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slicers/slicer5.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D:\Materi UPN\S3\ADE\soft potato\forked\EDA-soft-Potato\Finale\"/>
    </mc:Choice>
  </mc:AlternateContent>
  <xr:revisionPtr revIDLastSave="0" documentId="13_ncr:1_{C1FAAD99-3E1E-47AF-83C3-3ADC274826FD}" xr6:coauthVersionLast="47" xr6:coauthVersionMax="47" xr10:uidLastSave="{00000000-0000-0000-0000-000000000000}"/>
  <bookViews>
    <workbookView xWindow="-120" yWindow="-120" windowWidth="29040" windowHeight="15720" activeTab="6" xr2:uid="{27084BF3-AAED-4BED-B67F-D65DD7593AE0}"/>
  </bookViews>
  <sheets>
    <sheet name="Data" sheetId="1" r:id="rId1"/>
    <sheet name="Pivot Table" sheetId="5" r:id="rId2"/>
    <sheet name="Pivot Tables 2" sheetId="6" r:id="rId3"/>
    <sheet name="Pivot Table 3" sheetId="8" r:id="rId4"/>
    <sheet name="Pivot Table 4" sheetId="9" r:id="rId5"/>
    <sheet name="Seluruh Dunia" sheetId="2" r:id="rId6"/>
    <sheet name="Gaji" sheetId="3" r:id="rId7"/>
    <sheet name="Pekerjaan" sheetId="4" r:id="rId8"/>
  </sheets>
  <definedNames>
    <definedName name="_xlchart.v5.0" hidden="1">'Pivot Table 4'!$BE$55</definedName>
    <definedName name="_xlchart.v5.1" hidden="1">'Pivot Table 4'!$BE$56</definedName>
    <definedName name="_xlchart.v5.2" hidden="1">'Pivot Table 4'!$BF$55:$DC$55</definedName>
    <definedName name="_xlchart.v5.3" hidden="1">'Pivot Table 4'!$BF$56:$DC$56</definedName>
    <definedName name="Slicer_company_size">#N/A</definedName>
    <definedName name="Slicer_experience_level">#N/A</definedName>
    <definedName name="Slicer_experience_level1">#N/A</definedName>
    <definedName name="Slicer_experience_level2">#N/A</definedName>
    <definedName name="Slicer_job_title">#N/A</definedName>
    <definedName name="Slicer_job_title1">#N/A</definedName>
    <definedName name="Slicer_salary_in_usd">#N/A</definedName>
    <definedName name="Slicer_work_year">#N/A</definedName>
    <definedName name="Slicer_work_year1">#N/A</definedName>
  </definedNames>
  <calcPr calcId="191029"/>
  <pivotCaches>
    <pivotCache cacheId="0" r:id="rId9"/>
    <pivotCache cacheId="1" r:id="rId10"/>
    <pivotCache cacheId="2"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F51" i="9" l="1"/>
  <c r="BG51" i="9"/>
  <c r="BH51" i="9"/>
  <c r="BI51" i="9"/>
  <c r="BJ51" i="9"/>
  <c r="BK51" i="9"/>
  <c r="BL51" i="9"/>
  <c r="BM51" i="9"/>
  <c r="BN51" i="9"/>
  <c r="BO51" i="9"/>
  <c r="BP51" i="9"/>
  <c r="BQ51" i="9"/>
  <c r="BR51" i="9"/>
  <c r="BS51" i="9"/>
  <c r="BT51" i="9"/>
  <c r="BU51" i="9"/>
  <c r="BV51" i="9"/>
  <c r="BW51" i="9"/>
  <c r="BX51" i="9"/>
  <c r="BY51" i="9"/>
  <c r="BZ51" i="9"/>
  <c r="CA51" i="9"/>
  <c r="CB51" i="9"/>
  <c r="CC51" i="9"/>
  <c r="CD51" i="9"/>
  <c r="CE51" i="9"/>
  <c r="CF51" i="9"/>
  <c r="CG51" i="9"/>
  <c r="CH51" i="9"/>
  <c r="CI51" i="9"/>
  <c r="CJ51" i="9"/>
  <c r="CK51" i="9"/>
  <c r="CL51" i="9"/>
  <c r="CM51" i="9"/>
  <c r="CN51" i="9"/>
  <c r="CO51" i="9"/>
  <c r="CP51" i="9"/>
  <c r="CQ51" i="9"/>
  <c r="CR51" i="9"/>
  <c r="CS51" i="9"/>
  <c r="CT51" i="9"/>
  <c r="CU51" i="9"/>
  <c r="CV51" i="9"/>
  <c r="CW51" i="9"/>
  <c r="CX51" i="9"/>
  <c r="CY51" i="9"/>
  <c r="CZ51" i="9"/>
  <c r="DA51" i="9"/>
  <c r="DB51" i="9"/>
  <c r="DC51" i="9"/>
  <c r="BF52" i="9"/>
  <c r="BG52" i="9"/>
  <c r="BH52" i="9"/>
  <c r="BI52" i="9"/>
  <c r="BJ52" i="9"/>
  <c r="BK52" i="9"/>
  <c r="BL52" i="9"/>
  <c r="BM52" i="9"/>
  <c r="BN52" i="9"/>
  <c r="BO52" i="9"/>
  <c r="BP52" i="9"/>
  <c r="BQ52" i="9"/>
  <c r="BR52" i="9"/>
  <c r="BS52" i="9"/>
  <c r="BT52" i="9"/>
  <c r="BU52" i="9"/>
  <c r="BV52" i="9"/>
  <c r="BW52" i="9"/>
  <c r="BX52" i="9"/>
  <c r="BY52" i="9"/>
  <c r="BZ52" i="9"/>
  <c r="CA52" i="9"/>
  <c r="CB52" i="9"/>
  <c r="CC52" i="9"/>
  <c r="CD52" i="9"/>
  <c r="CE52" i="9"/>
  <c r="CF52" i="9"/>
  <c r="CG52" i="9"/>
  <c r="CH52" i="9"/>
  <c r="CI52" i="9"/>
  <c r="CJ52" i="9"/>
  <c r="CK52" i="9"/>
  <c r="CL52" i="9"/>
  <c r="CM52" i="9"/>
  <c r="CN52" i="9"/>
  <c r="CO52" i="9"/>
  <c r="CP52" i="9"/>
  <c r="CQ52" i="9"/>
  <c r="CR52" i="9"/>
  <c r="CS52" i="9"/>
  <c r="CT52" i="9"/>
  <c r="CU52" i="9"/>
  <c r="CV52" i="9"/>
  <c r="CW52" i="9"/>
  <c r="CX52" i="9"/>
  <c r="CY52" i="9"/>
  <c r="CZ52" i="9"/>
  <c r="DA52" i="9"/>
  <c r="DB52" i="9"/>
  <c r="DC52" i="9"/>
  <c r="BF53" i="9"/>
  <c r="BG53" i="9"/>
  <c r="BH53" i="9"/>
  <c r="BI53" i="9"/>
  <c r="BJ53" i="9"/>
  <c r="BK53" i="9"/>
  <c r="BL53" i="9"/>
  <c r="BM53" i="9"/>
  <c r="BN53" i="9"/>
  <c r="BO53" i="9"/>
  <c r="BP53" i="9"/>
  <c r="BQ53" i="9"/>
  <c r="BR53" i="9"/>
  <c r="BS53" i="9"/>
  <c r="BT53" i="9"/>
  <c r="BU53" i="9"/>
  <c r="BV53" i="9"/>
  <c r="BW53" i="9"/>
  <c r="BX53" i="9"/>
  <c r="BY53" i="9"/>
  <c r="BZ53" i="9"/>
  <c r="CA53" i="9"/>
  <c r="CB53" i="9"/>
  <c r="CC53" i="9"/>
  <c r="CD53" i="9"/>
  <c r="CE53" i="9"/>
  <c r="CF53" i="9"/>
  <c r="CG53" i="9"/>
  <c r="CH53" i="9"/>
  <c r="CI53" i="9"/>
  <c r="CJ53" i="9"/>
  <c r="CK53" i="9"/>
  <c r="CL53" i="9"/>
  <c r="CM53" i="9"/>
  <c r="CN53" i="9"/>
  <c r="CO53" i="9"/>
  <c r="CP53" i="9"/>
  <c r="CQ53" i="9"/>
  <c r="CR53" i="9"/>
  <c r="CS53" i="9"/>
  <c r="CT53" i="9"/>
  <c r="CU53" i="9"/>
  <c r="CV53" i="9"/>
  <c r="CW53" i="9"/>
  <c r="CX53" i="9"/>
  <c r="CY53" i="9"/>
  <c r="CZ53" i="9"/>
  <c r="DA53" i="9"/>
  <c r="DB53" i="9"/>
  <c r="DC53" i="9"/>
  <c r="BF54" i="9"/>
  <c r="BG54" i="9"/>
  <c r="BH54" i="9"/>
  <c r="BI54" i="9"/>
  <c r="BJ54" i="9"/>
  <c r="BK54" i="9"/>
  <c r="BL54" i="9"/>
  <c r="BM54" i="9"/>
  <c r="BN54" i="9"/>
  <c r="BO54" i="9"/>
  <c r="BP54" i="9"/>
  <c r="BQ54" i="9"/>
  <c r="BR54" i="9"/>
  <c r="BS54" i="9"/>
  <c r="BT54" i="9"/>
  <c r="BU54" i="9"/>
  <c r="BV54" i="9"/>
  <c r="BW54" i="9"/>
  <c r="BX54" i="9"/>
  <c r="BY54" i="9"/>
  <c r="BZ54" i="9"/>
  <c r="CA54" i="9"/>
  <c r="CB54" i="9"/>
  <c r="CC54" i="9"/>
  <c r="CD54" i="9"/>
  <c r="CE54" i="9"/>
  <c r="CF54" i="9"/>
  <c r="CG54" i="9"/>
  <c r="CH54" i="9"/>
  <c r="CI54" i="9"/>
  <c r="CJ54" i="9"/>
  <c r="CK54" i="9"/>
  <c r="CL54" i="9"/>
  <c r="CM54" i="9"/>
  <c r="CN54" i="9"/>
  <c r="CO54" i="9"/>
  <c r="CP54" i="9"/>
  <c r="CQ54" i="9"/>
  <c r="CR54" i="9"/>
  <c r="CS54" i="9"/>
  <c r="CT54" i="9"/>
  <c r="CU54" i="9"/>
  <c r="CV54" i="9"/>
  <c r="CW54" i="9"/>
  <c r="CX54" i="9"/>
  <c r="CY54" i="9"/>
  <c r="CZ54" i="9"/>
  <c r="DA54" i="9"/>
  <c r="DB54" i="9"/>
  <c r="DC54" i="9"/>
  <c r="BF7" i="9"/>
  <c r="BG7" i="9"/>
  <c r="BH7" i="9"/>
  <c r="BI7" i="9"/>
  <c r="BJ7" i="9"/>
  <c r="BK7" i="9"/>
  <c r="BL7" i="9"/>
  <c r="BM7" i="9"/>
  <c r="BN7" i="9"/>
  <c r="BO7" i="9"/>
  <c r="BP7" i="9"/>
  <c r="BQ7" i="9"/>
  <c r="BR7" i="9"/>
  <c r="BS7" i="9"/>
  <c r="BT7" i="9"/>
  <c r="BU7" i="9"/>
  <c r="BV7" i="9"/>
  <c r="BW7" i="9"/>
  <c r="BX7" i="9"/>
  <c r="BY7" i="9"/>
  <c r="BZ7" i="9"/>
  <c r="CA7" i="9"/>
  <c r="CB7" i="9"/>
  <c r="CC7" i="9"/>
  <c r="CD7" i="9"/>
  <c r="CE7" i="9"/>
  <c r="CF7" i="9"/>
  <c r="CG7" i="9"/>
  <c r="CH7" i="9"/>
  <c r="CI7" i="9"/>
  <c r="CJ7" i="9"/>
  <c r="CK7" i="9"/>
  <c r="CL7" i="9"/>
  <c r="CM7" i="9"/>
  <c r="CN7" i="9"/>
  <c r="CO7" i="9"/>
  <c r="CP7" i="9"/>
  <c r="CQ7" i="9"/>
  <c r="CR7" i="9"/>
  <c r="CS7" i="9"/>
  <c r="CT7" i="9"/>
  <c r="CU7" i="9"/>
  <c r="CV7" i="9"/>
  <c r="CW7" i="9"/>
  <c r="CX7" i="9"/>
  <c r="CY7" i="9"/>
  <c r="CZ7" i="9"/>
  <c r="DA7" i="9"/>
  <c r="DB7" i="9"/>
  <c r="DC7" i="9"/>
  <c r="BF8" i="9"/>
  <c r="BG8" i="9"/>
  <c r="BH8" i="9"/>
  <c r="BI8" i="9"/>
  <c r="BJ8" i="9"/>
  <c r="BK8" i="9"/>
  <c r="BL8" i="9"/>
  <c r="BM8" i="9"/>
  <c r="BN8" i="9"/>
  <c r="BO8" i="9"/>
  <c r="BP8" i="9"/>
  <c r="BQ8" i="9"/>
  <c r="BR8" i="9"/>
  <c r="BS8" i="9"/>
  <c r="BT8" i="9"/>
  <c r="BU8" i="9"/>
  <c r="BV8" i="9"/>
  <c r="BW8" i="9"/>
  <c r="BX8" i="9"/>
  <c r="BY8" i="9"/>
  <c r="BZ8" i="9"/>
  <c r="CA8" i="9"/>
  <c r="CB8" i="9"/>
  <c r="CC8" i="9"/>
  <c r="CD8" i="9"/>
  <c r="CE8" i="9"/>
  <c r="CF8" i="9"/>
  <c r="CG8" i="9"/>
  <c r="CH8" i="9"/>
  <c r="CI8" i="9"/>
  <c r="CJ8" i="9"/>
  <c r="CK8" i="9"/>
  <c r="CL8" i="9"/>
  <c r="CM8" i="9"/>
  <c r="CN8" i="9"/>
  <c r="CO8" i="9"/>
  <c r="CP8" i="9"/>
  <c r="CQ8" i="9"/>
  <c r="CR8" i="9"/>
  <c r="CS8" i="9"/>
  <c r="CT8" i="9"/>
  <c r="CU8" i="9"/>
  <c r="CV8" i="9"/>
  <c r="CW8" i="9"/>
  <c r="CX8" i="9"/>
  <c r="CY8" i="9"/>
  <c r="CZ8" i="9"/>
  <c r="DA8" i="9"/>
  <c r="DB8" i="9"/>
  <c r="DC8" i="9"/>
  <c r="BF9" i="9"/>
  <c r="BG9" i="9"/>
  <c r="BH9" i="9"/>
  <c r="BI9" i="9"/>
  <c r="BJ9" i="9"/>
  <c r="BK9" i="9"/>
  <c r="BL9" i="9"/>
  <c r="BM9" i="9"/>
  <c r="BN9" i="9"/>
  <c r="BO9" i="9"/>
  <c r="BP9" i="9"/>
  <c r="BQ9" i="9"/>
  <c r="BR9" i="9"/>
  <c r="BS9" i="9"/>
  <c r="BT9" i="9"/>
  <c r="BU9" i="9"/>
  <c r="BV9" i="9"/>
  <c r="BW9" i="9"/>
  <c r="BX9" i="9"/>
  <c r="BY9" i="9"/>
  <c r="BZ9" i="9"/>
  <c r="CA9" i="9"/>
  <c r="CB9" i="9"/>
  <c r="CC9" i="9"/>
  <c r="CD9" i="9"/>
  <c r="CE9" i="9"/>
  <c r="CF9" i="9"/>
  <c r="CG9" i="9"/>
  <c r="CH9" i="9"/>
  <c r="CI9" i="9"/>
  <c r="CJ9" i="9"/>
  <c r="CK9" i="9"/>
  <c r="CL9" i="9"/>
  <c r="CM9" i="9"/>
  <c r="CN9" i="9"/>
  <c r="CO9" i="9"/>
  <c r="CP9" i="9"/>
  <c r="CQ9" i="9"/>
  <c r="CR9" i="9"/>
  <c r="CS9" i="9"/>
  <c r="CT9" i="9"/>
  <c r="CU9" i="9"/>
  <c r="CV9" i="9"/>
  <c r="CW9" i="9"/>
  <c r="CX9" i="9"/>
  <c r="CY9" i="9"/>
  <c r="CZ9" i="9"/>
  <c r="DA9" i="9"/>
  <c r="DB9" i="9"/>
  <c r="DC9" i="9"/>
  <c r="BF10" i="9"/>
  <c r="BG10" i="9"/>
  <c r="BH10" i="9"/>
  <c r="BI10" i="9"/>
  <c r="BJ10" i="9"/>
  <c r="BK10" i="9"/>
  <c r="BL10" i="9"/>
  <c r="BM10" i="9"/>
  <c r="BN10" i="9"/>
  <c r="BO10" i="9"/>
  <c r="BP10" i="9"/>
  <c r="BQ10" i="9"/>
  <c r="BR10" i="9"/>
  <c r="BS10" i="9"/>
  <c r="BT10" i="9"/>
  <c r="BU10" i="9"/>
  <c r="BV10" i="9"/>
  <c r="BW10" i="9"/>
  <c r="BX10" i="9"/>
  <c r="BY10" i="9"/>
  <c r="BZ10" i="9"/>
  <c r="CA10" i="9"/>
  <c r="CB10" i="9"/>
  <c r="CC10" i="9"/>
  <c r="CD10" i="9"/>
  <c r="CE10" i="9"/>
  <c r="CF10" i="9"/>
  <c r="CG10" i="9"/>
  <c r="CH10" i="9"/>
  <c r="CI10" i="9"/>
  <c r="CJ10" i="9"/>
  <c r="CK10" i="9"/>
  <c r="CL10" i="9"/>
  <c r="CM10" i="9"/>
  <c r="CN10" i="9"/>
  <c r="CO10" i="9"/>
  <c r="CP10" i="9"/>
  <c r="CQ10" i="9"/>
  <c r="CR10" i="9"/>
  <c r="CS10" i="9"/>
  <c r="CT10" i="9"/>
  <c r="CU10" i="9"/>
  <c r="CV10" i="9"/>
  <c r="CW10" i="9"/>
  <c r="CX10" i="9"/>
  <c r="CY10" i="9"/>
  <c r="CZ10" i="9"/>
  <c r="DA10" i="9"/>
  <c r="DB10" i="9"/>
  <c r="DC10" i="9"/>
  <c r="BF11" i="9"/>
  <c r="BG11" i="9"/>
  <c r="BH11" i="9"/>
  <c r="BI11" i="9"/>
  <c r="BJ11" i="9"/>
  <c r="BK11" i="9"/>
  <c r="BL11" i="9"/>
  <c r="BM11" i="9"/>
  <c r="BN11" i="9"/>
  <c r="BO11" i="9"/>
  <c r="BP11" i="9"/>
  <c r="BQ11" i="9"/>
  <c r="BR11" i="9"/>
  <c r="BS11" i="9"/>
  <c r="BT11" i="9"/>
  <c r="BU11" i="9"/>
  <c r="BV11" i="9"/>
  <c r="BW11" i="9"/>
  <c r="BX11" i="9"/>
  <c r="BY11" i="9"/>
  <c r="BZ11" i="9"/>
  <c r="CA11" i="9"/>
  <c r="CB11" i="9"/>
  <c r="CC11" i="9"/>
  <c r="CD11" i="9"/>
  <c r="CE11" i="9"/>
  <c r="CF11" i="9"/>
  <c r="CG11" i="9"/>
  <c r="CH11" i="9"/>
  <c r="CI11" i="9"/>
  <c r="CJ11" i="9"/>
  <c r="CK11" i="9"/>
  <c r="CL11" i="9"/>
  <c r="CM11" i="9"/>
  <c r="CN11" i="9"/>
  <c r="CO11" i="9"/>
  <c r="CP11" i="9"/>
  <c r="CQ11" i="9"/>
  <c r="CR11" i="9"/>
  <c r="CS11" i="9"/>
  <c r="CT11" i="9"/>
  <c r="CU11" i="9"/>
  <c r="CV11" i="9"/>
  <c r="CW11" i="9"/>
  <c r="CX11" i="9"/>
  <c r="CY11" i="9"/>
  <c r="CZ11" i="9"/>
  <c r="DA11" i="9"/>
  <c r="DB11" i="9"/>
  <c r="DC11" i="9"/>
  <c r="BF12" i="9"/>
  <c r="BG12" i="9"/>
  <c r="BH12" i="9"/>
  <c r="BI12" i="9"/>
  <c r="BJ12" i="9"/>
  <c r="BK12" i="9"/>
  <c r="BL12" i="9"/>
  <c r="BM12" i="9"/>
  <c r="BN12" i="9"/>
  <c r="BO12" i="9"/>
  <c r="BP12" i="9"/>
  <c r="BQ12" i="9"/>
  <c r="BR12" i="9"/>
  <c r="BS12" i="9"/>
  <c r="BT12" i="9"/>
  <c r="BU12" i="9"/>
  <c r="BV12" i="9"/>
  <c r="BW12" i="9"/>
  <c r="BX12" i="9"/>
  <c r="BY12" i="9"/>
  <c r="BZ12" i="9"/>
  <c r="CA12" i="9"/>
  <c r="CB12" i="9"/>
  <c r="CC12" i="9"/>
  <c r="CD12" i="9"/>
  <c r="CE12" i="9"/>
  <c r="CF12" i="9"/>
  <c r="CG12" i="9"/>
  <c r="CH12" i="9"/>
  <c r="CI12" i="9"/>
  <c r="CJ12" i="9"/>
  <c r="CK12" i="9"/>
  <c r="CL12" i="9"/>
  <c r="CM12" i="9"/>
  <c r="CN12" i="9"/>
  <c r="CO12" i="9"/>
  <c r="CP12" i="9"/>
  <c r="CQ12" i="9"/>
  <c r="CR12" i="9"/>
  <c r="CS12" i="9"/>
  <c r="CT12" i="9"/>
  <c r="CU12" i="9"/>
  <c r="CV12" i="9"/>
  <c r="CW12" i="9"/>
  <c r="CX12" i="9"/>
  <c r="CY12" i="9"/>
  <c r="CZ12" i="9"/>
  <c r="DA12" i="9"/>
  <c r="DB12" i="9"/>
  <c r="DC12" i="9"/>
  <c r="BF13" i="9"/>
  <c r="BG13" i="9"/>
  <c r="BH13" i="9"/>
  <c r="BI13" i="9"/>
  <c r="BJ13" i="9"/>
  <c r="BK13" i="9"/>
  <c r="BL13" i="9"/>
  <c r="BM13" i="9"/>
  <c r="BN13" i="9"/>
  <c r="BO13" i="9"/>
  <c r="BP13" i="9"/>
  <c r="BQ13" i="9"/>
  <c r="BR13" i="9"/>
  <c r="BS13" i="9"/>
  <c r="BT13" i="9"/>
  <c r="BU13" i="9"/>
  <c r="BV13" i="9"/>
  <c r="BW13" i="9"/>
  <c r="BX13" i="9"/>
  <c r="BY13" i="9"/>
  <c r="BZ13" i="9"/>
  <c r="CA13" i="9"/>
  <c r="CB13" i="9"/>
  <c r="CC13" i="9"/>
  <c r="CD13" i="9"/>
  <c r="CE13" i="9"/>
  <c r="CF13" i="9"/>
  <c r="CG13" i="9"/>
  <c r="CH13" i="9"/>
  <c r="CI13" i="9"/>
  <c r="CJ13" i="9"/>
  <c r="CK13" i="9"/>
  <c r="CL13" i="9"/>
  <c r="CM13" i="9"/>
  <c r="CN13" i="9"/>
  <c r="CO13" i="9"/>
  <c r="CP13" i="9"/>
  <c r="CQ13" i="9"/>
  <c r="CR13" i="9"/>
  <c r="CS13" i="9"/>
  <c r="CT13" i="9"/>
  <c r="CU13" i="9"/>
  <c r="CV13" i="9"/>
  <c r="CW13" i="9"/>
  <c r="CX13" i="9"/>
  <c r="CY13" i="9"/>
  <c r="CZ13" i="9"/>
  <c r="DA13" i="9"/>
  <c r="DB13" i="9"/>
  <c r="DC13" i="9"/>
  <c r="BF14" i="9"/>
  <c r="BG14" i="9"/>
  <c r="BH14" i="9"/>
  <c r="BI14" i="9"/>
  <c r="BJ14" i="9"/>
  <c r="BK14" i="9"/>
  <c r="BL14" i="9"/>
  <c r="BM14" i="9"/>
  <c r="BN14" i="9"/>
  <c r="BO14" i="9"/>
  <c r="BP14" i="9"/>
  <c r="BQ14" i="9"/>
  <c r="BR14" i="9"/>
  <c r="BS14" i="9"/>
  <c r="BT14" i="9"/>
  <c r="BU14" i="9"/>
  <c r="BV14" i="9"/>
  <c r="BW14" i="9"/>
  <c r="BX14" i="9"/>
  <c r="BY14" i="9"/>
  <c r="BZ14" i="9"/>
  <c r="CA14" i="9"/>
  <c r="CB14" i="9"/>
  <c r="CC14" i="9"/>
  <c r="CD14" i="9"/>
  <c r="CE14" i="9"/>
  <c r="CF14" i="9"/>
  <c r="CG14" i="9"/>
  <c r="CH14" i="9"/>
  <c r="CI14" i="9"/>
  <c r="CJ14" i="9"/>
  <c r="CK14" i="9"/>
  <c r="CL14" i="9"/>
  <c r="CM14" i="9"/>
  <c r="CN14" i="9"/>
  <c r="CO14" i="9"/>
  <c r="CP14" i="9"/>
  <c r="CQ14" i="9"/>
  <c r="CR14" i="9"/>
  <c r="CS14" i="9"/>
  <c r="CT14" i="9"/>
  <c r="CU14" i="9"/>
  <c r="CV14" i="9"/>
  <c r="CW14" i="9"/>
  <c r="CX14" i="9"/>
  <c r="CY14" i="9"/>
  <c r="CZ14" i="9"/>
  <c r="DA14" i="9"/>
  <c r="DB14" i="9"/>
  <c r="DC14" i="9"/>
  <c r="BF15" i="9"/>
  <c r="BG15" i="9"/>
  <c r="BH15" i="9"/>
  <c r="BI15" i="9"/>
  <c r="BJ15" i="9"/>
  <c r="BK15" i="9"/>
  <c r="BL15" i="9"/>
  <c r="BM15" i="9"/>
  <c r="BN15" i="9"/>
  <c r="BO15" i="9"/>
  <c r="BP15" i="9"/>
  <c r="BQ15" i="9"/>
  <c r="BR15" i="9"/>
  <c r="BS15" i="9"/>
  <c r="BT15" i="9"/>
  <c r="BU15" i="9"/>
  <c r="BV15" i="9"/>
  <c r="BW15" i="9"/>
  <c r="BX15" i="9"/>
  <c r="BY15" i="9"/>
  <c r="BZ15" i="9"/>
  <c r="CA15" i="9"/>
  <c r="CB15" i="9"/>
  <c r="CC15" i="9"/>
  <c r="CD15" i="9"/>
  <c r="CE15" i="9"/>
  <c r="CF15" i="9"/>
  <c r="CG15" i="9"/>
  <c r="CH15" i="9"/>
  <c r="CI15" i="9"/>
  <c r="CJ15" i="9"/>
  <c r="CK15" i="9"/>
  <c r="CL15" i="9"/>
  <c r="CM15" i="9"/>
  <c r="CN15" i="9"/>
  <c r="CO15" i="9"/>
  <c r="CP15" i="9"/>
  <c r="CQ15" i="9"/>
  <c r="CR15" i="9"/>
  <c r="CS15" i="9"/>
  <c r="CT15" i="9"/>
  <c r="CU15" i="9"/>
  <c r="CV15" i="9"/>
  <c r="CW15" i="9"/>
  <c r="CX15" i="9"/>
  <c r="CY15" i="9"/>
  <c r="CZ15" i="9"/>
  <c r="DA15" i="9"/>
  <c r="DB15" i="9"/>
  <c r="DC15" i="9"/>
  <c r="BF16" i="9"/>
  <c r="BG16" i="9"/>
  <c r="BH16" i="9"/>
  <c r="BI16" i="9"/>
  <c r="BJ16" i="9"/>
  <c r="BK16" i="9"/>
  <c r="BL16" i="9"/>
  <c r="BM16" i="9"/>
  <c r="BN16" i="9"/>
  <c r="BO16" i="9"/>
  <c r="BP16" i="9"/>
  <c r="BQ16" i="9"/>
  <c r="BR16" i="9"/>
  <c r="BS16" i="9"/>
  <c r="BT16" i="9"/>
  <c r="BU16" i="9"/>
  <c r="BV16" i="9"/>
  <c r="BW16" i="9"/>
  <c r="BX16" i="9"/>
  <c r="BY16" i="9"/>
  <c r="BZ16" i="9"/>
  <c r="CA16" i="9"/>
  <c r="CB16" i="9"/>
  <c r="CC16" i="9"/>
  <c r="CD16" i="9"/>
  <c r="CE16" i="9"/>
  <c r="CF16" i="9"/>
  <c r="CG16" i="9"/>
  <c r="CH16" i="9"/>
  <c r="CI16" i="9"/>
  <c r="CJ16" i="9"/>
  <c r="CK16" i="9"/>
  <c r="CL16" i="9"/>
  <c r="CM16" i="9"/>
  <c r="CN16" i="9"/>
  <c r="CO16" i="9"/>
  <c r="CP16" i="9"/>
  <c r="CQ16" i="9"/>
  <c r="CR16" i="9"/>
  <c r="CS16" i="9"/>
  <c r="CT16" i="9"/>
  <c r="CU16" i="9"/>
  <c r="CV16" i="9"/>
  <c r="CW16" i="9"/>
  <c r="CX16" i="9"/>
  <c r="CY16" i="9"/>
  <c r="CZ16" i="9"/>
  <c r="DA16" i="9"/>
  <c r="DB16" i="9"/>
  <c r="DC16" i="9"/>
  <c r="BF17" i="9"/>
  <c r="BG17" i="9"/>
  <c r="BH17" i="9"/>
  <c r="BI17" i="9"/>
  <c r="BJ17" i="9"/>
  <c r="BK17" i="9"/>
  <c r="BL17" i="9"/>
  <c r="BM17" i="9"/>
  <c r="BN17" i="9"/>
  <c r="BO17" i="9"/>
  <c r="BP17" i="9"/>
  <c r="BQ17" i="9"/>
  <c r="BR17" i="9"/>
  <c r="BS17" i="9"/>
  <c r="BT17" i="9"/>
  <c r="BU17" i="9"/>
  <c r="BV17" i="9"/>
  <c r="BW17" i="9"/>
  <c r="BX17" i="9"/>
  <c r="BY17" i="9"/>
  <c r="BZ17" i="9"/>
  <c r="CA17" i="9"/>
  <c r="CB17" i="9"/>
  <c r="CC17" i="9"/>
  <c r="CD17" i="9"/>
  <c r="CE17" i="9"/>
  <c r="CF17" i="9"/>
  <c r="CG17" i="9"/>
  <c r="CH17" i="9"/>
  <c r="CI17" i="9"/>
  <c r="CJ17" i="9"/>
  <c r="CK17" i="9"/>
  <c r="CL17" i="9"/>
  <c r="CM17" i="9"/>
  <c r="CN17" i="9"/>
  <c r="CO17" i="9"/>
  <c r="CP17" i="9"/>
  <c r="CQ17" i="9"/>
  <c r="CR17" i="9"/>
  <c r="CS17" i="9"/>
  <c r="CT17" i="9"/>
  <c r="CU17" i="9"/>
  <c r="CV17" i="9"/>
  <c r="CW17" i="9"/>
  <c r="CX17" i="9"/>
  <c r="CY17" i="9"/>
  <c r="CZ17" i="9"/>
  <c r="DA17" i="9"/>
  <c r="DB17" i="9"/>
  <c r="DC17" i="9"/>
  <c r="BF18" i="9"/>
  <c r="BG18" i="9"/>
  <c r="BH18" i="9"/>
  <c r="BI18" i="9"/>
  <c r="BJ18" i="9"/>
  <c r="BK18" i="9"/>
  <c r="BL18" i="9"/>
  <c r="BM18" i="9"/>
  <c r="BN18" i="9"/>
  <c r="BO18" i="9"/>
  <c r="BP18" i="9"/>
  <c r="BQ18" i="9"/>
  <c r="BR18" i="9"/>
  <c r="BS18" i="9"/>
  <c r="BT18" i="9"/>
  <c r="BU18" i="9"/>
  <c r="BV18" i="9"/>
  <c r="BW18" i="9"/>
  <c r="BX18" i="9"/>
  <c r="BY18" i="9"/>
  <c r="BZ18" i="9"/>
  <c r="CA18" i="9"/>
  <c r="CB18" i="9"/>
  <c r="CC18" i="9"/>
  <c r="CD18" i="9"/>
  <c r="CE18" i="9"/>
  <c r="CF18" i="9"/>
  <c r="CG18" i="9"/>
  <c r="CH18" i="9"/>
  <c r="CI18" i="9"/>
  <c r="CJ18" i="9"/>
  <c r="CK18" i="9"/>
  <c r="CL18" i="9"/>
  <c r="CM18" i="9"/>
  <c r="CN18" i="9"/>
  <c r="CO18" i="9"/>
  <c r="CP18" i="9"/>
  <c r="CQ18" i="9"/>
  <c r="CR18" i="9"/>
  <c r="CS18" i="9"/>
  <c r="CT18" i="9"/>
  <c r="CU18" i="9"/>
  <c r="CV18" i="9"/>
  <c r="CW18" i="9"/>
  <c r="CX18" i="9"/>
  <c r="CY18" i="9"/>
  <c r="CZ18" i="9"/>
  <c r="DA18" i="9"/>
  <c r="DB18" i="9"/>
  <c r="DC18" i="9"/>
  <c r="BF19" i="9"/>
  <c r="BG19" i="9"/>
  <c r="BH19" i="9"/>
  <c r="BI19" i="9"/>
  <c r="BJ19" i="9"/>
  <c r="BK19" i="9"/>
  <c r="BL19" i="9"/>
  <c r="BM19" i="9"/>
  <c r="BN19" i="9"/>
  <c r="BO19" i="9"/>
  <c r="BP19" i="9"/>
  <c r="BQ19" i="9"/>
  <c r="BR19" i="9"/>
  <c r="BS19" i="9"/>
  <c r="BT19" i="9"/>
  <c r="BU19" i="9"/>
  <c r="BV19" i="9"/>
  <c r="BW19" i="9"/>
  <c r="BX19" i="9"/>
  <c r="BY19" i="9"/>
  <c r="BZ19" i="9"/>
  <c r="CA19" i="9"/>
  <c r="CB19" i="9"/>
  <c r="CC19" i="9"/>
  <c r="CD19" i="9"/>
  <c r="CE19" i="9"/>
  <c r="CF19" i="9"/>
  <c r="CG19" i="9"/>
  <c r="CH19" i="9"/>
  <c r="CI19" i="9"/>
  <c r="CJ19" i="9"/>
  <c r="CK19" i="9"/>
  <c r="CL19" i="9"/>
  <c r="CM19" i="9"/>
  <c r="CN19" i="9"/>
  <c r="CO19" i="9"/>
  <c r="CP19" i="9"/>
  <c r="CQ19" i="9"/>
  <c r="CR19" i="9"/>
  <c r="CS19" i="9"/>
  <c r="CT19" i="9"/>
  <c r="CU19" i="9"/>
  <c r="CV19" i="9"/>
  <c r="CW19" i="9"/>
  <c r="CX19" i="9"/>
  <c r="CY19" i="9"/>
  <c r="CZ19" i="9"/>
  <c r="DA19" i="9"/>
  <c r="DB19" i="9"/>
  <c r="DC19" i="9"/>
  <c r="BF20" i="9"/>
  <c r="BG20" i="9"/>
  <c r="BH20" i="9"/>
  <c r="BI20" i="9"/>
  <c r="BJ20" i="9"/>
  <c r="BK20" i="9"/>
  <c r="BL20" i="9"/>
  <c r="BM20" i="9"/>
  <c r="BN20" i="9"/>
  <c r="BO20" i="9"/>
  <c r="BP20" i="9"/>
  <c r="BQ20" i="9"/>
  <c r="BR20" i="9"/>
  <c r="BS20" i="9"/>
  <c r="BT20" i="9"/>
  <c r="BU20" i="9"/>
  <c r="BV20" i="9"/>
  <c r="BW20" i="9"/>
  <c r="BX20" i="9"/>
  <c r="BY20" i="9"/>
  <c r="BZ20" i="9"/>
  <c r="CA20" i="9"/>
  <c r="CB20" i="9"/>
  <c r="CC20" i="9"/>
  <c r="CD20" i="9"/>
  <c r="CE20" i="9"/>
  <c r="CF20" i="9"/>
  <c r="CG20" i="9"/>
  <c r="CH20" i="9"/>
  <c r="CI20" i="9"/>
  <c r="CJ20" i="9"/>
  <c r="CK20" i="9"/>
  <c r="CL20" i="9"/>
  <c r="CM20" i="9"/>
  <c r="CN20" i="9"/>
  <c r="CO20" i="9"/>
  <c r="CP20" i="9"/>
  <c r="CQ20" i="9"/>
  <c r="CR20" i="9"/>
  <c r="CS20" i="9"/>
  <c r="CT20" i="9"/>
  <c r="CU20" i="9"/>
  <c r="CV20" i="9"/>
  <c r="CW20" i="9"/>
  <c r="CX20" i="9"/>
  <c r="CY20" i="9"/>
  <c r="CZ20" i="9"/>
  <c r="DA20" i="9"/>
  <c r="DB20" i="9"/>
  <c r="DC20" i="9"/>
  <c r="BF21" i="9"/>
  <c r="BG21" i="9"/>
  <c r="BH21" i="9"/>
  <c r="BI21" i="9"/>
  <c r="BJ21" i="9"/>
  <c r="BK21" i="9"/>
  <c r="BL21" i="9"/>
  <c r="BM21" i="9"/>
  <c r="BN21" i="9"/>
  <c r="BO21" i="9"/>
  <c r="BP21" i="9"/>
  <c r="BQ21" i="9"/>
  <c r="BR21" i="9"/>
  <c r="BS21" i="9"/>
  <c r="BT21" i="9"/>
  <c r="BU21" i="9"/>
  <c r="BV21" i="9"/>
  <c r="BW21" i="9"/>
  <c r="BX21" i="9"/>
  <c r="BY21" i="9"/>
  <c r="BZ21" i="9"/>
  <c r="CA21" i="9"/>
  <c r="CB21" i="9"/>
  <c r="CC21" i="9"/>
  <c r="CD21" i="9"/>
  <c r="CE21" i="9"/>
  <c r="CF21" i="9"/>
  <c r="CG21" i="9"/>
  <c r="CH21" i="9"/>
  <c r="CI21" i="9"/>
  <c r="CJ21" i="9"/>
  <c r="CK21" i="9"/>
  <c r="CL21" i="9"/>
  <c r="CM21" i="9"/>
  <c r="CN21" i="9"/>
  <c r="CO21" i="9"/>
  <c r="CP21" i="9"/>
  <c r="CQ21" i="9"/>
  <c r="CR21" i="9"/>
  <c r="CS21" i="9"/>
  <c r="CT21" i="9"/>
  <c r="CU21" i="9"/>
  <c r="CV21" i="9"/>
  <c r="CW21" i="9"/>
  <c r="CX21" i="9"/>
  <c r="CY21" i="9"/>
  <c r="CZ21" i="9"/>
  <c r="DA21" i="9"/>
  <c r="DB21" i="9"/>
  <c r="DC21" i="9"/>
  <c r="BF22" i="9"/>
  <c r="BG22" i="9"/>
  <c r="BH22" i="9"/>
  <c r="BI22" i="9"/>
  <c r="BJ22" i="9"/>
  <c r="BK22" i="9"/>
  <c r="BL22" i="9"/>
  <c r="BM22" i="9"/>
  <c r="BN22" i="9"/>
  <c r="BO22" i="9"/>
  <c r="BP22" i="9"/>
  <c r="BQ22" i="9"/>
  <c r="BR22" i="9"/>
  <c r="BS22" i="9"/>
  <c r="BT22" i="9"/>
  <c r="BU22" i="9"/>
  <c r="BV22" i="9"/>
  <c r="BW22" i="9"/>
  <c r="BX22" i="9"/>
  <c r="BY22" i="9"/>
  <c r="BZ22" i="9"/>
  <c r="CA22" i="9"/>
  <c r="CB22" i="9"/>
  <c r="CC22" i="9"/>
  <c r="CD22" i="9"/>
  <c r="CE22" i="9"/>
  <c r="CF22" i="9"/>
  <c r="CG22" i="9"/>
  <c r="CH22" i="9"/>
  <c r="CI22" i="9"/>
  <c r="CJ22" i="9"/>
  <c r="CK22" i="9"/>
  <c r="CL22" i="9"/>
  <c r="CM22" i="9"/>
  <c r="CN22" i="9"/>
  <c r="CO22" i="9"/>
  <c r="CP22" i="9"/>
  <c r="CQ22" i="9"/>
  <c r="CR22" i="9"/>
  <c r="CS22" i="9"/>
  <c r="CT22" i="9"/>
  <c r="CU22" i="9"/>
  <c r="CV22" i="9"/>
  <c r="CW22" i="9"/>
  <c r="CX22" i="9"/>
  <c r="CY22" i="9"/>
  <c r="CZ22" i="9"/>
  <c r="DA22" i="9"/>
  <c r="DB22" i="9"/>
  <c r="DC22" i="9"/>
  <c r="BF23" i="9"/>
  <c r="BG23" i="9"/>
  <c r="BH23" i="9"/>
  <c r="BI23" i="9"/>
  <c r="BJ23" i="9"/>
  <c r="BK23" i="9"/>
  <c r="BL23" i="9"/>
  <c r="BM23" i="9"/>
  <c r="BN23" i="9"/>
  <c r="BO23" i="9"/>
  <c r="BP23" i="9"/>
  <c r="BQ23" i="9"/>
  <c r="BR23" i="9"/>
  <c r="BS23" i="9"/>
  <c r="BT23" i="9"/>
  <c r="BU23" i="9"/>
  <c r="BV23" i="9"/>
  <c r="BW23" i="9"/>
  <c r="BX23" i="9"/>
  <c r="BY23" i="9"/>
  <c r="BZ23" i="9"/>
  <c r="CA23" i="9"/>
  <c r="CB23" i="9"/>
  <c r="CC23" i="9"/>
  <c r="CD23" i="9"/>
  <c r="CE23" i="9"/>
  <c r="CF23" i="9"/>
  <c r="CG23" i="9"/>
  <c r="CH23" i="9"/>
  <c r="CI23" i="9"/>
  <c r="CJ23" i="9"/>
  <c r="CK23" i="9"/>
  <c r="CL23" i="9"/>
  <c r="CM23" i="9"/>
  <c r="CN23" i="9"/>
  <c r="CO23" i="9"/>
  <c r="CP23" i="9"/>
  <c r="CQ23" i="9"/>
  <c r="CR23" i="9"/>
  <c r="CS23" i="9"/>
  <c r="CT23" i="9"/>
  <c r="CU23" i="9"/>
  <c r="CV23" i="9"/>
  <c r="CW23" i="9"/>
  <c r="CX23" i="9"/>
  <c r="CY23" i="9"/>
  <c r="CZ23" i="9"/>
  <c r="DA23" i="9"/>
  <c r="DB23" i="9"/>
  <c r="DC23" i="9"/>
  <c r="BF24" i="9"/>
  <c r="BG24" i="9"/>
  <c r="BH24" i="9"/>
  <c r="BI24" i="9"/>
  <c r="BJ24" i="9"/>
  <c r="BK24" i="9"/>
  <c r="BL24" i="9"/>
  <c r="BM24" i="9"/>
  <c r="BN24" i="9"/>
  <c r="BO24" i="9"/>
  <c r="BP24" i="9"/>
  <c r="BQ24" i="9"/>
  <c r="BR24" i="9"/>
  <c r="BS24" i="9"/>
  <c r="BT24" i="9"/>
  <c r="BU24" i="9"/>
  <c r="BV24" i="9"/>
  <c r="BW24" i="9"/>
  <c r="BX24" i="9"/>
  <c r="BY24" i="9"/>
  <c r="BZ24" i="9"/>
  <c r="CA24" i="9"/>
  <c r="CB24" i="9"/>
  <c r="CC24" i="9"/>
  <c r="CD24" i="9"/>
  <c r="CE24" i="9"/>
  <c r="CF24" i="9"/>
  <c r="CG24" i="9"/>
  <c r="CH24" i="9"/>
  <c r="CI24" i="9"/>
  <c r="CJ24" i="9"/>
  <c r="CK24" i="9"/>
  <c r="CL24" i="9"/>
  <c r="CM24" i="9"/>
  <c r="CN24" i="9"/>
  <c r="CO24" i="9"/>
  <c r="CP24" i="9"/>
  <c r="CQ24" i="9"/>
  <c r="CR24" i="9"/>
  <c r="CS24" i="9"/>
  <c r="CT24" i="9"/>
  <c r="CU24" i="9"/>
  <c r="CV24" i="9"/>
  <c r="CW24" i="9"/>
  <c r="CX24" i="9"/>
  <c r="CY24" i="9"/>
  <c r="CZ24" i="9"/>
  <c r="DA24" i="9"/>
  <c r="DB24" i="9"/>
  <c r="DC24" i="9"/>
  <c r="BF25" i="9"/>
  <c r="BG25" i="9"/>
  <c r="BH25" i="9"/>
  <c r="BI25" i="9"/>
  <c r="BJ25" i="9"/>
  <c r="BK25" i="9"/>
  <c r="BL25" i="9"/>
  <c r="BM25" i="9"/>
  <c r="BN25" i="9"/>
  <c r="BO25" i="9"/>
  <c r="BP25" i="9"/>
  <c r="BQ25" i="9"/>
  <c r="BR25" i="9"/>
  <c r="BS25" i="9"/>
  <c r="BT25" i="9"/>
  <c r="BU25" i="9"/>
  <c r="BV25" i="9"/>
  <c r="BW25" i="9"/>
  <c r="BX25" i="9"/>
  <c r="BY25" i="9"/>
  <c r="BZ25" i="9"/>
  <c r="CA25" i="9"/>
  <c r="CB25" i="9"/>
  <c r="CC25" i="9"/>
  <c r="CD25" i="9"/>
  <c r="CE25" i="9"/>
  <c r="CF25" i="9"/>
  <c r="CG25" i="9"/>
  <c r="CH25" i="9"/>
  <c r="CI25" i="9"/>
  <c r="CJ25" i="9"/>
  <c r="CK25" i="9"/>
  <c r="CL25" i="9"/>
  <c r="CM25" i="9"/>
  <c r="CN25" i="9"/>
  <c r="CO25" i="9"/>
  <c r="CP25" i="9"/>
  <c r="CQ25" i="9"/>
  <c r="CR25" i="9"/>
  <c r="CS25" i="9"/>
  <c r="CT25" i="9"/>
  <c r="CU25" i="9"/>
  <c r="CV25" i="9"/>
  <c r="CW25" i="9"/>
  <c r="CX25" i="9"/>
  <c r="CY25" i="9"/>
  <c r="CZ25" i="9"/>
  <c r="DA25" i="9"/>
  <c r="DB25" i="9"/>
  <c r="DC25" i="9"/>
  <c r="BF26" i="9"/>
  <c r="BG26" i="9"/>
  <c r="BH26" i="9"/>
  <c r="BI26" i="9"/>
  <c r="BJ26" i="9"/>
  <c r="BK26" i="9"/>
  <c r="BL26" i="9"/>
  <c r="BM26" i="9"/>
  <c r="BN26" i="9"/>
  <c r="BO26" i="9"/>
  <c r="BP26" i="9"/>
  <c r="BQ26" i="9"/>
  <c r="BR26" i="9"/>
  <c r="BS26" i="9"/>
  <c r="BT26" i="9"/>
  <c r="BU26" i="9"/>
  <c r="BV26" i="9"/>
  <c r="BW26" i="9"/>
  <c r="BX26" i="9"/>
  <c r="BY26" i="9"/>
  <c r="BZ26" i="9"/>
  <c r="CA26" i="9"/>
  <c r="CB26" i="9"/>
  <c r="CC26" i="9"/>
  <c r="CD26" i="9"/>
  <c r="CE26" i="9"/>
  <c r="CF26" i="9"/>
  <c r="CG26" i="9"/>
  <c r="CH26" i="9"/>
  <c r="CI26" i="9"/>
  <c r="CJ26" i="9"/>
  <c r="CK26" i="9"/>
  <c r="CL26" i="9"/>
  <c r="CM26" i="9"/>
  <c r="CN26" i="9"/>
  <c r="CO26" i="9"/>
  <c r="CP26" i="9"/>
  <c r="CQ26" i="9"/>
  <c r="CR26" i="9"/>
  <c r="CS26" i="9"/>
  <c r="CT26" i="9"/>
  <c r="CU26" i="9"/>
  <c r="CV26" i="9"/>
  <c r="CW26" i="9"/>
  <c r="CX26" i="9"/>
  <c r="CY26" i="9"/>
  <c r="CZ26" i="9"/>
  <c r="DA26" i="9"/>
  <c r="DB26" i="9"/>
  <c r="DC26" i="9"/>
  <c r="BF27" i="9"/>
  <c r="BG27" i="9"/>
  <c r="BH27" i="9"/>
  <c r="BI27" i="9"/>
  <c r="BJ27" i="9"/>
  <c r="BK27" i="9"/>
  <c r="BL27" i="9"/>
  <c r="BM27" i="9"/>
  <c r="BN27" i="9"/>
  <c r="BO27" i="9"/>
  <c r="BP27" i="9"/>
  <c r="BQ27" i="9"/>
  <c r="BR27" i="9"/>
  <c r="BS27" i="9"/>
  <c r="BT27" i="9"/>
  <c r="BU27" i="9"/>
  <c r="BV27" i="9"/>
  <c r="BW27" i="9"/>
  <c r="BX27" i="9"/>
  <c r="BY27" i="9"/>
  <c r="BZ27" i="9"/>
  <c r="CA27" i="9"/>
  <c r="CB27" i="9"/>
  <c r="CC27" i="9"/>
  <c r="CD27" i="9"/>
  <c r="CE27" i="9"/>
  <c r="CF27" i="9"/>
  <c r="CG27" i="9"/>
  <c r="CH27" i="9"/>
  <c r="CI27" i="9"/>
  <c r="CJ27" i="9"/>
  <c r="CK27" i="9"/>
  <c r="CL27" i="9"/>
  <c r="CM27" i="9"/>
  <c r="CN27" i="9"/>
  <c r="CO27" i="9"/>
  <c r="CP27" i="9"/>
  <c r="CQ27" i="9"/>
  <c r="CR27" i="9"/>
  <c r="CS27" i="9"/>
  <c r="CT27" i="9"/>
  <c r="CU27" i="9"/>
  <c r="CV27" i="9"/>
  <c r="CW27" i="9"/>
  <c r="CX27" i="9"/>
  <c r="CY27" i="9"/>
  <c r="CZ27" i="9"/>
  <c r="DA27" i="9"/>
  <c r="DB27" i="9"/>
  <c r="DC27" i="9"/>
  <c r="BF28" i="9"/>
  <c r="BG28" i="9"/>
  <c r="BH28" i="9"/>
  <c r="BI28" i="9"/>
  <c r="BJ28" i="9"/>
  <c r="BK28" i="9"/>
  <c r="BL28" i="9"/>
  <c r="BM28" i="9"/>
  <c r="BN28" i="9"/>
  <c r="BO28" i="9"/>
  <c r="BP28" i="9"/>
  <c r="BQ28" i="9"/>
  <c r="BR28" i="9"/>
  <c r="BS28" i="9"/>
  <c r="BT28" i="9"/>
  <c r="BU28" i="9"/>
  <c r="BV28" i="9"/>
  <c r="BW28" i="9"/>
  <c r="BX28" i="9"/>
  <c r="BY28" i="9"/>
  <c r="BZ28" i="9"/>
  <c r="CA28" i="9"/>
  <c r="CB28" i="9"/>
  <c r="CC28" i="9"/>
  <c r="CD28" i="9"/>
  <c r="CE28" i="9"/>
  <c r="CF28" i="9"/>
  <c r="CG28" i="9"/>
  <c r="CH28" i="9"/>
  <c r="CI28" i="9"/>
  <c r="CJ28" i="9"/>
  <c r="CK28" i="9"/>
  <c r="CL28" i="9"/>
  <c r="CM28" i="9"/>
  <c r="CN28" i="9"/>
  <c r="CO28" i="9"/>
  <c r="CP28" i="9"/>
  <c r="CQ28" i="9"/>
  <c r="CR28" i="9"/>
  <c r="CS28" i="9"/>
  <c r="CT28" i="9"/>
  <c r="CU28" i="9"/>
  <c r="CV28" i="9"/>
  <c r="CW28" i="9"/>
  <c r="CX28" i="9"/>
  <c r="CY28" i="9"/>
  <c r="CZ28" i="9"/>
  <c r="DA28" i="9"/>
  <c r="DB28" i="9"/>
  <c r="DC28" i="9"/>
  <c r="BF29" i="9"/>
  <c r="BG29" i="9"/>
  <c r="BH29" i="9"/>
  <c r="BI29" i="9"/>
  <c r="BJ29" i="9"/>
  <c r="BK29" i="9"/>
  <c r="BL29" i="9"/>
  <c r="BM29" i="9"/>
  <c r="BN29" i="9"/>
  <c r="BO29" i="9"/>
  <c r="BP29" i="9"/>
  <c r="BQ29" i="9"/>
  <c r="BR29" i="9"/>
  <c r="BS29" i="9"/>
  <c r="BT29" i="9"/>
  <c r="BU29" i="9"/>
  <c r="BV29" i="9"/>
  <c r="BW29" i="9"/>
  <c r="BX29" i="9"/>
  <c r="BY29" i="9"/>
  <c r="BZ29" i="9"/>
  <c r="CA29" i="9"/>
  <c r="CB29" i="9"/>
  <c r="CC29" i="9"/>
  <c r="CD29" i="9"/>
  <c r="CE29" i="9"/>
  <c r="CF29" i="9"/>
  <c r="CG29" i="9"/>
  <c r="CH29" i="9"/>
  <c r="CI29" i="9"/>
  <c r="CJ29" i="9"/>
  <c r="CK29" i="9"/>
  <c r="CL29" i="9"/>
  <c r="CM29" i="9"/>
  <c r="CN29" i="9"/>
  <c r="CO29" i="9"/>
  <c r="CP29" i="9"/>
  <c r="CQ29" i="9"/>
  <c r="CR29" i="9"/>
  <c r="CS29" i="9"/>
  <c r="CT29" i="9"/>
  <c r="CU29" i="9"/>
  <c r="CV29" i="9"/>
  <c r="CW29" i="9"/>
  <c r="CX29" i="9"/>
  <c r="CY29" i="9"/>
  <c r="CZ29" i="9"/>
  <c r="DA29" i="9"/>
  <c r="DB29" i="9"/>
  <c r="DC29" i="9"/>
  <c r="BF30" i="9"/>
  <c r="BG30" i="9"/>
  <c r="BH30" i="9"/>
  <c r="BI30" i="9"/>
  <c r="BJ30" i="9"/>
  <c r="BK30" i="9"/>
  <c r="BL30" i="9"/>
  <c r="BM30" i="9"/>
  <c r="BN30" i="9"/>
  <c r="BO30" i="9"/>
  <c r="BP30" i="9"/>
  <c r="BQ30" i="9"/>
  <c r="BR30" i="9"/>
  <c r="BS30" i="9"/>
  <c r="BT30" i="9"/>
  <c r="BU30" i="9"/>
  <c r="BV30" i="9"/>
  <c r="BW30" i="9"/>
  <c r="BX30" i="9"/>
  <c r="BY30" i="9"/>
  <c r="BZ30" i="9"/>
  <c r="CA30" i="9"/>
  <c r="CB30" i="9"/>
  <c r="CC30" i="9"/>
  <c r="CD30" i="9"/>
  <c r="CE30" i="9"/>
  <c r="CF30" i="9"/>
  <c r="CG30" i="9"/>
  <c r="CH30" i="9"/>
  <c r="CI30" i="9"/>
  <c r="CJ30" i="9"/>
  <c r="CK30" i="9"/>
  <c r="CL30" i="9"/>
  <c r="CM30" i="9"/>
  <c r="CN30" i="9"/>
  <c r="CO30" i="9"/>
  <c r="CP30" i="9"/>
  <c r="CQ30" i="9"/>
  <c r="CR30" i="9"/>
  <c r="CS30" i="9"/>
  <c r="CT30" i="9"/>
  <c r="CU30" i="9"/>
  <c r="CV30" i="9"/>
  <c r="CW30" i="9"/>
  <c r="CX30" i="9"/>
  <c r="CY30" i="9"/>
  <c r="CZ30" i="9"/>
  <c r="DA30" i="9"/>
  <c r="DB30" i="9"/>
  <c r="DC30" i="9"/>
  <c r="BF31" i="9"/>
  <c r="BG31" i="9"/>
  <c r="BH31" i="9"/>
  <c r="BI31" i="9"/>
  <c r="BJ31" i="9"/>
  <c r="BK31" i="9"/>
  <c r="BL31" i="9"/>
  <c r="BM31" i="9"/>
  <c r="BN31" i="9"/>
  <c r="BO31" i="9"/>
  <c r="BP31" i="9"/>
  <c r="BQ31" i="9"/>
  <c r="BR31" i="9"/>
  <c r="BS31" i="9"/>
  <c r="BT31" i="9"/>
  <c r="BU31" i="9"/>
  <c r="BV31" i="9"/>
  <c r="BW31" i="9"/>
  <c r="BX31" i="9"/>
  <c r="BY31" i="9"/>
  <c r="BZ31" i="9"/>
  <c r="CA31" i="9"/>
  <c r="CB31" i="9"/>
  <c r="CC31" i="9"/>
  <c r="CD31" i="9"/>
  <c r="CE31" i="9"/>
  <c r="CF31" i="9"/>
  <c r="CG31" i="9"/>
  <c r="CH31" i="9"/>
  <c r="CI31" i="9"/>
  <c r="CJ31" i="9"/>
  <c r="CK31" i="9"/>
  <c r="CL31" i="9"/>
  <c r="CM31" i="9"/>
  <c r="CN31" i="9"/>
  <c r="CO31" i="9"/>
  <c r="CP31" i="9"/>
  <c r="CQ31" i="9"/>
  <c r="CR31" i="9"/>
  <c r="CS31" i="9"/>
  <c r="CT31" i="9"/>
  <c r="CU31" i="9"/>
  <c r="CV31" i="9"/>
  <c r="CW31" i="9"/>
  <c r="CX31" i="9"/>
  <c r="CY31" i="9"/>
  <c r="CZ31" i="9"/>
  <c r="DA31" i="9"/>
  <c r="DB31" i="9"/>
  <c r="DC31" i="9"/>
  <c r="BF32" i="9"/>
  <c r="BG32" i="9"/>
  <c r="BH32" i="9"/>
  <c r="BI32" i="9"/>
  <c r="BJ32" i="9"/>
  <c r="BK32" i="9"/>
  <c r="BL32" i="9"/>
  <c r="BM32" i="9"/>
  <c r="BN32" i="9"/>
  <c r="BO32" i="9"/>
  <c r="BP32" i="9"/>
  <c r="BQ32" i="9"/>
  <c r="BR32" i="9"/>
  <c r="BS32" i="9"/>
  <c r="BT32" i="9"/>
  <c r="BU32" i="9"/>
  <c r="BV32" i="9"/>
  <c r="BW32" i="9"/>
  <c r="BX32" i="9"/>
  <c r="BY32" i="9"/>
  <c r="BZ32" i="9"/>
  <c r="CA32" i="9"/>
  <c r="CB32" i="9"/>
  <c r="CC32" i="9"/>
  <c r="CD32" i="9"/>
  <c r="CE32" i="9"/>
  <c r="CF32" i="9"/>
  <c r="CG32" i="9"/>
  <c r="CH32" i="9"/>
  <c r="CI32" i="9"/>
  <c r="CJ32" i="9"/>
  <c r="CK32" i="9"/>
  <c r="CL32" i="9"/>
  <c r="CM32" i="9"/>
  <c r="CN32" i="9"/>
  <c r="CO32" i="9"/>
  <c r="CP32" i="9"/>
  <c r="CQ32" i="9"/>
  <c r="CR32" i="9"/>
  <c r="CS32" i="9"/>
  <c r="CT32" i="9"/>
  <c r="CU32" i="9"/>
  <c r="CV32" i="9"/>
  <c r="CW32" i="9"/>
  <c r="CX32" i="9"/>
  <c r="CY32" i="9"/>
  <c r="CZ32" i="9"/>
  <c r="DA32" i="9"/>
  <c r="DB32" i="9"/>
  <c r="DC32" i="9"/>
  <c r="BF33" i="9"/>
  <c r="BG33" i="9"/>
  <c r="BH33" i="9"/>
  <c r="BI33" i="9"/>
  <c r="BJ33" i="9"/>
  <c r="BK33" i="9"/>
  <c r="BL33" i="9"/>
  <c r="BM33" i="9"/>
  <c r="BN33" i="9"/>
  <c r="BO33" i="9"/>
  <c r="BP33" i="9"/>
  <c r="BQ33" i="9"/>
  <c r="BR33" i="9"/>
  <c r="BS33" i="9"/>
  <c r="BT33" i="9"/>
  <c r="BU33" i="9"/>
  <c r="BV33" i="9"/>
  <c r="BW33" i="9"/>
  <c r="BX33" i="9"/>
  <c r="BY33" i="9"/>
  <c r="BZ33" i="9"/>
  <c r="CA33" i="9"/>
  <c r="CB33" i="9"/>
  <c r="CC33" i="9"/>
  <c r="CD33" i="9"/>
  <c r="CE33" i="9"/>
  <c r="CF33" i="9"/>
  <c r="CG33" i="9"/>
  <c r="CH33" i="9"/>
  <c r="CI33" i="9"/>
  <c r="CJ33" i="9"/>
  <c r="CK33" i="9"/>
  <c r="CL33" i="9"/>
  <c r="CM33" i="9"/>
  <c r="CN33" i="9"/>
  <c r="CO33" i="9"/>
  <c r="CP33" i="9"/>
  <c r="CQ33" i="9"/>
  <c r="CR33" i="9"/>
  <c r="CS33" i="9"/>
  <c r="CT33" i="9"/>
  <c r="CU33" i="9"/>
  <c r="CV33" i="9"/>
  <c r="CW33" i="9"/>
  <c r="CX33" i="9"/>
  <c r="CY33" i="9"/>
  <c r="CZ33" i="9"/>
  <c r="DA33" i="9"/>
  <c r="DB33" i="9"/>
  <c r="DC33" i="9"/>
  <c r="BF34" i="9"/>
  <c r="BG34" i="9"/>
  <c r="BH34" i="9"/>
  <c r="BI34" i="9"/>
  <c r="BJ34" i="9"/>
  <c r="BK34" i="9"/>
  <c r="BL34" i="9"/>
  <c r="BM34" i="9"/>
  <c r="BN34" i="9"/>
  <c r="BO34" i="9"/>
  <c r="BP34" i="9"/>
  <c r="BQ34" i="9"/>
  <c r="BR34" i="9"/>
  <c r="BS34" i="9"/>
  <c r="BT34" i="9"/>
  <c r="BU34" i="9"/>
  <c r="BV34" i="9"/>
  <c r="BW34" i="9"/>
  <c r="BX34" i="9"/>
  <c r="BY34" i="9"/>
  <c r="BZ34" i="9"/>
  <c r="CA34" i="9"/>
  <c r="CB34" i="9"/>
  <c r="CC34" i="9"/>
  <c r="CD34" i="9"/>
  <c r="CE34" i="9"/>
  <c r="CF34" i="9"/>
  <c r="CG34" i="9"/>
  <c r="CH34" i="9"/>
  <c r="CI34" i="9"/>
  <c r="CJ34" i="9"/>
  <c r="CK34" i="9"/>
  <c r="CL34" i="9"/>
  <c r="CM34" i="9"/>
  <c r="CN34" i="9"/>
  <c r="CO34" i="9"/>
  <c r="CP34" i="9"/>
  <c r="CQ34" i="9"/>
  <c r="CR34" i="9"/>
  <c r="CS34" i="9"/>
  <c r="CT34" i="9"/>
  <c r="CU34" i="9"/>
  <c r="CV34" i="9"/>
  <c r="CW34" i="9"/>
  <c r="CX34" i="9"/>
  <c r="CY34" i="9"/>
  <c r="CZ34" i="9"/>
  <c r="DA34" i="9"/>
  <c r="DB34" i="9"/>
  <c r="DC34" i="9"/>
  <c r="BF35" i="9"/>
  <c r="BG35" i="9"/>
  <c r="BH35" i="9"/>
  <c r="BI35" i="9"/>
  <c r="BJ35" i="9"/>
  <c r="BK35" i="9"/>
  <c r="BL35" i="9"/>
  <c r="BM35" i="9"/>
  <c r="BN35" i="9"/>
  <c r="BO35" i="9"/>
  <c r="BP35" i="9"/>
  <c r="BQ35" i="9"/>
  <c r="BR35" i="9"/>
  <c r="BS35" i="9"/>
  <c r="BT35" i="9"/>
  <c r="BU35" i="9"/>
  <c r="BV35" i="9"/>
  <c r="BW35" i="9"/>
  <c r="BX35" i="9"/>
  <c r="BY35" i="9"/>
  <c r="BZ35" i="9"/>
  <c r="CA35" i="9"/>
  <c r="CB35" i="9"/>
  <c r="CC35" i="9"/>
  <c r="CD35" i="9"/>
  <c r="CE35" i="9"/>
  <c r="CF35" i="9"/>
  <c r="CG35" i="9"/>
  <c r="CH35" i="9"/>
  <c r="CI35" i="9"/>
  <c r="CJ35" i="9"/>
  <c r="CK35" i="9"/>
  <c r="CL35" i="9"/>
  <c r="CM35" i="9"/>
  <c r="CN35" i="9"/>
  <c r="CO35" i="9"/>
  <c r="CP35" i="9"/>
  <c r="CQ35" i="9"/>
  <c r="CR35" i="9"/>
  <c r="CS35" i="9"/>
  <c r="CT35" i="9"/>
  <c r="CU35" i="9"/>
  <c r="CV35" i="9"/>
  <c r="CW35" i="9"/>
  <c r="CX35" i="9"/>
  <c r="CY35" i="9"/>
  <c r="CZ35" i="9"/>
  <c r="DA35" i="9"/>
  <c r="DB35" i="9"/>
  <c r="DC35" i="9"/>
  <c r="BF36" i="9"/>
  <c r="BG36" i="9"/>
  <c r="BH36" i="9"/>
  <c r="BI36" i="9"/>
  <c r="BJ36" i="9"/>
  <c r="BK36" i="9"/>
  <c r="BL36" i="9"/>
  <c r="BM36" i="9"/>
  <c r="BN36" i="9"/>
  <c r="BO36" i="9"/>
  <c r="BP36" i="9"/>
  <c r="BQ36" i="9"/>
  <c r="BR36" i="9"/>
  <c r="BS36" i="9"/>
  <c r="BT36" i="9"/>
  <c r="BU36" i="9"/>
  <c r="BV36" i="9"/>
  <c r="BW36" i="9"/>
  <c r="BX36" i="9"/>
  <c r="BY36" i="9"/>
  <c r="BZ36" i="9"/>
  <c r="CA36" i="9"/>
  <c r="CB36" i="9"/>
  <c r="CC36" i="9"/>
  <c r="CD36" i="9"/>
  <c r="CE36" i="9"/>
  <c r="CF36" i="9"/>
  <c r="CG36" i="9"/>
  <c r="CH36" i="9"/>
  <c r="CI36" i="9"/>
  <c r="CJ36" i="9"/>
  <c r="CK36" i="9"/>
  <c r="CL36" i="9"/>
  <c r="CM36" i="9"/>
  <c r="CN36" i="9"/>
  <c r="CO36" i="9"/>
  <c r="CP36" i="9"/>
  <c r="CQ36" i="9"/>
  <c r="CR36" i="9"/>
  <c r="CS36" i="9"/>
  <c r="CT36" i="9"/>
  <c r="CU36" i="9"/>
  <c r="CV36" i="9"/>
  <c r="CW36" i="9"/>
  <c r="CX36" i="9"/>
  <c r="CY36" i="9"/>
  <c r="CZ36" i="9"/>
  <c r="DA36" i="9"/>
  <c r="DB36" i="9"/>
  <c r="DC36" i="9"/>
  <c r="BF37" i="9"/>
  <c r="BG37" i="9"/>
  <c r="BH37" i="9"/>
  <c r="BI37" i="9"/>
  <c r="BJ37" i="9"/>
  <c r="BK37" i="9"/>
  <c r="BL37" i="9"/>
  <c r="BM37" i="9"/>
  <c r="BN37" i="9"/>
  <c r="BO37" i="9"/>
  <c r="BP37" i="9"/>
  <c r="BQ37" i="9"/>
  <c r="BR37" i="9"/>
  <c r="BS37" i="9"/>
  <c r="BT37" i="9"/>
  <c r="BU37" i="9"/>
  <c r="BV37" i="9"/>
  <c r="BW37" i="9"/>
  <c r="BX37" i="9"/>
  <c r="BY37" i="9"/>
  <c r="BZ37" i="9"/>
  <c r="CA37" i="9"/>
  <c r="CB37" i="9"/>
  <c r="CC37" i="9"/>
  <c r="CD37" i="9"/>
  <c r="CE37" i="9"/>
  <c r="CF37" i="9"/>
  <c r="CG37" i="9"/>
  <c r="CH37" i="9"/>
  <c r="CI37" i="9"/>
  <c r="CJ37" i="9"/>
  <c r="CK37" i="9"/>
  <c r="CL37" i="9"/>
  <c r="CM37" i="9"/>
  <c r="CN37" i="9"/>
  <c r="CO37" i="9"/>
  <c r="CP37" i="9"/>
  <c r="CQ37" i="9"/>
  <c r="CR37" i="9"/>
  <c r="CS37" i="9"/>
  <c r="CT37" i="9"/>
  <c r="CU37" i="9"/>
  <c r="CV37" i="9"/>
  <c r="CW37" i="9"/>
  <c r="CX37" i="9"/>
  <c r="CY37" i="9"/>
  <c r="CZ37" i="9"/>
  <c r="DA37" i="9"/>
  <c r="DB37" i="9"/>
  <c r="DC37" i="9"/>
  <c r="BF38" i="9"/>
  <c r="BG38" i="9"/>
  <c r="BH38" i="9"/>
  <c r="BI38" i="9"/>
  <c r="BJ38" i="9"/>
  <c r="BK38" i="9"/>
  <c r="BL38" i="9"/>
  <c r="BM38" i="9"/>
  <c r="BN38" i="9"/>
  <c r="BO38" i="9"/>
  <c r="BP38" i="9"/>
  <c r="BQ38" i="9"/>
  <c r="BR38" i="9"/>
  <c r="BS38" i="9"/>
  <c r="BT38" i="9"/>
  <c r="BU38" i="9"/>
  <c r="BV38" i="9"/>
  <c r="BW38" i="9"/>
  <c r="BX38" i="9"/>
  <c r="BY38" i="9"/>
  <c r="BZ38" i="9"/>
  <c r="CA38" i="9"/>
  <c r="CB38" i="9"/>
  <c r="CC38" i="9"/>
  <c r="CD38" i="9"/>
  <c r="CE38" i="9"/>
  <c r="CF38" i="9"/>
  <c r="CG38" i="9"/>
  <c r="CH38" i="9"/>
  <c r="CI38" i="9"/>
  <c r="CJ38" i="9"/>
  <c r="CK38" i="9"/>
  <c r="CL38" i="9"/>
  <c r="CM38" i="9"/>
  <c r="CN38" i="9"/>
  <c r="CO38" i="9"/>
  <c r="CP38" i="9"/>
  <c r="CQ38" i="9"/>
  <c r="CR38" i="9"/>
  <c r="CS38" i="9"/>
  <c r="CT38" i="9"/>
  <c r="CU38" i="9"/>
  <c r="CV38" i="9"/>
  <c r="CW38" i="9"/>
  <c r="CX38" i="9"/>
  <c r="CY38" i="9"/>
  <c r="CZ38" i="9"/>
  <c r="DA38" i="9"/>
  <c r="DB38" i="9"/>
  <c r="DC38" i="9"/>
  <c r="BF39" i="9"/>
  <c r="BG39" i="9"/>
  <c r="BH39" i="9"/>
  <c r="BI39" i="9"/>
  <c r="BJ39" i="9"/>
  <c r="BK39" i="9"/>
  <c r="BL39" i="9"/>
  <c r="BM39" i="9"/>
  <c r="BN39" i="9"/>
  <c r="BO39" i="9"/>
  <c r="BP39" i="9"/>
  <c r="BQ39" i="9"/>
  <c r="BR39" i="9"/>
  <c r="BS39" i="9"/>
  <c r="BT39" i="9"/>
  <c r="BU39" i="9"/>
  <c r="BV39" i="9"/>
  <c r="BW39" i="9"/>
  <c r="BX39" i="9"/>
  <c r="BY39" i="9"/>
  <c r="BZ39" i="9"/>
  <c r="CA39" i="9"/>
  <c r="CB39" i="9"/>
  <c r="CC39" i="9"/>
  <c r="CD39" i="9"/>
  <c r="CE39" i="9"/>
  <c r="CF39" i="9"/>
  <c r="CG39" i="9"/>
  <c r="CH39" i="9"/>
  <c r="CI39" i="9"/>
  <c r="CJ39" i="9"/>
  <c r="CK39" i="9"/>
  <c r="CL39" i="9"/>
  <c r="CM39" i="9"/>
  <c r="CN39" i="9"/>
  <c r="CO39" i="9"/>
  <c r="CP39" i="9"/>
  <c r="CQ39" i="9"/>
  <c r="CR39" i="9"/>
  <c r="CS39" i="9"/>
  <c r="CT39" i="9"/>
  <c r="CU39" i="9"/>
  <c r="CV39" i="9"/>
  <c r="CW39" i="9"/>
  <c r="CX39" i="9"/>
  <c r="CY39" i="9"/>
  <c r="CZ39" i="9"/>
  <c r="DA39" i="9"/>
  <c r="DB39" i="9"/>
  <c r="DC39" i="9"/>
  <c r="BF40" i="9"/>
  <c r="BG40" i="9"/>
  <c r="BH40" i="9"/>
  <c r="BI40" i="9"/>
  <c r="BJ40" i="9"/>
  <c r="BK40" i="9"/>
  <c r="BL40" i="9"/>
  <c r="BM40" i="9"/>
  <c r="BN40" i="9"/>
  <c r="BO40" i="9"/>
  <c r="BP40" i="9"/>
  <c r="BQ40" i="9"/>
  <c r="BR40" i="9"/>
  <c r="BS40" i="9"/>
  <c r="BT40" i="9"/>
  <c r="BU40" i="9"/>
  <c r="BV40" i="9"/>
  <c r="BW40" i="9"/>
  <c r="BX40" i="9"/>
  <c r="BY40" i="9"/>
  <c r="BZ40" i="9"/>
  <c r="CA40" i="9"/>
  <c r="CB40" i="9"/>
  <c r="CC40" i="9"/>
  <c r="CD40" i="9"/>
  <c r="CE40" i="9"/>
  <c r="CF40" i="9"/>
  <c r="CG40" i="9"/>
  <c r="CH40" i="9"/>
  <c r="CI40" i="9"/>
  <c r="CJ40" i="9"/>
  <c r="CK40" i="9"/>
  <c r="CL40" i="9"/>
  <c r="CM40" i="9"/>
  <c r="CN40" i="9"/>
  <c r="CO40" i="9"/>
  <c r="CP40" i="9"/>
  <c r="CQ40" i="9"/>
  <c r="CR40" i="9"/>
  <c r="CS40" i="9"/>
  <c r="CT40" i="9"/>
  <c r="CU40" i="9"/>
  <c r="CV40" i="9"/>
  <c r="CW40" i="9"/>
  <c r="CX40" i="9"/>
  <c r="CY40" i="9"/>
  <c r="CZ40" i="9"/>
  <c r="DA40" i="9"/>
  <c r="DB40" i="9"/>
  <c r="DC40" i="9"/>
  <c r="BF41" i="9"/>
  <c r="BG41" i="9"/>
  <c r="BH41" i="9"/>
  <c r="BI41" i="9"/>
  <c r="BJ41" i="9"/>
  <c r="BK41" i="9"/>
  <c r="BL41" i="9"/>
  <c r="BM41" i="9"/>
  <c r="BN41" i="9"/>
  <c r="BO41" i="9"/>
  <c r="BP41" i="9"/>
  <c r="BQ41" i="9"/>
  <c r="BR41" i="9"/>
  <c r="BS41" i="9"/>
  <c r="BT41" i="9"/>
  <c r="BU41" i="9"/>
  <c r="BV41" i="9"/>
  <c r="BW41" i="9"/>
  <c r="BX41" i="9"/>
  <c r="BY41" i="9"/>
  <c r="BZ41" i="9"/>
  <c r="CA41" i="9"/>
  <c r="CB41" i="9"/>
  <c r="CC41" i="9"/>
  <c r="CD41" i="9"/>
  <c r="CE41" i="9"/>
  <c r="CF41" i="9"/>
  <c r="CG41" i="9"/>
  <c r="CH41" i="9"/>
  <c r="CI41" i="9"/>
  <c r="CJ41" i="9"/>
  <c r="CK41" i="9"/>
  <c r="CL41" i="9"/>
  <c r="CM41" i="9"/>
  <c r="CN41" i="9"/>
  <c r="CO41" i="9"/>
  <c r="CP41" i="9"/>
  <c r="CQ41" i="9"/>
  <c r="CR41" i="9"/>
  <c r="CS41" i="9"/>
  <c r="CT41" i="9"/>
  <c r="CU41" i="9"/>
  <c r="CV41" i="9"/>
  <c r="CW41" i="9"/>
  <c r="CX41" i="9"/>
  <c r="CY41" i="9"/>
  <c r="CZ41" i="9"/>
  <c r="DA41" i="9"/>
  <c r="DB41" i="9"/>
  <c r="DC41" i="9"/>
  <c r="BF42" i="9"/>
  <c r="BG42" i="9"/>
  <c r="BH42" i="9"/>
  <c r="BI42" i="9"/>
  <c r="BJ42" i="9"/>
  <c r="BK42" i="9"/>
  <c r="BL42" i="9"/>
  <c r="BM42" i="9"/>
  <c r="BN42" i="9"/>
  <c r="BO42" i="9"/>
  <c r="BP42" i="9"/>
  <c r="BQ42" i="9"/>
  <c r="BR42" i="9"/>
  <c r="BS42" i="9"/>
  <c r="BT42" i="9"/>
  <c r="BU42" i="9"/>
  <c r="BV42" i="9"/>
  <c r="BW42" i="9"/>
  <c r="BX42" i="9"/>
  <c r="BY42" i="9"/>
  <c r="BZ42" i="9"/>
  <c r="CA42" i="9"/>
  <c r="CB42" i="9"/>
  <c r="CC42" i="9"/>
  <c r="CD42" i="9"/>
  <c r="CE42" i="9"/>
  <c r="CF42" i="9"/>
  <c r="CG42" i="9"/>
  <c r="CH42" i="9"/>
  <c r="CI42" i="9"/>
  <c r="CJ42" i="9"/>
  <c r="CK42" i="9"/>
  <c r="CL42" i="9"/>
  <c r="CM42" i="9"/>
  <c r="CN42" i="9"/>
  <c r="CO42" i="9"/>
  <c r="CP42" i="9"/>
  <c r="CQ42" i="9"/>
  <c r="CR42" i="9"/>
  <c r="CS42" i="9"/>
  <c r="CT42" i="9"/>
  <c r="CU42" i="9"/>
  <c r="CV42" i="9"/>
  <c r="CW42" i="9"/>
  <c r="CX42" i="9"/>
  <c r="CY42" i="9"/>
  <c r="CZ42" i="9"/>
  <c r="DA42" i="9"/>
  <c r="DB42" i="9"/>
  <c r="DC42" i="9"/>
  <c r="BF43" i="9"/>
  <c r="BG43" i="9"/>
  <c r="BH43" i="9"/>
  <c r="BI43" i="9"/>
  <c r="BJ43" i="9"/>
  <c r="BK43" i="9"/>
  <c r="BL43" i="9"/>
  <c r="BM43" i="9"/>
  <c r="BN43" i="9"/>
  <c r="BO43" i="9"/>
  <c r="BP43" i="9"/>
  <c r="BQ43" i="9"/>
  <c r="BR43" i="9"/>
  <c r="BS43" i="9"/>
  <c r="BT43" i="9"/>
  <c r="BU43" i="9"/>
  <c r="BV43" i="9"/>
  <c r="BW43" i="9"/>
  <c r="BX43" i="9"/>
  <c r="BY43" i="9"/>
  <c r="BZ43" i="9"/>
  <c r="CA43" i="9"/>
  <c r="CB43" i="9"/>
  <c r="CC43" i="9"/>
  <c r="CD43" i="9"/>
  <c r="CE43" i="9"/>
  <c r="CF43" i="9"/>
  <c r="CG43" i="9"/>
  <c r="CH43" i="9"/>
  <c r="CI43" i="9"/>
  <c r="CJ43" i="9"/>
  <c r="CK43" i="9"/>
  <c r="CL43" i="9"/>
  <c r="CM43" i="9"/>
  <c r="CN43" i="9"/>
  <c r="CO43" i="9"/>
  <c r="CP43" i="9"/>
  <c r="CQ43" i="9"/>
  <c r="CR43" i="9"/>
  <c r="CS43" i="9"/>
  <c r="CT43" i="9"/>
  <c r="CU43" i="9"/>
  <c r="CV43" i="9"/>
  <c r="CW43" i="9"/>
  <c r="CX43" i="9"/>
  <c r="CY43" i="9"/>
  <c r="CZ43" i="9"/>
  <c r="DA43" i="9"/>
  <c r="DB43" i="9"/>
  <c r="DC43" i="9"/>
  <c r="BF44" i="9"/>
  <c r="BG44" i="9"/>
  <c r="BH44" i="9"/>
  <c r="BI44" i="9"/>
  <c r="BJ44" i="9"/>
  <c r="BK44" i="9"/>
  <c r="BL44" i="9"/>
  <c r="BM44" i="9"/>
  <c r="BN44" i="9"/>
  <c r="BO44" i="9"/>
  <c r="BP44" i="9"/>
  <c r="BQ44" i="9"/>
  <c r="BR44" i="9"/>
  <c r="BS44" i="9"/>
  <c r="BT44" i="9"/>
  <c r="BU44" i="9"/>
  <c r="BV44" i="9"/>
  <c r="BW44" i="9"/>
  <c r="BX44" i="9"/>
  <c r="BY44" i="9"/>
  <c r="BZ44" i="9"/>
  <c r="CA44" i="9"/>
  <c r="CB44" i="9"/>
  <c r="CC44" i="9"/>
  <c r="CD44" i="9"/>
  <c r="CE44" i="9"/>
  <c r="CF44" i="9"/>
  <c r="CG44" i="9"/>
  <c r="CH44" i="9"/>
  <c r="CI44" i="9"/>
  <c r="CJ44" i="9"/>
  <c r="CK44" i="9"/>
  <c r="CL44" i="9"/>
  <c r="CM44" i="9"/>
  <c r="CN44" i="9"/>
  <c r="CO44" i="9"/>
  <c r="CP44" i="9"/>
  <c r="CQ44" i="9"/>
  <c r="CR44" i="9"/>
  <c r="CS44" i="9"/>
  <c r="CT44" i="9"/>
  <c r="CU44" i="9"/>
  <c r="CV44" i="9"/>
  <c r="CW44" i="9"/>
  <c r="CX44" i="9"/>
  <c r="CY44" i="9"/>
  <c r="CZ44" i="9"/>
  <c r="DA44" i="9"/>
  <c r="DB44" i="9"/>
  <c r="DC44" i="9"/>
  <c r="BF45" i="9"/>
  <c r="BG45" i="9"/>
  <c r="BH45" i="9"/>
  <c r="BI45" i="9"/>
  <c r="BJ45" i="9"/>
  <c r="BK45" i="9"/>
  <c r="BL45" i="9"/>
  <c r="BM45" i="9"/>
  <c r="BN45" i="9"/>
  <c r="BO45" i="9"/>
  <c r="BP45" i="9"/>
  <c r="BQ45" i="9"/>
  <c r="BR45" i="9"/>
  <c r="BS45" i="9"/>
  <c r="BT45" i="9"/>
  <c r="BU45" i="9"/>
  <c r="BV45" i="9"/>
  <c r="BW45" i="9"/>
  <c r="BX45" i="9"/>
  <c r="BY45" i="9"/>
  <c r="BZ45" i="9"/>
  <c r="CA45" i="9"/>
  <c r="CB45" i="9"/>
  <c r="CC45" i="9"/>
  <c r="CD45" i="9"/>
  <c r="CE45" i="9"/>
  <c r="CF45" i="9"/>
  <c r="CG45" i="9"/>
  <c r="CH45" i="9"/>
  <c r="CI45" i="9"/>
  <c r="CJ45" i="9"/>
  <c r="CK45" i="9"/>
  <c r="CL45" i="9"/>
  <c r="CM45" i="9"/>
  <c r="CN45" i="9"/>
  <c r="CO45" i="9"/>
  <c r="CP45" i="9"/>
  <c r="CQ45" i="9"/>
  <c r="CR45" i="9"/>
  <c r="CS45" i="9"/>
  <c r="CT45" i="9"/>
  <c r="CU45" i="9"/>
  <c r="CV45" i="9"/>
  <c r="CW45" i="9"/>
  <c r="CX45" i="9"/>
  <c r="CY45" i="9"/>
  <c r="CZ45" i="9"/>
  <c r="DA45" i="9"/>
  <c r="DB45" i="9"/>
  <c r="DC45" i="9"/>
  <c r="BF46" i="9"/>
  <c r="BG46" i="9"/>
  <c r="BH46" i="9"/>
  <c r="BI46" i="9"/>
  <c r="BJ46" i="9"/>
  <c r="BK46" i="9"/>
  <c r="BL46" i="9"/>
  <c r="BM46" i="9"/>
  <c r="BN46" i="9"/>
  <c r="BO46" i="9"/>
  <c r="BP46" i="9"/>
  <c r="BQ46" i="9"/>
  <c r="BR46" i="9"/>
  <c r="BS46" i="9"/>
  <c r="BT46" i="9"/>
  <c r="BU46" i="9"/>
  <c r="BV46" i="9"/>
  <c r="BW46" i="9"/>
  <c r="BX46" i="9"/>
  <c r="BY46" i="9"/>
  <c r="BZ46" i="9"/>
  <c r="CA46" i="9"/>
  <c r="CB46" i="9"/>
  <c r="CC46" i="9"/>
  <c r="CD46" i="9"/>
  <c r="CE46" i="9"/>
  <c r="CF46" i="9"/>
  <c r="CG46" i="9"/>
  <c r="CH46" i="9"/>
  <c r="CI46" i="9"/>
  <c r="CJ46" i="9"/>
  <c r="CK46" i="9"/>
  <c r="CL46" i="9"/>
  <c r="CM46" i="9"/>
  <c r="CN46" i="9"/>
  <c r="CO46" i="9"/>
  <c r="CP46" i="9"/>
  <c r="CQ46" i="9"/>
  <c r="CR46" i="9"/>
  <c r="CS46" i="9"/>
  <c r="CT46" i="9"/>
  <c r="CU46" i="9"/>
  <c r="CV46" i="9"/>
  <c r="CW46" i="9"/>
  <c r="CX46" i="9"/>
  <c r="CY46" i="9"/>
  <c r="CZ46" i="9"/>
  <c r="DA46" i="9"/>
  <c r="DB46" i="9"/>
  <c r="DC46" i="9"/>
  <c r="BF47" i="9"/>
  <c r="BG47" i="9"/>
  <c r="BH47" i="9"/>
  <c r="BI47" i="9"/>
  <c r="BJ47" i="9"/>
  <c r="BK47" i="9"/>
  <c r="BL47" i="9"/>
  <c r="BM47" i="9"/>
  <c r="BN47" i="9"/>
  <c r="BO47" i="9"/>
  <c r="BP47" i="9"/>
  <c r="BQ47" i="9"/>
  <c r="BR47" i="9"/>
  <c r="BS47" i="9"/>
  <c r="BT47" i="9"/>
  <c r="BU47" i="9"/>
  <c r="BV47" i="9"/>
  <c r="BW47" i="9"/>
  <c r="BX47" i="9"/>
  <c r="BY47" i="9"/>
  <c r="BZ47" i="9"/>
  <c r="CA47" i="9"/>
  <c r="CB47" i="9"/>
  <c r="CC47" i="9"/>
  <c r="CD47" i="9"/>
  <c r="CE47" i="9"/>
  <c r="CF47" i="9"/>
  <c r="CG47" i="9"/>
  <c r="CH47" i="9"/>
  <c r="CI47" i="9"/>
  <c r="CJ47" i="9"/>
  <c r="CK47" i="9"/>
  <c r="CL47" i="9"/>
  <c r="CM47" i="9"/>
  <c r="CN47" i="9"/>
  <c r="CO47" i="9"/>
  <c r="CP47" i="9"/>
  <c r="CQ47" i="9"/>
  <c r="CR47" i="9"/>
  <c r="CS47" i="9"/>
  <c r="CT47" i="9"/>
  <c r="CU47" i="9"/>
  <c r="CV47" i="9"/>
  <c r="CW47" i="9"/>
  <c r="CX47" i="9"/>
  <c r="CY47" i="9"/>
  <c r="CZ47" i="9"/>
  <c r="DA47" i="9"/>
  <c r="DB47" i="9"/>
  <c r="DC47" i="9"/>
  <c r="BF48" i="9"/>
  <c r="BG48" i="9"/>
  <c r="BH48" i="9"/>
  <c r="BI48" i="9"/>
  <c r="BJ48" i="9"/>
  <c r="BK48" i="9"/>
  <c r="BL48" i="9"/>
  <c r="BM48" i="9"/>
  <c r="BN48" i="9"/>
  <c r="BO48" i="9"/>
  <c r="BP48" i="9"/>
  <c r="BQ48" i="9"/>
  <c r="BR48" i="9"/>
  <c r="BS48" i="9"/>
  <c r="BT48" i="9"/>
  <c r="BU48" i="9"/>
  <c r="BV48" i="9"/>
  <c r="BW48" i="9"/>
  <c r="BX48" i="9"/>
  <c r="BY48" i="9"/>
  <c r="BZ48" i="9"/>
  <c r="CA48" i="9"/>
  <c r="CB48" i="9"/>
  <c r="CC48" i="9"/>
  <c r="CD48" i="9"/>
  <c r="CE48" i="9"/>
  <c r="CF48" i="9"/>
  <c r="CG48" i="9"/>
  <c r="CH48" i="9"/>
  <c r="CI48" i="9"/>
  <c r="CJ48" i="9"/>
  <c r="CK48" i="9"/>
  <c r="CL48" i="9"/>
  <c r="CM48" i="9"/>
  <c r="CN48" i="9"/>
  <c r="CO48" i="9"/>
  <c r="CP48" i="9"/>
  <c r="CQ48" i="9"/>
  <c r="CR48" i="9"/>
  <c r="CS48" i="9"/>
  <c r="CT48" i="9"/>
  <c r="CU48" i="9"/>
  <c r="CV48" i="9"/>
  <c r="CW48" i="9"/>
  <c r="CX48" i="9"/>
  <c r="CY48" i="9"/>
  <c r="CZ48" i="9"/>
  <c r="DA48" i="9"/>
  <c r="DB48" i="9"/>
  <c r="DC48" i="9"/>
  <c r="BF49" i="9"/>
  <c r="BG49" i="9"/>
  <c r="BH49" i="9"/>
  <c r="BI49" i="9"/>
  <c r="BJ49" i="9"/>
  <c r="BK49" i="9"/>
  <c r="BL49" i="9"/>
  <c r="BM49" i="9"/>
  <c r="BN49" i="9"/>
  <c r="BO49" i="9"/>
  <c r="BP49" i="9"/>
  <c r="BQ49" i="9"/>
  <c r="BR49" i="9"/>
  <c r="BS49" i="9"/>
  <c r="BT49" i="9"/>
  <c r="BU49" i="9"/>
  <c r="BV49" i="9"/>
  <c r="BW49" i="9"/>
  <c r="BX49" i="9"/>
  <c r="BY49" i="9"/>
  <c r="BZ49" i="9"/>
  <c r="CA49" i="9"/>
  <c r="CB49" i="9"/>
  <c r="CC49" i="9"/>
  <c r="CD49" i="9"/>
  <c r="CE49" i="9"/>
  <c r="CF49" i="9"/>
  <c r="CG49" i="9"/>
  <c r="CH49" i="9"/>
  <c r="CI49" i="9"/>
  <c r="CJ49" i="9"/>
  <c r="CK49" i="9"/>
  <c r="CL49" i="9"/>
  <c r="CM49" i="9"/>
  <c r="CN49" i="9"/>
  <c r="CO49" i="9"/>
  <c r="CP49" i="9"/>
  <c r="CQ49" i="9"/>
  <c r="CR49" i="9"/>
  <c r="CS49" i="9"/>
  <c r="CT49" i="9"/>
  <c r="CU49" i="9"/>
  <c r="CV49" i="9"/>
  <c r="CW49" i="9"/>
  <c r="CX49" i="9"/>
  <c r="CY49" i="9"/>
  <c r="CZ49" i="9"/>
  <c r="DA49" i="9"/>
  <c r="DB49" i="9"/>
  <c r="DC49" i="9"/>
  <c r="BF50" i="9"/>
  <c r="BG50" i="9"/>
  <c r="BH50" i="9"/>
  <c r="BI50" i="9"/>
  <c r="BJ50" i="9"/>
  <c r="BK50" i="9"/>
  <c r="BL50" i="9"/>
  <c r="BM50" i="9"/>
  <c r="BN50" i="9"/>
  <c r="BO50" i="9"/>
  <c r="BP50" i="9"/>
  <c r="BQ50" i="9"/>
  <c r="BR50" i="9"/>
  <c r="BS50" i="9"/>
  <c r="BT50" i="9"/>
  <c r="BU50" i="9"/>
  <c r="BV50" i="9"/>
  <c r="BW50" i="9"/>
  <c r="BX50" i="9"/>
  <c r="BY50" i="9"/>
  <c r="BZ50" i="9"/>
  <c r="CA50" i="9"/>
  <c r="CB50" i="9"/>
  <c r="CC50" i="9"/>
  <c r="CD50" i="9"/>
  <c r="CE50" i="9"/>
  <c r="CF50" i="9"/>
  <c r="CG50" i="9"/>
  <c r="CH50" i="9"/>
  <c r="CI50" i="9"/>
  <c r="CJ50" i="9"/>
  <c r="CK50" i="9"/>
  <c r="CL50" i="9"/>
  <c r="CM50" i="9"/>
  <c r="CN50" i="9"/>
  <c r="CO50" i="9"/>
  <c r="CP50" i="9"/>
  <c r="CQ50" i="9"/>
  <c r="CR50" i="9"/>
  <c r="CS50" i="9"/>
  <c r="CT50" i="9"/>
  <c r="CU50" i="9"/>
  <c r="CV50" i="9"/>
  <c r="CW50" i="9"/>
  <c r="CX50" i="9"/>
  <c r="CY50" i="9"/>
  <c r="CZ50" i="9"/>
  <c r="DA50" i="9"/>
  <c r="DB50" i="9"/>
  <c r="DC50" i="9"/>
  <c r="BG6" i="9"/>
  <c r="BH6" i="9"/>
  <c r="BI6" i="9"/>
  <c r="BJ6" i="9"/>
  <c r="BK6" i="9"/>
  <c r="BL6" i="9"/>
  <c r="BM6" i="9"/>
  <c r="BN6" i="9"/>
  <c r="BO6" i="9"/>
  <c r="BP6" i="9"/>
  <c r="BQ6" i="9"/>
  <c r="BR6" i="9"/>
  <c r="BS6" i="9"/>
  <c r="BT6" i="9"/>
  <c r="BU6" i="9"/>
  <c r="BV6" i="9"/>
  <c r="BW6" i="9"/>
  <c r="BX6" i="9"/>
  <c r="BY6" i="9"/>
  <c r="BZ6" i="9"/>
  <c r="CA6" i="9"/>
  <c r="CB6" i="9"/>
  <c r="CC6" i="9"/>
  <c r="CD6" i="9"/>
  <c r="CE6" i="9"/>
  <c r="CF6" i="9"/>
  <c r="CG6" i="9"/>
  <c r="CH6" i="9"/>
  <c r="CI6" i="9"/>
  <c r="CJ6" i="9"/>
  <c r="CK6" i="9"/>
  <c r="CL6" i="9"/>
  <c r="CM6" i="9"/>
  <c r="CN6" i="9"/>
  <c r="CO6" i="9"/>
  <c r="CP6" i="9"/>
  <c r="CQ6" i="9"/>
  <c r="CR6" i="9"/>
  <c r="CS6" i="9"/>
  <c r="CT6" i="9"/>
  <c r="CU6" i="9"/>
  <c r="CV6" i="9"/>
  <c r="CW6" i="9"/>
  <c r="CX6" i="9"/>
  <c r="CY6" i="9"/>
  <c r="CZ6" i="9"/>
  <c r="DA6" i="9"/>
  <c r="DB6" i="9"/>
  <c r="DC6" i="9"/>
  <c r="BF6" i="9"/>
  <c r="AB3" i="8"/>
  <c r="AC3" i="8"/>
  <c r="AD3" i="8"/>
  <c r="AE3" i="8"/>
  <c r="AF3" i="8"/>
  <c r="AG3" i="8"/>
  <c r="AH3" i="8"/>
  <c r="AI3" i="8"/>
  <c r="AJ3" i="8"/>
  <c r="AK3" i="8"/>
  <c r="AL3" i="8"/>
  <c r="AM3" i="8"/>
  <c r="AN3" i="8"/>
  <c r="AO3" i="8"/>
  <c r="AP3" i="8"/>
  <c r="AQ3" i="8"/>
  <c r="AR3" i="8"/>
  <c r="AS3" i="8"/>
  <c r="AT3" i="8"/>
  <c r="AU3" i="8"/>
  <c r="AA3" i="8"/>
  <c r="AA77" i="6"/>
  <c r="AA78" i="6"/>
  <c r="AV78" i="6" s="1"/>
  <c r="AA79" i="6"/>
  <c r="AV79" i="6" s="1"/>
  <c r="AA80" i="6"/>
  <c r="AV80" i="6" s="1"/>
  <c r="AA81" i="6"/>
  <c r="AV81" i="6" s="1"/>
  <c r="AA82" i="6"/>
  <c r="AA83" i="6"/>
  <c r="AA84" i="6"/>
  <c r="AV84" i="6" s="1"/>
  <c r="AA85" i="6"/>
  <c r="AV85" i="6" s="1"/>
  <c r="AA86" i="6"/>
  <c r="AV86" i="6" s="1"/>
  <c r="AA87" i="6"/>
  <c r="AV87" i="6" s="1"/>
  <c r="AA88" i="6"/>
  <c r="AV88" i="6" s="1"/>
  <c r="AA89" i="6"/>
  <c r="AV89" i="6" s="1"/>
  <c r="AA90" i="6"/>
  <c r="AV90" i="6" s="1"/>
  <c r="AA91" i="6"/>
  <c r="AV91" i="6" s="1"/>
  <c r="AA92" i="6"/>
  <c r="AV92" i="6" s="1"/>
  <c r="AA93" i="6"/>
  <c r="AA94" i="6"/>
  <c r="AV94" i="6" s="1"/>
  <c r="AA95" i="6"/>
  <c r="AV95" i="6" s="1"/>
  <c r="AA96" i="6"/>
  <c r="AA97" i="6"/>
  <c r="AV97" i="6" s="1"/>
  <c r="AA98" i="6"/>
  <c r="AV98" i="6" s="1"/>
  <c r="AA99" i="6"/>
  <c r="AV99" i="6" s="1"/>
  <c r="AA100" i="6"/>
  <c r="AA101" i="6"/>
  <c r="AA102" i="6"/>
  <c r="AV102" i="6" s="1"/>
  <c r="AA103" i="6"/>
  <c r="AV103" i="6" s="1"/>
  <c r="AA104" i="6"/>
  <c r="AV104" i="6" s="1"/>
  <c r="AA105" i="6"/>
  <c r="AV105" i="6" s="1"/>
  <c r="AA106" i="6"/>
  <c r="AA107" i="6"/>
  <c r="AV107" i="6" s="1"/>
  <c r="AA108" i="6"/>
  <c r="AA109" i="6"/>
  <c r="AV109" i="6" s="1"/>
  <c r="AA110" i="6"/>
  <c r="AV110" i="6" s="1"/>
  <c r="AA111" i="6"/>
  <c r="AV111" i="6" s="1"/>
  <c r="AA112" i="6"/>
  <c r="AV112" i="6" s="1"/>
  <c r="AA113" i="6"/>
  <c r="AV113" i="6" s="1"/>
  <c r="AA114" i="6"/>
  <c r="AA115" i="6"/>
  <c r="AA116" i="6"/>
  <c r="AV116" i="6" s="1"/>
  <c r="AA117" i="6"/>
  <c r="AV117" i="6" s="1"/>
  <c r="AA118" i="6"/>
  <c r="AV118" i="6" s="1"/>
  <c r="AA119" i="6"/>
  <c r="AA120" i="6"/>
  <c r="AV120" i="6" s="1"/>
  <c r="AA121" i="6"/>
  <c r="AA122" i="6"/>
  <c r="AV122" i="6" s="1"/>
  <c r="AA123" i="6"/>
  <c r="AV123" i="6" s="1"/>
  <c r="AA124" i="6"/>
  <c r="AV124" i="6" s="1"/>
  <c r="AA76" i="6"/>
  <c r="AV76" i="6" s="1"/>
  <c r="AB77" i="6"/>
  <c r="AW77" i="6" s="1"/>
  <c r="AC77" i="6"/>
  <c r="AX77" i="6" s="1"/>
  <c r="AD77" i="6"/>
  <c r="AY77" i="6" s="1"/>
  <c r="AE77" i="6"/>
  <c r="AZ77" i="6" s="1"/>
  <c r="AF77" i="6"/>
  <c r="BA77" i="6" s="1"/>
  <c r="AG77" i="6"/>
  <c r="BB77" i="6" s="1"/>
  <c r="AH77" i="6"/>
  <c r="BC77" i="6" s="1"/>
  <c r="AI77" i="6"/>
  <c r="BD77" i="6" s="1"/>
  <c r="AJ77" i="6"/>
  <c r="BE77" i="6" s="1"/>
  <c r="AK77" i="6"/>
  <c r="BF77" i="6" s="1"/>
  <c r="AL77" i="6"/>
  <c r="BG77" i="6" s="1"/>
  <c r="AM77" i="6"/>
  <c r="BH77" i="6" s="1"/>
  <c r="AN77" i="6"/>
  <c r="BI77" i="6" s="1"/>
  <c r="AO77" i="6"/>
  <c r="BJ77" i="6" s="1"/>
  <c r="AP77" i="6"/>
  <c r="BK77" i="6" s="1"/>
  <c r="AQ77" i="6"/>
  <c r="BL77" i="6" s="1"/>
  <c r="AR77" i="6"/>
  <c r="BM77" i="6" s="1"/>
  <c r="AS77" i="6"/>
  <c r="BN77" i="6" s="1"/>
  <c r="AT77" i="6"/>
  <c r="BO77" i="6" s="1"/>
  <c r="AB78" i="6"/>
  <c r="AC78" i="6"/>
  <c r="AX78" i="6" s="1"/>
  <c r="AD78" i="6"/>
  <c r="AY78" i="6" s="1"/>
  <c r="AE78" i="6"/>
  <c r="AZ78" i="6" s="1"/>
  <c r="AF78" i="6"/>
  <c r="BA78" i="6" s="1"/>
  <c r="AG78" i="6"/>
  <c r="BB78" i="6" s="1"/>
  <c r="AH78" i="6"/>
  <c r="BC78" i="6" s="1"/>
  <c r="AI78" i="6"/>
  <c r="BD78" i="6" s="1"/>
  <c r="AJ78" i="6"/>
  <c r="BE78" i="6" s="1"/>
  <c r="AK78" i="6"/>
  <c r="BF78" i="6" s="1"/>
  <c r="AL78" i="6"/>
  <c r="BG78" i="6" s="1"/>
  <c r="AM78" i="6"/>
  <c r="BH78" i="6" s="1"/>
  <c r="AN78" i="6"/>
  <c r="BI78" i="6" s="1"/>
  <c r="AO78" i="6"/>
  <c r="BJ78" i="6" s="1"/>
  <c r="AP78" i="6"/>
  <c r="BK78" i="6" s="1"/>
  <c r="AQ78" i="6"/>
  <c r="BL78" i="6" s="1"/>
  <c r="AR78" i="6"/>
  <c r="BM78" i="6" s="1"/>
  <c r="AS78" i="6"/>
  <c r="BN78" i="6" s="1"/>
  <c r="AT78" i="6"/>
  <c r="BO78" i="6" s="1"/>
  <c r="AB79" i="6"/>
  <c r="AW79" i="6" s="1"/>
  <c r="AC79" i="6"/>
  <c r="AX79" i="6" s="1"/>
  <c r="AD79" i="6"/>
  <c r="AY79" i="6" s="1"/>
  <c r="AE79" i="6"/>
  <c r="AZ79" i="6" s="1"/>
  <c r="AF79" i="6"/>
  <c r="BA79" i="6" s="1"/>
  <c r="AG79" i="6"/>
  <c r="AH79" i="6"/>
  <c r="BC79" i="6" s="1"/>
  <c r="AI79" i="6"/>
  <c r="BD79" i="6" s="1"/>
  <c r="AJ79" i="6"/>
  <c r="BE79" i="6" s="1"/>
  <c r="AK79" i="6"/>
  <c r="BF79" i="6" s="1"/>
  <c r="AL79" i="6"/>
  <c r="BG79" i="6" s="1"/>
  <c r="AM79" i="6"/>
  <c r="BH79" i="6" s="1"/>
  <c r="AN79" i="6"/>
  <c r="BI79" i="6" s="1"/>
  <c r="AO79" i="6"/>
  <c r="BJ79" i="6" s="1"/>
  <c r="AP79" i="6"/>
  <c r="BK79" i="6" s="1"/>
  <c r="AQ79" i="6"/>
  <c r="BL79" i="6" s="1"/>
  <c r="AR79" i="6"/>
  <c r="BM79" i="6" s="1"/>
  <c r="AS79" i="6"/>
  <c r="BN79" i="6" s="1"/>
  <c r="AT79" i="6"/>
  <c r="BO79" i="6" s="1"/>
  <c r="AB80" i="6"/>
  <c r="AW80" i="6" s="1"/>
  <c r="AC80" i="6"/>
  <c r="AX80" i="6" s="1"/>
  <c r="AD80" i="6"/>
  <c r="AY80" i="6" s="1"/>
  <c r="AE80" i="6"/>
  <c r="AZ80" i="6" s="1"/>
  <c r="AF80" i="6"/>
  <c r="BA80" i="6" s="1"/>
  <c r="AG80" i="6"/>
  <c r="BB80" i="6" s="1"/>
  <c r="AH80" i="6"/>
  <c r="BC80" i="6" s="1"/>
  <c r="AI80" i="6"/>
  <c r="BD80" i="6" s="1"/>
  <c r="AJ80" i="6"/>
  <c r="BE80" i="6" s="1"/>
  <c r="AK80" i="6"/>
  <c r="BF80" i="6" s="1"/>
  <c r="AL80" i="6"/>
  <c r="BG80" i="6" s="1"/>
  <c r="AM80" i="6"/>
  <c r="BH80" i="6" s="1"/>
  <c r="AN80" i="6"/>
  <c r="BI80" i="6" s="1"/>
  <c r="AO80" i="6"/>
  <c r="BJ80" i="6" s="1"/>
  <c r="AP80" i="6"/>
  <c r="BK80" i="6" s="1"/>
  <c r="AQ80" i="6"/>
  <c r="BL80" i="6" s="1"/>
  <c r="AR80" i="6"/>
  <c r="BM80" i="6" s="1"/>
  <c r="AS80" i="6"/>
  <c r="BN80" i="6" s="1"/>
  <c r="AT80" i="6"/>
  <c r="BO80" i="6" s="1"/>
  <c r="AB81" i="6"/>
  <c r="AC81" i="6"/>
  <c r="AX81" i="6" s="1"/>
  <c r="AD81" i="6"/>
  <c r="AY81" i="6" s="1"/>
  <c r="AE81" i="6"/>
  <c r="AZ81" i="6" s="1"/>
  <c r="AF81" i="6"/>
  <c r="BA81" i="6" s="1"/>
  <c r="AG81" i="6"/>
  <c r="BB81" i="6" s="1"/>
  <c r="AH81" i="6"/>
  <c r="BC81" i="6" s="1"/>
  <c r="AI81" i="6"/>
  <c r="BD81" i="6" s="1"/>
  <c r="AJ81" i="6"/>
  <c r="BE81" i="6" s="1"/>
  <c r="AK81" i="6"/>
  <c r="BF81" i="6" s="1"/>
  <c r="AL81" i="6"/>
  <c r="BG81" i="6" s="1"/>
  <c r="AM81" i="6"/>
  <c r="BH81" i="6" s="1"/>
  <c r="AN81" i="6"/>
  <c r="BI81" i="6" s="1"/>
  <c r="AO81" i="6"/>
  <c r="BJ81" i="6" s="1"/>
  <c r="AP81" i="6"/>
  <c r="BK81" i="6" s="1"/>
  <c r="AQ81" i="6"/>
  <c r="BL81" i="6" s="1"/>
  <c r="AR81" i="6"/>
  <c r="BM81" i="6" s="1"/>
  <c r="AS81" i="6"/>
  <c r="BN81" i="6" s="1"/>
  <c r="AT81" i="6"/>
  <c r="BO81" i="6" s="1"/>
  <c r="AB82" i="6"/>
  <c r="AW82" i="6" s="1"/>
  <c r="AC82" i="6"/>
  <c r="AX82" i="6" s="1"/>
  <c r="AD82" i="6"/>
  <c r="AY82" i="6" s="1"/>
  <c r="AE82" i="6"/>
  <c r="AZ82" i="6" s="1"/>
  <c r="AF82" i="6"/>
  <c r="BA82" i="6" s="1"/>
  <c r="AG82" i="6"/>
  <c r="BB82" i="6" s="1"/>
  <c r="AH82" i="6"/>
  <c r="BC82" i="6" s="1"/>
  <c r="AI82" i="6"/>
  <c r="BD82" i="6" s="1"/>
  <c r="AJ82" i="6"/>
  <c r="BE82" i="6" s="1"/>
  <c r="AK82" i="6"/>
  <c r="BF82" i="6" s="1"/>
  <c r="AL82" i="6"/>
  <c r="BG82" i="6" s="1"/>
  <c r="AM82" i="6"/>
  <c r="BH82" i="6" s="1"/>
  <c r="AN82" i="6"/>
  <c r="BI82" i="6" s="1"/>
  <c r="AO82" i="6"/>
  <c r="BJ82" i="6" s="1"/>
  <c r="AP82" i="6"/>
  <c r="BK82" i="6" s="1"/>
  <c r="AQ82" i="6"/>
  <c r="BL82" i="6" s="1"/>
  <c r="AR82" i="6"/>
  <c r="BM82" i="6" s="1"/>
  <c r="AS82" i="6"/>
  <c r="BN82" i="6" s="1"/>
  <c r="AT82" i="6"/>
  <c r="BO82" i="6" s="1"/>
  <c r="AB83" i="6"/>
  <c r="AW83" i="6" s="1"/>
  <c r="AC83" i="6"/>
  <c r="AX83" i="6" s="1"/>
  <c r="AD83" i="6"/>
  <c r="AY83" i="6" s="1"/>
  <c r="AE83" i="6"/>
  <c r="AZ83" i="6" s="1"/>
  <c r="AF83" i="6"/>
  <c r="BA83" i="6" s="1"/>
  <c r="AG83" i="6"/>
  <c r="BB83" i="6" s="1"/>
  <c r="AH83" i="6"/>
  <c r="BC83" i="6" s="1"/>
  <c r="AI83" i="6"/>
  <c r="BD83" i="6" s="1"/>
  <c r="AJ83" i="6"/>
  <c r="BE83" i="6" s="1"/>
  <c r="AK83" i="6"/>
  <c r="BF83" i="6" s="1"/>
  <c r="AL83" i="6"/>
  <c r="BG83" i="6" s="1"/>
  <c r="AM83" i="6"/>
  <c r="BH83" i="6" s="1"/>
  <c r="AN83" i="6"/>
  <c r="BI83" i="6" s="1"/>
  <c r="AO83" i="6"/>
  <c r="BJ83" i="6" s="1"/>
  <c r="AP83" i="6"/>
  <c r="BK83" i="6" s="1"/>
  <c r="AQ83" i="6"/>
  <c r="BL83" i="6" s="1"/>
  <c r="AR83" i="6"/>
  <c r="BM83" i="6" s="1"/>
  <c r="AS83" i="6"/>
  <c r="BN83" i="6" s="1"/>
  <c r="AT83" i="6"/>
  <c r="BO83" i="6" s="1"/>
  <c r="AB84" i="6"/>
  <c r="AW84" i="6" s="1"/>
  <c r="AC84" i="6"/>
  <c r="AX84" i="6" s="1"/>
  <c r="AD84" i="6"/>
  <c r="AY84" i="6" s="1"/>
  <c r="AE84" i="6"/>
  <c r="AZ84" i="6" s="1"/>
  <c r="AF84" i="6"/>
  <c r="BA84" i="6" s="1"/>
  <c r="AG84" i="6"/>
  <c r="BB84" i="6" s="1"/>
  <c r="AH84" i="6"/>
  <c r="BC84" i="6" s="1"/>
  <c r="AI84" i="6"/>
  <c r="BD84" i="6" s="1"/>
  <c r="AJ84" i="6"/>
  <c r="BE84" i="6" s="1"/>
  <c r="AK84" i="6"/>
  <c r="BF84" i="6" s="1"/>
  <c r="AL84" i="6"/>
  <c r="BG84" i="6" s="1"/>
  <c r="AM84" i="6"/>
  <c r="BH84" i="6" s="1"/>
  <c r="AN84" i="6"/>
  <c r="BI84" i="6" s="1"/>
  <c r="AO84" i="6"/>
  <c r="BJ84" i="6" s="1"/>
  <c r="AP84" i="6"/>
  <c r="BK84" i="6" s="1"/>
  <c r="AQ84" i="6"/>
  <c r="BL84" i="6" s="1"/>
  <c r="AR84" i="6"/>
  <c r="BM84" i="6" s="1"/>
  <c r="AS84" i="6"/>
  <c r="BN84" i="6" s="1"/>
  <c r="AT84" i="6"/>
  <c r="BO84" i="6" s="1"/>
  <c r="AB85" i="6"/>
  <c r="AC85" i="6"/>
  <c r="AX85" i="6" s="1"/>
  <c r="AD85" i="6"/>
  <c r="AY85" i="6" s="1"/>
  <c r="AE85" i="6"/>
  <c r="AZ85" i="6" s="1"/>
  <c r="AF85" i="6"/>
  <c r="BA85" i="6" s="1"/>
  <c r="AG85" i="6"/>
  <c r="BB85" i="6" s="1"/>
  <c r="AH85" i="6"/>
  <c r="BC85" i="6" s="1"/>
  <c r="AI85" i="6"/>
  <c r="BD85" i="6" s="1"/>
  <c r="AJ85" i="6"/>
  <c r="BE85" i="6" s="1"/>
  <c r="AK85" i="6"/>
  <c r="BF85" i="6" s="1"/>
  <c r="AL85" i="6"/>
  <c r="BG85" i="6" s="1"/>
  <c r="AM85" i="6"/>
  <c r="BH85" i="6" s="1"/>
  <c r="AN85" i="6"/>
  <c r="BI85" i="6" s="1"/>
  <c r="AO85" i="6"/>
  <c r="BJ85" i="6" s="1"/>
  <c r="AP85" i="6"/>
  <c r="BK85" i="6" s="1"/>
  <c r="AQ85" i="6"/>
  <c r="BL85" i="6" s="1"/>
  <c r="AR85" i="6"/>
  <c r="BM85" i="6" s="1"/>
  <c r="AS85" i="6"/>
  <c r="BN85" i="6" s="1"/>
  <c r="AT85" i="6"/>
  <c r="BO85" i="6" s="1"/>
  <c r="AB86" i="6"/>
  <c r="AW86" i="6" s="1"/>
  <c r="AC86" i="6"/>
  <c r="AX86" i="6" s="1"/>
  <c r="AD86" i="6"/>
  <c r="AY86" i="6" s="1"/>
  <c r="AE86" i="6"/>
  <c r="AZ86" i="6" s="1"/>
  <c r="AF86" i="6"/>
  <c r="BA86" i="6" s="1"/>
  <c r="AG86" i="6"/>
  <c r="BB86" i="6" s="1"/>
  <c r="AH86" i="6"/>
  <c r="BC86" i="6" s="1"/>
  <c r="AI86" i="6"/>
  <c r="BD86" i="6" s="1"/>
  <c r="AJ86" i="6"/>
  <c r="BE86" i="6" s="1"/>
  <c r="AK86" i="6"/>
  <c r="BF86" i="6" s="1"/>
  <c r="AL86" i="6"/>
  <c r="BG86" i="6" s="1"/>
  <c r="AM86" i="6"/>
  <c r="BH86" i="6" s="1"/>
  <c r="AN86" i="6"/>
  <c r="BI86" i="6" s="1"/>
  <c r="AO86" i="6"/>
  <c r="BJ86" i="6" s="1"/>
  <c r="AP86" i="6"/>
  <c r="BK86" i="6" s="1"/>
  <c r="AQ86" i="6"/>
  <c r="BL86" i="6" s="1"/>
  <c r="AR86" i="6"/>
  <c r="BM86" i="6" s="1"/>
  <c r="AS86" i="6"/>
  <c r="BN86" i="6" s="1"/>
  <c r="AT86" i="6"/>
  <c r="BO86" i="6" s="1"/>
  <c r="AB87" i="6"/>
  <c r="AW87" i="6" s="1"/>
  <c r="AC87" i="6"/>
  <c r="AX87" i="6" s="1"/>
  <c r="AD87" i="6"/>
  <c r="AY87" i="6" s="1"/>
  <c r="AE87" i="6"/>
  <c r="AZ87" i="6" s="1"/>
  <c r="AF87" i="6"/>
  <c r="BA87" i="6" s="1"/>
  <c r="AG87" i="6"/>
  <c r="BB87" i="6" s="1"/>
  <c r="AH87" i="6"/>
  <c r="BC87" i="6" s="1"/>
  <c r="AI87" i="6"/>
  <c r="BD87" i="6" s="1"/>
  <c r="AJ87" i="6"/>
  <c r="BE87" i="6" s="1"/>
  <c r="AK87" i="6"/>
  <c r="BF87" i="6" s="1"/>
  <c r="AL87" i="6"/>
  <c r="BG87" i="6" s="1"/>
  <c r="AM87" i="6"/>
  <c r="BH87" i="6" s="1"/>
  <c r="AN87" i="6"/>
  <c r="BI87" i="6" s="1"/>
  <c r="AO87" i="6"/>
  <c r="BJ87" i="6" s="1"/>
  <c r="AP87" i="6"/>
  <c r="BK87" i="6" s="1"/>
  <c r="AQ87" i="6"/>
  <c r="BL87" i="6" s="1"/>
  <c r="AR87" i="6"/>
  <c r="BM87" i="6" s="1"/>
  <c r="AS87" i="6"/>
  <c r="BN87" i="6" s="1"/>
  <c r="AT87" i="6"/>
  <c r="BO87" i="6" s="1"/>
  <c r="AB88" i="6"/>
  <c r="AW88" i="6" s="1"/>
  <c r="AC88" i="6"/>
  <c r="AX88" i="6" s="1"/>
  <c r="AD88" i="6"/>
  <c r="AY88" i="6" s="1"/>
  <c r="AE88" i="6"/>
  <c r="AZ88" i="6" s="1"/>
  <c r="AF88" i="6"/>
  <c r="BA88" i="6" s="1"/>
  <c r="AG88" i="6"/>
  <c r="BB88" i="6" s="1"/>
  <c r="AH88" i="6"/>
  <c r="BC88" i="6" s="1"/>
  <c r="AI88" i="6"/>
  <c r="BD88" i="6" s="1"/>
  <c r="AJ88" i="6"/>
  <c r="BE88" i="6" s="1"/>
  <c r="AK88" i="6"/>
  <c r="BF88" i="6" s="1"/>
  <c r="AL88" i="6"/>
  <c r="BG88" i="6" s="1"/>
  <c r="AM88" i="6"/>
  <c r="BH88" i="6" s="1"/>
  <c r="AN88" i="6"/>
  <c r="BI88" i="6" s="1"/>
  <c r="AO88" i="6"/>
  <c r="BJ88" i="6" s="1"/>
  <c r="AP88" i="6"/>
  <c r="BK88" i="6" s="1"/>
  <c r="AQ88" i="6"/>
  <c r="BL88" i="6" s="1"/>
  <c r="AR88" i="6"/>
  <c r="BM88" i="6" s="1"/>
  <c r="AS88" i="6"/>
  <c r="BN88" i="6" s="1"/>
  <c r="AT88" i="6"/>
  <c r="BO88" i="6" s="1"/>
  <c r="AB89" i="6"/>
  <c r="AW89" i="6" s="1"/>
  <c r="AC89" i="6"/>
  <c r="AX89" i="6" s="1"/>
  <c r="AD89" i="6"/>
  <c r="AY89" i="6" s="1"/>
  <c r="AE89" i="6"/>
  <c r="AZ89" i="6" s="1"/>
  <c r="AF89" i="6"/>
  <c r="BA89" i="6" s="1"/>
  <c r="AG89" i="6"/>
  <c r="BB89" i="6" s="1"/>
  <c r="AH89" i="6"/>
  <c r="BC89" i="6" s="1"/>
  <c r="AI89" i="6"/>
  <c r="BD89" i="6" s="1"/>
  <c r="AJ89" i="6"/>
  <c r="BE89" i="6" s="1"/>
  <c r="AK89" i="6"/>
  <c r="BF89" i="6" s="1"/>
  <c r="AL89" i="6"/>
  <c r="BG89" i="6" s="1"/>
  <c r="AM89" i="6"/>
  <c r="BH89" i="6" s="1"/>
  <c r="AN89" i="6"/>
  <c r="BI89" i="6" s="1"/>
  <c r="AO89" i="6"/>
  <c r="BJ89" i="6" s="1"/>
  <c r="AP89" i="6"/>
  <c r="BK89" i="6" s="1"/>
  <c r="AQ89" i="6"/>
  <c r="BL89" i="6" s="1"/>
  <c r="AR89" i="6"/>
  <c r="BM89" i="6" s="1"/>
  <c r="AS89" i="6"/>
  <c r="BN89" i="6" s="1"/>
  <c r="AT89" i="6"/>
  <c r="BO89" i="6" s="1"/>
  <c r="AB90" i="6"/>
  <c r="AW90" i="6" s="1"/>
  <c r="AC90" i="6"/>
  <c r="AX90" i="6" s="1"/>
  <c r="AD90" i="6"/>
  <c r="AY90" i="6" s="1"/>
  <c r="AE90" i="6"/>
  <c r="AZ90" i="6" s="1"/>
  <c r="AF90" i="6"/>
  <c r="BA90" i="6" s="1"/>
  <c r="AG90" i="6"/>
  <c r="BB90" i="6" s="1"/>
  <c r="AH90" i="6"/>
  <c r="BC90" i="6" s="1"/>
  <c r="AI90" i="6"/>
  <c r="BD90" i="6" s="1"/>
  <c r="AJ90" i="6"/>
  <c r="BE90" i="6" s="1"/>
  <c r="AK90" i="6"/>
  <c r="BF90" i="6" s="1"/>
  <c r="AL90" i="6"/>
  <c r="BG90" i="6" s="1"/>
  <c r="AM90" i="6"/>
  <c r="BH90" i="6" s="1"/>
  <c r="AN90" i="6"/>
  <c r="BI90" i="6" s="1"/>
  <c r="AO90" i="6"/>
  <c r="BJ90" i="6" s="1"/>
  <c r="AP90" i="6"/>
  <c r="BK90" i="6" s="1"/>
  <c r="AQ90" i="6"/>
  <c r="BL90" i="6" s="1"/>
  <c r="AR90" i="6"/>
  <c r="BM90" i="6" s="1"/>
  <c r="AS90" i="6"/>
  <c r="BN90" i="6" s="1"/>
  <c r="AT90" i="6"/>
  <c r="BO90" i="6" s="1"/>
  <c r="AB91" i="6"/>
  <c r="AW91" i="6" s="1"/>
  <c r="AC91" i="6"/>
  <c r="AX91" i="6" s="1"/>
  <c r="AD91" i="6"/>
  <c r="AY91" i="6" s="1"/>
  <c r="AE91" i="6"/>
  <c r="AZ91" i="6" s="1"/>
  <c r="AF91" i="6"/>
  <c r="BA91" i="6" s="1"/>
  <c r="AG91" i="6"/>
  <c r="BB91" i="6" s="1"/>
  <c r="AH91" i="6"/>
  <c r="BC91" i="6" s="1"/>
  <c r="AI91" i="6"/>
  <c r="BD91" i="6" s="1"/>
  <c r="AJ91" i="6"/>
  <c r="BE91" i="6" s="1"/>
  <c r="AK91" i="6"/>
  <c r="BF91" i="6" s="1"/>
  <c r="AL91" i="6"/>
  <c r="BG91" i="6" s="1"/>
  <c r="AM91" i="6"/>
  <c r="BH91" i="6" s="1"/>
  <c r="AN91" i="6"/>
  <c r="BI91" i="6" s="1"/>
  <c r="AO91" i="6"/>
  <c r="BJ91" i="6" s="1"/>
  <c r="AP91" i="6"/>
  <c r="BK91" i="6" s="1"/>
  <c r="AQ91" i="6"/>
  <c r="BL91" i="6" s="1"/>
  <c r="AR91" i="6"/>
  <c r="BM91" i="6" s="1"/>
  <c r="AS91" i="6"/>
  <c r="BN91" i="6" s="1"/>
  <c r="AT91" i="6"/>
  <c r="BO91" i="6" s="1"/>
  <c r="AB92" i="6"/>
  <c r="AW92" i="6" s="1"/>
  <c r="AC92" i="6"/>
  <c r="AX92" i="6" s="1"/>
  <c r="AD92" i="6"/>
  <c r="AY92" i="6" s="1"/>
  <c r="AE92" i="6"/>
  <c r="AZ92" i="6" s="1"/>
  <c r="AF92" i="6"/>
  <c r="BA92" i="6" s="1"/>
  <c r="AG92" i="6"/>
  <c r="BB92" i="6" s="1"/>
  <c r="AH92" i="6"/>
  <c r="BC92" i="6" s="1"/>
  <c r="AI92" i="6"/>
  <c r="BD92" i="6" s="1"/>
  <c r="AJ92" i="6"/>
  <c r="BE92" i="6" s="1"/>
  <c r="AK92" i="6"/>
  <c r="BF92" i="6" s="1"/>
  <c r="AL92" i="6"/>
  <c r="BG92" i="6" s="1"/>
  <c r="AM92" i="6"/>
  <c r="BH92" i="6" s="1"/>
  <c r="AN92" i="6"/>
  <c r="BI92" i="6" s="1"/>
  <c r="AO92" i="6"/>
  <c r="BJ92" i="6" s="1"/>
  <c r="AP92" i="6"/>
  <c r="BK92" i="6" s="1"/>
  <c r="AQ92" i="6"/>
  <c r="BL92" i="6" s="1"/>
  <c r="AR92" i="6"/>
  <c r="BM92" i="6" s="1"/>
  <c r="AS92" i="6"/>
  <c r="BN92" i="6" s="1"/>
  <c r="AT92" i="6"/>
  <c r="BO92" i="6" s="1"/>
  <c r="AB93" i="6"/>
  <c r="AW93" i="6" s="1"/>
  <c r="AC93" i="6"/>
  <c r="AX93" i="6" s="1"/>
  <c r="AD93" i="6"/>
  <c r="AY93" i="6" s="1"/>
  <c r="AE93" i="6"/>
  <c r="AZ93" i="6" s="1"/>
  <c r="AF93" i="6"/>
  <c r="BA93" i="6" s="1"/>
  <c r="AG93" i="6"/>
  <c r="BB93" i="6" s="1"/>
  <c r="AH93" i="6"/>
  <c r="BC93" i="6" s="1"/>
  <c r="AI93" i="6"/>
  <c r="BD93" i="6" s="1"/>
  <c r="AJ93" i="6"/>
  <c r="BE93" i="6" s="1"/>
  <c r="AK93" i="6"/>
  <c r="BF93" i="6" s="1"/>
  <c r="AL93" i="6"/>
  <c r="BG93" i="6" s="1"/>
  <c r="AM93" i="6"/>
  <c r="BH93" i="6" s="1"/>
  <c r="AN93" i="6"/>
  <c r="BI93" i="6" s="1"/>
  <c r="AO93" i="6"/>
  <c r="BJ93" i="6" s="1"/>
  <c r="AP93" i="6"/>
  <c r="BK93" i="6" s="1"/>
  <c r="AQ93" i="6"/>
  <c r="BL93" i="6" s="1"/>
  <c r="AR93" i="6"/>
  <c r="BM93" i="6" s="1"/>
  <c r="AS93" i="6"/>
  <c r="BN93" i="6" s="1"/>
  <c r="AT93" i="6"/>
  <c r="BO93" i="6" s="1"/>
  <c r="AB94" i="6"/>
  <c r="AW94" i="6" s="1"/>
  <c r="AC94" i="6"/>
  <c r="AX94" i="6" s="1"/>
  <c r="AD94" i="6"/>
  <c r="AY94" i="6" s="1"/>
  <c r="AE94" i="6"/>
  <c r="AZ94" i="6" s="1"/>
  <c r="AF94" i="6"/>
  <c r="BA94" i="6" s="1"/>
  <c r="AG94" i="6"/>
  <c r="BB94" i="6" s="1"/>
  <c r="AH94" i="6"/>
  <c r="BC94" i="6" s="1"/>
  <c r="AI94" i="6"/>
  <c r="BD94" i="6" s="1"/>
  <c r="AJ94" i="6"/>
  <c r="BE94" i="6" s="1"/>
  <c r="AK94" i="6"/>
  <c r="BF94" i="6" s="1"/>
  <c r="AL94" i="6"/>
  <c r="BG94" i="6" s="1"/>
  <c r="AM94" i="6"/>
  <c r="BH94" i="6" s="1"/>
  <c r="AN94" i="6"/>
  <c r="BI94" i="6" s="1"/>
  <c r="AO94" i="6"/>
  <c r="BJ94" i="6" s="1"/>
  <c r="AP94" i="6"/>
  <c r="BK94" i="6" s="1"/>
  <c r="AQ94" i="6"/>
  <c r="BL94" i="6" s="1"/>
  <c r="AR94" i="6"/>
  <c r="BM94" i="6" s="1"/>
  <c r="AS94" i="6"/>
  <c r="BN94" i="6" s="1"/>
  <c r="AT94" i="6"/>
  <c r="BO94" i="6" s="1"/>
  <c r="AB95" i="6"/>
  <c r="AW95" i="6" s="1"/>
  <c r="AC95" i="6"/>
  <c r="AX95" i="6" s="1"/>
  <c r="AD95" i="6"/>
  <c r="AY95" i="6" s="1"/>
  <c r="AE95" i="6"/>
  <c r="AZ95" i="6" s="1"/>
  <c r="AF95" i="6"/>
  <c r="BA95" i="6" s="1"/>
  <c r="AG95" i="6"/>
  <c r="BB95" i="6" s="1"/>
  <c r="AH95" i="6"/>
  <c r="BC95" i="6" s="1"/>
  <c r="AI95" i="6"/>
  <c r="BD95" i="6" s="1"/>
  <c r="AJ95" i="6"/>
  <c r="BE95" i="6" s="1"/>
  <c r="AK95" i="6"/>
  <c r="BF95" i="6" s="1"/>
  <c r="AL95" i="6"/>
  <c r="BG95" i="6" s="1"/>
  <c r="AM95" i="6"/>
  <c r="BH95" i="6" s="1"/>
  <c r="AN95" i="6"/>
  <c r="BI95" i="6" s="1"/>
  <c r="AO95" i="6"/>
  <c r="BJ95" i="6" s="1"/>
  <c r="AP95" i="6"/>
  <c r="BK95" i="6" s="1"/>
  <c r="AQ95" i="6"/>
  <c r="BL95" i="6" s="1"/>
  <c r="AR95" i="6"/>
  <c r="BM95" i="6" s="1"/>
  <c r="AS95" i="6"/>
  <c r="BN95" i="6" s="1"/>
  <c r="AT95" i="6"/>
  <c r="BO95" i="6" s="1"/>
  <c r="AB96" i="6"/>
  <c r="AW96" i="6" s="1"/>
  <c r="AC96" i="6"/>
  <c r="AX96" i="6" s="1"/>
  <c r="AD96" i="6"/>
  <c r="AY96" i="6" s="1"/>
  <c r="AE96" i="6"/>
  <c r="AZ96" i="6" s="1"/>
  <c r="AF96" i="6"/>
  <c r="BA96" i="6" s="1"/>
  <c r="AG96" i="6"/>
  <c r="BB96" i="6" s="1"/>
  <c r="AH96" i="6"/>
  <c r="BC96" i="6" s="1"/>
  <c r="AI96" i="6"/>
  <c r="BD96" i="6" s="1"/>
  <c r="AJ96" i="6"/>
  <c r="BE96" i="6" s="1"/>
  <c r="AK96" i="6"/>
  <c r="BF96" i="6" s="1"/>
  <c r="AL96" i="6"/>
  <c r="BG96" i="6" s="1"/>
  <c r="AM96" i="6"/>
  <c r="BH96" i="6" s="1"/>
  <c r="AN96" i="6"/>
  <c r="BI96" i="6" s="1"/>
  <c r="AO96" i="6"/>
  <c r="BJ96" i="6" s="1"/>
  <c r="AP96" i="6"/>
  <c r="BK96" i="6" s="1"/>
  <c r="AQ96" i="6"/>
  <c r="BL96" i="6" s="1"/>
  <c r="AR96" i="6"/>
  <c r="BM96" i="6" s="1"/>
  <c r="AS96" i="6"/>
  <c r="BN96" i="6" s="1"/>
  <c r="AT96" i="6"/>
  <c r="BO96" i="6" s="1"/>
  <c r="AB97" i="6"/>
  <c r="AW97" i="6" s="1"/>
  <c r="AC97" i="6"/>
  <c r="AD97" i="6"/>
  <c r="AY97" i="6" s="1"/>
  <c r="AE97" i="6"/>
  <c r="AZ97" i="6" s="1"/>
  <c r="AF97" i="6"/>
  <c r="BA97" i="6" s="1"/>
  <c r="AG97" i="6"/>
  <c r="BB97" i="6" s="1"/>
  <c r="AH97" i="6"/>
  <c r="BC97" i="6" s="1"/>
  <c r="AI97" i="6"/>
  <c r="BD97" i="6" s="1"/>
  <c r="AJ97" i="6"/>
  <c r="BE97" i="6" s="1"/>
  <c r="AK97" i="6"/>
  <c r="BF97" i="6" s="1"/>
  <c r="AL97" i="6"/>
  <c r="BG97" i="6" s="1"/>
  <c r="AM97" i="6"/>
  <c r="BH97" i="6" s="1"/>
  <c r="AN97" i="6"/>
  <c r="BI97" i="6" s="1"/>
  <c r="AO97" i="6"/>
  <c r="BJ97" i="6" s="1"/>
  <c r="AP97" i="6"/>
  <c r="BK97" i="6" s="1"/>
  <c r="AQ97" i="6"/>
  <c r="BL97" i="6" s="1"/>
  <c r="AR97" i="6"/>
  <c r="BM97" i="6" s="1"/>
  <c r="AS97" i="6"/>
  <c r="BN97" i="6" s="1"/>
  <c r="AT97" i="6"/>
  <c r="BO97" i="6" s="1"/>
  <c r="AB98" i="6"/>
  <c r="AW98" i="6" s="1"/>
  <c r="AC98" i="6"/>
  <c r="AX98" i="6" s="1"/>
  <c r="AD98" i="6"/>
  <c r="AY98" i="6" s="1"/>
  <c r="AE98" i="6"/>
  <c r="AZ98" i="6" s="1"/>
  <c r="AF98" i="6"/>
  <c r="BA98" i="6" s="1"/>
  <c r="AG98" i="6"/>
  <c r="BB98" i="6" s="1"/>
  <c r="AH98" i="6"/>
  <c r="BC98" i="6" s="1"/>
  <c r="AI98" i="6"/>
  <c r="BD98" i="6" s="1"/>
  <c r="AJ98" i="6"/>
  <c r="BE98" i="6" s="1"/>
  <c r="AK98" i="6"/>
  <c r="BF98" i="6" s="1"/>
  <c r="AL98" i="6"/>
  <c r="BG98" i="6" s="1"/>
  <c r="AM98" i="6"/>
  <c r="BH98" i="6" s="1"/>
  <c r="AN98" i="6"/>
  <c r="BI98" i="6" s="1"/>
  <c r="AO98" i="6"/>
  <c r="BJ98" i="6" s="1"/>
  <c r="AP98" i="6"/>
  <c r="BK98" i="6" s="1"/>
  <c r="AQ98" i="6"/>
  <c r="BL98" i="6" s="1"/>
  <c r="AR98" i="6"/>
  <c r="BM98" i="6" s="1"/>
  <c r="AS98" i="6"/>
  <c r="BN98" i="6" s="1"/>
  <c r="AT98" i="6"/>
  <c r="BO98" i="6" s="1"/>
  <c r="AB99" i="6"/>
  <c r="AW99" i="6" s="1"/>
  <c r="AC99" i="6"/>
  <c r="AX99" i="6" s="1"/>
  <c r="AD99" i="6"/>
  <c r="AY99" i="6" s="1"/>
  <c r="AE99" i="6"/>
  <c r="AZ99" i="6" s="1"/>
  <c r="AF99" i="6"/>
  <c r="BA99" i="6" s="1"/>
  <c r="AG99" i="6"/>
  <c r="BB99" i="6" s="1"/>
  <c r="AH99" i="6"/>
  <c r="BC99" i="6" s="1"/>
  <c r="AI99" i="6"/>
  <c r="BD99" i="6" s="1"/>
  <c r="AJ99" i="6"/>
  <c r="BE99" i="6" s="1"/>
  <c r="AK99" i="6"/>
  <c r="BF99" i="6" s="1"/>
  <c r="AL99" i="6"/>
  <c r="BG99" i="6" s="1"/>
  <c r="AM99" i="6"/>
  <c r="BH99" i="6" s="1"/>
  <c r="AN99" i="6"/>
  <c r="BI99" i="6" s="1"/>
  <c r="AO99" i="6"/>
  <c r="BJ99" i="6" s="1"/>
  <c r="AP99" i="6"/>
  <c r="BK99" i="6" s="1"/>
  <c r="AQ99" i="6"/>
  <c r="BL99" i="6" s="1"/>
  <c r="AR99" i="6"/>
  <c r="BM99" i="6" s="1"/>
  <c r="AS99" i="6"/>
  <c r="BN99" i="6" s="1"/>
  <c r="AT99" i="6"/>
  <c r="BO99" i="6" s="1"/>
  <c r="AB100" i="6"/>
  <c r="AW100" i="6" s="1"/>
  <c r="AC100" i="6"/>
  <c r="AX100" i="6" s="1"/>
  <c r="AD100" i="6"/>
  <c r="AY100" i="6" s="1"/>
  <c r="AE100" i="6"/>
  <c r="AZ100" i="6" s="1"/>
  <c r="AF100" i="6"/>
  <c r="BA100" i="6" s="1"/>
  <c r="AG100" i="6"/>
  <c r="BB100" i="6" s="1"/>
  <c r="AH100" i="6"/>
  <c r="BC100" i="6" s="1"/>
  <c r="AI100" i="6"/>
  <c r="BD100" i="6" s="1"/>
  <c r="AJ100" i="6"/>
  <c r="BE100" i="6" s="1"/>
  <c r="AK100" i="6"/>
  <c r="BF100" i="6" s="1"/>
  <c r="AL100" i="6"/>
  <c r="BG100" i="6" s="1"/>
  <c r="AM100" i="6"/>
  <c r="BH100" i="6" s="1"/>
  <c r="AN100" i="6"/>
  <c r="BI100" i="6" s="1"/>
  <c r="AO100" i="6"/>
  <c r="BJ100" i="6" s="1"/>
  <c r="AP100" i="6"/>
  <c r="BK100" i="6" s="1"/>
  <c r="AQ100" i="6"/>
  <c r="BL100" i="6" s="1"/>
  <c r="AR100" i="6"/>
  <c r="BM100" i="6" s="1"/>
  <c r="AS100" i="6"/>
  <c r="BN100" i="6" s="1"/>
  <c r="AT100" i="6"/>
  <c r="BO100" i="6" s="1"/>
  <c r="AB101" i="6"/>
  <c r="AW101" i="6" s="1"/>
  <c r="AC101" i="6"/>
  <c r="AX101" i="6" s="1"/>
  <c r="AD101" i="6"/>
  <c r="AY101" i="6" s="1"/>
  <c r="AE101" i="6"/>
  <c r="AZ101" i="6" s="1"/>
  <c r="AF101" i="6"/>
  <c r="BA101" i="6" s="1"/>
  <c r="AG101" i="6"/>
  <c r="BB101" i="6" s="1"/>
  <c r="AH101" i="6"/>
  <c r="BC101" i="6" s="1"/>
  <c r="AI101" i="6"/>
  <c r="BD101" i="6" s="1"/>
  <c r="AJ101" i="6"/>
  <c r="BE101" i="6" s="1"/>
  <c r="AK101" i="6"/>
  <c r="BF101" i="6" s="1"/>
  <c r="AL101" i="6"/>
  <c r="BG101" i="6" s="1"/>
  <c r="AM101" i="6"/>
  <c r="BH101" i="6" s="1"/>
  <c r="AN101" i="6"/>
  <c r="BI101" i="6" s="1"/>
  <c r="AO101" i="6"/>
  <c r="BJ101" i="6" s="1"/>
  <c r="AP101" i="6"/>
  <c r="BK101" i="6" s="1"/>
  <c r="AQ101" i="6"/>
  <c r="BL101" i="6" s="1"/>
  <c r="AR101" i="6"/>
  <c r="BM101" i="6" s="1"/>
  <c r="AS101" i="6"/>
  <c r="BN101" i="6" s="1"/>
  <c r="AT101" i="6"/>
  <c r="BO101" i="6" s="1"/>
  <c r="AB102" i="6"/>
  <c r="AC102" i="6"/>
  <c r="AX102" i="6" s="1"/>
  <c r="AD102" i="6"/>
  <c r="AY102" i="6" s="1"/>
  <c r="AE102" i="6"/>
  <c r="AZ102" i="6" s="1"/>
  <c r="AF102" i="6"/>
  <c r="BA102" i="6" s="1"/>
  <c r="AG102" i="6"/>
  <c r="BB102" i="6" s="1"/>
  <c r="AH102" i="6"/>
  <c r="BC102" i="6" s="1"/>
  <c r="AI102" i="6"/>
  <c r="BD102" i="6" s="1"/>
  <c r="AJ102" i="6"/>
  <c r="BE102" i="6" s="1"/>
  <c r="AK102" i="6"/>
  <c r="BF102" i="6" s="1"/>
  <c r="AL102" i="6"/>
  <c r="BG102" i="6" s="1"/>
  <c r="AM102" i="6"/>
  <c r="BH102" i="6" s="1"/>
  <c r="AN102" i="6"/>
  <c r="BI102" i="6" s="1"/>
  <c r="AO102" i="6"/>
  <c r="BJ102" i="6" s="1"/>
  <c r="AP102" i="6"/>
  <c r="BK102" i="6" s="1"/>
  <c r="AQ102" i="6"/>
  <c r="BL102" i="6" s="1"/>
  <c r="AR102" i="6"/>
  <c r="BM102" i="6" s="1"/>
  <c r="AS102" i="6"/>
  <c r="BN102" i="6" s="1"/>
  <c r="AT102" i="6"/>
  <c r="BO102" i="6" s="1"/>
  <c r="AB103" i="6"/>
  <c r="AW103" i="6" s="1"/>
  <c r="AC103" i="6"/>
  <c r="AX103" i="6" s="1"/>
  <c r="AD103" i="6"/>
  <c r="AY103" i="6" s="1"/>
  <c r="AE103" i="6"/>
  <c r="AZ103" i="6" s="1"/>
  <c r="AF103" i="6"/>
  <c r="BA103" i="6" s="1"/>
  <c r="AG103" i="6"/>
  <c r="BB103" i="6" s="1"/>
  <c r="AH103" i="6"/>
  <c r="BC103" i="6" s="1"/>
  <c r="AI103" i="6"/>
  <c r="BD103" i="6" s="1"/>
  <c r="AJ103" i="6"/>
  <c r="BE103" i="6" s="1"/>
  <c r="AK103" i="6"/>
  <c r="BF103" i="6" s="1"/>
  <c r="AL103" i="6"/>
  <c r="BG103" i="6" s="1"/>
  <c r="AM103" i="6"/>
  <c r="BH103" i="6" s="1"/>
  <c r="AN103" i="6"/>
  <c r="BI103" i="6" s="1"/>
  <c r="AO103" i="6"/>
  <c r="BJ103" i="6" s="1"/>
  <c r="AP103" i="6"/>
  <c r="BK103" i="6" s="1"/>
  <c r="AQ103" i="6"/>
  <c r="BL103" i="6" s="1"/>
  <c r="AR103" i="6"/>
  <c r="BM103" i="6" s="1"/>
  <c r="AS103" i="6"/>
  <c r="BN103" i="6" s="1"/>
  <c r="AT103" i="6"/>
  <c r="BO103" i="6" s="1"/>
  <c r="AB104" i="6"/>
  <c r="AW104" i="6" s="1"/>
  <c r="AC104" i="6"/>
  <c r="AX104" i="6" s="1"/>
  <c r="AD104" i="6"/>
  <c r="AY104" i="6" s="1"/>
  <c r="AE104" i="6"/>
  <c r="AZ104" i="6" s="1"/>
  <c r="AF104" i="6"/>
  <c r="BA104" i="6" s="1"/>
  <c r="AG104" i="6"/>
  <c r="BB104" i="6" s="1"/>
  <c r="AH104" i="6"/>
  <c r="BC104" i="6" s="1"/>
  <c r="AI104" i="6"/>
  <c r="BD104" i="6" s="1"/>
  <c r="AJ104" i="6"/>
  <c r="BE104" i="6" s="1"/>
  <c r="AK104" i="6"/>
  <c r="BF104" i="6" s="1"/>
  <c r="AL104" i="6"/>
  <c r="BG104" i="6" s="1"/>
  <c r="AM104" i="6"/>
  <c r="BH104" i="6" s="1"/>
  <c r="AN104" i="6"/>
  <c r="BI104" i="6" s="1"/>
  <c r="AO104" i="6"/>
  <c r="BJ104" i="6" s="1"/>
  <c r="AP104" i="6"/>
  <c r="BK104" i="6" s="1"/>
  <c r="AQ104" i="6"/>
  <c r="BL104" i="6" s="1"/>
  <c r="AR104" i="6"/>
  <c r="BM104" i="6" s="1"/>
  <c r="AS104" i="6"/>
  <c r="BN104" i="6" s="1"/>
  <c r="AT104" i="6"/>
  <c r="BO104" i="6" s="1"/>
  <c r="AB105" i="6"/>
  <c r="AW105" i="6" s="1"/>
  <c r="AC105" i="6"/>
  <c r="AX105" i="6" s="1"/>
  <c r="AD105" i="6"/>
  <c r="AY105" i="6" s="1"/>
  <c r="AE105" i="6"/>
  <c r="AZ105" i="6" s="1"/>
  <c r="AF105" i="6"/>
  <c r="BA105" i="6" s="1"/>
  <c r="AG105" i="6"/>
  <c r="BB105" i="6" s="1"/>
  <c r="AH105" i="6"/>
  <c r="BC105" i="6" s="1"/>
  <c r="AI105" i="6"/>
  <c r="BD105" i="6" s="1"/>
  <c r="AJ105" i="6"/>
  <c r="BE105" i="6" s="1"/>
  <c r="AK105" i="6"/>
  <c r="BF105" i="6" s="1"/>
  <c r="AL105" i="6"/>
  <c r="AM105" i="6"/>
  <c r="BH105" i="6" s="1"/>
  <c r="AN105" i="6"/>
  <c r="BI105" i="6" s="1"/>
  <c r="AO105" i="6"/>
  <c r="BJ105" i="6" s="1"/>
  <c r="AP105" i="6"/>
  <c r="BK105" i="6" s="1"/>
  <c r="AQ105" i="6"/>
  <c r="BL105" i="6" s="1"/>
  <c r="AR105" i="6"/>
  <c r="BM105" i="6" s="1"/>
  <c r="AS105" i="6"/>
  <c r="BN105" i="6" s="1"/>
  <c r="AT105" i="6"/>
  <c r="BO105" i="6" s="1"/>
  <c r="AB106" i="6"/>
  <c r="AW106" i="6" s="1"/>
  <c r="AC106" i="6"/>
  <c r="AX106" i="6" s="1"/>
  <c r="AD106" i="6"/>
  <c r="AY106" i="6" s="1"/>
  <c r="AE106" i="6"/>
  <c r="AZ106" i="6" s="1"/>
  <c r="AF106" i="6"/>
  <c r="BA106" i="6" s="1"/>
  <c r="AG106" i="6"/>
  <c r="BB106" i="6" s="1"/>
  <c r="AH106" i="6"/>
  <c r="BC106" i="6" s="1"/>
  <c r="AI106" i="6"/>
  <c r="BD106" i="6" s="1"/>
  <c r="AJ106" i="6"/>
  <c r="BE106" i="6" s="1"/>
  <c r="AK106" i="6"/>
  <c r="BF106" i="6" s="1"/>
  <c r="AL106" i="6"/>
  <c r="BG106" i="6" s="1"/>
  <c r="AM106" i="6"/>
  <c r="BH106" i="6" s="1"/>
  <c r="AN106" i="6"/>
  <c r="BI106" i="6" s="1"/>
  <c r="AO106" i="6"/>
  <c r="BJ106" i="6" s="1"/>
  <c r="AP106" i="6"/>
  <c r="BK106" i="6" s="1"/>
  <c r="AQ106" i="6"/>
  <c r="BL106" i="6" s="1"/>
  <c r="AR106" i="6"/>
  <c r="BM106" i="6" s="1"/>
  <c r="AS106" i="6"/>
  <c r="BN106" i="6" s="1"/>
  <c r="AT106" i="6"/>
  <c r="BO106" i="6" s="1"/>
  <c r="AB107" i="6"/>
  <c r="AW107" i="6" s="1"/>
  <c r="AC107" i="6"/>
  <c r="AX107" i="6" s="1"/>
  <c r="AD107" i="6"/>
  <c r="AY107" i="6" s="1"/>
  <c r="AE107" i="6"/>
  <c r="AZ107" i="6" s="1"/>
  <c r="AF107" i="6"/>
  <c r="BA107" i="6" s="1"/>
  <c r="AG107" i="6"/>
  <c r="BB107" i="6" s="1"/>
  <c r="AH107" i="6"/>
  <c r="BC107" i="6" s="1"/>
  <c r="AI107" i="6"/>
  <c r="BD107" i="6" s="1"/>
  <c r="AJ107" i="6"/>
  <c r="BE107" i="6" s="1"/>
  <c r="AK107" i="6"/>
  <c r="BF107" i="6" s="1"/>
  <c r="AL107" i="6"/>
  <c r="BG107" i="6" s="1"/>
  <c r="AM107" i="6"/>
  <c r="BH107" i="6" s="1"/>
  <c r="AN107" i="6"/>
  <c r="BI107" i="6" s="1"/>
  <c r="AO107" i="6"/>
  <c r="BJ107" i="6" s="1"/>
  <c r="AP107" i="6"/>
  <c r="BK107" i="6" s="1"/>
  <c r="AQ107" i="6"/>
  <c r="BL107" i="6" s="1"/>
  <c r="AR107" i="6"/>
  <c r="BM107" i="6" s="1"/>
  <c r="AS107" i="6"/>
  <c r="BN107" i="6" s="1"/>
  <c r="AT107" i="6"/>
  <c r="BO107" i="6" s="1"/>
  <c r="AB108" i="6"/>
  <c r="AW108" i="6" s="1"/>
  <c r="AC108" i="6"/>
  <c r="AX108" i="6" s="1"/>
  <c r="AD108" i="6"/>
  <c r="AY108" i="6" s="1"/>
  <c r="AE108" i="6"/>
  <c r="AZ108" i="6" s="1"/>
  <c r="AF108" i="6"/>
  <c r="BA108" i="6" s="1"/>
  <c r="AG108" i="6"/>
  <c r="BB108" i="6" s="1"/>
  <c r="AH108" i="6"/>
  <c r="BC108" i="6" s="1"/>
  <c r="AI108" i="6"/>
  <c r="BD108" i="6" s="1"/>
  <c r="AJ108" i="6"/>
  <c r="BE108" i="6" s="1"/>
  <c r="AK108" i="6"/>
  <c r="BF108" i="6" s="1"/>
  <c r="AL108" i="6"/>
  <c r="BG108" i="6" s="1"/>
  <c r="AM108" i="6"/>
  <c r="BH108" i="6" s="1"/>
  <c r="AN108" i="6"/>
  <c r="BI108" i="6" s="1"/>
  <c r="AO108" i="6"/>
  <c r="BJ108" i="6" s="1"/>
  <c r="AP108" i="6"/>
  <c r="BK108" i="6" s="1"/>
  <c r="AQ108" i="6"/>
  <c r="BL108" i="6" s="1"/>
  <c r="AR108" i="6"/>
  <c r="BM108" i="6" s="1"/>
  <c r="AS108" i="6"/>
  <c r="BN108" i="6" s="1"/>
  <c r="AT108" i="6"/>
  <c r="BO108" i="6" s="1"/>
  <c r="AB109" i="6"/>
  <c r="AW109" i="6" s="1"/>
  <c r="AC109" i="6"/>
  <c r="AX109" i="6" s="1"/>
  <c r="AD109" i="6"/>
  <c r="AY109" i="6" s="1"/>
  <c r="AE109" i="6"/>
  <c r="AZ109" i="6" s="1"/>
  <c r="AF109" i="6"/>
  <c r="BA109" i="6" s="1"/>
  <c r="AG109" i="6"/>
  <c r="BB109" i="6" s="1"/>
  <c r="AH109" i="6"/>
  <c r="BC109" i="6" s="1"/>
  <c r="AI109" i="6"/>
  <c r="BD109" i="6" s="1"/>
  <c r="AJ109" i="6"/>
  <c r="BE109" i="6" s="1"/>
  <c r="AK109" i="6"/>
  <c r="BF109" i="6" s="1"/>
  <c r="AL109" i="6"/>
  <c r="BG109" i="6" s="1"/>
  <c r="AM109" i="6"/>
  <c r="BH109" i="6" s="1"/>
  <c r="AN109" i="6"/>
  <c r="BI109" i="6" s="1"/>
  <c r="AO109" i="6"/>
  <c r="BJ109" i="6" s="1"/>
  <c r="AP109" i="6"/>
  <c r="BK109" i="6" s="1"/>
  <c r="AQ109" i="6"/>
  <c r="BL109" i="6" s="1"/>
  <c r="AR109" i="6"/>
  <c r="BM109" i="6" s="1"/>
  <c r="AS109" i="6"/>
  <c r="BN109" i="6" s="1"/>
  <c r="AT109" i="6"/>
  <c r="BO109" i="6" s="1"/>
  <c r="AB110" i="6"/>
  <c r="AW110" i="6" s="1"/>
  <c r="AC110" i="6"/>
  <c r="AX110" i="6" s="1"/>
  <c r="AD110" i="6"/>
  <c r="AY110" i="6" s="1"/>
  <c r="AE110" i="6"/>
  <c r="AZ110" i="6" s="1"/>
  <c r="AF110" i="6"/>
  <c r="BA110" i="6" s="1"/>
  <c r="AG110" i="6"/>
  <c r="BB110" i="6" s="1"/>
  <c r="AH110" i="6"/>
  <c r="BC110" i="6" s="1"/>
  <c r="AI110" i="6"/>
  <c r="BD110" i="6" s="1"/>
  <c r="AJ110" i="6"/>
  <c r="BE110" i="6" s="1"/>
  <c r="AK110" i="6"/>
  <c r="BF110" i="6" s="1"/>
  <c r="AL110" i="6"/>
  <c r="BG110" i="6" s="1"/>
  <c r="AM110" i="6"/>
  <c r="BH110" i="6" s="1"/>
  <c r="AN110" i="6"/>
  <c r="BI110" i="6" s="1"/>
  <c r="AO110" i="6"/>
  <c r="BJ110" i="6" s="1"/>
  <c r="AP110" i="6"/>
  <c r="BK110" i="6" s="1"/>
  <c r="AQ110" i="6"/>
  <c r="BL110" i="6" s="1"/>
  <c r="AR110" i="6"/>
  <c r="BM110" i="6" s="1"/>
  <c r="AS110" i="6"/>
  <c r="BN110" i="6" s="1"/>
  <c r="AT110" i="6"/>
  <c r="BO110" i="6" s="1"/>
  <c r="AB111" i="6"/>
  <c r="AW111" i="6" s="1"/>
  <c r="AC111" i="6"/>
  <c r="AD111" i="6"/>
  <c r="AY111" i="6" s="1"/>
  <c r="AE111" i="6"/>
  <c r="AZ111" i="6" s="1"/>
  <c r="AF111" i="6"/>
  <c r="BA111" i="6" s="1"/>
  <c r="AG111" i="6"/>
  <c r="BB111" i="6" s="1"/>
  <c r="AH111" i="6"/>
  <c r="BC111" i="6" s="1"/>
  <c r="AI111" i="6"/>
  <c r="BD111" i="6" s="1"/>
  <c r="AJ111" i="6"/>
  <c r="BE111" i="6" s="1"/>
  <c r="AK111" i="6"/>
  <c r="BF111" i="6" s="1"/>
  <c r="AL111" i="6"/>
  <c r="BG111" i="6" s="1"/>
  <c r="AM111" i="6"/>
  <c r="BH111" i="6" s="1"/>
  <c r="AN111" i="6"/>
  <c r="BI111" i="6" s="1"/>
  <c r="AO111" i="6"/>
  <c r="BJ111" i="6" s="1"/>
  <c r="AP111" i="6"/>
  <c r="BK111" i="6" s="1"/>
  <c r="AQ111" i="6"/>
  <c r="BL111" i="6" s="1"/>
  <c r="AR111" i="6"/>
  <c r="BM111" i="6" s="1"/>
  <c r="AS111" i="6"/>
  <c r="BN111" i="6" s="1"/>
  <c r="AT111" i="6"/>
  <c r="BO111" i="6" s="1"/>
  <c r="AB112" i="6"/>
  <c r="AW112" i="6" s="1"/>
  <c r="AC112" i="6"/>
  <c r="AX112" i="6" s="1"/>
  <c r="AD112" i="6"/>
  <c r="AY112" i="6" s="1"/>
  <c r="AE112" i="6"/>
  <c r="AZ112" i="6" s="1"/>
  <c r="AF112" i="6"/>
  <c r="BA112" i="6" s="1"/>
  <c r="AG112" i="6"/>
  <c r="BB112" i="6" s="1"/>
  <c r="AH112" i="6"/>
  <c r="BC112" i="6" s="1"/>
  <c r="AI112" i="6"/>
  <c r="BD112" i="6" s="1"/>
  <c r="AJ112" i="6"/>
  <c r="BE112" i="6" s="1"/>
  <c r="AK112" i="6"/>
  <c r="BF112" i="6" s="1"/>
  <c r="AL112" i="6"/>
  <c r="BG112" i="6" s="1"/>
  <c r="AM112" i="6"/>
  <c r="BH112" i="6" s="1"/>
  <c r="AN112" i="6"/>
  <c r="BI112" i="6" s="1"/>
  <c r="AO112" i="6"/>
  <c r="BJ112" i="6" s="1"/>
  <c r="AP112" i="6"/>
  <c r="BK112" i="6" s="1"/>
  <c r="AQ112" i="6"/>
  <c r="BL112" i="6" s="1"/>
  <c r="AR112" i="6"/>
  <c r="BM112" i="6" s="1"/>
  <c r="AS112" i="6"/>
  <c r="BN112" i="6" s="1"/>
  <c r="AT112" i="6"/>
  <c r="BO112" i="6" s="1"/>
  <c r="AB113" i="6"/>
  <c r="AW113" i="6" s="1"/>
  <c r="AC113" i="6"/>
  <c r="AD113" i="6"/>
  <c r="AY113" i="6" s="1"/>
  <c r="AE113" i="6"/>
  <c r="AZ113" i="6" s="1"/>
  <c r="AF113" i="6"/>
  <c r="BA113" i="6" s="1"/>
  <c r="AG113" i="6"/>
  <c r="BB113" i="6" s="1"/>
  <c r="AH113" i="6"/>
  <c r="BC113" i="6" s="1"/>
  <c r="AI113" i="6"/>
  <c r="BD113" i="6" s="1"/>
  <c r="AJ113" i="6"/>
  <c r="BE113" i="6" s="1"/>
  <c r="AK113" i="6"/>
  <c r="BF113" i="6" s="1"/>
  <c r="AL113" i="6"/>
  <c r="BG113" i="6" s="1"/>
  <c r="AM113" i="6"/>
  <c r="BH113" i="6" s="1"/>
  <c r="AN113" i="6"/>
  <c r="BI113" i="6" s="1"/>
  <c r="AO113" i="6"/>
  <c r="BJ113" i="6" s="1"/>
  <c r="AP113" i="6"/>
  <c r="BK113" i="6" s="1"/>
  <c r="AQ113" i="6"/>
  <c r="BL113" i="6" s="1"/>
  <c r="AR113" i="6"/>
  <c r="BM113" i="6" s="1"/>
  <c r="AS113" i="6"/>
  <c r="BN113" i="6" s="1"/>
  <c r="AT113" i="6"/>
  <c r="BO113" i="6" s="1"/>
  <c r="AB114" i="6"/>
  <c r="AW114" i="6" s="1"/>
  <c r="AC114" i="6"/>
  <c r="AX114" i="6" s="1"/>
  <c r="AD114" i="6"/>
  <c r="AY114" i="6" s="1"/>
  <c r="AE114" i="6"/>
  <c r="AZ114" i="6" s="1"/>
  <c r="AF114" i="6"/>
  <c r="BA114" i="6" s="1"/>
  <c r="AG114" i="6"/>
  <c r="BB114" i="6" s="1"/>
  <c r="AH114" i="6"/>
  <c r="BC114" i="6" s="1"/>
  <c r="AI114" i="6"/>
  <c r="BD114" i="6" s="1"/>
  <c r="AJ114" i="6"/>
  <c r="BE114" i="6" s="1"/>
  <c r="AK114" i="6"/>
  <c r="BF114" i="6" s="1"/>
  <c r="AL114" i="6"/>
  <c r="BG114" i="6" s="1"/>
  <c r="AM114" i="6"/>
  <c r="BH114" i="6" s="1"/>
  <c r="AN114" i="6"/>
  <c r="BI114" i="6" s="1"/>
  <c r="AO114" i="6"/>
  <c r="BJ114" i="6" s="1"/>
  <c r="AP114" i="6"/>
  <c r="BK114" i="6" s="1"/>
  <c r="AQ114" i="6"/>
  <c r="BL114" i="6" s="1"/>
  <c r="AR114" i="6"/>
  <c r="BM114" i="6" s="1"/>
  <c r="AS114" i="6"/>
  <c r="BN114" i="6" s="1"/>
  <c r="AT114" i="6"/>
  <c r="BO114" i="6" s="1"/>
  <c r="AB115" i="6"/>
  <c r="AW115" i="6" s="1"/>
  <c r="AC115" i="6"/>
  <c r="AX115" i="6" s="1"/>
  <c r="AD115" i="6"/>
  <c r="AY115" i="6" s="1"/>
  <c r="AE115" i="6"/>
  <c r="AZ115" i="6" s="1"/>
  <c r="AF115" i="6"/>
  <c r="BA115" i="6" s="1"/>
  <c r="AG115" i="6"/>
  <c r="BB115" i="6" s="1"/>
  <c r="AH115" i="6"/>
  <c r="BC115" i="6" s="1"/>
  <c r="AI115" i="6"/>
  <c r="BD115" i="6" s="1"/>
  <c r="AJ115" i="6"/>
  <c r="BE115" i="6" s="1"/>
  <c r="AK115" i="6"/>
  <c r="BF115" i="6" s="1"/>
  <c r="AL115" i="6"/>
  <c r="BG115" i="6" s="1"/>
  <c r="AM115" i="6"/>
  <c r="BH115" i="6" s="1"/>
  <c r="AN115" i="6"/>
  <c r="BI115" i="6" s="1"/>
  <c r="AO115" i="6"/>
  <c r="BJ115" i="6" s="1"/>
  <c r="AP115" i="6"/>
  <c r="BK115" i="6" s="1"/>
  <c r="AQ115" i="6"/>
  <c r="BL115" i="6" s="1"/>
  <c r="AR115" i="6"/>
  <c r="BM115" i="6" s="1"/>
  <c r="AS115" i="6"/>
  <c r="BN115" i="6" s="1"/>
  <c r="AT115" i="6"/>
  <c r="BO115" i="6" s="1"/>
  <c r="AB116" i="6"/>
  <c r="AW116" i="6" s="1"/>
  <c r="AC116" i="6"/>
  <c r="AX116" i="6" s="1"/>
  <c r="AD116" i="6"/>
  <c r="AY116" i="6" s="1"/>
  <c r="AE116" i="6"/>
  <c r="AZ116" i="6" s="1"/>
  <c r="AF116" i="6"/>
  <c r="BA116" i="6" s="1"/>
  <c r="AG116" i="6"/>
  <c r="BB116" i="6" s="1"/>
  <c r="AH116" i="6"/>
  <c r="BC116" i="6" s="1"/>
  <c r="AI116" i="6"/>
  <c r="BD116" i="6" s="1"/>
  <c r="AJ116" i="6"/>
  <c r="BE116" i="6" s="1"/>
  <c r="AK116" i="6"/>
  <c r="BF116" i="6" s="1"/>
  <c r="AL116" i="6"/>
  <c r="BG116" i="6" s="1"/>
  <c r="AM116" i="6"/>
  <c r="BH116" i="6" s="1"/>
  <c r="AN116" i="6"/>
  <c r="BI116" i="6" s="1"/>
  <c r="AO116" i="6"/>
  <c r="BJ116" i="6" s="1"/>
  <c r="AP116" i="6"/>
  <c r="BK116" i="6" s="1"/>
  <c r="AQ116" i="6"/>
  <c r="BL116" i="6" s="1"/>
  <c r="AR116" i="6"/>
  <c r="BM116" i="6" s="1"/>
  <c r="AS116" i="6"/>
  <c r="BN116" i="6" s="1"/>
  <c r="AT116" i="6"/>
  <c r="BO116" i="6" s="1"/>
  <c r="AB117" i="6"/>
  <c r="AC117" i="6"/>
  <c r="AX117" i="6" s="1"/>
  <c r="AD117" i="6"/>
  <c r="AY117" i="6" s="1"/>
  <c r="AE117" i="6"/>
  <c r="AZ117" i="6" s="1"/>
  <c r="AF117" i="6"/>
  <c r="BA117" i="6" s="1"/>
  <c r="AG117" i="6"/>
  <c r="BB117" i="6" s="1"/>
  <c r="AH117" i="6"/>
  <c r="BC117" i="6" s="1"/>
  <c r="AI117" i="6"/>
  <c r="BD117" i="6" s="1"/>
  <c r="AJ117" i="6"/>
  <c r="BE117" i="6" s="1"/>
  <c r="AK117" i="6"/>
  <c r="BF117" i="6" s="1"/>
  <c r="AL117" i="6"/>
  <c r="BG117" i="6" s="1"/>
  <c r="AM117" i="6"/>
  <c r="BH117" i="6" s="1"/>
  <c r="AN117" i="6"/>
  <c r="BI117" i="6" s="1"/>
  <c r="AO117" i="6"/>
  <c r="BJ117" i="6" s="1"/>
  <c r="AP117" i="6"/>
  <c r="BK117" i="6" s="1"/>
  <c r="AQ117" i="6"/>
  <c r="BL117" i="6" s="1"/>
  <c r="AR117" i="6"/>
  <c r="BM117" i="6" s="1"/>
  <c r="AS117" i="6"/>
  <c r="BN117" i="6" s="1"/>
  <c r="AT117" i="6"/>
  <c r="BO117" i="6" s="1"/>
  <c r="AB118" i="6"/>
  <c r="AW118" i="6" s="1"/>
  <c r="AC118" i="6"/>
  <c r="AX118" i="6" s="1"/>
  <c r="AD118" i="6"/>
  <c r="AY118" i="6" s="1"/>
  <c r="AE118" i="6"/>
  <c r="AZ118" i="6" s="1"/>
  <c r="AF118" i="6"/>
  <c r="BA118" i="6" s="1"/>
  <c r="AG118" i="6"/>
  <c r="BB118" i="6" s="1"/>
  <c r="AH118" i="6"/>
  <c r="BC118" i="6" s="1"/>
  <c r="AI118" i="6"/>
  <c r="BD118" i="6" s="1"/>
  <c r="AJ118" i="6"/>
  <c r="BE118" i="6" s="1"/>
  <c r="AK118" i="6"/>
  <c r="BF118" i="6" s="1"/>
  <c r="AL118" i="6"/>
  <c r="BG118" i="6" s="1"/>
  <c r="AM118" i="6"/>
  <c r="BH118" i="6" s="1"/>
  <c r="AN118" i="6"/>
  <c r="BI118" i="6" s="1"/>
  <c r="AO118" i="6"/>
  <c r="BJ118" i="6" s="1"/>
  <c r="AP118" i="6"/>
  <c r="BK118" i="6" s="1"/>
  <c r="AQ118" i="6"/>
  <c r="BL118" i="6" s="1"/>
  <c r="AR118" i="6"/>
  <c r="BM118" i="6" s="1"/>
  <c r="AS118" i="6"/>
  <c r="BN118" i="6" s="1"/>
  <c r="AT118" i="6"/>
  <c r="BO118" i="6" s="1"/>
  <c r="AB119" i="6"/>
  <c r="AW119" i="6" s="1"/>
  <c r="AC119" i="6"/>
  <c r="AX119" i="6" s="1"/>
  <c r="AD119" i="6"/>
  <c r="AY119" i="6" s="1"/>
  <c r="AE119" i="6"/>
  <c r="AZ119" i="6" s="1"/>
  <c r="AF119" i="6"/>
  <c r="BA119" i="6" s="1"/>
  <c r="AG119" i="6"/>
  <c r="BB119" i="6" s="1"/>
  <c r="AH119" i="6"/>
  <c r="BC119" i="6" s="1"/>
  <c r="AI119" i="6"/>
  <c r="BD119" i="6" s="1"/>
  <c r="AJ119" i="6"/>
  <c r="BE119" i="6" s="1"/>
  <c r="AK119" i="6"/>
  <c r="BF119" i="6" s="1"/>
  <c r="AL119" i="6"/>
  <c r="BG119" i="6" s="1"/>
  <c r="AM119" i="6"/>
  <c r="BH119" i="6" s="1"/>
  <c r="AN119" i="6"/>
  <c r="BI119" i="6" s="1"/>
  <c r="AO119" i="6"/>
  <c r="BJ119" i="6" s="1"/>
  <c r="AP119" i="6"/>
  <c r="BK119" i="6" s="1"/>
  <c r="AQ119" i="6"/>
  <c r="BL119" i="6" s="1"/>
  <c r="AR119" i="6"/>
  <c r="BM119" i="6" s="1"/>
  <c r="AS119" i="6"/>
  <c r="BN119" i="6" s="1"/>
  <c r="AT119" i="6"/>
  <c r="BO119" i="6" s="1"/>
  <c r="AB120" i="6"/>
  <c r="AW120" i="6" s="1"/>
  <c r="AC120" i="6"/>
  <c r="AX120" i="6" s="1"/>
  <c r="AD120" i="6"/>
  <c r="AY120" i="6" s="1"/>
  <c r="AE120" i="6"/>
  <c r="AZ120" i="6" s="1"/>
  <c r="AF120" i="6"/>
  <c r="BA120" i="6" s="1"/>
  <c r="AG120" i="6"/>
  <c r="BB120" i="6" s="1"/>
  <c r="AH120" i="6"/>
  <c r="BC120" i="6" s="1"/>
  <c r="AI120" i="6"/>
  <c r="BD120" i="6" s="1"/>
  <c r="AJ120" i="6"/>
  <c r="BE120" i="6" s="1"/>
  <c r="AK120" i="6"/>
  <c r="BF120" i="6" s="1"/>
  <c r="AL120" i="6"/>
  <c r="BG120" i="6" s="1"/>
  <c r="AM120" i="6"/>
  <c r="BH120" i="6" s="1"/>
  <c r="AN120" i="6"/>
  <c r="BI120" i="6" s="1"/>
  <c r="AO120" i="6"/>
  <c r="BJ120" i="6" s="1"/>
  <c r="AP120" i="6"/>
  <c r="BK120" i="6" s="1"/>
  <c r="AQ120" i="6"/>
  <c r="BL120" i="6" s="1"/>
  <c r="AR120" i="6"/>
  <c r="BM120" i="6" s="1"/>
  <c r="AS120" i="6"/>
  <c r="BN120" i="6" s="1"/>
  <c r="AT120" i="6"/>
  <c r="BO120" i="6" s="1"/>
  <c r="AB121" i="6"/>
  <c r="AW121" i="6" s="1"/>
  <c r="AC121" i="6"/>
  <c r="AX121" i="6" s="1"/>
  <c r="AD121" i="6"/>
  <c r="AY121" i="6" s="1"/>
  <c r="AE121" i="6"/>
  <c r="AZ121" i="6" s="1"/>
  <c r="AF121" i="6"/>
  <c r="BA121" i="6" s="1"/>
  <c r="AG121" i="6"/>
  <c r="BB121" i="6" s="1"/>
  <c r="AH121" i="6"/>
  <c r="BC121" i="6" s="1"/>
  <c r="AI121" i="6"/>
  <c r="BD121" i="6" s="1"/>
  <c r="AJ121" i="6"/>
  <c r="BE121" i="6" s="1"/>
  <c r="AK121" i="6"/>
  <c r="BF121" i="6" s="1"/>
  <c r="AL121" i="6"/>
  <c r="BG121" i="6" s="1"/>
  <c r="AM121" i="6"/>
  <c r="BH121" i="6" s="1"/>
  <c r="AN121" i="6"/>
  <c r="BI121" i="6" s="1"/>
  <c r="AO121" i="6"/>
  <c r="BJ121" i="6" s="1"/>
  <c r="AP121" i="6"/>
  <c r="BK121" i="6" s="1"/>
  <c r="AQ121" i="6"/>
  <c r="BL121" i="6" s="1"/>
  <c r="AR121" i="6"/>
  <c r="BM121" i="6" s="1"/>
  <c r="AS121" i="6"/>
  <c r="BN121" i="6" s="1"/>
  <c r="AT121" i="6"/>
  <c r="BO121" i="6" s="1"/>
  <c r="AB122" i="6"/>
  <c r="AW122" i="6" s="1"/>
  <c r="AC122" i="6"/>
  <c r="AX122" i="6" s="1"/>
  <c r="AD122" i="6"/>
  <c r="AY122" i="6" s="1"/>
  <c r="AE122" i="6"/>
  <c r="AZ122" i="6" s="1"/>
  <c r="AF122" i="6"/>
  <c r="BA122" i="6" s="1"/>
  <c r="AG122" i="6"/>
  <c r="BB122" i="6" s="1"/>
  <c r="AH122" i="6"/>
  <c r="AI122" i="6"/>
  <c r="BD122" i="6" s="1"/>
  <c r="AJ122" i="6"/>
  <c r="BE122" i="6" s="1"/>
  <c r="AK122" i="6"/>
  <c r="BF122" i="6" s="1"/>
  <c r="AL122" i="6"/>
  <c r="BG122" i="6" s="1"/>
  <c r="AM122" i="6"/>
  <c r="BH122" i="6" s="1"/>
  <c r="AN122" i="6"/>
  <c r="BI122" i="6" s="1"/>
  <c r="AO122" i="6"/>
  <c r="BJ122" i="6" s="1"/>
  <c r="AP122" i="6"/>
  <c r="BK122" i="6" s="1"/>
  <c r="AQ122" i="6"/>
  <c r="BL122" i="6" s="1"/>
  <c r="AR122" i="6"/>
  <c r="BM122" i="6" s="1"/>
  <c r="AS122" i="6"/>
  <c r="BN122" i="6" s="1"/>
  <c r="AT122" i="6"/>
  <c r="BO122" i="6" s="1"/>
  <c r="AB123" i="6"/>
  <c r="AW123" i="6" s="1"/>
  <c r="AC123" i="6"/>
  <c r="AX123" i="6" s="1"/>
  <c r="AD123" i="6"/>
  <c r="AY123" i="6" s="1"/>
  <c r="AE123" i="6"/>
  <c r="AZ123" i="6" s="1"/>
  <c r="AF123" i="6"/>
  <c r="BA123" i="6" s="1"/>
  <c r="AG123" i="6"/>
  <c r="BB123" i="6" s="1"/>
  <c r="AH123" i="6"/>
  <c r="BC123" i="6" s="1"/>
  <c r="AI123" i="6"/>
  <c r="BD123" i="6" s="1"/>
  <c r="AJ123" i="6"/>
  <c r="BE123" i="6" s="1"/>
  <c r="AK123" i="6"/>
  <c r="BF123" i="6" s="1"/>
  <c r="AL123" i="6"/>
  <c r="BG123" i="6" s="1"/>
  <c r="AM123" i="6"/>
  <c r="BH123" i="6" s="1"/>
  <c r="AN123" i="6"/>
  <c r="BI123" i="6" s="1"/>
  <c r="AO123" i="6"/>
  <c r="BJ123" i="6" s="1"/>
  <c r="AP123" i="6"/>
  <c r="BK123" i="6" s="1"/>
  <c r="AQ123" i="6"/>
  <c r="BL123" i="6" s="1"/>
  <c r="AR123" i="6"/>
  <c r="BM123" i="6" s="1"/>
  <c r="AS123" i="6"/>
  <c r="BN123" i="6" s="1"/>
  <c r="AT123" i="6"/>
  <c r="BO123" i="6" s="1"/>
  <c r="AB124" i="6"/>
  <c r="AW124" i="6" s="1"/>
  <c r="AC124" i="6"/>
  <c r="AX124" i="6" s="1"/>
  <c r="AD124" i="6"/>
  <c r="AY124" i="6" s="1"/>
  <c r="AE124" i="6"/>
  <c r="AZ124" i="6" s="1"/>
  <c r="AF124" i="6"/>
  <c r="BA124" i="6" s="1"/>
  <c r="AG124" i="6"/>
  <c r="BB124" i="6" s="1"/>
  <c r="AH124" i="6"/>
  <c r="BC124" i="6" s="1"/>
  <c r="AI124" i="6"/>
  <c r="BD124" i="6" s="1"/>
  <c r="AJ124" i="6"/>
  <c r="BE124" i="6" s="1"/>
  <c r="AK124" i="6"/>
  <c r="BF124" i="6" s="1"/>
  <c r="AL124" i="6"/>
  <c r="BG124" i="6" s="1"/>
  <c r="AM124" i="6"/>
  <c r="BH124" i="6" s="1"/>
  <c r="AN124" i="6"/>
  <c r="BI124" i="6" s="1"/>
  <c r="AO124" i="6"/>
  <c r="BJ124" i="6" s="1"/>
  <c r="AP124" i="6"/>
  <c r="BK124" i="6" s="1"/>
  <c r="AQ124" i="6"/>
  <c r="BL124" i="6" s="1"/>
  <c r="AR124" i="6"/>
  <c r="BM124" i="6" s="1"/>
  <c r="AS124" i="6"/>
  <c r="BN124" i="6" s="1"/>
  <c r="AT124" i="6"/>
  <c r="BO124" i="6" s="1"/>
  <c r="AT76" i="6"/>
  <c r="BO76" i="6" s="1"/>
  <c r="AS76" i="6"/>
  <c r="BN76" i="6" s="1"/>
  <c r="AR76" i="6"/>
  <c r="BM76" i="6" s="1"/>
  <c r="AQ76" i="6"/>
  <c r="BL76" i="6" s="1"/>
  <c r="AP76" i="6"/>
  <c r="BK76" i="6" s="1"/>
  <c r="AO76" i="6"/>
  <c r="BJ76" i="6" s="1"/>
  <c r="AN76" i="6"/>
  <c r="BI76" i="6" s="1"/>
  <c r="AM76" i="6"/>
  <c r="BH76" i="6" s="1"/>
  <c r="AL76" i="6"/>
  <c r="BG76" i="6" s="1"/>
  <c r="AK76" i="6"/>
  <c r="BF76" i="6" s="1"/>
  <c r="AJ76" i="6"/>
  <c r="BE76" i="6" s="1"/>
  <c r="AI76" i="6"/>
  <c r="BD76" i="6" s="1"/>
  <c r="AH76" i="6"/>
  <c r="BC76" i="6" s="1"/>
  <c r="AG76" i="6"/>
  <c r="BB76" i="6" s="1"/>
  <c r="AF76" i="6"/>
  <c r="BA76" i="6" s="1"/>
  <c r="AE76" i="6"/>
  <c r="AZ76" i="6" s="1"/>
  <c r="AD76" i="6"/>
  <c r="AY76" i="6" s="1"/>
  <c r="AC76" i="6"/>
  <c r="AX76" i="6" s="1"/>
  <c r="AB76" i="6"/>
  <c r="AW76" i="6" s="1"/>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J59" i="6"/>
  <c r="J21" i="6"/>
  <c r="K21" i="6"/>
  <c r="J22" i="6"/>
  <c r="K22" i="6"/>
  <c r="J23" i="6"/>
  <c r="K23" i="6"/>
  <c r="J24" i="6"/>
  <c r="K24" i="6"/>
  <c r="J25" i="6"/>
  <c r="K25" i="6"/>
  <c r="J26" i="6"/>
  <c r="K26" i="6"/>
  <c r="J27" i="6"/>
  <c r="K27" i="6"/>
  <c r="J28" i="6"/>
  <c r="K28" i="6"/>
  <c r="J29" i="6"/>
  <c r="K29" i="6"/>
  <c r="J30" i="6"/>
  <c r="K30" i="6"/>
  <c r="J31" i="6"/>
  <c r="K31" i="6"/>
  <c r="J32" i="6"/>
  <c r="K32" i="6"/>
  <c r="J33" i="6"/>
  <c r="K33" i="6"/>
  <c r="J34" i="6"/>
  <c r="K34" i="6"/>
  <c r="J35" i="6"/>
  <c r="K35" i="6"/>
  <c r="J36" i="6"/>
  <c r="K36" i="6"/>
  <c r="J37" i="6"/>
  <c r="K37" i="6"/>
  <c r="J38" i="6"/>
  <c r="K38" i="6"/>
  <c r="J39" i="6"/>
  <c r="K39" i="6"/>
  <c r="J40" i="6"/>
  <c r="K40" i="6"/>
  <c r="J41" i="6"/>
  <c r="K41" i="6"/>
  <c r="J42" i="6"/>
  <c r="K42" i="6"/>
  <c r="J43" i="6"/>
  <c r="K43" i="6"/>
  <c r="J44" i="6"/>
  <c r="K44" i="6"/>
  <c r="J45" i="6"/>
  <c r="K45" i="6"/>
  <c r="J46" i="6"/>
  <c r="K46" i="6"/>
  <c r="J47" i="6"/>
  <c r="K47" i="6"/>
  <c r="J48" i="6"/>
  <c r="K48" i="6"/>
  <c r="J49" i="6"/>
  <c r="K49" i="6"/>
  <c r="J50" i="6"/>
  <c r="K50" i="6"/>
  <c r="J51" i="6"/>
  <c r="K51" i="6"/>
  <c r="J52" i="6"/>
  <c r="K52" i="6"/>
  <c r="J53" i="6"/>
  <c r="K53" i="6"/>
  <c r="J54" i="6"/>
  <c r="K54" i="6"/>
  <c r="J55" i="6"/>
  <c r="K55" i="6"/>
  <c r="J56" i="6"/>
  <c r="K56" i="6"/>
  <c r="J57" i="6"/>
  <c r="K57" i="6"/>
  <c r="J58" i="6"/>
  <c r="K58" i="6"/>
  <c r="K59" i="6"/>
  <c r="J20" i="6"/>
  <c r="K20" i="6"/>
  <c r="K19" i="6"/>
  <c r="J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19" i="6"/>
  <c r="N5" i="6"/>
  <c r="N6" i="6"/>
  <c r="N4" i="6"/>
  <c r="M5" i="6"/>
  <c r="M6" i="6"/>
  <c r="M4" i="6"/>
  <c r="L5" i="6"/>
  <c r="L6" i="6"/>
  <c r="L4" i="6"/>
  <c r="N2" i="5"/>
  <c r="J34" i="5"/>
  <c r="R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2"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3" i="5"/>
  <c r="Q4" i="5"/>
  <c r="Q2" i="5"/>
  <c r="P3"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2" i="5"/>
  <c r="O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2" i="5"/>
  <c r="N42" i="5"/>
  <c r="N3" i="5"/>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BT56" i="9" l="1"/>
  <c r="CR56" i="9"/>
  <c r="CB56" i="9"/>
  <c r="CX56" i="9"/>
  <c r="CG56" i="9"/>
  <c r="BP56" i="9"/>
  <c r="CE56" i="9"/>
  <c r="BN56" i="9"/>
  <c r="BS56" i="9"/>
  <c r="BR56" i="9"/>
  <c r="CF56" i="9"/>
  <c r="BO56" i="9"/>
  <c r="CD56" i="9"/>
  <c r="BK56" i="9"/>
  <c r="BZ56" i="9"/>
  <c r="CA56" i="9"/>
  <c r="CO56" i="9"/>
  <c r="BY56" i="9"/>
  <c r="BI56" i="9"/>
  <c r="CZ56" i="9"/>
  <c r="CJ56" i="9"/>
  <c r="CY56" i="9"/>
  <c r="CH56" i="9"/>
  <c r="CW56" i="9"/>
  <c r="CV56" i="9"/>
  <c r="BJ56" i="9"/>
  <c r="CQ56" i="9"/>
  <c r="BF56" i="9"/>
  <c r="CN56" i="9"/>
  <c r="BX56" i="9"/>
  <c r="BH56" i="9"/>
  <c r="CI56" i="9"/>
  <c r="CU56" i="9"/>
  <c r="CC56" i="9"/>
  <c r="CP56" i="9"/>
  <c r="DC56" i="9"/>
  <c r="CM56" i="9"/>
  <c r="BW56" i="9"/>
  <c r="BG56" i="9"/>
  <c r="CT56" i="9"/>
  <c r="CS56" i="9"/>
  <c r="BL56" i="9"/>
  <c r="DB56" i="9"/>
  <c r="CL56" i="9"/>
  <c r="BV56" i="9"/>
  <c r="BQ56" i="9"/>
  <c r="BM56" i="9"/>
  <c r="DA56" i="9"/>
  <c r="CK56" i="9"/>
  <c r="BU56" i="9"/>
  <c r="AV3" i="8"/>
  <c r="V3" i="5"/>
  <c r="V4" i="5"/>
  <c r="BP118" i="6"/>
  <c r="BP86" i="6"/>
  <c r="BP89" i="6"/>
  <c r="BP88" i="6"/>
  <c r="BP103" i="6"/>
  <c r="BP99" i="6"/>
  <c r="BP80" i="6"/>
  <c r="BP120" i="6"/>
  <c r="BP95" i="6"/>
  <c r="BP112" i="6"/>
  <c r="BP110" i="6"/>
  <c r="BP94" i="6"/>
  <c r="BP98" i="6"/>
  <c r="BP76" i="6"/>
  <c r="BP109" i="6"/>
  <c r="BP116" i="6"/>
  <c r="BP124" i="6"/>
  <c r="BP92" i="6"/>
  <c r="BP123" i="6"/>
  <c r="BP107" i="6"/>
  <c r="BP91" i="6"/>
  <c r="BP104" i="6"/>
  <c r="BP87" i="6"/>
  <c r="BP84" i="6"/>
  <c r="BP90" i="6"/>
  <c r="AU117" i="6"/>
  <c r="AU85" i="6"/>
  <c r="AU119" i="6"/>
  <c r="AU79" i="6"/>
  <c r="AU118" i="6"/>
  <c r="BQ118" i="6" s="1"/>
  <c r="AU101" i="6"/>
  <c r="AU100" i="6"/>
  <c r="AV119" i="6"/>
  <c r="AU77" i="6"/>
  <c r="AU97" i="6"/>
  <c r="AU102" i="6"/>
  <c r="AU115" i="6"/>
  <c r="AU83" i="6"/>
  <c r="AU113" i="6"/>
  <c r="AU110" i="6"/>
  <c r="BQ110" i="6" s="1"/>
  <c r="AU78" i="6"/>
  <c r="AU82" i="6"/>
  <c r="AW78" i="6"/>
  <c r="BP78" i="6" s="1"/>
  <c r="AU105" i="6"/>
  <c r="AU122" i="6"/>
  <c r="AU96" i="6"/>
  <c r="AU84" i="6"/>
  <c r="BQ84" i="6" s="1"/>
  <c r="AU93" i="6"/>
  <c r="AU81" i="6"/>
  <c r="AW81" i="6"/>
  <c r="BP81" i="6" s="1"/>
  <c r="AU106" i="6"/>
  <c r="AU121" i="6"/>
  <c r="AU111" i="6"/>
  <c r="AU89" i="6"/>
  <c r="BQ89" i="6" s="1"/>
  <c r="AX113" i="6"/>
  <c r="BP113" i="6" s="1"/>
  <c r="AX97" i="6"/>
  <c r="BP97" i="6" s="1"/>
  <c r="AU123" i="6"/>
  <c r="BQ123" i="6" s="1"/>
  <c r="AU114" i="6"/>
  <c r="AU108" i="6"/>
  <c r="AU112" i="6"/>
  <c r="BQ112" i="6" s="1"/>
  <c r="AU94" i="6"/>
  <c r="BQ94" i="6" s="1"/>
  <c r="AV114" i="6"/>
  <c r="BP114" i="6" s="1"/>
  <c r="AV106" i="6"/>
  <c r="BP106" i="6" s="1"/>
  <c r="AW117" i="6"/>
  <c r="BP117" i="6" s="1"/>
  <c r="AW85" i="6"/>
  <c r="BP85" i="6" s="1"/>
  <c r="AU104" i="6"/>
  <c r="BQ104" i="6" s="1"/>
  <c r="AU116" i="6"/>
  <c r="BQ116" i="6" s="1"/>
  <c r="AU95" i="6"/>
  <c r="BQ95" i="6" s="1"/>
  <c r="AW102" i="6"/>
  <c r="BP102" i="6" s="1"/>
  <c r="AU109" i="6"/>
  <c r="BQ109" i="6" s="1"/>
  <c r="AU87" i="6"/>
  <c r="BQ87" i="6" s="1"/>
  <c r="AU107" i="6"/>
  <c r="BQ107" i="6" s="1"/>
  <c r="AU86" i="6"/>
  <c r="BQ86" i="6" s="1"/>
  <c r="AV77" i="6"/>
  <c r="BP77" i="6" s="1"/>
  <c r="AV121" i="6"/>
  <c r="BP121" i="6" s="1"/>
  <c r="AV101" i="6"/>
  <c r="BP101" i="6" s="1"/>
  <c r="AV93" i="6"/>
  <c r="BP93" i="6" s="1"/>
  <c r="AU76" i="6"/>
  <c r="BQ76" i="6" s="1"/>
  <c r="BB79" i="6"/>
  <c r="BP79" i="6" s="1"/>
  <c r="AU103" i="6"/>
  <c r="BQ103" i="6" s="1"/>
  <c r="AV108" i="6"/>
  <c r="BP108" i="6" s="1"/>
  <c r="AV100" i="6"/>
  <c r="BP100" i="6" s="1"/>
  <c r="AV96" i="6"/>
  <c r="BP96" i="6" s="1"/>
  <c r="BG105" i="6"/>
  <c r="BP105" i="6" s="1"/>
  <c r="AX111" i="6"/>
  <c r="BP111" i="6" s="1"/>
  <c r="AU98" i="6"/>
  <c r="BQ98" i="6" s="1"/>
  <c r="AU120" i="6"/>
  <c r="BQ120" i="6" s="1"/>
  <c r="AU80" i="6"/>
  <c r="BQ80" i="6" s="1"/>
  <c r="BC122" i="6"/>
  <c r="BP122" i="6" s="1"/>
  <c r="AU99" i="6"/>
  <c r="BQ99" i="6" s="1"/>
  <c r="AV115" i="6"/>
  <c r="BP115" i="6" s="1"/>
  <c r="AU92" i="6"/>
  <c r="BQ92" i="6" s="1"/>
  <c r="AU91" i="6"/>
  <c r="BQ91" i="6" s="1"/>
  <c r="AV83" i="6"/>
  <c r="BP83" i="6" s="1"/>
  <c r="AV82" i="6"/>
  <c r="BP82" i="6" s="1"/>
  <c r="AU124" i="6"/>
  <c r="BQ124" i="6" s="1"/>
  <c r="AU90" i="6"/>
  <c r="BQ90" i="6" s="1"/>
  <c r="AU88" i="6"/>
  <c r="BQ88" i="6" s="1"/>
  <c r="O4" i="6"/>
  <c r="O5" i="6"/>
  <c r="O6" i="6"/>
  <c r="V12" i="5"/>
  <c r="W12" i="5"/>
  <c r="X12" i="5"/>
  <c r="Y12" i="5"/>
  <c r="W2" i="5"/>
  <c r="W3" i="5"/>
  <c r="W5" i="5"/>
  <c r="V5" i="5"/>
  <c r="V6" i="5"/>
  <c r="W6" i="5"/>
  <c r="W4" i="5"/>
  <c r="V2" i="5"/>
  <c r="DE56" i="9" l="1"/>
  <c r="BQ119" i="6"/>
  <c r="BP119" i="6"/>
  <c r="BS83" i="6" s="1"/>
  <c r="BQ102" i="6"/>
  <c r="BQ79" i="6"/>
  <c r="BQ111" i="6"/>
  <c r="BQ100" i="6"/>
  <c r="BQ108" i="6"/>
  <c r="BQ114" i="6"/>
  <c r="BQ82" i="6"/>
  <c r="BQ81" i="6"/>
  <c r="BQ85" i="6"/>
  <c r="BQ113" i="6"/>
  <c r="BQ122" i="6"/>
  <c r="BQ105" i="6"/>
  <c r="BQ96" i="6"/>
  <c r="BQ97" i="6"/>
  <c r="BQ117" i="6"/>
  <c r="BQ78" i="6"/>
  <c r="BQ106" i="6"/>
  <c r="BQ121" i="6"/>
  <c r="BQ83" i="6"/>
  <c r="BQ93" i="6"/>
  <c r="BQ101" i="6"/>
  <c r="BQ115" i="6"/>
  <c r="BQ77" i="6"/>
  <c r="P7" i="6"/>
  <c r="BT78" i="6" l="1"/>
  <c r="BS77" i="6"/>
  <c r="BS82" i="6"/>
  <c r="BT76" i="6"/>
  <c r="BT83" i="6"/>
  <c r="BS76" i="6"/>
  <c r="BS78" i="6"/>
  <c r="BT77" i="6"/>
  <c r="BT81" i="6"/>
  <c r="BT82" i="6"/>
  <c r="BS81" i="6"/>
</calcChain>
</file>

<file path=xl/sharedStrings.xml><?xml version="1.0" encoding="utf-8"?>
<sst xmlns="http://schemas.openxmlformats.org/spreadsheetml/2006/main" count="8925" uniqueCount="188">
  <si>
    <t>work_year</t>
  </si>
  <si>
    <t>experience_level</t>
  </si>
  <si>
    <t>employment_type</t>
  </si>
  <si>
    <t>job_title</t>
  </si>
  <si>
    <t>salary_in_usd</t>
  </si>
  <si>
    <t>employee_residence</t>
  </si>
  <si>
    <t>remote_ratio</t>
  </si>
  <si>
    <t>company_location</t>
  </si>
  <si>
    <t>company_size</t>
  </si>
  <si>
    <t>sam</t>
  </si>
  <si>
    <t>MI</t>
  </si>
  <si>
    <t>FT</t>
  </si>
  <si>
    <t>Data Scientist</t>
  </si>
  <si>
    <t>DE</t>
  </si>
  <si>
    <t>L</t>
  </si>
  <si>
    <t>SE</t>
  </si>
  <si>
    <t>Machine Learning Scientist</t>
  </si>
  <si>
    <t>JP</t>
  </si>
  <si>
    <t>S</t>
  </si>
  <si>
    <t>Big Data Engineer</t>
  </si>
  <si>
    <t>GB</t>
  </si>
  <si>
    <t>M</t>
  </si>
  <si>
    <t>Product Data Analyst</t>
  </si>
  <si>
    <t>HN</t>
  </si>
  <si>
    <t>Machine Learning Engineer</t>
  </si>
  <si>
    <t>US</t>
  </si>
  <si>
    <t>EN</t>
  </si>
  <si>
    <t>Data Analyst</t>
  </si>
  <si>
    <t>Lead Data Scientist</t>
  </si>
  <si>
    <t>HU</t>
  </si>
  <si>
    <t>Business Data Analyst</t>
  </si>
  <si>
    <t>Lead Data Engineer</t>
  </si>
  <si>
    <t>NZ</t>
  </si>
  <si>
    <t>FR</t>
  </si>
  <si>
    <t>IN</t>
  </si>
  <si>
    <t>Lead Data Analyst</t>
  </si>
  <si>
    <t>PK</t>
  </si>
  <si>
    <t>Data Engineer</t>
  </si>
  <si>
    <t>PL</t>
  </si>
  <si>
    <t>Data Science Consultant</t>
  </si>
  <si>
    <t>PT</t>
  </si>
  <si>
    <t>CN</t>
  </si>
  <si>
    <t>GR</t>
  </si>
  <si>
    <t>BI Data Analyst</t>
  </si>
  <si>
    <t>AE</t>
  </si>
  <si>
    <t>EX</t>
  </si>
  <si>
    <t>Director of Data Science</t>
  </si>
  <si>
    <t>Research Scientist</t>
  </si>
  <si>
    <t>NL</t>
  </si>
  <si>
    <t>MX</t>
  </si>
  <si>
    <t>CT</t>
  </si>
  <si>
    <t>Machine Learning Manager</t>
  </si>
  <si>
    <t>CA</t>
  </si>
  <si>
    <t>Data Engineering Manager</t>
  </si>
  <si>
    <t>AT</t>
  </si>
  <si>
    <t>NG</t>
  </si>
  <si>
    <t>PH</t>
  </si>
  <si>
    <t>ES</t>
  </si>
  <si>
    <t>Machine Learning Infrastructure Engineer</t>
  </si>
  <si>
    <t>AI Scientist</t>
  </si>
  <si>
    <t>DK</t>
  </si>
  <si>
    <t>FL</t>
  </si>
  <si>
    <t>Computer Vision Engineer</t>
  </si>
  <si>
    <t>RU</t>
  </si>
  <si>
    <t>Principal Data Scientist</t>
  </si>
  <si>
    <t>IT</t>
  </si>
  <si>
    <t>HR</t>
  </si>
  <si>
    <t>Data Science Manager</t>
  </si>
  <si>
    <t>LU</t>
  </si>
  <si>
    <t>Head of Data</t>
  </si>
  <si>
    <t>3D Computer Vision Researcher</t>
  </si>
  <si>
    <t>Data Analytics Engineer</t>
  </si>
  <si>
    <t>Applied Data Scientist</t>
  </si>
  <si>
    <t>BG</t>
  </si>
  <si>
    <t>Marketing Data Analyst</t>
  </si>
  <si>
    <t>Cloud Data Engineer</t>
  </si>
  <si>
    <t>SG</t>
  </si>
  <si>
    <t>BR</t>
  </si>
  <si>
    <t>Financial Data Analyst</t>
  </si>
  <si>
    <t>Computer Vision Software Engineer</t>
  </si>
  <si>
    <t>Director of Data Engineering</t>
  </si>
  <si>
    <t>Data Science Engineer</t>
  </si>
  <si>
    <t>RO</t>
  </si>
  <si>
    <t>Principal Data Engineer</t>
  </si>
  <si>
    <t>Machine Learning Developer</t>
  </si>
  <si>
    <t>IQ</t>
  </si>
  <si>
    <t>Applied Machine Learning Scientist</t>
  </si>
  <si>
    <t>VN</t>
  </si>
  <si>
    <t>BE</t>
  </si>
  <si>
    <t>UA</t>
  </si>
  <si>
    <t>IL</t>
  </si>
  <si>
    <t>Data Analytics Manager</t>
  </si>
  <si>
    <t>Head of Data Science</t>
  </si>
  <si>
    <t>MT</t>
  </si>
  <si>
    <t>Data Specialist</t>
  </si>
  <si>
    <t>Data Architect</t>
  </si>
  <si>
    <t>CL</t>
  </si>
  <si>
    <t>Finance Data Analyst</t>
  </si>
  <si>
    <t>IR</t>
  </si>
  <si>
    <t>CO</t>
  </si>
  <si>
    <t>MD</t>
  </si>
  <si>
    <t>KE</t>
  </si>
  <si>
    <t>SI</t>
  </si>
  <si>
    <t>HK</t>
  </si>
  <si>
    <t>CH</t>
  </si>
  <si>
    <t>AS</t>
  </si>
  <si>
    <t>TR</t>
  </si>
  <si>
    <t>Principal Data Analyst</t>
  </si>
  <si>
    <t>Big Data Architect</t>
  </si>
  <si>
    <t>RS</t>
  </si>
  <si>
    <t>PR</t>
  </si>
  <si>
    <t>JE</t>
  </si>
  <si>
    <t>Staff Data Scientist</t>
  </si>
  <si>
    <t>CZ</t>
  </si>
  <si>
    <t>Analytics Engineer</t>
  </si>
  <si>
    <t>ETL Developer</t>
  </si>
  <si>
    <t>Head of Machine Learning</t>
  </si>
  <si>
    <t>AR</t>
  </si>
  <si>
    <t>NLP Engineer</t>
  </si>
  <si>
    <t>Lead Machine Learning Engineer</t>
  </si>
  <si>
    <t>DZ</t>
  </si>
  <si>
    <t>TN</t>
  </si>
  <si>
    <t>MY</t>
  </si>
  <si>
    <t>EE</t>
  </si>
  <si>
    <t>AU</t>
  </si>
  <si>
    <t>BO</t>
  </si>
  <si>
    <t>IE</t>
  </si>
  <si>
    <t>Data Analytics Lead</t>
  </si>
  <si>
    <t>Row Labels</t>
  </si>
  <si>
    <t>Grand Total</t>
  </si>
  <si>
    <t>(All)</t>
  </si>
  <si>
    <t>Column Labels</t>
  </si>
  <si>
    <t>Sum of sam</t>
  </si>
  <si>
    <t>(Multiple Items)</t>
  </si>
  <si>
    <t>Entry Level</t>
  </si>
  <si>
    <t>Junior Mid Level</t>
  </si>
  <si>
    <t>Intermediate Senior Level</t>
  </si>
  <si>
    <t>Expert Executive Level</t>
  </si>
  <si>
    <t>American Samoa</t>
  </si>
  <si>
    <t>Austria</t>
  </si>
  <si>
    <t>Australia</t>
  </si>
  <si>
    <t>Belgium</t>
  </si>
  <si>
    <t>Brazil</t>
  </si>
  <si>
    <t>Canada</t>
  </si>
  <si>
    <t>Chad</t>
  </si>
  <si>
    <t>Chile</t>
  </si>
  <si>
    <t>China</t>
  </si>
  <si>
    <t>Colombia</t>
  </si>
  <si>
    <t>Czechia</t>
  </si>
  <si>
    <t>Denmark</t>
  </si>
  <si>
    <t>Algeria</t>
  </si>
  <si>
    <t>Estonia</t>
  </si>
  <si>
    <t>Spain</t>
  </si>
  <si>
    <t>France</t>
  </si>
  <si>
    <t>United Kingdom</t>
  </si>
  <si>
    <t>Greece</t>
  </si>
  <si>
    <t>Honduras</t>
  </si>
  <si>
    <t>Croatia</t>
  </si>
  <si>
    <t>Hungary</t>
  </si>
  <si>
    <t>Ireland</t>
  </si>
  <si>
    <t>Israel</t>
  </si>
  <si>
    <t>India</t>
  </si>
  <si>
    <t>Iraq</t>
  </si>
  <si>
    <t>Iran</t>
  </si>
  <si>
    <t>Italia</t>
  </si>
  <si>
    <t>Japan</t>
  </si>
  <si>
    <t>Kenya</t>
  </si>
  <si>
    <t>Luxembourg</t>
  </si>
  <si>
    <t>Moldova</t>
  </si>
  <si>
    <t>Malta</t>
  </si>
  <si>
    <t>Mexico</t>
  </si>
  <si>
    <t>Malaysia</t>
  </si>
  <si>
    <t>Nigeria</t>
  </si>
  <si>
    <t>Netherlands</t>
  </si>
  <si>
    <t>New Zealand</t>
  </si>
  <si>
    <t>Pakistan</t>
  </si>
  <si>
    <t>Poland</t>
  </si>
  <si>
    <t>Portugal</t>
  </si>
  <si>
    <t>Romania</t>
  </si>
  <si>
    <t>Russia</t>
  </si>
  <si>
    <t>Singapore</t>
  </si>
  <si>
    <t>Slovenia</t>
  </si>
  <si>
    <t>Turkiye</t>
  </si>
  <si>
    <t>Ukraine</t>
  </si>
  <si>
    <t>USA</t>
  </si>
  <si>
    <t>Vietnam</t>
  </si>
  <si>
    <t>United Arab</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</si>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</sst>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_(* \(#,##0.00\);_(* &quot;-&quot;??_);_(@_)"/>
  </numFmts>
  <fonts count="3" x14ac:knownFonts="1">
    <font>
      <sz val="11"/>
      <color theme="1"/>
      <name val="Calibri"/>
      <family val="2"/>
      <scheme val="minor"/>
    </font>
    <font>
      <sz val="11"/>
      <color theme="1"/>
      <name val="Calibri"/>
      <family val="2"/>
      <scheme val="minor"/>
    </font>
    <font>
      <sz val="11"/>
      <color theme="0"/>
      <name val="Calibri"/>
      <family val="2"/>
      <scheme val="minor"/>
    </font>
  </fonts>
  <fills count="4">
    <fill>
      <patternFill patternType="none"/>
    </fill>
    <fill>
      <patternFill patternType="gray125"/>
    </fill>
    <fill>
      <patternFill patternType="solid">
        <fgColor rgb="FF1C2126"/>
        <bgColor indexed="64"/>
      </patternFill>
    </fill>
    <fill>
      <patternFill patternType="solid">
        <fgColor theme="4"/>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style="thin">
        <color indexed="64"/>
      </left>
      <right style="thin">
        <color indexed="64"/>
      </right>
      <top/>
      <bottom/>
      <diagonal/>
    </border>
  </borders>
  <cellStyleXfs count="2">
    <xf numFmtId="0" fontId="0" fillId="0" borderId="0"/>
    <xf numFmtId="43" fontId="1" fillId="0" borderId="0" applyFont="0" applyFill="0" applyBorder="0" applyAlignment="0" applyProtection="0"/>
  </cellStyleXfs>
  <cellXfs count="12">
    <xf numFmtId="0" fontId="0" fillId="0" borderId="0" xfId="0"/>
    <xf numFmtId="0" fontId="0" fillId="2" borderId="0" xfId="0" applyFill="1"/>
    <xf numFmtId="0" fontId="2" fillId="3"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0" xfId="0" pivotButton="1"/>
    <xf numFmtId="0" fontId="0" fillId="0" borderId="0" xfId="0" applyAlignment="1">
      <alignment horizontal="left"/>
    </xf>
    <xf numFmtId="0" fontId="2" fillId="3" borderId="3" xfId="0" applyFont="1" applyFill="1" applyBorder="1" applyAlignment="1">
      <alignment horizontal="center" vertical="center" wrapText="1"/>
    </xf>
    <xf numFmtId="0" fontId="0" fillId="0" borderId="1" xfId="0" applyBorder="1"/>
    <xf numFmtId="0" fontId="0" fillId="0" borderId="1" xfId="0" applyBorder="1" applyAlignment="1">
      <alignment horizontal="left"/>
    </xf>
    <xf numFmtId="0" fontId="0" fillId="0" borderId="1" xfId="1" applyNumberFormat="1" applyFont="1" applyBorder="1"/>
    <xf numFmtId="0" fontId="0" fillId="0" borderId="2" xfId="0" applyBorder="1"/>
    <xf numFmtId="0" fontId="0" fillId="0" borderId="0" xfId="0" applyNumberFormat="1"/>
  </cellXfs>
  <cellStyles count="2">
    <cellStyle name="Comma" xfId="1" builtinId="3"/>
    <cellStyle name="Normal" xfId="0" builtinId="0"/>
  </cellStyles>
  <dxfs count="1">
    <dxf>
      <font>
        <b val="0"/>
        <i val="0"/>
        <sz val="16"/>
        <color theme="0"/>
        <name val="Bahnschrift"/>
        <family val="2"/>
        <scheme val="none"/>
      </font>
      <fill>
        <patternFill>
          <bgColor rgb="FF303841"/>
        </patternFill>
      </fill>
    </dxf>
  </dxfs>
  <tableStyles count="1" defaultTableStyle="TableStyleMedium2" defaultPivotStyle="PivotStyleLight16">
    <tableStyle name="HARY SLICER" pivot="0" table="0" count="6" xr9:uid="{DC8D8248-93EA-4047-B1D0-225E27AB2A7C}">
      <tableStyleElement type="wholeTable" dxfId="0"/>
    </tableStyle>
  </tableStyles>
  <colors>
    <mruColors>
      <color rgb="FF1C2126"/>
      <color rgb="FF4D79C7"/>
      <color rgb="FF303841"/>
      <color rgb="FF868686"/>
      <color rgb="FFA5A5A5"/>
      <color rgb="FFEC5714"/>
      <color rgb="FFF1824F"/>
      <color rgb="FFED7D31"/>
    </mruColors>
  </colors>
  <extLst>
    <ext xmlns:x14="http://schemas.microsoft.com/office/spreadsheetml/2009/9/main" uri="{46F421CA-312F-682f-3DD2-61675219B42D}">
      <x14:dxfs count="5">
        <dxf>
          <fill>
            <patternFill>
              <bgColor rgb="FFFF0000"/>
            </patternFill>
          </fill>
        </dxf>
        <dxf>
          <fill>
            <patternFill>
              <bgColor rgb="FFFF0000"/>
            </patternFill>
          </fill>
        </dxf>
        <dxf>
          <fill>
            <patternFill>
              <bgColor rgb="FFF1824F"/>
            </patternFill>
          </fill>
        </dxf>
        <dxf>
          <fill>
            <patternFill>
              <bgColor rgb="FFF1824F"/>
            </patternFill>
          </fill>
        </dxf>
        <dxf>
          <font>
            <color theme="0"/>
          </font>
          <fill>
            <patternFill>
              <bgColor rgb="FFF1824F"/>
            </patternFill>
          </fill>
        </dxf>
      </x14:dxfs>
    </ext>
    <ext xmlns:x14="http://schemas.microsoft.com/office/spreadsheetml/2009/9/main" uri="{EB79DEF2-80B8-43e5-95BD-54CBDDF9020C}">
      <x14:slicerStyles defaultSlicerStyle="HARY SLICER">
        <x14:slicerStyle name="HARY SLICER">
          <x14:slicerStyleElements>
            <x14:slicerStyleElement type="selectedItemWith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microsoft.com/office/2007/relationships/slicerCache" Target="slicerCaches/slicerCache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haredStrings" Target="sharedStrings.xml"/><Relationship Id="rId10" Type="http://schemas.openxmlformats.org/officeDocument/2006/relationships/pivotCacheDefinition" Target="pivotCache/pivotCacheDefinition2.xml"/><Relationship Id="rId19" Type="http://schemas.microsoft.com/office/2007/relationships/slicerCache" Target="slicerCaches/slicerCache8.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3.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'Pivot Table'!$V$11:$Y$11</c:f>
              <c:strCache>
                <c:ptCount val="4"/>
                <c:pt idx="0">
                  <c:v>Entry Level</c:v>
                </c:pt>
                <c:pt idx="1">
                  <c:v>Junior Mid Level</c:v>
                </c:pt>
                <c:pt idx="2">
                  <c:v>Intermediate Senior Level</c:v>
                </c:pt>
                <c:pt idx="3">
                  <c:v>Expert Executive Level</c:v>
                </c:pt>
              </c:strCache>
            </c:strRef>
          </c:cat>
          <c:val>
            <c:numRef>
              <c:f>'Pivot Table'!$V$12:$Y$12</c:f>
              <c:numCache>
                <c:formatCode>General</c:formatCode>
                <c:ptCount val="4"/>
                <c:pt idx="0">
                  <c:v>20</c:v>
                </c:pt>
                <c:pt idx="1">
                  <c:v>30</c:v>
                </c:pt>
                <c:pt idx="2">
                  <c:v>17</c:v>
                </c:pt>
                <c:pt idx="3">
                  <c:v>2</c:v>
                </c:pt>
              </c:numCache>
            </c:numRef>
          </c:val>
          <c:extLst>
            <c:ext xmlns:c16="http://schemas.microsoft.com/office/drawing/2014/chart" uri="{C3380CC4-5D6E-409C-BE32-E72D297353CC}">
              <c16:uniqueId val="{00000000-FC01-4F34-8E47-DF08288BD11F}"/>
            </c:ext>
          </c:extLst>
        </c:ser>
        <c:dLbls>
          <c:showLegendKey val="0"/>
          <c:showVal val="0"/>
          <c:showCatName val="0"/>
          <c:showSerName val="0"/>
          <c:showPercent val="0"/>
          <c:showBubbleSize val="0"/>
        </c:dLbls>
        <c:gapWidth val="219"/>
        <c:overlap val="-27"/>
        <c:axId val="321363199"/>
        <c:axId val="321340159"/>
      </c:barChart>
      <c:catAx>
        <c:axId val="32136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340159"/>
        <c:crosses val="autoZero"/>
        <c:auto val="1"/>
        <c:lblAlgn val="ctr"/>
        <c:lblOffset val="100"/>
        <c:noMultiLvlLbl val="0"/>
      </c:catAx>
      <c:valAx>
        <c:axId val="321340159"/>
        <c:scaling>
          <c:orientation val="minMax"/>
        </c:scaling>
        <c:delete val="1"/>
        <c:axPos val="l"/>
        <c:numFmt formatCode="General" sourceLinked="1"/>
        <c:majorTickMark val="none"/>
        <c:minorTickMark val="none"/>
        <c:tickLblPos val="nextTo"/>
        <c:crossAx val="32136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1</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39B-4AC4-A1D9-B02F8495AE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39B-4AC4-A1D9-B02F8495AE8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39B-4AC4-A1D9-B02F8495AE89}"/>
              </c:ext>
            </c:extLst>
          </c:dPt>
          <c:val>
            <c:numRef>
              <c:f>'Pivot Tables 2'!$O$4:$O$6</c:f>
              <c:numCache>
                <c:formatCode>General</c:formatCode>
                <c:ptCount val="3"/>
                <c:pt idx="0">
                  <c:v>29</c:v>
                </c:pt>
                <c:pt idx="1">
                  <c:v>30</c:v>
                </c:pt>
                <c:pt idx="2">
                  <c:v>29</c:v>
                </c:pt>
              </c:numCache>
            </c:numRef>
          </c:val>
          <c:extLst>
            <c:ext xmlns:c16="http://schemas.microsoft.com/office/drawing/2014/chart" uri="{C3380CC4-5D6E-409C-BE32-E72D297353CC}">
              <c16:uniqueId val="{00000007-4D5A-49BA-B5F2-7BDC6ED0CE7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'Pivot Tables 2'!$I$18</c:f>
              <c:strCache>
                <c:ptCount val="1"/>
                <c:pt idx="0">
                  <c:v>L</c:v>
                </c:pt>
              </c:strCache>
            </c:strRef>
          </c:tx>
          <c:spPr>
            <a:solidFill>
              <a:schemeClr val="accent1"/>
            </a:solidFill>
            <a:ln>
              <a:noFill/>
            </a:ln>
            <a:effectLst/>
          </c:spPr>
          <c:invertIfNegative val="0"/>
          <c:cat>
            <c:strRef>
              <c:f>'Pivot Tables 2'!$H$19:$H$59</c:f>
              <c:strCache>
                <c:ptCount val="41"/>
                <c:pt idx="0">
                  <c:v>3D Computer Vision Researcher</c:v>
                </c:pt>
                <c:pt idx="1">
                  <c:v>AI Scientist</c:v>
                </c:pt>
                <c:pt idx="2">
                  <c:v>Applied Data Scientist</c:v>
                </c:pt>
                <c:pt idx="3">
                  <c:v>Applied Machine Learning Scientist</c:v>
                </c:pt>
                <c:pt idx="4">
                  <c:v>BI Data Analyst</c:v>
                </c:pt>
                <c:pt idx="5">
                  <c:v>Big Data Architect</c:v>
                </c:pt>
                <c:pt idx="6">
                  <c:v>Big Data Engineer</c:v>
                </c:pt>
                <c:pt idx="7">
                  <c:v>Business Data Analyst</c:v>
                </c:pt>
                <c:pt idx="8">
                  <c:v>Cloud Data Engineer</c:v>
                </c:pt>
                <c:pt idx="9">
                  <c:v>Computer Vision Engineer</c:v>
                </c:pt>
                <c:pt idx="10">
                  <c:v>Computer Vision Software Engineer</c:v>
                </c:pt>
                <c:pt idx="11">
                  <c:v>Data Analyst</c:v>
                </c:pt>
                <c:pt idx="12">
                  <c:v>Data Analytics Engineer</c:v>
                </c:pt>
                <c:pt idx="13">
                  <c:v>Data Analytics Manager</c:v>
                </c:pt>
                <c:pt idx="14">
                  <c:v>Data Architect</c:v>
                </c:pt>
                <c:pt idx="15">
                  <c:v>Data Engineer</c:v>
                </c:pt>
                <c:pt idx="16">
                  <c:v>Data Engineering Manager</c:v>
                </c:pt>
                <c:pt idx="17">
                  <c:v>Data Science Consultant</c:v>
                </c:pt>
                <c:pt idx="18">
                  <c:v>Data Science Engineer</c:v>
                </c:pt>
                <c:pt idx="19">
                  <c:v>Data Science Manager</c:v>
                </c:pt>
                <c:pt idx="20">
                  <c:v>Data Scientist</c:v>
                </c:pt>
                <c:pt idx="21">
                  <c:v>Data Specialist</c:v>
                </c:pt>
                <c:pt idx="22">
                  <c:v>Director of Data Engineering</c:v>
                </c:pt>
                <c:pt idx="23">
                  <c:v>Director of Data Science</c:v>
                </c:pt>
                <c:pt idx="24">
                  <c:v>Finance Data Analyst</c:v>
                </c:pt>
                <c:pt idx="25">
                  <c:v>Financial Data Analyst</c:v>
                </c:pt>
                <c:pt idx="26">
                  <c:v>Head of Data</c:v>
                </c:pt>
                <c:pt idx="27">
                  <c:v>Head of Data Science</c:v>
                </c:pt>
                <c:pt idx="28">
                  <c:v>Lead Data Analyst</c:v>
                </c:pt>
                <c:pt idx="29">
                  <c:v>Lead Data Engineer</c:v>
                </c:pt>
                <c:pt idx="30">
                  <c:v>Lead Data Scientist</c:v>
                </c:pt>
                <c:pt idx="31">
                  <c:v>Machine Learning Developer</c:v>
                </c:pt>
                <c:pt idx="32">
                  <c:v>Machine Learning Engineer</c:v>
                </c:pt>
                <c:pt idx="33">
                  <c:v>Machine Learning Infrastructure Engineer</c:v>
                </c:pt>
                <c:pt idx="34">
                  <c:v>Machine Learning Scientist</c:v>
                </c:pt>
                <c:pt idx="35">
                  <c:v>Marketing Data Analyst</c:v>
                </c:pt>
                <c:pt idx="36">
                  <c:v>Principal Data Analyst</c:v>
                </c:pt>
                <c:pt idx="37">
                  <c:v>Principal Data Engineer</c:v>
                </c:pt>
                <c:pt idx="38">
                  <c:v>Principal Data Scientist</c:v>
                </c:pt>
                <c:pt idx="39">
                  <c:v>Research Scientist</c:v>
                </c:pt>
                <c:pt idx="40">
                  <c:v>Staff Data Scientist</c:v>
                </c:pt>
              </c:strCache>
            </c:strRef>
          </c:cat>
          <c:val>
            <c:numRef>
              <c:f>'Pivot Tables 2'!$I$19:$I$59</c:f>
              <c:numCache>
                <c:formatCode>General</c:formatCode>
                <c:ptCount val="41"/>
                <c:pt idx="0">
                  <c:v>0</c:v>
                </c:pt>
                <c:pt idx="1">
                  <c:v>0</c:v>
                </c:pt>
                <c:pt idx="2">
                  <c:v>1</c:v>
                </c:pt>
                <c:pt idx="3">
                  <c:v>1</c:v>
                </c:pt>
                <c:pt idx="4">
                  <c:v>1</c:v>
                </c:pt>
                <c:pt idx="5">
                  <c:v>0</c:v>
                </c:pt>
                <c:pt idx="6">
                  <c:v>1</c:v>
                </c:pt>
                <c:pt idx="7">
                  <c:v>1</c:v>
                </c:pt>
                <c:pt idx="8">
                  <c:v>1</c:v>
                </c:pt>
                <c:pt idx="9">
                  <c:v>0</c:v>
                </c:pt>
                <c:pt idx="10">
                  <c:v>0</c:v>
                </c:pt>
                <c:pt idx="11">
                  <c:v>9</c:v>
                </c:pt>
                <c:pt idx="12">
                  <c:v>1</c:v>
                </c:pt>
                <c:pt idx="13">
                  <c:v>0</c:v>
                </c:pt>
                <c:pt idx="14">
                  <c:v>3</c:v>
                </c:pt>
                <c:pt idx="15">
                  <c:v>20</c:v>
                </c:pt>
                <c:pt idx="16">
                  <c:v>0</c:v>
                </c:pt>
                <c:pt idx="17">
                  <c:v>1</c:v>
                </c:pt>
                <c:pt idx="18">
                  <c:v>0</c:v>
                </c:pt>
                <c:pt idx="19">
                  <c:v>0</c:v>
                </c:pt>
                <c:pt idx="20">
                  <c:v>19</c:v>
                </c:pt>
                <c:pt idx="21">
                  <c:v>0</c:v>
                </c:pt>
                <c:pt idx="22">
                  <c:v>0</c:v>
                </c:pt>
                <c:pt idx="23">
                  <c:v>0</c:v>
                </c:pt>
                <c:pt idx="24">
                  <c:v>0</c:v>
                </c:pt>
                <c:pt idx="25">
                  <c:v>1</c:v>
                </c:pt>
                <c:pt idx="26">
                  <c:v>0</c:v>
                </c:pt>
                <c:pt idx="27">
                  <c:v>0</c:v>
                </c:pt>
                <c:pt idx="28">
                  <c:v>2</c:v>
                </c:pt>
                <c:pt idx="29">
                  <c:v>0</c:v>
                </c:pt>
                <c:pt idx="30">
                  <c:v>1</c:v>
                </c:pt>
                <c:pt idx="31">
                  <c:v>0</c:v>
                </c:pt>
                <c:pt idx="32">
                  <c:v>4</c:v>
                </c:pt>
                <c:pt idx="33">
                  <c:v>0</c:v>
                </c:pt>
                <c:pt idx="34">
                  <c:v>0</c:v>
                </c:pt>
                <c:pt idx="35">
                  <c:v>0</c:v>
                </c:pt>
                <c:pt idx="36">
                  <c:v>0</c:v>
                </c:pt>
                <c:pt idx="37">
                  <c:v>0</c:v>
                </c:pt>
                <c:pt idx="38">
                  <c:v>1</c:v>
                </c:pt>
                <c:pt idx="39">
                  <c:v>2</c:v>
                </c:pt>
                <c:pt idx="40">
                  <c:v>0</c:v>
                </c:pt>
              </c:numCache>
            </c:numRef>
          </c:val>
          <c:extLst>
            <c:ext xmlns:c16="http://schemas.microsoft.com/office/drawing/2014/chart" uri="{C3380CC4-5D6E-409C-BE32-E72D297353CC}">
              <c16:uniqueId val="{00000000-7136-496B-8DD4-D333DEE3C18F}"/>
            </c:ext>
          </c:extLst>
        </c:ser>
        <c:ser>
          <c:idx val="1"/>
          <c:order val="1"/>
          <c:tx>
            <c:strRef>
              <c:f>'Pivot Tables 2'!$J$18</c:f>
              <c:strCache>
                <c:ptCount val="1"/>
                <c:pt idx="0">
                  <c:v>M</c:v>
                </c:pt>
              </c:strCache>
            </c:strRef>
          </c:tx>
          <c:spPr>
            <a:solidFill>
              <a:schemeClr val="accent2"/>
            </a:solidFill>
            <a:ln>
              <a:noFill/>
            </a:ln>
            <a:effectLst/>
          </c:spPr>
          <c:invertIfNegative val="0"/>
          <c:cat>
            <c:strRef>
              <c:f>'Pivot Tables 2'!$H$19:$H$59</c:f>
              <c:strCache>
                <c:ptCount val="41"/>
                <c:pt idx="0">
                  <c:v>3D Computer Vision Researcher</c:v>
                </c:pt>
                <c:pt idx="1">
                  <c:v>AI Scientist</c:v>
                </c:pt>
                <c:pt idx="2">
                  <c:v>Applied Data Scientist</c:v>
                </c:pt>
                <c:pt idx="3">
                  <c:v>Applied Machine Learning Scientist</c:v>
                </c:pt>
                <c:pt idx="4">
                  <c:v>BI Data Analyst</c:v>
                </c:pt>
                <c:pt idx="5">
                  <c:v>Big Data Architect</c:v>
                </c:pt>
                <c:pt idx="6">
                  <c:v>Big Data Engineer</c:v>
                </c:pt>
                <c:pt idx="7">
                  <c:v>Business Data Analyst</c:v>
                </c:pt>
                <c:pt idx="8">
                  <c:v>Cloud Data Engineer</c:v>
                </c:pt>
                <c:pt idx="9">
                  <c:v>Computer Vision Engineer</c:v>
                </c:pt>
                <c:pt idx="10">
                  <c:v>Computer Vision Software Engineer</c:v>
                </c:pt>
                <c:pt idx="11">
                  <c:v>Data Analyst</c:v>
                </c:pt>
                <c:pt idx="12">
                  <c:v>Data Analytics Engineer</c:v>
                </c:pt>
                <c:pt idx="13">
                  <c:v>Data Analytics Manager</c:v>
                </c:pt>
                <c:pt idx="14">
                  <c:v>Data Architect</c:v>
                </c:pt>
                <c:pt idx="15">
                  <c:v>Data Engineer</c:v>
                </c:pt>
                <c:pt idx="16">
                  <c:v>Data Engineering Manager</c:v>
                </c:pt>
                <c:pt idx="17">
                  <c:v>Data Science Consultant</c:v>
                </c:pt>
                <c:pt idx="18">
                  <c:v>Data Science Engineer</c:v>
                </c:pt>
                <c:pt idx="19">
                  <c:v>Data Science Manager</c:v>
                </c:pt>
                <c:pt idx="20">
                  <c:v>Data Scientist</c:v>
                </c:pt>
                <c:pt idx="21">
                  <c:v>Data Specialist</c:v>
                </c:pt>
                <c:pt idx="22">
                  <c:v>Director of Data Engineering</c:v>
                </c:pt>
                <c:pt idx="23">
                  <c:v>Director of Data Science</c:v>
                </c:pt>
                <c:pt idx="24">
                  <c:v>Finance Data Analyst</c:v>
                </c:pt>
                <c:pt idx="25">
                  <c:v>Financial Data Analyst</c:v>
                </c:pt>
                <c:pt idx="26">
                  <c:v>Head of Data</c:v>
                </c:pt>
                <c:pt idx="27">
                  <c:v>Head of Data Science</c:v>
                </c:pt>
                <c:pt idx="28">
                  <c:v>Lead Data Analyst</c:v>
                </c:pt>
                <c:pt idx="29">
                  <c:v>Lead Data Engineer</c:v>
                </c:pt>
                <c:pt idx="30">
                  <c:v>Lead Data Scientist</c:v>
                </c:pt>
                <c:pt idx="31">
                  <c:v>Machine Learning Developer</c:v>
                </c:pt>
                <c:pt idx="32">
                  <c:v>Machine Learning Engineer</c:v>
                </c:pt>
                <c:pt idx="33">
                  <c:v>Machine Learning Infrastructure Engineer</c:v>
                </c:pt>
                <c:pt idx="34">
                  <c:v>Machine Learning Scientist</c:v>
                </c:pt>
                <c:pt idx="35">
                  <c:v>Marketing Data Analyst</c:v>
                </c:pt>
                <c:pt idx="36">
                  <c:v>Principal Data Analyst</c:v>
                </c:pt>
                <c:pt idx="37">
                  <c:v>Principal Data Engineer</c:v>
                </c:pt>
                <c:pt idx="38">
                  <c:v>Principal Data Scientist</c:v>
                </c:pt>
                <c:pt idx="39">
                  <c:v>Research Scientist</c:v>
                </c:pt>
                <c:pt idx="40">
                  <c:v>Staff Data Scientist</c:v>
                </c:pt>
              </c:strCache>
            </c:strRef>
          </c:cat>
          <c:val>
            <c:numRef>
              <c:f>'Pivot Tables 2'!$J$19:$J$59</c:f>
              <c:numCache>
                <c:formatCode>General</c:formatCode>
                <c:ptCount val="41"/>
                <c:pt idx="0">
                  <c:v>1</c:v>
                </c:pt>
                <c:pt idx="1">
                  <c:v>0</c:v>
                </c:pt>
                <c:pt idx="2">
                  <c:v>0</c:v>
                </c:pt>
                <c:pt idx="3">
                  <c:v>1</c:v>
                </c:pt>
                <c:pt idx="4">
                  <c:v>2</c:v>
                </c:pt>
                <c:pt idx="5">
                  <c:v>0</c:v>
                </c:pt>
                <c:pt idx="6">
                  <c:v>1</c:v>
                </c:pt>
                <c:pt idx="7">
                  <c:v>0</c:v>
                </c:pt>
                <c:pt idx="8">
                  <c:v>0</c:v>
                </c:pt>
                <c:pt idx="9">
                  <c:v>0</c:v>
                </c:pt>
                <c:pt idx="10">
                  <c:v>0</c:v>
                </c:pt>
                <c:pt idx="11">
                  <c:v>1</c:v>
                </c:pt>
                <c:pt idx="12">
                  <c:v>0</c:v>
                </c:pt>
                <c:pt idx="13">
                  <c:v>0</c:v>
                </c:pt>
                <c:pt idx="14">
                  <c:v>0</c:v>
                </c:pt>
                <c:pt idx="15">
                  <c:v>6</c:v>
                </c:pt>
                <c:pt idx="16">
                  <c:v>0</c:v>
                </c:pt>
                <c:pt idx="17">
                  <c:v>0</c:v>
                </c:pt>
                <c:pt idx="18">
                  <c:v>1</c:v>
                </c:pt>
                <c:pt idx="19">
                  <c:v>0</c:v>
                </c:pt>
                <c:pt idx="20">
                  <c:v>8</c:v>
                </c:pt>
                <c:pt idx="21">
                  <c:v>0</c:v>
                </c:pt>
                <c:pt idx="22">
                  <c:v>0</c:v>
                </c:pt>
                <c:pt idx="23">
                  <c:v>0</c:v>
                </c:pt>
                <c:pt idx="24">
                  <c:v>0</c:v>
                </c:pt>
                <c:pt idx="25">
                  <c:v>0</c:v>
                </c:pt>
                <c:pt idx="26">
                  <c:v>0</c:v>
                </c:pt>
                <c:pt idx="27">
                  <c:v>0</c:v>
                </c:pt>
                <c:pt idx="28">
                  <c:v>0</c:v>
                </c:pt>
                <c:pt idx="29">
                  <c:v>1</c:v>
                </c:pt>
                <c:pt idx="30">
                  <c:v>0</c:v>
                </c:pt>
                <c:pt idx="31">
                  <c:v>0</c:v>
                </c:pt>
                <c:pt idx="32">
                  <c:v>2</c:v>
                </c:pt>
                <c:pt idx="33">
                  <c:v>1</c:v>
                </c:pt>
                <c:pt idx="34">
                  <c:v>1</c:v>
                </c:pt>
                <c:pt idx="35">
                  <c:v>0</c:v>
                </c:pt>
                <c:pt idx="36">
                  <c:v>0</c:v>
                </c:pt>
                <c:pt idx="37">
                  <c:v>0</c:v>
                </c:pt>
                <c:pt idx="38">
                  <c:v>0</c:v>
                </c:pt>
                <c:pt idx="39">
                  <c:v>3</c:v>
                </c:pt>
                <c:pt idx="40">
                  <c:v>0</c:v>
                </c:pt>
              </c:numCache>
            </c:numRef>
          </c:val>
          <c:extLst>
            <c:ext xmlns:c16="http://schemas.microsoft.com/office/drawing/2014/chart" uri="{C3380CC4-5D6E-409C-BE32-E72D297353CC}">
              <c16:uniqueId val="{00000001-7136-496B-8DD4-D333DEE3C18F}"/>
            </c:ext>
          </c:extLst>
        </c:ser>
        <c:ser>
          <c:idx val="2"/>
          <c:order val="2"/>
          <c:tx>
            <c:strRef>
              <c:f>'Pivot Tables 2'!$K$18</c:f>
              <c:strCache>
                <c:ptCount val="1"/>
                <c:pt idx="0">
                  <c:v>S</c:v>
                </c:pt>
              </c:strCache>
            </c:strRef>
          </c:tx>
          <c:spPr>
            <a:solidFill>
              <a:schemeClr val="accent3"/>
            </a:solidFill>
            <a:ln>
              <a:noFill/>
            </a:ln>
            <a:effectLst/>
          </c:spPr>
          <c:invertIfNegative val="0"/>
          <c:cat>
            <c:strRef>
              <c:f>'Pivot Tables 2'!$H$19:$H$59</c:f>
              <c:strCache>
                <c:ptCount val="41"/>
                <c:pt idx="0">
                  <c:v>3D Computer Vision Researcher</c:v>
                </c:pt>
                <c:pt idx="1">
                  <c:v>AI Scientist</c:v>
                </c:pt>
                <c:pt idx="2">
                  <c:v>Applied Data Scientist</c:v>
                </c:pt>
                <c:pt idx="3">
                  <c:v>Applied Machine Learning Scientist</c:v>
                </c:pt>
                <c:pt idx="4">
                  <c:v>BI Data Analyst</c:v>
                </c:pt>
                <c:pt idx="5">
                  <c:v>Big Data Architect</c:v>
                </c:pt>
                <c:pt idx="6">
                  <c:v>Big Data Engineer</c:v>
                </c:pt>
                <c:pt idx="7">
                  <c:v>Business Data Analyst</c:v>
                </c:pt>
                <c:pt idx="8">
                  <c:v>Cloud Data Engineer</c:v>
                </c:pt>
                <c:pt idx="9">
                  <c:v>Computer Vision Engineer</c:v>
                </c:pt>
                <c:pt idx="10">
                  <c:v>Computer Vision Software Engineer</c:v>
                </c:pt>
                <c:pt idx="11">
                  <c:v>Data Analyst</c:v>
                </c:pt>
                <c:pt idx="12">
                  <c:v>Data Analytics Engineer</c:v>
                </c:pt>
                <c:pt idx="13">
                  <c:v>Data Analytics Manager</c:v>
                </c:pt>
                <c:pt idx="14">
                  <c:v>Data Architect</c:v>
                </c:pt>
                <c:pt idx="15">
                  <c:v>Data Engineer</c:v>
                </c:pt>
                <c:pt idx="16">
                  <c:v>Data Engineering Manager</c:v>
                </c:pt>
                <c:pt idx="17">
                  <c:v>Data Science Consultant</c:v>
                </c:pt>
                <c:pt idx="18">
                  <c:v>Data Science Engineer</c:v>
                </c:pt>
                <c:pt idx="19">
                  <c:v>Data Science Manager</c:v>
                </c:pt>
                <c:pt idx="20">
                  <c:v>Data Scientist</c:v>
                </c:pt>
                <c:pt idx="21">
                  <c:v>Data Specialist</c:v>
                </c:pt>
                <c:pt idx="22">
                  <c:v>Director of Data Engineering</c:v>
                </c:pt>
                <c:pt idx="23">
                  <c:v>Director of Data Science</c:v>
                </c:pt>
                <c:pt idx="24">
                  <c:v>Finance Data Analyst</c:v>
                </c:pt>
                <c:pt idx="25">
                  <c:v>Financial Data Analyst</c:v>
                </c:pt>
                <c:pt idx="26">
                  <c:v>Head of Data</c:v>
                </c:pt>
                <c:pt idx="27">
                  <c:v>Head of Data Science</c:v>
                </c:pt>
                <c:pt idx="28">
                  <c:v>Lead Data Analyst</c:v>
                </c:pt>
                <c:pt idx="29">
                  <c:v>Lead Data Engineer</c:v>
                </c:pt>
                <c:pt idx="30">
                  <c:v>Lead Data Scientist</c:v>
                </c:pt>
                <c:pt idx="31">
                  <c:v>Machine Learning Developer</c:v>
                </c:pt>
                <c:pt idx="32">
                  <c:v>Machine Learning Engineer</c:v>
                </c:pt>
                <c:pt idx="33">
                  <c:v>Machine Learning Infrastructure Engineer</c:v>
                </c:pt>
                <c:pt idx="34">
                  <c:v>Machine Learning Scientist</c:v>
                </c:pt>
                <c:pt idx="35">
                  <c:v>Marketing Data Analyst</c:v>
                </c:pt>
                <c:pt idx="36">
                  <c:v>Principal Data Analyst</c:v>
                </c:pt>
                <c:pt idx="37">
                  <c:v>Principal Data Engineer</c:v>
                </c:pt>
                <c:pt idx="38">
                  <c:v>Principal Data Scientist</c:v>
                </c:pt>
                <c:pt idx="39">
                  <c:v>Research Scientist</c:v>
                </c:pt>
                <c:pt idx="40">
                  <c:v>Staff Data Scientist</c:v>
                </c:pt>
              </c:strCache>
            </c:strRef>
          </c:cat>
          <c:val>
            <c:numRef>
              <c:f>'Pivot Tables 2'!$K$19:$K$59</c:f>
              <c:numCache>
                <c:formatCode>General</c:formatCode>
                <c:ptCount val="41"/>
                <c:pt idx="0">
                  <c:v>0</c:v>
                </c:pt>
                <c:pt idx="1">
                  <c:v>0</c:v>
                </c:pt>
                <c:pt idx="2">
                  <c:v>0</c:v>
                </c:pt>
                <c:pt idx="3">
                  <c:v>0</c:v>
                </c:pt>
                <c:pt idx="4">
                  <c:v>0</c:v>
                </c:pt>
                <c:pt idx="5">
                  <c:v>0</c:v>
                </c:pt>
                <c:pt idx="6">
                  <c:v>1</c:v>
                </c:pt>
                <c:pt idx="7">
                  <c:v>0</c:v>
                </c:pt>
                <c:pt idx="8">
                  <c:v>0</c:v>
                </c:pt>
                <c:pt idx="9">
                  <c:v>0</c:v>
                </c:pt>
                <c:pt idx="10">
                  <c:v>1</c:v>
                </c:pt>
                <c:pt idx="11">
                  <c:v>0</c:v>
                </c:pt>
                <c:pt idx="12">
                  <c:v>0</c:v>
                </c:pt>
                <c:pt idx="13">
                  <c:v>0</c:v>
                </c:pt>
                <c:pt idx="14">
                  <c:v>0</c:v>
                </c:pt>
                <c:pt idx="15">
                  <c:v>1</c:v>
                </c:pt>
                <c:pt idx="16">
                  <c:v>1</c:v>
                </c:pt>
                <c:pt idx="17">
                  <c:v>0</c:v>
                </c:pt>
                <c:pt idx="18">
                  <c:v>0</c:v>
                </c:pt>
                <c:pt idx="19">
                  <c:v>0</c:v>
                </c:pt>
                <c:pt idx="20">
                  <c:v>11</c:v>
                </c:pt>
                <c:pt idx="21">
                  <c:v>0</c:v>
                </c:pt>
                <c:pt idx="22">
                  <c:v>0</c:v>
                </c:pt>
                <c:pt idx="23">
                  <c:v>0</c:v>
                </c:pt>
                <c:pt idx="24">
                  <c:v>0</c:v>
                </c:pt>
                <c:pt idx="25">
                  <c:v>0</c:v>
                </c:pt>
                <c:pt idx="26">
                  <c:v>0</c:v>
                </c:pt>
                <c:pt idx="27">
                  <c:v>1</c:v>
                </c:pt>
                <c:pt idx="28">
                  <c:v>0</c:v>
                </c:pt>
                <c:pt idx="29">
                  <c:v>0</c:v>
                </c:pt>
                <c:pt idx="30">
                  <c:v>0</c:v>
                </c:pt>
                <c:pt idx="31">
                  <c:v>0</c:v>
                </c:pt>
                <c:pt idx="32">
                  <c:v>4</c:v>
                </c:pt>
                <c:pt idx="33">
                  <c:v>0</c:v>
                </c:pt>
                <c:pt idx="34">
                  <c:v>0</c:v>
                </c:pt>
                <c:pt idx="35">
                  <c:v>0</c:v>
                </c:pt>
                <c:pt idx="36">
                  <c:v>0</c:v>
                </c:pt>
                <c:pt idx="37">
                  <c:v>0</c:v>
                </c:pt>
                <c:pt idx="38">
                  <c:v>0</c:v>
                </c:pt>
                <c:pt idx="39">
                  <c:v>1</c:v>
                </c:pt>
                <c:pt idx="40">
                  <c:v>0</c:v>
                </c:pt>
              </c:numCache>
            </c:numRef>
          </c:val>
          <c:extLst>
            <c:ext xmlns:c16="http://schemas.microsoft.com/office/drawing/2014/chart" uri="{C3380CC4-5D6E-409C-BE32-E72D297353CC}">
              <c16:uniqueId val="{00000002-7136-496B-8DD4-D333DEE3C18F}"/>
            </c:ext>
          </c:extLst>
        </c:ser>
        <c:dLbls>
          <c:showLegendKey val="0"/>
          <c:showVal val="0"/>
          <c:showCatName val="0"/>
          <c:showSerName val="0"/>
          <c:showPercent val="0"/>
          <c:showBubbleSize val="0"/>
        </c:dLbls>
        <c:gapWidth val="150"/>
        <c:overlap val="100"/>
        <c:axId val="602308527"/>
        <c:axId val="602309007"/>
      </c:barChart>
      <c:catAx>
        <c:axId val="602308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2309007"/>
        <c:crosses val="autoZero"/>
        <c:auto val="1"/>
        <c:lblAlgn val="ctr"/>
        <c:lblOffset val="100"/>
        <c:noMultiLvlLbl val="0"/>
      </c:catAx>
      <c:valAx>
        <c:axId val="602309007"/>
        <c:scaling>
          <c:orientation val="minMax"/>
        </c:scaling>
        <c:delete val="1"/>
        <c:axPos val="l"/>
        <c:numFmt formatCode="0%" sourceLinked="1"/>
        <c:majorTickMark val="none"/>
        <c:minorTickMark val="none"/>
        <c:tickLblPos val="nextTo"/>
        <c:crossAx val="602308527"/>
        <c:crosses val="autoZero"/>
        <c:crossBetween val="between"/>
      </c:valAx>
      <c:spPr>
        <a:noFill/>
        <a:ln w="25400">
          <a:noFill/>
        </a:ln>
        <a:effectLst/>
      </c:spPr>
    </c:plotArea>
    <c:legend>
      <c:legendPos val="b"/>
      <c:layout>
        <c:manualLayout>
          <c:xMode val="edge"/>
          <c:yMode val="edge"/>
          <c:x val="0.44838761121947435"/>
          <c:y val="0.82291601049868768"/>
          <c:w val="0.10322477756105121"/>
          <c:h val="9.37506561679790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7AD-4A59-B0C0-110DD64E1F9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7AD-4A59-B0C0-110DD64E1F9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7AD-4A59-B0C0-110DD64E1F9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7AD-4A59-B0C0-110DD64E1F9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7AD-4A59-B0C0-110DD64E1F9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7AD-4A59-B0C0-110DD64E1F9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7AD-4A59-B0C0-110DD64E1F9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7AD-4A59-B0C0-110DD64E1F9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7AD-4A59-B0C0-110DD64E1F9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7AD-4A59-B0C0-110DD64E1F9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7AD-4A59-B0C0-110DD64E1F9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A7AD-4A59-B0C0-110DD64E1F9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A7AD-4A59-B0C0-110DD64E1F9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A7AD-4A59-B0C0-110DD64E1F9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A7AD-4A59-B0C0-110DD64E1F9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A7AD-4A59-B0C0-110DD64E1F9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A7AD-4A59-B0C0-110DD64E1F9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A7AD-4A59-B0C0-110DD64E1F9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A7AD-4A59-B0C0-110DD64E1F99}"/>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A7AD-4A59-B0C0-110DD64E1F99}"/>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A7AD-4A59-B0C0-110DD64E1F99}"/>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A7AD-4A59-B0C0-110DD64E1F99}"/>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A7AD-4A59-B0C0-110DD64E1F99}"/>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A7AD-4A59-B0C0-110DD64E1F99}"/>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A7AD-4A59-B0C0-110DD64E1F99}"/>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A7AD-4A59-B0C0-110DD64E1F99}"/>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A7AD-4A59-B0C0-110DD64E1F99}"/>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A7AD-4A59-B0C0-110DD64E1F99}"/>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A7AD-4A59-B0C0-110DD64E1F99}"/>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A7AD-4A59-B0C0-110DD64E1F99}"/>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A7AD-4A59-B0C0-110DD64E1F99}"/>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A7AD-4A59-B0C0-110DD64E1F99}"/>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A7AD-4A59-B0C0-110DD64E1F99}"/>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A7AD-4A59-B0C0-110DD64E1F99}"/>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A7AD-4A59-B0C0-110DD64E1F99}"/>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A7AD-4A59-B0C0-110DD64E1F99}"/>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A7AD-4A59-B0C0-110DD64E1F99}"/>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A7AD-4A59-B0C0-110DD64E1F99}"/>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A7AD-4A59-B0C0-110DD64E1F99}"/>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A7AD-4A59-B0C0-110DD64E1F99}"/>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A7AD-4A59-B0C0-110DD64E1F99}"/>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A7AD-4A59-B0C0-110DD64E1F99}"/>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A7AD-4A59-B0C0-110DD64E1F99}"/>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A7AD-4A59-B0C0-110DD64E1F99}"/>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A7AD-4A59-B0C0-110DD64E1F99}"/>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A7AD-4A59-B0C0-110DD64E1F99}"/>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A7AD-4A59-B0C0-110DD64E1F99}"/>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A7AD-4A59-B0C0-110DD64E1F99}"/>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A7AD-4A59-B0C0-110DD64E1F99}"/>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A7AD-4A59-B0C0-110DD64E1F99}"/>
              </c:ext>
            </c:extLst>
          </c:dPt>
          <c:cat>
            <c:strRef>
              <c:f>'Pivot Table 4'!$BF$55:$DC$55</c:f>
              <c:strCache>
                <c:ptCount val="50"/>
                <c:pt idx="0">
                  <c:v>United Arab</c:v>
                </c:pt>
                <c:pt idx="1">
                  <c:v>American Samoa</c:v>
                </c:pt>
                <c:pt idx="2">
                  <c:v>Austria</c:v>
                </c:pt>
                <c:pt idx="3">
                  <c:v>Australia</c:v>
                </c:pt>
                <c:pt idx="4">
                  <c:v>Belgium</c:v>
                </c:pt>
                <c:pt idx="5">
                  <c:v>Brazil</c:v>
                </c:pt>
                <c:pt idx="6">
                  <c:v>Canada</c:v>
                </c:pt>
                <c:pt idx="7">
                  <c:v>Chad</c:v>
                </c:pt>
                <c:pt idx="8">
                  <c:v>Chile</c:v>
                </c:pt>
                <c:pt idx="9">
                  <c:v>China</c:v>
                </c:pt>
                <c:pt idx="10">
                  <c:v>Colombia</c:v>
                </c:pt>
                <c:pt idx="11">
                  <c:v>Czechia</c:v>
                </c:pt>
                <c:pt idx="12">
                  <c:v>DE</c:v>
                </c:pt>
                <c:pt idx="13">
                  <c:v>Denmark</c:v>
                </c:pt>
                <c:pt idx="14">
                  <c:v>Algeria</c:v>
                </c:pt>
                <c:pt idx="15">
                  <c:v>Estonia</c:v>
                </c:pt>
                <c:pt idx="16">
                  <c:v>Spain</c:v>
                </c:pt>
                <c:pt idx="17">
                  <c:v>France</c:v>
                </c:pt>
                <c:pt idx="18">
                  <c:v>United Kingdom</c:v>
                </c:pt>
                <c:pt idx="19">
                  <c:v>Greece</c:v>
                </c:pt>
                <c:pt idx="20">
                  <c:v>Honduras</c:v>
                </c:pt>
                <c:pt idx="21">
                  <c:v>Croatia</c:v>
                </c:pt>
                <c:pt idx="22">
                  <c:v>Hungary</c:v>
                </c:pt>
                <c:pt idx="23">
                  <c:v>Ireland</c:v>
                </c:pt>
                <c:pt idx="24">
                  <c:v>Israel</c:v>
                </c:pt>
                <c:pt idx="25">
                  <c:v>India</c:v>
                </c:pt>
                <c:pt idx="26">
                  <c:v>Iraq</c:v>
                </c:pt>
                <c:pt idx="27">
                  <c:v>Iran</c:v>
                </c:pt>
                <c:pt idx="28">
                  <c:v>Italia</c:v>
                </c:pt>
                <c:pt idx="29">
                  <c:v>Japan</c:v>
                </c:pt>
                <c:pt idx="30">
                  <c:v>Kenya</c:v>
                </c:pt>
                <c:pt idx="31">
                  <c:v>Luxembourg</c:v>
                </c:pt>
                <c:pt idx="32">
                  <c:v>Moldova</c:v>
                </c:pt>
                <c:pt idx="33">
                  <c:v>Malta</c:v>
                </c:pt>
                <c:pt idx="34">
                  <c:v>Mexico</c:v>
                </c:pt>
                <c:pt idx="35">
                  <c:v>Malaysia</c:v>
                </c:pt>
                <c:pt idx="36">
                  <c:v>Nigeria</c:v>
                </c:pt>
                <c:pt idx="37">
                  <c:v>Netherlands</c:v>
                </c:pt>
                <c:pt idx="38">
                  <c:v>New Zealand</c:v>
                </c:pt>
                <c:pt idx="39">
                  <c:v>Pakistan</c:v>
                </c:pt>
                <c:pt idx="40">
                  <c:v>Poland</c:v>
                </c:pt>
                <c:pt idx="41">
                  <c:v>Portugal</c:v>
                </c:pt>
                <c:pt idx="42">
                  <c:v>Romania</c:v>
                </c:pt>
                <c:pt idx="43">
                  <c:v>Russia</c:v>
                </c:pt>
                <c:pt idx="44">
                  <c:v>Singapore</c:v>
                </c:pt>
                <c:pt idx="45">
                  <c:v>Slovenia</c:v>
                </c:pt>
                <c:pt idx="46">
                  <c:v>Turkiye</c:v>
                </c:pt>
                <c:pt idx="47">
                  <c:v>Ukraine</c:v>
                </c:pt>
                <c:pt idx="48">
                  <c:v>USA</c:v>
                </c:pt>
                <c:pt idx="49">
                  <c:v>Vietnam</c:v>
                </c:pt>
              </c:strCache>
            </c:strRef>
          </c:cat>
          <c:val>
            <c:numRef>
              <c:f>'Pivot Table 4'!$BF$56:$DC$56</c:f>
              <c:numCache>
                <c:formatCode>General</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2</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10</c:v>
                </c:pt>
                <c:pt idx="49">
                  <c:v>0</c:v>
                </c:pt>
              </c:numCache>
            </c:numRef>
          </c:val>
          <c:extLst>
            <c:ext xmlns:c16="http://schemas.microsoft.com/office/drawing/2014/chart" uri="{C3380CC4-5D6E-409C-BE32-E72D297353CC}">
              <c16:uniqueId val="{00000064-A7AD-4A59-B0C0-110DD64E1F9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'Pivot Table 4'!$BF$55:$DC$55</c:f>
              <c:strCache>
                <c:ptCount val="50"/>
                <c:pt idx="0">
                  <c:v>United Arab</c:v>
                </c:pt>
                <c:pt idx="1">
                  <c:v>American Samoa</c:v>
                </c:pt>
                <c:pt idx="2">
                  <c:v>Austria</c:v>
                </c:pt>
                <c:pt idx="3">
                  <c:v>Australia</c:v>
                </c:pt>
                <c:pt idx="4">
                  <c:v>Belgium</c:v>
                </c:pt>
                <c:pt idx="5">
                  <c:v>Brazil</c:v>
                </c:pt>
                <c:pt idx="6">
                  <c:v>Canada</c:v>
                </c:pt>
                <c:pt idx="7">
                  <c:v>Chad</c:v>
                </c:pt>
                <c:pt idx="8">
                  <c:v>Chile</c:v>
                </c:pt>
                <c:pt idx="9">
                  <c:v>China</c:v>
                </c:pt>
                <c:pt idx="10">
                  <c:v>Colombia</c:v>
                </c:pt>
                <c:pt idx="11">
                  <c:v>Czechia</c:v>
                </c:pt>
                <c:pt idx="12">
                  <c:v>DE</c:v>
                </c:pt>
                <c:pt idx="13">
                  <c:v>Denmark</c:v>
                </c:pt>
                <c:pt idx="14">
                  <c:v>Algeria</c:v>
                </c:pt>
                <c:pt idx="15">
                  <c:v>Estonia</c:v>
                </c:pt>
                <c:pt idx="16">
                  <c:v>Spain</c:v>
                </c:pt>
                <c:pt idx="17">
                  <c:v>France</c:v>
                </c:pt>
                <c:pt idx="18">
                  <c:v>United Kingdom</c:v>
                </c:pt>
                <c:pt idx="19">
                  <c:v>Greece</c:v>
                </c:pt>
                <c:pt idx="20">
                  <c:v>Honduras</c:v>
                </c:pt>
                <c:pt idx="21">
                  <c:v>Croatia</c:v>
                </c:pt>
                <c:pt idx="22">
                  <c:v>Hungary</c:v>
                </c:pt>
                <c:pt idx="23">
                  <c:v>Ireland</c:v>
                </c:pt>
                <c:pt idx="24">
                  <c:v>Israel</c:v>
                </c:pt>
                <c:pt idx="25">
                  <c:v>India</c:v>
                </c:pt>
                <c:pt idx="26">
                  <c:v>Iraq</c:v>
                </c:pt>
                <c:pt idx="27">
                  <c:v>Iran</c:v>
                </c:pt>
                <c:pt idx="28">
                  <c:v>Italia</c:v>
                </c:pt>
                <c:pt idx="29">
                  <c:v>Japan</c:v>
                </c:pt>
                <c:pt idx="30">
                  <c:v>Kenya</c:v>
                </c:pt>
                <c:pt idx="31">
                  <c:v>Luxembourg</c:v>
                </c:pt>
                <c:pt idx="32">
                  <c:v>Moldova</c:v>
                </c:pt>
                <c:pt idx="33">
                  <c:v>Malta</c:v>
                </c:pt>
                <c:pt idx="34">
                  <c:v>Mexico</c:v>
                </c:pt>
                <c:pt idx="35">
                  <c:v>Malaysia</c:v>
                </c:pt>
                <c:pt idx="36">
                  <c:v>Nigeria</c:v>
                </c:pt>
                <c:pt idx="37">
                  <c:v>Netherlands</c:v>
                </c:pt>
                <c:pt idx="38">
                  <c:v>New Zealand</c:v>
                </c:pt>
                <c:pt idx="39">
                  <c:v>Pakistan</c:v>
                </c:pt>
                <c:pt idx="40">
                  <c:v>Poland</c:v>
                </c:pt>
                <c:pt idx="41">
                  <c:v>Portugal</c:v>
                </c:pt>
                <c:pt idx="42">
                  <c:v>Romania</c:v>
                </c:pt>
                <c:pt idx="43">
                  <c:v>Russia</c:v>
                </c:pt>
                <c:pt idx="44">
                  <c:v>Singapore</c:v>
                </c:pt>
                <c:pt idx="45">
                  <c:v>Slovenia</c:v>
                </c:pt>
                <c:pt idx="46">
                  <c:v>Turkiye</c:v>
                </c:pt>
                <c:pt idx="47">
                  <c:v>Ukraine</c:v>
                </c:pt>
                <c:pt idx="48">
                  <c:v>USA</c:v>
                </c:pt>
                <c:pt idx="49">
                  <c:v>Vietnam</c:v>
                </c:pt>
              </c:strCache>
            </c:strRef>
          </c:cat>
          <c:val>
            <c:numRef>
              <c:f>'Pivot Table 4'!$BF$56:$DC$56</c:f>
              <c:numCache>
                <c:formatCode>General</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2</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10</c:v>
                </c:pt>
                <c:pt idx="49">
                  <c:v>0</c:v>
                </c:pt>
              </c:numCache>
            </c:numRef>
          </c:val>
          <c:extLst>
            <c:ext xmlns:c16="http://schemas.microsoft.com/office/drawing/2014/chart" uri="{C3380CC4-5D6E-409C-BE32-E72D297353CC}">
              <c16:uniqueId val="{00000000-F13E-4E33-977B-2EC485339C5B}"/>
            </c:ext>
          </c:extLst>
        </c:ser>
        <c:dLbls>
          <c:showLegendKey val="0"/>
          <c:showVal val="0"/>
          <c:showCatName val="0"/>
          <c:showSerName val="0"/>
          <c:showPercent val="0"/>
          <c:showBubbleSize val="0"/>
        </c:dLbls>
        <c:gapWidth val="219"/>
        <c:overlap val="-27"/>
        <c:axId val="1699462735"/>
        <c:axId val="1699439215"/>
      </c:barChart>
      <c:catAx>
        <c:axId val="1699462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99439215"/>
        <c:crosses val="autoZero"/>
        <c:auto val="1"/>
        <c:lblAlgn val="ctr"/>
        <c:lblOffset val="100"/>
        <c:noMultiLvlLbl val="0"/>
      </c:catAx>
      <c:valAx>
        <c:axId val="1699439215"/>
        <c:scaling>
          <c:orientation val="minMax"/>
        </c:scaling>
        <c:delete val="1"/>
        <c:axPos val="l"/>
        <c:numFmt formatCode="General" sourceLinked="1"/>
        <c:majorTickMark val="none"/>
        <c:minorTickMark val="none"/>
        <c:tickLblPos val="nextTo"/>
        <c:crossAx val="1699462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'Pivot Tables 2'!$AA$75</c:f>
              <c:strCache>
                <c:ptCount val="1"/>
                <c:pt idx="0">
                  <c:v>20000</c:v>
                </c:pt>
              </c:strCache>
            </c:strRef>
          </c:tx>
          <c:spPr>
            <a:solidFill>
              <a:schemeClr val="accent1"/>
            </a:solidFill>
            <a:ln>
              <a:noFill/>
            </a:ln>
            <a:effectLst/>
          </c:spPr>
          <c:invertIfNegative val="0"/>
          <c:cat>
            <c:strRef>
              <c:f>'Pivot Tables 2'!$Z$76:$Z$124</c:f>
              <c:strCache>
                <c:ptCount val="49"/>
                <c:pt idx="0">
                  <c:v>3D Computer Vision Researcher</c:v>
                </c:pt>
                <c:pt idx="1">
                  <c:v>AI Scientist</c:v>
                </c:pt>
                <c:pt idx="2">
                  <c:v>Analytics Engineer</c:v>
                </c:pt>
                <c:pt idx="3">
                  <c:v>Applied Data Scientist</c:v>
                </c:pt>
                <c:pt idx="4">
                  <c:v>Applied Machine Learning Scientist</c:v>
                </c:pt>
                <c:pt idx="5">
                  <c:v>BI Data Analyst</c:v>
                </c:pt>
                <c:pt idx="6">
                  <c:v>Big Data Architect</c:v>
                </c:pt>
                <c:pt idx="7">
                  <c:v>Big Data Engineer</c:v>
                </c:pt>
                <c:pt idx="8">
                  <c:v>Business Data Analyst</c:v>
                </c:pt>
                <c:pt idx="9">
                  <c:v>Cloud Data Engineer</c:v>
                </c:pt>
                <c:pt idx="10">
                  <c:v>Computer Vision Engineer</c:v>
                </c:pt>
                <c:pt idx="11">
                  <c:v>Computer Vision Software Engineer</c:v>
                </c:pt>
                <c:pt idx="12">
                  <c:v>Data Analyst</c:v>
                </c:pt>
                <c:pt idx="13">
                  <c:v>Data Analytics Engineer</c:v>
                </c:pt>
                <c:pt idx="14">
                  <c:v>Data Analytics Lead</c:v>
                </c:pt>
                <c:pt idx="15">
                  <c:v>Data Analytics Manager</c:v>
                </c:pt>
                <c:pt idx="16">
                  <c:v>Data Architect</c:v>
                </c:pt>
                <c:pt idx="17">
                  <c:v>Data Engineer</c:v>
                </c:pt>
                <c:pt idx="18">
                  <c:v>Data Engineering Manager</c:v>
                </c:pt>
                <c:pt idx="19">
                  <c:v>Data Science Consultant</c:v>
                </c:pt>
                <c:pt idx="20">
                  <c:v>Data Science Engineer</c:v>
                </c:pt>
                <c:pt idx="21">
                  <c:v>Data Science Manager</c:v>
                </c:pt>
                <c:pt idx="22">
                  <c:v>Data Scientist</c:v>
                </c:pt>
                <c:pt idx="23">
                  <c:v>Data Specialist</c:v>
                </c:pt>
                <c:pt idx="24">
                  <c:v>Director of Data Engineering</c:v>
                </c:pt>
                <c:pt idx="25">
                  <c:v>Director of Data Science</c:v>
                </c:pt>
                <c:pt idx="26">
                  <c:v>ETL Developer</c:v>
                </c:pt>
                <c:pt idx="27">
                  <c:v>Finance Data Analyst</c:v>
                </c:pt>
                <c:pt idx="28">
                  <c:v>Financial Data Analyst</c:v>
                </c:pt>
                <c:pt idx="29">
                  <c:v>Head of Data</c:v>
                </c:pt>
                <c:pt idx="30">
                  <c:v>Head of Data Science</c:v>
                </c:pt>
                <c:pt idx="31">
                  <c:v>Head of Machine Learning</c:v>
                </c:pt>
                <c:pt idx="32">
                  <c:v>Lead Data Analyst</c:v>
                </c:pt>
                <c:pt idx="33">
                  <c:v>Lead Data Engineer</c:v>
                </c:pt>
                <c:pt idx="34">
                  <c:v>Lead Data Scientist</c:v>
                </c:pt>
                <c:pt idx="35">
                  <c:v>Lead Machine Learning Engineer</c:v>
                </c:pt>
                <c:pt idx="36">
                  <c:v>Machine Learning Developer</c:v>
                </c:pt>
                <c:pt idx="37">
                  <c:v>Machine Learning Engineer</c:v>
                </c:pt>
                <c:pt idx="38">
                  <c:v>Machine Learning Infrastructure Engineer</c:v>
                </c:pt>
                <c:pt idx="39">
                  <c:v>Machine Learning Manager</c:v>
                </c:pt>
                <c:pt idx="40">
                  <c:v>Machine Learning Scientist</c:v>
                </c:pt>
                <c:pt idx="41">
                  <c:v>Marketing Data Analyst</c:v>
                </c:pt>
                <c:pt idx="42">
                  <c:v>NLP Engineer</c:v>
                </c:pt>
                <c:pt idx="43">
                  <c:v>Principal Data Analyst</c:v>
                </c:pt>
                <c:pt idx="44">
                  <c:v>Principal Data Engineer</c:v>
                </c:pt>
                <c:pt idx="45">
                  <c:v>Principal Data Scientist</c:v>
                </c:pt>
                <c:pt idx="46">
                  <c:v>Product Data Analyst</c:v>
                </c:pt>
                <c:pt idx="47">
                  <c:v>Research Scientist</c:v>
                </c:pt>
                <c:pt idx="48">
                  <c:v>Staff Data Scientist</c:v>
                </c:pt>
              </c:strCache>
            </c:strRef>
          </c:cat>
          <c:val>
            <c:numRef>
              <c:f>'Pivot Tables 2'!$AA$76:$AA$124</c:f>
              <c:numCache>
                <c:formatCode>General</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val>
          <c:extLst>
            <c:ext xmlns:c16="http://schemas.microsoft.com/office/drawing/2014/chart" uri="{C3380CC4-5D6E-409C-BE32-E72D297353CC}">
              <c16:uniqueId val="{00000000-65F1-47CC-A1D1-C5FBBBB9758C}"/>
            </c:ext>
          </c:extLst>
        </c:ser>
        <c:ser>
          <c:idx val="1"/>
          <c:order val="1"/>
          <c:tx>
            <c:strRef>
              <c:f>'Pivot Tables 2'!$AB$75</c:f>
              <c:strCache>
                <c:ptCount val="1"/>
                <c:pt idx="0">
                  <c:v>40000</c:v>
                </c:pt>
              </c:strCache>
            </c:strRef>
          </c:tx>
          <c:spPr>
            <a:solidFill>
              <a:schemeClr val="accent2"/>
            </a:solidFill>
            <a:ln>
              <a:noFill/>
            </a:ln>
            <a:effectLst/>
          </c:spPr>
          <c:invertIfNegative val="0"/>
          <c:cat>
            <c:strRef>
              <c:f>'Pivot Tables 2'!$Z$76:$Z$124</c:f>
              <c:strCache>
                <c:ptCount val="49"/>
                <c:pt idx="0">
                  <c:v>3D Computer Vision Researcher</c:v>
                </c:pt>
                <c:pt idx="1">
                  <c:v>AI Scientist</c:v>
                </c:pt>
                <c:pt idx="2">
                  <c:v>Analytics Engineer</c:v>
                </c:pt>
                <c:pt idx="3">
                  <c:v>Applied Data Scientist</c:v>
                </c:pt>
                <c:pt idx="4">
                  <c:v>Applied Machine Learning Scientist</c:v>
                </c:pt>
                <c:pt idx="5">
                  <c:v>BI Data Analyst</c:v>
                </c:pt>
                <c:pt idx="6">
                  <c:v>Big Data Architect</c:v>
                </c:pt>
                <c:pt idx="7">
                  <c:v>Big Data Engineer</c:v>
                </c:pt>
                <c:pt idx="8">
                  <c:v>Business Data Analyst</c:v>
                </c:pt>
                <c:pt idx="9">
                  <c:v>Cloud Data Engineer</c:v>
                </c:pt>
                <c:pt idx="10">
                  <c:v>Computer Vision Engineer</c:v>
                </c:pt>
                <c:pt idx="11">
                  <c:v>Computer Vision Software Engineer</c:v>
                </c:pt>
                <c:pt idx="12">
                  <c:v>Data Analyst</c:v>
                </c:pt>
                <c:pt idx="13">
                  <c:v>Data Analytics Engineer</c:v>
                </c:pt>
                <c:pt idx="14">
                  <c:v>Data Analytics Lead</c:v>
                </c:pt>
                <c:pt idx="15">
                  <c:v>Data Analytics Manager</c:v>
                </c:pt>
                <c:pt idx="16">
                  <c:v>Data Architect</c:v>
                </c:pt>
                <c:pt idx="17">
                  <c:v>Data Engineer</c:v>
                </c:pt>
                <c:pt idx="18">
                  <c:v>Data Engineering Manager</c:v>
                </c:pt>
                <c:pt idx="19">
                  <c:v>Data Science Consultant</c:v>
                </c:pt>
                <c:pt idx="20">
                  <c:v>Data Science Engineer</c:v>
                </c:pt>
                <c:pt idx="21">
                  <c:v>Data Science Manager</c:v>
                </c:pt>
                <c:pt idx="22">
                  <c:v>Data Scientist</c:v>
                </c:pt>
                <c:pt idx="23">
                  <c:v>Data Specialist</c:v>
                </c:pt>
                <c:pt idx="24">
                  <c:v>Director of Data Engineering</c:v>
                </c:pt>
                <c:pt idx="25">
                  <c:v>Director of Data Science</c:v>
                </c:pt>
                <c:pt idx="26">
                  <c:v>ETL Developer</c:v>
                </c:pt>
                <c:pt idx="27">
                  <c:v>Finance Data Analyst</c:v>
                </c:pt>
                <c:pt idx="28">
                  <c:v>Financial Data Analyst</c:v>
                </c:pt>
                <c:pt idx="29">
                  <c:v>Head of Data</c:v>
                </c:pt>
                <c:pt idx="30">
                  <c:v>Head of Data Science</c:v>
                </c:pt>
                <c:pt idx="31">
                  <c:v>Head of Machine Learning</c:v>
                </c:pt>
                <c:pt idx="32">
                  <c:v>Lead Data Analyst</c:v>
                </c:pt>
                <c:pt idx="33">
                  <c:v>Lead Data Engineer</c:v>
                </c:pt>
                <c:pt idx="34">
                  <c:v>Lead Data Scientist</c:v>
                </c:pt>
                <c:pt idx="35">
                  <c:v>Lead Machine Learning Engineer</c:v>
                </c:pt>
                <c:pt idx="36">
                  <c:v>Machine Learning Developer</c:v>
                </c:pt>
                <c:pt idx="37">
                  <c:v>Machine Learning Engineer</c:v>
                </c:pt>
                <c:pt idx="38">
                  <c:v>Machine Learning Infrastructure Engineer</c:v>
                </c:pt>
                <c:pt idx="39">
                  <c:v>Machine Learning Manager</c:v>
                </c:pt>
                <c:pt idx="40">
                  <c:v>Machine Learning Scientist</c:v>
                </c:pt>
                <c:pt idx="41">
                  <c:v>Marketing Data Analyst</c:v>
                </c:pt>
                <c:pt idx="42">
                  <c:v>NLP Engineer</c:v>
                </c:pt>
                <c:pt idx="43">
                  <c:v>Principal Data Analyst</c:v>
                </c:pt>
                <c:pt idx="44">
                  <c:v>Principal Data Engineer</c:v>
                </c:pt>
                <c:pt idx="45">
                  <c:v>Principal Data Scientist</c:v>
                </c:pt>
                <c:pt idx="46">
                  <c:v>Product Data Analyst</c:v>
                </c:pt>
                <c:pt idx="47">
                  <c:v>Research Scientist</c:v>
                </c:pt>
                <c:pt idx="48">
                  <c:v>Staff Data Scientist</c:v>
                </c:pt>
              </c:strCache>
            </c:strRef>
          </c:cat>
          <c:val>
            <c:numRef>
              <c:f>'Pivot Tables 2'!$AB$76:$AB$124</c:f>
              <c:numCache>
                <c:formatCode>General</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val>
          <c:extLst>
            <c:ext xmlns:c16="http://schemas.microsoft.com/office/drawing/2014/chart" uri="{C3380CC4-5D6E-409C-BE32-E72D297353CC}">
              <c16:uniqueId val="{00000001-65F1-47CC-A1D1-C5FBBBB9758C}"/>
            </c:ext>
          </c:extLst>
        </c:ser>
        <c:ser>
          <c:idx val="2"/>
          <c:order val="2"/>
          <c:tx>
            <c:strRef>
              <c:f>'Pivot Tables 2'!$AC$75</c:f>
              <c:strCache>
                <c:ptCount val="1"/>
                <c:pt idx="0">
                  <c:v>60000</c:v>
                </c:pt>
              </c:strCache>
            </c:strRef>
          </c:tx>
          <c:spPr>
            <a:solidFill>
              <a:schemeClr val="accent3"/>
            </a:solidFill>
            <a:ln>
              <a:noFill/>
            </a:ln>
            <a:effectLst/>
          </c:spPr>
          <c:invertIfNegative val="0"/>
          <c:cat>
            <c:strRef>
              <c:f>'Pivot Tables 2'!$Z$76:$Z$124</c:f>
              <c:strCache>
                <c:ptCount val="49"/>
                <c:pt idx="0">
                  <c:v>3D Computer Vision Researcher</c:v>
                </c:pt>
                <c:pt idx="1">
                  <c:v>AI Scientist</c:v>
                </c:pt>
                <c:pt idx="2">
                  <c:v>Analytics Engineer</c:v>
                </c:pt>
                <c:pt idx="3">
                  <c:v>Applied Data Scientist</c:v>
                </c:pt>
                <c:pt idx="4">
                  <c:v>Applied Machine Learning Scientist</c:v>
                </c:pt>
                <c:pt idx="5">
                  <c:v>BI Data Analyst</c:v>
                </c:pt>
                <c:pt idx="6">
                  <c:v>Big Data Architect</c:v>
                </c:pt>
                <c:pt idx="7">
                  <c:v>Big Data Engineer</c:v>
                </c:pt>
                <c:pt idx="8">
                  <c:v>Business Data Analyst</c:v>
                </c:pt>
                <c:pt idx="9">
                  <c:v>Cloud Data Engineer</c:v>
                </c:pt>
                <c:pt idx="10">
                  <c:v>Computer Vision Engineer</c:v>
                </c:pt>
                <c:pt idx="11">
                  <c:v>Computer Vision Software Engineer</c:v>
                </c:pt>
                <c:pt idx="12">
                  <c:v>Data Analyst</c:v>
                </c:pt>
                <c:pt idx="13">
                  <c:v>Data Analytics Engineer</c:v>
                </c:pt>
                <c:pt idx="14">
                  <c:v>Data Analytics Lead</c:v>
                </c:pt>
                <c:pt idx="15">
                  <c:v>Data Analytics Manager</c:v>
                </c:pt>
                <c:pt idx="16">
                  <c:v>Data Architect</c:v>
                </c:pt>
                <c:pt idx="17">
                  <c:v>Data Engineer</c:v>
                </c:pt>
                <c:pt idx="18">
                  <c:v>Data Engineering Manager</c:v>
                </c:pt>
                <c:pt idx="19">
                  <c:v>Data Science Consultant</c:v>
                </c:pt>
                <c:pt idx="20">
                  <c:v>Data Science Engineer</c:v>
                </c:pt>
                <c:pt idx="21">
                  <c:v>Data Science Manager</c:v>
                </c:pt>
                <c:pt idx="22">
                  <c:v>Data Scientist</c:v>
                </c:pt>
                <c:pt idx="23">
                  <c:v>Data Specialist</c:v>
                </c:pt>
                <c:pt idx="24">
                  <c:v>Director of Data Engineering</c:v>
                </c:pt>
                <c:pt idx="25">
                  <c:v>Director of Data Science</c:v>
                </c:pt>
                <c:pt idx="26">
                  <c:v>ETL Developer</c:v>
                </c:pt>
                <c:pt idx="27">
                  <c:v>Finance Data Analyst</c:v>
                </c:pt>
                <c:pt idx="28">
                  <c:v>Financial Data Analyst</c:v>
                </c:pt>
                <c:pt idx="29">
                  <c:v>Head of Data</c:v>
                </c:pt>
                <c:pt idx="30">
                  <c:v>Head of Data Science</c:v>
                </c:pt>
                <c:pt idx="31">
                  <c:v>Head of Machine Learning</c:v>
                </c:pt>
                <c:pt idx="32">
                  <c:v>Lead Data Analyst</c:v>
                </c:pt>
                <c:pt idx="33">
                  <c:v>Lead Data Engineer</c:v>
                </c:pt>
                <c:pt idx="34">
                  <c:v>Lead Data Scientist</c:v>
                </c:pt>
                <c:pt idx="35">
                  <c:v>Lead Machine Learning Engineer</c:v>
                </c:pt>
                <c:pt idx="36">
                  <c:v>Machine Learning Developer</c:v>
                </c:pt>
                <c:pt idx="37">
                  <c:v>Machine Learning Engineer</c:v>
                </c:pt>
                <c:pt idx="38">
                  <c:v>Machine Learning Infrastructure Engineer</c:v>
                </c:pt>
                <c:pt idx="39">
                  <c:v>Machine Learning Manager</c:v>
                </c:pt>
                <c:pt idx="40">
                  <c:v>Machine Learning Scientist</c:v>
                </c:pt>
                <c:pt idx="41">
                  <c:v>Marketing Data Analyst</c:v>
                </c:pt>
                <c:pt idx="42">
                  <c:v>NLP Engineer</c:v>
                </c:pt>
                <c:pt idx="43">
                  <c:v>Principal Data Analyst</c:v>
                </c:pt>
                <c:pt idx="44">
                  <c:v>Principal Data Engineer</c:v>
                </c:pt>
                <c:pt idx="45">
                  <c:v>Principal Data Scientist</c:v>
                </c:pt>
                <c:pt idx="46">
                  <c:v>Product Data Analyst</c:v>
                </c:pt>
                <c:pt idx="47">
                  <c:v>Research Scientist</c:v>
                </c:pt>
                <c:pt idx="48">
                  <c:v>Staff Data Scientist</c:v>
                </c:pt>
              </c:strCache>
            </c:strRef>
          </c:cat>
          <c:val>
            <c:numRef>
              <c:f>'Pivot Tables 2'!$AC$76:$AC$124</c:f>
              <c:numCache>
                <c:formatCode>General</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val>
          <c:extLst>
            <c:ext xmlns:c16="http://schemas.microsoft.com/office/drawing/2014/chart" uri="{C3380CC4-5D6E-409C-BE32-E72D297353CC}">
              <c16:uniqueId val="{00000002-65F1-47CC-A1D1-C5FBBBB9758C}"/>
            </c:ext>
          </c:extLst>
        </c:ser>
        <c:ser>
          <c:idx val="3"/>
          <c:order val="3"/>
          <c:tx>
            <c:strRef>
              <c:f>'Pivot Tables 2'!$AD$75</c:f>
              <c:strCache>
                <c:ptCount val="1"/>
                <c:pt idx="0">
                  <c:v>80000</c:v>
                </c:pt>
              </c:strCache>
            </c:strRef>
          </c:tx>
          <c:spPr>
            <a:solidFill>
              <a:schemeClr val="accent4"/>
            </a:solidFill>
            <a:ln>
              <a:noFill/>
            </a:ln>
            <a:effectLst/>
          </c:spPr>
          <c:invertIfNegative val="0"/>
          <c:cat>
            <c:strRef>
              <c:f>'Pivot Tables 2'!$Z$76:$Z$124</c:f>
              <c:strCache>
                <c:ptCount val="49"/>
                <c:pt idx="0">
                  <c:v>3D Computer Vision Researcher</c:v>
                </c:pt>
                <c:pt idx="1">
                  <c:v>AI Scientist</c:v>
                </c:pt>
                <c:pt idx="2">
                  <c:v>Analytics Engineer</c:v>
                </c:pt>
                <c:pt idx="3">
                  <c:v>Applied Data Scientist</c:v>
                </c:pt>
                <c:pt idx="4">
                  <c:v>Applied Machine Learning Scientist</c:v>
                </c:pt>
                <c:pt idx="5">
                  <c:v>BI Data Analyst</c:v>
                </c:pt>
                <c:pt idx="6">
                  <c:v>Big Data Architect</c:v>
                </c:pt>
                <c:pt idx="7">
                  <c:v>Big Data Engineer</c:v>
                </c:pt>
                <c:pt idx="8">
                  <c:v>Business Data Analyst</c:v>
                </c:pt>
                <c:pt idx="9">
                  <c:v>Cloud Data Engineer</c:v>
                </c:pt>
                <c:pt idx="10">
                  <c:v>Computer Vision Engineer</c:v>
                </c:pt>
                <c:pt idx="11">
                  <c:v>Computer Vision Software Engineer</c:v>
                </c:pt>
                <c:pt idx="12">
                  <c:v>Data Analyst</c:v>
                </c:pt>
                <c:pt idx="13">
                  <c:v>Data Analytics Engineer</c:v>
                </c:pt>
                <c:pt idx="14">
                  <c:v>Data Analytics Lead</c:v>
                </c:pt>
                <c:pt idx="15">
                  <c:v>Data Analytics Manager</c:v>
                </c:pt>
                <c:pt idx="16">
                  <c:v>Data Architect</c:v>
                </c:pt>
                <c:pt idx="17">
                  <c:v>Data Engineer</c:v>
                </c:pt>
                <c:pt idx="18">
                  <c:v>Data Engineering Manager</c:v>
                </c:pt>
                <c:pt idx="19">
                  <c:v>Data Science Consultant</c:v>
                </c:pt>
                <c:pt idx="20">
                  <c:v>Data Science Engineer</c:v>
                </c:pt>
                <c:pt idx="21">
                  <c:v>Data Science Manager</c:v>
                </c:pt>
                <c:pt idx="22">
                  <c:v>Data Scientist</c:v>
                </c:pt>
                <c:pt idx="23">
                  <c:v>Data Specialist</c:v>
                </c:pt>
                <c:pt idx="24">
                  <c:v>Director of Data Engineering</c:v>
                </c:pt>
                <c:pt idx="25">
                  <c:v>Director of Data Science</c:v>
                </c:pt>
                <c:pt idx="26">
                  <c:v>ETL Developer</c:v>
                </c:pt>
                <c:pt idx="27">
                  <c:v>Finance Data Analyst</c:v>
                </c:pt>
                <c:pt idx="28">
                  <c:v>Financial Data Analyst</c:v>
                </c:pt>
                <c:pt idx="29">
                  <c:v>Head of Data</c:v>
                </c:pt>
                <c:pt idx="30">
                  <c:v>Head of Data Science</c:v>
                </c:pt>
                <c:pt idx="31">
                  <c:v>Head of Machine Learning</c:v>
                </c:pt>
                <c:pt idx="32">
                  <c:v>Lead Data Analyst</c:v>
                </c:pt>
                <c:pt idx="33">
                  <c:v>Lead Data Engineer</c:v>
                </c:pt>
                <c:pt idx="34">
                  <c:v>Lead Data Scientist</c:v>
                </c:pt>
                <c:pt idx="35">
                  <c:v>Lead Machine Learning Engineer</c:v>
                </c:pt>
                <c:pt idx="36">
                  <c:v>Machine Learning Developer</c:v>
                </c:pt>
                <c:pt idx="37">
                  <c:v>Machine Learning Engineer</c:v>
                </c:pt>
                <c:pt idx="38">
                  <c:v>Machine Learning Infrastructure Engineer</c:v>
                </c:pt>
                <c:pt idx="39">
                  <c:v>Machine Learning Manager</c:v>
                </c:pt>
                <c:pt idx="40">
                  <c:v>Machine Learning Scientist</c:v>
                </c:pt>
                <c:pt idx="41">
                  <c:v>Marketing Data Analyst</c:v>
                </c:pt>
                <c:pt idx="42">
                  <c:v>NLP Engineer</c:v>
                </c:pt>
                <c:pt idx="43">
                  <c:v>Principal Data Analyst</c:v>
                </c:pt>
                <c:pt idx="44">
                  <c:v>Principal Data Engineer</c:v>
                </c:pt>
                <c:pt idx="45">
                  <c:v>Principal Data Scientist</c:v>
                </c:pt>
                <c:pt idx="46">
                  <c:v>Product Data Analyst</c:v>
                </c:pt>
                <c:pt idx="47">
                  <c:v>Research Scientist</c:v>
                </c:pt>
                <c:pt idx="48">
                  <c:v>Staff Data Scientist</c:v>
                </c:pt>
              </c:strCache>
            </c:strRef>
          </c:cat>
          <c:val>
            <c:numRef>
              <c:f>'Pivot Tables 2'!$AD$76:$AD$124</c:f>
              <c:numCache>
                <c:formatCode>General</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val>
          <c:extLst>
            <c:ext xmlns:c16="http://schemas.microsoft.com/office/drawing/2014/chart" uri="{C3380CC4-5D6E-409C-BE32-E72D297353CC}">
              <c16:uniqueId val="{00000003-65F1-47CC-A1D1-C5FBBBB9758C}"/>
            </c:ext>
          </c:extLst>
        </c:ser>
        <c:ser>
          <c:idx val="4"/>
          <c:order val="4"/>
          <c:tx>
            <c:strRef>
              <c:f>'Pivot Tables 2'!$AE$75</c:f>
              <c:strCache>
                <c:ptCount val="1"/>
                <c:pt idx="0">
                  <c:v>100000</c:v>
                </c:pt>
              </c:strCache>
            </c:strRef>
          </c:tx>
          <c:spPr>
            <a:solidFill>
              <a:schemeClr val="accent5"/>
            </a:solidFill>
            <a:ln>
              <a:noFill/>
            </a:ln>
            <a:effectLst/>
          </c:spPr>
          <c:invertIfNegative val="0"/>
          <c:cat>
            <c:strRef>
              <c:f>'Pivot Tables 2'!$Z$76:$Z$124</c:f>
              <c:strCache>
                <c:ptCount val="49"/>
                <c:pt idx="0">
                  <c:v>3D Computer Vision Researcher</c:v>
                </c:pt>
                <c:pt idx="1">
                  <c:v>AI Scientist</c:v>
                </c:pt>
                <c:pt idx="2">
                  <c:v>Analytics Engineer</c:v>
                </c:pt>
                <c:pt idx="3">
                  <c:v>Applied Data Scientist</c:v>
                </c:pt>
                <c:pt idx="4">
                  <c:v>Applied Machine Learning Scientist</c:v>
                </c:pt>
                <c:pt idx="5">
                  <c:v>BI Data Analyst</c:v>
                </c:pt>
                <c:pt idx="6">
                  <c:v>Big Data Architect</c:v>
                </c:pt>
                <c:pt idx="7">
                  <c:v>Big Data Engineer</c:v>
                </c:pt>
                <c:pt idx="8">
                  <c:v>Business Data Analyst</c:v>
                </c:pt>
                <c:pt idx="9">
                  <c:v>Cloud Data Engineer</c:v>
                </c:pt>
                <c:pt idx="10">
                  <c:v>Computer Vision Engineer</c:v>
                </c:pt>
                <c:pt idx="11">
                  <c:v>Computer Vision Software Engineer</c:v>
                </c:pt>
                <c:pt idx="12">
                  <c:v>Data Analyst</c:v>
                </c:pt>
                <c:pt idx="13">
                  <c:v>Data Analytics Engineer</c:v>
                </c:pt>
                <c:pt idx="14">
                  <c:v>Data Analytics Lead</c:v>
                </c:pt>
                <c:pt idx="15">
                  <c:v>Data Analytics Manager</c:v>
                </c:pt>
                <c:pt idx="16">
                  <c:v>Data Architect</c:v>
                </c:pt>
                <c:pt idx="17">
                  <c:v>Data Engineer</c:v>
                </c:pt>
                <c:pt idx="18">
                  <c:v>Data Engineering Manager</c:v>
                </c:pt>
                <c:pt idx="19">
                  <c:v>Data Science Consultant</c:v>
                </c:pt>
                <c:pt idx="20">
                  <c:v>Data Science Engineer</c:v>
                </c:pt>
                <c:pt idx="21">
                  <c:v>Data Science Manager</c:v>
                </c:pt>
                <c:pt idx="22">
                  <c:v>Data Scientist</c:v>
                </c:pt>
                <c:pt idx="23">
                  <c:v>Data Specialist</c:v>
                </c:pt>
                <c:pt idx="24">
                  <c:v>Director of Data Engineering</c:v>
                </c:pt>
                <c:pt idx="25">
                  <c:v>Director of Data Science</c:v>
                </c:pt>
                <c:pt idx="26">
                  <c:v>ETL Developer</c:v>
                </c:pt>
                <c:pt idx="27">
                  <c:v>Finance Data Analyst</c:v>
                </c:pt>
                <c:pt idx="28">
                  <c:v>Financial Data Analyst</c:v>
                </c:pt>
                <c:pt idx="29">
                  <c:v>Head of Data</c:v>
                </c:pt>
                <c:pt idx="30">
                  <c:v>Head of Data Science</c:v>
                </c:pt>
                <c:pt idx="31">
                  <c:v>Head of Machine Learning</c:v>
                </c:pt>
                <c:pt idx="32">
                  <c:v>Lead Data Analyst</c:v>
                </c:pt>
                <c:pt idx="33">
                  <c:v>Lead Data Engineer</c:v>
                </c:pt>
                <c:pt idx="34">
                  <c:v>Lead Data Scientist</c:v>
                </c:pt>
                <c:pt idx="35">
                  <c:v>Lead Machine Learning Engineer</c:v>
                </c:pt>
                <c:pt idx="36">
                  <c:v>Machine Learning Developer</c:v>
                </c:pt>
                <c:pt idx="37">
                  <c:v>Machine Learning Engineer</c:v>
                </c:pt>
                <c:pt idx="38">
                  <c:v>Machine Learning Infrastructure Engineer</c:v>
                </c:pt>
                <c:pt idx="39">
                  <c:v>Machine Learning Manager</c:v>
                </c:pt>
                <c:pt idx="40">
                  <c:v>Machine Learning Scientist</c:v>
                </c:pt>
                <c:pt idx="41">
                  <c:v>Marketing Data Analyst</c:v>
                </c:pt>
                <c:pt idx="42">
                  <c:v>NLP Engineer</c:v>
                </c:pt>
                <c:pt idx="43">
                  <c:v>Principal Data Analyst</c:v>
                </c:pt>
                <c:pt idx="44">
                  <c:v>Principal Data Engineer</c:v>
                </c:pt>
                <c:pt idx="45">
                  <c:v>Principal Data Scientist</c:v>
                </c:pt>
                <c:pt idx="46">
                  <c:v>Product Data Analyst</c:v>
                </c:pt>
                <c:pt idx="47">
                  <c:v>Research Scientist</c:v>
                </c:pt>
                <c:pt idx="48">
                  <c:v>Staff Data Scientist</c:v>
                </c:pt>
              </c:strCache>
            </c:strRef>
          </c:cat>
          <c:val>
            <c:numRef>
              <c:f>'Pivot Tables 2'!$AE$76:$AE$124</c:f>
              <c:numCache>
                <c:formatCode>General</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val>
          <c:extLst>
            <c:ext xmlns:c16="http://schemas.microsoft.com/office/drawing/2014/chart" uri="{C3380CC4-5D6E-409C-BE32-E72D297353CC}">
              <c16:uniqueId val="{00000004-65F1-47CC-A1D1-C5FBBBB9758C}"/>
            </c:ext>
          </c:extLst>
        </c:ser>
        <c:ser>
          <c:idx val="5"/>
          <c:order val="5"/>
          <c:tx>
            <c:strRef>
              <c:f>'Pivot Tables 2'!$AF$75</c:f>
              <c:strCache>
                <c:ptCount val="1"/>
                <c:pt idx="0">
                  <c:v>120000</c:v>
                </c:pt>
              </c:strCache>
            </c:strRef>
          </c:tx>
          <c:spPr>
            <a:solidFill>
              <a:schemeClr val="accent6"/>
            </a:solidFill>
            <a:ln>
              <a:noFill/>
            </a:ln>
            <a:effectLst/>
          </c:spPr>
          <c:invertIfNegative val="0"/>
          <c:cat>
            <c:strRef>
              <c:f>'Pivot Tables 2'!$Z$76:$Z$124</c:f>
              <c:strCache>
                <c:ptCount val="49"/>
                <c:pt idx="0">
                  <c:v>3D Computer Vision Researcher</c:v>
                </c:pt>
                <c:pt idx="1">
                  <c:v>AI Scientist</c:v>
                </c:pt>
                <c:pt idx="2">
                  <c:v>Analytics Engineer</c:v>
                </c:pt>
                <c:pt idx="3">
                  <c:v>Applied Data Scientist</c:v>
                </c:pt>
                <c:pt idx="4">
                  <c:v>Applied Machine Learning Scientist</c:v>
                </c:pt>
                <c:pt idx="5">
                  <c:v>BI Data Analyst</c:v>
                </c:pt>
                <c:pt idx="6">
                  <c:v>Big Data Architect</c:v>
                </c:pt>
                <c:pt idx="7">
                  <c:v>Big Data Engineer</c:v>
                </c:pt>
                <c:pt idx="8">
                  <c:v>Business Data Analyst</c:v>
                </c:pt>
                <c:pt idx="9">
                  <c:v>Cloud Data Engineer</c:v>
                </c:pt>
                <c:pt idx="10">
                  <c:v>Computer Vision Engineer</c:v>
                </c:pt>
                <c:pt idx="11">
                  <c:v>Computer Vision Software Engineer</c:v>
                </c:pt>
                <c:pt idx="12">
                  <c:v>Data Analyst</c:v>
                </c:pt>
                <c:pt idx="13">
                  <c:v>Data Analytics Engineer</c:v>
                </c:pt>
                <c:pt idx="14">
                  <c:v>Data Analytics Lead</c:v>
                </c:pt>
                <c:pt idx="15">
                  <c:v>Data Analytics Manager</c:v>
                </c:pt>
                <c:pt idx="16">
                  <c:v>Data Architect</c:v>
                </c:pt>
                <c:pt idx="17">
                  <c:v>Data Engineer</c:v>
                </c:pt>
                <c:pt idx="18">
                  <c:v>Data Engineering Manager</c:v>
                </c:pt>
                <c:pt idx="19">
                  <c:v>Data Science Consultant</c:v>
                </c:pt>
                <c:pt idx="20">
                  <c:v>Data Science Engineer</c:v>
                </c:pt>
                <c:pt idx="21">
                  <c:v>Data Science Manager</c:v>
                </c:pt>
                <c:pt idx="22">
                  <c:v>Data Scientist</c:v>
                </c:pt>
                <c:pt idx="23">
                  <c:v>Data Specialist</c:v>
                </c:pt>
                <c:pt idx="24">
                  <c:v>Director of Data Engineering</c:v>
                </c:pt>
                <c:pt idx="25">
                  <c:v>Director of Data Science</c:v>
                </c:pt>
                <c:pt idx="26">
                  <c:v>ETL Developer</c:v>
                </c:pt>
                <c:pt idx="27">
                  <c:v>Finance Data Analyst</c:v>
                </c:pt>
                <c:pt idx="28">
                  <c:v>Financial Data Analyst</c:v>
                </c:pt>
                <c:pt idx="29">
                  <c:v>Head of Data</c:v>
                </c:pt>
                <c:pt idx="30">
                  <c:v>Head of Data Science</c:v>
                </c:pt>
                <c:pt idx="31">
                  <c:v>Head of Machine Learning</c:v>
                </c:pt>
                <c:pt idx="32">
                  <c:v>Lead Data Analyst</c:v>
                </c:pt>
                <c:pt idx="33">
                  <c:v>Lead Data Engineer</c:v>
                </c:pt>
                <c:pt idx="34">
                  <c:v>Lead Data Scientist</c:v>
                </c:pt>
                <c:pt idx="35">
                  <c:v>Lead Machine Learning Engineer</c:v>
                </c:pt>
                <c:pt idx="36">
                  <c:v>Machine Learning Developer</c:v>
                </c:pt>
                <c:pt idx="37">
                  <c:v>Machine Learning Engineer</c:v>
                </c:pt>
                <c:pt idx="38">
                  <c:v>Machine Learning Infrastructure Engineer</c:v>
                </c:pt>
                <c:pt idx="39">
                  <c:v>Machine Learning Manager</c:v>
                </c:pt>
                <c:pt idx="40">
                  <c:v>Machine Learning Scientist</c:v>
                </c:pt>
                <c:pt idx="41">
                  <c:v>Marketing Data Analyst</c:v>
                </c:pt>
                <c:pt idx="42">
                  <c:v>NLP Engineer</c:v>
                </c:pt>
                <c:pt idx="43">
                  <c:v>Principal Data Analyst</c:v>
                </c:pt>
                <c:pt idx="44">
                  <c:v>Principal Data Engineer</c:v>
                </c:pt>
                <c:pt idx="45">
                  <c:v>Principal Data Scientist</c:v>
                </c:pt>
                <c:pt idx="46">
                  <c:v>Product Data Analyst</c:v>
                </c:pt>
                <c:pt idx="47">
                  <c:v>Research Scientist</c:v>
                </c:pt>
                <c:pt idx="48">
                  <c:v>Staff Data Scientist</c:v>
                </c:pt>
              </c:strCache>
            </c:strRef>
          </c:cat>
          <c:val>
            <c:numRef>
              <c:f>'Pivot Tables 2'!$AF$76:$AF$124</c:f>
              <c:numCache>
                <c:formatCode>General</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val>
          <c:extLst>
            <c:ext xmlns:c16="http://schemas.microsoft.com/office/drawing/2014/chart" uri="{C3380CC4-5D6E-409C-BE32-E72D297353CC}">
              <c16:uniqueId val="{00000005-65F1-47CC-A1D1-C5FBBBB9758C}"/>
            </c:ext>
          </c:extLst>
        </c:ser>
        <c:ser>
          <c:idx val="6"/>
          <c:order val="6"/>
          <c:tx>
            <c:strRef>
              <c:f>'Pivot Tables 2'!$AG$75</c:f>
              <c:strCache>
                <c:ptCount val="1"/>
                <c:pt idx="0">
                  <c:v>140000</c:v>
                </c:pt>
              </c:strCache>
            </c:strRef>
          </c:tx>
          <c:spPr>
            <a:solidFill>
              <a:schemeClr val="accent1">
                <a:lumMod val="60000"/>
              </a:schemeClr>
            </a:solidFill>
            <a:ln>
              <a:noFill/>
            </a:ln>
            <a:effectLst/>
          </c:spPr>
          <c:invertIfNegative val="0"/>
          <c:cat>
            <c:strRef>
              <c:f>'Pivot Tables 2'!$Z$76:$Z$124</c:f>
              <c:strCache>
                <c:ptCount val="49"/>
                <c:pt idx="0">
                  <c:v>3D Computer Vision Researcher</c:v>
                </c:pt>
                <c:pt idx="1">
                  <c:v>AI Scientist</c:v>
                </c:pt>
                <c:pt idx="2">
                  <c:v>Analytics Engineer</c:v>
                </c:pt>
                <c:pt idx="3">
                  <c:v>Applied Data Scientist</c:v>
                </c:pt>
                <c:pt idx="4">
                  <c:v>Applied Machine Learning Scientist</c:v>
                </c:pt>
                <c:pt idx="5">
                  <c:v>BI Data Analyst</c:v>
                </c:pt>
                <c:pt idx="6">
                  <c:v>Big Data Architect</c:v>
                </c:pt>
                <c:pt idx="7">
                  <c:v>Big Data Engineer</c:v>
                </c:pt>
                <c:pt idx="8">
                  <c:v>Business Data Analyst</c:v>
                </c:pt>
                <c:pt idx="9">
                  <c:v>Cloud Data Engineer</c:v>
                </c:pt>
                <c:pt idx="10">
                  <c:v>Computer Vision Engineer</c:v>
                </c:pt>
                <c:pt idx="11">
                  <c:v>Computer Vision Software Engineer</c:v>
                </c:pt>
                <c:pt idx="12">
                  <c:v>Data Analyst</c:v>
                </c:pt>
                <c:pt idx="13">
                  <c:v>Data Analytics Engineer</c:v>
                </c:pt>
                <c:pt idx="14">
                  <c:v>Data Analytics Lead</c:v>
                </c:pt>
                <c:pt idx="15">
                  <c:v>Data Analytics Manager</c:v>
                </c:pt>
                <c:pt idx="16">
                  <c:v>Data Architect</c:v>
                </c:pt>
                <c:pt idx="17">
                  <c:v>Data Engineer</c:v>
                </c:pt>
                <c:pt idx="18">
                  <c:v>Data Engineering Manager</c:v>
                </c:pt>
                <c:pt idx="19">
                  <c:v>Data Science Consultant</c:v>
                </c:pt>
                <c:pt idx="20">
                  <c:v>Data Science Engineer</c:v>
                </c:pt>
                <c:pt idx="21">
                  <c:v>Data Science Manager</c:v>
                </c:pt>
                <c:pt idx="22">
                  <c:v>Data Scientist</c:v>
                </c:pt>
                <c:pt idx="23">
                  <c:v>Data Specialist</c:v>
                </c:pt>
                <c:pt idx="24">
                  <c:v>Director of Data Engineering</c:v>
                </c:pt>
                <c:pt idx="25">
                  <c:v>Director of Data Science</c:v>
                </c:pt>
                <c:pt idx="26">
                  <c:v>ETL Developer</c:v>
                </c:pt>
                <c:pt idx="27">
                  <c:v>Finance Data Analyst</c:v>
                </c:pt>
                <c:pt idx="28">
                  <c:v>Financial Data Analyst</c:v>
                </c:pt>
                <c:pt idx="29">
                  <c:v>Head of Data</c:v>
                </c:pt>
                <c:pt idx="30">
                  <c:v>Head of Data Science</c:v>
                </c:pt>
                <c:pt idx="31">
                  <c:v>Head of Machine Learning</c:v>
                </c:pt>
                <c:pt idx="32">
                  <c:v>Lead Data Analyst</c:v>
                </c:pt>
                <c:pt idx="33">
                  <c:v>Lead Data Engineer</c:v>
                </c:pt>
                <c:pt idx="34">
                  <c:v>Lead Data Scientist</c:v>
                </c:pt>
                <c:pt idx="35">
                  <c:v>Lead Machine Learning Engineer</c:v>
                </c:pt>
                <c:pt idx="36">
                  <c:v>Machine Learning Developer</c:v>
                </c:pt>
                <c:pt idx="37">
                  <c:v>Machine Learning Engineer</c:v>
                </c:pt>
                <c:pt idx="38">
                  <c:v>Machine Learning Infrastructure Engineer</c:v>
                </c:pt>
                <c:pt idx="39">
                  <c:v>Machine Learning Manager</c:v>
                </c:pt>
                <c:pt idx="40">
                  <c:v>Machine Learning Scientist</c:v>
                </c:pt>
                <c:pt idx="41">
                  <c:v>Marketing Data Analyst</c:v>
                </c:pt>
                <c:pt idx="42">
                  <c:v>NLP Engineer</c:v>
                </c:pt>
                <c:pt idx="43">
                  <c:v>Principal Data Analyst</c:v>
                </c:pt>
                <c:pt idx="44">
                  <c:v>Principal Data Engineer</c:v>
                </c:pt>
                <c:pt idx="45">
                  <c:v>Principal Data Scientist</c:v>
                </c:pt>
                <c:pt idx="46">
                  <c:v>Product Data Analyst</c:v>
                </c:pt>
                <c:pt idx="47">
                  <c:v>Research Scientist</c:v>
                </c:pt>
                <c:pt idx="48">
                  <c:v>Staff Data Scientist</c:v>
                </c:pt>
              </c:strCache>
            </c:strRef>
          </c:cat>
          <c:val>
            <c:numRef>
              <c:f>'Pivot Tables 2'!$AG$76:$AG$124</c:f>
              <c:numCache>
                <c:formatCode>General</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val>
          <c:extLst>
            <c:ext xmlns:c16="http://schemas.microsoft.com/office/drawing/2014/chart" uri="{C3380CC4-5D6E-409C-BE32-E72D297353CC}">
              <c16:uniqueId val="{00000006-65F1-47CC-A1D1-C5FBBBB9758C}"/>
            </c:ext>
          </c:extLst>
        </c:ser>
        <c:ser>
          <c:idx val="7"/>
          <c:order val="7"/>
          <c:tx>
            <c:strRef>
              <c:f>'Pivot Tables 2'!$AH$75</c:f>
              <c:strCache>
                <c:ptCount val="1"/>
                <c:pt idx="0">
                  <c:v>160000</c:v>
                </c:pt>
              </c:strCache>
            </c:strRef>
          </c:tx>
          <c:spPr>
            <a:solidFill>
              <a:schemeClr val="accent2">
                <a:lumMod val="60000"/>
              </a:schemeClr>
            </a:solidFill>
            <a:ln>
              <a:noFill/>
            </a:ln>
            <a:effectLst/>
          </c:spPr>
          <c:invertIfNegative val="0"/>
          <c:cat>
            <c:strRef>
              <c:f>'Pivot Tables 2'!$Z$76:$Z$124</c:f>
              <c:strCache>
                <c:ptCount val="49"/>
                <c:pt idx="0">
                  <c:v>3D Computer Vision Researcher</c:v>
                </c:pt>
                <c:pt idx="1">
                  <c:v>AI Scientist</c:v>
                </c:pt>
                <c:pt idx="2">
                  <c:v>Analytics Engineer</c:v>
                </c:pt>
                <c:pt idx="3">
                  <c:v>Applied Data Scientist</c:v>
                </c:pt>
                <c:pt idx="4">
                  <c:v>Applied Machine Learning Scientist</c:v>
                </c:pt>
                <c:pt idx="5">
                  <c:v>BI Data Analyst</c:v>
                </c:pt>
                <c:pt idx="6">
                  <c:v>Big Data Architect</c:v>
                </c:pt>
                <c:pt idx="7">
                  <c:v>Big Data Engineer</c:v>
                </c:pt>
                <c:pt idx="8">
                  <c:v>Business Data Analyst</c:v>
                </c:pt>
                <c:pt idx="9">
                  <c:v>Cloud Data Engineer</c:v>
                </c:pt>
                <c:pt idx="10">
                  <c:v>Computer Vision Engineer</c:v>
                </c:pt>
                <c:pt idx="11">
                  <c:v>Computer Vision Software Engineer</c:v>
                </c:pt>
                <c:pt idx="12">
                  <c:v>Data Analyst</c:v>
                </c:pt>
                <c:pt idx="13">
                  <c:v>Data Analytics Engineer</c:v>
                </c:pt>
                <c:pt idx="14">
                  <c:v>Data Analytics Lead</c:v>
                </c:pt>
                <c:pt idx="15">
                  <c:v>Data Analytics Manager</c:v>
                </c:pt>
                <c:pt idx="16">
                  <c:v>Data Architect</c:v>
                </c:pt>
                <c:pt idx="17">
                  <c:v>Data Engineer</c:v>
                </c:pt>
                <c:pt idx="18">
                  <c:v>Data Engineering Manager</c:v>
                </c:pt>
                <c:pt idx="19">
                  <c:v>Data Science Consultant</c:v>
                </c:pt>
                <c:pt idx="20">
                  <c:v>Data Science Engineer</c:v>
                </c:pt>
                <c:pt idx="21">
                  <c:v>Data Science Manager</c:v>
                </c:pt>
                <c:pt idx="22">
                  <c:v>Data Scientist</c:v>
                </c:pt>
                <c:pt idx="23">
                  <c:v>Data Specialist</c:v>
                </c:pt>
                <c:pt idx="24">
                  <c:v>Director of Data Engineering</c:v>
                </c:pt>
                <c:pt idx="25">
                  <c:v>Director of Data Science</c:v>
                </c:pt>
                <c:pt idx="26">
                  <c:v>ETL Developer</c:v>
                </c:pt>
                <c:pt idx="27">
                  <c:v>Finance Data Analyst</c:v>
                </c:pt>
                <c:pt idx="28">
                  <c:v>Financial Data Analyst</c:v>
                </c:pt>
                <c:pt idx="29">
                  <c:v>Head of Data</c:v>
                </c:pt>
                <c:pt idx="30">
                  <c:v>Head of Data Science</c:v>
                </c:pt>
                <c:pt idx="31">
                  <c:v>Head of Machine Learning</c:v>
                </c:pt>
                <c:pt idx="32">
                  <c:v>Lead Data Analyst</c:v>
                </c:pt>
                <c:pt idx="33">
                  <c:v>Lead Data Engineer</c:v>
                </c:pt>
                <c:pt idx="34">
                  <c:v>Lead Data Scientist</c:v>
                </c:pt>
                <c:pt idx="35">
                  <c:v>Lead Machine Learning Engineer</c:v>
                </c:pt>
                <c:pt idx="36">
                  <c:v>Machine Learning Developer</c:v>
                </c:pt>
                <c:pt idx="37">
                  <c:v>Machine Learning Engineer</c:v>
                </c:pt>
                <c:pt idx="38">
                  <c:v>Machine Learning Infrastructure Engineer</c:v>
                </c:pt>
                <c:pt idx="39">
                  <c:v>Machine Learning Manager</c:v>
                </c:pt>
                <c:pt idx="40">
                  <c:v>Machine Learning Scientist</c:v>
                </c:pt>
                <c:pt idx="41">
                  <c:v>Marketing Data Analyst</c:v>
                </c:pt>
                <c:pt idx="42">
                  <c:v>NLP Engineer</c:v>
                </c:pt>
                <c:pt idx="43">
                  <c:v>Principal Data Analyst</c:v>
                </c:pt>
                <c:pt idx="44">
                  <c:v>Principal Data Engineer</c:v>
                </c:pt>
                <c:pt idx="45">
                  <c:v>Principal Data Scientist</c:v>
                </c:pt>
                <c:pt idx="46">
                  <c:v>Product Data Analyst</c:v>
                </c:pt>
                <c:pt idx="47">
                  <c:v>Research Scientist</c:v>
                </c:pt>
                <c:pt idx="48">
                  <c:v>Staff Data Scientist</c:v>
                </c:pt>
              </c:strCache>
            </c:strRef>
          </c:cat>
          <c:val>
            <c:numRef>
              <c:f>'Pivot Tables 2'!$AH$76:$AH$124</c:f>
              <c:numCache>
                <c:formatCode>General</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val>
          <c:extLst>
            <c:ext xmlns:c16="http://schemas.microsoft.com/office/drawing/2014/chart" uri="{C3380CC4-5D6E-409C-BE32-E72D297353CC}">
              <c16:uniqueId val="{00000007-65F1-47CC-A1D1-C5FBBBB9758C}"/>
            </c:ext>
          </c:extLst>
        </c:ser>
        <c:ser>
          <c:idx val="8"/>
          <c:order val="8"/>
          <c:tx>
            <c:strRef>
              <c:f>'Pivot Tables 2'!$AI$75</c:f>
              <c:strCache>
                <c:ptCount val="1"/>
                <c:pt idx="0">
                  <c:v>180000</c:v>
                </c:pt>
              </c:strCache>
            </c:strRef>
          </c:tx>
          <c:spPr>
            <a:solidFill>
              <a:schemeClr val="accent3">
                <a:lumMod val="60000"/>
              </a:schemeClr>
            </a:solidFill>
            <a:ln>
              <a:noFill/>
            </a:ln>
            <a:effectLst/>
          </c:spPr>
          <c:invertIfNegative val="0"/>
          <c:cat>
            <c:strRef>
              <c:f>'Pivot Tables 2'!$Z$76:$Z$124</c:f>
              <c:strCache>
                <c:ptCount val="49"/>
                <c:pt idx="0">
                  <c:v>3D Computer Vision Researcher</c:v>
                </c:pt>
                <c:pt idx="1">
                  <c:v>AI Scientist</c:v>
                </c:pt>
                <c:pt idx="2">
                  <c:v>Analytics Engineer</c:v>
                </c:pt>
                <c:pt idx="3">
                  <c:v>Applied Data Scientist</c:v>
                </c:pt>
                <c:pt idx="4">
                  <c:v>Applied Machine Learning Scientist</c:v>
                </c:pt>
                <c:pt idx="5">
                  <c:v>BI Data Analyst</c:v>
                </c:pt>
                <c:pt idx="6">
                  <c:v>Big Data Architect</c:v>
                </c:pt>
                <c:pt idx="7">
                  <c:v>Big Data Engineer</c:v>
                </c:pt>
                <c:pt idx="8">
                  <c:v>Business Data Analyst</c:v>
                </c:pt>
                <c:pt idx="9">
                  <c:v>Cloud Data Engineer</c:v>
                </c:pt>
                <c:pt idx="10">
                  <c:v>Computer Vision Engineer</c:v>
                </c:pt>
                <c:pt idx="11">
                  <c:v>Computer Vision Software Engineer</c:v>
                </c:pt>
                <c:pt idx="12">
                  <c:v>Data Analyst</c:v>
                </c:pt>
                <c:pt idx="13">
                  <c:v>Data Analytics Engineer</c:v>
                </c:pt>
                <c:pt idx="14">
                  <c:v>Data Analytics Lead</c:v>
                </c:pt>
                <c:pt idx="15">
                  <c:v>Data Analytics Manager</c:v>
                </c:pt>
                <c:pt idx="16">
                  <c:v>Data Architect</c:v>
                </c:pt>
                <c:pt idx="17">
                  <c:v>Data Engineer</c:v>
                </c:pt>
                <c:pt idx="18">
                  <c:v>Data Engineering Manager</c:v>
                </c:pt>
                <c:pt idx="19">
                  <c:v>Data Science Consultant</c:v>
                </c:pt>
                <c:pt idx="20">
                  <c:v>Data Science Engineer</c:v>
                </c:pt>
                <c:pt idx="21">
                  <c:v>Data Science Manager</c:v>
                </c:pt>
                <c:pt idx="22">
                  <c:v>Data Scientist</c:v>
                </c:pt>
                <c:pt idx="23">
                  <c:v>Data Specialist</c:v>
                </c:pt>
                <c:pt idx="24">
                  <c:v>Director of Data Engineering</c:v>
                </c:pt>
                <c:pt idx="25">
                  <c:v>Director of Data Science</c:v>
                </c:pt>
                <c:pt idx="26">
                  <c:v>ETL Developer</c:v>
                </c:pt>
                <c:pt idx="27">
                  <c:v>Finance Data Analyst</c:v>
                </c:pt>
                <c:pt idx="28">
                  <c:v>Financial Data Analyst</c:v>
                </c:pt>
                <c:pt idx="29">
                  <c:v>Head of Data</c:v>
                </c:pt>
                <c:pt idx="30">
                  <c:v>Head of Data Science</c:v>
                </c:pt>
                <c:pt idx="31">
                  <c:v>Head of Machine Learning</c:v>
                </c:pt>
                <c:pt idx="32">
                  <c:v>Lead Data Analyst</c:v>
                </c:pt>
                <c:pt idx="33">
                  <c:v>Lead Data Engineer</c:v>
                </c:pt>
                <c:pt idx="34">
                  <c:v>Lead Data Scientist</c:v>
                </c:pt>
                <c:pt idx="35">
                  <c:v>Lead Machine Learning Engineer</c:v>
                </c:pt>
                <c:pt idx="36">
                  <c:v>Machine Learning Developer</c:v>
                </c:pt>
                <c:pt idx="37">
                  <c:v>Machine Learning Engineer</c:v>
                </c:pt>
                <c:pt idx="38">
                  <c:v>Machine Learning Infrastructure Engineer</c:v>
                </c:pt>
                <c:pt idx="39">
                  <c:v>Machine Learning Manager</c:v>
                </c:pt>
                <c:pt idx="40">
                  <c:v>Machine Learning Scientist</c:v>
                </c:pt>
                <c:pt idx="41">
                  <c:v>Marketing Data Analyst</c:v>
                </c:pt>
                <c:pt idx="42">
                  <c:v>NLP Engineer</c:v>
                </c:pt>
                <c:pt idx="43">
                  <c:v>Principal Data Analyst</c:v>
                </c:pt>
                <c:pt idx="44">
                  <c:v>Principal Data Engineer</c:v>
                </c:pt>
                <c:pt idx="45">
                  <c:v>Principal Data Scientist</c:v>
                </c:pt>
                <c:pt idx="46">
                  <c:v>Product Data Analyst</c:v>
                </c:pt>
                <c:pt idx="47">
                  <c:v>Research Scientist</c:v>
                </c:pt>
                <c:pt idx="48">
                  <c:v>Staff Data Scientist</c:v>
                </c:pt>
              </c:strCache>
            </c:strRef>
          </c:cat>
          <c:val>
            <c:numRef>
              <c:f>'Pivot Tables 2'!$AI$76:$AI$124</c:f>
              <c:numCache>
                <c:formatCode>General</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val>
          <c:extLst>
            <c:ext xmlns:c16="http://schemas.microsoft.com/office/drawing/2014/chart" uri="{C3380CC4-5D6E-409C-BE32-E72D297353CC}">
              <c16:uniqueId val="{00000008-65F1-47CC-A1D1-C5FBBBB9758C}"/>
            </c:ext>
          </c:extLst>
        </c:ser>
        <c:ser>
          <c:idx val="9"/>
          <c:order val="9"/>
          <c:tx>
            <c:strRef>
              <c:f>'Pivot Tables 2'!$AJ$75</c:f>
              <c:strCache>
                <c:ptCount val="1"/>
                <c:pt idx="0">
                  <c:v>200000</c:v>
                </c:pt>
              </c:strCache>
            </c:strRef>
          </c:tx>
          <c:spPr>
            <a:solidFill>
              <a:schemeClr val="accent4">
                <a:lumMod val="60000"/>
              </a:schemeClr>
            </a:solidFill>
            <a:ln>
              <a:noFill/>
            </a:ln>
            <a:effectLst/>
          </c:spPr>
          <c:invertIfNegative val="0"/>
          <c:cat>
            <c:strRef>
              <c:f>'Pivot Tables 2'!$Z$76:$Z$124</c:f>
              <c:strCache>
                <c:ptCount val="49"/>
                <c:pt idx="0">
                  <c:v>3D Computer Vision Researcher</c:v>
                </c:pt>
                <c:pt idx="1">
                  <c:v>AI Scientist</c:v>
                </c:pt>
                <c:pt idx="2">
                  <c:v>Analytics Engineer</c:v>
                </c:pt>
                <c:pt idx="3">
                  <c:v>Applied Data Scientist</c:v>
                </c:pt>
                <c:pt idx="4">
                  <c:v>Applied Machine Learning Scientist</c:v>
                </c:pt>
                <c:pt idx="5">
                  <c:v>BI Data Analyst</c:v>
                </c:pt>
                <c:pt idx="6">
                  <c:v>Big Data Architect</c:v>
                </c:pt>
                <c:pt idx="7">
                  <c:v>Big Data Engineer</c:v>
                </c:pt>
                <c:pt idx="8">
                  <c:v>Business Data Analyst</c:v>
                </c:pt>
                <c:pt idx="9">
                  <c:v>Cloud Data Engineer</c:v>
                </c:pt>
                <c:pt idx="10">
                  <c:v>Computer Vision Engineer</c:v>
                </c:pt>
                <c:pt idx="11">
                  <c:v>Computer Vision Software Engineer</c:v>
                </c:pt>
                <c:pt idx="12">
                  <c:v>Data Analyst</c:v>
                </c:pt>
                <c:pt idx="13">
                  <c:v>Data Analytics Engineer</c:v>
                </c:pt>
                <c:pt idx="14">
                  <c:v>Data Analytics Lead</c:v>
                </c:pt>
                <c:pt idx="15">
                  <c:v>Data Analytics Manager</c:v>
                </c:pt>
                <c:pt idx="16">
                  <c:v>Data Architect</c:v>
                </c:pt>
                <c:pt idx="17">
                  <c:v>Data Engineer</c:v>
                </c:pt>
                <c:pt idx="18">
                  <c:v>Data Engineering Manager</c:v>
                </c:pt>
                <c:pt idx="19">
                  <c:v>Data Science Consultant</c:v>
                </c:pt>
                <c:pt idx="20">
                  <c:v>Data Science Engineer</c:v>
                </c:pt>
                <c:pt idx="21">
                  <c:v>Data Science Manager</c:v>
                </c:pt>
                <c:pt idx="22">
                  <c:v>Data Scientist</c:v>
                </c:pt>
                <c:pt idx="23">
                  <c:v>Data Specialist</c:v>
                </c:pt>
                <c:pt idx="24">
                  <c:v>Director of Data Engineering</c:v>
                </c:pt>
                <c:pt idx="25">
                  <c:v>Director of Data Science</c:v>
                </c:pt>
                <c:pt idx="26">
                  <c:v>ETL Developer</c:v>
                </c:pt>
                <c:pt idx="27">
                  <c:v>Finance Data Analyst</c:v>
                </c:pt>
                <c:pt idx="28">
                  <c:v>Financial Data Analyst</c:v>
                </c:pt>
                <c:pt idx="29">
                  <c:v>Head of Data</c:v>
                </c:pt>
                <c:pt idx="30">
                  <c:v>Head of Data Science</c:v>
                </c:pt>
                <c:pt idx="31">
                  <c:v>Head of Machine Learning</c:v>
                </c:pt>
                <c:pt idx="32">
                  <c:v>Lead Data Analyst</c:v>
                </c:pt>
                <c:pt idx="33">
                  <c:v>Lead Data Engineer</c:v>
                </c:pt>
                <c:pt idx="34">
                  <c:v>Lead Data Scientist</c:v>
                </c:pt>
                <c:pt idx="35">
                  <c:v>Lead Machine Learning Engineer</c:v>
                </c:pt>
                <c:pt idx="36">
                  <c:v>Machine Learning Developer</c:v>
                </c:pt>
                <c:pt idx="37">
                  <c:v>Machine Learning Engineer</c:v>
                </c:pt>
                <c:pt idx="38">
                  <c:v>Machine Learning Infrastructure Engineer</c:v>
                </c:pt>
                <c:pt idx="39">
                  <c:v>Machine Learning Manager</c:v>
                </c:pt>
                <c:pt idx="40">
                  <c:v>Machine Learning Scientist</c:v>
                </c:pt>
                <c:pt idx="41">
                  <c:v>Marketing Data Analyst</c:v>
                </c:pt>
                <c:pt idx="42">
                  <c:v>NLP Engineer</c:v>
                </c:pt>
                <c:pt idx="43">
                  <c:v>Principal Data Analyst</c:v>
                </c:pt>
                <c:pt idx="44">
                  <c:v>Principal Data Engineer</c:v>
                </c:pt>
                <c:pt idx="45">
                  <c:v>Principal Data Scientist</c:v>
                </c:pt>
                <c:pt idx="46">
                  <c:v>Product Data Analyst</c:v>
                </c:pt>
                <c:pt idx="47">
                  <c:v>Research Scientist</c:v>
                </c:pt>
                <c:pt idx="48">
                  <c:v>Staff Data Scientist</c:v>
                </c:pt>
              </c:strCache>
            </c:strRef>
          </c:cat>
          <c:val>
            <c:numRef>
              <c:f>'Pivot Tables 2'!$AJ$76:$AJ$124</c:f>
              <c:numCache>
                <c:formatCode>General</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val>
          <c:extLst>
            <c:ext xmlns:c16="http://schemas.microsoft.com/office/drawing/2014/chart" uri="{C3380CC4-5D6E-409C-BE32-E72D297353CC}">
              <c16:uniqueId val="{00000009-65F1-47CC-A1D1-C5FBBBB9758C}"/>
            </c:ext>
          </c:extLst>
        </c:ser>
        <c:ser>
          <c:idx val="10"/>
          <c:order val="10"/>
          <c:tx>
            <c:strRef>
              <c:f>'Pivot Tables 2'!$AK$75</c:f>
              <c:strCache>
                <c:ptCount val="1"/>
                <c:pt idx="0">
                  <c:v>220000</c:v>
                </c:pt>
              </c:strCache>
            </c:strRef>
          </c:tx>
          <c:spPr>
            <a:solidFill>
              <a:schemeClr val="accent5">
                <a:lumMod val="60000"/>
              </a:schemeClr>
            </a:solidFill>
            <a:ln>
              <a:noFill/>
            </a:ln>
            <a:effectLst/>
          </c:spPr>
          <c:invertIfNegative val="0"/>
          <c:cat>
            <c:strRef>
              <c:f>'Pivot Tables 2'!$Z$76:$Z$124</c:f>
              <c:strCache>
                <c:ptCount val="49"/>
                <c:pt idx="0">
                  <c:v>3D Computer Vision Researcher</c:v>
                </c:pt>
                <c:pt idx="1">
                  <c:v>AI Scientist</c:v>
                </c:pt>
                <c:pt idx="2">
                  <c:v>Analytics Engineer</c:v>
                </c:pt>
                <c:pt idx="3">
                  <c:v>Applied Data Scientist</c:v>
                </c:pt>
                <c:pt idx="4">
                  <c:v>Applied Machine Learning Scientist</c:v>
                </c:pt>
                <c:pt idx="5">
                  <c:v>BI Data Analyst</c:v>
                </c:pt>
                <c:pt idx="6">
                  <c:v>Big Data Architect</c:v>
                </c:pt>
                <c:pt idx="7">
                  <c:v>Big Data Engineer</c:v>
                </c:pt>
                <c:pt idx="8">
                  <c:v>Business Data Analyst</c:v>
                </c:pt>
                <c:pt idx="9">
                  <c:v>Cloud Data Engineer</c:v>
                </c:pt>
                <c:pt idx="10">
                  <c:v>Computer Vision Engineer</c:v>
                </c:pt>
                <c:pt idx="11">
                  <c:v>Computer Vision Software Engineer</c:v>
                </c:pt>
                <c:pt idx="12">
                  <c:v>Data Analyst</c:v>
                </c:pt>
                <c:pt idx="13">
                  <c:v>Data Analytics Engineer</c:v>
                </c:pt>
                <c:pt idx="14">
                  <c:v>Data Analytics Lead</c:v>
                </c:pt>
                <c:pt idx="15">
                  <c:v>Data Analytics Manager</c:v>
                </c:pt>
                <c:pt idx="16">
                  <c:v>Data Architect</c:v>
                </c:pt>
                <c:pt idx="17">
                  <c:v>Data Engineer</c:v>
                </c:pt>
                <c:pt idx="18">
                  <c:v>Data Engineering Manager</c:v>
                </c:pt>
                <c:pt idx="19">
                  <c:v>Data Science Consultant</c:v>
                </c:pt>
                <c:pt idx="20">
                  <c:v>Data Science Engineer</c:v>
                </c:pt>
                <c:pt idx="21">
                  <c:v>Data Science Manager</c:v>
                </c:pt>
                <c:pt idx="22">
                  <c:v>Data Scientist</c:v>
                </c:pt>
                <c:pt idx="23">
                  <c:v>Data Specialist</c:v>
                </c:pt>
                <c:pt idx="24">
                  <c:v>Director of Data Engineering</c:v>
                </c:pt>
                <c:pt idx="25">
                  <c:v>Director of Data Science</c:v>
                </c:pt>
                <c:pt idx="26">
                  <c:v>ETL Developer</c:v>
                </c:pt>
                <c:pt idx="27">
                  <c:v>Finance Data Analyst</c:v>
                </c:pt>
                <c:pt idx="28">
                  <c:v>Financial Data Analyst</c:v>
                </c:pt>
                <c:pt idx="29">
                  <c:v>Head of Data</c:v>
                </c:pt>
                <c:pt idx="30">
                  <c:v>Head of Data Science</c:v>
                </c:pt>
                <c:pt idx="31">
                  <c:v>Head of Machine Learning</c:v>
                </c:pt>
                <c:pt idx="32">
                  <c:v>Lead Data Analyst</c:v>
                </c:pt>
                <c:pt idx="33">
                  <c:v>Lead Data Engineer</c:v>
                </c:pt>
                <c:pt idx="34">
                  <c:v>Lead Data Scientist</c:v>
                </c:pt>
                <c:pt idx="35">
                  <c:v>Lead Machine Learning Engineer</c:v>
                </c:pt>
                <c:pt idx="36">
                  <c:v>Machine Learning Developer</c:v>
                </c:pt>
                <c:pt idx="37">
                  <c:v>Machine Learning Engineer</c:v>
                </c:pt>
                <c:pt idx="38">
                  <c:v>Machine Learning Infrastructure Engineer</c:v>
                </c:pt>
                <c:pt idx="39">
                  <c:v>Machine Learning Manager</c:v>
                </c:pt>
                <c:pt idx="40">
                  <c:v>Machine Learning Scientist</c:v>
                </c:pt>
                <c:pt idx="41">
                  <c:v>Marketing Data Analyst</c:v>
                </c:pt>
                <c:pt idx="42">
                  <c:v>NLP Engineer</c:v>
                </c:pt>
                <c:pt idx="43">
                  <c:v>Principal Data Analyst</c:v>
                </c:pt>
                <c:pt idx="44">
                  <c:v>Principal Data Engineer</c:v>
                </c:pt>
                <c:pt idx="45">
                  <c:v>Principal Data Scientist</c:v>
                </c:pt>
                <c:pt idx="46">
                  <c:v>Product Data Analyst</c:v>
                </c:pt>
                <c:pt idx="47">
                  <c:v>Research Scientist</c:v>
                </c:pt>
                <c:pt idx="48">
                  <c:v>Staff Data Scientist</c:v>
                </c:pt>
              </c:strCache>
            </c:strRef>
          </c:cat>
          <c:val>
            <c:numRef>
              <c:f>'Pivot Tables 2'!$AK$76:$AK$124</c:f>
              <c:numCache>
                <c:formatCode>General</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val>
          <c:extLst>
            <c:ext xmlns:c16="http://schemas.microsoft.com/office/drawing/2014/chart" uri="{C3380CC4-5D6E-409C-BE32-E72D297353CC}">
              <c16:uniqueId val="{0000000A-65F1-47CC-A1D1-C5FBBBB9758C}"/>
            </c:ext>
          </c:extLst>
        </c:ser>
        <c:ser>
          <c:idx val="11"/>
          <c:order val="11"/>
          <c:tx>
            <c:strRef>
              <c:f>'Pivot Tables 2'!$AL$75</c:f>
              <c:strCache>
                <c:ptCount val="1"/>
                <c:pt idx="0">
                  <c:v>240000</c:v>
                </c:pt>
              </c:strCache>
            </c:strRef>
          </c:tx>
          <c:spPr>
            <a:solidFill>
              <a:schemeClr val="accent6">
                <a:lumMod val="60000"/>
              </a:schemeClr>
            </a:solidFill>
            <a:ln>
              <a:noFill/>
            </a:ln>
            <a:effectLst/>
          </c:spPr>
          <c:invertIfNegative val="0"/>
          <c:cat>
            <c:strRef>
              <c:f>'Pivot Tables 2'!$Z$76:$Z$124</c:f>
              <c:strCache>
                <c:ptCount val="49"/>
                <c:pt idx="0">
                  <c:v>3D Computer Vision Researcher</c:v>
                </c:pt>
                <c:pt idx="1">
                  <c:v>AI Scientist</c:v>
                </c:pt>
                <c:pt idx="2">
                  <c:v>Analytics Engineer</c:v>
                </c:pt>
                <c:pt idx="3">
                  <c:v>Applied Data Scientist</c:v>
                </c:pt>
                <c:pt idx="4">
                  <c:v>Applied Machine Learning Scientist</c:v>
                </c:pt>
                <c:pt idx="5">
                  <c:v>BI Data Analyst</c:v>
                </c:pt>
                <c:pt idx="6">
                  <c:v>Big Data Architect</c:v>
                </c:pt>
                <c:pt idx="7">
                  <c:v>Big Data Engineer</c:v>
                </c:pt>
                <c:pt idx="8">
                  <c:v>Business Data Analyst</c:v>
                </c:pt>
                <c:pt idx="9">
                  <c:v>Cloud Data Engineer</c:v>
                </c:pt>
                <c:pt idx="10">
                  <c:v>Computer Vision Engineer</c:v>
                </c:pt>
                <c:pt idx="11">
                  <c:v>Computer Vision Software Engineer</c:v>
                </c:pt>
                <c:pt idx="12">
                  <c:v>Data Analyst</c:v>
                </c:pt>
                <c:pt idx="13">
                  <c:v>Data Analytics Engineer</c:v>
                </c:pt>
                <c:pt idx="14">
                  <c:v>Data Analytics Lead</c:v>
                </c:pt>
                <c:pt idx="15">
                  <c:v>Data Analytics Manager</c:v>
                </c:pt>
                <c:pt idx="16">
                  <c:v>Data Architect</c:v>
                </c:pt>
                <c:pt idx="17">
                  <c:v>Data Engineer</c:v>
                </c:pt>
                <c:pt idx="18">
                  <c:v>Data Engineering Manager</c:v>
                </c:pt>
                <c:pt idx="19">
                  <c:v>Data Science Consultant</c:v>
                </c:pt>
                <c:pt idx="20">
                  <c:v>Data Science Engineer</c:v>
                </c:pt>
                <c:pt idx="21">
                  <c:v>Data Science Manager</c:v>
                </c:pt>
                <c:pt idx="22">
                  <c:v>Data Scientist</c:v>
                </c:pt>
                <c:pt idx="23">
                  <c:v>Data Specialist</c:v>
                </c:pt>
                <c:pt idx="24">
                  <c:v>Director of Data Engineering</c:v>
                </c:pt>
                <c:pt idx="25">
                  <c:v>Director of Data Science</c:v>
                </c:pt>
                <c:pt idx="26">
                  <c:v>ETL Developer</c:v>
                </c:pt>
                <c:pt idx="27">
                  <c:v>Finance Data Analyst</c:v>
                </c:pt>
                <c:pt idx="28">
                  <c:v>Financial Data Analyst</c:v>
                </c:pt>
                <c:pt idx="29">
                  <c:v>Head of Data</c:v>
                </c:pt>
                <c:pt idx="30">
                  <c:v>Head of Data Science</c:v>
                </c:pt>
                <c:pt idx="31">
                  <c:v>Head of Machine Learning</c:v>
                </c:pt>
                <c:pt idx="32">
                  <c:v>Lead Data Analyst</c:v>
                </c:pt>
                <c:pt idx="33">
                  <c:v>Lead Data Engineer</c:v>
                </c:pt>
                <c:pt idx="34">
                  <c:v>Lead Data Scientist</c:v>
                </c:pt>
                <c:pt idx="35">
                  <c:v>Lead Machine Learning Engineer</c:v>
                </c:pt>
                <c:pt idx="36">
                  <c:v>Machine Learning Developer</c:v>
                </c:pt>
                <c:pt idx="37">
                  <c:v>Machine Learning Engineer</c:v>
                </c:pt>
                <c:pt idx="38">
                  <c:v>Machine Learning Infrastructure Engineer</c:v>
                </c:pt>
                <c:pt idx="39">
                  <c:v>Machine Learning Manager</c:v>
                </c:pt>
                <c:pt idx="40">
                  <c:v>Machine Learning Scientist</c:v>
                </c:pt>
                <c:pt idx="41">
                  <c:v>Marketing Data Analyst</c:v>
                </c:pt>
                <c:pt idx="42">
                  <c:v>NLP Engineer</c:v>
                </c:pt>
                <c:pt idx="43">
                  <c:v>Principal Data Analyst</c:v>
                </c:pt>
                <c:pt idx="44">
                  <c:v>Principal Data Engineer</c:v>
                </c:pt>
                <c:pt idx="45">
                  <c:v>Principal Data Scientist</c:v>
                </c:pt>
                <c:pt idx="46">
                  <c:v>Product Data Analyst</c:v>
                </c:pt>
                <c:pt idx="47">
                  <c:v>Research Scientist</c:v>
                </c:pt>
                <c:pt idx="48">
                  <c:v>Staff Data Scientist</c:v>
                </c:pt>
              </c:strCache>
            </c:strRef>
          </c:cat>
          <c:val>
            <c:numRef>
              <c:f>'Pivot Tables 2'!$AL$76:$AL$124</c:f>
              <c:numCache>
                <c:formatCode>General</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val>
          <c:extLst>
            <c:ext xmlns:c16="http://schemas.microsoft.com/office/drawing/2014/chart" uri="{C3380CC4-5D6E-409C-BE32-E72D297353CC}">
              <c16:uniqueId val="{0000000B-65F1-47CC-A1D1-C5FBBBB9758C}"/>
            </c:ext>
          </c:extLst>
        </c:ser>
        <c:ser>
          <c:idx val="12"/>
          <c:order val="12"/>
          <c:tx>
            <c:strRef>
              <c:f>'Pivot Tables 2'!$AM$75</c:f>
              <c:strCache>
                <c:ptCount val="1"/>
                <c:pt idx="0">
                  <c:v>260000</c:v>
                </c:pt>
              </c:strCache>
            </c:strRef>
          </c:tx>
          <c:spPr>
            <a:solidFill>
              <a:schemeClr val="accent1">
                <a:lumMod val="80000"/>
                <a:lumOff val="20000"/>
              </a:schemeClr>
            </a:solidFill>
            <a:ln>
              <a:noFill/>
            </a:ln>
            <a:effectLst/>
          </c:spPr>
          <c:invertIfNegative val="0"/>
          <c:cat>
            <c:strRef>
              <c:f>'Pivot Tables 2'!$Z$76:$Z$124</c:f>
              <c:strCache>
                <c:ptCount val="49"/>
                <c:pt idx="0">
                  <c:v>3D Computer Vision Researcher</c:v>
                </c:pt>
                <c:pt idx="1">
                  <c:v>AI Scientist</c:v>
                </c:pt>
                <c:pt idx="2">
                  <c:v>Analytics Engineer</c:v>
                </c:pt>
                <c:pt idx="3">
                  <c:v>Applied Data Scientist</c:v>
                </c:pt>
                <c:pt idx="4">
                  <c:v>Applied Machine Learning Scientist</c:v>
                </c:pt>
                <c:pt idx="5">
                  <c:v>BI Data Analyst</c:v>
                </c:pt>
                <c:pt idx="6">
                  <c:v>Big Data Architect</c:v>
                </c:pt>
                <c:pt idx="7">
                  <c:v>Big Data Engineer</c:v>
                </c:pt>
                <c:pt idx="8">
                  <c:v>Business Data Analyst</c:v>
                </c:pt>
                <c:pt idx="9">
                  <c:v>Cloud Data Engineer</c:v>
                </c:pt>
                <c:pt idx="10">
                  <c:v>Computer Vision Engineer</c:v>
                </c:pt>
                <c:pt idx="11">
                  <c:v>Computer Vision Software Engineer</c:v>
                </c:pt>
                <c:pt idx="12">
                  <c:v>Data Analyst</c:v>
                </c:pt>
                <c:pt idx="13">
                  <c:v>Data Analytics Engineer</c:v>
                </c:pt>
                <c:pt idx="14">
                  <c:v>Data Analytics Lead</c:v>
                </c:pt>
                <c:pt idx="15">
                  <c:v>Data Analytics Manager</c:v>
                </c:pt>
                <c:pt idx="16">
                  <c:v>Data Architect</c:v>
                </c:pt>
                <c:pt idx="17">
                  <c:v>Data Engineer</c:v>
                </c:pt>
                <c:pt idx="18">
                  <c:v>Data Engineering Manager</c:v>
                </c:pt>
                <c:pt idx="19">
                  <c:v>Data Science Consultant</c:v>
                </c:pt>
                <c:pt idx="20">
                  <c:v>Data Science Engineer</c:v>
                </c:pt>
                <c:pt idx="21">
                  <c:v>Data Science Manager</c:v>
                </c:pt>
                <c:pt idx="22">
                  <c:v>Data Scientist</c:v>
                </c:pt>
                <c:pt idx="23">
                  <c:v>Data Specialist</c:v>
                </c:pt>
                <c:pt idx="24">
                  <c:v>Director of Data Engineering</c:v>
                </c:pt>
                <c:pt idx="25">
                  <c:v>Director of Data Science</c:v>
                </c:pt>
                <c:pt idx="26">
                  <c:v>ETL Developer</c:v>
                </c:pt>
                <c:pt idx="27">
                  <c:v>Finance Data Analyst</c:v>
                </c:pt>
                <c:pt idx="28">
                  <c:v>Financial Data Analyst</c:v>
                </c:pt>
                <c:pt idx="29">
                  <c:v>Head of Data</c:v>
                </c:pt>
                <c:pt idx="30">
                  <c:v>Head of Data Science</c:v>
                </c:pt>
                <c:pt idx="31">
                  <c:v>Head of Machine Learning</c:v>
                </c:pt>
                <c:pt idx="32">
                  <c:v>Lead Data Analyst</c:v>
                </c:pt>
                <c:pt idx="33">
                  <c:v>Lead Data Engineer</c:v>
                </c:pt>
                <c:pt idx="34">
                  <c:v>Lead Data Scientist</c:v>
                </c:pt>
                <c:pt idx="35">
                  <c:v>Lead Machine Learning Engineer</c:v>
                </c:pt>
                <c:pt idx="36">
                  <c:v>Machine Learning Developer</c:v>
                </c:pt>
                <c:pt idx="37">
                  <c:v>Machine Learning Engineer</c:v>
                </c:pt>
                <c:pt idx="38">
                  <c:v>Machine Learning Infrastructure Engineer</c:v>
                </c:pt>
                <c:pt idx="39">
                  <c:v>Machine Learning Manager</c:v>
                </c:pt>
                <c:pt idx="40">
                  <c:v>Machine Learning Scientist</c:v>
                </c:pt>
                <c:pt idx="41">
                  <c:v>Marketing Data Analyst</c:v>
                </c:pt>
                <c:pt idx="42">
                  <c:v>NLP Engineer</c:v>
                </c:pt>
                <c:pt idx="43">
                  <c:v>Principal Data Analyst</c:v>
                </c:pt>
                <c:pt idx="44">
                  <c:v>Principal Data Engineer</c:v>
                </c:pt>
                <c:pt idx="45">
                  <c:v>Principal Data Scientist</c:v>
                </c:pt>
                <c:pt idx="46">
                  <c:v>Product Data Analyst</c:v>
                </c:pt>
                <c:pt idx="47">
                  <c:v>Research Scientist</c:v>
                </c:pt>
                <c:pt idx="48">
                  <c:v>Staff Data Scientist</c:v>
                </c:pt>
              </c:strCache>
            </c:strRef>
          </c:cat>
          <c:val>
            <c:numRef>
              <c:f>'Pivot Tables 2'!$AM$76:$AM$124</c:f>
              <c:numCache>
                <c:formatCode>General</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val>
          <c:extLst>
            <c:ext xmlns:c16="http://schemas.microsoft.com/office/drawing/2014/chart" uri="{C3380CC4-5D6E-409C-BE32-E72D297353CC}">
              <c16:uniqueId val="{0000000C-65F1-47CC-A1D1-C5FBBBB9758C}"/>
            </c:ext>
          </c:extLst>
        </c:ser>
        <c:ser>
          <c:idx val="13"/>
          <c:order val="13"/>
          <c:tx>
            <c:strRef>
              <c:f>'Pivot Tables 2'!$AN$75</c:f>
              <c:strCache>
                <c:ptCount val="1"/>
                <c:pt idx="0">
                  <c:v>280000</c:v>
                </c:pt>
              </c:strCache>
            </c:strRef>
          </c:tx>
          <c:spPr>
            <a:solidFill>
              <a:schemeClr val="accent2">
                <a:lumMod val="80000"/>
                <a:lumOff val="20000"/>
              </a:schemeClr>
            </a:solidFill>
            <a:ln>
              <a:noFill/>
            </a:ln>
            <a:effectLst/>
          </c:spPr>
          <c:invertIfNegative val="0"/>
          <c:cat>
            <c:strRef>
              <c:f>'Pivot Tables 2'!$Z$76:$Z$124</c:f>
              <c:strCache>
                <c:ptCount val="49"/>
                <c:pt idx="0">
                  <c:v>3D Computer Vision Researcher</c:v>
                </c:pt>
                <c:pt idx="1">
                  <c:v>AI Scientist</c:v>
                </c:pt>
                <c:pt idx="2">
                  <c:v>Analytics Engineer</c:v>
                </c:pt>
                <c:pt idx="3">
                  <c:v>Applied Data Scientist</c:v>
                </c:pt>
                <c:pt idx="4">
                  <c:v>Applied Machine Learning Scientist</c:v>
                </c:pt>
                <c:pt idx="5">
                  <c:v>BI Data Analyst</c:v>
                </c:pt>
                <c:pt idx="6">
                  <c:v>Big Data Architect</c:v>
                </c:pt>
                <c:pt idx="7">
                  <c:v>Big Data Engineer</c:v>
                </c:pt>
                <c:pt idx="8">
                  <c:v>Business Data Analyst</c:v>
                </c:pt>
                <c:pt idx="9">
                  <c:v>Cloud Data Engineer</c:v>
                </c:pt>
                <c:pt idx="10">
                  <c:v>Computer Vision Engineer</c:v>
                </c:pt>
                <c:pt idx="11">
                  <c:v>Computer Vision Software Engineer</c:v>
                </c:pt>
                <c:pt idx="12">
                  <c:v>Data Analyst</c:v>
                </c:pt>
                <c:pt idx="13">
                  <c:v>Data Analytics Engineer</c:v>
                </c:pt>
                <c:pt idx="14">
                  <c:v>Data Analytics Lead</c:v>
                </c:pt>
                <c:pt idx="15">
                  <c:v>Data Analytics Manager</c:v>
                </c:pt>
                <c:pt idx="16">
                  <c:v>Data Architect</c:v>
                </c:pt>
                <c:pt idx="17">
                  <c:v>Data Engineer</c:v>
                </c:pt>
                <c:pt idx="18">
                  <c:v>Data Engineering Manager</c:v>
                </c:pt>
                <c:pt idx="19">
                  <c:v>Data Science Consultant</c:v>
                </c:pt>
                <c:pt idx="20">
                  <c:v>Data Science Engineer</c:v>
                </c:pt>
                <c:pt idx="21">
                  <c:v>Data Science Manager</c:v>
                </c:pt>
                <c:pt idx="22">
                  <c:v>Data Scientist</c:v>
                </c:pt>
                <c:pt idx="23">
                  <c:v>Data Specialist</c:v>
                </c:pt>
                <c:pt idx="24">
                  <c:v>Director of Data Engineering</c:v>
                </c:pt>
                <c:pt idx="25">
                  <c:v>Director of Data Science</c:v>
                </c:pt>
                <c:pt idx="26">
                  <c:v>ETL Developer</c:v>
                </c:pt>
                <c:pt idx="27">
                  <c:v>Finance Data Analyst</c:v>
                </c:pt>
                <c:pt idx="28">
                  <c:v>Financial Data Analyst</c:v>
                </c:pt>
                <c:pt idx="29">
                  <c:v>Head of Data</c:v>
                </c:pt>
                <c:pt idx="30">
                  <c:v>Head of Data Science</c:v>
                </c:pt>
                <c:pt idx="31">
                  <c:v>Head of Machine Learning</c:v>
                </c:pt>
                <c:pt idx="32">
                  <c:v>Lead Data Analyst</c:v>
                </c:pt>
                <c:pt idx="33">
                  <c:v>Lead Data Engineer</c:v>
                </c:pt>
                <c:pt idx="34">
                  <c:v>Lead Data Scientist</c:v>
                </c:pt>
                <c:pt idx="35">
                  <c:v>Lead Machine Learning Engineer</c:v>
                </c:pt>
                <c:pt idx="36">
                  <c:v>Machine Learning Developer</c:v>
                </c:pt>
                <c:pt idx="37">
                  <c:v>Machine Learning Engineer</c:v>
                </c:pt>
                <c:pt idx="38">
                  <c:v>Machine Learning Infrastructure Engineer</c:v>
                </c:pt>
                <c:pt idx="39">
                  <c:v>Machine Learning Manager</c:v>
                </c:pt>
                <c:pt idx="40">
                  <c:v>Machine Learning Scientist</c:v>
                </c:pt>
                <c:pt idx="41">
                  <c:v>Marketing Data Analyst</c:v>
                </c:pt>
                <c:pt idx="42">
                  <c:v>NLP Engineer</c:v>
                </c:pt>
                <c:pt idx="43">
                  <c:v>Principal Data Analyst</c:v>
                </c:pt>
                <c:pt idx="44">
                  <c:v>Principal Data Engineer</c:v>
                </c:pt>
                <c:pt idx="45">
                  <c:v>Principal Data Scientist</c:v>
                </c:pt>
                <c:pt idx="46">
                  <c:v>Product Data Analyst</c:v>
                </c:pt>
                <c:pt idx="47">
                  <c:v>Research Scientist</c:v>
                </c:pt>
                <c:pt idx="48">
                  <c:v>Staff Data Scientist</c:v>
                </c:pt>
              </c:strCache>
            </c:strRef>
          </c:cat>
          <c:val>
            <c:numRef>
              <c:f>'Pivot Tables 2'!$AN$76:$AN$124</c:f>
              <c:numCache>
                <c:formatCode>General</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val>
          <c:extLst>
            <c:ext xmlns:c16="http://schemas.microsoft.com/office/drawing/2014/chart" uri="{C3380CC4-5D6E-409C-BE32-E72D297353CC}">
              <c16:uniqueId val="{0000000D-65F1-47CC-A1D1-C5FBBBB9758C}"/>
            </c:ext>
          </c:extLst>
        </c:ser>
        <c:ser>
          <c:idx val="14"/>
          <c:order val="14"/>
          <c:tx>
            <c:strRef>
              <c:f>'Pivot Tables 2'!$AO$75</c:f>
              <c:strCache>
                <c:ptCount val="1"/>
                <c:pt idx="0">
                  <c:v>340000</c:v>
                </c:pt>
              </c:strCache>
            </c:strRef>
          </c:tx>
          <c:spPr>
            <a:solidFill>
              <a:schemeClr val="accent3">
                <a:lumMod val="80000"/>
                <a:lumOff val="20000"/>
              </a:schemeClr>
            </a:solidFill>
            <a:ln>
              <a:noFill/>
            </a:ln>
            <a:effectLst/>
          </c:spPr>
          <c:invertIfNegative val="0"/>
          <c:cat>
            <c:strRef>
              <c:f>'Pivot Tables 2'!$Z$76:$Z$124</c:f>
              <c:strCache>
                <c:ptCount val="49"/>
                <c:pt idx="0">
                  <c:v>3D Computer Vision Researcher</c:v>
                </c:pt>
                <c:pt idx="1">
                  <c:v>AI Scientist</c:v>
                </c:pt>
                <c:pt idx="2">
                  <c:v>Analytics Engineer</c:v>
                </c:pt>
                <c:pt idx="3">
                  <c:v>Applied Data Scientist</c:v>
                </c:pt>
                <c:pt idx="4">
                  <c:v>Applied Machine Learning Scientist</c:v>
                </c:pt>
                <c:pt idx="5">
                  <c:v>BI Data Analyst</c:v>
                </c:pt>
                <c:pt idx="6">
                  <c:v>Big Data Architect</c:v>
                </c:pt>
                <c:pt idx="7">
                  <c:v>Big Data Engineer</c:v>
                </c:pt>
                <c:pt idx="8">
                  <c:v>Business Data Analyst</c:v>
                </c:pt>
                <c:pt idx="9">
                  <c:v>Cloud Data Engineer</c:v>
                </c:pt>
                <c:pt idx="10">
                  <c:v>Computer Vision Engineer</c:v>
                </c:pt>
                <c:pt idx="11">
                  <c:v>Computer Vision Software Engineer</c:v>
                </c:pt>
                <c:pt idx="12">
                  <c:v>Data Analyst</c:v>
                </c:pt>
                <c:pt idx="13">
                  <c:v>Data Analytics Engineer</c:v>
                </c:pt>
                <c:pt idx="14">
                  <c:v>Data Analytics Lead</c:v>
                </c:pt>
                <c:pt idx="15">
                  <c:v>Data Analytics Manager</c:v>
                </c:pt>
                <c:pt idx="16">
                  <c:v>Data Architect</c:v>
                </c:pt>
                <c:pt idx="17">
                  <c:v>Data Engineer</c:v>
                </c:pt>
                <c:pt idx="18">
                  <c:v>Data Engineering Manager</c:v>
                </c:pt>
                <c:pt idx="19">
                  <c:v>Data Science Consultant</c:v>
                </c:pt>
                <c:pt idx="20">
                  <c:v>Data Science Engineer</c:v>
                </c:pt>
                <c:pt idx="21">
                  <c:v>Data Science Manager</c:v>
                </c:pt>
                <c:pt idx="22">
                  <c:v>Data Scientist</c:v>
                </c:pt>
                <c:pt idx="23">
                  <c:v>Data Specialist</c:v>
                </c:pt>
                <c:pt idx="24">
                  <c:v>Director of Data Engineering</c:v>
                </c:pt>
                <c:pt idx="25">
                  <c:v>Director of Data Science</c:v>
                </c:pt>
                <c:pt idx="26">
                  <c:v>ETL Developer</c:v>
                </c:pt>
                <c:pt idx="27">
                  <c:v>Finance Data Analyst</c:v>
                </c:pt>
                <c:pt idx="28">
                  <c:v>Financial Data Analyst</c:v>
                </c:pt>
                <c:pt idx="29">
                  <c:v>Head of Data</c:v>
                </c:pt>
                <c:pt idx="30">
                  <c:v>Head of Data Science</c:v>
                </c:pt>
                <c:pt idx="31">
                  <c:v>Head of Machine Learning</c:v>
                </c:pt>
                <c:pt idx="32">
                  <c:v>Lead Data Analyst</c:v>
                </c:pt>
                <c:pt idx="33">
                  <c:v>Lead Data Engineer</c:v>
                </c:pt>
                <c:pt idx="34">
                  <c:v>Lead Data Scientist</c:v>
                </c:pt>
                <c:pt idx="35">
                  <c:v>Lead Machine Learning Engineer</c:v>
                </c:pt>
                <c:pt idx="36">
                  <c:v>Machine Learning Developer</c:v>
                </c:pt>
                <c:pt idx="37">
                  <c:v>Machine Learning Engineer</c:v>
                </c:pt>
                <c:pt idx="38">
                  <c:v>Machine Learning Infrastructure Engineer</c:v>
                </c:pt>
                <c:pt idx="39">
                  <c:v>Machine Learning Manager</c:v>
                </c:pt>
                <c:pt idx="40">
                  <c:v>Machine Learning Scientist</c:v>
                </c:pt>
                <c:pt idx="41">
                  <c:v>Marketing Data Analyst</c:v>
                </c:pt>
                <c:pt idx="42">
                  <c:v>NLP Engineer</c:v>
                </c:pt>
                <c:pt idx="43">
                  <c:v>Principal Data Analyst</c:v>
                </c:pt>
                <c:pt idx="44">
                  <c:v>Principal Data Engineer</c:v>
                </c:pt>
                <c:pt idx="45">
                  <c:v>Principal Data Scientist</c:v>
                </c:pt>
                <c:pt idx="46">
                  <c:v>Product Data Analyst</c:v>
                </c:pt>
                <c:pt idx="47">
                  <c:v>Research Scientist</c:v>
                </c:pt>
                <c:pt idx="48">
                  <c:v>Staff Data Scientist</c:v>
                </c:pt>
              </c:strCache>
            </c:strRef>
          </c:cat>
          <c:val>
            <c:numRef>
              <c:f>'Pivot Tables 2'!$AO$76:$AO$124</c:f>
              <c:numCache>
                <c:formatCode>General</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val>
          <c:extLst>
            <c:ext xmlns:c16="http://schemas.microsoft.com/office/drawing/2014/chart" uri="{C3380CC4-5D6E-409C-BE32-E72D297353CC}">
              <c16:uniqueId val="{0000000E-65F1-47CC-A1D1-C5FBBBB9758C}"/>
            </c:ext>
          </c:extLst>
        </c:ser>
        <c:ser>
          <c:idx val="15"/>
          <c:order val="15"/>
          <c:tx>
            <c:strRef>
              <c:f>'Pivot Tables 2'!$AP$75</c:f>
              <c:strCache>
                <c:ptCount val="1"/>
                <c:pt idx="0">
                  <c:v>380000</c:v>
                </c:pt>
              </c:strCache>
            </c:strRef>
          </c:tx>
          <c:spPr>
            <a:solidFill>
              <a:schemeClr val="accent4">
                <a:lumMod val="80000"/>
                <a:lumOff val="20000"/>
              </a:schemeClr>
            </a:solidFill>
            <a:ln>
              <a:noFill/>
            </a:ln>
            <a:effectLst/>
          </c:spPr>
          <c:invertIfNegative val="0"/>
          <c:cat>
            <c:strRef>
              <c:f>'Pivot Tables 2'!$Z$76:$Z$124</c:f>
              <c:strCache>
                <c:ptCount val="49"/>
                <c:pt idx="0">
                  <c:v>3D Computer Vision Researcher</c:v>
                </c:pt>
                <c:pt idx="1">
                  <c:v>AI Scientist</c:v>
                </c:pt>
                <c:pt idx="2">
                  <c:v>Analytics Engineer</c:v>
                </c:pt>
                <c:pt idx="3">
                  <c:v>Applied Data Scientist</c:v>
                </c:pt>
                <c:pt idx="4">
                  <c:v>Applied Machine Learning Scientist</c:v>
                </c:pt>
                <c:pt idx="5">
                  <c:v>BI Data Analyst</c:v>
                </c:pt>
                <c:pt idx="6">
                  <c:v>Big Data Architect</c:v>
                </c:pt>
                <c:pt idx="7">
                  <c:v>Big Data Engineer</c:v>
                </c:pt>
                <c:pt idx="8">
                  <c:v>Business Data Analyst</c:v>
                </c:pt>
                <c:pt idx="9">
                  <c:v>Cloud Data Engineer</c:v>
                </c:pt>
                <c:pt idx="10">
                  <c:v>Computer Vision Engineer</c:v>
                </c:pt>
                <c:pt idx="11">
                  <c:v>Computer Vision Software Engineer</c:v>
                </c:pt>
                <c:pt idx="12">
                  <c:v>Data Analyst</c:v>
                </c:pt>
                <c:pt idx="13">
                  <c:v>Data Analytics Engineer</c:v>
                </c:pt>
                <c:pt idx="14">
                  <c:v>Data Analytics Lead</c:v>
                </c:pt>
                <c:pt idx="15">
                  <c:v>Data Analytics Manager</c:v>
                </c:pt>
                <c:pt idx="16">
                  <c:v>Data Architect</c:v>
                </c:pt>
                <c:pt idx="17">
                  <c:v>Data Engineer</c:v>
                </c:pt>
                <c:pt idx="18">
                  <c:v>Data Engineering Manager</c:v>
                </c:pt>
                <c:pt idx="19">
                  <c:v>Data Science Consultant</c:v>
                </c:pt>
                <c:pt idx="20">
                  <c:v>Data Science Engineer</c:v>
                </c:pt>
                <c:pt idx="21">
                  <c:v>Data Science Manager</c:v>
                </c:pt>
                <c:pt idx="22">
                  <c:v>Data Scientist</c:v>
                </c:pt>
                <c:pt idx="23">
                  <c:v>Data Specialist</c:v>
                </c:pt>
                <c:pt idx="24">
                  <c:v>Director of Data Engineering</c:v>
                </c:pt>
                <c:pt idx="25">
                  <c:v>Director of Data Science</c:v>
                </c:pt>
                <c:pt idx="26">
                  <c:v>ETL Developer</c:v>
                </c:pt>
                <c:pt idx="27">
                  <c:v>Finance Data Analyst</c:v>
                </c:pt>
                <c:pt idx="28">
                  <c:v>Financial Data Analyst</c:v>
                </c:pt>
                <c:pt idx="29">
                  <c:v>Head of Data</c:v>
                </c:pt>
                <c:pt idx="30">
                  <c:v>Head of Data Science</c:v>
                </c:pt>
                <c:pt idx="31">
                  <c:v>Head of Machine Learning</c:v>
                </c:pt>
                <c:pt idx="32">
                  <c:v>Lead Data Analyst</c:v>
                </c:pt>
                <c:pt idx="33">
                  <c:v>Lead Data Engineer</c:v>
                </c:pt>
                <c:pt idx="34">
                  <c:v>Lead Data Scientist</c:v>
                </c:pt>
                <c:pt idx="35">
                  <c:v>Lead Machine Learning Engineer</c:v>
                </c:pt>
                <c:pt idx="36">
                  <c:v>Machine Learning Developer</c:v>
                </c:pt>
                <c:pt idx="37">
                  <c:v>Machine Learning Engineer</c:v>
                </c:pt>
                <c:pt idx="38">
                  <c:v>Machine Learning Infrastructure Engineer</c:v>
                </c:pt>
                <c:pt idx="39">
                  <c:v>Machine Learning Manager</c:v>
                </c:pt>
                <c:pt idx="40">
                  <c:v>Machine Learning Scientist</c:v>
                </c:pt>
                <c:pt idx="41">
                  <c:v>Marketing Data Analyst</c:v>
                </c:pt>
                <c:pt idx="42">
                  <c:v>NLP Engineer</c:v>
                </c:pt>
                <c:pt idx="43">
                  <c:v>Principal Data Analyst</c:v>
                </c:pt>
                <c:pt idx="44">
                  <c:v>Principal Data Engineer</c:v>
                </c:pt>
                <c:pt idx="45">
                  <c:v>Principal Data Scientist</c:v>
                </c:pt>
                <c:pt idx="46">
                  <c:v>Product Data Analyst</c:v>
                </c:pt>
                <c:pt idx="47">
                  <c:v>Research Scientist</c:v>
                </c:pt>
                <c:pt idx="48">
                  <c:v>Staff Data Scientist</c:v>
                </c:pt>
              </c:strCache>
            </c:strRef>
          </c:cat>
          <c:val>
            <c:numRef>
              <c:f>'Pivot Tables 2'!$AP$76:$AP$124</c:f>
              <c:numCache>
                <c:formatCode>General</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val>
          <c:extLst>
            <c:ext xmlns:c16="http://schemas.microsoft.com/office/drawing/2014/chart" uri="{C3380CC4-5D6E-409C-BE32-E72D297353CC}">
              <c16:uniqueId val="{0000000F-65F1-47CC-A1D1-C5FBBBB9758C}"/>
            </c:ext>
          </c:extLst>
        </c:ser>
        <c:ser>
          <c:idx val="16"/>
          <c:order val="16"/>
          <c:tx>
            <c:strRef>
              <c:f>'Pivot Tables 2'!$AQ$75</c:f>
              <c:strCache>
                <c:ptCount val="1"/>
                <c:pt idx="0">
                  <c:v>420000</c:v>
                </c:pt>
              </c:strCache>
            </c:strRef>
          </c:tx>
          <c:spPr>
            <a:solidFill>
              <a:schemeClr val="accent5">
                <a:lumMod val="80000"/>
                <a:lumOff val="20000"/>
              </a:schemeClr>
            </a:solidFill>
            <a:ln>
              <a:noFill/>
            </a:ln>
            <a:effectLst/>
          </c:spPr>
          <c:invertIfNegative val="0"/>
          <c:cat>
            <c:strRef>
              <c:f>'Pivot Tables 2'!$Z$76:$Z$124</c:f>
              <c:strCache>
                <c:ptCount val="49"/>
                <c:pt idx="0">
                  <c:v>3D Computer Vision Researcher</c:v>
                </c:pt>
                <c:pt idx="1">
                  <c:v>AI Scientist</c:v>
                </c:pt>
                <c:pt idx="2">
                  <c:v>Analytics Engineer</c:v>
                </c:pt>
                <c:pt idx="3">
                  <c:v>Applied Data Scientist</c:v>
                </c:pt>
                <c:pt idx="4">
                  <c:v>Applied Machine Learning Scientist</c:v>
                </c:pt>
                <c:pt idx="5">
                  <c:v>BI Data Analyst</c:v>
                </c:pt>
                <c:pt idx="6">
                  <c:v>Big Data Architect</c:v>
                </c:pt>
                <c:pt idx="7">
                  <c:v>Big Data Engineer</c:v>
                </c:pt>
                <c:pt idx="8">
                  <c:v>Business Data Analyst</c:v>
                </c:pt>
                <c:pt idx="9">
                  <c:v>Cloud Data Engineer</c:v>
                </c:pt>
                <c:pt idx="10">
                  <c:v>Computer Vision Engineer</c:v>
                </c:pt>
                <c:pt idx="11">
                  <c:v>Computer Vision Software Engineer</c:v>
                </c:pt>
                <c:pt idx="12">
                  <c:v>Data Analyst</c:v>
                </c:pt>
                <c:pt idx="13">
                  <c:v>Data Analytics Engineer</c:v>
                </c:pt>
                <c:pt idx="14">
                  <c:v>Data Analytics Lead</c:v>
                </c:pt>
                <c:pt idx="15">
                  <c:v>Data Analytics Manager</c:v>
                </c:pt>
                <c:pt idx="16">
                  <c:v>Data Architect</c:v>
                </c:pt>
                <c:pt idx="17">
                  <c:v>Data Engineer</c:v>
                </c:pt>
                <c:pt idx="18">
                  <c:v>Data Engineering Manager</c:v>
                </c:pt>
                <c:pt idx="19">
                  <c:v>Data Science Consultant</c:v>
                </c:pt>
                <c:pt idx="20">
                  <c:v>Data Science Engineer</c:v>
                </c:pt>
                <c:pt idx="21">
                  <c:v>Data Science Manager</c:v>
                </c:pt>
                <c:pt idx="22">
                  <c:v>Data Scientist</c:v>
                </c:pt>
                <c:pt idx="23">
                  <c:v>Data Specialist</c:v>
                </c:pt>
                <c:pt idx="24">
                  <c:v>Director of Data Engineering</c:v>
                </c:pt>
                <c:pt idx="25">
                  <c:v>Director of Data Science</c:v>
                </c:pt>
                <c:pt idx="26">
                  <c:v>ETL Developer</c:v>
                </c:pt>
                <c:pt idx="27">
                  <c:v>Finance Data Analyst</c:v>
                </c:pt>
                <c:pt idx="28">
                  <c:v>Financial Data Analyst</c:v>
                </c:pt>
                <c:pt idx="29">
                  <c:v>Head of Data</c:v>
                </c:pt>
                <c:pt idx="30">
                  <c:v>Head of Data Science</c:v>
                </c:pt>
                <c:pt idx="31">
                  <c:v>Head of Machine Learning</c:v>
                </c:pt>
                <c:pt idx="32">
                  <c:v>Lead Data Analyst</c:v>
                </c:pt>
                <c:pt idx="33">
                  <c:v>Lead Data Engineer</c:v>
                </c:pt>
                <c:pt idx="34">
                  <c:v>Lead Data Scientist</c:v>
                </c:pt>
                <c:pt idx="35">
                  <c:v>Lead Machine Learning Engineer</c:v>
                </c:pt>
                <c:pt idx="36">
                  <c:v>Machine Learning Developer</c:v>
                </c:pt>
                <c:pt idx="37">
                  <c:v>Machine Learning Engineer</c:v>
                </c:pt>
                <c:pt idx="38">
                  <c:v>Machine Learning Infrastructure Engineer</c:v>
                </c:pt>
                <c:pt idx="39">
                  <c:v>Machine Learning Manager</c:v>
                </c:pt>
                <c:pt idx="40">
                  <c:v>Machine Learning Scientist</c:v>
                </c:pt>
                <c:pt idx="41">
                  <c:v>Marketing Data Analyst</c:v>
                </c:pt>
                <c:pt idx="42">
                  <c:v>NLP Engineer</c:v>
                </c:pt>
                <c:pt idx="43">
                  <c:v>Principal Data Analyst</c:v>
                </c:pt>
                <c:pt idx="44">
                  <c:v>Principal Data Engineer</c:v>
                </c:pt>
                <c:pt idx="45">
                  <c:v>Principal Data Scientist</c:v>
                </c:pt>
                <c:pt idx="46">
                  <c:v>Product Data Analyst</c:v>
                </c:pt>
                <c:pt idx="47">
                  <c:v>Research Scientist</c:v>
                </c:pt>
                <c:pt idx="48">
                  <c:v>Staff Data Scientist</c:v>
                </c:pt>
              </c:strCache>
            </c:strRef>
          </c:cat>
          <c:val>
            <c:numRef>
              <c:f>'Pivot Tables 2'!$AQ$76:$AQ$124</c:f>
              <c:numCache>
                <c:formatCode>General</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val>
          <c:extLst>
            <c:ext xmlns:c16="http://schemas.microsoft.com/office/drawing/2014/chart" uri="{C3380CC4-5D6E-409C-BE32-E72D297353CC}">
              <c16:uniqueId val="{00000010-65F1-47CC-A1D1-C5FBBBB9758C}"/>
            </c:ext>
          </c:extLst>
        </c:ser>
        <c:ser>
          <c:idx val="17"/>
          <c:order val="17"/>
          <c:tx>
            <c:strRef>
              <c:f>'Pivot Tables 2'!$AR$75</c:f>
              <c:strCache>
                <c:ptCount val="1"/>
                <c:pt idx="0">
                  <c:v>440000</c:v>
                </c:pt>
              </c:strCache>
            </c:strRef>
          </c:tx>
          <c:spPr>
            <a:solidFill>
              <a:schemeClr val="accent6">
                <a:lumMod val="80000"/>
                <a:lumOff val="20000"/>
              </a:schemeClr>
            </a:solidFill>
            <a:ln>
              <a:noFill/>
            </a:ln>
            <a:effectLst/>
          </c:spPr>
          <c:invertIfNegative val="0"/>
          <c:cat>
            <c:strRef>
              <c:f>'Pivot Tables 2'!$Z$76:$Z$124</c:f>
              <c:strCache>
                <c:ptCount val="49"/>
                <c:pt idx="0">
                  <c:v>3D Computer Vision Researcher</c:v>
                </c:pt>
                <c:pt idx="1">
                  <c:v>AI Scientist</c:v>
                </c:pt>
                <c:pt idx="2">
                  <c:v>Analytics Engineer</c:v>
                </c:pt>
                <c:pt idx="3">
                  <c:v>Applied Data Scientist</c:v>
                </c:pt>
                <c:pt idx="4">
                  <c:v>Applied Machine Learning Scientist</c:v>
                </c:pt>
                <c:pt idx="5">
                  <c:v>BI Data Analyst</c:v>
                </c:pt>
                <c:pt idx="6">
                  <c:v>Big Data Architect</c:v>
                </c:pt>
                <c:pt idx="7">
                  <c:v>Big Data Engineer</c:v>
                </c:pt>
                <c:pt idx="8">
                  <c:v>Business Data Analyst</c:v>
                </c:pt>
                <c:pt idx="9">
                  <c:v>Cloud Data Engineer</c:v>
                </c:pt>
                <c:pt idx="10">
                  <c:v>Computer Vision Engineer</c:v>
                </c:pt>
                <c:pt idx="11">
                  <c:v>Computer Vision Software Engineer</c:v>
                </c:pt>
                <c:pt idx="12">
                  <c:v>Data Analyst</c:v>
                </c:pt>
                <c:pt idx="13">
                  <c:v>Data Analytics Engineer</c:v>
                </c:pt>
                <c:pt idx="14">
                  <c:v>Data Analytics Lead</c:v>
                </c:pt>
                <c:pt idx="15">
                  <c:v>Data Analytics Manager</c:v>
                </c:pt>
                <c:pt idx="16">
                  <c:v>Data Architect</c:v>
                </c:pt>
                <c:pt idx="17">
                  <c:v>Data Engineer</c:v>
                </c:pt>
                <c:pt idx="18">
                  <c:v>Data Engineering Manager</c:v>
                </c:pt>
                <c:pt idx="19">
                  <c:v>Data Science Consultant</c:v>
                </c:pt>
                <c:pt idx="20">
                  <c:v>Data Science Engineer</c:v>
                </c:pt>
                <c:pt idx="21">
                  <c:v>Data Science Manager</c:v>
                </c:pt>
                <c:pt idx="22">
                  <c:v>Data Scientist</c:v>
                </c:pt>
                <c:pt idx="23">
                  <c:v>Data Specialist</c:v>
                </c:pt>
                <c:pt idx="24">
                  <c:v>Director of Data Engineering</c:v>
                </c:pt>
                <c:pt idx="25">
                  <c:v>Director of Data Science</c:v>
                </c:pt>
                <c:pt idx="26">
                  <c:v>ETL Developer</c:v>
                </c:pt>
                <c:pt idx="27">
                  <c:v>Finance Data Analyst</c:v>
                </c:pt>
                <c:pt idx="28">
                  <c:v>Financial Data Analyst</c:v>
                </c:pt>
                <c:pt idx="29">
                  <c:v>Head of Data</c:v>
                </c:pt>
                <c:pt idx="30">
                  <c:v>Head of Data Science</c:v>
                </c:pt>
                <c:pt idx="31">
                  <c:v>Head of Machine Learning</c:v>
                </c:pt>
                <c:pt idx="32">
                  <c:v>Lead Data Analyst</c:v>
                </c:pt>
                <c:pt idx="33">
                  <c:v>Lead Data Engineer</c:v>
                </c:pt>
                <c:pt idx="34">
                  <c:v>Lead Data Scientist</c:v>
                </c:pt>
                <c:pt idx="35">
                  <c:v>Lead Machine Learning Engineer</c:v>
                </c:pt>
                <c:pt idx="36">
                  <c:v>Machine Learning Developer</c:v>
                </c:pt>
                <c:pt idx="37">
                  <c:v>Machine Learning Engineer</c:v>
                </c:pt>
                <c:pt idx="38">
                  <c:v>Machine Learning Infrastructure Engineer</c:v>
                </c:pt>
                <c:pt idx="39">
                  <c:v>Machine Learning Manager</c:v>
                </c:pt>
                <c:pt idx="40">
                  <c:v>Machine Learning Scientist</c:v>
                </c:pt>
                <c:pt idx="41">
                  <c:v>Marketing Data Analyst</c:v>
                </c:pt>
                <c:pt idx="42">
                  <c:v>NLP Engineer</c:v>
                </c:pt>
                <c:pt idx="43">
                  <c:v>Principal Data Analyst</c:v>
                </c:pt>
                <c:pt idx="44">
                  <c:v>Principal Data Engineer</c:v>
                </c:pt>
                <c:pt idx="45">
                  <c:v>Principal Data Scientist</c:v>
                </c:pt>
                <c:pt idx="46">
                  <c:v>Product Data Analyst</c:v>
                </c:pt>
                <c:pt idx="47">
                  <c:v>Research Scientist</c:v>
                </c:pt>
                <c:pt idx="48">
                  <c:v>Staff Data Scientist</c:v>
                </c:pt>
              </c:strCache>
            </c:strRef>
          </c:cat>
          <c:val>
            <c:numRef>
              <c:f>'Pivot Tables 2'!$AR$76:$AR$124</c:f>
              <c:numCache>
                <c:formatCode>General</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val>
          <c:extLst>
            <c:ext xmlns:c16="http://schemas.microsoft.com/office/drawing/2014/chart" uri="{C3380CC4-5D6E-409C-BE32-E72D297353CC}">
              <c16:uniqueId val="{00000011-65F1-47CC-A1D1-C5FBBBB9758C}"/>
            </c:ext>
          </c:extLst>
        </c:ser>
        <c:ser>
          <c:idx val="18"/>
          <c:order val="18"/>
          <c:tx>
            <c:strRef>
              <c:f>'Pivot Tables 2'!$AS$75</c:f>
              <c:strCache>
                <c:ptCount val="1"/>
                <c:pt idx="0">
                  <c:v>460000</c:v>
                </c:pt>
              </c:strCache>
            </c:strRef>
          </c:tx>
          <c:spPr>
            <a:solidFill>
              <a:schemeClr val="accent1">
                <a:lumMod val="80000"/>
              </a:schemeClr>
            </a:solidFill>
            <a:ln>
              <a:noFill/>
            </a:ln>
            <a:effectLst/>
          </c:spPr>
          <c:invertIfNegative val="0"/>
          <c:cat>
            <c:strRef>
              <c:f>'Pivot Tables 2'!$Z$76:$Z$124</c:f>
              <c:strCache>
                <c:ptCount val="49"/>
                <c:pt idx="0">
                  <c:v>3D Computer Vision Researcher</c:v>
                </c:pt>
                <c:pt idx="1">
                  <c:v>AI Scientist</c:v>
                </c:pt>
                <c:pt idx="2">
                  <c:v>Analytics Engineer</c:v>
                </c:pt>
                <c:pt idx="3">
                  <c:v>Applied Data Scientist</c:v>
                </c:pt>
                <c:pt idx="4">
                  <c:v>Applied Machine Learning Scientist</c:v>
                </c:pt>
                <c:pt idx="5">
                  <c:v>BI Data Analyst</c:v>
                </c:pt>
                <c:pt idx="6">
                  <c:v>Big Data Architect</c:v>
                </c:pt>
                <c:pt idx="7">
                  <c:v>Big Data Engineer</c:v>
                </c:pt>
                <c:pt idx="8">
                  <c:v>Business Data Analyst</c:v>
                </c:pt>
                <c:pt idx="9">
                  <c:v>Cloud Data Engineer</c:v>
                </c:pt>
                <c:pt idx="10">
                  <c:v>Computer Vision Engineer</c:v>
                </c:pt>
                <c:pt idx="11">
                  <c:v>Computer Vision Software Engineer</c:v>
                </c:pt>
                <c:pt idx="12">
                  <c:v>Data Analyst</c:v>
                </c:pt>
                <c:pt idx="13">
                  <c:v>Data Analytics Engineer</c:v>
                </c:pt>
                <c:pt idx="14">
                  <c:v>Data Analytics Lead</c:v>
                </c:pt>
                <c:pt idx="15">
                  <c:v>Data Analytics Manager</c:v>
                </c:pt>
                <c:pt idx="16">
                  <c:v>Data Architect</c:v>
                </c:pt>
                <c:pt idx="17">
                  <c:v>Data Engineer</c:v>
                </c:pt>
                <c:pt idx="18">
                  <c:v>Data Engineering Manager</c:v>
                </c:pt>
                <c:pt idx="19">
                  <c:v>Data Science Consultant</c:v>
                </c:pt>
                <c:pt idx="20">
                  <c:v>Data Science Engineer</c:v>
                </c:pt>
                <c:pt idx="21">
                  <c:v>Data Science Manager</c:v>
                </c:pt>
                <c:pt idx="22">
                  <c:v>Data Scientist</c:v>
                </c:pt>
                <c:pt idx="23">
                  <c:v>Data Specialist</c:v>
                </c:pt>
                <c:pt idx="24">
                  <c:v>Director of Data Engineering</c:v>
                </c:pt>
                <c:pt idx="25">
                  <c:v>Director of Data Science</c:v>
                </c:pt>
                <c:pt idx="26">
                  <c:v>ETL Developer</c:v>
                </c:pt>
                <c:pt idx="27">
                  <c:v>Finance Data Analyst</c:v>
                </c:pt>
                <c:pt idx="28">
                  <c:v>Financial Data Analyst</c:v>
                </c:pt>
                <c:pt idx="29">
                  <c:v>Head of Data</c:v>
                </c:pt>
                <c:pt idx="30">
                  <c:v>Head of Data Science</c:v>
                </c:pt>
                <c:pt idx="31">
                  <c:v>Head of Machine Learning</c:v>
                </c:pt>
                <c:pt idx="32">
                  <c:v>Lead Data Analyst</c:v>
                </c:pt>
                <c:pt idx="33">
                  <c:v>Lead Data Engineer</c:v>
                </c:pt>
                <c:pt idx="34">
                  <c:v>Lead Data Scientist</c:v>
                </c:pt>
                <c:pt idx="35">
                  <c:v>Lead Machine Learning Engineer</c:v>
                </c:pt>
                <c:pt idx="36">
                  <c:v>Machine Learning Developer</c:v>
                </c:pt>
                <c:pt idx="37">
                  <c:v>Machine Learning Engineer</c:v>
                </c:pt>
                <c:pt idx="38">
                  <c:v>Machine Learning Infrastructure Engineer</c:v>
                </c:pt>
                <c:pt idx="39">
                  <c:v>Machine Learning Manager</c:v>
                </c:pt>
                <c:pt idx="40">
                  <c:v>Machine Learning Scientist</c:v>
                </c:pt>
                <c:pt idx="41">
                  <c:v>Marketing Data Analyst</c:v>
                </c:pt>
                <c:pt idx="42">
                  <c:v>NLP Engineer</c:v>
                </c:pt>
                <c:pt idx="43">
                  <c:v>Principal Data Analyst</c:v>
                </c:pt>
                <c:pt idx="44">
                  <c:v>Principal Data Engineer</c:v>
                </c:pt>
                <c:pt idx="45">
                  <c:v>Principal Data Scientist</c:v>
                </c:pt>
                <c:pt idx="46">
                  <c:v>Product Data Analyst</c:v>
                </c:pt>
                <c:pt idx="47">
                  <c:v>Research Scientist</c:v>
                </c:pt>
                <c:pt idx="48">
                  <c:v>Staff Data Scientist</c:v>
                </c:pt>
              </c:strCache>
            </c:strRef>
          </c:cat>
          <c:val>
            <c:numRef>
              <c:f>'Pivot Tables 2'!$AS$76:$AS$124</c:f>
              <c:numCache>
                <c:formatCode>General</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val>
          <c:extLst>
            <c:ext xmlns:c16="http://schemas.microsoft.com/office/drawing/2014/chart" uri="{C3380CC4-5D6E-409C-BE32-E72D297353CC}">
              <c16:uniqueId val="{00000012-65F1-47CC-A1D1-C5FBBBB9758C}"/>
            </c:ext>
          </c:extLst>
        </c:ser>
        <c:ser>
          <c:idx val="19"/>
          <c:order val="19"/>
          <c:tx>
            <c:strRef>
              <c:f>'Pivot Tables 2'!$AT$75</c:f>
              <c:strCache>
                <c:ptCount val="1"/>
                <c:pt idx="0">
                  <c:v>600000</c:v>
                </c:pt>
              </c:strCache>
            </c:strRef>
          </c:tx>
          <c:spPr>
            <a:solidFill>
              <a:schemeClr val="accent2">
                <a:lumMod val="80000"/>
              </a:schemeClr>
            </a:solidFill>
            <a:ln>
              <a:noFill/>
            </a:ln>
            <a:effectLst/>
          </c:spPr>
          <c:invertIfNegative val="0"/>
          <c:cat>
            <c:strRef>
              <c:f>'Pivot Tables 2'!$Z$76:$Z$124</c:f>
              <c:strCache>
                <c:ptCount val="49"/>
                <c:pt idx="0">
                  <c:v>3D Computer Vision Researcher</c:v>
                </c:pt>
                <c:pt idx="1">
                  <c:v>AI Scientist</c:v>
                </c:pt>
                <c:pt idx="2">
                  <c:v>Analytics Engineer</c:v>
                </c:pt>
                <c:pt idx="3">
                  <c:v>Applied Data Scientist</c:v>
                </c:pt>
                <c:pt idx="4">
                  <c:v>Applied Machine Learning Scientist</c:v>
                </c:pt>
                <c:pt idx="5">
                  <c:v>BI Data Analyst</c:v>
                </c:pt>
                <c:pt idx="6">
                  <c:v>Big Data Architect</c:v>
                </c:pt>
                <c:pt idx="7">
                  <c:v>Big Data Engineer</c:v>
                </c:pt>
                <c:pt idx="8">
                  <c:v>Business Data Analyst</c:v>
                </c:pt>
                <c:pt idx="9">
                  <c:v>Cloud Data Engineer</c:v>
                </c:pt>
                <c:pt idx="10">
                  <c:v>Computer Vision Engineer</c:v>
                </c:pt>
                <c:pt idx="11">
                  <c:v>Computer Vision Software Engineer</c:v>
                </c:pt>
                <c:pt idx="12">
                  <c:v>Data Analyst</c:v>
                </c:pt>
                <c:pt idx="13">
                  <c:v>Data Analytics Engineer</c:v>
                </c:pt>
                <c:pt idx="14">
                  <c:v>Data Analytics Lead</c:v>
                </c:pt>
                <c:pt idx="15">
                  <c:v>Data Analytics Manager</c:v>
                </c:pt>
                <c:pt idx="16">
                  <c:v>Data Architect</c:v>
                </c:pt>
                <c:pt idx="17">
                  <c:v>Data Engineer</c:v>
                </c:pt>
                <c:pt idx="18">
                  <c:v>Data Engineering Manager</c:v>
                </c:pt>
                <c:pt idx="19">
                  <c:v>Data Science Consultant</c:v>
                </c:pt>
                <c:pt idx="20">
                  <c:v>Data Science Engineer</c:v>
                </c:pt>
                <c:pt idx="21">
                  <c:v>Data Science Manager</c:v>
                </c:pt>
                <c:pt idx="22">
                  <c:v>Data Scientist</c:v>
                </c:pt>
                <c:pt idx="23">
                  <c:v>Data Specialist</c:v>
                </c:pt>
                <c:pt idx="24">
                  <c:v>Director of Data Engineering</c:v>
                </c:pt>
                <c:pt idx="25">
                  <c:v>Director of Data Science</c:v>
                </c:pt>
                <c:pt idx="26">
                  <c:v>ETL Developer</c:v>
                </c:pt>
                <c:pt idx="27">
                  <c:v>Finance Data Analyst</c:v>
                </c:pt>
                <c:pt idx="28">
                  <c:v>Financial Data Analyst</c:v>
                </c:pt>
                <c:pt idx="29">
                  <c:v>Head of Data</c:v>
                </c:pt>
                <c:pt idx="30">
                  <c:v>Head of Data Science</c:v>
                </c:pt>
                <c:pt idx="31">
                  <c:v>Head of Machine Learning</c:v>
                </c:pt>
                <c:pt idx="32">
                  <c:v>Lead Data Analyst</c:v>
                </c:pt>
                <c:pt idx="33">
                  <c:v>Lead Data Engineer</c:v>
                </c:pt>
                <c:pt idx="34">
                  <c:v>Lead Data Scientist</c:v>
                </c:pt>
                <c:pt idx="35">
                  <c:v>Lead Machine Learning Engineer</c:v>
                </c:pt>
                <c:pt idx="36">
                  <c:v>Machine Learning Developer</c:v>
                </c:pt>
                <c:pt idx="37">
                  <c:v>Machine Learning Engineer</c:v>
                </c:pt>
                <c:pt idx="38">
                  <c:v>Machine Learning Infrastructure Engineer</c:v>
                </c:pt>
                <c:pt idx="39">
                  <c:v>Machine Learning Manager</c:v>
                </c:pt>
                <c:pt idx="40">
                  <c:v>Machine Learning Scientist</c:v>
                </c:pt>
                <c:pt idx="41">
                  <c:v>Marketing Data Analyst</c:v>
                </c:pt>
                <c:pt idx="42">
                  <c:v>NLP Engineer</c:v>
                </c:pt>
                <c:pt idx="43">
                  <c:v>Principal Data Analyst</c:v>
                </c:pt>
                <c:pt idx="44">
                  <c:v>Principal Data Engineer</c:v>
                </c:pt>
                <c:pt idx="45">
                  <c:v>Principal Data Scientist</c:v>
                </c:pt>
                <c:pt idx="46">
                  <c:v>Product Data Analyst</c:v>
                </c:pt>
                <c:pt idx="47">
                  <c:v>Research Scientist</c:v>
                </c:pt>
                <c:pt idx="48">
                  <c:v>Staff Data Scientist</c:v>
                </c:pt>
              </c:strCache>
            </c:strRef>
          </c:cat>
          <c:val>
            <c:numRef>
              <c:f>'Pivot Tables 2'!$AT$76:$AT$124</c:f>
              <c:numCache>
                <c:formatCode>General</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val>
          <c:extLst>
            <c:ext xmlns:c16="http://schemas.microsoft.com/office/drawing/2014/chart" uri="{C3380CC4-5D6E-409C-BE32-E72D297353CC}">
              <c16:uniqueId val="{00000013-65F1-47CC-A1D1-C5FBBBB9758C}"/>
            </c:ext>
          </c:extLst>
        </c:ser>
        <c:dLbls>
          <c:showLegendKey val="0"/>
          <c:showVal val="0"/>
          <c:showCatName val="0"/>
          <c:showSerName val="0"/>
          <c:showPercent val="0"/>
          <c:showBubbleSize val="0"/>
        </c:dLbls>
        <c:gapWidth val="150"/>
        <c:overlap val="100"/>
        <c:axId val="1692964015"/>
        <c:axId val="1692966895"/>
      </c:barChart>
      <c:catAx>
        <c:axId val="169296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92966895"/>
        <c:crosses val="autoZero"/>
        <c:auto val="1"/>
        <c:lblAlgn val="ctr"/>
        <c:lblOffset val="100"/>
        <c:noMultiLvlLbl val="0"/>
      </c:catAx>
      <c:valAx>
        <c:axId val="16929668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929640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'Pivot Table 3'!$AA$3</c:f>
              <c:strCache>
                <c:ptCount val="1"/>
                <c:pt idx="0">
                  <c:v>Lead Data Engineer</c:v>
                </c:pt>
              </c:strCache>
            </c:strRef>
          </c:tx>
          <c:spPr>
            <a:gradFill>
              <a:gsLst>
                <a:gs pos="0">
                  <a:srgbClr val="4D79C7"/>
                </a:gs>
                <a:gs pos="100000">
                  <a:srgbClr val="303841"/>
                </a:gs>
              </a:gsLst>
              <a:lin ang="5400000" scaled="1"/>
            </a:gradFill>
            <a:ln>
              <a:noFill/>
            </a:ln>
            <a:effectLst/>
          </c:spPr>
          <c:invertIfNegative val="0"/>
          <c:cat>
            <c:numRef>
              <c:f>'Pivot Table 3'!$AB$2:$AU$2</c:f>
              <c:numCache>
                <c:formatCode>General</c:formatCode>
                <c:ptCount val="20"/>
                <c:pt idx="0">
                  <c:v>20000</c:v>
                </c:pt>
                <c:pt idx="1">
                  <c:v>40000</c:v>
                </c:pt>
                <c:pt idx="2">
                  <c:v>60000</c:v>
                </c:pt>
                <c:pt idx="3">
                  <c:v>80000</c:v>
                </c:pt>
                <c:pt idx="4">
                  <c:v>100000</c:v>
                </c:pt>
                <c:pt idx="5">
                  <c:v>120000</c:v>
                </c:pt>
                <c:pt idx="6">
                  <c:v>140000</c:v>
                </c:pt>
                <c:pt idx="7">
                  <c:v>160000</c:v>
                </c:pt>
                <c:pt idx="8">
                  <c:v>180000</c:v>
                </c:pt>
                <c:pt idx="9">
                  <c:v>200000</c:v>
                </c:pt>
                <c:pt idx="10">
                  <c:v>220000</c:v>
                </c:pt>
                <c:pt idx="11">
                  <c:v>240000</c:v>
                </c:pt>
                <c:pt idx="12">
                  <c:v>260000</c:v>
                </c:pt>
                <c:pt idx="13">
                  <c:v>280000</c:v>
                </c:pt>
                <c:pt idx="14">
                  <c:v>340000</c:v>
                </c:pt>
                <c:pt idx="15">
                  <c:v>380000</c:v>
                </c:pt>
                <c:pt idx="16">
                  <c:v>420000</c:v>
                </c:pt>
                <c:pt idx="17">
                  <c:v>440000</c:v>
                </c:pt>
                <c:pt idx="18">
                  <c:v>460000</c:v>
                </c:pt>
                <c:pt idx="19">
                  <c:v>600000</c:v>
                </c:pt>
              </c:numCache>
            </c:numRef>
          </c:cat>
          <c:val>
            <c:numRef>
              <c:f>'Pivot Table 3'!$AB$3:$AU$3</c:f>
              <c:numCache>
                <c:formatCode>General</c:formatCode>
                <c:ptCount val="20"/>
                <c:pt idx="0">
                  <c:v>0</c:v>
                </c:pt>
                <c:pt idx="1">
                  <c:v>0</c:v>
                </c:pt>
                <c:pt idx="2">
                  <c:v>1</c:v>
                </c:pt>
                <c:pt idx="3">
                  <c:v>0</c:v>
                </c:pt>
                <c:pt idx="4">
                  <c:v>0</c:v>
                </c:pt>
                <c:pt idx="5">
                  <c:v>2</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0-E20B-403A-A8ED-5F216723537E}"/>
            </c:ext>
          </c:extLst>
        </c:ser>
        <c:dLbls>
          <c:showLegendKey val="0"/>
          <c:showVal val="0"/>
          <c:showCatName val="0"/>
          <c:showSerName val="0"/>
          <c:showPercent val="0"/>
          <c:showBubbleSize val="0"/>
        </c:dLbls>
        <c:gapWidth val="219"/>
        <c:overlap val="-27"/>
        <c:axId val="470043471"/>
        <c:axId val="470046351"/>
      </c:barChart>
      <c:catAx>
        <c:axId val="47004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70046351"/>
        <c:crosses val="autoZero"/>
        <c:auto val="1"/>
        <c:lblAlgn val="ctr"/>
        <c:lblOffset val="100"/>
        <c:noMultiLvlLbl val="0"/>
      </c:catAx>
      <c:valAx>
        <c:axId val="4700463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70043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 Table 3'!$AA$3</c:f>
              <c:strCache>
                <c:ptCount val="1"/>
                <c:pt idx="0">
                  <c:v>Lead Data Engineer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1B-46DD-BDF4-221ABFCE5B1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1B-46DD-BDF4-221ABFCE5B1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F1B-46DD-BDF4-221ABFCE5B1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F1B-46DD-BDF4-221ABFCE5B1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F1B-46DD-BDF4-221ABFCE5B1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F1B-46DD-BDF4-221ABFCE5B1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F1B-46DD-BDF4-221ABFCE5B1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F1B-46DD-BDF4-221ABFCE5B1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F1B-46DD-BDF4-221ABFCE5B1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F1B-46DD-BDF4-221ABFCE5B1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F1B-46DD-BDF4-221ABFCE5B15}"/>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F1B-46DD-BDF4-221ABFCE5B15}"/>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EF1B-46DD-BDF4-221ABFCE5B15}"/>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EF1B-46DD-BDF4-221ABFCE5B15}"/>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EF1B-46DD-BDF4-221ABFCE5B15}"/>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EF1B-46DD-BDF4-221ABFCE5B15}"/>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EF1B-46DD-BDF4-221ABFCE5B15}"/>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EF1B-46DD-BDF4-221ABFCE5B15}"/>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EF1B-46DD-BDF4-221ABFCE5B15}"/>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EF1B-46DD-BDF4-221ABFCE5B15}"/>
              </c:ext>
            </c:extLst>
          </c:dPt>
          <c:cat>
            <c:numRef>
              <c:f>'Pivot Table 3'!$AB$2:$AU$2</c:f>
              <c:numCache>
                <c:formatCode>General</c:formatCode>
                <c:ptCount val="20"/>
                <c:pt idx="0">
                  <c:v>20000</c:v>
                </c:pt>
                <c:pt idx="1">
                  <c:v>40000</c:v>
                </c:pt>
                <c:pt idx="2">
                  <c:v>60000</c:v>
                </c:pt>
                <c:pt idx="3">
                  <c:v>80000</c:v>
                </c:pt>
                <c:pt idx="4">
                  <c:v>100000</c:v>
                </c:pt>
                <c:pt idx="5">
                  <c:v>120000</c:v>
                </c:pt>
                <c:pt idx="6">
                  <c:v>140000</c:v>
                </c:pt>
                <c:pt idx="7">
                  <c:v>160000</c:v>
                </c:pt>
                <c:pt idx="8">
                  <c:v>180000</c:v>
                </c:pt>
                <c:pt idx="9">
                  <c:v>200000</c:v>
                </c:pt>
                <c:pt idx="10">
                  <c:v>220000</c:v>
                </c:pt>
                <c:pt idx="11">
                  <c:v>240000</c:v>
                </c:pt>
                <c:pt idx="12">
                  <c:v>260000</c:v>
                </c:pt>
                <c:pt idx="13">
                  <c:v>280000</c:v>
                </c:pt>
                <c:pt idx="14">
                  <c:v>340000</c:v>
                </c:pt>
                <c:pt idx="15">
                  <c:v>380000</c:v>
                </c:pt>
                <c:pt idx="16">
                  <c:v>420000</c:v>
                </c:pt>
                <c:pt idx="17">
                  <c:v>440000</c:v>
                </c:pt>
                <c:pt idx="18">
                  <c:v>460000</c:v>
                </c:pt>
                <c:pt idx="19">
                  <c:v>600000</c:v>
                </c:pt>
              </c:numCache>
            </c:numRef>
          </c:cat>
          <c:val>
            <c:numRef>
              <c:f>'Pivot Table 3'!$AB$3:$AU$3</c:f>
              <c:numCache>
                <c:formatCode>General</c:formatCode>
                <c:ptCount val="20"/>
                <c:pt idx="0">
                  <c:v>0</c:v>
                </c:pt>
                <c:pt idx="1">
                  <c:v>0</c:v>
                </c:pt>
                <c:pt idx="2">
                  <c:v>1</c:v>
                </c:pt>
                <c:pt idx="3">
                  <c:v>0</c:v>
                </c:pt>
                <c:pt idx="4">
                  <c:v>0</c:v>
                </c:pt>
                <c:pt idx="5">
                  <c:v>2</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28-EF1B-46DD-BDF4-221ABFCE5B1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ln w="9525">
              <a:solidFill>
                <a:schemeClr val="bg1"/>
              </a:solidFill>
            </a:ln>
          </c:spPr>
          <c:explosion val="5"/>
          <c:dPt>
            <c:idx val="0"/>
            <c:bubble3D val="0"/>
            <c:spPr>
              <a:solidFill>
                <a:schemeClr val="accent1"/>
              </a:solidFill>
              <a:ln w="9525">
                <a:solidFill>
                  <a:schemeClr val="bg1"/>
                </a:solidFill>
              </a:ln>
              <a:effectLst/>
            </c:spPr>
            <c:extLst>
              <c:ext xmlns:c16="http://schemas.microsoft.com/office/drawing/2014/chart" uri="{C3380CC4-5D6E-409C-BE32-E72D297353CC}">
                <c16:uniqueId val="{00000001-7012-45CB-A73B-E578CE29BEB9}"/>
              </c:ext>
            </c:extLst>
          </c:dPt>
          <c:dPt>
            <c:idx val="1"/>
            <c:bubble3D val="0"/>
            <c:spPr>
              <a:solidFill>
                <a:schemeClr val="accent2"/>
              </a:solidFill>
              <a:ln w="9525">
                <a:solidFill>
                  <a:schemeClr val="bg1"/>
                </a:solidFill>
              </a:ln>
              <a:effectLst/>
            </c:spPr>
            <c:extLst>
              <c:ext xmlns:c16="http://schemas.microsoft.com/office/drawing/2014/chart" uri="{C3380CC4-5D6E-409C-BE32-E72D297353CC}">
                <c16:uniqueId val="{00000003-7012-45CB-A73B-E578CE29BEB9}"/>
              </c:ext>
            </c:extLst>
          </c:dPt>
          <c:dPt>
            <c:idx val="2"/>
            <c:bubble3D val="0"/>
            <c:spPr>
              <a:solidFill>
                <a:schemeClr val="accent3"/>
              </a:solidFill>
              <a:ln w="9525">
                <a:solidFill>
                  <a:schemeClr val="bg1"/>
                </a:solidFill>
              </a:ln>
              <a:effectLst/>
            </c:spPr>
            <c:extLst>
              <c:ext xmlns:c16="http://schemas.microsoft.com/office/drawing/2014/chart" uri="{C3380CC4-5D6E-409C-BE32-E72D297353CC}">
                <c16:uniqueId val="{00000005-7012-45CB-A73B-E578CE29BEB9}"/>
              </c:ext>
            </c:extLst>
          </c:dPt>
          <c:dPt>
            <c:idx val="3"/>
            <c:bubble3D val="0"/>
            <c:spPr>
              <a:solidFill>
                <a:schemeClr val="accent4"/>
              </a:solidFill>
              <a:ln w="9525">
                <a:solidFill>
                  <a:schemeClr val="bg1"/>
                </a:solidFill>
              </a:ln>
              <a:effectLst/>
            </c:spPr>
            <c:extLst>
              <c:ext xmlns:c16="http://schemas.microsoft.com/office/drawing/2014/chart" uri="{C3380CC4-5D6E-409C-BE32-E72D297353CC}">
                <c16:uniqueId val="{00000007-7012-45CB-A73B-E578CE29BEB9}"/>
              </c:ext>
            </c:extLst>
          </c:dPt>
          <c:dPt>
            <c:idx val="4"/>
            <c:bubble3D val="0"/>
            <c:spPr>
              <a:solidFill>
                <a:schemeClr val="accent5"/>
              </a:solidFill>
              <a:ln w="9525">
                <a:solidFill>
                  <a:schemeClr val="bg1"/>
                </a:solidFill>
              </a:ln>
              <a:effectLst/>
            </c:spPr>
            <c:extLst>
              <c:ext xmlns:c16="http://schemas.microsoft.com/office/drawing/2014/chart" uri="{C3380CC4-5D6E-409C-BE32-E72D297353CC}">
                <c16:uniqueId val="{00000009-7012-45CB-A73B-E578CE29BEB9}"/>
              </c:ext>
            </c:extLst>
          </c:dPt>
          <c:dPt>
            <c:idx val="5"/>
            <c:bubble3D val="0"/>
            <c:spPr>
              <a:solidFill>
                <a:schemeClr val="accent6"/>
              </a:solidFill>
              <a:ln w="9525">
                <a:solidFill>
                  <a:schemeClr val="bg1"/>
                </a:solidFill>
              </a:ln>
              <a:effectLst/>
            </c:spPr>
            <c:extLst>
              <c:ext xmlns:c16="http://schemas.microsoft.com/office/drawing/2014/chart" uri="{C3380CC4-5D6E-409C-BE32-E72D297353CC}">
                <c16:uniqueId val="{0000000B-7012-45CB-A73B-E578CE29BEB9}"/>
              </c:ext>
            </c:extLst>
          </c:dPt>
          <c:dPt>
            <c:idx val="6"/>
            <c:bubble3D val="0"/>
            <c:spPr>
              <a:solidFill>
                <a:schemeClr val="accent1">
                  <a:lumMod val="60000"/>
                </a:schemeClr>
              </a:solidFill>
              <a:ln w="9525">
                <a:solidFill>
                  <a:schemeClr val="bg1"/>
                </a:solidFill>
              </a:ln>
              <a:effectLst/>
            </c:spPr>
            <c:extLst>
              <c:ext xmlns:c16="http://schemas.microsoft.com/office/drawing/2014/chart" uri="{C3380CC4-5D6E-409C-BE32-E72D297353CC}">
                <c16:uniqueId val="{0000000D-7012-45CB-A73B-E578CE29BEB9}"/>
              </c:ext>
            </c:extLst>
          </c:dPt>
          <c:dPt>
            <c:idx val="7"/>
            <c:bubble3D val="0"/>
            <c:spPr>
              <a:solidFill>
                <a:schemeClr val="accent2">
                  <a:lumMod val="60000"/>
                </a:schemeClr>
              </a:solidFill>
              <a:ln w="9525">
                <a:solidFill>
                  <a:schemeClr val="bg1"/>
                </a:solidFill>
              </a:ln>
              <a:effectLst/>
            </c:spPr>
            <c:extLst>
              <c:ext xmlns:c16="http://schemas.microsoft.com/office/drawing/2014/chart" uri="{C3380CC4-5D6E-409C-BE32-E72D297353CC}">
                <c16:uniqueId val="{0000000F-7012-45CB-A73B-E578CE29BEB9}"/>
              </c:ext>
            </c:extLst>
          </c:dPt>
          <c:dPt>
            <c:idx val="8"/>
            <c:bubble3D val="0"/>
            <c:spPr>
              <a:solidFill>
                <a:schemeClr val="accent3">
                  <a:lumMod val="60000"/>
                </a:schemeClr>
              </a:solidFill>
              <a:ln w="9525">
                <a:solidFill>
                  <a:schemeClr val="bg1"/>
                </a:solidFill>
              </a:ln>
              <a:effectLst/>
            </c:spPr>
            <c:extLst>
              <c:ext xmlns:c16="http://schemas.microsoft.com/office/drawing/2014/chart" uri="{C3380CC4-5D6E-409C-BE32-E72D297353CC}">
                <c16:uniqueId val="{00000011-7012-45CB-A73B-E578CE29BEB9}"/>
              </c:ext>
            </c:extLst>
          </c:dPt>
          <c:dPt>
            <c:idx val="9"/>
            <c:bubble3D val="0"/>
            <c:spPr>
              <a:solidFill>
                <a:schemeClr val="accent4">
                  <a:lumMod val="60000"/>
                </a:schemeClr>
              </a:solidFill>
              <a:ln w="9525">
                <a:solidFill>
                  <a:schemeClr val="bg1"/>
                </a:solidFill>
              </a:ln>
              <a:effectLst/>
            </c:spPr>
            <c:extLst>
              <c:ext xmlns:c16="http://schemas.microsoft.com/office/drawing/2014/chart" uri="{C3380CC4-5D6E-409C-BE32-E72D297353CC}">
                <c16:uniqueId val="{00000013-7012-45CB-A73B-E578CE29BEB9}"/>
              </c:ext>
            </c:extLst>
          </c:dPt>
          <c:dPt>
            <c:idx val="10"/>
            <c:bubble3D val="0"/>
            <c:spPr>
              <a:solidFill>
                <a:schemeClr val="accent5">
                  <a:lumMod val="60000"/>
                </a:schemeClr>
              </a:solidFill>
              <a:ln w="9525">
                <a:solidFill>
                  <a:schemeClr val="bg1"/>
                </a:solidFill>
              </a:ln>
              <a:effectLst/>
            </c:spPr>
            <c:extLst>
              <c:ext xmlns:c16="http://schemas.microsoft.com/office/drawing/2014/chart" uri="{C3380CC4-5D6E-409C-BE32-E72D297353CC}">
                <c16:uniqueId val="{00000015-7012-45CB-A73B-E578CE29BEB9}"/>
              </c:ext>
            </c:extLst>
          </c:dPt>
          <c:dPt>
            <c:idx val="11"/>
            <c:bubble3D val="0"/>
            <c:spPr>
              <a:solidFill>
                <a:schemeClr val="accent1"/>
              </a:solidFill>
              <a:ln w="9525">
                <a:solidFill>
                  <a:schemeClr val="bg1"/>
                </a:solidFill>
              </a:ln>
              <a:effectLst/>
            </c:spPr>
            <c:extLst>
              <c:ext xmlns:c16="http://schemas.microsoft.com/office/drawing/2014/chart" uri="{C3380CC4-5D6E-409C-BE32-E72D297353CC}">
                <c16:uniqueId val="{00000017-7012-45CB-A73B-E578CE29BEB9}"/>
              </c:ext>
            </c:extLst>
          </c:dPt>
          <c:dPt>
            <c:idx val="12"/>
            <c:bubble3D val="0"/>
            <c:spPr>
              <a:solidFill>
                <a:schemeClr val="accent1">
                  <a:lumMod val="80000"/>
                  <a:lumOff val="20000"/>
                </a:schemeClr>
              </a:solidFill>
              <a:ln w="9525">
                <a:solidFill>
                  <a:schemeClr val="bg1"/>
                </a:solidFill>
              </a:ln>
              <a:effectLst/>
            </c:spPr>
            <c:extLst>
              <c:ext xmlns:c16="http://schemas.microsoft.com/office/drawing/2014/chart" uri="{C3380CC4-5D6E-409C-BE32-E72D297353CC}">
                <c16:uniqueId val="{00000019-7012-45CB-A73B-E578CE29BEB9}"/>
              </c:ext>
            </c:extLst>
          </c:dPt>
          <c:dPt>
            <c:idx val="13"/>
            <c:bubble3D val="0"/>
            <c:spPr>
              <a:solidFill>
                <a:schemeClr val="accent2">
                  <a:lumMod val="80000"/>
                  <a:lumOff val="20000"/>
                </a:schemeClr>
              </a:solidFill>
              <a:ln w="9525">
                <a:solidFill>
                  <a:schemeClr val="bg1"/>
                </a:solidFill>
              </a:ln>
              <a:effectLst/>
            </c:spPr>
            <c:extLst>
              <c:ext xmlns:c16="http://schemas.microsoft.com/office/drawing/2014/chart" uri="{C3380CC4-5D6E-409C-BE32-E72D297353CC}">
                <c16:uniqueId val="{0000001B-7012-45CB-A73B-E578CE29BEB9}"/>
              </c:ext>
            </c:extLst>
          </c:dPt>
          <c:dPt>
            <c:idx val="14"/>
            <c:bubble3D val="0"/>
            <c:spPr>
              <a:solidFill>
                <a:schemeClr val="accent3">
                  <a:lumMod val="80000"/>
                  <a:lumOff val="20000"/>
                </a:schemeClr>
              </a:solidFill>
              <a:ln w="9525">
                <a:solidFill>
                  <a:schemeClr val="bg1"/>
                </a:solidFill>
              </a:ln>
              <a:effectLst/>
            </c:spPr>
            <c:extLst>
              <c:ext xmlns:c16="http://schemas.microsoft.com/office/drawing/2014/chart" uri="{C3380CC4-5D6E-409C-BE32-E72D297353CC}">
                <c16:uniqueId val="{0000001D-7012-45CB-A73B-E578CE29BEB9}"/>
              </c:ext>
            </c:extLst>
          </c:dPt>
          <c:dPt>
            <c:idx val="15"/>
            <c:bubble3D val="0"/>
            <c:spPr>
              <a:solidFill>
                <a:srgbClr val="00B050"/>
              </a:solidFill>
              <a:ln w="9525">
                <a:solidFill>
                  <a:schemeClr val="bg1"/>
                </a:solidFill>
              </a:ln>
              <a:effectLst/>
            </c:spPr>
            <c:extLst>
              <c:ext xmlns:c16="http://schemas.microsoft.com/office/drawing/2014/chart" uri="{C3380CC4-5D6E-409C-BE32-E72D297353CC}">
                <c16:uniqueId val="{0000001F-7012-45CB-A73B-E578CE29BEB9}"/>
              </c:ext>
            </c:extLst>
          </c:dPt>
          <c:dPt>
            <c:idx val="16"/>
            <c:bubble3D val="0"/>
            <c:spPr>
              <a:solidFill>
                <a:schemeClr val="accent5">
                  <a:lumMod val="80000"/>
                  <a:lumOff val="20000"/>
                </a:schemeClr>
              </a:solidFill>
              <a:ln w="9525">
                <a:solidFill>
                  <a:schemeClr val="bg1"/>
                </a:solidFill>
              </a:ln>
              <a:effectLst/>
            </c:spPr>
            <c:extLst>
              <c:ext xmlns:c16="http://schemas.microsoft.com/office/drawing/2014/chart" uri="{C3380CC4-5D6E-409C-BE32-E72D297353CC}">
                <c16:uniqueId val="{00000021-7012-45CB-A73B-E578CE29BEB9}"/>
              </c:ext>
            </c:extLst>
          </c:dPt>
          <c:dPt>
            <c:idx val="17"/>
            <c:bubble3D val="0"/>
            <c:spPr>
              <a:solidFill>
                <a:schemeClr val="accent6">
                  <a:lumMod val="80000"/>
                  <a:lumOff val="20000"/>
                </a:schemeClr>
              </a:solidFill>
              <a:ln w="9525">
                <a:solidFill>
                  <a:schemeClr val="bg1"/>
                </a:solidFill>
              </a:ln>
              <a:effectLst/>
            </c:spPr>
            <c:extLst>
              <c:ext xmlns:c16="http://schemas.microsoft.com/office/drawing/2014/chart" uri="{C3380CC4-5D6E-409C-BE32-E72D297353CC}">
                <c16:uniqueId val="{00000023-7012-45CB-A73B-E578CE29BEB9}"/>
              </c:ext>
            </c:extLst>
          </c:dPt>
          <c:dPt>
            <c:idx val="18"/>
            <c:bubble3D val="0"/>
            <c:spPr>
              <a:solidFill>
                <a:schemeClr val="accent1">
                  <a:lumMod val="80000"/>
                </a:schemeClr>
              </a:solidFill>
              <a:ln w="9525">
                <a:solidFill>
                  <a:schemeClr val="bg1"/>
                </a:solidFill>
              </a:ln>
              <a:effectLst/>
            </c:spPr>
            <c:extLst>
              <c:ext xmlns:c16="http://schemas.microsoft.com/office/drawing/2014/chart" uri="{C3380CC4-5D6E-409C-BE32-E72D297353CC}">
                <c16:uniqueId val="{00000025-7012-45CB-A73B-E578CE29BEB9}"/>
              </c:ext>
            </c:extLst>
          </c:dPt>
          <c:dPt>
            <c:idx val="19"/>
            <c:bubble3D val="0"/>
            <c:spPr>
              <a:solidFill>
                <a:schemeClr val="accent2">
                  <a:lumMod val="80000"/>
                </a:schemeClr>
              </a:solidFill>
              <a:ln w="9525">
                <a:solidFill>
                  <a:schemeClr val="bg1"/>
                </a:solidFill>
              </a:ln>
              <a:effectLst/>
            </c:spPr>
            <c:extLst>
              <c:ext xmlns:c16="http://schemas.microsoft.com/office/drawing/2014/chart" uri="{C3380CC4-5D6E-409C-BE32-E72D297353CC}">
                <c16:uniqueId val="{00000027-7012-45CB-A73B-E578CE29BEB9}"/>
              </c:ext>
            </c:extLst>
          </c:dPt>
          <c:dPt>
            <c:idx val="20"/>
            <c:bubble3D val="0"/>
            <c:spPr>
              <a:solidFill>
                <a:schemeClr val="accent2">
                  <a:lumMod val="40000"/>
                  <a:lumOff val="60000"/>
                </a:schemeClr>
              </a:solidFill>
              <a:ln w="9525">
                <a:solidFill>
                  <a:schemeClr val="bg1"/>
                </a:solidFill>
              </a:ln>
              <a:effectLst/>
            </c:spPr>
            <c:extLst>
              <c:ext xmlns:c16="http://schemas.microsoft.com/office/drawing/2014/chart" uri="{C3380CC4-5D6E-409C-BE32-E72D297353CC}">
                <c16:uniqueId val="{00000029-7012-45CB-A73B-E578CE29BEB9}"/>
              </c:ext>
            </c:extLst>
          </c:dPt>
          <c:dPt>
            <c:idx val="21"/>
            <c:bubble3D val="0"/>
            <c:spPr>
              <a:solidFill>
                <a:schemeClr val="accent4">
                  <a:lumMod val="80000"/>
                </a:schemeClr>
              </a:solidFill>
              <a:ln w="9525">
                <a:solidFill>
                  <a:schemeClr val="bg1"/>
                </a:solidFill>
              </a:ln>
              <a:effectLst/>
            </c:spPr>
            <c:extLst>
              <c:ext xmlns:c16="http://schemas.microsoft.com/office/drawing/2014/chart" uri="{C3380CC4-5D6E-409C-BE32-E72D297353CC}">
                <c16:uniqueId val="{0000002B-7012-45CB-A73B-E578CE29BEB9}"/>
              </c:ext>
            </c:extLst>
          </c:dPt>
          <c:dPt>
            <c:idx val="22"/>
            <c:bubble3D val="0"/>
            <c:spPr>
              <a:solidFill>
                <a:schemeClr val="accent5">
                  <a:lumMod val="80000"/>
                </a:schemeClr>
              </a:solidFill>
              <a:ln w="9525">
                <a:solidFill>
                  <a:schemeClr val="bg1"/>
                </a:solidFill>
              </a:ln>
              <a:effectLst/>
            </c:spPr>
            <c:extLst>
              <c:ext xmlns:c16="http://schemas.microsoft.com/office/drawing/2014/chart" uri="{C3380CC4-5D6E-409C-BE32-E72D297353CC}">
                <c16:uniqueId val="{0000002D-7012-45CB-A73B-E578CE29BEB9}"/>
              </c:ext>
            </c:extLst>
          </c:dPt>
          <c:dPt>
            <c:idx val="23"/>
            <c:bubble3D val="0"/>
            <c:spPr>
              <a:solidFill>
                <a:schemeClr val="accent6">
                  <a:lumMod val="80000"/>
                </a:schemeClr>
              </a:solidFill>
              <a:ln w="9525">
                <a:solidFill>
                  <a:schemeClr val="bg1"/>
                </a:solidFill>
              </a:ln>
              <a:effectLst/>
            </c:spPr>
            <c:extLst>
              <c:ext xmlns:c16="http://schemas.microsoft.com/office/drawing/2014/chart" uri="{C3380CC4-5D6E-409C-BE32-E72D297353CC}">
                <c16:uniqueId val="{0000002F-7012-45CB-A73B-E578CE29BEB9}"/>
              </c:ext>
            </c:extLst>
          </c:dPt>
          <c:dPt>
            <c:idx val="24"/>
            <c:bubble3D val="0"/>
            <c:spPr>
              <a:solidFill>
                <a:schemeClr val="accent1">
                  <a:lumMod val="60000"/>
                  <a:lumOff val="40000"/>
                </a:schemeClr>
              </a:solidFill>
              <a:ln w="9525">
                <a:solidFill>
                  <a:schemeClr val="bg1"/>
                </a:solidFill>
              </a:ln>
              <a:effectLst/>
            </c:spPr>
            <c:extLst>
              <c:ext xmlns:c16="http://schemas.microsoft.com/office/drawing/2014/chart" uri="{C3380CC4-5D6E-409C-BE32-E72D297353CC}">
                <c16:uniqueId val="{00000031-7012-45CB-A73B-E578CE29BEB9}"/>
              </c:ext>
            </c:extLst>
          </c:dPt>
          <c:dPt>
            <c:idx val="25"/>
            <c:bubble3D val="0"/>
            <c:spPr>
              <a:solidFill>
                <a:schemeClr val="accent2">
                  <a:lumMod val="60000"/>
                  <a:lumOff val="40000"/>
                </a:schemeClr>
              </a:solidFill>
              <a:ln w="9525">
                <a:solidFill>
                  <a:schemeClr val="bg1"/>
                </a:solidFill>
              </a:ln>
              <a:effectLst/>
            </c:spPr>
            <c:extLst>
              <c:ext xmlns:c16="http://schemas.microsoft.com/office/drawing/2014/chart" uri="{C3380CC4-5D6E-409C-BE32-E72D297353CC}">
                <c16:uniqueId val="{00000033-7012-45CB-A73B-E578CE29BEB9}"/>
              </c:ext>
            </c:extLst>
          </c:dPt>
          <c:dPt>
            <c:idx val="26"/>
            <c:bubble3D val="0"/>
            <c:spPr>
              <a:solidFill>
                <a:schemeClr val="accent3">
                  <a:lumMod val="60000"/>
                  <a:lumOff val="40000"/>
                </a:schemeClr>
              </a:solidFill>
              <a:ln w="9525">
                <a:solidFill>
                  <a:schemeClr val="bg1"/>
                </a:solidFill>
              </a:ln>
              <a:effectLst/>
            </c:spPr>
            <c:extLst>
              <c:ext xmlns:c16="http://schemas.microsoft.com/office/drawing/2014/chart" uri="{C3380CC4-5D6E-409C-BE32-E72D297353CC}">
                <c16:uniqueId val="{00000035-7012-45CB-A73B-E578CE29BEB9}"/>
              </c:ext>
            </c:extLst>
          </c:dPt>
          <c:dPt>
            <c:idx val="27"/>
            <c:bubble3D val="0"/>
            <c:spPr>
              <a:solidFill>
                <a:schemeClr val="accent4">
                  <a:lumMod val="60000"/>
                  <a:lumOff val="40000"/>
                </a:schemeClr>
              </a:solidFill>
              <a:ln w="9525">
                <a:solidFill>
                  <a:schemeClr val="bg1"/>
                </a:solidFill>
              </a:ln>
              <a:effectLst/>
            </c:spPr>
            <c:extLst>
              <c:ext xmlns:c16="http://schemas.microsoft.com/office/drawing/2014/chart" uri="{C3380CC4-5D6E-409C-BE32-E72D297353CC}">
                <c16:uniqueId val="{00000037-7012-45CB-A73B-E578CE29BEB9}"/>
              </c:ext>
            </c:extLst>
          </c:dPt>
          <c:dPt>
            <c:idx val="28"/>
            <c:bubble3D val="0"/>
            <c:spPr>
              <a:solidFill>
                <a:schemeClr val="accent5">
                  <a:lumMod val="60000"/>
                  <a:lumOff val="40000"/>
                </a:schemeClr>
              </a:solidFill>
              <a:ln w="9525">
                <a:solidFill>
                  <a:schemeClr val="bg1"/>
                </a:solidFill>
              </a:ln>
              <a:effectLst/>
            </c:spPr>
            <c:extLst>
              <c:ext xmlns:c16="http://schemas.microsoft.com/office/drawing/2014/chart" uri="{C3380CC4-5D6E-409C-BE32-E72D297353CC}">
                <c16:uniqueId val="{00000039-7012-45CB-A73B-E578CE29BEB9}"/>
              </c:ext>
            </c:extLst>
          </c:dPt>
          <c:dPt>
            <c:idx val="29"/>
            <c:bubble3D val="0"/>
            <c:spPr>
              <a:solidFill>
                <a:schemeClr val="accent6">
                  <a:lumMod val="60000"/>
                  <a:lumOff val="40000"/>
                </a:schemeClr>
              </a:solidFill>
              <a:ln w="9525">
                <a:solidFill>
                  <a:schemeClr val="bg1"/>
                </a:solidFill>
              </a:ln>
              <a:effectLst/>
            </c:spPr>
            <c:extLst>
              <c:ext xmlns:c16="http://schemas.microsoft.com/office/drawing/2014/chart" uri="{C3380CC4-5D6E-409C-BE32-E72D297353CC}">
                <c16:uniqueId val="{0000003B-7012-45CB-A73B-E578CE29BEB9}"/>
              </c:ext>
            </c:extLst>
          </c:dPt>
          <c:dPt>
            <c:idx val="30"/>
            <c:bubble3D val="0"/>
            <c:spPr>
              <a:solidFill>
                <a:schemeClr val="accent1">
                  <a:lumMod val="50000"/>
                </a:schemeClr>
              </a:solidFill>
              <a:ln w="9525">
                <a:solidFill>
                  <a:schemeClr val="bg1"/>
                </a:solidFill>
              </a:ln>
              <a:effectLst/>
            </c:spPr>
            <c:extLst>
              <c:ext xmlns:c16="http://schemas.microsoft.com/office/drawing/2014/chart" uri="{C3380CC4-5D6E-409C-BE32-E72D297353CC}">
                <c16:uniqueId val="{0000003D-7012-45CB-A73B-E578CE29BEB9}"/>
              </c:ext>
            </c:extLst>
          </c:dPt>
          <c:dPt>
            <c:idx val="31"/>
            <c:bubble3D val="0"/>
            <c:spPr>
              <a:solidFill>
                <a:schemeClr val="accent2">
                  <a:lumMod val="50000"/>
                </a:schemeClr>
              </a:solidFill>
              <a:ln w="9525">
                <a:solidFill>
                  <a:schemeClr val="bg1"/>
                </a:solidFill>
              </a:ln>
              <a:effectLst/>
            </c:spPr>
            <c:extLst>
              <c:ext xmlns:c16="http://schemas.microsoft.com/office/drawing/2014/chart" uri="{C3380CC4-5D6E-409C-BE32-E72D297353CC}">
                <c16:uniqueId val="{0000003F-7012-45CB-A73B-E578CE29BEB9}"/>
              </c:ext>
            </c:extLst>
          </c:dPt>
          <c:dPt>
            <c:idx val="32"/>
            <c:bubble3D val="0"/>
            <c:spPr>
              <a:solidFill>
                <a:schemeClr val="accent6"/>
              </a:solidFill>
              <a:ln w="9525">
                <a:solidFill>
                  <a:schemeClr val="bg1"/>
                </a:solidFill>
              </a:ln>
              <a:effectLst/>
            </c:spPr>
            <c:extLst>
              <c:ext xmlns:c16="http://schemas.microsoft.com/office/drawing/2014/chart" uri="{C3380CC4-5D6E-409C-BE32-E72D297353CC}">
                <c16:uniqueId val="{00000041-7012-45CB-A73B-E578CE29BEB9}"/>
              </c:ext>
            </c:extLst>
          </c:dPt>
          <c:dPt>
            <c:idx val="33"/>
            <c:bubble3D val="0"/>
            <c:spPr>
              <a:solidFill>
                <a:schemeClr val="accent4">
                  <a:lumMod val="50000"/>
                </a:schemeClr>
              </a:solidFill>
              <a:ln w="9525">
                <a:solidFill>
                  <a:schemeClr val="bg1"/>
                </a:solidFill>
              </a:ln>
              <a:effectLst/>
            </c:spPr>
            <c:extLst>
              <c:ext xmlns:c16="http://schemas.microsoft.com/office/drawing/2014/chart" uri="{C3380CC4-5D6E-409C-BE32-E72D297353CC}">
                <c16:uniqueId val="{00000043-7012-45CB-A73B-E578CE29BEB9}"/>
              </c:ext>
            </c:extLst>
          </c:dPt>
          <c:dPt>
            <c:idx val="34"/>
            <c:bubble3D val="0"/>
            <c:spPr>
              <a:solidFill>
                <a:schemeClr val="accent5">
                  <a:lumMod val="50000"/>
                </a:schemeClr>
              </a:solidFill>
              <a:ln w="9525">
                <a:solidFill>
                  <a:schemeClr val="bg1"/>
                </a:solidFill>
              </a:ln>
              <a:effectLst/>
            </c:spPr>
            <c:extLst>
              <c:ext xmlns:c16="http://schemas.microsoft.com/office/drawing/2014/chart" uri="{C3380CC4-5D6E-409C-BE32-E72D297353CC}">
                <c16:uniqueId val="{00000045-7012-45CB-A73B-E578CE29BEB9}"/>
              </c:ext>
            </c:extLst>
          </c:dPt>
          <c:dPt>
            <c:idx val="35"/>
            <c:bubble3D val="0"/>
            <c:spPr>
              <a:solidFill>
                <a:schemeClr val="accent6">
                  <a:lumMod val="50000"/>
                </a:schemeClr>
              </a:solidFill>
              <a:ln w="9525">
                <a:solidFill>
                  <a:schemeClr val="bg1"/>
                </a:solidFill>
              </a:ln>
              <a:effectLst/>
            </c:spPr>
            <c:extLst>
              <c:ext xmlns:c16="http://schemas.microsoft.com/office/drawing/2014/chart" uri="{C3380CC4-5D6E-409C-BE32-E72D297353CC}">
                <c16:uniqueId val="{00000047-7012-45CB-A73B-E578CE29BEB9}"/>
              </c:ext>
            </c:extLst>
          </c:dPt>
          <c:dPt>
            <c:idx val="36"/>
            <c:bubble3D val="0"/>
            <c:spPr>
              <a:solidFill>
                <a:schemeClr val="accent1">
                  <a:lumMod val="70000"/>
                  <a:lumOff val="30000"/>
                </a:schemeClr>
              </a:solidFill>
              <a:ln w="9525">
                <a:solidFill>
                  <a:schemeClr val="bg1"/>
                </a:solidFill>
              </a:ln>
              <a:effectLst/>
            </c:spPr>
            <c:extLst>
              <c:ext xmlns:c16="http://schemas.microsoft.com/office/drawing/2014/chart" uri="{C3380CC4-5D6E-409C-BE32-E72D297353CC}">
                <c16:uniqueId val="{00000049-7012-45CB-A73B-E578CE29BEB9}"/>
              </c:ext>
            </c:extLst>
          </c:dPt>
          <c:dPt>
            <c:idx val="37"/>
            <c:bubble3D val="0"/>
            <c:spPr>
              <a:solidFill>
                <a:schemeClr val="accent2">
                  <a:lumMod val="70000"/>
                  <a:lumOff val="30000"/>
                </a:schemeClr>
              </a:solidFill>
              <a:ln w="9525">
                <a:solidFill>
                  <a:schemeClr val="bg1"/>
                </a:solidFill>
              </a:ln>
              <a:effectLst/>
            </c:spPr>
            <c:extLst>
              <c:ext xmlns:c16="http://schemas.microsoft.com/office/drawing/2014/chart" uri="{C3380CC4-5D6E-409C-BE32-E72D297353CC}">
                <c16:uniqueId val="{0000004B-7012-45CB-A73B-E578CE29BEB9}"/>
              </c:ext>
            </c:extLst>
          </c:dPt>
          <c:dPt>
            <c:idx val="38"/>
            <c:bubble3D val="0"/>
            <c:spPr>
              <a:solidFill>
                <a:schemeClr val="accent3">
                  <a:lumMod val="70000"/>
                  <a:lumOff val="30000"/>
                </a:schemeClr>
              </a:solidFill>
              <a:ln w="9525">
                <a:solidFill>
                  <a:schemeClr val="bg1"/>
                </a:solidFill>
              </a:ln>
              <a:effectLst/>
            </c:spPr>
            <c:extLst>
              <c:ext xmlns:c16="http://schemas.microsoft.com/office/drawing/2014/chart" uri="{C3380CC4-5D6E-409C-BE32-E72D297353CC}">
                <c16:uniqueId val="{0000004D-7012-45CB-A73B-E578CE29BEB9}"/>
              </c:ext>
            </c:extLst>
          </c:dPt>
          <c:dPt>
            <c:idx val="39"/>
            <c:bubble3D val="0"/>
            <c:spPr>
              <a:solidFill>
                <a:schemeClr val="accent4">
                  <a:lumMod val="70000"/>
                  <a:lumOff val="30000"/>
                </a:schemeClr>
              </a:solidFill>
              <a:ln w="9525">
                <a:solidFill>
                  <a:schemeClr val="bg1"/>
                </a:solidFill>
              </a:ln>
              <a:effectLst/>
            </c:spPr>
            <c:extLst>
              <c:ext xmlns:c16="http://schemas.microsoft.com/office/drawing/2014/chart" uri="{C3380CC4-5D6E-409C-BE32-E72D297353CC}">
                <c16:uniqueId val="{0000004F-7012-45CB-A73B-E578CE29BEB9}"/>
              </c:ext>
            </c:extLst>
          </c:dPt>
          <c:dPt>
            <c:idx val="40"/>
            <c:bubble3D val="0"/>
            <c:spPr>
              <a:solidFill>
                <a:schemeClr val="accent5">
                  <a:lumMod val="70000"/>
                  <a:lumOff val="30000"/>
                </a:schemeClr>
              </a:solidFill>
              <a:ln w="9525">
                <a:solidFill>
                  <a:schemeClr val="bg1"/>
                </a:solidFill>
              </a:ln>
              <a:effectLst/>
            </c:spPr>
            <c:extLst>
              <c:ext xmlns:c16="http://schemas.microsoft.com/office/drawing/2014/chart" uri="{C3380CC4-5D6E-409C-BE32-E72D297353CC}">
                <c16:uniqueId val="{00000051-7012-45CB-A73B-E578CE29BEB9}"/>
              </c:ext>
            </c:extLst>
          </c:dPt>
          <c:cat>
            <c:strRef>
              <c:f>'Pivot Table'!$M$2:$M$42</c:f>
              <c:strCache>
                <c:ptCount val="41"/>
                <c:pt idx="0">
                  <c:v>3D Computer Vision Researcher</c:v>
                </c:pt>
                <c:pt idx="1">
                  <c:v>AI Scientist</c:v>
                </c:pt>
                <c:pt idx="2">
                  <c:v>Applied Data Scientist</c:v>
                </c:pt>
                <c:pt idx="3">
                  <c:v>Applied Machine Learning Scientist</c:v>
                </c:pt>
                <c:pt idx="4">
                  <c:v>BI Data Analyst</c:v>
                </c:pt>
                <c:pt idx="5">
                  <c:v>Big Data Architect</c:v>
                </c:pt>
                <c:pt idx="6">
                  <c:v>Big Data Engineer</c:v>
                </c:pt>
                <c:pt idx="7">
                  <c:v>Business Data Analyst</c:v>
                </c:pt>
                <c:pt idx="8">
                  <c:v>Cloud Data Engineer</c:v>
                </c:pt>
                <c:pt idx="9">
                  <c:v>Computer Vision Engineer</c:v>
                </c:pt>
                <c:pt idx="10">
                  <c:v>Computer Vision Software Engineer</c:v>
                </c:pt>
                <c:pt idx="11">
                  <c:v>Data Analyst</c:v>
                </c:pt>
                <c:pt idx="12">
                  <c:v>Data Analytics Engineer</c:v>
                </c:pt>
                <c:pt idx="13">
                  <c:v>Data Analytics Manager</c:v>
                </c:pt>
                <c:pt idx="14">
                  <c:v>Data Architect</c:v>
                </c:pt>
                <c:pt idx="15">
                  <c:v>Data Engineer</c:v>
                </c:pt>
                <c:pt idx="16">
                  <c:v>Data Engineering Manager</c:v>
                </c:pt>
                <c:pt idx="17">
                  <c:v>Data Science Consultant</c:v>
                </c:pt>
                <c:pt idx="18">
                  <c:v>Data Science Engineer</c:v>
                </c:pt>
                <c:pt idx="19">
                  <c:v>Data Science Manager</c:v>
                </c:pt>
                <c:pt idx="20">
                  <c:v>Data Scientist</c:v>
                </c:pt>
                <c:pt idx="21">
                  <c:v>Data Specialist</c:v>
                </c:pt>
                <c:pt idx="22">
                  <c:v>Director of Data Engineering</c:v>
                </c:pt>
                <c:pt idx="23">
                  <c:v>Director of Data Science</c:v>
                </c:pt>
                <c:pt idx="24">
                  <c:v>Finance Data Analyst</c:v>
                </c:pt>
                <c:pt idx="25">
                  <c:v>Financial Data Analyst</c:v>
                </c:pt>
                <c:pt idx="26">
                  <c:v>Head of Data</c:v>
                </c:pt>
                <c:pt idx="27">
                  <c:v>Head of Data Science</c:v>
                </c:pt>
                <c:pt idx="28">
                  <c:v>Lead Data Analyst</c:v>
                </c:pt>
                <c:pt idx="29">
                  <c:v>Lead Data Engineer</c:v>
                </c:pt>
                <c:pt idx="30">
                  <c:v>Lead Data Scientist</c:v>
                </c:pt>
                <c:pt idx="31">
                  <c:v>Machine Learning Developer</c:v>
                </c:pt>
                <c:pt idx="32">
                  <c:v>Machine Learning Engineer</c:v>
                </c:pt>
                <c:pt idx="33">
                  <c:v>Machine Learning Infrastructure Engineer</c:v>
                </c:pt>
                <c:pt idx="34">
                  <c:v>Machine Learning Scientist</c:v>
                </c:pt>
                <c:pt idx="35">
                  <c:v>Marketing Data Analyst</c:v>
                </c:pt>
                <c:pt idx="36">
                  <c:v>Principal Data Analyst</c:v>
                </c:pt>
                <c:pt idx="37">
                  <c:v>Principal Data Engineer</c:v>
                </c:pt>
                <c:pt idx="38">
                  <c:v>Principal Data Scientist</c:v>
                </c:pt>
                <c:pt idx="39">
                  <c:v>Research Scientist</c:v>
                </c:pt>
                <c:pt idx="40">
                  <c:v>Staff Data Scientist</c:v>
                </c:pt>
              </c:strCache>
            </c:strRef>
          </c:cat>
          <c:val>
            <c:numRef>
              <c:f>'Pivot Table'!$N$2:$N$42</c:f>
              <c:numCache>
                <c:formatCode>General</c:formatCode>
                <c:ptCount val="41"/>
                <c:pt idx="0">
                  <c:v>0</c:v>
                </c:pt>
                <c:pt idx="1">
                  <c:v>1</c:v>
                </c:pt>
                <c:pt idx="2">
                  <c:v>0</c:v>
                </c:pt>
                <c:pt idx="3">
                  <c:v>0</c:v>
                </c:pt>
                <c:pt idx="4">
                  <c:v>1</c:v>
                </c:pt>
                <c:pt idx="5">
                  <c:v>0</c:v>
                </c:pt>
                <c:pt idx="6">
                  <c:v>3</c:v>
                </c:pt>
                <c:pt idx="7">
                  <c:v>2</c:v>
                </c:pt>
                <c:pt idx="8">
                  <c:v>0</c:v>
                </c:pt>
                <c:pt idx="9">
                  <c:v>1</c:v>
                </c:pt>
                <c:pt idx="10">
                  <c:v>0</c:v>
                </c:pt>
                <c:pt idx="11">
                  <c:v>7</c:v>
                </c:pt>
                <c:pt idx="12">
                  <c:v>0</c:v>
                </c:pt>
                <c:pt idx="13">
                  <c:v>0</c:v>
                </c:pt>
                <c:pt idx="14">
                  <c:v>0</c:v>
                </c:pt>
                <c:pt idx="15">
                  <c:v>11</c:v>
                </c:pt>
                <c:pt idx="16">
                  <c:v>2</c:v>
                </c:pt>
                <c:pt idx="17">
                  <c:v>2</c:v>
                </c:pt>
                <c:pt idx="18">
                  <c:v>0</c:v>
                </c:pt>
                <c:pt idx="19">
                  <c:v>1</c:v>
                </c:pt>
                <c:pt idx="20">
                  <c:v>21</c:v>
                </c:pt>
                <c:pt idx="21">
                  <c:v>0</c:v>
                </c:pt>
                <c:pt idx="22">
                  <c:v>0</c:v>
                </c:pt>
                <c:pt idx="23">
                  <c:v>1</c:v>
                </c:pt>
                <c:pt idx="24">
                  <c:v>0</c:v>
                </c:pt>
                <c:pt idx="25">
                  <c:v>0</c:v>
                </c:pt>
                <c:pt idx="26">
                  <c:v>0</c:v>
                </c:pt>
                <c:pt idx="27">
                  <c:v>0</c:v>
                </c:pt>
                <c:pt idx="28">
                  <c:v>1</c:v>
                </c:pt>
                <c:pt idx="29">
                  <c:v>2</c:v>
                </c:pt>
                <c:pt idx="30">
                  <c:v>2</c:v>
                </c:pt>
                <c:pt idx="31">
                  <c:v>0</c:v>
                </c:pt>
                <c:pt idx="32">
                  <c:v>6</c:v>
                </c:pt>
                <c:pt idx="33">
                  <c:v>1</c:v>
                </c:pt>
                <c:pt idx="34">
                  <c:v>1</c:v>
                </c:pt>
                <c:pt idx="35">
                  <c:v>0</c:v>
                </c:pt>
                <c:pt idx="36">
                  <c:v>0</c:v>
                </c:pt>
                <c:pt idx="37">
                  <c:v>0</c:v>
                </c:pt>
                <c:pt idx="38">
                  <c:v>1</c:v>
                </c:pt>
                <c:pt idx="39">
                  <c:v>2</c:v>
                </c:pt>
                <c:pt idx="40">
                  <c:v>0</c:v>
                </c:pt>
              </c:numCache>
            </c:numRef>
          </c:val>
          <c:extLst>
            <c:ext xmlns:c16="http://schemas.microsoft.com/office/drawing/2014/chart" uri="{C3380CC4-5D6E-409C-BE32-E72D297353CC}">
              <c16:uniqueId val="{00000052-7012-45CB-A73B-E578CE29BEB9}"/>
            </c:ext>
          </c:extLst>
        </c:ser>
        <c:dLbls>
          <c:showLegendKey val="0"/>
          <c:showVal val="0"/>
          <c:showCatName val="0"/>
          <c:showSerName val="0"/>
          <c:showPercent val="0"/>
          <c:showBubbleSize val="0"/>
          <c:showLeaderLines val="1"/>
        </c:dLbls>
        <c:firstSliceAng val="0"/>
        <c:holeSize val="64"/>
      </c:doughnutChart>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gradFill>
              <a:gsLst>
                <a:gs pos="0">
                  <a:srgbClr val="4D79C7"/>
                </a:gs>
                <a:gs pos="100000">
                  <a:schemeClr val="accent1">
                    <a:lumMod val="50000"/>
                    <a:alpha val="58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Table'!$V$11:$Y$11</c:f>
              <c:strCache>
                <c:ptCount val="4"/>
                <c:pt idx="0">
                  <c:v>Entry Level</c:v>
                </c:pt>
                <c:pt idx="1">
                  <c:v>Junior Mid Level</c:v>
                </c:pt>
                <c:pt idx="2">
                  <c:v>Intermediate Senior Level</c:v>
                </c:pt>
                <c:pt idx="3">
                  <c:v>Expert Executive Level</c:v>
                </c:pt>
              </c:strCache>
            </c:strRef>
          </c:cat>
          <c:val>
            <c:numRef>
              <c:f>'Pivot Table'!$V$12:$Y$12</c:f>
              <c:numCache>
                <c:formatCode>General</c:formatCode>
                <c:ptCount val="4"/>
                <c:pt idx="0">
                  <c:v>20</c:v>
                </c:pt>
                <c:pt idx="1">
                  <c:v>30</c:v>
                </c:pt>
                <c:pt idx="2">
                  <c:v>17</c:v>
                </c:pt>
                <c:pt idx="3">
                  <c:v>2</c:v>
                </c:pt>
              </c:numCache>
            </c:numRef>
          </c:val>
          <c:extLst>
            <c:ext xmlns:c16="http://schemas.microsoft.com/office/drawing/2014/chart" uri="{C3380CC4-5D6E-409C-BE32-E72D297353CC}">
              <c16:uniqueId val="{00000000-F03D-40B6-B7E8-A78C34B689FD}"/>
            </c:ext>
          </c:extLst>
        </c:ser>
        <c:dLbls>
          <c:dLblPos val="outEnd"/>
          <c:showLegendKey val="0"/>
          <c:showVal val="1"/>
          <c:showCatName val="0"/>
          <c:showSerName val="0"/>
          <c:showPercent val="0"/>
          <c:showBubbleSize val="0"/>
        </c:dLbls>
        <c:gapWidth val="90"/>
        <c:overlap val="-20"/>
        <c:axId val="321363199"/>
        <c:axId val="321340159"/>
      </c:barChart>
      <c:catAx>
        <c:axId val="32136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1340159"/>
        <c:crosses val="autoZero"/>
        <c:auto val="1"/>
        <c:lblAlgn val="ctr"/>
        <c:lblOffset val="100"/>
        <c:noMultiLvlLbl val="0"/>
      </c:catAx>
      <c:valAx>
        <c:axId val="321340159"/>
        <c:scaling>
          <c:orientation val="minMax"/>
        </c:scaling>
        <c:delete val="1"/>
        <c:axPos val="l"/>
        <c:numFmt formatCode="General" sourceLinked="1"/>
        <c:majorTickMark val="none"/>
        <c:minorTickMark val="none"/>
        <c:tickLblPos val="nextTo"/>
        <c:crossAx val="32136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'Pivot Tables 2'!$K$4</c:f>
              <c:strCache>
                <c:ptCount val="1"/>
                <c:pt idx="0">
                  <c:v>S</c:v>
                </c:pt>
              </c:strCache>
            </c:strRef>
          </c:tx>
          <c:spPr>
            <a:gradFill>
              <a:gsLst>
                <a:gs pos="0">
                  <a:srgbClr val="4D79C7"/>
                </a:gs>
                <a:gs pos="100000">
                  <a:schemeClr val="accent1">
                    <a:lumMod val="50000"/>
                    <a:alpha val="58000"/>
                  </a:schemeClr>
                </a:gs>
              </a:gsLst>
              <a:lin ang="5400000" scaled="1"/>
            </a:gradFill>
            <a:ln>
              <a:noFill/>
            </a:ln>
            <a:effectLst/>
          </c:spPr>
          <c:invertIfNegative val="0"/>
          <c:val>
            <c:numRef>
              <c:f>'Pivot Tables 2'!$L$4:$N$4</c:f>
              <c:numCache>
                <c:formatCode>General</c:formatCode>
                <c:ptCount val="3"/>
                <c:pt idx="0">
                  <c:v>4</c:v>
                </c:pt>
                <c:pt idx="1">
                  <c:v>7</c:v>
                </c:pt>
                <c:pt idx="2">
                  <c:v>18</c:v>
                </c:pt>
              </c:numCache>
            </c:numRef>
          </c:val>
          <c:extLst>
            <c:ext xmlns:c16="http://schemas.microsoft.com/office/drawing/2014/chart" uri="{C3380CC4-5D6E-409C-BE32-E72D297353CC}">
              <c16:uniqueId val="{00000000-4F2E-4BF0-A889-BF8D07572CF2}"/>
            </c:ext>
          </c:extLst>
        </c:ser>
        <c:ser>
          <c:idx val="1"/>
          <c:order val="1"/>
          <c:tx>
            <c:strRef>
              <c:f>'Pivot Tables 2'!$K$5</c:f>
              <c:strCache>
                <c:ptCount val="1"/>
                <c:pt idx="0">
                  <c:v>M</c:v>
                </c:pt>
              </c:strCache>
            </c:strRef>
          </c:tx>
          <c:spPr>
            <a:gradFill>
              <a:gsLst>
                <a:gs pos="0">
                  <a:srgbClr val="F1824F"/>
                </a:gs>
                <a:gs pos="100000">
                  <a:srgbClr val="EC5714"/>
                </a:gs>
              </a:gsLst>
              <a:lin ang="5400000" scaled="1"/>
            </a:gradFill>
            <a:ln>
              <a:noFill/>
            </a:ln>
            <a:effectLst/>
          </c:spPr>
          <c:invertIfNegative val="0"/>
          <c:val>
            <c:numRef>
              <c:f>'Pivot Tables 2'!$L$5:$N$5</c:f>
              <c:numCache>
                <c:formatCode>General</c:formatCode>
                <c:ptCount val="3"/>
                <c:pt idx="0">
                  <c:v>6</c:v>
                </c:pt>
                <c:pt idx="1">
                  <c:v>10</c:v>
                </c:pt>
                <c:pt idx="2">
                  <c:v>14</c:v>
                </c:pt>
              </c:numCache>
            </c:numRef>
          </c:val>
          <c:extLst>
            <c:ext xmlns:c16="http://schemas.microsoft.com/office/drawing/2014/chart" uri="{C3380CC4-5D6E-409C-BE32-E72D297353CC}">
              <c16:uniqueId val="{00000001-4F2E-4BF0-A889-BF8D07572CF2}"/>
            </c:ext>
          </c:extLst>
        </c:ser>
        <c:ser>
          <c:idx val="2"/>
          <c:order val="2"/>
          <c:tx>
            <c:strRef>
              <c:f>'Pivot Tables 2'!$K$6</c:f>
              <c:strCache>
                <c:ptCount val="1"/>
                <c:pt idx="0">
                  <c:v>L</c:v>
                </c:pt>
              </c:strCache>
            </c:strRef>
          </c:tx>
          <c:spPr>
            <a:gradFill>
              <a:gsLst>
                <a:gs pos="0">
                  <a:srgbClr val="A5A5A5"/>
                </a:gs>
                <a:gs pos="100000">
                  <a:srgbClr val="868686"/>
                </a:gs>
              </a:gsLst>
              <a:lin ang="5400000" scaled="1"/>
            </a:gradFill>
            <a:ln>
              <a:noFill/>
            </a:ln>
            <a:effectLst/>
          </c:spPr>
          <c:invertIfNegative val="0"/>
          <c:val>
            <c:numRef>
              <c:f>'Pivot Tables 2'!$L$6:$N$6</c:f>
              <c:numCache>
                <c:formatCode>General</c:formatCode>
                <c:ptCount val="3"/>
                <c:pt idx="0">
                  <c:v>4</c:v>
                </c:pt>
                <c:pt idx="1">
                  <c:v>8</c:v>
                </c:pt>
                <c:pt idx="2">
                  <c:v>17</c:v>
                </c:pt>
              </c:numCache>
            </c:numRef>
          </c:val>
          <c:extLst>
            <c:ext xmlns:c16="http://schemas.microsoft.com/office/drawing/2014/chart" uri="{C3380CC4-5D6E-409C-BE32-E72D297353CC}">
              <c16:uniqueId val="{00000002-4F2E-4BF0-A889-BF8D07572CF2}"/>
            </c:ext>
          </c:extLst>
        </c:ser>
        <c:dLbls>
          <c:showLegendKey val="0"/>
          <c:showVal val="0"/>
          <c:showCatName val="0"/>
          <c:showSerName val="0"/>
          <c:showPercent val="0"/>
          <c:showBubbleSize val="0"/>
        </c:dLbls>
        <c:gapWidth val="219"/>
        <c:overlap val="-27"/>
        <c:axId val="624278671"/>
        <c:axId val="624279151"/>
      </c:barChart>
      <c:catAx>
        <c:axId val="624278671"/>
        <c:scaling>
          <c:orientation val="minMax"/>
        </c:scaling>
        <c:delete val="1"/>
        <c:axPos val="b"/>
        <c:majorTickMark val="none"/>
        <c:minorTickMark val="none"/>
        <c:tickLblPos val="nextTo"/>
        <c:crossAx val="624279151"/>
        <c:crosses val="autoZero"/>
        <c:auto val="1"/>
        <c:lblAlgn val="ctr"/>
        <c:lblOffset val="100"/>
        <c:noMultiLvlLbl val="0"/>
      </c:catAx>
      <c:valAx>
        <c:axId val="624279151"/>
        <c:scaling>
          <c:orientation val="minMax"/>
        </c:scaling>
        <c:delete val="1"/>
        <c:axPos val="l"/>
        <c:numFmt formatCode="General" sourceLinked="1"/>
        <c:majorTickMark val="none"/>
        <c:minorTickMark val="none"/>
        <c:tickLblPos val="nextTo"/>
        <c:crossAx val="624278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E2D12EB6-945F-4FE0-9B98-B61979FE289B}">
          <cx:spPr>
            <a:solidFill>
              <a:srgbClr val="303841"/>
            </a:solidFill>
          </cx:spPr>
          <cx:dataId val="0"/>
          <cx:layoutPr>
            <cx:geography cultureLanguage="en-US" cultureRegion="ID" attribution="Powered by Bing">
              <cx:geoCache provider="{E9337A44-BEBE-4D9F-B70C-5C5E7DAFC167}">
                <cx:binary>7H1Zc9y4suZfcfh5qMZCEOCJc25Eg8Uqlfbddr8wypLMDSS4E+Rvm7f5Y5NlqWSJKlvqad2wIuay
HxwNCmLyy0QuH5LQv6/Nv67V7ar6YDKV1/+6Nv/5GDVN8a8//qivo9tsVe9k8XWla/2t2bnW2R/6
27f4+vaPm2rVx3n4B0HY/uM6WlXNrfn4X/+G3xbe6gN9vWpinZ+2t9Vwdlu3qql/cW/rrQ/Xus2b
9fQQftN/Pp7D01aFrm4/frjNm7gZLobi9j8fn/zUxw9/TH/Xs+d+UCBa097AXLxDmUMc6j5cHz8o
nYeb24juCCQIsh377ic2jz5aZTD9VRJ9l2d1c1Pd1vWH+3+fTH3yAk/uxLX27jDw9Frc88X39/vj
Kcb/9e/JALzxZOSRGqbwvHRrqoWj2/7DX7crtcpvNmD8cz1YNt5hCCFBXQL/wEWeKoKTHUFtG2MH
btxp/04FrxRnuxKeTJ6o4cm9qSKO/vr9ipjd5tmqSjdw/HMlMLbjEscRmG3VgdhxXSwc16WbR95p
4BVybEf/YeIE+YfxKeqz/d+PuqeVzr7Gqw0G/xx2eweBb8HOGtdHvscCk3eREJja4m5JOJtn3uH+
Gkm2A/9j5gT5Hzem0HvHvx/6P9u6qd4Ueb7DBEcc2fwJ9NjewTZyhaBrnwQXfor8KwTZDvzDxAnu
D+NT2P+8+P2wX+Zxc3vz4c9q9XUDw8+M/r8v6nxHaKXeUvsWYTucCGQLiu/D/1MroPaO7SLMKbV/
agUvifQLO7ibus0S7u48s4XL328Lft3o/C2VwMQOZ4RyhznfMZ7EfVARBe0gTiDufL82JnjnA18h
z3YNPEyc4P8wPkXf938/+n9mt1V8vco/nK8y/YYRyAKHR1yOCXXB0z2OQZijHY4pBj84ybteL8t2
BUznT/QwvT1Vx5/nv18d8laFcZttLPJnTvFpsv6raoShHQfiDnMEvzP2p2HJ3nEcTAQT9/kAmiRi
r5Bnuy4eJk6U8DA+RV++g8Ugq9UYq7cD38IIfM36mvggi9Gdu4SY//BRj0uQlyX5Cez3bzBF/X74
Gehnv9/kvVW+unlDz+OQHcapKxx0n2mBl3nsf1xnx0ECI/GoJHkM/cvybId+M28C/WZ4Cr335++H
/mSVxnWzyt/O4om7syY+OHGfou6IHagBKYXS4y4mQ1B4DPprJNkO+4+ZE+B/3JhCf/IOar6D1txm
X3VbhRsg/rmvt90dzh1BbPeeWRJPLN+BonAdjhG+U8G0BHmdSNu18HjuRA+Pb001cfAO8k8vWr0h
64TZjgPlNQZLfzD0R94HuzsIMwcKAP5w+/E6eEmY7ejfzZrgfjc4Rfxi9vvdjhfF6vbtzN6ieIcD
6JST+xzHfWL3FgdKFgsOSeeU7nhJkJ/B/V3+Z3h/H50C7h28C8DzN4yw1NlhzKUcb/zMU7wxMNwc
fL09ZfVA778W46dwr6c9h3s9+gzuo3cA93h7Hb1lRbt27DZ1EXDVd17jKa0HPmcdWZGD75PJSXD1
XpbnJ8hvJk6x34w/Q/8dcNhnOlu9KZ9gA4cNySK2CdlWQhGooQRzCXF+UD6PXfor5NmO/sPECfoP
41P0z94BoTqDMu7u7f95PsMwZCzYFVAjbQN+XVzBThrim+J1YvaL2wosYfiVPNuBf5g4Af5hfAr8
+qVhj3BCVT4b+G/dQ7toqzQe3jCsUticEeBzbODKvl8A76NMhrIdm1JChfsj6D42+4v/879fFGg7
/D9mTvD/cWOqgIt3UMeetXX9lk7fWfsVh8KewVbrdznEBEYRf7S7+Rj/l8XZjv5m3gT7zfAU+bPL
32/6f6oQSExIBt7K8RCxs7Z42Li88zvu0wQHNtHgEuQ+2j7fy3lZnu3YP7zIBPyH8Sn6s3cQb8+L
VfyGDIINXh12SCDR2bpjbFHIPW0KrOVPqtgXxdkO/f20CfD3o1PY/XfAFM+rVX79hu7eBlqMwLaw
S54yxGTHZgI2Uzb88XotPPYzL8uxHfDNvAnim+Ep5PN34OGX+c2behkCnUKEARG56RV6EmA5UGkO
dTiHAPD9mhSvL0qzHff7aRPY70enqC/fQTV1v1e8D51aN/otd0bojmtTASnMvZN/ypZZQCMzxGDz
5J5Gnu5WvV6u7YqYzp9oZHp7qpqF/P2Bd29VvCV5DLyCw2zMGNDHd9eTBYEp33HXu7qEPXVBL4qx
XQH30ya4349O4d47+f1wL6vbt22RY9AB5zDsOuSelX9K2ltrvF2bAeh3HmjKGL9CoO3QP0ycgP8w
PoV/6f9++BfV7e1bRtx1geUy6ggXPPujyopgKLyArYRt2btVAI7pccR9WY7toG/mTTDfDE8hX7yH
iNu81Azz93pzbcgeCQO/Lu7ab9YG/Qh5THbuKLTNbviEUViCOP8PfML9tAnu96NT2JfvoD1rV+c3
bbWqN3b3z6kc6AYRhKwboycuRgCXDE4GIUj6v1+QfT429teIst3cf8ycAP/jxhT73XeQ7niVhlby
Nyxmgb6kDhO2/ZOoChtWDPql8DSqvkKQ7cA/TJzg/jD+DPZ34GkOoft8eFP+hkKbAbEZtPv9CJ6P
fQ0sCegStSHBv2cZnhr+awTajv+PmRMF/Lgx1cDhl98fXndb+BSj+qV7/ZvOnu9ggTn0Nm1tfYKt
WIaAWaY/ITBfIc92/B8mTuB/GJ+iv/sOOLRlXa1u37D1iSJo+CA2gR7MhyTmkfVDHyxkNzbfBNpp
39nL4mzHfjNvAv1meIr88h1szi6rVblZ+v880FIKeyaMwW4gFEmPALeh/5zbkMn/pP/8JSl+Avd3
2adgfx98BvXp73cx8JJvyFRSAq2VEDnd+zR9whIzewfYA4D7Jy1PLwnzU8ThFZ4jDoPPEH8PYfXW
xNf67cybAGlD6br54Kl5Q6cl8DXIddb/bR531899+KII25HezJtgvRmeon34+ffb9/5tPrxh5oh3
1pt/DlBkT1wJ1K02xdQF479z7ZOU/UUptuN9P20C9/3oFO39d8AHHGp1o7s3xNvmOwRyFSBbtnau
wq4Uczhy7Qkf8Ao5tiP+MHGC+cP4FPXDd9A8Bkls84aYwza2gA/ioD3snhGYtNbA9zo2IlhMe5le
FOMnkN9JPwX8bvQZ3O+ACjiK33hv1YWyCKr9tSXfXU8dOVCOcHHQx/1t+6k3f4U825F/mDjB/mF8
iv7R4vc79KPbJrqt1qTvG3IxwPpCXepQgp/u9AERAJ9EIaAe79z6dKfvlcL8BP7HbzJVweN7z9Tw
DlL0E/3mvDvBkMRA9nhn5U8DLFSm0EIM7Wb3rPyUdn9ZnO062MybwL8ZniJ/8i6Qr5o2XL1lYQoO
SBDscvbU+tebHXAD4u9mP3CS1pzol0X5Ge6bmc+Q39x4hv07cP0vst1/k475H+5920Em01ruXOnu
9m37V50dDK2pNoNuse/XsxTn+6c5lG66nZ5G3NcItN3uf8yc2P2PG1O7P1/+/qB7mVbQ0XS7QeGf
czLQvm0L6Jbn24lI+HyBQMKz/iL2LvBO8vtXyLMd/4eJE/gfxqfoX/75DtA/ByHeqpGPrjleyqB5
/j6dfGr6lrv+HEdAm83mS4ZJtnnfhHHerJrbX2ZgP1HA3TEHm+lTNTy9+0wZ579fGT86bt9MI//T
Vbw5vOq7zUzPtZqGg6v4tslXb9j2hOmOTSgY/H175XQLHIkdIO1hn5bizTq849FeIcn2VfAwcWL/
D+NTy796B9uwr175fy8J+h+H9PTogr97UtjDJxhv5Y/+P/vGZPKJyiP4Hw6RmK2alf/9LLxX3914
ssnUX4XxO/0tb/7z0YWY+3DA3vo3POn/mCh8M+F2VTdw1B7bQRDZoRefCnBaEMg/fuhv13eA1Vs3
CroOh5wXWgoRPCSHAi6CWzAJvhYF/gm+UMQEI/fjh1q361trAhbqQsEpoww+04WWiM2rQZE8hDp/
QOn+/z/kbXai47yp//MR6sXi7qfWUnL4zJrAwWc2PMSBTWhGQYTienUGfazww/h/jTzICtqMsRcM
QchDWTt5H8rGDlAyi23DqkPHZeYam7y+y4rvls6WJ0PCOH0yoALnEEGrk+NQG+iFx0/mfZ0mVhjF
Xl1nWSB5hNDX0mkC7oe0GNqZ2ztus2xFk97WWZtp+UhDWx6P0bPnU+LAxylw8h40NyC6vv/ozRu7
LurCSbTncq6RHBNlU084tV7o2riXzYDVrU2GnMysdMRe3BRYL5oa2YtfCwJU4gQH+CYYzpeDwxbX
fXZ0jdMjOTqkVVkOVuIlycj2EU2jzzZt+702Mlb8wkuDqU2fBb3CNnFt6GGl3/ucHj+r6It+7Kw6
8dIssLsLEQxixtIgsQ4bSgDzTjNz12P6UzU/NzB4PQIdJsSGTUbIcp++Xm1607QoSb1mVH0si9qw
dKmazs1kE1tmUZkYFUd8rNHXv4+r7Thg4QxqRtiPmzw4d/hACpx6Vh5UzpFjkiDZo8ZSlbTCOn0B
2efWDNQ8owQOTwNjgpbtp0/rhjhrTVopL1WK7ddZfZPYbdPOR5NL2uF0bg1jJRPV5/kL62gLwOBB
YOXC1jm8KJs8uWgbKoaUZl5qHLbfJSb1ww6jmQqTm6zC7jJd29WvsV0r7anXWDekEOzYAjRq88na
MSNqHUXLzCtgl+grwxosNQFP9cJjni8NG60PIWAccj0g4yHZe2yuOa2JIIVRXs/APUgrjWoZ5O14
M+ZRVr2gQUyevRTAB4+BT3fA94qpQ+AWTvOSEO11iZ1c8S5zQi/DqF1gHLe1bwrHTmeNiqJUJi21
Btk3TSO8gRvLL3XOkMyivC9fEOs5BhwR8JIEviWCAIIn6ycVKNRNMGivjUo67KMgG7y8cdP+MI4j
92/7Igg4sGsKvgjaMOzpw8YB2ZEJFfjEomf7TYniBQtpFMna7osvf9eG1sENzhuEs0BgwTCIcI+V
64AHSmCNaK+PW3dBkx5sKCuKsPB+/ZznK5OvD3VxXDhDFUO0mQDYBNhAbAy1V/V5d5gMllqMfc9m
aixbLR3mhtfIMtlFFlhd8sKzn/tbDieJMVvAt9kUgs3EBzV5HTamgHeMOIHo1sbjIMnoxKHnkISk
h21BIPT8+n2fr03OCRDzsEfLxfNFU2IROnngZF5ERnNijUpdgecVs18/5ZnXceD8QHAB7trtwSdZ
6/uPolbLkzEZ4Y1lXmHrRNhJcBiUwt5L4zbwjC2KcwyL9+5b8J/GEkynSxR8K+fwwel6ocJT13g/
eqqurM6inWk9odzI3Q9oKHZVZgqZ1tEodi01DuGiS4Xq/Vy3YFCDcsKbOM/y3Rp1o7tMEE/pbtom
eHxB1d/XxhOfCIp21r1L0IpgP89nqE7dZuiswRtZoRdwtnLSLRKHhZHEpBOS5zzZb0wenQRZ6HpD
MubLOulCWMZjehtzt+w8ZlipfUHb+KV1/WwRcDhRFXY04QAAgM6xJ8B1Jh5FQrPRa3AiPlVNl/01
ugI7vjOo+HRMcgsdxsoCw4Q8EdJAPFaG+MNIuMwhQfzEeJ/vkpZ3fOaGHdnjPOh7365aHs5qVZlh
VowFuOSUEcf4VdJ2pWzd3k4kqNExs6HI0xtdgTF5HUm7cT4Y0fTzPs9I4RWWDQmgXQx1LVFo0GHv
GHHbZTg3u3XgJMnc6FL184II+DkywJF+PkGp2gsHt43n4XptVSgJE1lEBoRw2+bMVDg+QTTI5ySL
00ii3qhrjtXgob7PlCdMFoWeDZgEMrY6c6LT0WplZKjYJ6Fd5rIrOsiImjET6ZfEScxRjKhp/F8v
o6lewKtDHg+kq0AYDhkW00CqUhNlnc4960h18yz3qPLtmXbaF5wCVAwTv2BDO4wQBA6UhDYBvG61
frp2EtNWjVtFQhI7dqKVRSy3ktgMuvYIijstx6qOZJfj2B9RUjSzpKEnQVyFMkBBV0s4o5YeOCZk
R04eFvksdNzoZKzHuUqjA2qIJW34VjmVfZ/YHsS04GxMs7GcUVh4kR9lY+ONeaYWpM+I5EEwVvO+
if8aSWdZMhuDwqv72PF10Ss/NgVa9fWwq02ZfEZVGlZSBGl/HttdHkpIeISEjglUe1FBOlkPeExm
Tlmerl1iPC91YO8GAS9OypGI7iCO08QrhHaqRdKgwMhGROD7wzage+AP+CzK7crIgPN89FSc9sgP
esFP+6Jih6mKPJJayJm3kYWqWeBaZbGw0sJZRNFg5rB/WmmJWzx+omG8LOyCjitQOvbs2mFkVkZG
1QsLjqKxZQ2Rp5pbKusu4PxVVwZjW3t1kXLZNkNyiruCRrIBKQYfl47l7LqjsPZQNupZwlR9GqCh
OCttnp4TEmW3dt3WmXSjsuYSK1ZjLywSswja8Lh1i5IuKiWqQqK6dr9VBa40LDWLfQ663AyexqMI
ZUwN9xpa01ZW3LQnKA7KU8w6tYQPceODvAzYntXQuVO5Yl5RQ/cBfHSUD3blFbaVLGLR1tSzMGsq
P8xLu9mFs6Vuo2D4y0qiAUrJtnc/V2BRZ5HFCqnbtkyljnstVY/plwaVeLd3xShzFVyxvCcnFcK1
7EZyg5Mw95NYiF6K0cK9p4dumLuVcpEM4UuCwyFzkv0sY+yscHFfybENnUZ2CU0lPKz6Zgauhact
SE0XnWhxeqSC4ppHznmc1EK2FemHRWeykUp7VKOSsP9xVfRpHi6CkJB5kRTolCR2KBPEzMwKCyrD
eLyu+g7yMZaEXt3FoyxS2p5xVTS+St1yEbjZmM6gfNMLWyfCc8AQmxl4rZp5aQsIJpbl+LVlNXtw
rkiT+XmQBoEXxxW/wGFyEZGgCfegaFHLtEI0mmV5XC+IW7DEH5tBfapNMwKSKVPgMcIQwohlK88o
3Z5ko4UWyvRo1mJ7PAxbx+xBme3A4o6/dDTKpU6q84CqRjaql2VL5xEar6qEXSVQOUpAlcnKypeD
CYzfQxyXPTguSaK+mDlWls5V2WLmj53LbkjijqWX6QarWU1zc1zougvkGIWDNCmNvZD1ox8rU8ox
NZXf2aF92hlsHZMqOtGqKbyAhNTrWHSZM4aX3A3Pi7IpT9uhjG+izsmWuVYHSVNfuDELZ05GwEzZ
qjDjKuWVSmSdp91fkO3cuDYEN2N1XytT2p+TYeRgz7a9NCNJva7LzowbHluDzvdRaVufkmA8Zob3
XhrGX/B4U+XxpQjdm6jHxhvFsDeg8BCcVCh52/m8qRfliMuZ65S5b2r7Sxi6nacYOcZWHXsNK+ZJ
Pl5S3hgvQ2Y/dMxhHgYKoqm+DC1MF2xIv7UDmxWCfHFZ8RVF8aXLeiYdRzte1pbCq0OzQi5vE5kW
wzXkd2eGjhcCpWhu1cB/EGylkhVF7uk8K2VShwcF2JiKAtlV+KwMQuFFEHgPdEZlhYtGks448MFL
Es4iBx8rewANjZ3xoiQ8gPRTyUBpoHkKh8x6PVhHWWP3ss16JTEcHg1PQGzPOBGaEdFTmWXallFu
eWVI9VGO3UTyMuhlQwsOtRDdtfLUkjlNLsLeWUCqM0KCwErfwDppY4WkKsJzQmENiVwfpwPy3KbP
IBOOb0UU2UvI3piYVSWxa5lgdpNC4lHIJLPMTaNY85k1ON8LYJ0d2HosPDtP57iIQXRjubtW0R2n
Nba8ziLm3LaqxsNZfomGbn/kVeVX7rrIgGNtPcJKaYpxCdnE4Vh3qXRLoOtGXMxU79q+Itl+h+vP
eRrs1ZUKFrHJc2nZrd/YQBYB1ed6jBk6C6s48otO1EeKq0sOf8oj82yMQDEZvyjH0ZrldXuZNHhu
sfBUQf4lgaUwUrH+NE3EdegMnQc+NjywStb4hRVd1ySMZx0Bj5jnfJC8CjMvt2o2c0kaHiZFcU2i
aq+MUrHnNlRLo/JvwmojCc+Ov0F5GHm2CpAvBh3dNMGY71eKZXNhu+rcZo26HIMSlEIiF7Iba/RR
kRfgoHE0S8N0PqZoAVnzoujJIMEmbknmjmB1QGq09RAfxlkullUxnEXY3sV9d57lxUHTFmd5bZLP
xpSncRgzz4r44JFCXONBhb6OFF2OXUWAzxoS34mDVOKy8gNlKhk18dEI3vmsKrszxHQk3d4sHGfw
bG0OaVlGYO/2pU6huBBuKEUZniRptFda7GA03SmJSnB0bXdE7PQo5cVFMHaQcQJrsZv23Tc9Nlrq
YjiIQgx+I88POtIy2YeRlraFvjm1WwygFEL3Y5prSFX7/VTXjtQZIR5R/YGow0WZ6VxClsGXQW1O
aQ7WP8cApIS/l+DZWfOFh10948ZeWOBwSmnlUXqEwj6TFDmSuHl+6TbZNVQ2kbSrurdkSnQ7q4D4
A1sc7VaGfDgq62GvqdzRp637BRw484p4/Cvo4riWOIQgTp0E8hQrPMAxQYe2UYUkinlajO1pn4FR
AnWRySFVg4ziQMu8CzpZjY01i/QQeHmQzDs39kuULiIRedQe4Gea+CwlLkRy1iOvKrJVb7ncS8f8
BsVWI4ENcOeibaSw80hmdlTJuqPHOeTRXt8HF05eHjgqAVKGOFpmbrEKe7zfha45ToO03WWhjWcJ
rcuZNVifusKJD1U2cK8tgiOts8DHQDCoLF0idRHwcDfoh9nQFb5d4v0YRYc8SnwkKojGed56fWAh
WaalnjUB9TtV3sRddO3weBmusY2c8YKhKpfDaPNlz6rUq7MKZmRAw1VE4VkaFUKWo7Moonhh9SqZ
s4qcCAxWhs5LZgdzU9YLh1pXAVRtfdJ68PHQCWQac+SOnbTTYgaMxg1R3V4d6/0RWYsKkUhaberK
mlnzMB3mHRcnwCpfoiy4SXJ7zhrmA3Pk223sa83Pe5YdjzVTcszSL7waZyXtL7WIwXVDhK019u3O
tucNqdI5FeoE+FM1N22nfZLR3iupcoADiwPIOEEdLsMznSf1UZL0kLA7tcwj8O806HddA1YQ53QR
sW6QYV+dl2XtV5ZVzAXwaZJ164TH0leoEY7kBh0oC52RkB/ZGdBNjrH2sW4SX6G02XMGqsCk7Ehq
Fe5bdpwvNBsBoMbKM2k57l8xsD1+kA7VOhSwmXGHk2FI9keRH6SO6Y66XF/zgVke75PkQAvIyCGb
/iSy8oSLPj9uRyfaZSSGVSMgdGejrIgV79IhsC5jqEouQuF+ddoC6CK+7FB5JhzrggWW19RAEBrH
/hZz0UEZSqF04/wv5CaVjJ0ikz0vsWzpeBgLknsEggCk2N0XoNdXbSO4DCpe+E4uLpweExlhMte5
GhdmNMmeyOhFGorzKLI40BrlKezfnPLQ6CNEWOWNevzL7q29qimIFzltNFOUnxnVQd5QB4GfhcWJ
lcbKqwOjgCHlS0jSFkPC6rlrKgabHkzNgDQ/joOOe7V2yjlst5zqMvmaVq0jBys61oWCfKsxykhR
l99srE6zGoPzBx5JIqe4qhHJvHIobjTtT3Hh2stCDPTSwk0mSd8wTwXh4LW4NntdPx43nDUzi4Td
nIVJlspyyLgUUblKsvaAqOIwhgC2V45WMKNQ9cwgXsVIAheYHoLdjfsm7r40uXK8PBvAz0E6MoIL
PeBurINZhp18N4j0tdWkZq9p3MbjUXxcNsFxXsd7fde2ssgSd1HoBqLOwC3fsvvUw1XRSywi4ukU
JxKRsfIT6gSzpEqxdJPsqhzrXS4MuDPwLBKV3B8yKz9QLBkl8B6zsc0vdWbdjqwUJyiso0MkymFP
85LMsxjUbDS2fOX04SHtyjlKg2XUkwVsDFlfuhwe7Chr4WYcVpDog0WurJNE5HNRD1dh11xpN669
fgiXnFcL8GYz1LixrA090E19qluiJCnKAzoGvsuGxkuHnEHwgiQnzaKz1uUXOjG2x8bqpETs85C7
x25Ld9sM4WUlACZLCDNTbe8nYX1pj9Yljku0Xwp92ovwrMT6LGuHWKZj/AV15YLmsO5GZh90ShtP
12SvYu7eOBpflMWhQRWUJVDBQKieR40BH6X53G6rRW+MDzzGUo0NhsBS50eCaYI9R+TDAalY55ed
u4yz4BTbeeh13KTAmARLt8jmNOuvMpWJWaiwbzAUtSYVUCnjb01h1mu3wDJC3PG54oUrFYaNNVkF
BEHNqjsqoEYlqZ6VSd87c6uvqtZLWe9eQsHYnLsoiJRXIivNZpYpIvAqSRIUSlKMxiOmIIE+c+IK
wvTQuKreZWkXHZa1lZ6aUJffat2B87OqGlLGksb0iKhKA5sVN7a1FxjgfLxQM3IDTA67srrM7Foo
6o8a6oTNAhturoogKY6LWKDAQzi21DxmLTkJCiuAYI27wFlqqpTfMJKKGSwpUc5Q3bd+0eIL3UUt
PmhZwy+coolOCLDKszYcjkcSXLhiOIVzNNBXY4w9K8UK/F3hJcNXWo3HPa+ojEuS7DnhoCDWR0mi
5tAh2XwxABBYWE2lG2gHKt6oO2Uka+cc+CyrhmIhiQ4DK7wwNpZjDnIbo84CKJ7V2J6Q0D0FIjj3
hqpvvcxlxyZSQH0MOjkkxkoDLwzq4CuLkvQ4SgpfJzz1Eo28YEzEbCjtr2UluJ+RoF8q2CQG3657
GyaNzEMW2K7HKogyVR/ujTQJ/dwx+ljn1X7Xdp/gRHct6xK1FxUnX3JRXHEeAxE6lNHMoGwRBTUQ
I7lOdxPDLCg+Aixhv2rcj90GUn4efYpSVgINWaFuNwOnIlXNrtQg1HlWhJ9JBisXjEQzmcLL2Zam
M64aKiH9K0cZ6LwRwCBgqEDDMqKzqKv6WRbmu7zulhYtz+KWHjejjmeRIcE+7LN/1WmiF2E8mPOo
sLIOzgtv8xUUaOHXMq/EiSrScm5ioc7CggDFGxsvHhqLwaZCfwZM5WwIxV7UO+OJ6eBv21lVOCx0
64BjSzCUVEmUHKA8ZOew0ld1ZU5iSOuPc7dKtBSuTv0kN9YlVMRAvQaww3M+NNW4hPhYyQoi7EWR
QbGnxjE54bwd9vjofhpRbu3Bl+UnIU0+2aCQfW3n2o+4O15ZTgYWAdlb7de1QJdKQ2nfRmnk91GT
XbojMAlOnLFzHIbwCg6ORglbmkvTlO7MMKc/KUY3uoZv1p1r1rHuqlWMStXYVyX8yYL9KM7UcRJa
kJAzkxwqEXSQU8B2uowTJJPSGAmd7fuoz1rPFIxJ0dc+ijDs5tfmOuH1IagFttL6agVb3GpWseK0
L3W/KiKgoWDpzDPjlkC62dE+7JPkflUW2bLLm3YptMp24y4odnXBuktqhiDxKtf5THBD/BKyaQ9y
KjwXQwd5IjHJHGntngKRJDzUtgJ7TRKk5wVUEgs1pNdCF9D6YEHLQ2LpUDo8vSwia5aOI/dLU4Re
mUHuFkeUzpQe/i9157Ycqc5t6VfpF1CEOKObvgDy7HT6fLohbJcLBAiBJEDi6XvkWus/dvTu/V/u
iBUVy65y2k7E1JxjfEPoZofXjeVjpagghfBjdTbDCn0qCGb6HEYldgF/4ENWseYdkoiDfBJTm8OO
904+t3SHExuhlhE35bWZ7lyAvrmL4u4wt2VfGMC3XTYqO29nOui9G6KksGLxFIp5Rw7Sxc2tEvFw
5FVIlkzWTm5lHFS5S6vqMaFtdO6b6YYIXxQIWXfvneH1e6+byGaeXhwMtoR++nWrtjhWNfjB0ap4
R7zAztlUcfWZtuNqLzDMuzprlPa+h6ukjMFobApZTuhIcG9UYW79usGCcxFLM4emD32hdUMcbId1
mqEUpYmRHWpXSJJ7SXnfs2wKseD2TilIEgTyNO7fJZryyjTsc6WzizGFrDVDa51WQ3n0aq7kYS5N
3UOOhoh79IzHwx9jlhl3p5lUmcVi7dVHg9dc3gKmUPS91gTVF/N7bm/oamJ+wBrU1YbCP3jRwvxh
P+AUwc2kcftkjZ8ONMduANPRob03aKqptxvHMogO2BRiiVknrvgjFWH8VYkqvhsx2Vf75A/fQI2t
bg7oQ12IzqHX+4nyIb3vZnRzx5DNSbAtjW6XvTTCvMq48+q8b2N8ws42aEzmLOx8KB4JaY61b53K
azcFQZ1r34b2uCjXidtgDO1d56ZGbYOJBvt6nmOWq6guMUhBYIRwrYSjX2IUNBeCpvLH+ESHFzfH
odg0kQgjeGIRrYqxWojdKiuncQ/9Xcy5rWNKNnApBcuwRRFIOvPA2mPAS5NuGsinhSJ+gbl6563k
3oUW0ms6fokk2QX+smPL8GCXdnmTDXRm5n2TpYEiqC+qHbaz0jEE4AHlhHnjfoaWfL9CVy1SXXsn
XO33Gu1rPU8/qaHrpk2W9V13vAhTyI5OpxLdDkQ6jFYQFjZuwYhj7BIXroGycp3W620ohwQz5Yeq
F1XlNCbwhyrtbTGulyKbg7XNK/WLs3Q/k+XDq0x8K+OZZi2z22quxgu+JHyENt4+BWyKXqg3NPsp
sl+pCbFH12uyH9FWbzAr1VPWjX5ylPhZs6ZNUlxi6JEbrYIewlw7M9btQmpkfL90XZoUDZtRCKyK
3U6Hc1pn/eAsbpF4FMHNlND+qwqXaszbhs/hcdSLCCAqXH3Vrbf4zbJvNMfkHkatSou+NhgAZBJg
DsGAOE2QcTq2kzJ14Q0fGyc344DTLPJaDbzfBMsYJ6eeE91lsvd7scWCSfU2mGdLT4nQJLqU05zE
e19ykmxCApag7NeoPXtzRePTMtBAHnB5+br3Zt9fi9Ia/NxJMqJYAg6B3Qpso1q2cjR+e4/W2FZP
pnNdcNNailIQzwR/OhSgNKNUMlMEg6YVOpXyRoWsNFvbM11v6ygcKKpLWqWZVK0MboS3uuCxDRbl
nZiJdLenvFuXfSqidhizP8vEnDaT+JjjeOR3oQ4acW5H+DcFXSY9NFkwVHrNWCwoObN48Pker1xC
qVB1d/JMGkG2VOOlChVGKT9p3TGSAlte2OoL1vBqtmoODNkEIBKWl4n1bBMoO/CMkVrvBcG813XQ
Me5aOqg9gLHlau68jEZ7aVYOmhVqgU1ZocG8XaueH2C6/WbJ+ootE9MUOu3TqAJ3Qd02Jx7Gp35O
u72oWbwDl3BFPBaINkFkdsKX66Zea5lrosLcGxl6nz5cDrUmdaauLruzMLDyKJ6CX1PakC3M8fKt
7H3tXfWz+k1oXi9bvYA+wjivVLOH1owmclbG3fRqqNG9cayFSAfjqUsCKD51F7NbYZ3d+zzVmK5Y
E2He6MtNKVvXFFjLaNGF7vXT1T/ZTgybsFUtwzIP0v57JK3bTCq6qcq2/bKV5+6Jx/z7WfOF75a0
VXlC1uqwUvo4+T3gnojyLTiMGIpNl3CIW7rM3cj0llSTf+QoEePRYvLa+VOHB5SRpmhZOT76ysf4
AuUtxG/i1gVznvpguGiPNXySj5b3S0E7pgvTh33eJVHnZVQSvKeOD2hbHXSsVdFwv+qAH3uvtHcJ
RtK7BOsux6NqXsN+9XkOS9b/6iAXwCFLjF/AynCIsBj2UreBvG+95C1YoOAsnkg3ws7lfVlOg920
qbsTqqSoDLLLE78fzqlSCVR5k15aNi0lNDtcJ+q6FjakbueDYqbbpXHLvhY8XXo3zIu88ZZe3wYl
nbIEUiTG7MjP4vpa7cb6xaNlcEqG6Uu1frcB03dIeGlvnB3jAjuGuWUmCY7giAZYSWr4THjLy8Ib
fbdpVX8VQ5tgllvYhsGmi8aSF3h2Vfg1kbqacsL60dvoVmCFtUvsPsekbZasKYmP+b7hdwwO3Vsd
OvO2dCm2iYDeE7zSOfDW+DIFsIDQW/TrkcIiZoWDN3a7oAvZatLPv8Jo1Pf9Wus7oqZjg4OSCDyT
JdlDOYA8FakAipDXRGGdt3IN3utxTTPj0nETSNff6rCie5XA8M9SUJRr7k1NuxMN7TYxiJwKhWet
P+oyTreklrTMDAxseK3DgLqaTiC2BgtBuPYN4DL/tNYQB68nUUIPEf6SL0NESdEMYQgOoGaPk5qC
woGa3MF0ZDDu6tLf1Z2PuTwhHc2rpV+3a0jHc0Vm9ZW4Jrht2vlnoj0bMQ+tB4wrVZ7I0vAiEIQe
eiHtYYyhmkUti04eh15VrjTahePCSWbWMry3frK8D3rwWVHOozv7jEYPfbWg6VBDt1nXPr2FSJNm
rSz3c7TuMaPxraZTmw3UPoD7IE8u7s29gvOFppXLLZY+EAhGm+3Y8eBVexGmM1pGwaGKsAgza2Xy
UHK4/KlsugNTM9sPzVTupyaBCsdZ0aRUHnG3Htq+Xt9BzEG5rqAv0iZW9yQsdVGjo8fUqpv2cQoW
722J/Oo2avmMbdmvodXE/sW37KXFCWUYDYVodlPk8YJK8ANA7uqctUxgbNP+vuVrsCvrdrpbh6lD
h9GVWPo1+wmWUv8Sbf/TNf2Sq3GaPufGT25HGY46GyZQpome8H3g28HQtjmF7Z2ni1+jp2m6o0v0
Nu28OYOBvQ1HsrdlPx+iuFqhiEZH31/GPEj4kDPp3rXfNBvAIs9CtN+RAUoiicBQO4RZ1NMbGbEx
RKcAJrD0CdqhMW4bwD/CbIm4tjaEdEXv+iGHdmJvWkzcOltt/QC5uz9Z2j3MaJrnVPC4kBpDBJlg
OQZAa4/SUqzTyGEargRx9UmrkW/ZPFcnsBwGFwLlkC0Me6+ATtXN6+NKF1m0qJ+beam8vFs0cCnK
NtUUPiW0+RJgwrY4oqkqYPpt0HZ5z8Zr95DTm6Ng7mPQnt6keG9+iMRWxIOFh3kcuOc1HRYvG/gC
LFDo1YmM27Q+klWw11KUAqJk4ji+wmtQJmehmyItMRNMCzaxbIx6cuoIJmY5L+TJ6sEc/Wlxpwo7
c6bqqd0zKGYQ2q2+6DGFaJR0KocVXJ/SNunzGjDmbdoN0MkhLTscFr6Dboj5A8NW3qcB6D4207wZ
xfDEKQGShHq66TsRbSU2wG24+s3GEZEUA/SVc+XF0HupgOzHPZ17OmEn0ytsgFEVPdAycTerm8bn
qMR8KqBGvpGYHJwjR+km6hdzI+UNlOqcGvXBp0jcTVPETnEj+BHxem8/KqKfyzT0Tmqk6Y2sxvEX
BGJ64mSsTp7Xz1kZ8AlMckMvoLhIuUEpg7MAKwzGTtXnkWnEfnAABVl6bRflynGDBu3GdT3b+j6J
DLyJyNxNcU9uUw5rosJM/zSQIb0rQZVuOg96l1+tds1n18kH6g+faaD7G91hJ9xqN8t9Msh4w0PX
5MY688UMnPwO4HSGuQ6VWfin2GLqOjtI2Q/VUsP9XUU1evkMOfdIZsiJ124RLo+cN+XotUVJE7uD
HOIdk6UjWV3iN+gVIKtmgXq5bTutj7G1bMiUc+lRtoZfjWz54VBp7B53NXtUsu2qvBmELepEawe3
ksi9sx5qAO/MxgFJ24vEmQ34A9xtPFLqtVToLiFrpEwVM51bnUGdoyerSHisIJf4eTCNyXNY+fR3
nTq2Nwrt2OzqkD4PUazvlzAkyF5N/ln1iTquZn1txlScLaar+6CJ1FGUsXwgwok6GyoRHOJknBSk
cn8V+QIDrAj6GfM8te4M+b7bRJgJaTZDqpeHLu5R5eO58qBRV2oOC2IqlcexoVMuo6H/dkFfTxvm
r+VzPZr2d9CWDL4JwV6QpnATjKFYNprNDZY8l5Rlg+TNkz+4KMxAvvlpweUYof319Mlo3e5Q0NCu
ddEKzgsj4wKsN/G22qwJVIQVsGYMFbl1k7wjNQaFJ7Gg+sUO9BvUkSC9jEOdNIBkPOW9hOAm0Dc1
cXVM+77MMYzHwd7vIS/QQXCT2VrC1gjtHMmsngfP5V44VT/UNDO8zwQo1lC3Rz/ova9AL+PRsBX1
IQosnIpgvRkYfL6qm/uzXEj56q/rV22h30QR/O02Qh1bOL9p28TeBpa222QgywD77zogh/JXmC4H
Q4cyG1lzlsn0zrHIIRRa7udc1jPgoyiFuBO2mGmGQYgcZFV/iUBFVRuAZqh6aLT3XknGjPsc8MsU
NGNe+aXceZUYeRY7IfE7xSQBZpSG2Rwn31Do+FaN/U5H0bKpp16fu2ZWuepaCosKMYTrYVUZ9UCw
NCpi29opcfAxL+SBTb9ZUgFkADC5E6NnXhviVQcmy0oXnRnVfvL9ETcQYAfMuSRzo63u8H6DFQJz
d2ptY8GXLnLergjbbNvaQSBecZFIbYZihVNBToyu4mmWGDuLWCyph7/sz2vorXcpGwIo764i6xF1
FT5sAocYzROkLnigIQyfTGDxpRvLTXPQVY/2HH9HNxpFGiaxGGneTcBQMItU+zkOAlVEdJk3FeCR
LZQ9MuX9Ej4ssBK3iEnAA0pCgFY2+piDKCLY/K+rz4+SPYYr87b2fNl7wdChcUj7Jes1Gd6CKYJp
OsgweVMRAQ+YKCfOpoya00Itfg70eyV8LYzK1UTngsz0Du82irOWDa5hL9cDh7b6/wUrgU3+E/YL
rBIkTkxxIs0fTxlK/w3xlghthbOSfyHza6qczRcRx00G8R3gTogWATXrOnCapDy4JTWfMOQTmL1G
K4RgGAbg/VKWHVas7QGxohraOwbXEd1YY/s2W00w+cXQmZr8CONgwLSTFMufjPBfYTrgVP+Ihn0D
elC8qs2fSbG/f/i/n6TAf388I+ofn7weCPGPj878W0ktf5v/8l/tfuQ1kKv//R9df5q/v9Y/HjV1
TdT9/UlU1w/+r2zf3yJu/8lf/veifejnPWC5/+903+01kve/zp/fP7/++Rnw1/zcX1/7Z9APx/7B
/qd4rOn1dCIfh/z9LejnUzyfJMCj164ENiQ9hu/3V9AvxPM1/lg5EUBoRv1rAO9vQT+cTopP4vhR
H+PW9TDBv70J/3IxEc7+6+N/yfmxfwuS4JhTHK+BQ8QwCiPzB3kXC/mf2Hnq4tGHFdjlJJFzuqeu
9m4a5//w4RbA3tsVn64bfcXX0w9PD2+wvA9xvMSfK+TqXV+rX1ElBvSn0x1ySJFAVDCS+wDmsYMT
BNr7PagIvNbW26Wld+85jd51vItwww5QIS5yMfXvqAf9qdR4aAEvcGBz1Opb2f0OAEaJASM/9AnG
H3GryMtaH2l70K4Vj20N5ScTkCAa7EhXpZ6F8AMlQKIaTlKbip2Mm0tlTcE8CxnXSn/rUrKea8fZ
lVyCro7bNK8pphvTwxFRL6NYz6aF4LXU1W51MWAJsm3iHp0F4KtJ9sEG40FbWCnjSxTV/jmBq0P7
9iAA/wlTHibVPZsqYND3sLfw8DsweANLpbwMYnFz0XL8YaxKrn1yPpcKmKwBMjVONyKRv2ru/RpT
sh+iDoIiFa/JTDci5d4TJlkoKtUVvuzDx8AjfTZNKPtCQduxy6sag9xV69PYDj9BTeYb0vVPrUze
Vzj3kbDVFk3Or96KvPHAj1pH7kGMnGTPZrQHlYMSiSGqFB27rXiA4bbsm+008GIZfkpFCz38llRt
uUn0j/AILcayttmqx/OKL/Y6UT8h7RJnQajpJpmgRRg1FpH1+1+JUG0WL03yUPvdU60eOoAs4AzB
ohg+2kfMCkkOOeYp8YNP081ZF17xfpgZjbqirp5Zt1AURB6gLcmiFA4K4epWK99cknANi9mZecfF
7G1KLx7wo1Zx7k/VvlZdvIGZCWHAJHk6YvceEsFyTjtvZxfEtSwenpghwTFufEpScFrguigI2Mwu
9YfjWNEBmbHFLMkdNpiNreb0RFKSbgzSABV+4Y3nr37mBxSMcSrCQoCszOUgvngtD4sHQKGFFljy
9DZx62VKSXiNfuzcGJVX1ny/NEBPYvDWDY91rgSUl2loM/SEXzLp0yI0EIwVxnn01KrErwXT+d1P
9XtSE8mz0IVFiabZZgEr0XrI5L7R+nXpAmgGXpgFejq5MthhnReKjn4eJs0TDn91uEG68asBXZ8l
co2LKiLhO6mvYr8MN3Ykjx4EIANpc7J+xloDjMbHJSBE3EXyAsD0XcKaLtmAhm/brK9T6xesrjes
FAevwd6kSVLfRvV6rwGZ7svUKy+N2ocUNxOb1oPr+YYybHZKyB+ImB00F+I2iR5yxHM/qoTmFLeu
F2Gv5PwdzTKqVCVdhquCxpi2IaCKoGiNP+ZNaB2mVDfs8YiW5S4QUbKTcOoKocduh6jlY9fHmwmI
uK3rfW/RplCV/A7X4Mx8Wd0iDfkZYf+9rQeo5aW8TdsqzESHl44rVUCR31oMNCVSA5Uf7GlDwaDD
gn6Y1pFktiFD1suwvYGvU2Yqwj3GLAM/GRwkdPlsXqbvsetgd5F2i/jALmajzHvk+kAVein+b/h2
PjxpYPMm6+jPrDjQyPquxo+xbx0aCd9+sqvtBZcVXedMLwgcFaFHTmW95IYD+GdwP5CFWrKqN1i0
3o4w++GNHnguZL5q5CPMfhzGBmYkkiRNF7R5qJfXtFlvmmVEPwLzGJhccrTl+BbYekdXUuVr4x7m
1uGytmQf92ia8Fl+6qUPNdIuyFIBYO9acpOCHtfRuBSABdcP2pKjCZIPJwREjIrDoOybTRKJZcON
e/d4UkTG3lQdmWGy2W9WwX4J5bZCZ52CUSd1LYqoG66aaLSvjL7j0wIMTKPSD9P8hPBJtkDaG+KP
avD6rB7G6JzEu2Qlb7ZOgry2634kFuiJ/kzHdGfG+cl6bZY6+0okmzd0tO9uQvaPj0XqYIjwaizW
mrBzlSzTbRfCSSepKVaOPtrOPQY3qG+bqO/7bzl7JCsx0uF+XT75WtXQzdb76yyKPprDu75EOvzl
wSw4lSPC4jLxvzXG8yyuXpbKNeeAthbKwAxHQMaIO+tbDh4h45C3feRDIEa5MQdqMYZQK9P7xlaf
I9z8mZo9j42fexJg/AJFIBB6eWs6ZGAlqdimh2EJeny8IIWVSfsFRHoqmkq8JwzAfZK89/0w70I+
xdt03WBknFnu66QglN9yb7gDuX7iMv5dDSOUrHj2sp6FR95gWbOR8aJtZuR4hvl74C7K+HBllGj9
XCUGDmkcfzsEgrZgncJHSsH+ViF21slzaBFgr1SH1oxhEQCfeYYHrTdTD/pKDkOEIEvCN+q64FhY
Dy+eF5qzBtN1B611zlYuxtu4bNWDrRtyWwkeHSTm5vtqSevfpW+6GxO7/m7syr4+gYfVOwZ5+632
LAbceFrDG08jlCQwA70OGCkObBzWHK5t8MWA5AFy5AqtRUty7SwWLQI3ngLxDu9oeq3SSn6qETrB
iBq7GT1IH7q2dIPQevuQztIUVU8B+VMISnvogd1Du5b+JSWEH7s5LRq/d5gnVbSfuBm2jNMrultL
/ZulkgFBaHoIz2X7GYeNLUZfR8dQCH0xQkF+DtwngXTxq0X3j1Ijxic26QnREVzz0qpjE7sF2Eyz
3FPM85sFjOn3ZJdyzTQEpsPoDFxHkHoVzFHdn+lSD6egxUQLmZ1eKDzMY4WbG+VdKXMXCT6eqY5t
3nfdNpo+o9TmZcWwSfXCdMg01xfh19PFNmnUAsKA1VZAX1H3i2XkCOVuzezkR3CG62UG3Rgut6yB
QQe4SOds5dWRVGHFsoYjaSab0sqs5JHcTB2P34yt7KVux0/D2Fx0zixfUIhJhh4SxyxULpqv8OrS
FJBL4oe4Gdajn5RXdAetnVna6L0dfaQiUBzhcXKy7oB18xNy4iAT5W2ZtKfyaniWBUiXnOnP2QN+
MYHE7gDlERcXSxufEnjurPe7Q29m84yoym2HtzhKl49GdCfiAmzY3XLw1dJcpklERWKqEK3ZgNoU
/fHGmqwUdFf6nV8YRW9EPLGijoKdadE1LKoFQ96ADjfyPsGseBo6APidfpgCkwdz5EFsuAoz2CzW
elp2S9P9iq3n55NNumdXzi8aGbE8aDGOw4IQm0nUe6hn1RZYy0lWXr8dkSG+ECbPUqT7NA6fx7ad
GHqs8RHY26ad43tWnxYfN+FaEsiJ0Ih039PbUNfxFdreitSCazA5VWcPSBZg8LIYOW5kUHBwHQMi
nyMCd0Mi0ua7wwS1cqDJdugGvisJf1gqHYJzqWCpL/QoePmygrwvksEAsXCxOCJYFmfzBBDHVpOA
EF/uwhYxhah+CWI13iQL6uVQewj0TL17w3Dxhr361MSDLSYT7f3094ig9iVBDOJgpcbSx7/9JD3A
Zdtjs+CLLq4hVBWbb2iS63FiT7atbiAgbUUQ6w2zetkb6EoBj6DOWHrF1QFQBgjb6FfL+jrn6Ak7
+LaY7+58u8JJxmgj5Hgp0+WYGAhlV2vsBxoNcnuQlkbI5VlqXrx6JDdB2p77iK8bGHoA2KpzpJ+D
K8HA+HympoVQvR4DMKpAhrurudk+sojA4jBHN2LaSGRfIFFz7DyHbZLi8JH5BzBo5oHX/Ggh9sM/
XE8eZFQ0ZWCgUyyjyTCgUaput62YIYBH/TGc0YNjCyNVnI24iUGeA8rSymJjwEsQQMjgEby87+Nb
jVwjC9eLXlOYJIjGU2a2VRRy0HtNcKPcCKTjj7n5P5IYLsNP/2jwlDJz/hz+B8gDGLv/C23g355a
/8eZOviCv07+Sa/PD8FYjz2M/TXb/3nyD57hRRmNQwhHOJ8+CWIE3f8SBK5nPUV4NgaeuJPiVoxT
aAV/EwRwtnqEIwySkOJo6hCSwn+iCPh4tNK/aldQG6AD4Ok/UYDvE+Fl/1UScFWbEjxeuM/BWqWP
yBFctF3ZPmbBMxLhGhsKbEvXUGhSiJTkako+R7jdGXHqVfV0zPkY4DAXwppCpV80bO/5yKH64SyS
IdQ3sAKCjJjwvMqov4WPBfAE+19rl6s4ltwmU02zSMvDqoHIzSB3K21PndJ71ALQBgzwUtNlKG2q
kmfSN1lTyzOqwwewjm+4UvvQqN8afVyi4W8P15lz3k7hpu5e4A1Ke5rZi1npPiqP1XLsG37jpc/t
GNzqhrpsRGiS9i6DncuGHtRw9M2GL/x0OVL5NG57TFXrRnBxZ5gtqN9u0galZnyBNH1wLUjrCdtL
ddKRBn/g8gamW3f2ucpMW6JakO+mpc9rvB4Wtt5CZc3sKPaEPS1wDXDeCUak97VH0AfRuMEhIynm
rMIObeXZhbAv+C6Jv8K6cNMLhJcd3ssFUS/GzxZ0szmOFGl+JOnQiv+Qijxh39eFA7WPxu5JVZ8p
6rwHyrd7LGWdd36z90a7dZ5f9HF5BzNuA0mjSBU91+GwX+l1CsL5rGcJyhFxzW+AZTsxY2ibbVQ4
u9wkdLlAtQbpV++RS0JCYWvbT4n0a9ZSkTtMPT3hhe/veDXcu97bs5nkAbmEBj4FAlHm4Ie0ua/w
bWvEPtvgGMx3yn9pQNJPkcsBinXm2KDs9PO8hb3WZ13N6gOy2jdzi02xRdMYleqh6nieeHdlj1qe
gMxU6q6K50eVIhkwRsCtAsD3Q4OPiBPvVlYyS2J3X8n0BE4TvR5PQfmvW2pWllsaboeFPugI7+7a
thiIwO/7kcxhd/z26E/ooa3y5Xx2zQvVYlfNyHMkIlfz6wDR72AGgNNRW+CQIyRqnf8Mhwwjepwh
6J4j7oRJ6wA7LYtMD9JnbHIQwpfYnYN4+t3AxNAMtrCKitRIRLc5SIB3McC5mpZCp+KEs2eysD+5
+lFh5Bp9U0zRp5u6Z1WxfdXApZswP9H5TiMgmMn0RhucjxF4mxjJ1L7+VXvrFqGRV+NPjyXvD4gv
gY1OCxKoWziLm5BH9zoZcm/oDl1I9kuwnJ2k36yL3mvnYR28sXUPCb4o0fAxoQ6hfDESoHdfSNkf
K4m7OfVPs28xc4P/ETS8c/G8T1tAMLP4XVcRLotxPA8Xz8P6norVj26ndTafia++mZLH+o+rYbZ9
TTEawaSyOBMChMt4TF3zDtDllaW4PUgU/NaM/ng+RXuYzgzWJgpEyQFINSefdECOqusQdMfQH1Ob
3tuJjFsRIS+KeGMPsM4+Jk2FCC7cH0DICTLBgQ+zJD3UMlyhqjlE0FICEaDuLjZhsvBm9exwIymL
qkDBoiG63vfv67DhUfTWtnftwvdjCbZsDB65+fZKt2ZGrEXcoz8e6i8vHW9r7PH+MoP6neDetl0i
0W8Q1J8SO3AH4PABRXQpPNjNXo97Guc0xBlgZ2AI/snvkvFR1uSGQ30+oKaHu9E9T32br6E/341V
8lZ6SATPMnxsExyusHK+CY2eAcWoEVyHfnR1l/0f7s5sN3Iky7ZfxAZpHIx8vE7SZ5dLoTH0QigG
cZ5pnL7+Ls+qRldE1o1Cv14kkEBmZIpyOml27Oy91ymdRRAdqq7Z7MQHGClq68TNuif/VIaEYxxK
UN5JqaYsnPL0PRf9qXa9UNXRlaMPpQfFbG0tT3apv3bFcp9n2SmT9p1R9X5knZQWr0EzwgpNtC/r
FFmb1HN+kv/IfKRZN+iXLNl7i7BCjELZsbMQdUt4Y6Oyta/m4NF7cxI39xcbjaxf8PSMXUYgCheT
XHiNLC06R9Pa3aVtS7d4jDF4WMVZ2hFu1gFhhVW0Gu44d96yqpHA5KlCNzVR3WjsHYRb1wiU5rNE
sT1kke4c3MFzHrXOVoHsaJtQ5F7A4EVvA/Ld1nHm9IVg17RFd2weeDCysB/i9CzLlIS35dkBdW+9
dwoM/0Qc2hBTWotSlpDpW5yIfRDqGcXoRXbetl07vjSN104lu9jUfNaz74hkCndTR7c51fPH2I3a
sFOdG8ZJUx+MlfSLqH80Q/xoaNrebNHqF/GF7KF5jqwhDkTXqLBjqbrvJH0hZ/Sc6q4zrWFrJsP4
jQ7HsFnpyBmHRXKAoBSxWWhFdScndw1AwbXXnqI0XJwnzZ6bw5xJFsZFdf4cf5q3DS8W71al60Hi
0vGbzPKYN8O8K9yAm0xD3mqxr815foBZYYWcvssgWfKvBI70bZK5BHK85LWIi82im+cYEtLBWuRj
SjjqQnMy/46OrW0a/JbHKMfYVZe267fZ3ASLUS4bq8VeTnLc2KEhOlvuO4WAI76VWdZuLJwb29Vp
i61W96gM2kjDpsDW1WhDaDeYbsr29tPwTG8itrFrVYkP0yjmnd0IOIc0B8vWfZpMcbV1d6LfbLdn
pVMayBcUP29Hq9v0uwzPhFYv30TWKFaHOT25HI98vXeXfe6s1l4ZqvW19rLMdNGok9bPeEiNwNM6
RFGne12r6sfoxA/kWfQwcYlE0Bi/GEv2bKY9YupySUrjYdXk1jSr/WCrJ9GVgUEQv43W77PM3+uW
Ak1rbjCPIE2LnW26O8dV2G62kXWeZycw8A15tX1Me3vn4axMUhBlxhQQsfWnPjnCsEnx1qpdERGA
XdpLbedHby6vsadwBl3b3iZxrt3Rn9lFphNqY55uIkq13jJCDUTNxjKaO+49pcOjZtEebYpKfq2j
nnT9uMa0cujKhYk+GtdCQ+3tSyy0m1ICaMnLztN9wijRARqlu8tjgQW9GudgSGrN3AyTRXd4aFe9
DNbJA3+z9vQQzH6kGUhTxtdSvA2EjTgdtY0pT9THzrec/BNiTlSfxo6UTRIP+q7GGPzgGJItMRF1
se1HMhraivfSiQuMMqU1b8aROC5YOcPHucT26LXraUws7YuBoWWnppXGTZIbZxTdDE1gbb/UiKFh
glWVU3O6Ro8WOjvnMqAeG1fPTMuv2nm82liIDy12wX0G7uK1s2YSNZMJDkcfU/qeWlXtG71ZnrJ1
MS6dZ9NXsgb7szTw9dbDNDx4uvZhTxWbadFmw507SDAFwD7tDfK6dpeVnPOUW6VPupr0g8lH34yE
7Yge3po+Y2wfyNs1e4IzbVjjPvTpS5HgNmk1O5g5/MmYymOXCnYNCSlgy/phmnuzMfczjKwj2fA3
gbZgbY1Bt19J6qX+OkIG6AFS3HsOp2n2/hsmxkkk4ZDGjZ6dUXkHS6tWvtQbToc8GCsfPjwDf/mp
yqcFqqZnvmLOjt5Ksy+OpjlN6GvlSo3YLPJjHSmFtZYYEotTr3aTLNVlrrTsrfMK8kiGjV1TTCXq
XVU044+1aCzCE5oFZWB4t3HMsCCaWiA1ZV1E7X5JPXtnz/WwiSEpdNg+207ggdWObTzS+kjncsed
1DZIlaRZaf5384uVz8G0THdipq/vJ+M8nyjY+6AdoQHBi8O/mkfvpjVtCwYzb8y8Oqe6cfYSdkAS
aQdd1U/uVD6bxbrNhoZNif6rVT+xrx7pAYR4dYZg7mZcQHH2FVOfsXE0gzQZseNWx4g8Zf09pmbC
RvQHpG1jMme93BB/vBSivjRGcqB/xTNY036fmtCjtVznM0HaCIucJqj89P5Q10lyzFyi6LkY8RVo
iFNlbL2uky5CBbPLNGWHy8L95s0OeR+MnhtnSdNjtljNEwYTHdl0tZ7WAkgGXDkPGY9Dn5XdAtGZ
0QVN1j1DyfG+5Hk+bKp4df2hcI6wBwKVyniLhaG+tp0CHkHIZePGeYQVMGrCudGOsbS2ovG+LMY7
/hvfbAbfHrtdpFc+O0pIIoE1xPInSwubeDgLyU3KKCg90WwUmNB5yX3XsD+rBYaBN24HzQVsg0+w
oxNjvDYGtjrPGH+o3s6wggxVkOB03xYpj75BZxl40EB6dONwAzgMTPlJJ6oUzGMdBzDhFBiJlR2E
7N+pgr7D2NC7WOvVsdLVfQMVZpOCz90VnjnQT0l2jYbFpbeioM8cwnMRCIywGMuSE0snYY5lxFLy
0c53K0iPvZ2a5isqFGp24jjQVfLe2Vqlbt8VA2JV2RftNTHTMTQM4i8l2dJTrwQvhRGJcitiSAW1
Xlh7LC4YLdOiep41zcMAaST3hUDKHRJTvpqFWnaO3nW7IWowDxNg915bN17vndEZn2keF4+STOte
t8dhS4BqSG8cPftVgAa5JGNLlK/SvEeiz4nf1gVqaQ8ijnPN1B4gNZSvE7aSp7ioyg+6k8O3kXrj
OKwKQpWTGP1WYV16JvakriqvsqOWuMW7E+dYDsZ8RIqoOkAE+Ka9O9i+wxtJ2ugx77L4i6FSNqax
j6h3RZSWT8pczHfwgkkeuGBBaWmJlji6R8wYgzfCiajkkw0qZutW+XyX241+Iu7JWUzyoDqyNB4j
0WpBnXbapbLi5VB2sr2L8hTBxXIaln5UsUHH1t06ZzaB9bRaFsc31+6q1wE6Lg/Nsvij3lmPMFeT
t9mTXReYydK/Ks8eBD7SWbzQQpgPXZxZoVvmdajZ2QHiRnqYCdOhpw6d+DIb2ppzoFV2gDaQc2tG
Nmq3R4xx0+SlyCwrbCGq3XtiTD6VNSKL9bGVI5rXq+LRkkm0I9QOKyYSxnZVkiOi1JrllOMsaJFr
3WNP3oDcQxVWbW+G2VSdE57a1JsJsWU+ShpQBaMP8pm2hDU4T6XW3bPv9ptppFqIkKczhYxDa7kF
RUW4mRONMWuI8C0RE7NajR9eOaL3dzSGb2CnEXHi54LEcTcWGbaqcsQL7yUhBu5NHCGZo2C81TTF
d0LiAAOrk5ms4TJPH2AfeJvExYHY5F+rGluztoi3rizvGpuOudL0+Mm1umKj2xEJlQpxq5R48Ztq
HU/FxPEy+VzplljSpqWsv+I7O3iqgFUF40X0I9ATsR5JcUewWs3jfDOcpBPOYwzP51oU2xFy1AZ1
gohQGXAqvZ0jH1yZO/zLadw7EQ38ZXxw1ufMXhE9aTvQUSIYFNQqedLTgS6BWdcBFetBl/Xevtk9
1GRgGR+M5iIa4nfXtabyshFNi6zklI24aeSOjVQJ9EWbaGnIFvHODTzvlLZbU7QF7xDWSQJSPzOa
+iAYfjZzWjxXpXaBodyFsu0ps4Cm7g3RU3ULzlc5iXVOVgdu5Q9cmmJjqkgL437Y5rCkHOHcs8ix
5mPj5NP+WMYq1Ju3SFsX36FvkkXjhFZykxYIoPtzNrosCDma9UqYfDIUy6WmvQwxMeKy5WDqNSfV
reqk546xbZNkB53RCzs3ngNYf2OQl/QLbyFYvYu3lns2i22cZV9b4FNx3nwnYzYF6JG4O0kH+YUW
uQRSamvHLgTzo6gQmWry7QluHwqJxgzLumz3La+QTwqqf4hX2BBt77K0lJvG6PG8zOdIuVSZef3S
oep6jfsB2nb0h6pKdwbMihFDuZKPakAhFvl6IVK+STB9Jhnyb6SbviqHfN9mbew3UW/jaWzou3jL
t6jQz8qLaJQnzgTarj9Z6bgiFtZor57A2W+hstjJWachFDqxlX3Ea8ZD6LT161rPn8Y02Nv1dhDV
uyILY1fc5YN19HAH09T4KNJUP1uxc1YkYeigGcZVVY53mScTfE7fyd1EYEcky6luohDRRbAr2Z94
KthkpHdxeA5QLR8JgdQv5kRg2Spo5U7aMHEbgLvNIwQU/ca8ITponzVaT4/YLUY/bqcET+pw1+Xr
DhjtQ1ndTAOjeFk4e5Oi9u5MEXO/qnLVac30kHSsaluOOU9L/EyQrth5lXIIZ0cU8FVy6Nd6i8kf
zFYy3+MPsp9K+oypa8LEKdcVKlWCS6Nu5VbUS7bLKllg66ndBy3JvxMovBerdeQ3eWFPvGh9zCvv
fnjY2/fxIlgKSUiGEXBFmwwCVoqUWHmlh7ZW37eRR5+RzPjGzdOdiArlE3VpQ4IBJ48KqAV1+M5m
heYB/WikJXRWOcQfEMhZMOlLdz8ihl8pDS7G0J+c23sxThb+jCl7yD1NHvso/mmMSR6OzvrdsVM8
RAZEmLlYee3z+oE+GotkN6ttDHLiwcmJtidgXvAZGKO77fNVHBu7sc9LAYKu1ogi9oaXbtNJ0ZtZ
qtpvAc+zcd0XDhDMtHFeTJXvpgVHgpBNc8/Gs6ta3dsDbLSvwy2qU7EGSzu7Gk756Not65X5Y2zW
v3YlvpFoaQMe0dwvKG2CKiO+AMdjH1usqMuwBUSPlw69UrXob+8pA9KxzunmNVGHOEK4I6aXFDjx
UNgS/dGt7duBx22PRrcSVOoM63ERS75zh3V8qiJQD6s7q2tWmVqIgHjoSDBd7EQtYZq5XxWeDGwr
+O3oi9FoZ+FVFa5ecyriTeGBf22XhE86N+dMn/PAi/hDRUb9lDRRUOnXUdjzkXh+u+kAZbpyDMUI
XK1rQ93Bv5QnvBCZY3qUvEtBoUJ3VmEw9KKDbmiXCTl7RLNoELdF+kwRLPyxE3tyGVloA17L8BmS
I7dfddfpL0mf2BurlLbfAzpEHBx3HWtunhnNJrJcqASc/s1y3w00SZpbvuktb4cKbbC2scqg1kep
svaV5SV0ECi7avz3F7ZLKAjjwj6YNZ+J1mIqzNsQ2AiO9mbNto5QPSc/qJV4HtEmIvuWkEOshsd0
Qkk+07IzD7nK37ol1mFsON0xz6dDSXR9j3dQbhQZ7fzmoQxQLdYNKVjjp6uTH5yEOhe3266VvCXA
uI7Yq4bQWJZwFCb3svvmGREgCi2aiZza03lyecjTCHvQhKe+dK0xMDsRH0uj/64K2T9lkfMzqewA
FMBR0UqeoAJuR5WwI8Xe5KuMQRbAxXQjmPOy/9a69gfBXc/PvdF8atzpicfgXpVOGjRm/JPqR2D6
H47mBMAeHsgpHrPS12Nawd6CEacyATGMcxTqmOkDI4NCqLTpEDcmOKeVAyXAw0uezfecGq5OHL9q
BGj70ip39hpnuzYTxzJOq03XUgtgXjwTrsZ24Uy+Bp6NYzy9MzqfCsuFyVJlh2TRjnk/eRszuyTq
KMu9zJ+qHNZDd+XYGsBE2EbLLTDbOcVWIp1XsOAqqUngDbUISk7D9BC3btNdLD25jpbxoG7ewqTL
Q8geGsWNdzWlg6kSgXfrFT8Rn+2SB78mU+bXc5n7ddrvsRrez0P2aA9lfLDVdDW69tjBarwJ8Xcq
Rzhq9R+Rk7LSp6m9a9OBtAz/wVWqeNrkzlDi54VfWphLUADF6vRPSu291NwKrUgxlcB99NrszLHq
OkTqR2WlJo4FJG6Qgk0oYnu6Llp86hZOdA3x5SG29Y3b1Gzcd6VWPHjxsKF16Kerd9TMZV9BSQxW
D4za7B0nDz2d25/65FfJPy4Po6tfcWyeJ/25lbyY6O4ZTvYy7xlEAS6w7PpHvlY4zChKpB2bTR95
98tNdGw8VmZIMDEO0ysEyJPC2Cj5NoGJVH61smvIKPkhkvhiVJyChS5oCBc1kUbvVbJtbgZUSIm9
1Y3vnVuT3tBelQ1yWF+y61hna+CavPwqq9dravBKTSZEq1xJ+0CP5Q0f30M98lmILB0qhSoFG3DF
DghIbEcc9KvJj1Q80xP4WW1QP0ZcOxJAYWdvC+fO88ptTBzCk+LSRpgN22RbcGps4H0WxtdCAB4t
nW9TEr1jMQqdZgrXKiTb/LR0F4JdIP/UEWnYh9KwJ7l/TW+O3sht2YqzjBIw9UtdN8KO3tujA0oG
+CxhiKRtacc5K4+Avj56aLxPbT/bjw3hVF8zY+PJrKcMwL8d47OjgVWfOCwfrcqFNYq/049xHh8X
y54Ck6c44/xBx9rqA6IrBDdW7RDjRtu3hvvTq1gaDeTbTSXWAl7KbVDCuODsbTFx5qXhC2sBPJnh
grwdghpVFYe2JLg4qmuedlRU+uJRB968prX2kKvuqBXxQ5eBzXCta6IV+bFLStjLOHAtbzgxNyE5
epBQtrMbv+ZNcl26/AAusSAtMcuQdp6ErtgrP+sLLNuQWUt6is8ZwChdp8W6SM6dEBcSinLvUbIC
EpwCTNZXBYAS02pOmhj2mVWQVly/lIJgMCcVQuxW9pAMCUqap/GZmpRiSnjauUl6DPDDdW0ByS0Z
Nc66G5bvQwRogswu+VwFdMMuC85xHZpwUW9FL3bWUn1xMYqJweM896Mfki1l/X5wc1YWlq5DCgO9
UuNOB8Kc0n5r4xad28EpbVJldPi59WCyz5kxEi4mv9gEifXkgDIgfn2Ok/YuFVowD5zATKJSfGvW
V8+scOX1ueUP2HlftIFpF8CwOMtAdgQtsio+HfN7tqnzRD7Az7sXq1i2kZ3fJVa8jbtDhm1rPjOZ
Y2fF3z2O4fBt/ZZqQFvgN3diYxefAk7CCKGEKG9I9vfNGeatOXxPrK1uNm9F1n1Ei3avTzebAUjV
MfHXhI5QXobdcC5y4evpRwUXrOG4SQqSpRaHfh8OGVsdTZnC+VqWBcvFCMop83xqwCMJ/6CRehG0
dho9NW2t0PHp5OWWIX1HFfphdTlqA2lw9C9ZIePHLu7b+6qkQdis7XjoO83b4eoAAWp26Tfdi6wd
Q0cKpBvWIR+EpxGi1deg82gtoEOmunvK3ci6uQn4qEtC6K9R/TEyq2k3jDZwLdLzL1UqOLzNPUt9
Jugvep2Vh3PSXK2sMr7akjcYYNxAI7eIP3tLxgestWqbWXr9qoxhXKhXkxtc34W5UuAPX4vsWsTw
JjDsAPLLLHc5zjIr+fH9fU458DRT1PtxBWPQ6BH27LfWi/ayrB+zTnuWA3hjWqtfo6UJm1pHBStY
RGuhHphy5LJZvaCcMw5psTDuTVW0KTkmwBQBFgfXhV51dGQeThvkUfFdZM494t2LGK2DSJLPyWbi
T99AMwcfy9AUzurOl8F1j15En7eZ7asn6e1CLrjqKW9LT04ibFDCmuiNVR77KaDEtDGDkvPLaCML
MnFg3rQ6b8uU7BtUDUvU00Yzh4dlmm9iaXnfTcMeGOFdXFjX1pbvmrC/mOAZM3M4rwXwd3vq6BFM
OV/lqu3jPLsvakdSF8aPs07u2RzeLHbXzdKt7OBWYu+bQgPV6EwETpLHdjbvSz0JYO5e5to0fdic
Z6mQbYz8Et3yralU3+z8szMUiWCKe59TKl4SWr5mPvdMJpCfQ0I/K5rY2mJidxLuMCSmwl9mitNi
tIkUJneWqR7cgTxstEY7c87flUe4ldkoP1WUfDP1mvLaSY8dbi9IgNo+iu0BjMG8rzCDm1a7lWt8
9BxkoMiuUbbjUxZ5LxSGd4RJmDTVpfczqdEiWe4s/YZwsudNWpbnzGQ7rU2Xtw+cjiNva7IBSioi
Lj8t5EZ6OiR1yweF7/rWrHLnJpCZrPkmMEabpvICHV7lDm/kroqG96Upr1nUs/e7yaOeOLCjWxed
MsL/uPp6Id4razlYg7oOJFBiehVR0nwKS9O3sfCesCdvpr6l2SvDThd6YKl25xLy3sulWrZDOZvh
mgmgN8wo2kyFdUcQwAdTc0/s/OBkJYmbPv4wkhIEjaO9G2rBod8bn5mxeH6VuUdU8HjTEmlKZuMa
efOd0GP4L5hG++FN3BhtI7x+uXwBe+CpLRTrO+TDxpdDHtoO7tDC8+BG2yD0tTAnnl9k6U+YTvAa
N2SgN5mOc5wJBYZmXAoEa6unxVKKQ0ZzbTaKL4t6dOVhScXercqHuXxk0kAwDM7ND2BjydftzueQ
yrEtysHczqd2kXkIuNIm3mCjw1RYXtces+4tcpGSaIGcvW7WlRxBzcmWjjLFrT7087Zp5Q56Q+e3
+F4dD/efnhX4ckrnB9n9MzaQRxtGrbYaJZT+0dzodOuGHn+0li1bQHm8h+xpPhClt6JZjoW0fsQd
aFjP+ILUFsjMvdDjOHJcXTbmPwBn7aZ2mDoQjyW4qHYJZFXvgJrtlAd+f8066MCDErvKEDTYtbHh
kUORpAyDglaD+XL1H1amiAmYzy05m0iWp8UbfyrYv5oW7XQVAYXHVkACqPs+uNmDZlv0olT3xSUs
mozOIYUr6oj47GWE+wlUzAq+U/Kpa8MYWvJnn7vP3Zzf9QakJdgt4q4r2vMwDNdkWsFpdXilGVUG
/oF1VK31qU5oQdZzQf8pK94ocg96232Qfn2b+lv2ppSneTJewMR9MqMKcD4NPNrf2pPOq23QgCJp
9nO1ewWtg1UyFq6vXOeD9jGe/RTKeJq09+zFR+Eu9y6gZgqM3c2lIQtji8g/BRbWdj5ivoLDlnDl
xTmryistO+lD+MNxOjUA4LAw4XFn8JCxfKYKHaujUh0mVwWFjlJb9E0AwI9wbCODio4Z2d1hQdrA
Ky0VHTxw8Ae3HXUGJHGl1phBzpWMxiJdvcOgYmwbx7satqefozxJfO5R+dw7hV8L7ds6DDijkiel
yZ2RjvzEMUtCM3eTU4otHyQ3Khnhmprn0QB8hCWqaxnQNHQN/W7eVbYHbdfg8dl1DiGESKSfduY9
LpaiOZ0J+nbljjE074OjAhfuT4MEQ5xao6mXBnLs3qtuPlucE5JtYy230TJYNBz7xQO7gmhq0+Xo
x3AZbwOCKkahdNmzPQMbrGaPrBRY7W/mDQ9ewTJOjI9p4pxVNs1XkWZnCJF4aEV8U6W+Db34WmOD
tFFSM0C7cJANXEUtK9zbShg0AAQ2bkxRnqO5xdiQHixX3PN1nTQPTxqS0j1TB4NG52kCIuMDiYe5
APssuar+4iV38/CSyoyAnuMcMtEc47Xbt7DS3aJoDnrDq2Ub0ZM9OJglFKaYxcDW6E1Hx5zf7Kx1
7oDuyABF93FtYEB75ckAxTykAOoFt9AUW5l0W4uO2IbMsrYbIJRosfk1qh86DdNb461bDewQyiR6
FiBbSCVbWnIbwOAPBs7GIZ5fY6d4b9cEy/uUPQJk/T7iPIzkT8L4mx7Rd7JN9A9gKgPQ7V2THxa7
wb2ACpsXl9trkdXbIln9OHtWQm099SWlH4Bz3QpA+21SHZEDotdKR8Rc8Bwu9IyGMhXHylb60Z3y
cyKxhrl6+Jx4vnElPkatX9FyfmgTJ3lK2yT60ul8UEyp+lGAJPsp82rdl8rUfuayyMMiGavHFR/k
p5m47DBi2BrQwj/LKU3u4BbCJRe2YSG9LsNrjlPrDkNtuatcfcFhoLLTog3uYVlbc+vCzzmT2EjO
0MqSb6RU4NxrnFvNG0zDQNPclpHe7TXp3lD0efSGc/4j8vC22NmHbNGSxFD3aC0DQo8mRYgvsDmP
ydpBFAAtL81SPxg9yYCK2wi0R6tDU6teZJPbiOVCmUejcMHPqvxHB1eCNTdMYm27GlaADx/IlHHF
Qv+6uCNmNuelT/GYGmkF35SDsazg82mkWzYmYvtTmznag/JofJofNYUFVHq5yZXOMIL8vs3tv3KN
Gg2IPX0kIkqyK8OWrB2MzuG+TeUXjGwEBAhqNjU98F5U8xH6gQiYiZNsZKHA8RlvaTqcavE9U7qf
jpxAUGYG1OcBfR6cU84UmRmNKtLTN1e/TJFHyu5sOPFWornEzn0NAwSRfNNS2El4NRPaYqLtM6UF
i9m+m9m31bulUF54b336wR7mofVdSxkmoyBDWHEPnUT0WGrcZf0wZXQCFElLz6kdn6FDDdWiPOYy
DumU3MVZc7AFIu4SYxwU6esNNnI7vbSsKnGwZqRtZsqmrMKepd3XLicGFj4B1lAc6rK8b6U1bt1U
hWahR285PsetWVNYa5gep4K07lq/JtVubNJTnS4PULn5gwzw2qS5/WHpPU64M7z7bnwslHeORtfb
xEQBgtVN54NYYfEWsvvalfJjiGgBk7/9FhF4faE3mGzN1aPyh7/he5O+HaubEoCTLW9yXKGE0ANm
VYVGfqtautTxW5fNtZgduSkK+Ep2conzdcsMl9d16E79gE23snfpAhO0y7wfnmCRpMGifZXGbPgL
EJ1L5gDyJYp9giO0G4tll2vOysk4d8HFziOVlgDxsM6MgPWiHwn5BYAiN+fYeGlVcpbDz7TXsepY
FEmWvay+mosPNl1engk/XD2/VWsdMhUXNZtNHbGcGVReTVIdmG1RGt9l9r1roCjT7LtMkhOA4h9s
zKMbmzK7aBgV0uigZaKiyFhKJjdMzSa5w1tHdJKdEdYlvVFVh0SjnpYhZkKba8qfZQceS6fjFsRG
c8QAcOlS/QWNOwHLWUyYr+0SwFrRl/wWCLX//0cpDPGnKMX/IfBKpZR+/PdE978AC/wv/z1G2fsv
A4IoU5EleAHz9sP+GaYgTeEJgxM5BA7H+muy2T/DFBr/jyUoQyzH8CT0XMmcwn+mKTTL/C8iD8y5
tF0SGoYp3P9NnOLXSW6u1LGdASY1dcu0XNP9fZAyxZEE5TEBwsdpyBQG7Hk+WNQmQNX8l9vyb1AO
v6Y2/n6lG+jhX0AOaxxZubRHcc5dqmY9jNMjy9Hq18Zd1zKbwf7Ho/b/nLr46xDLv1/vt9mBs7HG
ekEj4TzIK2elw4jEwAr35w/17y5i/8VSgZwhqRt//VAg9jJbaxfjrLNNZcW7KL93RrZLSD38+UK3
u/M/vJZ/fBqwxMK2bb505m//eqFSdum8jLE4V717aNPGvxXZTPb4X1+FVA+nTunwl9R/G48J38uE
J1pbmF7H6WlYEPYKwJEE8Xtz/+dL/TrX768PxKWkZ5iOrfMo/3YpOXdZhfJonduJw4SUxRpQy0aX
P1/l33w/MHkEQDiT0YKO89v0wLEWjWHYJsX2RArUHO0nBIYkXBu3uSz0Q//Dt8QQ8799Tcw09qQB
EeWvaaa/fk2ji5faFRT3jqUr4cNrK5/rqUb/n1PcNdxNhqPccF9jCl581FHD4u5DdSUKYl8zai2M
JzuiP2StNKBG2cgPlU1NvDXsAbl2BbP/VDNHDbCdnn0mbTelQVqJ8WucSqHuaVt7e2qc3A7zmT/8
Dx/PuE0u/u0plA5zDXgSJT4B47enUPWTTg2irLPJnJtwMNo7K08Z0wVOaq+vjBqJtGtpqfeGzMWx
6DXCBZ1rnv/8nf42Av2vR8dj4ji/iW44+AV+W0mcJmLg+shNxkNpQEtn/ps3XDIXUwxm/a3GSdEG
il15+iHp1v/0yv+7m8CMUV4RyDSO4G+/fscWMKpoMFf7TJK99s24WR4qegldT0R2IOidcvLRXf02
di075FpnXpGxneN/uAl//yoYjOqi99PR9XjYfvstBldk5QC57yyMvH1zVBXtdel+Hccs36dCTGD2
sJGoZVU7rR2a0IhSA+AvOPY//yJ/e4/Z09jCGJPDQy+lLX69G43p9ebk1trJyRdnt9AefVxvSdw/
X+Xv3zmXsdGJLL51Xmb9NmL3X3YPRJwe/7PSTgRlZLTSMG5+kAnHIubonJ+T28A/RpW1XXqJH/98
7X/3CW1DZ5NkGSH1+NudZgBLPnXxqp1c49iR25mc9z9f4G+L1O2z/c8F/pZnXONOz8WkIQw9lMsR
EzQGZRwlf77KbUH95d21TQ70hDNpO2En936bSl4X0qB/hXNrGE2DCSP2I+PmtmknsgDLLjYLt0jC
P1/y33ywXy7527Pxf0k7s964kSVK/yIC3JfXWqVSybbclry8ELJb5r7v/PXzUTO3zUpximg10LfR
uAUomJmRkZkRJ86poAxOqghqSutjXHxX1Ec7eqy0x+tG3oRcYVyCZ3SR77VtZjp3nvyjS58N5baL
H66bWBgHlzdVlWVeyxxawikv04rNgyfwz5JESgq9QkdFIsJ7aLX2cN3Sgq9dWBIWqauoqagjr/BG
cQ8Z0N0m6L9eN7HgB9NN1OScRwUBTq3LnVTYdLwlReifu5yennYsbu0IqFzqwcjn5sN95aObdN3k
0qg47G2TsMmxaAmj4vXU1AUCM+fOm9qJuu+laX36byYEV2uhhyqyAhPllHbmQe9RFV67Uk47XdhC
lsXnE4Mcg/u3YAT5vKbMXV53bFTXa0+2dARJv6lxg9S5s4u/altbCXxLrmfR42zrsmKp9kTONo97
jTwUaqxh0lPvZU+dvE7qHgIKXu+Yvz92RBdHfyu0WqPzz2ZUUqqCWtgfkn7FyJvHhqFNN0tiD28e
WzaFg1uGmDUwWoyAd0n3mb5phvhjGw5HWvkliGSuD2lxtWbWBEdPoNocg2wgo+UlR7VJTmAo/yYL
vcmAZLjwBJFF3hqdtRL0hPZ0rifCKIWbrUITKVQi2C39z3JRHyunIbt6Ihfoq+q3lnpC5JFUp/4d
NEgcARiLXzz/JoFZJ5B+dOV9Evzq4GQavfreg6Gky/ahCQOlEx0rzTjSJrJLkUBWqASWwzsi3XyF
phWcHbO1bEEYG8s+iUz/oHCnYAp3Pf1ORvJ8fXWWwtDckuDYHdlfmqfxBb95KOX8A6lY6jJfvcCn
r7WpttetqdPWfLN14SSE5RBibmgKLgfWOkCvrJE6YUufymjfQBXpVD/Qi9/Ak/xda+0vtN6c+uIb
jNSA3tz4IaS53i+HXTZauyY9hWCrw2FLmg0s38GjTnP9CxeOMcuafaAw824IqwCKakT+jK4vmQvm
h4Z8Gd3cUFtdN7UUjm2Zi4DF04s3pbAxArk3lbxR/HOcxSVt2VDiNbqe3F63shS55laEGR9a03dr
o2cbBM9VU9530o960E9o/KzM3OJwVBVnMlQeBOJ9PITfK+Jx7J8j+QsNqLtWHVcsLK2N/Y8FciaX
zhPI4diVLUOh0EB7LqLu5cN77jEWa6FCxunoE8fFpZEmq4eRPkz/DAslPZw3U4VG0vKVZ/fiUIzp
qs6jmMuZMJQsyIEl1i4hGNeX2qd8/NHlK2+TRRsgVx1eJ6aqONPvsyCCqCpNATQYUeG7d0cYEyog
DMXKwfj2GUaYtWdWhPnSNLrx7cIPzqAJKHTVOnx+puffjq5HjzvlNhOoDnzvCFQb3w1AqXtPg1Hm
upMvRbH5RwhO3hue5uoqQx0ByKAAotOE0QdI4w09yFnoGOWMRPw7bEKpbk2ZC0d+nZjZ9LrBIBcR
gIrzbTKQ/c4Q2Bx1kJUfh8/XDS3u4Jkh9XIdjd5sytaaQlILJYX2bJAX4pAaoZr6b4aEK3w4vVra
3vbPmfNXDZlkb9PKp53sPN9fN7TomZauya9vVZ6GlyPibHO0jkTKOZUevRB0xvAoBWsXgMVpmxhr
HXnKBSmCTzRqocF2DWtLqP6eSj1R+MGxIRav/ZVDTdH5XPFQs22SxMaUBSCXfDkctP4kq6xgFW9h
C4BGbUdxr+ju05+RT/ojvYHwjQIk4Jb0UEFWIq0s28Js2mTVDMXSuBWTC7k0H3WgRqx+GqjzWGuP
Pu+vtVCy9O6/sCG4hlrKddob2DB16cgt2DrR/LnPD/UQ3wzIHkvx35KtrrjJwrzSk0IsVkixkHUQ
QktD4xYXVTgTaA55CAtjp8imv/nXrkg2Ac9WIb4wSGVdTp5r0dpTpUlAI5Bx4GksoYxQArC9bmVx
JDMrwsurMaWw7rU0OPuAIxrKOQ5Zun9vgiwUPcQm/+PsuhxIVrSgnoEonEf7vklL9MnMFQsLG4qH
Ktl1kzwxtRLBBxy6OryaQtm5lJ8C9b7rMxiTIKiMVxKLS/5MaFA1B54ZhR18OZIAoS0/Bn55Ds0X
PfksdY815EDXZ2vhUUKx5Y8NYc9kIHcUynPBWffH5uRFWrFtMj0HAp+fUDn8GjpV9CDbxUMX0ip9
3fba+IR5hFKqkJoW25X9yWmfQuN77fy+bkKZ/oYQki7GJ3gDxVwFVnszOEt3lWIejRswHiNaIdB0
ay8JDZCWctQbVMcAoyVrk7vkKPPJnSZgdjLWKlpWfqehskAb05DuC+NrkNCMHf26PspFOxPXmYO8
KFUS4a6u540dyeDYzgpQqmcUA/Tiiyx/focRCj2GonHDsC1hJrNeNyEN5lDUrBs9OtKMYN2hpfff
jAgzZkJv6mujxYE4ON3eqILPZqkOm6qMtG3Q6/b2PeYc7i6cvSqyWJcLZEW6lBS0lp8toHKVN4kJ
nOIi3QXoUF+3tHAxo0LgaI6hviadhPDa63rRlBbnRgnCghs1vTNbM2h2el9ukubuurGlg/jCmhA5
QOG5RRNibSx31lf6lGkHeFDgN6Xnp7prgLvn/WNHK9ikrQclxQBT2vVPWIwrVNFkjQeEStPs5cym
fR65ikWM7IEX7FWKJ9tm4hYqZYRaSsWBb6vQxl05RN0xQ+hvxVkXQ8vM/BQWZjvPKVSlhsKEbe9M
rECo00uPq2nY1/uMGFxg357K1RbCAIawqGPi25LclFOARvlM+li0AV56HybfAo43p/xqPSrZLbei
HfW0lUfNtKff2FZkDTUEncqPIbhuI5skxfwmOD8NwJz8AAFcIBNZdGchjqlBYXJ9PZcmVJ+Zm0LQ
bEKzEDawuMScDHDPsB7i8mUMn/6bDeGi6kGsaak9NvL2lGXPQfMwGCuztrQN58MQIqUNSzbAv8kE
OKL7lC5d6cYeXiplxf0X74l0QrA6Dpte1YX5cl2l1ewB/698GocCeIM8NK/lHWiqvxs/R8Z6pEuw
vUU54cP1WVw2DQUgXjHdgkTTOUz2MBlxrKLxjaTSiJSY0zW05Ci5faSjA3pEtyiP5PeUs0YbxtGk
/XFlnhfPXd41VAJtioLWRL8595dQioNChu3iXKkPmYm+ctRAFk5/bRKU9xoLoEnj7ZQ21HJ5H0vH
trsNUnmlxLTotLOPEHJ6MoJUXoDwzrlQ7h0wkHL1sFosW9yHum5atjW9fMREtW2gNRnXGReoEnWi
1HXMSfcuhZ15NG6jvNE3CNHcyUh3/Lq+zouuDDeJAkWDzY1dOI/NTk+yNsZwDfPlSWn1Y6hMonyp
2e4sD/A8OhHDSg5teVkNCu6yRVSXX9OaszDQ5EMbxk1BWDek+6Z4jNobml+zGqCntHPIRzb2kwvR
Q6DEe7JK+/b79UFPg3oT9aA4ha5kut6DNbpwq6623cZsp1cKrD5WrcP2q65s3UWnmZkQnAZyUtMs
O54ocvY05gXNA1BM/j/c2f8XDLToNX+MiGmv0vdRq/ExAg3xN26nqDv2FhQdVfDQBr/ieMVXli6I
OKdt2Ca0ZtA6Xk7b6Lp6Cd6XMSWnkQaUOD6RbfaTlVN30SXR/dZkQBkw9wlBr6WzvkDRDe+wkZhz
fJrrf8RGCix2fd8tDslSAVxQ+SJvKFwwIK4uh7jHVtjbiMao2zr7Dfp7b3RroWzRISyexCoLRkgX
NprTxQDtK0L5pN7Rg60cDuCrbeNuhCfv1rERj4N+hOZ1HZwrNywzbQ/d8Pd1x1/7iOn32cZLa4vD
RGHjheGzXwYwAZzG4Od1G4tOSZZoSgIAwFMEG4md+zIQjuDscD0z7Js+VLa0UXj+wcoP7rhibXlE
f6wJzoKgMXQ8Je90+m8KSIES5Htz/+H6kBbjxWxI4pUi1eMoiFm7ehImoSc4f9dOnlkQIpKlAW+C
ryA4p822Nj97ibv3/fEQt/3WeSpHbyU6vS7Cmwg4syeEJwjtYRR2W3JsIQROUJzQ8RJWH7PgdioF
NcEphxNhY9CTadC4rzU7f6JxwyOjNcjPytyKQQXymg6FIUbuQ50VWig1R5vrq7foIjYFejpnqNaL
qZxxhPfSigeiZND8rhprvB1N41vaa9nKnWkxmMwMCZ5fdIUBfR+TChOzAmlAjAgH7DYwXlYrQ1qz
JHi94pY6GDksIRJ/U6jZidINMIddmj1fn7vF1ZkNSfB8JCWbXKs7AsYIhUFgvtAavub7a+sj+P6g
Jx10mNgYrcfE1/Zp9VOh5/j6QNaMCA4PRtjSfBk3s1mUyP0N4mD1Ere8KoZD9ph7hW0L6y/TiQ+t
JY6WKPER9WlIPn4Pcn+ugxVHWx7MH0PC8mse/F66x4xZhXmXaC/2YO+l0l5xssVzmHZXHeisbqiv
t7jZYZHXnZUNKpfv3jMsUFyaBVEPrZQ0Ne5LJIrvbA/l1/cs0x+bkz/ObGZxAXzUwGbTPssKnDXm
Sw6hxXUjiycUKEcgziZXDDEg5DJN+Koy8qrIfkcx4kDtjR68oFNcmoc+lW+vW1taLBhHX6HvJhT/
glekddiEqFKR6/dT+Yj+Jj1mbtgdqyiLV0y9FmHEsE4BUTcAwJNcFtFwVROVjQ4mEkgSLOGTphOH
VhTvK5/O8fyIpsT0iOyiah/RwW6ND4bV/FU3+qmSawjd5UnecjheH//SrjAmZU5QWUDJDWF7q3Y7
OlnENwVBv+Mqp6S/U9gq+mZ/3c5SqEK/EFgRJVrwjMKm6MIB7kqbrpHY+zx4vymCXf/7S14z//tC
KAx9l8yTlITnLAXZQwsZHcWR9zWnubbkgEyj3XV7iy9wsN3AMxVFplIgGPQjQy/GehqQ0xWHsoj0
wxiZUJGiB3/j5Wq0qSCx2hYm/Co5Og/fBgeM7vWPWHLeCd8GNIy0IyLNl/tRs6I6M0wGrXhPqidv
KYVJ5tN1G0sLZ9oG8p10khBmpt9ne57mv6Ye1Qzem5i2VV77EHHRkH/dyFIwIySbSH6qlgy2+NJI
ERTDkA1peC6qVN82so+wC2igXZvnv6ocMrUYWt13xBlKsqbN1WPSoxU8krxwOchQrJ0H+d6rHlsj
Ri/8uwKPS5LcD062MsRpLcTNb03IbZXXjI6kyeUQg9ihRuE34dmGNTvXNmrzPVRv+vQm6N1PSv6J
9+eKdyxaNHVV1TUgpDzVLi1mmhzEUmyG57baT+oTdsq7hWbnTPdImcL2UvTfCsM+XF/KSRBWGCia
K3Q+0HFALZOi1qXZCkLx3O89ChW/rAN0MAWdtPG2+em+kKGh083pz8Vw1JEOkU9tdBrRd/SBt3ir
6fi3nsuH8KZDOQYMFljqyw/pABPGuVf4Z2eArXynpCsOtJAaxgDtMSayszy7dcFrB18uoEgDJ0nj
Y4Fm5268kUr3kzkUIKkfu/5lSNEfKguEPdwPQ2OueNTiRFOZVBSH8qEmtiQUOUId/lj5Z86ajRfR
5UdFvlXKbb2v9e/UFVfsvd2ktIBxjyB+K6SjDWG4sZWnZYqo1rmwKppPf1R5v227X7F58JPweN2L
lmwZtBxZUzWcrjRht8SQC0PFAQxEa6HWSv4av0jWCBQaHv1/nT/UKbuCDAWWBgBKhEA5DRzdUcYF
QNJ/RyGXqPikRMGKq7zdijp1d2BJKjxLU6y+dMVEgel2TEgF1RN7Z/JYwDXrPA8mrIEv6lenW3kR
L3gG5gxSZ5zqU1350lyZqL1RIWuNqFdMVURCXPCr7h7U6BZlPS5Uf19frKWNcGFPvbSH1IgTpBXP
fAWOt9xVtm0ONQ88lrbSPmnghr3+91j/kG5jeFvXMhoL+cppcv+MVphc2qb7zh5Im6DTemPZ/SYb
3QOq4acKwu7IvXcaqEpz+8bt6oMqZ7BUGFveACu7Y+FCwGdMBSJ6leD8edNcJruwP06ZFRMyYRU1
Sl3+gQzOEAfHKka6XkNYE6F4be3sfHsJYFNOetXkp6d75bSVZgc0knqK52QxYW5iEke2mBIOde41
F15ISgCjB+w4NSSQXxR9mHRtYAwIq5/H4W/56Mu73IfqSvdhlFHQW948GrfmcWzh1dlk1UqxcyEc
EGZJvqP/TSXu9cyZjXEKEMXgBWStrF/QQkEV/KUsX5zwUxj+WvHlKbJcntOs4cyUcKeyrUa3pQ5T
RfccDi+ZAalBhkLpZ2s86ubJtZET/Lpic9ofV2yKWRZ9hNqIYgr7Nao21Qe4lAIk/dxj/7MuP/tQ
RPAP3dUUdFYMLw2WEhJZF5KePLKFI9JzS6a7Z+v48VlvX+TiOXqpIPr1Iqhl6i+67R0Sae2xP12s
xNGipcyla+qQ5DEgOCwsbA0iWbxcy/2U2HVth4bccaumK2FwoUQODnJmSbi72lEFp/yUR0sQhqSL
Uaq+pqVKo/lec+iZ3WbICg0y5Kn+JxWSD9/57A79vwb48A0TTolOFPbpa9iYuW6PKCVcrYy2lSRl
ixIx5KgWABFTC7PtynIuhQLeJDLoacIh7TaXMzu4FbqXyhDQSosagVbfxPlHL6GUe1NA2b7R7SdF
p7vWcneWnkAR2k7qimc/HPel6j5e/5iFI49x//kWYe5NtQ21JqMul5IyhO0KIcjniU4c2uDN2EC8
5qOasXYWrE3A9Ptssh3asqbnPDFYiR4huN51qXWwu5d3DA01QPqygNHxarm0UuWmQROJw3YdlZvS
PmrQoENEtYOL/QXxphGO4rCRb64bXbjN8jSivEPnF1dNseKbQYtvyr5C7gVm90Ob6xB9axCxXrey
tDfnVoTDRIWg0i46ki8IhB1rX71pigetI/GwhgNYNKQQuOlMpnouT7/PVirpjbZxGwn3IJG2B86H
ap+B9jgb8KBUnr1yy1ucPbIO+vQWMMn3XJqrR3Rqi0yniwrm0Wp8GLJm946ZmzoPuR4bdHwIrhc1
FUhKiRiewN6rGfeKjMiBd1rNLi7dM9SpGvY/Q8LMNQjkjP1kSPENBLb8feGrW9hBbqkS7CC7MTfB
2B9kJ/xF2uH7fxuk4B69ZkBjNp3D5ngTjoci/pSjwqN4w4obLi4X7ypSUtSBdUOwg0IYCR0UPM7c
p9CBe9CScX99JAtXZLo36EScHk8mj5pLh9BihKxpFaHzQUX/JPnsclOGXieug0NOudnqV47aafnF
Q49uEYV141+oh4n2ioj/m86BsEZDDEjsTf3vKyn61JDyjwnBMQZJayHoxsRQfw4Rjao8NNFgVr0+
cYsbd2ZFWBrNSGVVyugE6H5nDMGyHmjnGPPn61amv3JtuoSLSc5lF8YBxtKrJdxXxb7o76BN7cNm
m4crrrA2IsEVEielIAys/Nzk1b0dDqfMf0GYSg3Lz9cHtWgIHhWyrGCG5Ndn1CzmNciJwy/G7ing
wtKLJ2XQ7it518M8dd3QorPNDAkHFDCu0vCm52al5NzNUcTbAVr84aaFsXIqLa4T/anAoJypU3Ta
yLMhlUmuOGnEOsELsB00dIa24RekMhNUnfzf10e1uGVntoQtpAAc7ccQXIilV+NHSFblYzLYH2t4
rMrKCo5pMvw05TFb2bmLqwbrjU08ItcqZq6VCjU0ZFUxK9fZ3vLoFclS969URz2p8MN+ZX8thj6H
dIRl0vuvi5i/apQHvTAwF1vkWo0MYr6WFr4Vn1/yEDLXNm9V6IH4j8t1G0s3Ry8h/r9QP/ZwrT2s
R/E1I8LGgrYqae0JZRMpp9pA1x4lDnhor3vF0nxNjRNk+kjhcDG6HImbF2DzHXIdlaUVfyktlIKG
FGYrD9CF2o0OqPePGcH5Qq/R6yHtOXUdJ7tBJ0IDaxf/iMswOcQxqs5mrQw7r0Qisncac++q8O+3
ruSjA2ia+xbRF1hXTe1G8QMI1nxIZ6GOWW1dme4xYtycf+bkzLP92Huq+X9BQKW6zaDiDat638PA
2GnGjY0CgXunOQi3xed6Nce1vNqAtjTdsmkRE2ZIKVwIXmHFPFd7Gq3t4ZA+Xl/ppVhDpu4fA8LY
NAMim2Aky8SF5w6IIdS7erqH3ikhveN/1MdgZecvXrWm+6mtELSnTO/lbHYDJTtv4DZs5LmzzxsJ
Lv9OhrU77aJ9BFvcpmg8CPVtHnU51IPfSyNbyzIvTiuRgBuf/hoVLr8hDjsT3SaV00n5Qe+kg3yB
H/28PrNLkZVsPe2ZgIwhUxT2UOrBBKKi+HWGdklWT4VWQW15SNIfIBa8aqU8/pp9fOOjM2vCrCpO
ZsqpRuwJVPlgIRCKvIbkDQiiI7NR5wep/JGgweAnSNKq1e31oS6GCwMuF7KxcBvYwlAdJcj9FBnN
cwpjqo1AwXvC0ezvC4Nz24G9IfH3exdpUhW9l2DtcjyFzTfzNzMh7AOpH6XB6jgh9KI7RGpwUJU7
NIDRNvmSaU/QU69eXhd33szi9PssqtRGF0rayKBC/VfcQ8ruoDYH49OuGnw0uA7Xl2jR42fWhLMp
kSXV7ka8MQS8PBblx+nQaLzyHYkZznQdolmyMmyty0G5it3K4Wv3QvRchD/D8PSejhBODZLCpg4G
joKYWMaIHZQZIFE9j5BVRs9fUuiuqy/9GuvE4pbipQQgfEoDc3G4HEsDjCJGUpZLQ9jc1RBah8mX
0QSwW5sIYOkbW+ugU/BJUQTNcUDi9h0XThJ5VG9Rx6O6KSyZYhZ6kHW85g31N6y8O4ooDaav+8VC
lOKvs1TcWqiridFY05JATjOMlC0lNQ1Ja1R6kUIgabHLYHPu0pVYsbDRMMhbDTQKJ4B4SQI2guiF
QlUaCNw2dMOPusyJqkIjODhPaI+eGvmE9uzu+jCn7Stsb5CudOUDqFehqhMiVCmZZdGYCM2UDrk7
05S+VAF6OhKqjqlsxf9+5QiGQNoBhMJbYgiJkUxHc1JHc3zCZcSUKHPlvrMfro9oIXxc2FAvvdMI
U5oA3DA81xQoB92FIHZACua+a57KwF6ZvkUvmeoUsKVRDBGrlG7HHU5DFemsj691fOhxC0P3D6or
x0iDds/SxJ8NOdrL9UEuRC3wtH/sCstW6zaU1FIenqV6q3v3sv1crRGKLJlgWCahhMTFm5dIxhtL
duIuPDsd/PEuoi7pQ9uvQKGn7xTdD4JQGg4oqtAxJ4yjMlGKdDyMWCoonZfMWusgX/JvmgtoeHUm
/LgYd3ulMmiQtMLzdEuEoiE4mCAwU/fz9fVYcrq5GeGUrLQUQVjaGc/IgPdIXKv2rXoToBeuh9+u
W1ryuLkl4XQk7VZo5cCArOGAmjSSg7L8rTeg8m2VTWrvY+3ftzTqsLf9mcLpi2bncYqMT44oT3jW
nGfDujdR6yt8VITfEXDnZqb4ODPjWENdcVsMz55yq3cwJ0nZeUr2RE8RnMKwAa/E20X//jMssVQS
tppRW66Gf49UaS232lYTx2OT/L6+YEvHJfNHIZHGJdJxIhBvjAwnSiUXZEwKQstKvquaeit35Ycw
q38V7aGVX8oXwyclOGYo1V+3vuguIBvAoEKHBujgclZLty3dSpNAqtmA/CqYkU0lpQ0/jFENmyQl
4XD69d9MCvkgiLbcsUsw2aGciQDDrk8hZwxh8qiqWz3OIT3P3hHzJ/zG/0YphBH4OtO8RY/yHJnh
NvdhIC8TlMmyTpE2pR/fJOjprphcdB9uc9NDHS4bsa6YjxDGlhOIWI33DWX2kPRkZa4UEhaN0IM9
NUdBLCdyo/VSldOoQhlGb57BbPrN42rZctFBeHZO/U8QJpnC7o5zP4QUlxdf0CGoiwxLKf90c16d
wBrVG9VduQEs74aZPWGbI32BLGSBvTwIH7yi24z5yUb9NTi0arWXEWVN0FOMv+dr7+vFufxjWGyr
c6RChshBI2Gt3KY6PYqmvaf4/+m68y9bAVo4HZnsN2E67Tpxq6A3wd6QD7eyUxlDa64frxtZOjWh
apSnTiWOTrFxHvo+K6gTjISGco7K+K7V3efrJpbGMQHqSLZCewKD9mXcMFW/I+uCiQiM/JA+684j
rHzvsAGBEj0FfPGbYnVqJBkyf2h3hPUJKZttMpQQuxf761aWbgDgjf+xolyOxPZauGpMjzhfPqTa
uO9rmOWSkyEZKwfKa6ugeJmZWxJirYn2F2zjNQeljwqbFBvJpgdIdlM3kzpYkJc7T6utByj/UdFB
5vJTqMYPVdd9tzqk4yRv7I+ZgipqrtvZzh+CYiNPQuO9D8t+XNpfEfeizR7Vr22lec4tsiX09wWx
f7T6ujnXQPeh7uQh1CKbtrJtF92B++0Ek6feL2JG3FyDiob883kMwy2qvXtu7oG1dli9oofezCDt
tbxfaXEG+3e5Vhr6tLaNUMDZQIivpqVQG7a2nkx9IOZ+UMNHNf5L1SfUMyiv8sE3wyclLLat+UlL
fzahvxu77LbqPsCLnNgPgOoPsvroSerWSPd1/EGC5wzB3OBw3cOW0rXadImFpJhSOXeKy89OQhgm
0HPmkpnfhV3yELSge8fs1vDDnTyMZ4SQ7usEjHha+Ghk+NAoI6JWVNUms4KdammnIVD3bjHI71m2
2YcJuzjSzDCvDCDbZtMjI55vglOluzfXh7/oGzMj0+/zi1sfIpOmgdmu4mArPRX9S2qvZE8WAx6d
yaC1J7oisWGyKIYCfym5G/afQydEwW0l3C0GiZkBYQx+VVSDhNLluYt3UJ/iXqr6V+Q9XZ+ppVeC
OrMyfcVsprKwRQ0j5LHd27dpe+r6E5wO8YewXnHIpTN9bkd4I5SK7eBMBCLV+GChLwn6GkLQUnKo
G/yNB14f1VLiGjwwxADAjtgA4uogNIzsAXqh01VIU8dtZ9E/2ycAnj5X1S4slTse+a209mCYgsGb
YDEzK6xZ5kpKhsgwqQt/b0NjqXOh3eRjv1V8a1NpztbsEQJXijVs/eIqzuwKqxh0gR1HUxJDcz/K
IJ8YmEJDnOHsS27U1+d20RYd1lMTz0T/KBxeQ0WnyWCwkq11iuvI3UQKXflxe1O5AQnfNfrfacre
TOnMnHCChZYRtHqJgzreM3UliAYes2Tl1F+8AdIIAbUh2E60HoQg75SJbmTIvZ1Vtze3So7Kt71V
xmeXjusEFhevPuaJ9ARpblqGj++Zz39si+dYOhZJ23fY7uJP7lDd1Hq1BQmECPmLE7wn2zUbqCos
nt9KZTbJ+Z4lXkE8S+IMfT0zekijMXkHLlfjfOZCSMcTlVbhCNIVPyuzjkTUXW6ghZ7DOCz3K7WU
RWec2RBOk7GBXRBxVwK93Gzq2t4OybNZhrsOWnrKfddXatEVZ8am32exku0wZBBph+fEyr8qUrB3
Detv2TF3180sBy+6n+FUgWUAKflLO2ZTeLVf0pKWa+VmMOKPuWvc5cmpzbJbKRo/5Okpd7bJzxWz
09q/2Wn2RPg2UYgCZ7g02zdyaiUjZgu32mWhtU3yRzi26vZLn8cbrc02GiXA41isYe4Wj1KqBCSY
eVfSTnZpGO1kMxxR2UBVIbG2VtD3t50rV8fr41uzIgzPVehzLtXJCny1W8nKh50bEb6uW1n0EZAg
E00q2gViJRHUZxP3JQcP0mdOs3cmsulxpRY/rf+bhZrZEPxQL+huSHoeKVroo+iI5hzyvjKH3OBv
e3qS/uOQBHesybOZZsWQNBcFvWdlF0VrLa/LI4JIi0oz2V1z2uaznRU1veFrAyYQpuy13wZEZfUX
tA/f4QJTIh48HTVtyxYcbTB1K+g6zpK4HoEq3A6+vv/3yz+3IDiZ6oVapKoVrwXrV1aBeHA/FsXq
7WbJlUGMgqICIwP3snBcSUEvxVLHcV9WJzqRe2+H9t2O0u5O5zU2bPv4XkluJLk8pN7nJP2QuuWK
TyzFXVrcKA5BQwpRzvSFswUbUIxG5YUF03FwGOzhH2v0fWMauzQwd6MRPb5jXmf2RJePndqpE+xJ
iX1L7/pWa/J7KRtW3g1LrTS07mk6XcpwDlHzuhxX4cVBnPQ8HJo235XWvdOhMl2cSKrBBNhCpOjb
m4T3m5bupB568i/NmvbANBJxc8+/QPDRIJTzNh34Ajt9akrjMCZIlYdrnLyLHjQbp+CnWRREvVVj
xTQQid/Y8sq5vDYK4ezX8rEEZjDNY/mB7n/OyE5KV3xweQxg0qDNMEhyCD7Yqq1kRDVPXNvVfvqe
aW/9XBl373G8P0YEx0PkWk7dqTGXhBDa4yfb+FW76YrbLc/WHyNChI2MKtW6cbrjBjn63PYu75Wb
VcT5opVXlBj0jPAhTE+02Z610c7NECEl724WsH40UOhVLeSWoyQlh+uzthgeaKqfhDuAr9vCNsqV
LB+8EFO+Yu6tb9IQbfrsxui8vf6uuQNwhTNP8nwipW/sZwZprXGqUcvb1Psxwc6rZCXpvXQ+Taiu
/xkRNqWm1waHFzc/Rw0QZh071Oa6wTpoepLCDaatIXIX58+YZApJ30wdApdLFVh2iRyYjGubkkIC
sg63dND4B0mJyl3q6JRMgi5ZycwsNS5rdEr/Y1U4VnQ/yVHqpPw0VuVJrcatqcjHQYHaKkv3Y+vc
WkO7U5/11jn0gfM33SEfLMM7m+GnMQpPmvQwoZUmRpnrzrTot/TAUm8Af6qI+WugAIU6OjbXbrJv
kXUsdW9rUzH9b1aEwRtxVQ1G4XCiybz1qJQ6j+awliVf9CNwBq/alLTBCkY6L5UTbrrROVPtHeyP
rgz1mjNsx3bFYZfn7H+GEC27dCA3ozNpkKTwNVcetfpJtuoNIoPviY7/jAdYyqUZHpFyWLWMJ3f6
neo5N6YeoWC61lo6ufubM3FmRjit9CqUJuAL7AguKtS28Ym2eScMtk19PzUM0vPxjuMLWkn4HmAr
oJVVOL4SNwplKWK/+/KH/rMyqbK+w93mFoTDK+86vxhlwpbf/eWPL0N73wRrueslJ6B7ZBLMox2H
cu/l6qhZHtmQXXMZTcMbP9Nv6LMODX/FB5YWB2wm/cdc3Cdyh0srkmRVXhOF0TlAFxce6n0EAoBq
hiKlW6kYN2G4sjhLwdGYVCynXlzL0Kdhz84xjW5fbXTriP4fVK/TZnD/9sbA2iJBb29zB2kB1VXe
E5HBdaFHMrXjwFV+adTtY8duuyQ66/q3PD1wmB6lJ8PfBmV+vB6IFudzZknwDKNDkD71ygi15u4w
9aD67qG0W+griHlO0Xk3srbmjcs2eX7RiUaDvkiC0xadmmkj6uhNAWaawmx2zGstvh2dCE2qqJf3
PN73QRSaK1n0xVwHtDX/WBYi4pC5fZ5CL3oeSnTpHcUDUTzcNw0i88oWdJi/UVFyKsOfILtXzrul
7cHlZMphQgxF0/PlkqYxrbFqZkSoHERf+3QYbvUh+hYMprcSjBcHSd+dA9EKksRgIS8tDYVvZ3HA
TVXr8n3mcuX2t22UHYyflWbetflT0jm7yv77uiMt7ZOZVZFCQh1cu010rq6Zcu/Xd2kugTT+q/dO
ADVXpnLpXJubEs6BpFMhw5yqCAmQkQpIW1HeV4FHUfDx+phexU7Fo2BuSTgKJMYkRxM6q8w2aRDv
iwCAUZ+8AHCLXDJUVnuI5HijD9Qh3e5bkxzD/pR1z2PWfujWtuq0Fd98DDgaaA/gVwH2cLmujeUl
lp+RujXLHEn1mz7JD9fHu+SjKI38Y0GY2IDSGGQyWIBzdNdE1p6JXX0YLPsnfYCUCblrvmlikl2L
O2XQc4f2jWNMR3om00zEndN1d93YbjKtVzd109xJ8VrL9qKTzkwLm9AulSBzR14KZXxQiN9ev3GS
EvL4etuZq9Q804K8XbA/AxXOKttKDK7y3Kt95xH86tb0gkNdRWgXqvKx0o9dD6GlI3+sQ2nlvF90
FZotqZxqaNW9AQi7oaV6xgTt8p5t97fnrWyMxR04+/tCiMkDVGmiEkQc+jd5WX600qPhZ3vYoVcG
smxokrIE7UnlXTgIwyFy+ngg466r2b6PRwTrlOOYHiTw+Nd9f9E1uIHBGDWxxYl4D0MPuVlO6Ls6
kbdTIRf17X1Q2ftCM3blWgvI4k6bWRMc0deqiAIlEyg5964N8gMuffPH9REtzh1XF0pM6Aa9ETEe
VSetWrhNz3r4Vy3vNO1HCEPLiidMK/3Gx/8xQv3gMijZKOv4ucRzCU+ToCGHCVk14Zl4oSJ4I2nh
Ju7XKj1LPBNwFVLvnhDAliK2K4du6ped5pLu6b90xidJK3cTFTkA74OGFjScMT2yfla+NzLN2vr1
NkmLfQ7X5SlP/r0SFG4JEQztAKgGKCK81pVCJaorviWAE74eg/vsNZJBIGi/p3AxNyWEk3zomqiJ
eDOGsn+s5HJTKcrKbXBxE/DqhROOp+8bsCR81n5n9rywtOpe9e0dNPabwhy3cRBuVqnuFo2BH6TF
gGYr7kSXruPYTSvVOcbKyn9CPbvWy4PkoWUNb1KOfsz13bC4415pe/BJyDqEo1zjrK4jGmnI6T64
VrQt01OMcN11I4txF7lFkPCAIkFcXw6p7PIqMqwgoj9X+mGE1vBJhjLg43UjS/saqCKNH3RUQVQv
+AEt54URaXl0lsd0Eyb3pKnq/0Paly23rTPdPhGqOA+3JEVRoixbdjwkN6zEcTjPA0g+/Vn0V2dH
glhCOX9qpyo3W00AjQbQvXotQJ7QklH0HFNrkwbSPsDfNSDgkGG7HE9rzkGVJHgdKHsR2go/eFQ8
ay5w/vvMm5GqeUUSWqcHXXSEWd4WWeQY2bSvkFaD9Jh7e+LWR4MMrqEBcIf33OVozDob1KJHrBoF
zcpLCIsnpj0UvOfN6gVHR/bo/9thXK0QppAApoDCT3YAkbUVgU9Ub19rINvAd+iKRmON1Ueb8gLj
qmMgh4BaDcQLQLB2Ob4hy3IoMCMWAVrTUvD81a9R/jubE+f2PK55uf7Xzuf4z57EzUDKTg0RiIr8
vonvW5546eo6oUMeLIpgPgDQ5HIc0KoGGD3GGx8MhlXabNDeFJk8ZbtV1zszwrj2EKEqIdXYqmmB
yixAQdmTmGotUPd72vFUMz5fd+wxCRrW/4bEOHqQF5T20xLr0KiL2kSkgng5tMXvVbvVSukwzcZ9
Jjxp2WyH9BR1QDi29Q5dsHMkOXH4I29Oeb8DrMgUcTl5RFNsv+TYxlp9vL22a+c5unigqymD0ggq
TpdzHxdioLUK5r7IbJP8kDSyUbvfENaFGM8OD6zwX2Dk5waZmTFoq8RaD+S60AROZ1bOgiMvJg6Y
YnW1z4bFbA0U0vQxFmCl6z8KSImQ1BPMb2riZBVP6XJ1d6ggN1ZkMJ0gHX85gzJwq2ScEJ4HPXg3
U29ox/fba7S6P84sLF9wtv+SYBQ7o0YWg1blpkL5H4SDlZ10ary5bWg1oKC9UQO1IXJEbJ9jlLdG
3ErIfZnJjwAZ0JTuaQBqL17GYnV1zuwwG14oYxqqBMcMcu7jQCHi44+xDwqhbdUMmymzg+xXJD33
fWFPo2/S6k5PwhMUJLxiGlHraTkTzPseZhM0NQjAOw0TDI7mKPGoqj+VpLXqut+GXcyD8a0uJy52
SPcBKYBr7eVypmhQ0chQYsuZ6Emp980wW5RHVbCWc1sQ5sgqIi2Es+nSCBSBTTqPcwqoAH2rI+Uk
x62LiqlWOsjCuQnw9Jy70BpNpWyA/R2VBwwOzF2XJud00TUFE8MhNGSbEm/I9wHEt3WU8GtfK0tH
UUB7h1603tb071/3XFzDDBTpkGG4evuU1JxykhWwTR7IPOzMEsQMWW8XAk8Ybm2P/LV09QCCZmlL
GgGrJ871PiqIC/UBaqoPeLlY/5cxoevlcj6R8up0TYMlM+vAKzHdAyh4R/LeFlBe5yzemk+ej4rx
STNN8zgiYKuL58yCrHdjPIzFz38Yz2cCGD2WgJ6xNkRks/Icu6yjW0WJ/LC9S8vazuaWc19ZRdUb
Z5bky5lTG0JCQRqwnyfDRurJBOx8YwYOQX+i2Gq/QzrdAUe1NfP8YUokO9eLk56VDwtVnzgLXvuz
7bPnNBncMBRRdtC3Kf0e0dmbhNa00NC7i0g3WwAH4wko8K516xsJXIaqDqVmaMgw4ZEWYQZNEHx+
QefnRJUhSbJtpnfRiGxDtVuS+r2qHNXc8KOws9DNzYnPqy6uo1aLXpglfc2Ew77sKwpFEWwmlKq2
YmJou6HM5Rd5FutjQ/5BwnnR3FwI0NHgi27wxTnPzjfoE40JhIPgfCiTOorQa25XoLEYtM+Sd9sH
V+/q6EwE2Qh4/iRdZ5xw0CbU0wlslcHDQKrtrBulXWbVExL5e8GYno2w2WjB4Mp5+3Db9tpF4dw0
45Vd1I3VVIvpIQNHhw1iFaDRBomXNV7dyYaOZN3yxsa8Xk6mBKQj7nqoO6ggzcZORhWTX9FZ8xBk
DIAkQvbYxAFzaWQOIGfblgGut0W3m/ViF6WNl/Z9awFUxknUrU0bQB4giIIkM9JAzO2nTOW21guC
h7yUPulIH0tlm3BC7dqkndtgPFDqSKFFdBlPCO7t8a6bC4d7J12dtOVqBeFXAf3ZjBGjzqVcBWXF
YexGNwt/VCiZRHHvJqDF/rqnmWeWmOWZQIvRq4EBS/IfqNhYwvDntoHV+TozwDhZVStBGkF+6hAL
W6TjrBToGO4VhjdfzH0CzOFJABICnBfkTs6QJGrupgEU04X7D4MB/APtHOC+AA7n0plVCu09ocJg
0C9XAl2AHgBuEWTVic9sMNcxoK7SKYvgxFCpH1poj0HN/fYoVmdLB7oae0SEfhxjYWg7dMzlaXao
03LTtN22k0912m1CtK/ftrRGVY23DjjxPxs+0RR5OWHolgvrwuwRYtqYWlKECx0BnsER1QGqK70U
pv4QBgJ4sBriKEH3Jk/BXQ+1OV8d0tgpBXAe6yq1GoNof25/24pjXnwa45g6GccEKm94XQ6NjXaj
LtMsLuHG+gQsUPIl6wdxECYkkXDI+7EHYgTc4E4I6EMSPlNi1XJolcELSs3auCf6YClhZcca8gto
khOsSPoHCAZKvnhG4KYhgraWuSHGujgIeoksg94QtyMbM5VsuXz++pSeG2FOzKkIjc9ayWERyY1l
yBIZqdXpPALeFf9FJyEoA9D6g2NZYVYui8YYdwRAIEiiO9D7BYOJQ+DK4Cb9+k4Blw/yHQsEF+8w
ZvWCXG0bjcASvgPitZET9ZULJW4VNGO3p275ZiYLpJjoY0ejBQSxrkTFoRwld6TDexoZcbQ9dspe
L9DoMJP2OzJHpT3EVcjZnGsb4NwkEwbMSss7VUQ2AiBfqwqmx0xJnDARndsjW1utpU0a3IYLlRR7
jUobMSxmccJqUYlaA1SUvXrwov5eVTOeDvbqkIBmAx4H+g7ITlyGm0V5qA4TxGdlegbntvqNV9Na
Cc5oscQFdOG+wzuNMSAWQ9araF8/ZJFWWIUqqfZoNrz38cowLqwwDi5kFdR8ASrAnckd+9FKF7XD
kcekuGoFq4LeKCh7QPHvcrIgB1lDwjbJDhBIj7r5ERV9o6s5N9nlRGT8WoXW+39GmKFIWRTnBsSs
D3Wp0w2QPU9g91CdKOkMK1bKbNOR3nCSOeG8INcHh1z3QvYOoTnmBp1EfQ+gKLLsgjjGjlC3kM2l
1NH7rz+AML6/dpgIkREzjDWo9B6KKvHM4iXSqWWWo60PnOfISoCAIQAolyZqoNuY3UqbGrSKTZMd
IEPjBSAgciTlKGWSNxARzLJptLu9bVcnEB0qn8rW0Htg7Mlm30R6U4CfMpdcPIwdAlHITOe4x1p7
OMiNFMTrBbWHf1w6ISg2ZilrMSyK5hGURkKry7KNngp3EXrCpz44UuMXTfS3sAvsbt5HGnA1IGhJ
v4GsHBQgz0bBG/lKwLr4JGbkqhmpAfIn2aKKMOBJlEIZCufYomN+e4pXl/Tv2FlclFgOxjQNbXYY
gucxUDyxpUh3lXYxunlfcvxnLVUAiieI6qIbf7mPM9s9ktoOU1tlh3Ii3UufZ8mupiLwX0Ck2STP
i5NRGf1jAcquzZykiQNl458gG0pO9VCYb7eHvupdGvi+F+J+1IuYbaNB9aVMZngXiDC/EaHGAaQL
0IYLOYfPGkwLj0GQqiFdAAEuiVlMY5a62SSY42DOqIVkWI/AoxaNpVQnSC24gA1vA6XfDpAKCISt
kv7JUQROn9LsNEYcZ18b9Nm3sCgteR7SbJTgWEmLVx1gCdFYbrg9xGtedW6FuektLRcQcMM6C+kr
KS1FsSBWLqvfeVXzNazF+dTKzG2vHPMIufkahUyrh9RVs/2oWnuSLDmzpie9svrA+cOjXlnbm+eD
Y8K6Ird5KxsIF0Ilb3JUAfKktev8GQVOzoVsdb8A7oCM+BJ2wat9GZm6RDNDImC1hvqktw5qpghI
s7oXk53UOhF5IvomFe1keLq9NdbyTngw/DXMzGslU5ynMcW8jgFozPa038yyVY6u1n0WBIHqsoY6
4+yUVec8s8rMbNU3WRgZPcJDolkECN9FYJj7Hlq1AgpdHZk69FHIzKSGbT61wwyfyUAsFrbgL6V8
7pzVHYBCN+A3AgCRrKIAumtJo6XY8yDqjeRmm+Kl04JLCWKaGQ9Ot9axj/MYDH0LBk1EVe/STYDa
z8mgFPnBUPpNJ4k7oGS8cHY77QlMKwEdNmG9UesfSfcPCwYAKt5y4JUA6GmZhbNUaIz7e6jHbX4I
qiMNUXqjhpXxjKxN5WJhaTZfACWMEbURc63VzfzQ6NrvngrfoAHpjrn0rQJ+a4Q20m3fX077i9si
AjXQWwtVK/iV0LF+OaZpRKaZJOHog10TJUsiiG6E+28r+qGsbMN25Mzhmj0MDYfMIhwKztZLe0YO
2dCRjtSXerN8L/S4sRHyQgdKdIk7FOpPlK8Mr0zQgnR7oNdug5GCLB4PInRoQ1uDGalQa8HYCJT6
XY+2pVyN0scx1V5jZTa9Ik3vBbn+3XeCdJCLZDhEUBnamXIhcYLc1fLiKxDb0B6+bJcrDCUtwFbc
kWj0815GPvZHUahWZtZbs/IFFPpvj/kqduP9DOCTiqc06FSlK4WCQU2rMNWxuOMRAhmbVFHvAIjx
4kLjuNH1qb+AoAAdAEwNj86rPF1WhFE66TDVvSl7ekds3Y6fw+f0TnlIjmTfPJe/2l/T45fHB6PI
2CLHggzx1fFO5jFvoHrnT8D7TbS0TSPdSCS18oiHUFmZSgQd9BnibMLmZ9+509waPUhIJ39EW4RZ
7yEGt/DFFunL7SEt/s/sR3TToFNgUZpcYH+X+0PPS02ckn7ypeQ1rN+gyHH799e2AZgJAb9cOGOE
q+hpLhQFcmpMftnELtFfEmiDAr9mJ2VxMDLowRS45Ve6PUtvQGFvb1tfGx1AvcsFFBkePOovRycL
/ZyVsTn6eOyDXyXMAQfNah4P+cpagbsVCUAkO5GTYK+63SjGTdoBnNAK6kbrhFMTC3dl2yRWg9TV
7RGtxDMQxyAvBtcQIbK0fMvZmSBJM1hc2hDTqVWD0w1Qsh0qik7NUsp/xXosHEDogqJl3n5ZxgL8
kkiK42EB+Bxw7cuXnVmOZj2eplwd/QpaZpHYLe5Yf5nycTECxgRELWRfsK8vjQgyKcVMiiZfAF1G
W6s2jEgSJ3Owul6gmcZrG4cRaLwvjUwQhpHTPp78PvtI084S8TgxqW1sbi/VSuhd1K9kQ/lEIbCZ
pFIKlaaH/Iyfae86cVVUxbJsr5hAlw88GMniyMw2xtZanlmKDjIQtmqqyqQL4i6efRQWtnkVfhvm
fD/JfxJBsiXJFpvnXhtPt8d3ddPDWskqYKgoLQITw1J2j7QgNT4FIVhLrEA5FUbmIFfCcfi1WUS4
RXv30lh4RQJqAnMUlbE++RUAMinZVK38kU3Vsa90n2YFZ81WAsZSVgTN2iclKEuTWQpK06TNPPtF
3DcfRp71gwVcnvH1gwQE4OAAAfABjQAsN1I7ZlqZKOrkx1GrOJVmImbIqnw/pIj2pdhJnG6Ataix
MJzjLyoEKBFcerzcKdQMdHn2xSL3hMqXI/I+NFajp25bzy5Yojm3nxV/xF1gycqBVAijZMJUm/Qm
RL8jwZ/VbhOJ86ZA82wtv2jtNpc2o+KgOsUxubKrYRIwJxBdawhRjMmuT1oCLkJITNaR25n5hoxg
HPyQa85crjgkKEZFNKSDiQ+H2rItzuLgNOtIYmm94AetCH3JKVF+lGDudistMrYkU7J7YQ7q7e29
trKASxkEsOVFPx11CsaopsZtoUuzH48no+3dIPNTUbXMQMWzMbJADXDb3tpknttjHKbCG1xRwRfq
q7GVb+Zg0225fUprE3luQ2LGNGVGE5TK7A/qTs9OtKMbU9pq2V3VZZzpWwlVQEEs9R0gs3Wkxi5N
FaqqF+WUTz5wVFvSAlWcD5uGBpx24ZVZwxMK0XCBvcEaM2vdWHfFpFSTP41iYsVBc0I7a9IPflfx
aptrpj6lcsCIY+DCzXhhnqZNXOQFzrDKTrv0mSjQOVVbyTFAk3DbF9Ym79wUs7FKfZLkXoSpTH0U
U9HCyRLMnIC44gvA66EMp2KVFpqVywVS8XwTumScfK0vLVG5V977AXgIUNPx8oUrER6hHQWDhbwa
xyXjdeAhhZZjitALVleLAGEqzR+35+s6vYMnIy5n6ObHobXgHy8HQ6DlKY6KiMGE1amMH4LQQ3N1
Jewa+j/2+Fjfp8K321bXVglNUYh9i2CgwF514ZPQYIgkHCkqmSxIoHuynMZWGPZfP/bRXowyBdYL
FFrsXkrkRA6pjtHBHcKgBsMlXvImrwl+fRJVmFger7DDbFlDo82kEawTVC+difxJg5/Uje8Lu98N
5DjxUDIrARYll4UnGcnHRRPkcs26EAk5nWSzD4SDEwoAq+YWAQNIIu2badpHMtncXq+VDbwQPiy6
cOi5Ag7o0mAglHOUtdXsK9CPh851+RxHAEwE6P51q1l6v23tmm0Kfe9AuBnQ4MS9AzYvzZlSGOn9
2M5+XSt0L+vQmR1RNbT1lFKvQssUxEKS2oqh8O6n8Sh7shAX95qeaY0VT2bnp/nMk9ta2YooveMS
BNgzCCrYrixJhLiS1HW4bPWRgDsqqG2HuuJ1ka5sDFiBB4GeYikcM7sR6eMiDOt+9uleOE2/eSx8
KzcdEBksjIJQEMRzYolsZ9eBTjBCRSgprlYB+GIC9BU9Gtl7pqcgFswE9Hl06U4eS85uX4mX5kKL
ijcnVumqzZ/0CCWaPmHqtNEK2sIZJrCv4ShoZ6eff3GcZzm3mNfFuTW2jEWbXgL70ABf3etv9csI
KgzXcKY3o7fLncSztjqjyOngPwQZRNLLGQ3GGj7cYkYbvfMrSfDQQejVgfZt6t+z7F4NntHVdAfd
NH126sqvhY2EJv06x6UvtHP1MRciwYtlnuTr2oZF6lIHlhLnBqLf5WdFszajoxZ+JMuPinSX0MRS
5mPydW5MXcQtb2nCRKc/uG+ZAyo0QIskqYhEGn1WzCcdNfs6uyubP6rYvSSxYhvmfaDtSfD1NyQM
o1ynYHwakoaMJ4cQbl+YjLHK7a/aHKwQ11tjsDX1o/kRqVYEjsHbfnW90ABxoGCJUxJMUFcdJpMA
zniom+CSKRRHxEgUYHusYHXoJbRb0F1SidTJ1InzULgOCIvZBUGyXARQlb5cSGqCNlnvEAq17JXI
2858mmNOuL0+TRZ4CmItSGOWKgUzlU2fob8sggmwWU1T7ExUBuPIiwlBbGEo3eDLOF/4zFJqRdMh
klwKe/Hs9awlqoJwIGSS5JUKKr94wUQ/xCrmoCGuy/mfpkDegmQylNyunlnTrIw4Sma/ei/qYpuT
3umV9tB0o9XVkQOpEbcNCzRYRf7YHmlXn/IZtCeZXfbhgHI/tZVM5KzomiPBYQ3sF4Dw8OdyRVMk
k8SFUcwX8+/oObEmt0dNVPLa8NAh0fjl+zDetdiiQKEvsBc2ZTqHtaElEL/1g/JIyZ9Ff42n4nV9
Ml6aYAaE8ksTpIqISaavw/xL/vp7CM1A6MpBCRKdflf8fFDP0ArIfgs+EOguGJew9aL+hegxJ/u7
tg9Q6UTQRMoSLfJMLOt6SOilYYw3OdDN2rYHzmRXNcdxG2qn27Hk+kDEiM4syZcuMBuQlpNrWJIi
yUrE3oU+qoPeI38KIycwOQ7HGxdzFijIHorTAGsJ2X9InR3KtjptKrK9Pai1SAWAGbqVkdeQUAK8
HFQzqbnaGYsbFIkTZJVTofw3TlxVmmUZLs93TB64mJA3WSoqChMRx0ptcIdBdoEgZGixReUesrlT
AfGN2qHR78JsnsSxuqdpuJUJWHe4NLPL8tz6AsbhsXeLANcZHAVd4pKoPSxR0wzN/ZS6eMVkQvcC
ViM3Dhyw7KedPQo8yOnqXMtQFMZJtMhUMnMd9K1Chw5zIFRHA1iDUoW63Fc76hE70Z2t4xqBLBzK
oJfrqZIhq7oBGQ+N/izmR/Q8cRPoa5ED6wg0A/wFVRdmH1Ch6CCFYuKW4gxe83zbH6+vQPj+sx9n
3D5XpDacDfx4R/Zp+VhFd7OGfs3NbSurWxk8ckix4Q6EhMDlLEkhypVVHOBu23hBaavEp6WVNHZP
3duG1o4NvF+x5ku/LiC5l4aERXGyq2AIdZ07Es33WZB+oLf/RZa8IBi+gb1Sh4oRJ3+45mhIc2Bb
I14t9aJLqwnJhpQKqeBXaWsnzR2R7iGvzglQq0M7M8LMIXiHgKNRE8EfB/OlCvtNOQ4uqAnsypBs
I5Ug1qC7eZlyAtZaXMQ7bqlcAnOK0V2OLYaIc1TSGvG++abpDxr422XlHjObJHgvNK+3129tJtG2
hfIKSnsoOzNBQ8qqCc4Ka2Y3vrUk9MnYHiC9trttZs3rz80wgyrMqKvrqBL8uNiog50nflIgn/1y
28raigEo8D/ZLAAkmBgcmik4SaGp5odeJh6l2tImd9gExCm2YWTdtrU6cctzFZVR4N5ZRMtUKxpo
+HB8qRJyx1EIfbpXE8fLbSur8wZcuADoAaqvLLLE7Iu6RWuE4BuxN6FLa5DvdVTahpSTdV0bDehq
QMKDdJGJNslLp2sCOUyadsBlBkFCicAIiQkTk19fH825FcbZmkLO6z6igk9PffshLkzDW+nLfTs4
IHCzxrsemVAQJzPbNgZ8c8hKQfAnaT9N206wg34b95wJWwuwcDDUZdCzhyLoMqFnKQuC1a+mSRbQ
OXosMAalb+0xtM1h2vArk8snMyf7onUOnTZEPBRolpBxZqwYJSS4RjL4MzhI/Q7KMVYC2smn26tz
zbGBmoyEficcG/AEkBlfmsG3C00yBYNf536tv9HCDUrwEB4M6TsRX5raCZL99KE8gE45L/wYVB/Z
dDCeYrKPPGgaK6kV2MovuXfajHPKrGQyLz+NmW5haltzRBepX/4cdpnzOG8n97twUL/fnoKVFN+l
nWU/ns10kppFYESw04GpYL6jYWLJpaObm0LeReDz/E7TkyJ70TM3nnxeXK4X+e/sMydpiqWX6QDT
TbmLhZ0cbNUCqWdLEvdq6+XJqwJS+zcCZaIpcIPcjr+V5KFyQVXTEIhAPc4asq3hIfVmZSOZH520
bbRDM9+F+J9LS3Kj5+SxCq2iq72W7KHsTZrZCgpOwPqktLg1DMZXDZ0OjTyYg9+i7z3eQ3/HCERL
os+dqFkpKi26biXIN/WRO1M7gmLvXZuXbkge42SbAkGelDtjfFOraKf4avgm1g9F4ahKYXWVgo44
J5tTW+0hVPuckD8tDa0YrBIJ5+z/rEDeGsZy1Jw5ghaNulmPIfWV4gHFwRGEkRCD1kJvIZ+ZrcEu
n6P33Gp2euDMiJd9YaX3amlrWIXaz4CRibxYPxI7DV8nwwEbdzdETpq8lIJda353H5/GXbiXNgoY
3qA8gkmzsCzNXsyfSrd8IKMtTffKyTBPefKckuMInmuLPo0vtWjF6f1w1FKrlKwRbX/SQQjuzdwB
240ZcSZiBXuEHQFkExQWoJyGRu/Liagmg7QjUg4+GLMA+ZvydqM19bzL6xK83mMh+UkJuuVQ1u6z
Kaff8rYHE+U48RrNP2lfLldEEvH+RA5awdUcMkWXHyJmQ90PNKb+DHcBBtMW1eHbgHw3Mqv23HS+
8VFDOr4BkKKsxU1mahtZ2JnTD6jnWgmVN6NqTcixdBYBOWFG0w04xrwl2ZtFqVULYLIldrfttcYz
lsw++mSN3O9azRN4xILcsTCTKvWlVFdmBFwj2UMFRn9TPYJtUd7LfphuxtAABnczjh64dGOoqOYR
ssUoTZa7VLxP7mXdUogXb+JhW6Z2IDlD+bt0oz0SjLp8KnsLx4XF06a8volg+oE+w2UHxRYcRpfT
DxGegcpaTv0fyu5Bfvhy3L38dWZCYjnCozLDrwfdjLVo3FzadgZw66W9VDOIeDSHedNN+fdePrRV
iEdTxMvdfja+X3kYumsgkoIHDe7fl0M0kiYR8j6hQJRM90QgD+ADgwJw9FCm6r4A33clNQAvI4yV
KBhMkiPUdhBk21IyH3tjfoqG6R35u7uoMSCqPbR3Qx14qNo8QtQTi2rHouyE6F0krgnBiGKmm052
ZcPX+0daAA6ta3ZIOPt3ddmABEPbpGQClMMcaJUgD3lmFNRvkhwYyMQp8wHFjk2AmsftNfx8mFxN
35kpxkOqRlTqJmwo7g7aYxMWaNoFZqXUTmAFeZbV2MkKAty37gjydDfQ7G1IK6d47KKPrO0ssM14
gyFYvfyTNns5V2xJHbdS7nG+8vouBU9bEAa45KAwyio+BeFglG00Ux/aMbo7kcEtCrF18lDTnIJA
J68kwRGYccT8FBI5BIrvnTIkDmkn06qzQrTnlijYeH3v1gCUuApoKA5RWIB8YiyKTVwbFqJkjjzL
rOHJ2GluKynd4+1hXIs/oFMUhTiofy3hGZwRl76Kxgcwcpgt9UuQPuoSSB978ISSUt0p87Bt1Z1h
bMfpp0JsM7qDToJrmFYhgqFcnHYVbjI0/SnVPPWV6/cXdF3QwIombpCsAG92+VES4LHL1FKfGsFj
YW678iSGitu3uQdYaj340cwTqlxZTphEH+hSmlz0Ny5NjjX6jc1UgMm0sedkD/pIzo1mdVDyEp4A
aMPbQr60UHU6JV0G9HuBC0AUbTvpqEuZ3Q7bDDXnfl9OHFz2MkvMPgKm8q9BJgyhRbJQyxIG6biR
YwvSeKO6ndTNwNuxK2c71gs55YWmAVU5FovdmGSk2YjJE3UvKRMPd6w79RgKx/a9eRmywA154mRL
HL8e21+LzAswyIwgn0NYjBMPuonvwJvvoApwe3OsGll0tkAHhoq9wfhEHyopKPFF6htVYOXTDzMg
bpw/ytGw6/MfA68QsOogZ+YYBymUfK7KCGPKdvRO0Gzjvt2RxCr2LccxVmI5qCn/jotxjElSpjqd
YGiAjHGZ4zb6WycHkHS5t+dv5bW1iFD/NcS8tvo203LdQIyU3/Jt/xF8z235j4L+TqvlFDfWXfDM
FHM+ZdLcoYccppKH5kEWLLLp3dzR3GaPA0TnbGXeBDLxaUbetdJHGANf9CPa+Ok9WCQ4c7es9pWH
nw2IuckkMmoLerPM3X30MHRW92t47Z1oL7j9DoC2/pVjb9kxt+wxB0EaqU1b4i7hdy6aA+rnfCtv
hQPEwHcqEMU8qofrPNGFZ7B1u6IezVLRJ4oagzf0x3aEL/JAAmtn27n7seCFeOg7Mxawf3uonMd2
7hWRVczO7EuFDb+IrMgnW8MVLEcfNtEPzi5bHSJ8DrUcAMHRBIwJP3v5kTEuChIg/KIbYZ+1iPQQ
AS54jYQrmQbM5JkZxhfNJM9jQrCZQ3+WnfKjK50RmYbBhYyIGYX2VCPyRxvwW9mcKxBvgIyH6kQS
k2Q5MpV0Y0AZS90a88TbBqtbDRllVMNANIUm6MtZrPI+TLpBwnOh2EFv+CD7ZWZpdnLfdJbWW+Uu
2wiDRU5Kw7nwrkeUpWdMWJq4QUhyabkDu0oK/hC4KLIhgzR7/Zuplhu98I2UgvUVXUfVd3Cm2VQJ
OPHlE3PObsaFwAYdjkt3CftGzeaurbpAxfFWRycl27baq54NW6U4zMK9KoN0NvzVKJaSgA1LuhNj
KECGft9uafNtWj7O/C6Ybqh4XyeJ1Re8DVCNwBwu2FAmSgRxOYAiNkPjSfxY0T9k/jHRF04kWvOr
vzauQGKJFEeLHNnoJwdV88Ct52Z+dNSs0QPd1El7suhO3t62uWpyuWyC/QswEZY3SCCFHlYihjWN
P1vpOJZbRT/dNrF2mQAI/z8TyyechQNdHqS6RweWHzwr9ux1lnkc9xHvKrZ2hzi3wjitClIpPD7S
ESHvSTdTS0vIds4AeNG2jbBrO49LBvYpks36KuoWeDog56+BfeRyYFJF8wKsEqMPsoxN6YUblBf0
Y32n7k278Yb9uNcf4l+zq23De3l3e1LXosO5bSY66HlhqPNcoKdsO6B6gu68vfZ828R14/3i8qj6
Lwgi6ECxdbQcCSBRaWGjcYC39oxdvO28dKvb1VZ5JG7uGpySwHL9uprQM4PMPTAXUmXsKhik9mjx
mI9WZ+zsx5m7XyvnVE+6HDOWU7S41/fi+CsiwxEryNlTn+ijW+NgPH5sgikYB4yDPLn1Y/Wt3YQ/
wbG0GyxjN3vxvnbSvbard+M286S35Kh/D46T3z5wroarexuwGhDQgt4U3XqMfyaB0kkpRqyC3fuY
EdUSK54m6eopjP4aAL4MmBLY8rUBPGIlL2tmuvFz96TsjQ0Ip7340BzbXT+4HJ9cDvWrqT0zxxy9
cqKlZVlU6HL803rmU4edJ7vxRvQrjz7Qt+iY/XxC/pdz4K/6zplVJvinxZzFmrk4Juj66QZwSTuv
v6U9J4nHMfP5qjiLlLkwFn2pwcxgeKR5Gub7WTlOvMz8WpoJsIz/luzz/D8zA6J39PfoJczUXp47
xrbaabVlFQ7UNhxx3z4p1gwCxQd1U9vyadiLe+P/Np/s3WYKS1Cr9TXmU3sTxm0UiVbajKCx5Vwn
VnfAJ4UrGiAAOFkm/Gyk6BYVzLLtRr+etwCRoo498RpSV2PWmQnmFprrIOANkOD3RzMBOvUoYio5
Pr/E8mufX4ho/zcKxufLuBqSycAo8hOtreK7KllZcVcMj0DNfWgCukaBmOcYlZZ69S2jjMtreqiJ
WYdxIXseWvKv+TD9NLaNBxY8V78T3nHh1d4Tby9/x3OCVBaPouGaF2U5ff6b2CudW6Xrx9RsG3zA
dN9a2r61td9KZbUUyRwLne8/ex5B+W1vQUbs0lumthmEuMI8gxLCINs43rQd54RbD19wReiIY5Ox
0q55SDSlURG+DHR0aC95+FQ/gGvY4tbwVy/x2MX/WWLWTwhq2gYttlj6Qvdgw3WlHaSWvcoGT8k/
BWVcvnT0xy4kxsxBE7RzJGh9j4AiOffyYM3QpXujx/nVDC3toO/pb623g/fSwUu3CHnPlbV8AWhz
/rPObPIwiAoFmpy4Nec2RFzKPyZSfrvwI5UsZBmNp/p3W3CLOasPlXOrzL6HDKZUD4D8AKeOyqYZ
HgTZkdtdcj/Kgm1kjWVMp8LchdlrpP0yo8gyUzegu7h7T8PiNSyek3E4dpPsTbwmomVlr3bu2Xww
4aIG+VapVMtqNK+KRMCTtJl1S3ov4lOY2em/vVTPp4JxtTIGJ/csDnC1YCPXjohTubZ3KMPjuESl
xyq8Q5U78Tdz9y+B8e9I2VyKGCjJPEPX20/qXfbQTCFa6V61xg2Hb434u85+DCKuXMap42IN1u/G
Z6aZWNETE41SCZZfOAV32qm1weZuVxvqGFbtjPvGkjiRY/WcOTPIXPg7UxXigAqjHxql6NRkRFdi
QGRO6mb1BnJmhbmBx5KYTVJCMazEayRLxNvCTPcK96W7TM8NH2ULhepUpmnYL6EWzBE76f+R9l47
ciPB1u4TEaA3t2SZdlI3S3Z0Q0gzEr33fPrzUf/ee7qyiSI0Z0YYgwY6mJmRkWHXGv7K5ede0d0k
cLXKXMvypfSszcPOq7aq/i2xgqHC59HlOWN54CalnvM+ONl3c+fWX24r5tZDwkw2BCwUVUwGS64f
kjxooiTrlumxnKFcnM5Dhde4BwOzKYRxFYb3QLhC0rWQSYKkPGk1Inf1wakUr+581dgbjtkTIli5
qAROxQhUQlztc9jbrmzed8Xl9m5tabbxaiGCvUoqfQhbFRl28CFIfkgQvd0WsGUQXwsQjmNsRuYk
FATQXwXRYQ/3TnU063sGRaaSYbWdB2lzPeSuGHCkCM7Q4vXBJFWr9EqJuOpe8vagITYP5NUvFw5k
iowkLXt+eXpHSfCrtBOB/J7YFm/IOiz0vx8vHMaajZymmt+vvstdf3qeoCdyaz/5rvjhx877xf+c
bp/Opil9LVI8Htu2x85SiCDjT+AA0ZgXPHRW7fW5cbBbEKLan8CdFfOHqm5oEZRBV216dw7/2vmO
deuEpTOGsi6cJJ/DrPf1uTVBqHeJpXOhsji3vMHQqu+2HUcPiTpn4VHPDHN241GmqUzJ5PxDEFU6
6BWJokz3aWM5dwNzytlB0ms5BZYttx8Mo5ieOsPpQ9rEqr0+/q3vXWdKOS1szZsZKDuxM6kbV7Vu
GRMu+lz6u6zr7Awt/ewVgRE9Wou2NwyyKXS1NrBKMeQkFjwndZJjEN+JqIZP6vjdae/rSifu+afS
P9w+jw1NX+fIiQDWLD+EctfHMcDNko0ZktJJ0w96HZl3idqUHoGBs6P1G4sCuwvUdABviX3Fkw+1
Sup1ma5auF/kOmWec3mClCuQ3s1m/vH2sjaeIJpdaSYhVbKOMQjaPjuNHkByTOP9IH8h80qrlfN+
HcnTyvdyshwA0vBvS9x40xmxggpwRZ3QHBEYe6BSxHi7IjPJ4ISnfEmdgw253X0PBFwLv8n5P4hb
N5KEMmOzYmwfFXZRjgXdww6QmRpFEqnTz6ls/wytZu952jg45pLWWRaNEfY3qKuxncOpNmbKo14G
gAc3XjQtXsoku6kvH5tur+S0dXYKQHo0jMhMLoqtQHUVWWZHQztYSsspnu+6tnEOcSId7dB6aK3i
a20qP/98N1eAF3aSvnIAQoVbYIWyHOS2/Jj+0nLtV97V0E38rajGr/8ghyOj6URhFl7M9XZxY8Fo
2yuPOfQE6fydQfVOcdu23nkcN241poPIF2BgZe2GvF6PotZGkXYDQItl9NVyqtO4GAfgT3eUcKsA
z/Qw47VgNmhEpcIjXLZpa9KQpDyqUrX4hpF3h5wo7KRMynS0ncE6zlPX/rSdRAImdwjvB8PeQ33c
0M6VIngFwzJWuBfhLe3VdApjaoWPNu2pXTqcMrs62WH4rnPUY5T+c/sEtyL+K3GCZVH0qNShr1Ae
rUT2KoqSlVUf9OkHJtTJ0rPJA2TqoTcV5imCiPTPnSykg/NPiyO9jSKM7TQrQV2Ax/pYKqVrBTx5
S3AeHZt26XdVdc5k/Z9MqnaGYDcuJO81WDfr3A2EPEIUZuta27L7aG0RfYRRt/hSDNq9JH8sjeyk
mdXO0NTWgRr0NQJggUBDvP+2UkSBM9CwC7DToUhoLg+qp7hOT3kbQqhqBDsJ/K3l4bgy5buSDMki
iq2aLqpcmrn6GEbeIlMJpR0wrN8NIcjRzVNCA8ttFdpcHzQqjIUBxE4V9vpydvPcmyU158dy6d0V
+Nh5MrL4LqcrO1f3wLk2niUmcv5PmJjsNpdxsmurVR/7gdmfQakZaCKozeM4eumGPT5Fwe7YAPow
f01CkenSdWpc0JRF6zKgVwvNb/TOi5Jni+zQOH2+vX/Cef0WAqoJLxHzguuBXe8flVvNCvRG8+3x
u+X4y9i6YfyUBveASg2lfLgtTTit/5GGE4GBAZjo94z8q+S23Db1YKmT5qdLLLljEh/VPmuPemwd
KgroSzfspCCEE/t/Apmf5g9UirSzXy/PmaYGqmRF82mrS3q/oVG/yB5CoARvL0wIoP5HDpaT5OUa
Pgt2U4PhLisx636TaL23lrZcLVT6820p26v5V4qg7FU8Gkk8qJofUT012vMKJjmFtQv3821BW6rH
jCaxBfxExptty9q8ThJH03xdkr2c5vK4NFywM25L2V7Ov1LU68MJ6ePkkWM5umGcxvQ9IySuqTTu
7mzv3nIEJZcihi5LHUFoH0Mbl6j+bFs7hnZLA0D4XG8q+AYs6noxy7zERqdxkVpaiMnrxsNzqmd7
WH1b15WnmYQ1BTtmHgV9Lp1+XLvndL93PtjhsyGXw8UBnL9Shw+hpIFDpE7T/e1j2rq0TNHjZ5H+
5wURVqbVVZ8MTN/5RdMc7eZnIF0WihlMjh2gIDrdFralE6+FrR/zykLYwdRmSSWhE+q7Kv5Lr+6j
xguMHTCOrSXZUPtZtINjXEWyMmkAPMksY90HAOezMR0XJkrUJ4A/7jp1D69qS9Y6W0eIbhl4kcKR
aVkdQ3I16n70MR6+mbyAofZP3g3HpNrZuw0VRPVWwG6K2gS76zV4tXeqHs66PSWmHwZLc0+TL9Ml
GUzgt09oYz2rlSP6orUIUyfc2qaxlaYHrNoPi14F58bwB6XxqAEDnkYuzIjDr7cFbqgEI9GQ4QJQ
yTSSOIxkLHpqpklu+RW37yBB/+dZtfHIzDkzYfMenMGmNCrNVIVAoVPFJ6pLx7YsW6TNnRHlHnk+
aJ8mI5t6b1IX+wcAlpG283ps3GrmPIGq4FFcWxAFu973sTbrC6+UVL/TgMRYGOor7pPCfl8GNM+F
zY6ibNhD+JmAaycSZVpWHDCuc6aj8tbQ/ACcILP8nkeTt0x7ScXNnXwlRXgTC61b6rrEbtCOpw20
U+JgjyWltv/wWl0tR9i+RJ5SIwE6wlf0hUZipfxujqQAraDeHYzbUn6LoyKLhI2ngHd9xWptjMo+
CcHs7aazvvjSHL/U4cCYQAbDwHtHY4CvdGt4cRp7eJyNZ208SKEXRXdLDtpfXWs7/u+6tlcZwNXx
UC1II8BlosUP7OfrDyrUvJGDKtD8xSFGC37NmerF74GMWQK/anN4Xcbw7s/vIwEFUQUpPKZQhHOd
6lJNzbwy/Az4GwsiySH9kM8/I0qWtwVtqCmj+ysEOa4G/VzC2tpituQOvgp/lt7bdI2CAWnuRGMb
OnolQjCZyTJXFCQ604+WJT7bhXmfyunAzHNmuFibcmdFGxYath0biDbLIEMoYjOGwxglqg3ks1rG
4aMzV7mrFUG5Y6G39u03svTa4bQSRlzrhD3D69UNqeGHXYI3D3JAE4MhvBc+b9wFjRoISsd9wFwK
YloTJ36GCcKP9GNiMXxJx/YCrU6vf5Khhb6tCxt6jjD8a6JmPB9R6QDR60EIbgyfaPZchp03AuLe
/CjmT20WnWSoddLP/0Ei0Ag0CABOSO/D9S7C/B4OeonEOVQ/aVGUPvS59qltOovmcBikrSyO7odZ
kg4LSK+H28I3XgQNcmXgDHhnTV0W9LKY0zCIk9LwTf1kBN+1g+TJ/d3YPyR7s1RbN4ChMXLyHCWU
78Iya9ykQJY6brOkubn6beojNwtaL3X820vaVBdampgTIwAE8PF6P01nnEhxBobPYNWxk3922ner
uXSA04x7tdotUdgMqjCaZkFgIBgOpwVYCxNl+vRovVtCd/JMZ+eAxGzdanhX8tb/kyGcUGdbSaak
henbw3xKxvpTaAIV0Pwsi9yrugiC8enchsFLEu+Z/K0To4JKCnxN6RJGX29kX0xjWDqL6ecmnCSL
Zh3UMfCMznm2lfjX7UMTK12/l/lamKAeXRg3S5HMpm+qQRmfqaTI8hEC5urJGhTnb2UZTSAjY/PF
SYeHgaGod1Lbp9/mQbJPkWKTlAnQ8dBrU9X5cvvbNvdBN8DxdPgn7vX1PiTRqJCPyUw/qMu/5+6b
GgIQEObf8mCXq3f9VcIrSwIGmFtQ8lYwbEF3k6Cu/98zAUGcC3qmpByCwrrrOslbFDcqarcv25/d
lJ9U5fvtVW49GdCYkuGmqgRUobBKPS5mE1An02d2/ZyNO0/F1h6+/u2CM28EhqSYGb8dzAlwU1Iv
W87Zp9srWG+CuHnkO2WFm8j0qilE3529tLMNiq5vl+9DBrgn9eG/RN9sDZed8BRr+WYGw8i6rJBL
yw/yx5K1wNd+exFbGwVaEuBjK5Ipj+q1ssXzFFpKXVt+E61YRnN4B8HGLsDM1lbx0tjos8EknrX+
/FUEN5tBmbbzZJKoOkcMdn3YZRnbtFuvRQiqPENkYE8DImQpPFs2XUhOfAxsMCuSo1qHXjPJ93Ez
emCI/nm6B5imNQyGeIxLJPgLYxaQuFjtVhkcm8Q5KK3lQuar9sOObd56PF8JEtO0TjZI6dCr2Cxm
nosBzIgnSSEhJzWunCuuo+0kGTdPDfxrUsOYB+ibrk+t15rZVirH9KvKcOnePYV2QHPwHurzjhix
jq10izYmC2KixrKf81YZ7yDo+hue7h1fa8vkgPpIEz5hFfCTgsmR4C6sST5bfmeFbt4l3tjsYfts
XSfGj+kPJgMDlYxgd+aFiclmCbEJUuWpYwuLkZ+ridvt8v5sSELduLKAu3M4YvvqXE0RtTrJ9C35
84i/vTSPQNPAr7nj2m/4HFdyBCUIumnp84QVZcDD2BfG+Nzeyg+W6s9Wv5Mv2NCEf2XRZix4AM7Y
B2OxKpzcaa7KqJWdeLZ+98cWbwX9IFohT0AlUFjQMkeDIyc8DRgK/VBqRQW05dJ4SjO3bqNaez3j
G1oHrhqwsCDy4tqIKXSnU+zAVkm81N3f9HB5hfLh9oI2d+2VAGFBSQiQVqAjIFb+SrP3rcaAaXh/
W8amtgHyD7Y46THqfNemIM27sK3mwvKN7l4xftGUEVd+S/vCbTHrpwpPKnv1rxjBiOuDpkhNz1Iy
Mw6ORgMeIXgbg1uUSuy17fy9L3vjvjZL50OUVTvmTqzarj6hTtQMgwsdIcxaCeoH/3EUMMdl+wbt
Euow3xUDiN6fiDhdgPjuouiDmn/vjcug9zuXTOywfyNaME1qLdVLbCFaQ6aidQ9Ns5yVKD1YWKm/
C9CSw2A6hpp+VzjZcxtkO27A9tpVGikUFcAYuiWvD3hMIYaqh5QGXQCJ+il8gDfqgSQIMDVPzJY+
qmb0mFQVWG12eSnTr7fPfeuO8MisWM1MwwCGeS29zvR0KHltfHVoAXfN1NSLZXnP3d14PykFOrTC
oMJkKlZT98oLWZYyK/O6sX08Q3dq/gLr6TTqlwRcnjE+jf2v24vaijEoLIBBh4+4DlAIF9NgQEqa
AtkGN+QwTR9S+1CWADjeVXJwB9HsoTObw2J/lIbpU1W7jROBrLVXWNky34RzMF5Cd7Pu7fWaq7ZH
W7vc8d+F3SmQ74bGs6VDtteOsyUGOCsK8qQU6I8RfOGU5jErnEnRS6N5HJ3hjl6ZYx8eK9O8D9Ud
K7FljJi/IahHoklf7/WarL6G6nXUTT+bKkBgCuqRWasZ97lamScVjq6d27llYMkhWJSm6PCjbHgt
b56lUEpjjcDUYbhHNirNJacPalqyR8u1ubIVvZT8NW1pIq+CDdaj4QysbB46WposIALGUnHr8CmK
zZ13UBwr+m1zjFfChCtvdJD2tni0PnSFwCuMc2beVUYJap0EDdMBdMbBHWq9PWhhXB6VKT8aasI4
Sad+LINSBsWgnE+jFqneGFjKC/2h9XHKau2BqKi4k+aEQfl4D2Njy1KsW0NlE1APU6QIiSjYyg1o
5X5dzp8Anrlnt3begW0ROFYweuIoiIWgNKqL2SZW9uPM/Fkp9bdZnvdmurbuy9oFsSL+rrQ5wn1R
w7Sdus5g743RywLlbPf942QHXqg0gPJEfzZL8PuoyWmvQQoFNMI9QYOzNI8B9jL9JR+Vd4a2YtzN
znjWYVb8kU3T4N82fVt6TNhK9yk6TPOKsDynn1tzcHBOI2CGjJkOvbZ0W8ARneJ0W9LWYXFfAPpn
Ybh0ghLnEo2rY7m6wYMVn2aHa2ma9R5SyOZ6cOo1UGUJHcSXo2qZkjCr1cUqxnOqluAfAtNXEYVl
e5M0mwt6JWp9xF49UrYRx8pkUoakoXg4xJA4unZu7k1fbJk0nFEAwQ3VpOQhuDrq2m4RQqflO0Gl
upLZtW5kLQPAWsFeSLQnSjihccwGqqqrU1+a5zE3bbePmUrLpmXHD95KAcAVRps/NSwasUXOy4B5
wdTUE4Kv4iUZfklWdzCzczadYisFbzA9OvFLuAeTsaka5O+pt+O3amL0Oivg0DkJQo2qfMh7/aWx
yxc9Au7TbC//QdfxJlYogLVTWFCNqA7GecjI1ch69l6LKAnKfzhd/dtQEB2vQAMrsatYse2y0Gyc
fLL8oe7uR6c5JUH4uYrkJ6gjftxezZYJfCVK9Laz0U7rxUZUqrcPhvkz1r6ofX1a+693OXS2Dmkl
A+HPCnsmYmnjJwwkaWzLH8tjCMxxDrbxMdtryN+TImj6osjMpON4+orqVsulmg7kr6vydHvftqTQ
2GnSzQpKyBtIGNaoVEqOxVP7/CmOH9RQc+ep9iR6s/5YEkUpLB5B8hr1rV/yyhSF9mJLyhoPVbAx
eARdX6GPOdpdnru2U+8F/xv6gAdJfpAsHhooZpsCJ9RmrYkcf2rjc7E4eCCcpjdLpTel/c9cC7Id
D2jD1BoMoqPtGilwyAav11fQzVf3U+n4hpn9rOMcdKZJ2mMG2QhpaU/FH2RFoPrZglK0eWPk49g5
ftN7agbGLpoBZOVSu9W3sjrePrENW2vw14paCEoRvsv1inIFr8KOe8dXkqVy5UQN3daMP1a6cb4t
aOuwSKTpxBVruVx8PwInqpdIaxw/UX62xYPTSCcTYVmpepb25baszUUB97kKA2NKpE3GJa8Y1Zgd
P+wvNLkVyrt0DwB9406tcdr/iViX+0rT0ySK4YQY2DdH9yiUnEJQkOWwOMRjtHOptnaOYGiNX8ir
4mJfi1KnOK/HmtUM1o8h0R7KTw0Tyss637RXUNtSPfpUqC8rlJHeTLhnTWk6A9Usf4jd2PKi+vg+
ebA7gJepKN0+o638Aaj+/8oSYrI5tZtwbmR2MPPyh+UHHZzOJb6PB/cogcy1BzG0dWD/igMf/3oX
x3AuSwnofN8C3aR9VOun6Ysp/3N7Udv7t6Ln0oRCvVq9FsI4g9Tas+744/itjT8r+qfcOYxt7zrh
s6qnh2mPuGBTN8AX+1+BgkEajNGwQ3Vx6AgLXdsEVUz5mi4vpfw01O2O8du6VSaMXav54yH5DSbz
SuXLQVZmymQOlXi/HT8O5ctYd97tDdw6JVzz9dKCzEkF4XoDF3Oa2xzoTR/sNE8pfKOcDoH+a5e/
fWstFqMseLPgZL4pLxVMTnVKi6IHUZceaCatLk4j5+8KtTj/hxUxdECoQbmMetn1iuBubIpFD9A7
7TODXG4ZX8itRP+h8rIaCGoIxN8UGIVHo9K7cnTkJvCb4JAaXu+4ufXx9kpEyKzV1UMGhHRrT+U6
anS9lDzvdGYn5YBRZSM5sbvtva10rdfoReKB/Fw8KVnyRVXt5kgubfFGoGMfitIqzn2uSM/JrAwH
fYmWcx5p8lEbUnqzNHl+p0bAx3TMZB9vf/Dq3Qq54d+NHCSzYC2ni/H6e2uQGqfOcgK/W+R3QRO+
FNJTEXzIhuFsUJqanb9uy9u6jGvjyP/KEyxakERhOYCf7NNi74AxTZm6Db+He6QoW1HL63WJvqks
sV+KEQR+ZKj/OIECw1CSHxoyJ7S2gI6vELoEp6RN3UbfywtsXRwa0NbiHtnXNxfHXrJ0Tpnd8uPx
O/CDrtT9sKu9XMeWFQDcGTHEFGRVBEWzQHfW4i4J/Hy2gMWWxvSspNpfXa0DKCqZe+BiG+fG2NM6
zQKhCfQf6+e8MmzKqDpBF2F0DOOixr/qflhvqQlxWbHHSbzxQBCNrT0aqCPz5cIr5FQLXcFVJvkp
pId6CfxkPnvK8DQP6zCyp6eBt5R7r/rGmZHzBP3QWeNAnvbr9QWFnc1ZZa33YKY7zI2k0N1Tyi0Z
TMuv3GSkrVnetYy6kaZEmnXJT0b1PDBcEhTqyUmPt2/YWylrqyBJY95vA3ooYftCpWbAvUIxVO5X
GOmuBsmoqv/xAMO1lDe2NFAcOnkC3yxGL9DLQ7THT/ZWwVcJlH0NRtUhmxE0LpDXtsSxCPwMaEPt
azBGB6l7lw8v/2W7/hWzKv4rxe5HOQ+0uOQeFVLzGDv68qAExV1ZOHvQwm+v0PWCBFMbT60e9xDw
+RZoPe0hOhhn5zz94UwmDxCVJsqw5Gs0i2ZtYdvyuMUBGVRnHdHKA9uT5ZNFR1UCdGOq7Xg7G/7p
Om+NLGVtdSI5dL15jTZ1uVJVaEF3yvtneR48Q3+ax9yTspOZvmTqx3CUTplT7nSHbLyzq2RzRZA3
1g5P4diIXKq2MtjMsv2hJJ8azS0s2BfyU2WeVe2yRKe2psMutp+Dl6I5ydIR9gxnepaj9Kse2B+b
fG9a7a3Z4ovYDFmjP5JBPMGCwAhkaDE5foa6vhUAscemN5QPPD7TJ7WPvPBwW2/XX3f9cNMYQwKB
6THmRbjp11tPcrHp8LADII8wis0gRYekrPQdX3PDmKxu+srmQTAPdeW1lFGSQ8D6W7Z5xlylR1xC
t96bKtzYOcZQeFvw7Qz8MmHnSitOR0nC4C/1dHJaLxs+M8i8OoLVfJjnv3Prn9t7t+EdwO5Afptm
XdD6adu9XhYsSnpXdI3kW2U7NcdaUsApkBiVAT9l6aYf5tAkqsu8R/5RojDVezXtux3T4p3z540M
qwI7Fk849OZ0YF9/itEOtWQXhuQruUFxvq6/T/qwN3AogliuVgEEEh4EQmPqpm8iu3mYnLnUWLCd
uaqa3+sWjEl4Qtpse053ygqg4N7ZWvrMyMKpl5jX+vPmQT5h7eSlrQvUfTE0MgrLDCnsSv6oPiTN
FxjX7NaDv+P20W4p7GspwnZWzZwagWNJvlR9be0XDXbVatmR8dZnZiVrJggHhYqVeCl6qWuUJkzD
C6mTODufrfFTUh7mD+WfjzySnFkhW1bwB5LwgpouwBWMi5KHlyQ80zx8SKt3zpJ4ffrXn2/aaznC
m2G1Zt92ZhZeooTGt7l+qNfZvWrntdh4/65WI5jseKnb0DDZtiRZKI48lMNdYJhuEQFFs3dEmwpv
qQ6XW6fp2ZQFPainuuoVuw0vS/lXph0B3kwU+06TlBdDv4+q7JA0L0ZWu5PfqvV9P9V7/Xe/4akE
A82gzb9fIByeCeFjFbZdePkcmy6dCJprjofc7x9jy41Sr4pJHXlN4D15eb3zOm7tNK/ymh8AWP0N
akCtZitB3RBeVr69+Zi0/0NxOM07N2HrtoF/T6hDWpTQVwjcF7AfAGTQwkvWPFfV0e7P0bijmxtu
IKDd/4oQ3rlRMtQyWPTwsiYRJa1xTe29lUXn3bHfrVcIBBm6jq21XUn0ZRwAp60obqJL9zLHD238
c2oeu6r24vB73zwHcrzXHLQ64qKCvBIoxjnFAh10I3fRpTBNd1h+1lIChyALDFYwhKdSiVwVKPYs
ad3b133Lfq3zuSapeBLov726Vy7vWneFWR7BaVOdUtvATfoyUkaedWp67+x+D55s6whfyxO0pOxy
3k2rjS5OD+LK7C9p4K5ItXuDHL+nLcUdxSUii8Srzn8IQUkN1MTUFmN0UdM7Y/5StY+R+fdol25j
PdFyhitchu9USCmLi7J8m4oPrXSq8+Ec1//hXrz+EGHFVhzJDLCo0aUZHrPwW6t+jqYd9dm6eivV
u0muiQdVZBfNnGRaIlWLLhV60gWqJwNE2Q171aotXaEmZgOXwfwI48LX7snUq1rimGEMB9dBKb9N
Vf1Zye+SS2d131P7423F3FKU18KEu25HepOOnR3hvoMyOemPqfISNa7adsf/f4LE1yFX6DxqregS
x+mhmn8qWeHprULiRN2RJO4fE2i83+uUAQkfuKfEp7XjNmtBMvp1cXQS+dQqh6oGvUk7RMvRCXae
2DcBmShOeGN7BcDQeE5HmCV0/DtPLQ5K9GOx/g7Ni2oqB3v+Z45PRrzTCSM+OPQMaTKYMQznkLWE
LOBaS9TKiA0j0GR/aepTJkFYqdvjpZmk3AOo6L6L5V+3D3BLINEWOaK1Wsto1bXAXGmawUxzhc5Z
KNcK8y6TP1sdr50Re0O8R/u3JY1giyQb9SpGOoRDVMfSqketUvwpjQvPaK0fQSGfgsb+2g+zH4f6
XlAgvkUrneY6yKoSD9BqIzYM2HlVthUjEP4ip541GE+FtnyWpfKBvLYXZv2LVgfHrrZ3ciHrMb22
n4JYsXlgjsHEnlPE4lj8cnBSHLn9fPvg9kQIJjoB84IwMyL/m6oPedadKHjuXDnRMq7tDzSik2Dn
GoEFIJxWU4VR1VtxeHHC/LRYzpnn4i5uvtxeyNsjupay6syrR1Q3nXgIMnxzecpg3iy9QnO8XPmQ
ZSk0wFTqnHcUIj/cFrq3tNXavBIKbGOgDh1CtZ6Z1pBO0PLo1MrObV436FoNWBo9oIAg0jNJKeNa
ypzqSzUZSNGL1tWa2rPa0WOaNEv22rL2JAnaEDhzIaVzEV4gOSW7MMlH+FnSvbL65q5BMWSu2Egk
r4X1jEbRT22FFAMapcIB16U+7L7Hb3IKqB2JyrW7h2tL5l+QUkuVbOsTvvA4WbTVh5LbWgwfZy/t
qUij3zPPKdNzBzAj/Nta8fZOIRklxm0lGwY83/V5FVkBiUnvcF6RmuPcJMC+Jrp1ui1lYxfJUuA1
4muAPiFmr81CD9uA1+ziqMU9GApup4T3qfl8W8qGRlxJWX/+SsNDKVJTMMiii2Lbx6j4VJkPUVed
pHpnlP9NgLgeF/E7ASKpJ9JO63JfCZq0KtH0HMdGC76nPVQvkX0wCr+aftXN+7z91suKOxv348RY
BmyZ+Z8Co/yWT0KYLhY2lTG3a/k009MIGxYxr6RyiKA+LaZP8wc69Pe8761zWycA1pcZTCtDuGNq
mNutExFJJMFyLgaoDQbpztJf/vzcGERc2VLp/SH2vF7ORO+gnUVTfFGMGGQXy1OD51am/3mPw2BL
QagKELyAJsBcs2ACO7NorN6e44thnyEhvMdmRDKU4VOwk/rculXgiZJFB+6MGri4orAO0wK+hEug
Rd+g501dRQ7Tw+1te+OwkaKXaZ5DFdk9tFA4HUAKYAsvqvSS95/y2e8tsPaV7j7TT3Zanmj/8JY6
cQlh9oaCfle0rq382ofN3yYEmOuNvj4xtZ9lO9S05CJZs2tApbjYZ9lkKP15kpa72orPVuX18aNu
tSe5qw9N9rVJ9vhL3m4yDYQrTwRNOzRyiWhRTRwElRQH6aX0i8secM2bFAyby+A72Qlq8b/V8nqJ
hT5WUmKF2SXMmWW4dyDHDi5T3z/FQ3rnyMeU/rv4vZVWZzs6w37z7ER3ZaX6WJwdZXp7CZn4pBpM
1M0h67/5DF9Zm0aPAdcZ5vwyZ39r1T/0SdbjjkXbEoEm0eZHl6lB/fR6sbEKQ4FDD/ql+Vr3z8q7
P+5OYzfB//lXgGAxoygzSvCJ80tgGK5UP1auMuNwv0tI1N++FZtLAVmXiTgeUlhnr5cyJ0GX92Od
X8Z+uh+DO7Ms3me6dH9byltLYq9bhTtP3wnNzcKz2Sxd0/a6kl+i2XzQqW+o2Q9YRV7y+Z/bgjZc
AyRxx9bMBEG0mHCx4koO50DlaLLWi0Em7b92BUAr6UPZt54CAZKp40QGe11xWxfgSrAQvS+hac9S
gmCzukRj7Q7lp1h/qCb9nOWVlw7SoeJfqQfDvcbD08+/cF1N0oXO5fYWiGHwqjtAp1H8BppgRTO+
PlFAqWjiXsz8Ug+9GyahG44fy/HexPTo1gpCvaNBm/J++/80J9PSKywcZG3bIinCfVPmT3rVgWOe
VUVDqnUy70dNSbxFKbJTUurD3e2VrmZTMKvEHxh0yku4GGI7eVYO0gSSDrCBev9gZkQC1sGWD7Gt
f5mkaUfYlhEHC8zhIVxTXoA7Xe9rnRkNhOpLwU3JcVZoO3nWkyo+9FVwSKSx8vIu7k5GrncHJuGk
c2lb2RPMOc29UubRXdjN6cGeimxn2Gdr+ynOcq+wGEAxCaZiZPCxmOsKk+4UT3pgfMrN7F7Lgvu5
Ct7XxXOT0L54e983dR3cWlqL1gIXFenrrTDgFZ/62CwulvJ++hqN50HDvE/1mcJvHZ6HOnLL4cW0
HlSlddcmmfRz9lDtIRJuPGiU8Rg+WhH86KkSFL2s6csJg6KE3Z6BtkWr7aMCudXOc7JluuB1h3+D
IjBviuA1dIqeq8RO5cU+Uw76nFkHeecEt0zwawnCBdKMuVEXGQkRLkis/hMtvr4j4rdyCleFxBFz
Pwx60C1urFr06lFsx04dSe8Ul0V2XKozuvQ1OKrj3/rZhrOkqA56cKdGsjsWx8Z8yLLvYKSNjwHw
tvmvufxavAeeYZmOY3ceibgM9dTLVFluq9XGPrDFCheMFBeNVsI+dFIPaK/CdK6ZzOe5W2kAwByN
mr0865tZZSwk1WjmWSka2Svx5fVmLLnRK4U+FIT2eu5alQ3uuuzREX7sjQf5RxV/rqiOV4aXBgdp
t3lhQ6GupK8/f3UUTrEsYxGRF5fBq7LfL+N7SXlI4+//YTPXaMchJ0pNWsjawTCYzjQ4YhYCiUAn
dTu4CJJoL+IR6Snt33u5xuFECOtgsnA95AI6dynCFITLXVvB3hY+D+T+W8ddaLcak3dNdU6WkQi2
9Bz7UsQnehCBQfMgk3Rj+yH5FMfP4XTqJk+peheOhnNhPylB8yCNO6W6DXtBZER2GLgbPEQRWzTu
RrCnVKu4ZCUwUIbNTGRfpXtNQVvHSy8YgETOytcjNhlUzrRMg6kXl3r8Hk7yOQaxuVzcyP51+4Df
JsWoia8wn0w5gYUmzkXLSpbaaZeVl9r64NDwGre/7CD1ZhrRnB9j5o+BuXM/N57bK4mC1U+mLksi
Sh8XGzy5ujjU8CZX6S+1zg+DFO8I27ykwDrR3U3jNY2QggIrERQFiz6Wl3n2khI25upzab04bXto
ms4LY/Nz2t83g07OQvfreCc3shUs4lGsoEi8LzTPizYio+OONAy+XFm5xTi5chy9C+zhVFvSy1jN
34oydPV++JhPLcTu7bLz7GwpK7eKLDhwZrg4gsGO5jgYItokL4UcSKe2q4svcyvJO6mEDSkrIi1N
2sRLPKbC7XXMKEuyOq0uU91ax9Fepvs8aZQd12lDVcmK4DwR2a9DbMJetpJZO9agV5de/5qF7+FW
PgeycqfEysmpLM8a6YQY/rBpErtEmxxdjTSY8uSJSHNNXZoNzEn1JU872zOVUvOGQd+DHd24EghA
O0DKIVn3mwHplS3PlqgIJamtLwCkfJSzY/z/kfZly5HjyLJfRDPuyyvJXJmSSllVUnW90FQbF3AF
CXD5+utU33NHRPImrOaM2cw8dJsiAQQDgQgP94QfnWQIMvu3FGmwcT2ubAn3RmPmblujOnC1JrQf
ZzNKu+lseYPE828PC06vomQGBBEKBSKo0apKNevail5Vc8/YaBxNvTX3dMzPed486hn93veqvnfc
VDa6eZvJwjJIb5dUC7h+EYJT4EOYIE9Gr1N5rnM8kbxHVIKUnISGd1Vj2cTP7X4u5oBAWAZuUXtf
vo0PZ0e5DuSZY9NraYcdj5T6EaAZSRTb2Ez8YoDXUJBAN0scu6awrXlF1V+1oY0AgHtyu+8ki0Ag
uUeL73ud7QxpenP7TXuLx6NeB1Q+kj0hcgx00CGFkPfYssbaT0OuBwoDQPP+9bOxe5jCN5bhQ1RZ
UKpY7x63aVVohc2u1PmpWM+VVftl/u2+ja3dw+gNBEAW/mXc2Wsb3kDazGksds0NLVQzBYkqSc+8
K4IzFFL+kCYB2EgmObRRrQYu3TMXNhcUEPDftVXoDdkdIX1/tUrjqe49oBWNk8cTH82fNrUuc5b5
hOTfGElDO85Cnj/mRScJzBt1jOVXLCKoS6sXr5v1ryghEp3HrO6vUEYI7XGHi9Jnxa6b/jGNR01R
/brmQYuZgPtbLmq2IZ9b213O5MNXoRC3HYax7a/sz+CGrukT5dqAtGcOrcf0BUo36W5Ed8rwvSpw
ZM+UjVt3ZV1UKCqT2cKlC+tqpr5R/msYDkli+qPW7RDFp+4IMi1w4IQmLt37C7+N5EsfSQMbIkCG
i6Duet0jyptOziksV78s66QPJ9Kgo8n8uet29029VyDXj7G1LX1tC2SghOAFAA9bOJkOTfzUmy/V
ABoDiGCAGXpqFb/58Y8xPFVdgorGpfR+oglJh90ocTPZqoUntDmhr98lvL/qKT9ZHtggICNvvZW6
e5nMTGJs462wrBulcIQl7Kf4CIUIgwOSw7K/Nnah/3KNQT2jXuRN0PhV6R82s4EG2RT3846A3IH5
bpyrGuTwaFXvTT6w3RznZfOp7dGiSkrL/NFVeVP42Vg4n+uy0hsQM5DB2s22nj2bOdW7EBT1RDlo
atGUh7S2mHoaOzs3Ilep0qfMGCoZY7yo5fv+AaEUg1oglFRQlFHXh9sxj4y6NeFwfXVXH8Zj/mQc
nWN8VnfQcIQMhD+wgx19rn/YCZSEQ0dSm96MXx9/gODJGTVGalVzf+2/Nfne9JNnfVeSaBx/zuox
b5nvnGgbEk2SsN6+e3C4hg5YCmYTMCwgOnUz5ISlWDfLWBE0dhz7TK/K4+jE/NUp4+Qq+YqWjbz5
ij4YFH2XVDX1QDN0zccWSj/tUQcOx9FPxKnDHlXHcnwpzTmAnPh9wxv3K1ocGDrA/6LCKpI34TuF
9Jam99es1I2AJGTwLT4n+/tWNu5XFCgQiFDbQ8os3q+K1dNedQp2bcuoz/6J9d+6Icn0Nsp4eGB8
sCHcMU6cOGoCLaOrbX1T+bUtzpzuhl3dXgZQFnQRgDDdV9tnkd490PYtAQD7/iI34/3HXyDcNpU+
zAkbCEOWfk4T9kA7IyT0d0owE73rI9foIzqwLz2RcTVsHSLqP3DXZWYePEnrr7RJO91TaMuuyuyq
n+sc6QsmA+Kv99e3aQUlBVTi0SRCvXRtBRw1SdvolF0tq1ZPhU7bk4VJYgk8ceOpjKoeElgQQACR
ifbK2kxMeR43xGBXzO7tzTf3YAd1AIn2FyPoHytT4v/68mGJH95Hc8LepQbvWZPp7DpkGLm1spGA
NXZk383BTsO5ydmlocr8hFFCjOwbWhUZdow6kOayAIQ92W6ekz5ETUN9xPh2jg526Z6KseJ7NZ2H
fadgDtfU4/alJV7xWKsz6NWTTDZCdJtgAei/4NXRPQAy4IaLf8LTx+wyl19LpUl/GW2RBtVAtU/1
kGiXuWtizGEbBZgNoNUAAp5m7s8a2GR/3veQm88cvwLPrPdRaTDtia8tZji8m/JiAHzcOGXgJaFp
cup7GVvSjSMuZuCGqNFBVA//t/YQJZ0A1NLZgC/dKr4lbm+P4HUZMOtwfzk3l8C7HZSXwfe8FKeE
mGwoFUmGiQ7XFl3osDDKPxUHI6BZTFCpyurwvrXNzQOp3f9YW1b9IVfVc9eqEiRMV9ur4sCzC2U3
F2B5pyiU/G04fl8Y2kzLlDFGZoUNrEhLx7jthitaDn6rx+ei5KGTzZLLe/uc/mNGuERbgH5yA7xZ
19S1vmC0PT7r3EslcX9z20AAACJhfUn3haiUqWxospRj23J6qCBhabf0PLja7v7pbPrCf8yIIC3m
mcTlGCu99vrvnp8HCAnz/HOrjxI7kuWIwoYOmRtLsXA0LiaVHXQz8o75dq9Lwt4S1VZRD3UkfEMo
RwLdg+FDIcg2HtEzEo/DVc3b9J/aicFomtKY+4Nq850JjHgYZ/oUQlpMVkXYWCHostDdAxUF4Evi
i75ooGLglMV4ZUoXuAUegjbdaZiavn9gWysEgSoiBdQtwKy2/IwPn1OqZdg1rR5RzNo15lXvoFBd
jFpAUyyNuYCJl7LJnQ0fWajzMckJuAaSZmFT9aYDh6A+j0CNGKXfUga5TzX/naU1ZjPGfjreX6HM
nHBzudQweG4P43UYhr3nzJ3fgz/Ab+JyDK3YldzLGx8zBtzhMKiOYGb3Bj7V67QyUnW8VkV5NFV+
QHPrb+GjcMqPJoRP2WT6AL44fbzaxavZDWGnPBDzLY5l8jibHvifpbxfph9co6IMqGzdGK+keIUo
yU4jLXRIJklgEjYMpRYdczLIyFBSAoxfbACmeBUSx2z1qGocsletGKwYaT+H951g2woaJmCBXvrl
i5N8WItKupg5hOoRmqLjQc/sP3aVlZKLUKyj/LsWVMYWC2CnET17JPnMepxPVENvqvFpn8+fKpVO
n8yu6XZprZF9XFq7pHEp/K8jF6UuBj8f83mXjmBvTsH0fm7U2fYh2TwG97dAzPz/769bVFIWkQ7g
O9d74GYjpgf0QY/SdMbEju7rqXcgtncatCosiyi2wBOdsaijz6p7qFrHT+YXWh5cHXUnR/KdLB/5
h8j6/mOA1Vq4byBhjmLf+scoipqXCjrv0IcIWPfmlblP60M8Tb5NJKa2zt4GZgAVNUwC31TVUtSX
ulpXtKhTLHYk8LWgIGMj8eN3bS9xRZiTB84QPobWhxBJi4o2JWcJXKws9GM96+ZxiFN+tEZsb+ZW
6nU2+zys3eS1jnHOVjqoh8FgJzMmX0Bjx07MRdJJJ4g3aX3b7iFwBwGIgRuBib/s5zTGwH1FldDt
Cx01XrDddrFW7Fy3VkLPmO0jtyB5UFWtFvaD8mIZpDylXIuxreq3jo3mHkDcdHffrYQL5P0ggfHS
MBkBWOoNSWvr1IQPs6lHLbhnjsxV48hsGvLTTLt/hpK7R2iIuuFYUOPPf2EYL3GIOQLjcCPTlxLP
qPvE06NZsfc0bh6rtNo3HX1y1OloJNO5LmSc9VueBPo40KkC6AsRAyHTVTJGx9QsjChFGRdaXuex
m2TdJfF5/L6hmDnDYApgXOghiOkgiONQ6Dcga1wdpm7fHtKX7h9v9rPYH37ZP4hMGFCsHd0YFFaF
zo7G9BgGc2P0k3Kn/VCIX7zZn0nmG2/Jp8QIWezLCCG3zaKWokExHssVs2uzIY5GoT8cDfEnnobF
E3mwL9zcq8zXHkHd8cI+0V5yDYh4rn/XCvwHoo4Dql+R4rerzHFUMYUXdYwFyfyQZ2E97Cz11c1R
4s792vON+iVXFb/I/0hRc5shGFya0DkHXByIMqFOONYxJLmHWI8UxQUFVW5iTh/UqHNgukl5KmsQ
g3PVnnezq3U/aaK0+zZx6nOdmADPe+3nStES39Z6gCyyil46On6+/1EJd/6/+4N5KJCcoJyHOLYO
y5mnoCWjoFaqNe58rcuO7XSjtw61McjqQFuBYxm9+tcUCl5rU0CqVIDTJkY0Gzs7SwHRPHk66odF
fUJScNFlD0exYiKsDfSPa4MDmWyqE6yNmc15avnDVKr7QWkfQZa0z2kdNHqkGcVesacAYM6AVm/3
N3dzxWhSLe9xyBWK6t4ojnO0XzMjMjsAzvu2+9aoaqg78/fGJnjCzMmhyogkwd/yObTrsNHo8KIR
L4IabDUelSR31SgzzmR0D7GVBOakP3rzr/41gb6HERrjQ+I0EdAz4Ywf0jrDYULvS/75bbgXvndc
wshBIGUtssrEiRdX6VxokVOW+8z6EndK1ILIJdsV/HECvExv1LPaPCX2kQJUW8WfEve7GieSq2Mj
+UDWiR4tzgBkaTePHifpCsMctCiuH3HSCD/xbppj4Jh+Ey+TxRzhAbL4Hay5mItCe9sDYefa7yAQ
1w5NrGuRm1Df0sZ9WU0HtyGvg2356DkZcRNmUOErdOaPVuQ4SViVyfNIu09Z1e+USVYY2rpilhoA
xBWQDKNdIbzA+GSnZa04WkTV9mXWv6YmBsaL8rPHwZY/ge51RMHDS8ZTb7zqlQx9vrX7S/ULYRD1
InjCej8YsW3mjcjHuKLsy+msdWRXDYWPeXVNhote0kghKUOt6H9soSC7tmXQOnXBQ6NFWneeXvrK
H0zfe7Uvdn/OpE3kjfRgoSjClBj+Z8Hxr43lOHq3aIgemQbkUPgUeCCXTX895/RLjS7fYCcPdj8F
E4BoFAMK8fMEhZT7IWbrJ4CkcBkvVAFNEeGxns1yYjIPHxjqfaFS2SiROYWsTyFWg99dGt0ulBVR
HEOaIsRu3RwzDLdkeLTx+KAlwGBbXwzaBTatd46RnmtwO/A45D05qW3lx2PUsnnfNM2fdNIOHiJQ
MWRgfvhVQxBsnMuT1qRAEKsniPlKPr/boLskUQ5YKQGLwDNAiPqF2UA1knR61FM24NW1a5OvWb/r
jJMah1ni/L5/ABvmkIuCyAl1XUxRifP8hp0rGh3xyGoS7gXDBD4jah2pVQcZh0xpTydc4IOsAbmR
TCGagtQYZV4Lpy5mppqXVgh1mg42BG9X2T/KGNB0L/Ss/IEBJu+85PPPov1lJjttKbqQXoaA/P/8
gkX/EbMxULoV9hmEKJ4yKJMejdmQY+ChPuVNfGEqRJDdH6X2J1Xyz8lgnRyl+42aGe75KuAjP9zf
/tvvfdkHFw8SgOhAzSLEljEtqmRhrInsr6Xl7FITCtDlngEOwzzr2JJnQBnuW9wIpmuTQoipaJ2U
vMQDyFIYCzNitHtnno2r3ufDzp2gOmbmZvWrMzEESQujCPoyc32FNTKt9MXQOtatf4hwz9S5a2cI
6nrkKbmyH4u0/TR5c7E3KVef7y96IwDAFlgxgFTE548TX4c6W8k7XgPNHdHU3OcmENW2mb1ARrDi
VqB0TxnoyQ2/HsddE9cgYX8sFH9+6e3Ajp/Kce+OP4GymDSAPFG2JT7kW2THcnvrrn+hsBtJkhJ0
U3U9Sur4l5lmPpSEwNS4m0Y/jsdzU3zGXNs+U19j91SWF6R/ifaY4Z3FZDVxseuEaLn+KcJ1O1NQ
MM7YzIgB9/gZArWaGnDjNPBj0QZlE9JcUiEU2fv+tQhAPYbekOKAMW99POBf8kA66+qRanSDPwxP
9uDPw4U2rp9b2kl3f7V5c9SAVEAPtOr3VPsygaSlT6EB2e6nJGIkcBPJr3pX5RQdFD8Hxd+lCgMq
jfWvavWmrZUGz2fIOxVf9CnrdlXCx1Cd5gcaG8rTbOXZQsLrXHPeYdrfq9Rd0mvPWuyAVc20/3FY
P4RebLtBW6dFmHkuP6Ze94Z/KfLwbP4ECYpvWu+Qc+8U1XNN9PKRodkdjsC0BeZcTifOOu2/CDqL
WNWSSgKXLRZKlyvf5lx5L4EM3Ed9cHquNQ+aVWatBLVrfzK8BKSUtap5Ptgm3L+/4pBXLpP3i1Tp
TSvYdMteN8AVFdncDFuK/qvtu00GJVxfmWwf0hiyroGIZlocDHAewKRxluinv8eHD/VU21GcGGTL
RlTaDDq/XKWfR+7WIcuK9Ceo6KaLYfIp97OOVEf0wcHHNRuXhGgUiI1sApw78d6GptcA6m6L314N
pcmqaNOL0sYyvoqNSICrH1WbRSMPU2PCzUTGpMhbjRsRuBYPralzP22ZHjLoMwR6Fss687cpGFrL
8G7oQYMyAFn22surkWs567kZKf033cz8WkZ+tHHHIWCAnhEobszeeUI4Af0KNZNiMKMY9BF53YYt
2jSG/QzxwYW75FgQv3u9H++XPyl8uaDuBeu6g2kPTPoKa6rLmjtNn5vRjBb+sTTU/KFgFOyGqasF
KsvzXcPsZn/f6FbcxFWOVgdSKUCMRFoYG0GsN4vMiuhcfwO54ak10i9x5h1nxp5aHiUJRL3n7GzG
vSRUbWRxeKcCRos3IgoeYplo9CqvtbhrRh7VvVMPwvAd5N/BqA2p3n1GgG33Mf3wm1YJlcSSJQYK
O71cq4seCvJSPJXX3hM7NnPBr2hFBfd8Upfw1Rc6Sa7vDRddRnjAOIWEGNPpQpYEJBMKUehjRISC
Ey0BL43vKa1stGtrE4GuRMtl0dwAzc56KWOpANA9WVak9jwaTCNw0rcxPqVJumumGKVaqZTSsjni
5uFNiboa3pZAEAvr4lDPZn3jWtGYhMl1abIg7qg+NOf7CY3MgH7/U8rKpxufBjIgjGG6BoaMEGjW
q8St0LGmLu3Iy75W5V4lhwx8FlNSBhUZJT2GLVsoXYJEG5MbniHKXutjmzA0kezIYfohs9GSazUM
WCkHoyp9L/3299/fe34HjSgUo6ElsV4a07pW6U3NiXrlAbTNVr+rskNdQ6lVJ8+cuRfPDMtapv14
6zbgUcWOYgJmmaZ6L+F+uFpo62apNcVOVMbDLqk0HnAL7wXPhojhOIS2UeaBR0eZzObtN/HO542v
Aq6DIS7hwwOFx1zjvepGOiXTvtHyIyW5TJB2o0O4tiLU2icFbCm1WbkRa9NvRkL8WQNDiZKHsVvv
jS4OIan6aXg1AHL30qiLFZ+nv3ie7RoZkeutL+GXIKYjc1A1TEMsx/Bhmx2lzRWVJW7UtOquzB5Q
8m4m5uteijakpCpxewOvbQnNvtjrWm7jroiqNP8E9Sw8w+2dUTw1xSwLOhuXxmIL5VUkRBj1tIV1
FeNgthalbqQtW6rw7C2DaiHY+xoSsoSSAAhS/ZyUNvANAHw82C0ZXu9/OFuu9E54APvotIrVkZHU
U8yHzo2UFHyBat8PvtGY5uG+lc2VAkMBQBvcFYBDwZe6ITHVuWJulOSfx6bx09LyC+OpBNXqqJaH
PG4R+dwwz37eN7x1mij6oJiGegOkvBbP+uA5usNH1iTY4bot29M8jOOzlagPTjqqD4Y9qKe/Nwfq
Fhe3IbjGcKGszREF8ouczO77jagoTwP9nqV4vGiyIsrWsX00JEQAbzTqqW0nN+LgbsCTGaNX/v2l
yCwIJwaRxIkNJSyoZqR7L1MqcYmt0LmokaH+iJvohiJ9BJbeVHrVjcAw48e/+DN7MuYD6J0sWVXt
Ngdd5uLBd4RRKlztYi+lKolVjkxxI6/+J658ZNIsCYtpF1SjP1h/N8OLxwaSMIxjIv80VTSahfCR
uRSbVthuVBIMp5t1TAMInFqSIHWbeUEsCc17EEugu4sRp7Wf8d5mI6WdE1XK13pUg8mtg2KSLEVm
RHDmhkCpUs16J8r11O+46jfaw//aiOjIBqvcGBR9UVUkgd48YkQtBPHsfV/eWAlSLbwAF2J1zFsK
2Z2n4emuT6kaTVlyBJVilLUkaE0a3jez4dJ4RSHUoICrgiN1+aQ+BBuqD4OVYR4/srMs9JL6qUku
xARZkvk6F6B87kYJGnMjuhnIWcEugTtxqeSuDU7VXM6I2GrUOAfb+uIEtUF9T1ah2do96KBguhFZ
I/D4y6/4sKxKTUY2lbMaIXfmRzcrQqJUzj4dZb2eLUOAvbjLYwaUGTfXfKKoaq9j/4B2/07tNqhS
7xOngyTybJpBSxXoFwTem7orGp42aKRhxsCYauo8pPlnZn39e1fAvfNez4IviNl92hC1Mb1Ojcq2
9ye6rzjf8eY3r16hDifrTi+X2PopAdH1RZoXpBSLstmy4I8HhEeRiz6oGiWPffzQt3XY2jaKdWcm
eWpu3AmYnkF3cAk7qKcIngCxw1nNnV6NFPuHGf8BT/T9XZP9feG27jSdmOmAvz9Pj2799t/9feRZ
S0EIaft7lvJho4xRywu75ZAnddsOQROsE8Sjx/uL2HIv1LcgjQeucvQ3hNjcWmVKm1xTI1L/Low2
AMcYlNkkec3mkX8wIsTm2NIUwHl0rIRnoA7mT/DjxErfDPU75gMkqcBWmPm4IiFG612SEN6ratTz
7mDob9XIfGKT0JLJu24FUIRoaCItc/ggEV47sjEBK8pxdBG46ms/7l7G+Yr5WcPel7LaxaarIcrg
VkBxFxQOa1Nxn+Dh2nmI1Qsr0wwmeRmYYWvXLCCioWWyTOqKsG/TGrQZT3w1wkThm96bVxViCkbu
FwnZ3/e4TUuI0Lh7AE5CDFivJVWs2UnR+IxsY1+avtXiOQp+I9kE6tbpLNEZ7Xhw8KMxtTbjEj6k
JTKfyGKezx57baegRqxxB7pCKZrVklx66ztCNxzYT7ytQd0rRLUmI2ltoIQQOTG08NCpxr+zq2Vy
FxtIm3dAL24bpIbAFwiXdpkDRmQ52dLhbx+qZIwyYk1+Xrn73jrbHvP7LPE1jEj1dXIZ1SKMZdLn
W/sKLlqQ04AcHDmjEDBiPfEyqhEtmvreN9lL7X7yCExNB2qHdfF831lk1gRnme3GxuhQCYRpmfrU
bHZdog4QL/XdZD8r067tjVqSrW4FK5RkIKWwVGYAZVs7jlqRgmoQKIqa+GCCWs4d+EH3fue0CLg5
/vj79QHNjgc1/AEYIuHDVtuccAx2qBE4UABX9iKGGoybTGHe+sBg+lZWSMLj5vIg8wiSQow+4J25
Xp6dJ4Y21nBUHcBgHYwQvILCR3lE1RlJpgw1sfVZALKLCImLGNmscH6unc9oFXZa1EAPwj7r8YOV
S8i4NtrESCc+2BC+9HLOas8i6FNBtsAH3gufnxn07pdB08LJhBhSdUQ/jGc/exnnxdZeLrkf8hkL
Y6XiDY0blekdptyWMt4M8oA6+TnYSgCxEqSbkrC5tZNgooCmKVL25WG4Pjct5QabEtiyQaAeE+ul
apug70qJ92+bsVAcBFnyQn24NoMrCHwoGkPTr342GKb1iD8UMk7RrSsAzoBOJVDNKAgu+/ohs0Ed
slXQh9GiIWkDyD8myuRT99M8St6EG9emiXOBaiqK8QZeums7ld10irm8BcaCzP6Idt1RrzuZUMLG
apYwsRSLUDEyxarNbGrTWFejGrmsHHeJYXY7Y9Z8noxh4jaKJCJuHBDeNiguggxrEbUUvL0eastI
B+RSZv45dx7m7ipVido2sVBlIAiizSB8tDEeTCxmuKFBSOJB9tp+qKaOQ/Snk5yPzJCwltHtSNNi
sZHd/AFfb5M+T5YkSd80gU7MwpK6DPQKFybmoTQ9W9YyzZXvTmfcX34l02za9DOwWy0sqfhARD8r
lUzJ0iHVIkOLIfQ4eeYJXdPX+1fFppvhmY6OAcIAaKbWzjxgvsUiWqNFhTn0YRNbJFBMKz72c9r9
yjxAa+/b24qrS7YJymqQCN3OH8ydN1g1q7RInVt2gs7dHJpWmwco9aioFSnpzslKC9qtLRyd5xir
0PQG3GWDDAG1tfKl3qyiMgbJGNHley9DzqPkSDnq3E/0h86LX3gV2gq7Spa8JC/C2xRPBxewDjy6
XDCcr/dYx/DhBPpPLZr3FFPL5944poV/IF+QMvYSz9y4PMBFvyDKlmofYvraFqbXPO4MsAXkl281
x3hCggF1X6dp9qb59f7KNvKoBVEA9CKo9jF4KSyswRjxqHY4y7qMyipSXEBy7e8za0LXeGGuJEZt
W0NzC9FdBzZw+ecf4ruGlnWbUiyN4gYudyB/7ALzV0tDTUait+UauKT+nyUhwvd9juBfwhKHWLHz
oym/D9YQ2JXkrLaiyAczYtJbDF4GTlokTZ37Cq6mQE3fIPN9/4iWnyr63kcbQtRNRnDPQlIR/uC7
h7o5MGf32M8B+zUUktVseR5STpDxgawTH5VwPLPntpzUI1IJo9FDt5urnelk9IQUlQVV2SRPkNiS
3ZI3ywNGEtkmsLPA0qCNLLh7B05QJwcGItLn2dfj5DQk/FvP9qPnnbjZ+Nn8ayDpy/09vTk3lJmW
sIwcA5A5gPTXjqjSzOSU60qklPWT0p5ytbx6VifLQG/CxmIGWNgFObI8OMUnA+hwFM+Mlago21Dz
vti/oKvTYk4Ko3fJnmXtaawkxdSNleEqQCMXA0sYqxHf6xWZMdRgqumFAIK0yOTx2fcGiUvKjAhX
zoTgz1uip5dMPaXZDhoChvvtr09otQ5h62II/hqlBROp3UE/7s+AL1gmvHBzPS8P5Q97Jbie0np4
1A1TerHP1Z7+9Z2Bvw5QCb4mlJyXab21j/GswJ93cBJD9Yiavm+9es4/xbhPxnNf/0mgAO7yv3fr
pW6/aDqh0YwC1Npka5sNpOnmFHrFQD97FIzDTjBySZi4ia3LwlBXWuZK8MNVIbYOSYpWUG+nF+TY
gaISYD46XyvPE/9z3wdu4tHakPiMUivXVjoIwl1AvILH72uZXWL7gMHDQJUhvG49GpWghQQIhSes
6ebSjRUDTJZWecnw2bTo4BWJn/31bYE//NGIcDy8M1EgmWFEScFT5cGC0u3L8q8/TljBNOyS1rq3
zLjxZOWc52Z5md03ELgFVXGuUsnJ3KIqlqV8MCIspecpQbnQKC9OAsBUOex46YS0Id8mlz94OWis
h5j6OjN36QQUokExYti0F+AUg5E2GEaSlS+2DtBe3r/mQs6Dcb+166dpX4+8yrKLl14ay0Gb6tDK
RtolNkRVInOezDzV0uwyet+p6gXLN9wyWZ1aZkW4702SenVHsRJqf7W6xocCF9Opf//TkhkRIvhQ
dVOTLUagsZRBbEab+tDKEsk77p2FbZW7LBIwgEoA44OPC7XB9al0epbV0CUvLx0vfOKmxylOfGKC
1jhwGXlQWbOrQUYBZoCLVr+CztUo6J53JfDaJCDFbzjPUe3Mk541/kyH8P4m3AYyvM/RdsYvRP3c
EM/TU9OhAY6rvjRmB+iwo5A90+wyyCDvuZsMlh3u27u9b9b2hJOFKkuiESetL9BFDc25A93H/9KC
cKykYOncD6S+jCQJbPt3Jnsv3GZr6yUI1zJX4ym1LCwB/UzOqE9z2FF+a/Yzre0QZdGdPUouUtmu
Cbc0SELxpGyK+mLUVqhZD9xRJbu28TGs/GD55x+eJd5Q05rFeX1h2mGcvWi2zhaRUV1vGnHwfATj
L2pPjnA0k5WlSTE2NRgf8RJB4/YbbxBD4or+/nsvW+5/PNHxwaGrvl4NydQaA65tfSlT0HxiZj4z
HzEdJgNDbXw8aAchuUElCKJj4tyy1gHHrWB0+FJCb8wJ3G9Dh1lLGZn8lhUkGaA5WNT7XPGJ3/WF
xzJkNRei7MpGfQY18x+woQGzLgOjbLgZTgZjc2D/QQ9DHJStBgwic7uqL95c1VFsp/rey7qX+2ez
4QRLu1NDDQHJEYAv67OByIrbmKVZX3I16U4jNNd/KOOQ+z3Kd7IQv7V1H20JDje4REdpGLay+ava
0pNl/TPiTjYrGSXlLSwOj0ZUbJcyDLLCGy7Onk+onHAbX6ij7AtkBMFM2KGhNDCMIuQqJFPb5KlI
7VPXf7q/oRvxaGVa2FAUlcqFGQJfFbriPnxfDwukomm964tfXk59RykuLJtk3a7NzQUvMwbVkSxC
/mF9kBqJO43Qur50/ug+F6qfpkeHn+4vbtNb/mNEfKWCIAJcIhxfsgqO4Lj5ynKICFcOl3W2tlwf
pRKU9TEajPq+sInAiULLhE3wyj41z0Zdj+FUtKN/fzW32fxSQgN5yDIaAhnY5Z9/iLK6Sy1ixkmD
7Al9QaWMRoc9ohL2M8NYq++ZuuT1vbl7GAaBP0ITDgxBa3tGzcwKlP/1xc3qakemud4pBXX3tZrK
SMu2NhD8hksTZuH1EmNhR5hlU4M0F6+ND53eYew1thgwMvd3cGtFgBUheACCihkJ0emYVuIX1M2l
cz9NNhQ/8RLqSr67b2VjMSgeLNAv4KQQ34Vz6rPChchP31xM9QAeZ1j4L/IuFEaQEoIRHpQu4lWY
9rlSpJS3F5I1n9y6iOp0/m3q6W+rMv76agfdBYZo8DIA6Qm6t2snYEVJKs3Lykuevyn1K14FpvN8
f79uT2VtQshxF103xuu8vKDZN/LMx5CFVn29b+M2zMEG5h1QqAXQFC6wXsacQqaC2rBR8PYU2yBI
/9oOD25yNYqDCn4aVeJpy7as8/a1PWHbwCqMtpkOex7qFerDFJDq6+CeVJlk49beIRuCKh5q6ijF
LP/8Y0wg+A8q+OWlgZJNldhRkT2YIGe4v3u3VpAOgfgO9TAwwcDQ2oqb14mtVGN5GUdzN05Xblah
tJh0e0Qw4hpoZhvIipBFrI20LYJna+NxP7RzUI+Obw6YNeB/snQMMGxZH7q6kKzr9hJamxTidj/p
vcM4Xvq5pQTa8OIApQeHGGRl+839A9MoSqUo9wCOsF4agEWZPao67AzmrsSElAemASmGdmM1QB4s
jKbvNBUibfnU4BIitlNe9KYInFjDq6xE0UD9LD2q2wiHKP3BkhBHp7lUm96CJY+9ZuODN8i0+m4N
AJEFNQEkB+jHAYq53jDdVTQUlKY4astjRbr9lMngebebtYwjLeBP5F4AfwqXG3jtDa3pai9SGN0R
5SUpZwx3V+eFnf3+x3PLZrNgsQBeAncLBpLw/FsvZpq1BoSObQwYxa+qDz31BQ0PcPbHvj75yqwf
uXLGsLPiTj8aVBKa/pLQk9FnO0s2QHPrh6hngd4ZsK0Fmi5O6jW5x2aDz6A7m9zh0ji82M0D2gTU
U8vj/VXffs3glVtostAfBtLSE0JGSnNAX0kfoxXSHxoXhQiSBXZavekVRi7K6YBB52eqv963urFA
bPTSl/AATL1hMxxAr9bhZaNEjcFD3bhkydcqkdWXbmM7HoUYCkdKhHsenb/1eY41OIOHHlXV1vw/
pH3ZbtxI0+wTEeC+3HLrRa2tKVmWbgjLkkgW1+JOPv2J0sw37q7m38TMgQFDgGAns5asrKzIiNC3
9NFGRIwmy5/it0759a8dwuLE4wfDDOi4Jp7bMrWaKlUfJQfwNL5nxlshPaaF9uO6kYXdhqCB4xHn
Ito3eWJDRY4Q2600OlhVYrkZED9oykXict3KwrCBwxdnMF4usR74+C5nHZ0nFKSBsLsFE8ud0twR
9VHKewitvl83xTKG89MXN128akNGTUKno8JlFHIOfv84FFCcM3s3j5sdCtKh0vhQBXay6ovqKwX9
y2UHe2ikZ7OEXcWLoHQx0uQ5thLoWk5bNZ4PWiXcWCDPuO4WP4KsIo2SBDq1GSEXfjxfDIk6zkaS
dihsJnl/QxuB4tkoL3yxFJAvgyvUIRiNlQZO3je026HYgq4CYH3wNy/TmpMoU3HzJIem2AvSM3tG
ar+u+8WvP5hA/ytTLGWsjBePiU2YGIWcJukhNtCSU45REGn5Wmv25eBpuGCAXwgLXcajJfPzJFNK
BpNAarBNDyFgaybwFKEhe1M//C7BUkggi3rdp4VhA3kn9hKqooA78idYAqVRUQN328FoUJYFezxB
P8vrdRt8jGXjpkAo0EIdiSkGcuvB6MyE1NaYHqAW7kwVYDjlL318AH+BPXZPeW339du/t4huXpwf
SDVxYeOql3MuJ3llphmY86XfdZfMD5DLHe5NvRBd2tRkF4f6tBnp0GxS2qyxcPHbmvmLowQsTihZ
gCWE81ccQUxbiyQ7qBY4K0hrbqtO+9mag9sN40aZ96uJztIIAxeoszFGc6/BnWJj3aoJRFKygzlD
pAVdvooTDq2vitSwMyEljpYppZfXYghVqb5Z2e8XmQMcxt0beGSEMdTveMSs0AmdOWpZcZg7Ewlq
QuuNJmW9o0IixjWaodqIbUW9VK66rVSB2tuORmLtinHsFLvQi8mDAnV/LNswu0nyujxmEE1bKSAt
bF705EMIDWktw4FxsbaPNIjdKFJ2gLpN6mWCWr9lmlCv1CIuuJq+h4KJSIK0BPhJvvsI1GGFKVET
SsXPZfVF7oFxLDf6E8gXw9tUdiroBHwqwvb6cl+IGQxKD6AjchhsMe6ktxTI5c0Spr+Svur+M76T
hX0ekOfrVhaW9ZkVLhVVO6PM8caTHdLiJmogAQ4VdeMJHFhUy2xxjdpH587Gvwbyj0/cFtaU1ogq
omSHNtdGZ5DrCHw1muiFmTJ7UdNG7nXvFgIh8CGg/MDWBdELn1z0UZoyzp/sMJVgaMR5v8/VleN3
aZrgFtidGFcK/rfz0K5laddgB2WHsqsgmCoS6xYXoXhfSJnxUMrZbFc1WTkWlyYNwBQEQ6TSjO/+
3CaqRkmb5liPXfgweVCRtaX5d0y/yOf14VuIQODUR60HtxQVNSvOzmTGVDRqXL2bXkAjKVTGjhDw
a26rsKDeNAjaDiXW+G4qhXcgZdeewxatM/ZXdk8Gqwi3WIQUHemgwskPdEz9OBvAQU9fDQpMdu31
Qh3MTfxWpCsrZmmFIrlGzdFCeQxtH+dDO6gDBXZVR7UhTG323jnGj2EdmN71kV1amDih8f6CZB7U
muz3JwlBkWitMUC17pC1+wYENEp0W6098y+tTLRLfj/eosuQ53YbFK0bJpHZSGxjC8ACZAqM2h7W
JCm/21NOM162qyEVDfgXu5cAMX3uDAR81MHKq+IwVQ8JhP+KSHRAu02aR0W0xQIce6Wfd8ARvNVh
awvVfWm5oWB5tR7ZAzQs41ABsLo10Ayd3DfDTyneQtd1X81rt+GlUT/9UDZiJ6PeVfj8njTFQQFx
Lh6poYfuz2m+MreXSwiXGXA9MUlL1Pz4BnyxoxOE74ENk/vn9Kjgnj1L2RZ05GvH0qU7KMgz4krg
WsFwwoeBlnZAMFZicRjz0pbA0yRI77QjtjiXDuMB0QZgiNr4WUoDUxRwt0+BSJ3tvtP8WPi4vqAX
0gVopQDUikMSVeGLy2IxoAFs0kNgcGq/K7zwLrM27fyR5HskCH7cDtt8lsGTDVm58aPSkkeq1M6k
fw2Jf/1LLmAL2LZnX8JFrVmnlSBDMOmgG646eUA53Xde7/d+tosfzH2/U45lb6e93WR+Vd7NqY2e
i+vfcPGoxn8Dd6xWCjAg4KNGWdn9OXixk3p297O9W9t638CY86137isXI5O6FYS8tRAjvc6T/P7Q
7lRPerL8co+zbp8+Jvv5pr9pt4b3AMZYX9iAKXiDvbWJ7r+2eVDbaIXa9pvSLTwwDPvGSji9PKnw
fbjvYC+w+5vOxTk61oSC/LQ40DSt/VSZsf9No3akrOs2okYUr4n10CuKdm0KFnYhLLMaiYw7g8Ff
uZQ5I7pMSHFIZ8Fuqw3tnDqzm3Z3faaXzICxCUB61uuFIud5SMkFpAXiSIuDqGUZbj5QilDL2xpC
WclaOWZpLHXcPiCFhQsrBATPTVmI5aZVIXqNNQj6NABEu/6ghDdgTwMGh75q6VqAYR/Pry6WPTF+
XPQn8B0Qs5lNgE3FxSGDJptIfWH4NOAYeQvRuB5KaCLPwAwbHTRpO6y0eV/0KbAddGKbr9igATJs
gYQtDvX824o3jYSidfSa0RYKQjYtH7vxd9n7Ubdyo1i1y0WPENpsKSlh1zJ13xgsN28eyngn7S2s
Iwhkzx04H6e3Enog11fSUjSHCA6eIdnrHUrD59NL5HIu+qnGVhFq4sRpQfD4jpqR1JRr72pLKwlP
soz6BKkVFNzPTcXqNKBJUi0OiQZqXyuOhU0HZhzbCIfZL62WeEQ3OlAQFnRlu3ynjPySOjFtcTXF
IadzBux6cYh0zVFS9dnS39rBlyzi92q7k1pIKareDG7NwJpc3C+HcZ/IL2Od3YZ6vZnaBxTnt/KD
TnHLvD4BF224bMmdfhs39YaaKAa4RjD11l423EbaRjFaUxh/lx9ND5Y34s6C48taOS2+H8ouB4V1
s4F6AiIunOFBb6lFCwxKfkQhZXcP3vPwh146n7UtOais2K2TebJd2S+vUDhxUhetJU7lJH7ks59T
F/mUF66kMWwRXHwUakcooTMgtMZFtrZudUtIBwTQYtMlpVNO93Pul1mxiW1KLLue16jhLncAugPZ
JACdipIf/0IO/ZZR7sDYdiDZrNlGHd2ElhjZQky312f6MmifGkLJ/nz9k1ppZDVtAeXrzZswNV4i
UHjVqunU4sogqheDyCwxaDIjtUXT27klyBINqKIAnGF18TuqS53TZ3m8csguLNxzK9z6aTq9i1u9
B5rLsJAEto5cfVqUOrjROVM527EGKbQOggaCBymFxq40daU2tzh1qHozPnd0c31/4UlmranDLIxs
RA3rGYXaWroV5efrk3YZtOAk+o0Rr1B3BFL4fCgTajZFKA7lYXg02j11Ks2eYyf8mcYrceDy3nRu
iM3piS+mTAtiAIN/aC20wrtCtel1X3sS65Vtv2jne7+zCjc8OrczpYpKSSdizFoNu+lFIoHVdE5S
702Q314fvMUVf2KLzd+JT3HYUrOKYKsFI5DiTVLsRNRbLYZcxgwM3YkZ9hknZkhXC2pojgB0GU6k
22iXBuYp8gY3ar1R9q/7tDZ+3G3OjMw6zyepPOjJlxkTFCaPGep/gr5KbrPmFnc0T12aF1UmA8rV
lejgKm6JMda2LI+2DIRzX/jhJN1PSrTSDbTmIPusk9FsBmhkZTocrGf1NgvVLcTXXW3YokZhG8oK
2nvZRwRdw2A1dp6ytpHGCJhpDcbGrzD50OTW1nIbi1HKE8d4GKVhZUkue/fHIDd9xQyox0QxqJL2
TkK7ManT7EL1Xj9eXybL0RGUqv/zjJs9vUdqFYOs7kCSQ/dDE8ynqfUG8jbV/WYethbydivtdrin
oy1qZY1+t56cn6JsR/wxzs0hOHkzCXfw6gC4emEnVZPagpaikl8DamlH+vTTkCY8VgB3aXgktUBg
qdDkJdR14uo5KfZmK4DWUwB798qwsKPn4st0sC3iloQqgsrt1TyyeiEcgLDL75Ib6giGLTynD10g
5/b88F9ssT5tJiMFEAIX6jQlb6xkwvEQm5tE/amUthKOjh40g9OKr7KJHKfa/CebFsp4qE6xlsjz
3WNlOEUaDbGo9SdR80LrZ08DGbrPylEYnqP5c6QrJxTzgh9RMLsBUI3SIVrGuGO4kqQm7HME2bkq
HmLLum2lybvu1dIuxfsX8Bys5nzBFzGIGUgLCxNr2di2CANDfhN3gzOID3mY2XH7RtWVWjM7GU6c
YmQB0PPFzZaBq1Hb43aP1RHTaFoDgqdR6yjth9Q8h/PKFl2zwW2SqovHoSiF8Qh9OBASpA64sp0+
/HF97LiA85cnoIkGEobhNHhx2kKo0iys4+kYtrMYxKicuCgvky2tpNwT6kS+08NpWEmMuKzlb6N4
9AWhG3gDNeb6SQynVtt1KJyOx7hWdcbFL+TQiI3pNPlzota/QfujvgCzW/lDLITN7rrLfB3q2zxA
X7AMyirc+LhNToV5FnIBIzuQ6s6ct4Jy0IB3Lvtdj9bSQSbHTttaw7/LbP62iiIoaLSQ2PBFdF2r
i5kMZDqq3VEVMq+LXaF7G/T9ED9dd5B9P786YQLSa+ADgT4TN7xJCtRTbMXj0bBQcjHD2g/LVLfx
qCU6SqiuXRGXZhM3dDSoATYOmk3uzDLydBoKYMOOU6Q0R6sZxsTWSK33vhVPc4Y3bxOagFM0gX0n
1Mto/g8DiySb1bTQ8q9rXIRRszmVil6ej3NVA6qYuGZubcc2/8yE8VVR+jVJ24stA+0XPMCAzgA0
OKhyccOL+gPNe9p3xxi5zqRBGgMPwHX/LsS/izW1t4upZLbwyo3rg4ZCIV/ekpS5zhrB7I56MvhF
JYPcEdjLPtrJ8sooXu4KmGI8wAjRaCIH3vN8U5bp0BuNUvd4zeo8fbjFct2o4eh34UdmVHbUVXYX
J0+dLqzkPFz4NsGzLCOc4jhiQ4pn9XPDRg515XQwoZBeRc6YvJvxPokBC4Jm9GsfaptVLZWFQQWL
AlCfOCrQH6Mr5wYzXNTnskjEYw1EJrSjwrh6lEeCa3y/csYvW8KDFtBvwJ3wrplxUtdpScSjnLxU
MvrkNyRCyUJYA8AtDCGab6DdAeEQVrrihjCSknGMZ0s8prVxV8mthyzpgDZWatR2S8ihGsl7ma88
8i45d2pUPh9GKYq1pAMG4Rg1idPEOzH6wP6flPd/Gc1AAwN4Fc5b+AcgIXfWEiSKHZ3gW/whQtZT
Jj90mTqTsnIqXESx73ZJRk/CiAZwMp17U7VRM0hpIx2rOH6VJxUNTG6uSndq3B8AZ+hi3bvuF19U
xbpHjZzhFlFFZnkE51jUS5GojKp6xG70Z2i6oRtwY2aWU8iZTaDEMpqgHO+qgIopBLF+r5i/nD5U
JIC7wqgyCJvM1tTJIdzXoVBq+mwe26aDaM9dUaabosa7ee6VYmAlX9X4SubHYkOVLUlST9ffBLQ2
rIwCiypnZxUqaShffJPdsDo+txetqVCKMNPDYybUMUPICDcDckmMhbSGm7uM20DMA/eHp2UcVWgE
OXc4MadMynQ5DnJRtZWDJdzTBsdS5YTp88rYsq/mvMLTPPILAC3QEsdjBAZcTXJj6pJAaTJtH0X0
5zAk0l06FbKvFUL+YmUy+GJECHk1mTjvqKTfN+nQ7NOivVF0QV5JuC5GWcMAoyUYBSL0RKGkdu66
VimJUUn4nt68b/qnoRi81FD8Fa8vthCsQGOFvWsxaAnvdYpeHin+9jpy8y/jvnffxy35SpzhtYQy
buWYduYZrkXs8WGVrPHy/Pq2jrAOfBbaFXhIfyVLIXTm+yQYzdTu5icjD+LusTUToLG+yqr2ZDwG
T2u6QNz1hkGq0VoJFA3abfHexa9fUYa0LoC0SZDSyNMmsPFphbsyrix6n60mzgb7hpOdCq/wBhKz
2fuJ1Ep2iGt5SWn3X5VdPRsr9ZXlcTzxiFsrQpIVci+2SdB5w+ARwdHdzo0cqXMN4q5BPtaGj9uT
qiagFbqDMWEkdqh8JLG1kl3wvA5/zxBoEwE8wDP898v4yegpoZV30YB1gRLvLr2JHi2v3wMQ0Hui
W98OW+EJPAFroIqLWMOmTEHShmcbiCB/67yfGE3K1tBTGX4RnMQOWKLc2MhwHrfmsUnSt1xeK4td
RHPOIDdrWRajfhVhjURFZOdWtCfye63/1Kt+ZX0shRLkaYxrCBsdzP3ni7FJ6iyVtTEJEknFY5wO
dZEMGaMzmOIaLduaKW7dG3Emg8wIpqYsmASIYFihjdvG2gJZ3F64OqANAxW+i/xTz6N0nOUQ20v8
jEppo8ftY5Mrt8m4z7Jqp/waZLoTMuEuNdaYe3kQ5V+L88Q2l0NloVKj48lKAtVw5sxJTLfywUxV
h+9UuKWybaS7qIegr41rzfWosrBgwIQNEl/cRVmbLDePUa0lutRjW4hGuUvpdLTU0bIztDMoXUtW
xnhhJgHNYzS+uKgBk8oZy8oWj2YJZrKGWLeD2+JRAIh205vKilcL+469ykNA1ACVH06j89VZDGaG
D8FcSvdaF1DVSxSUa738X/KmsHlj1UGg45GzoMGAy90yDbzOBagQA2TkW8F6TrM7YkorVaaLrJ4Z
QU89wgiEBACTP3cGr3513NUZCcC6PZND0tauIB2JtIHSpT1WrasIK0kwX5n9y68Tk1wYSZVYxj0d
xPvlFwD4cWn/LFzz9VP+kAxHt2XL1rfNWmsZX4v+2ygKB2g4QE8W3wQlFTNSxDgnwaw4+Vd5l7+p
3rCZd7pTpbu8d8wVGMXyuP6xx63GhmgU+GnY67u99VJlj7EIZiRHpQBnb9YwYGvGuEks6kloiVKB
wTS2oGOK219kOsboGkKQW7thNHG1WJNKurxafK+cPx5y09hrNekyAg+jcAB04ImK9pi6lTI4mTJ6
afgZDX6NWo02rJwOq3PJHeiZniniOGHNSr/Ljux6ydwKzzSaAtIeeiiq9ZDQNPvYschd16yxC7Cx
5BIlbJg/brPocHLqqmglFnNw/AeTKhReVvUz8iRaeNcj51KGhAsbgqfG9OfxSnlups6rqexJQYLi
gBhhy8YmK3eJbDexVwv2MN+svQotrqETg1xUywFFACM+plN35i2JbYjh2mgpmV4+rnvGA1H+2okn
hrjjiIbQbZQlGEp+TF9VYNyYn/kv0EENXnYv5fbvzFb2rwe5tOfRKY6SIz1f/4Dl5XPyAfzWFNWR
TC2WTznZ0REyu8rt4Iv+4NKndmPs3BVzbB9cLJgTc/zmBD5z7keYG12oPL/Jnw/qfeUpsTNuDtaD
Sz61FYtrM8ltzCputRycwySow9teBTQ+GFBqkBiGJj6WT4SsAT+XjnnoTzLSVahr4F3rfK0KUl+i
AwQzOlR3IyBFxVf2Vpf+9XFcHsY/RrhNT5WITFHZkCCkMoSyZ/09lmvJSaZxTfxqKWFi0BGDVQ0B
9uerlEVKigbSbCRoNYKmjP3khzvl0DXPmr6PyG9ab6cnaO6BYH6tW/L/2Bx/THNeGo0MMgcImAbm
eB9mn41+o7ROA/FlGtmTeNPIbk1/60/dL9I5avMjUmM7/J2B7L6hj5r1opo+AZDp+sgvT++fb+Ii
Xp4PFJzBGI6ICKGr0bTzcwhtueDoDIR58K5bWx0CLu1BjThPSqPEYdbEfv1NB5D1dma9R1r/0LZ4
Ex/3euZU1X78iom0G8ztKPkkhdgqUMWJI884aB8VZddla3if5Z31ZyTY709iP4gIwcbCZkfMb+S9
7oz5rret5+hBXGOSYEHhMmj8Y4nnWNPw7qfpJRsErZbsaaoTt1GLNXb6/yMU/jHDBf1StWKzGuCQ
ZT3Lhpce+tpOFTt3zReyjz+vzyyvxfxX5AdvLavDA2PAs/8IcSe0UdvjiMk90boDQ/Om7J+YbNUk
+9R6znakfh4a56b6MJubqfMzYYcXeun1+ncsr7A/38GfrbqVjp2oIpQU+racHQ2w+Y0632b6hN1+
n+t3gAC0VWPLmjtClWMsG/YcAlLfQ9o8CuG2E37pua0eVz5robSFZpF/hoe/V5B+rpQMoImg7+NX
wfSLZjvFUF6/x2WtycpHtaMOFDz2dbVNrd8yec17O5GOKPhPCvGKTkU/x7aa/IK6mZbsMvk2ykt3
ro0bZbAzc4J45tqzynKoPPlm7jAf0CWcFnjXCNTn8i0L0kd6m29Gb3hSX+LHNBDW3gEXT4ETe9zZ
nTGVIMibk4CG0exPDSQ6VQqZPTT1rEqgLu12RH+o+Fg4B6B3cL7bsxxSG5KBzVEogHyXIDjMo53Y
HxXLrcRtG88onD8ps6+3zmz2dpg/TRCLmWw1dxok+0Zr59HK0l1MC0+/iYvFFfpShaqlGG+I6Tbz
qyrgs0jilsLsK+3vNDPtqn/DG4Z/fXEuTvSpYS4qD4o8q7TFnomjm7IIFHAxK8m9QcH+f18mPl4n
QzTiupVxgLj3ddtL9+1T01zUrQaqGGSG6UoUIDiLpurokFeSHf805bUutKW4e2Lre/xPIrxe1RZp
8SeoS8lWxcQe17bM0ml6aoELuapKpAaPTSTI5WmbTfIup812LmVHNOIVZNniFQ1gc9Bag6AAonec
rSjRp0oW4U1TeDgVPeGX4VSbyhlv+9tpJUtYXponxrhQMM9GW9N+gDERkrnO0Lm9Ud1UXggW1rTb
CvPPSV/TQl6sJZx6yMUDQcfjdaMgZsp9bk+Vo7XbWnbqJ+se4hRllNioZJidg7YFQ/gBgtTrK3Mp
Gp1a51P7sckMuUH0C6lZbiLUhFxrVHFuDUjvr5taPKpPbbFvOVmZcVXURQmClSAqb/TZycVbSazB
IXxrdrYwHvohcaL6vvTNtVRkMQyezCsXBqXRGOd0guHY2I7KF0UJw3JGGywvm8T4MJ6u+7l0CJ66
yQW4VLC0usLNN0iKu1osPAKQFfoXwx6VomhGNuxet7fsHWOGw0s9ewQ+H9Z+RMda1E4I8juNaQSj
GcKphk3eumag1Ku1WLbj+LwOYKB/zHHrNVJS8MKZcM9Ce3nlRbfS0XAgOYZ8AhrlqEKv3c0WAxoq
iHgiBKcpaunn/tV10eV1aMJgLFi2MiSzPWsoIlwfxaUHEImx3v3PDHc8yEkBNGCCc5lk97GCrmjf
oPdoZscGtVWmtPsJ1hyg4PXCLqfYVmTH0NfKQouR9eQbuHNirCx0LxB8wwCd8I1yI0m2+FkWTtW8
1B/KQ+Xq6V0mPZnVvhEKPL2v1Rj5dtzv/PbPIKBX7Hyso7hPhKyTcDiLeGTdR899YWvmc5cCLbSh
kCFJt216TIeD+Vi+pNXGEvZJhjbAiTi9TDa5ARY8+SGhr4N5JCBL+v+aI4ipn39egc4/FF/webm4
ydD1093F7aZr3+fUL6CsYPpz+Cikh1bsdyLEacjc2yZdYz1d3N//TNIFveQcjmo/yDrKZxsrdnNo
tDwGa4Ici+cehFmgNY4VydTVzz3NZLmjYiQngXWTErx4yJOnJh+5cSjaN1J3dldJbm16Wv+6MsQs
WvDb+9Qwtw3mIQXR6zAlQZj+6OKv/OkOoPi92NrR9CEQu3t/vG5wacmD3gYcPXiOYNRp545W7RRD
Rb1B3NAIWrTuxfy5idChRNby7qUwcmqIcyzJ5lZUTIq3xnGwq2RwNPPHdVeWFsapBW73hj3VjLaB
K6lWOTJ0uufhkGb3A3mnha/1a3LDi+aAigZJGypW0Bc4H7lcSlRBYzPVStShVeGGaWbnzQSCII04
IEGVXIXU/nUf+V7t7wjB+uBhGKw2eK06t0okwaigmwmrbvtbCMAYq4XuQ57Y/Za66YfiOXLvbP8t
Cpw3yzdDpWM1izOF2Q61ebu+j96Uo+jPb+KL8F/S2xMPeQYkKcmLQR/wOEay0NH7G8Vw2+hRt1bS
hMVsEzqFqBQzsAkufecjCeSL2k8KK1ennYgbiDC6iZyUz+j+Psh6UT/WUzrZOaXWATQ17YOaamR3
fTbZEuE3++knsM15kpFZjakIeUdIYEiuWrd23O36YrIL80ZQV5Lrpe0HBOM37AUdbXxFshNbsCBR
lIMik5r7vKo1G6Uvwb3u0GKBxsBtAUsT3c7ojTr3yGj6Egc57ibGFPTRfqA/sO+U+Yt+FoBsgrat
S+3kY9Z88h6K7mBtw8oDD9T79c9Ycvb0K7hNUk5SJzQN7ntRJOobvayAShUhLHLdymJCDRwqoFqM
NhBd8ufOzp3ehw1B8p7FHhi4Ifgie+AQFMoHNFLh3HaoeSse+vZjXK3ufe9zfumc2uaWTjuPg1Fb
SAP18R7qG/uwFfZdme/y8VkW973IXiWJMzavcvU76TNnkvy0P0wC3pl3ffM+aW5Ptpq0a0of69+N
wl9CRXapRLZqkkNgQ9iRMfWSfvOfxgyXAaB3gfnmx0zX0RjVTsiWhxz8Qe+leDvP2lawVdBazj/i
dJegHlpXvrFyOLC5uBwvNGmraFGVgKw7n6t2tiCnjhwpaGIVEJvMApmFEtPNJEAe+rqPi6sPtIv/
M8WO+JNdrWfDnPXDjOcadBB4cVvNW/SXPF03wpbwNX+4a0BvhsBstiKurZW0TfdxPTl6lNpxFAZh
9CscTM+I1mBQi1kRqMT/8Yx5fuJZT0MAl3JMnilFuwhKAFpBHEPBdbVL3Egp3RjoSH0+jI0tksm9
7vHSDILKiOGUgIcGqdC5cXTTFf0ANr5ABU2ZJ5da4QtpLLgp0Yv/EJcZvauIjAiknDxvsQCJL7TS
W6xUldst3t+T3gVXlSf2uhcVKxnYol9ggGQ8G5BE4UMmKqxUn0icBkoYQ3ErBsQ2GZrE7Yp57fK4
ZoqLi2oxAdCS52lA20zfpLgOe2kaJb6Ym2vFnMUAxehH/3ZL564yYpcKoUz0LBCrOlO81qzbzI6s
xuj8OulnehvO0pBPe0FDLcsRBwWSc0MyhGARmiXNS/FUmHiVLifKViFhKu3y2Yi6m9aSR9mVE4Kf
I6VQqNMNhpA/GlGZ1F+SGFPUEXV53EyhRkpbK2p9ujEHGTTXkT42dFuLFTRn+l5sWhsEGaXpYBuh
aWvtcFiIAkycg0GXUBUAefj5crWmPEuorKTImKj3PtvU/WycxP6NbnWbgAfg+uZYOniRFeJKBvA5
4Nq8wAWdUzQlmm0W1OaHpNd7A2dSqIYxEBViIJSfTQWyJgGl52w+dFNxOySemj4VQ+gPyucoBKH2
AdWNj+tftZAiKyjFoK0OSFcwnnFBt7CGrB2rKA/UuLZlQbQLsfD1DLxnlQ9CBbsaXq8bXIpQsPjd
L8HeXXlRZiSOVTMJSR60fivZBcRPHftT+TU/dwH0yv+DMfDeMrU/MFsC0HU+xaTLjRI0TqDi2fVB
vumo3f/I9k5+T/Z0BQy0sHOB4fhjiq22k8hbxrAl98yvDMdzbBqfcRX/0qR8LfQtLqRTS+xLTixp
QxhCgAyWpv2QbtE0jZeIcHqGOAWIv7alcFt4kHlX0ZWJFuMfpviCrmb0NpPqeWV0lxYPoqEFJl7G
8sqf2LkJDb0qp3kw1rej7KWjk4mjZ4F06ln+WR8p9YrHqGC67Lk42VlyLGQ7Hjdaebz+IQtJOoPP
/PMd3LlTG3QmVCjzIM9bG8QmEoViJoOWRGuUUEsh49QSt570qtAHdPXmQeEnj+XaI/x3FxaXMpw5
wq0hI0qmqQgxoMnkGKVL6g1JnwiopW6KT/pexnb/OQOS4Igv07Z4Nu8GTPxazrz0cso6DtBZCPo8
pmZ4vrzaTI2hWNNieYUP9U4376rOGV2xsa3Orl/r3pGG3+0PSDUWtd0oECl7oL0tbYwal81iFbO+
uK0A6INMJGPUsbi5zYu5z2SKr+n2I0TV5/C1F25yEw9RU7VthRtgAmLtVdXvx671874BeWuy1+J/
SdbEbtcKVhgIuwGiBHEhFyfbOR0FSenz4Iek/oIKkm2aENDpvUwDPawr99tQClThNVV/DcraQbU4
I1B8R1YFERXWjHk+IyMNaW2aI9b3ES2f3k7dze90k2zynfHYe8+ggnPEd8sVwYDW3HQrcW1pyf8x
flHwFOO+Lip1zgOwAwOp0Nzk4iq0nk0iv+7ZXRRsvMAwQwjs3EEtmxrQX4tYcvNer5xM9Rs8dkDf
1NF+1M8WhKQNr15TtfquiFyzypWHNDQpgnSYeeb27uAVbgIGPb+9V51wske7c9MHYa94r7v2XjuM
T5vi2N+Nd/FW+ypdvAAfk/frYey7nnHtg7ireYzm/sYs8UGaLe+bX5X/HjuNQz5uKToOerfztMDa
QiDtk24fyxsL31jfCMffjWt40cZ6Nl1gBXbtNrrN7FfkcxsJ/262jU33ROzMuf6xPBHg9444nTNu
UbYlbSO5x8eCABN9ZvljojtZ0DqCK7940lHzum14J750u9bZXjd9eewAyYzknyGz8ejJ17jlhhpE
Vac6yASIeoBo0op9PBl3CE+osoUo+l63xzw5nxa0PGF1AlHMwGL880qlpEVP66oNzGc42u9+A6JZ
/8jdtfrrQr2L0YkyLRsQvUK8nQsy2qCaOTrkYCjZxQAYdEdLPgyDahtj5QrpjnZoE17BhrOtxTtn
gJiLVStBRS1yJ1pj9REty7INVKLdSAQdu1b8UfeK38vV1/VxvIwk0HATITolwRq6urjlHY65mpiA
VgVRIx5AK4Gb1JqM5GUmcG6CW5QmGYpKn2gbGMPoZ02FN74tpW5iSsDIrJwJK+7w/UDFlOqdlsDW
2KrHKEt9JVxDQa+Z4BaEWOmklDrmzgQBwUizSfRyfU4u9xImH1d1sOXi7ws5lrgJS9prGeakmqBa
guasJjbdOSldLSs9QocvS6xX+n3XbHJHOvA2qhiGeRvkIXEUne4mM7KL/AHxxO56YG3U7XUnl4YR
ZAkgMmCi1iDgOT9eiEKMQi0wjNo86d70/0j7zua4dWXbP3RZxQCmrwwTqTiSLPsLS7ZlBjCD+dff
Re13j2YgvkF5nzo7nXLVNAE0GkD36rXMFIxQhvx63chKrnGZyk8r3HEyRA3JagXuXTvsGbRgHg2+
hZ0zH1w98UZBQ/j6HH4aW/787A2QtEU563bRniZ3mpzkzf7RTqCte7k+pq+Xr8shcdsptxuw54ew
Mm7ip/hFdAKv7dbPGQOHxuUglAGrELWIPTojvjSfdLvHBe+ETo2OCI6rtTB3borbSQOtADiblxjO
flUg4QE77bP0t7SoOBOX+TKBe4QcCsIcF0wVUscsSWBlHiUvr7aJom0aLf3ZdpZzfWXWx/NpaXH5
s/W37TgdS7VtT2VhF06oQqpYKY7AHb1IdSm4Aa56AZrMcfkF9Bvdv5e29LYdaapP8LU68ooYaDzl
54xL2fURre8f3KzBiQ5E9hcdgAEY+kqZYSZubiIGULba+JJd7CsLDNuxr5rRLbis3TLSXkG07I/R
+P36F6yOc7leo9kaFDa8CmMS5SDpKOT2lNHvpY1hZkEUi+DFIiPcxjU6aKnnsYJR2tImHuJjJg33
uZQIYuzKUxICTbhPg4dgYZdVuGgURrbUmSSEg+TvITJLsgVG0MwF42PeQFSV5k42v6sDuJo1SImN
ftrnfleiHlGmdzotXRVP0Dp5quZ4d32WVy6Ol1/GzQDQKnXSNSaOHDwiPanxwscGQPc/4eznt+Zu
UIAK9sxn81bvN8Zv62SFzNHJSfSu+Rp88BmoqeONq4IHn29o6FpSWOHYo7mP2m6s3o+qcszyw5Q7
uiEsui1H2uUta8lU4zUNUPRS0OTGLEmSPjFSdQsaeU6cKd839K20ff1HVL/hjesA6Snl72ATEuzd
r0cfYEjg1AHlC+5dNk8ybFUjSEJMtDDG5g/dODb05/XVXLmzwsDCT0BQzkOb8jLys0DUdGQuM5L2
p5YNveHYFZWVm56i0h/knWUnW/y3/VORrE7zSG7NkJ+ntblTJeC0vOvf8nVroYEetb7lTYDuUL4C
LtM5olYYjyckqZXEAwuHvEsnQ648aPeJ+Ca+BmAYU6FXsjwKFtaZy3F3Uq5E4LIcT1KW7Uk+MbdS
EDPGdMTbsRBdnVeHpkENCBwmGmqZ/G4e57KzWDWeAHORD2CCN25HEN7uVVNOBTeLVVNAr1mIGhA5
4gH8YWLItCA9BjaBugq9qdlO1UsNlNRoNry+YKtzuMi+4LGzPD6WTzn3HSvp6zhUx1NaJsyJ1F1M
wTs6TaPf6dPsXze2AiNdeKWQpQQUZOmG4OYQlfcBt+lqOsmjZN/bkcF6p9QjMFuBUMie3cicKnqP
fZy5NIqajZm3ZnNIajP7WXU93nxmGWYjRIaV/qkd8ix/uf6BX7cqvm9hYEUb8KLWxl1Rmq4DRzVa
Ak8hwMPH3CTF0tmlCqbh65x/aDzJcF5rocPhDnNzjkyp1qTpVKOh64gu/OlgSFK8b0uWPMlkqAWI
vZVRYXXBiQMMDtqouVfS9Rn66poLd+bnb3EzhASRGhoRmU7Gg/aT7o1v139+pTRx+ftcLAOlSwRp
Ofy+Ck2BH/QYn/Y2c9AEVj3n2fJvgb2vR9ClPW4t9DzVOvDUTsBtQqrkmLGt8i01fozNdgRW1CKP
o+QrrSPvqzR2UaRzhvGhiX/XRNTDv4L8v/wSLprNlaFH1aihuzbyte5ovBnVjYp0XP2WburClQsd
tK92d/cmmIHlhn95Ll7a5SKArRJpRu1mOnX2a1V7Dd2xeZOHG9Sqv0W/su11c2u+j87FBb+qLAkI
7jmj9ZClyVkxnxKqovpeJhOw1eGdndSh06uliIJ41Z80HLq4fS0c3zzFRcLaheK/nE+dpnpG8k7B
rf8U7r/Pyq7rLbCOJ9bm+gjXdpsBHhlQnQNCgUfIZUSdbIUl2iDPeBYYbJPKabWZzFaUqFp+hV+1
cyvcPNaZHYfj0M8nqyndRgm3ZbXtbtDz74RHy04FV9m1XQINH1By4umO853blVmbFSkk0OaTbUX5
rYx3gpO1Zr1XJKZtGSlPfZqW+38xj2c2uZ3ZK80wIEjDptynAAlV4zavS2v3b6ygBI+EGJCsX3rU
cNduzTZB9Vcl7Q20xV8HYJUERtacfiEXtBfJQgMX3kuXGCnk5jsZJWa1HaObSDE3aqg9ZqZVeFOi
E8HErYVoRGjgrfCC09Ffe2kN6UupDKtcPs044pzB6tpfmObiVi+6WnCSrVw9QWiGTOJCZwgGRYtz
jKgnM2GhNZ8Ae9T241hAIoSy0oX+w+QWVI5e+hZ1R3OADk3dQJTZHGxDcFtanV3UzjXcXvAv/ra0
NKYo5oDcxYy86SGlELZPtG7yKDInbjxbv/+Fx1hA4S63BFjjFnOmaj6aIWjVzH5kmzlXZMdqKsn9
eyvoIzCBUlh4TXmRVT2X1FofYvlUmsNDQWntdHb3+N/Z4GOI3UlmksH3aS4pTtK3kdvbolrmSqkc
GDbccnRERGS4eX5dk5qFpeUjrCCDf0C3LTua1mTvw3FqHzsZiTlqMWhlRaD2z0gDfGk0GY4SRpNf
A+jt64lkbwY2QCqinmavk4zkKapI5sbZlAg6uda2DjhgUNNAOyJ0iLmzEKX0urBzVQb+Mww9iuPp
1LcgfOrSjJ6uT/66KUgfAtAEolOeN1dK1SJi1JZPTOomV83i/rlkFnH0CUiQ66bWTiRULUFOuIgq
Q37jMiCMup4kGdPgS3IX3c5pOvtEbeV/401nVrhQ0DY5xEUQsUFB3ZFN3FXl3sg6Irg/rE4b5KHB
+YsnNTJFl2Ox1GzsqREpJzBbgIGzB3awmtX0FikpQ7AFV5pt4LmftniC7YoAhJNKlnzKkVFABchq
ij5QIHYx7CJtlrugnxINIuNs7htPs+t82mmJLTMHkvQMJftM75Aiy4jhyInOIqdtdLQ+lyRFo8L1
FV6fFRPUq7KJrB3/NoXGQie1SiijQY5WB6U19ddJHthD2JW2oOSyTDB/8YAWKYB8eL8AIc1tEUDi
zKq1qQJ0o/o8zvrPplYfY/0UKWgAwe15wZa0givV2vBANrWcMZCBgxDV5aI3MZnrkcHm0FQx6OUh
dVVJcbwBeCISmFq76YAMHPpqWHvQWWqXpiZcB3qlrJRTnILN/tga3hj60J5tBsGdYG1Tnhta/vzs
4R2GIVVTq1wcubjP48TNolyQeFo5GHE8AbiBfBfoZHly44EsT+3FKyIWHYqWbVOwezj6kAPY8nzd
Adfu2ajQLtLt2AsmvONyOFPfxPbYYzgyuM5dNeo9o43JJhmb8dYijeS2STkEbUNQ2detG6Ozpm+5
pFWCWV3p/EC6BDUA3FXhKwqfQK4y9E5DplcBTMJwojK7GQl689WXxoIIgqq49YG0IPiJVG+o8MKf
jFuWdX6X9Xd5We6lIhoFW3Nlv1x8kHU5MVVT2tKgLvsldg2SbNSsPIaYhW4aHArJz3oKiAgEvOJb
sAlCOBPhAG8sbr9YYwVhsYTBZpR7JL2XC1Gv+PqoPi1w22TEk8tuG1ggTRxuMlT07PHUDclz0zdI
ZiQP1RgGtT0I3iFrCaSLkXFuNiOtW2VNq5ym4rdBv0m3EHlwynl6SmWyLdPEKVuvmhLX1mofHbW3
tHQSW0DAulIlweRCt1oF5hkYLZ4kvZgL3KklxAigsjTgVCppcKmpu8WgAKxZ5Eg+hofUaDehMhpO
kWqBNoqEhhe34cLwxTdwbmUynCj2hHOwGWj3JksyXn5F33ffxh43pRlk38FAe9Wb80IknL0aVs6G
zx3BxmAVSrIM30Q3gmT9wu3VJebPORMlk9eDyqcl/gCumzqNAFlGjDxlkJGHzvstktfpS/003JGf
It6UlVMGUwpWLJSfNFyWuF3ThEkS92mjnIw2INpJYhsyCTJxK6fLhQlu2/S9mmXTUCM6Gb8wIrAM
qvlbNFg4zvbXA/L6In0OhtsobT7og2Fgo+SzC4TQTrdypzTKu2wUXMjW7vcXY+IuBLhzThBeQijo
kJ+t6b7JNwYjrkbeVdQppXjwFMWVUu0eQrSb0dpWPRYv8Roybabe+EZy7V1P5N/Xh78an87Wcpme
s9NVwdtMyXVMtKV8jxNPDiuHQME++cGku0K50+LTdXtrD2HUnZFiNcDLjJ5DzmDRpUmKHAXuDb3T
wFc1sCS8Gb9z1bGAVKoemQgGux6FziwuvnY2xLyc5Wlc5p3FoV/VUEya7W0FQdQp2hLpraTB0Knb
qpRLh/UveisIxatnzJl5LgB1eT1B2LRbIJc2BFctJXVYVKe+YF5XNyWkL5DNAH0mGCUvR2mWIwjz
CpgxLFd93hPs/hkUXYHqIFsDcg1X9IxZ3aJnBjl3hhhRgkoZNg6BfsiUNU5nqb6kfM+r2Gvn1+vD
E42O85qoa6tktrGGVVn9YF1WuFaqKE6eZdS9bml1Q5wNi/OWwZzMYRphadZbP9cfqOU32o4ZgT25
VTW7SEYJLK5GoDOLnIPY+ZCngwmLZl9srXA39a8sR9Ncv7k+Mn4jADCH3sIzySBuaNpcEzXNQ+gg
da9o4HSVBpAfU6mOKtJBi06KmjCP2KVTJI8We4ynsPGuf8IylLPD+MsX8EON6qRFn3MZ4OEL6T5K
9dihBsoWZn6Edrg3S9vrBjm/+X8GAVJEmgK0lTwamcgtkGQhhkwypLFDN853oSVSEeEW8MMI2JiA
twTnNQDX3GE1zkVhjX1aBqP+WxuPYRmBFsuJdMFY+FP+HzvLQNBdjCwsj9iR+ygG8Qm0s+wo8yz1
1XYzpXQV3VFcW92qP/vy1MaJ4FrOPxQ+rMIe0M5AlaN5grvFyBOpGhQ+yiB6kaRDGoAKN32SjU0O
/Ly2nZTRqX+Hyaaut/XkjsRjQqqnxS95ryE6cJjIyix5Me6+Ic+kCjXJhN7j4a52bGf5W9vYzmvp
bFTgQw7VW/Jaf7vuOWuuSkyAiIDxxkuaP6e0btQGxYRcW4YLY5vdJaAzy6rSzZOtqt1UkajDbc0e
biGQjkaLG5yJc6J8YHovRVoVWGP7XDbPpExuiuy1wDvelCDtw9qH6wNc2xo4lqBJh1QwsvrcrCqV
XpV2GdeB2lj97aBO3T4bzEPWTMruuqUPkQl+AZHMXyRkkREBfvPybFKgzWQ0ZlIHy7pFu3Yf7aJd
sx+gUx4xJ9wCN7W3DtGx3dMdnr27Jr6JskD2wNsWxKLWdf4G8uHQ51/DzbTSzLSwsrQOtPJ7KaVu
aL2m4U0amltmSJuq1g+QX4EC4PP1WVjdSOd2uROaEWsOQYtRB+M4bkju9bnlggInHJ+xxgp1rVry
7Og1yjbKY4/+2/KugdBaJ9pOK7sJDVAob3/onym8LEZvpGFRDfgMag9eat6kzegoY+doeuSSUpAn
/ki/c0uvoHoPGAgUpjXoZFwuvR2ZLZGMqg6O5rJzX0CI7AHRuil3Ov7/j5+Ks6BPIz/e/PM/6r4D
V+miL8oPncjVXdlT3NGfIG4sO5qgILJ2ImpIkUICDjCc5Qi+/Do69QDDjJgL0s0OJFchBJN8n/Xx
npnzXk4ltCTcAA20H+jkT3q2a2tTMEErq6Ehe7YwgKON6UtNhpKsyK0hZ0E3QIQH4o9OM+1j5S7F
6/i6/60EGOxzxBd0IwAkwjc8JySW5wFNR8Fg3bZgp9CyGya3bjEfmhHkgX/3rFo2GayhFIpzSkdK
jdtkqTmoFYTlWMAyR93OeF47uUhv4utOhg+D796CcKUJFzO5W6HOypgy3DeDLPqhZr1Hdxb6b7PO
y1TTSWqvr6rbUETXzF0QIZUAo8B8AmCqI4+sc+dhItHC1tshDlCnpP7cq0UgofHXN/uG3hS5WroM
fbpupzGo28yJIFX5xV/AwL9IkysLSm5J8l56bJyFxlyOcxxMGdSuBlT6XEry0LehenWIBkjt0qnL
Bde2JTJdbGK03C6Ky0tVFk1VH71AZy+oFGkyKyu0OChV2a1D5fvIwMv6l+652ACcfkGNwUn58zYk
rBtVEzbi2C90H50ypr0JNyT7EYlynytzeGFq+fOz4WjUsmarMuIArnJKtNoxpnu9f5Rqcq8Uj9eH
JbLFrVepdnmn6SQOit6JqpP6Gv0Oe0i5CmZvbSss4itAYi2tkNDNuxxT38mTpRcK/CL91nQGJJBv
zXqbHSPqZce8nXdj9X59ZDwOZ9kIFya58wwNVZKW64tXVOMjAFXHDMdVMuqeMbWuFUG/OmkhpDc+
yGPkgAF/Ju85pdvrX7E6v2fj5s6XnrWNqUsYd2l6JdvQXX5jSmiFu25l+ZUvG2DJdIHpA+1HfNK+
Z+lcTSo8hsXoDUamKDEfZjqLFlEVmOEGM9G2KFAihmOyLSA+22QuHVuTtkrykHg36HcpysdmdoSt
518eMMtKng2Pi6Olmg+SHcJurL7H1uzPI3GHBODrVhC9vh64H5ZMyIEC2IQSKzdCe0YPRTEnSUAt
EvlJRYAvVkakoefypKRK4ua0+I5izK+yRWM6aDMqd4qLJw1IdMHZvzZmwCCQ+Cc4nVAmvdwwtInH
YqoxZqpWBz3xLatHN/jsSAI7a7ETKllotkC1B9cubm47u04MVlpxoNOKbbtS/WYOpBYE6C9nO6b1
3AgX0dK8VFJt0jGYhr4bg1v+qgh1IwXd1wloBqsuda9viNXZA/HTUs+FgiV/o+8Y1ZJRxahs+Z5O
322zAn+i26qn62a+PnkxMFXF7QxkJrglydxha+mRYaVo0g/KHmJSW6U13DQFHxGaC4GkAU23K92D
yECwEdemUwWi2AawGM963ksjkhSF3ozwUnkXj5ukdM2fTegiQTiUInL/Nf84t8X5x9DFIU1y2EIx
1R1y/F0JgpfIAuccUTiq0zjBAqgWwVXcOFn3dynOj5MAqHJTI8CZo/+aw01YuOypGZuTAB2tnihB
vxZ7z398CZpnp3XWTylQMHABuW7c0fihg46vYD8EjrZsdz7Cn1vhzk9L0ePC6JchoCj0LfH73S9r
k/mGs7tuSDSaZbHORiOrjS7JEhYjjp7Bn76t5dqxNFHRa33JPxeEC7NZaGfFRKYkmKnuJN1DTv7L
Fee8NiRGaaUlpgvdXG4RPzAlE+xB0RA4r9WaFljKCUPowOk9QT6xTQQAjbUYpuIqjyMAZzqu1ZdL
ISlKDGgtlqKGzlMNSs4itXyb/agr//qar4aTJXsmL2RTwKpdGur1nkE9ucAWt8heT5MXW7tj2iPO
JrzulwaUSeBkq8esemZx+aIzL5tVUutVBIvxvYSsCsmc6pQdJ083HcUF5W1fCs6DVbc+M8jN5SCj
UdVAyipQzOeI5n4NkUFDZITnlviIM8ghACSHhuwFDHY5LNoUrKmZnATqgwHk21HOHPIc+ca28+kx
/6E/kE3mDE/pm3lII2dfpxtD4DM81OmfT1AJOPiXfAa6lS4/gdVSPqrMSIJs2gwP86/cM+qjHR7m
6kHPSDBpLwxZrDvpVxRXjvmXSm9frHMTwOIsGiagxwKZvWlAZSet7Mr1jTW859O/OZiQNsdbE92F
NiDhlyO14zLWi5AsW9ywnUUFxQPziah0vbbNcftCjlWGBDdQApdW9HChe4JSawDIx86208OEFuHr
229tnwPzitYvoLCWLP2lCeB5OsBgLIR28CaSchO9GtPLOArSqYuH8weIDoqoRRReB9UDd4AMlpao
bRTCClrSCwfXy01LOrcFABykCPPUu1os4rVYffWdG+WGRjVsc2LAaD79QN1mCGWn2erfDOXdiKaN
0cX7sH+5Pptr44TsKwhqUWdEVp47jltwpxlhaicBbl0SkrmRPwfWfZ1v/tXgQIeJ9DQufkue+nLd
qB5aZcniNDDHEU+hLYp+5pQ4BvLxUvwQj5qTJlDpEuVH+Tr9xyYzcPdDpuxD/oQL1yVjtQEp0yTQ
cOokhEFYNwc9uA76t8ito9vpm6TcgebmoIYP0L5Vf0J0p94076nxZGq6wHn5DtR/vuajfgUaVANK
9ZezIFl2xtADlgSTP57IS/Fg/Zw33WP0MDwae1TRdpgYdO/3Dw349n+iQHF9udVlPXm/BmQcZad/
7HNHSWKhWi5psJ+VTnije/qv8R7QY2d4aIH7+6Fs56PtS34+OH14G7lgf9pnO+P5+lesOt3ZR3DH
i8rAwyzX8HN1eK4NNBppltPMbpPvVHMTo4aQgazyusm1Q3shMUJoAtUcHgGX815FKQV9PGTks1k7
GNBCN7ubvvDq2N5E9/nP68aWRfw6yZ/GuOuUnQx2HFEYmw7JLj11KraWKAyuvqUMwIGBC1umkr+G
JErXSSUUEoN+ATfm4Csy2j9RCH1ooh0qWt8v11LNpjdR+D0BCvf6ENe3FQqIwIuiCo1/XE5oWUVN
yKBSFkwu4iN9KFOvOKWvc+sM2+G+iTbJneza38uT9F36PtiewPzyBvkyxeDiAcgT5FRISl+aN9VO
mSN0sQXGw7hPqBe+UOrUr+F96NTF62+BtdVdg727FBdA/8P3R8asotIIYoCgacedPDwMN9avpHPU
0nKk4bltXN17FjWJr24SOCpkI1C3BDEAN0KknasCHL5B92buumfqAsSUuGgiEEzl6s44s8O99tD5
VFR9OqSBrr/YM6p1llfYASFv0r5vRkH8WT3iljf4/41qmemzq6yhwmmTAtZa7w/SUk+h1wXzLQqW
whTq4gFfPMRcMKjwjsVLLi3lc2uHVML8lVABGONNjR4Dt453ieUb+/5l1LYZdcoXZt6oKJOGogT4
2jUFSOr/mOcCfQHlurCiGOhm/KmBJS0SxJh19/j8fS6QU9MOZz3B76s3ZHLsReCjuDHNJ7x40FHp
1AJz/5+F+7THxex0tNDUDlhEUDDtPU3NbVHl+9a6D0sDyGZ0tdxGGsi4RI8twSryJb1eGWXVyGFW
29DgYPjXN/b6cfi5SjztVVkkachqzGK/mfzwrd0QtNvs2Yv0anvWNjrEmZPJzvQr/G7+IIoj30wb
0O6p9fb6d4hGye0Kte+ruWf4jAh9mrL0o+/vmlqUE1luj182BK7NKDkpyF7yUymlMULmsvVmLzp8
N3eTqx/bb4kbHpuH5FT7qWBQq4HlzB4XWGRSyhZYJdOAltucPMwLWxp71IYbfbor0el+fQrXz8Mz
c9wc6lLTo74Gc4C9O2kPVjiynSuvDkzq6tV9I8RkL0+Aa/O5/PlZKKs6G+DrCPM5uLk/PeAicWDB
bzTzO6PP9n+JPP/n4ng2vGV1z6yVmtHjjPiwVgWqSyCR1P/R3T/XZ3E1ap1ZWRz1zIrWmdFkNWMa
5DvrfvLIUQjfFFlY/vzMAshQiiLWYKF7G4+4i9+Mx9yv/BTgI7qBXowHcuZHCANfH9eHLsS1xeLC
MeDgeBbH8A6yVXp02BPQ/zIPUDXgEujB9lmF/ujJi71v0lbead9jt96WO/mIVMRO99Bd7E6bv4SS
fllSLoTPQ20UmYUlDUkOO7oJ0GXeiYACa9sedxagIj7uSXyBm1UxkE+xBO110E3EYYUMg2Cjr04u
UFW2ihLCohTDDQQpHtQnEhtPu00P8egtOQyHetv/zrZZMJ6iYxHYyOQwt9mxoNq2f8pXts2fQBPp
d/vOq26jX9VWmNpZ9ju/4ucfxR1YWqgmUTbio6S7ZqP6lcdcNMj64EV2K5dsrvvXavX0zBpPADOp
ScUyvKRxkBA3AZV37fwqnNwtQF6AVjnBnU1biz3n5rjYOqsoXxo5BteBO3TYja+/lU0Mh47vhjft
TvahuvSt8fODvlV24V2FYyu9wXVHddDCt22fLWfcSdscsJ3r0/BBPXNl0vlCErpqOy2U8V2efCPd
SXvg4fda54LCooHg9lMCMYLpRdsVb3j0HYwj8DHmQ+xDNfDdqByGZ+hT9Etz5Xs5SJ3wNhY4Kt9G
87HjzqeNC9lsznWppFglDWill3r5y3S/z47iHt6FpOsCB+RpeqyoymqSwph8sJ3E0babV2g+Oqn/
JnoLrl0fzofFRW1djwDDWPZfRt677F6r/uSiVOVXuBsSd+c2uLjdSXJKQHEEB0fUjO8kp3fAGb+Z
NpE3grAe2Zvty5/r3rT6xjy3yQVtKPdKus1gM7KmTdVVblIAahZm2zaadlU4H6SO7ZKhfRhpd2fZ
8W0PxvoqA7PXPG01pfYjxXqeuztJVM0QzgYX8capS2024cvsEwUAbvK1XQdRuAyy9pLb+5I3vRaH
SrDrV+/g5/PBhbRuGOp4mLHO8jZ5nHeAZDwQL9/UXiu4K649Ls4M8dV0MHyEhtxheIOvB/OROPY2
9Qcnfri+wKt+C1Ik1NMXykK+HMwokycpj2hAk8ZrFCjUlW4qatT5OH2+xKRPKx+zenbjIJDh0Usp
poHS7JP0jzLGO9Pa2Xg1jVN/PyaVExs2hLEqNy06t9eGXay4eTi5LSBu2Zw/DZLpFF271cJyAx5H
FPnIjtaSH6WN35ra3UJTGtbZyabgcmEirollY3GfD+Qder6RT0fFic8DVMoAVG/exgFBu0LVNg6B
+KcaPReDYDXW3AtyZcjpIDsIbD1fIsjbEeIp1AQUrq13pZXdsWaTUN+Wtyp9Boca6yM07IvyDytO
gKuDCXlM8E8BcM85NUOvCV54LAkigN+aHnzKBm7PpUikTGCGz1dNEaGsy1skPtsD2t28SYndVs4E
W3TNCiCMCy0dWEEAmby83WIhoc9IkHhj8B+/k9+FpdoVdwBC8tPC8gVn3lxLdtkShkJqNhfHodQP
uTVummZ6mTt5c317LkGM8zwL+xLiBih1Ap24fMqZqbCZ63lSURVWM5/2iWdNiuZnI7goUn80WLbt
Y0uAKFoi+leTuqaCAATIRJNLeiVDn+LxivkbRh+6305DB0i0Gk5mFzvgHdzrA1xdLUiQ/J817hal
mGw0lRJYBDJ4rfFGw5+h6EYkGhD3KgWW02KdpCZBa87jNgTZhyfl4JrV8/G902N0dRIiSvKv2kQn
59LrgBZ4nXNCJW6YJGUo9Skg549vNp25rWfItgveVCuHBOpin2Y4T2QVqdSoRO20btTHYgAtQRS6
Uivtxlnx60pKFmyPNIr0glc3AEECw1Y/Gu+5RctU6M3qTAcYIh1+jfq8tdXYG2hWuhRtLNcdZHUH
IMMNtBKiLwQYLncAOFvUoW4xxETZ164GtKzmgta+3oTV9r+zxI1KIsaksQJ1GbRQKdFzEzmqFqT+
1B4LgaVV7zgbE+eRaEtoy05B/XRp1ip8lhyswg3p8xD+m1h4Zoi7bIO4rSEWXQyl8jYtDxCy8PNa
gIZaw0ZYUA/6zxJxzj7UvS3RGUsUk24L+fpN+Rb3W8MKFO1Hlm8LE+U0I3YiNrmsEUzl8ttfopUB
cg4wnH6QO3LuQVLJ0GsUIbT5fY4eRlGPiej3OacwtZC1PdoJgyj5o8s/hGfJ2u+DywBUtCaEL1Rj
cZWzAN9bzLSnNsdpVYEKNtbmw6jaoj7Ftf16boS7Krd6npV6lX7sIeC9KDqAUnJvdX+ub6C1WI6W
wAVciATEl3IYmdohMRSaBI19Q+l7o4qUR9f2DRKIIKdCvdzQCTeOSbcYJI4xWchdGc20lSPJQXRw
lPwgQSfn+mjWXqq4DX1a425FMTW70KJA4KTxMFDQQoHgYYojtNFkrQ29e7X3c5m2T2XKHmYTyjjY
18Nt1xU6yGdz5g3F8GzRORMExFWP+fwsnpnAmpvSjIcF+5REkjsQmWxoI4t0bFfXEgkrULcA0IWk
0qVfNqye2t6oAdjURhehULyYa2cX2vP+Y4HbWX1XjG3bwQIwy6cSAgrSGDqJOjgGRFYJcSqVHNq/
VIhYsg/gitNQ9dc+KAw5o0obK0tpHieXAV6Ynh4Zq+67TnaVdukViqPddSdamcYLe1ykN618rOsa
9uBHDrR00I50M9X/4jy+sMKF+TjO8EBRYKWyb8h4k3V/suSmMwQv0tWxIMqipRIUk4CLXboEyCs0
KoN9NABz9i6D1i4ayP6SwfKf9QEvmW6qoLlDf+qFjetzv5YQtEHV9Z8f4ya/A/DNoATnEku7dFNE
yZ5JcXTP2tKf0gS0c7QoN6VZ/qE9pUFq1MCdadG3qdHmPRs7Uav2B7CEO6vwPeais2EuVG+Xg/sf
I9ITkmc4jSM7OxZGfZCjt4qG35KEbuzYcIwKCXgNrZuzk0LtCxkXx8o2JVW3JqXHjAzf5dT4eX2S
VkIq3uWLTjXw7qCi5BZVi+w2zzTMkSR5yezrx7p/QuYqFqXiRHa4YJqGdQU2Rlyu4qo8QNNrJ8+9
U8f6XimVY5OW2+vDWjnxzofFv9jlzMj1oQPiCDq/gNn1oReGh5oJHi8iK9yCMhP6d1OMBc0dObx/
peZLqAkCyLoJAsVENMYteNeLDfE/Sqq34dhg3lQwDA3jYfAy7VXrH/7NdH1aWVbv7BZSx2ZM+wxW
EtMZoYIZ2NQXRqmVgwtrgjflwo+FtyxvhBGSdjPQZ7VldU466qY70VEE71oc9ssmO7PCOTRwMlZB
VGm5hBxMa3AJaGLD+Z7JqaNDELcV8TauO/bnqDjH1kyWIh+QoCivt8fUqJ5p9qPK7mWDAcUt4hS+
Ojhw4HGncq40oDxdIFSppoLqD1LdWebIr115R0FaLUxHrUZ8He3zS4MkWjO5uUSyyERqCGMbKhfn
JPs+pM/XHY8sW+TLcqHHDjdg6PMArXHpeT2xxhJcS8jitlHip7lZe5EVl+5UU8mZ+iJ96gpZd0hH
M79Oa7qBPPrrqLHBscHV7SgVgwa9gcUlbf0HLCORA9EOzZ2TPnexd2wXOtxvesY6p1WKlzieqGfm
aQgeUMVyWKxFEdo7QaRlz8n0YndV6PZKFN/NQ6R4ZYmu06rOLKeo+8ZHUgTssqMxBkoMyggiF6av
RIPkFKQxQNWgaZvrk7M+/Z9zw01/bNV0rtIoDSowGVVx70mR4Om2Gl3QOAZwEzrxvlDnIepYHdKy
yGbrD0oUaNMuk3tHF9261tKaOF8+7SwjPYsvRpeZaSnDjnHIbR/0U5LuhgR35UPyS9prpWDiViPN
mTkuaJZzikqECaeK751OwKMlmjLOYUFT3aqhgt8ugRgld81h/n591UUGuFU3+rYxyglzFf0vaVe2
I7mtZH9oBGhfXqkl11ozq6qrX4ReqrVLpHbp6+eo7oydyRKSsK9tGDYayBDJYDAYPHFOGoIo56Ue
LDeCQEn6+t/Z4QJXmWsabRnshPm+rTc2EMHNnawKNrhgNA4Xsbqqk5VCw3SFL929/ZicR0HfzGpI
/HutuYzxfywJQgYMSE88wyoJaWT0yW7jn0PrO6IJW430F5a4dBLYBU2dC1hS8gBtpB1ojCKCdktZ
1E29vu//2i08zbMaaROezmEIukfWmJA+vsPmIbeXf3U0eMowPtmtoA5zvSX1Zuiw+svy188OAFaS
2WFX2sT6MEWUFavjWa7r+At1Dj6HaaSorMqxBPBD3iD9JdpYECbCka2OxwID7VLzh6z5EhMuQkwO
NgMpMVh6tAdPQ+Nf2ViksGKC5j9mCtKlVZ9D8RNVa3BL44Jxbcth0K+rKhSFmsJPE3/sAyDwqgKN
tT4VYZxWY9mFrWWDXYwL5fghlTrYguIskGmx4AQQ/TwXztS5L0J9AIS561AVajLd8rooFASBVQe4
GAMX0qA4UtSWjDGU431rfBjVniaxIBdfXX8QjkBDBddTwMuv5ynCEwNurSgMoeIez2g5zBVS5zGp
5OOQC9Z/9TxTIXpk6gAGQwOIW5SIdlI3I205qngs8ad+vrcGJm+iplS8aOoSF81pd7o96d7UjZSM
tkIF0XttSpcnWzQMA+4D9tvr4UKJdyEtqDCl8+80Oo//okcUelV//z53Oph2TMusBtyaRa1XZiax
yp9ME/jFWu8XFECwWhoK++hL5hZNY+BqiTW8CNLhkMuMuahWH9v2cewgKasyqO0kIAwGggULmhVP
aWcHg9GS0Xi0EpEey9qMIlNE69Wn/JzMzSjUz8xwjPEtCqRzPNSEmFvl+UPfiK7Cq4YWkhVA9kFY
zPNSNZUTqjYI5I/9rH7MYen4WiJ1XoJ959+O8csi8ck1iMo1FdQxUGTg33WTqh1janVoOKuyl552
Rzo9lPIunlW3ab5VaGWcC8E2XAuNmEEQ/0KHCxGSm0Vj7LKxbkbcJLMoKLY15Anj1J0iFarKEQlF
9Adr6cWlOc5N46Kt1FpRUF9LrJ3iFOecFgAZKIzUcrL7F7P599B4RAYkYsAI0GNodvWKdn0SDzUp
nZmMz5r6pMWzJ4v6D9YAtSAfweUIr1+gpuF9smxZks4J2jPLMTCU7FCBLSl/tiHYZzuQ8Eu9+GAm
DywZBMnB2qlgod3VANOwsbAEXEeXUlHN3tRR2IhZEv1BPR7CzkOl/IsYdmmFS0Hk1JlxumF0Rp9u
qYYrThrMLQ1uL9uai1xa4dK2IncmucthxVKn72pDkMTtQUvmJroI5rK2sdGNA+Ir5B8o83FnaQPn
iHUZ1+UQ5YItGCd/olFZdpN4/BdvAOC3wrUN/Z1IbHhdv5HZRR8udwRztsGpOWexlzdMJPSz6gV/
W+GRAOoEsTBNR8FG0j503MlBCyPws9WSKJAnIC4B3sUGh9C1o7Ulmh+1Fi9TBvMdoP3boHqRpXsW
EWjOOe1HN+6m3+iGN6ZvaVS6+ewW1U5tHm+7yFruYKMnEr2maJkFSvf6K7RZ6lqLUTQBZ7tkiIK4
2rHkvjenQItF7blr7rgIYUAYSgM+hV86yarrltZAdPRhsekb973IIzeBduLtIa3F4Qsz/NrFil1Q
S15wFS9dRsyB2L/l9zB9yERNPmtnzKUhbhOPvWawvsNplv2p32EqG8nzLPlm6InaC9a2F56ZEZVM
GS8Dn40kF5mwDVZ5pEKI9Q/1CQRy/xz24lz+OveGUgNjkIcGfr0AxmWWj9CxyGq81xjvdbi9vTZr
AwF5n4GyO5JVNP1eu1shFWBZWzq0y7F+NpnxHFft1pA+/oUVvDSgZc4wdPBtXluZYvxqCwKgY9Gm
oE4l+nCypl7gZqtvLHjzBdoKNMmgMuXO+27I5GbMAa4Za5/h0UJjnWc45wycyUUJVZ1p6xQbM96A
5YSU2l6SreD2MNf2k2ObJv7RgEDgOScyuU7VfsJkWnXaoUncCSiwWV5WlDWJpCj+x+UflF3Rjf7Z
w4+uNm5W504KC+rgKtOOzO1bED2yYbsUTgwqSDe+DgyWcHDBKW0VUlqLF124+9w5VsRqtF3hApiA
YQY0M3JS+1C1QOlsc3sSv3rktS3OI+dG6RqawlbxauZkxjKqAgvro0F6vbSfgyOVC/SFLdGyMXA9
ywagPVNFS7dlVTSkNxOH2FZm/5f2uO08gyjdaPoOuBAJHS7OH638gx0mZDxZnzgUx0FGheugxbl/
W7Oo6vUJt3OJ/gB29bFs8nspykX8SSsYm09hbHw24Jl4p1uOsAtvCEu7sMsI41HykqhR7FqFTEzc
TViUIo1viemk27xBa0nzo6O7llr+bRdZW0B0rf31AdxIpUIdzHnGhTB1XhTjLpPuNH8QQfVWEl4M
E7civP+ipxiSCNfDlMtGlxpcqo954rc1JXgCjYfUi1iByIIWID12e6MkOvMNEfZ2bSkvTPM5L1Sc
IDW99JKV6MXLNwBvKKJiy8p9F8/aKrK2hbQX+ijcLoBiXiHTscUkdpJv1Fv7naIPHi8dIAbx4unX
OHnM6F3wdmtY0S4D2RjkPAr17fZarqD6r7+D2x1mTgdWN/iO7PWjcc197RnHn+F7HNBXZ88CaW8+
FifrHHkCu0t0vL6QXtvl7vuMTcpklHAiiH+Xfqm7C86DLhKn6l5uffSclaI650qtBjZRDwLpxUIK
K3M2ZaeohhAiCceobNGFr7sNdJrHzF+wcGa473pGtO4Yz4KL8Ep/wrXdxd8udqxZtxC/UDDHFZEq
8tCbm9jTH9kL0JjI9tpnZhMzInFGhrfpp2CeFz/6Ms+gkkQ9zARDC9/3QpMMTBwSoq0uGUSufzld
7MfxuFGdMeji6i5ty8ccgkBKj4Hn341yEqWFSzz68gXQtERyv2B7eaqRmvYhS2MZ9aNpuJdrtH85
zU/kWG+ske6aXn8XjHjVs1CMBQwRIqHQPr2e7W4u2OxkM+gB5MoD0n2fSAPEGqj9bLzYqdvIb/W4
M8DpSjJZMNtrkRG+ZS48CDgHeDac2mJ41O5UPGE+wJfLB630c8Ejx+psXpjgfMlCHhOGloLoH3t2
kZGyBv+USaSkc5kILPj11ge/vbDF5QKFOWvRZOkobnf2r9bRCUQpnm+v1rIYX5wDklcaECdYL75W
P5V1j2IXnAMyoURrJR+PT1UPXjXlI5HubKkjlehkWYvuGlbIhIQbyJH4iq1mzpMczyayKQPb3/wO
jidF7QTxbXWZLowsf36x5dO6omDWt3BhLpzKTx0z8ntHJnOziEhbbUxqVsQCm6veh06RT14MFN24
c7lObZwfhZEeR/W1lGNiZ6/W+L0CCPH2mq2NDQTNuGJBaGZhc7geWwLiOKrW2GAjRuIBN9kfp9Do
PX3uE1cdst9ge1AENldj9/IwDR60Jff4kgOHcT8VDs7kwTywt3F6NKHrUyeRq5WOO+Z7mz0VlmCv
rU2oDgwgSPXhJvDO64FmZdr3mo3tHIOOSXLDFCVo6RGCdoIDYnVCL+xwzjJn5mjkJuz0Y/1Trk5N
Fm+cN5BXBpMUOuT26ukrOw4ku0BbLuVgJCDXg2IzrTKpTbKj9aaAXkHEG744Gb+hL3+ecw6NqupY
DkV2ZPP3IQoJBQM+lU6dtFfb2J3Gj9ujWdvMl+a4JaLIngB+LdFONhikGp5sULUJST7XgtSlEW59
GqeNWV4vwMDeAU/VYzjknjI+GaPn2H4WAfIlBNIvZdVb08jt5VJqx7GG4u4xqjZlvU2jV5Dqkh41
Zql+g4iiYnxLZ/3p9mSu+vuFa3AnJwW15Vi0eYbCB/i4lGd05BBFeZhRy7ltaDUjQuHGsnRIm+Kq
zlWVu0bNwnaGOlQib2oTvGNtTqLBgfhIFz9MUrJJDNMfB4iKZ7teDgOlmP3qZIAqbJargxx2gh24
5kaghITA09Jghbfc600xKnlrSEadHSf5ztJfcEUUtg+sTe5nSRFPaVD05IcMgSo9GXMjO6ImQZT+
z8J0HTUmURXR7K65K57SUACDmg3uFtwOl9XSkdhsZscKFI7xLuqVQ1tGh3zp+y732pyd+1oACF4L
KngfQG0CBVzQXXO3iN7SJrnR9OxYayNJcScVAtBWMPgL/e2SKgCEhnDMBZa6dsIhYXgUtKMHdNu7
qXS3dIkO3lB8nw8KRXeVhqcJ3EhlvxmCzvzHz+Owj7zhUx1gafq7dhEWSyMtlkth1tllEFPppXTC
f17YvDbC7UA9hm4a+PFwKwzLQKszUlujK+Z/XXP3i7F8HrYX2UnUMKe1NVyE8kbdReMTapNbsR+u
WgHIciEkR0cLn9tR6gz2gvg5pjMaNUoFAFxWKj8kpxPRO60dOigloVkWJMlLo9312lCnw8OnjcyH
Srk75M4GMrDQ2gPtMEEU2nRNJEMgIH64HcVWdzSY1kHjCXc0ZM5qlBh4opKX9KDeTZJ1YGj+6LBc
7F8NbxFvAB2lDMYg9Xp4GparLpfhAXS/TTVrCw4tI8XlJtGCopqgRyBKt1aX7sIit59ltM3GlYEc
mWXTTmObboJkiyFIr1ZXzcIFA83mEN3gWTqMmmlh28M/MvMbemeawAh3yvDKKA6fWvCusxqglpcl
DRVqG2HxegrbOIcyuO2gpGMN7WNUqNJDVbDOv+0RqyOyAZ3HtRPOyJeEIStvAaWF3KpDlXF5/4C8
7n3XgEPntp3V5bmwwzmE3FhZMtloolf9d5kIzsJVt0YTyUJDimOKh9H1RtRVLLZR11bRZanObjtC
dlx6rApBuqGtHVTg+oVUOIQfFkac60WRsWtn6LQjpDeD/d5KmeFN4ei4wM7E+3BpVk3nCGWDaD6m
LFVdEGvERNc780B7yUft3fTkvNC3bFReYkmBCFKp5gF10nynTBp65UM6e02dNm9JOxoBeCpkYieo
kFZz/twX9UCsrEMpJlbpQ5/iO6KxUyBYQpPtmA+JW5mA3MmVOflA/2SbviriQ4RfJloKcBQUj0Ri
70vE4LO+RTsK125Q5CEvup4QkDwzuzLm7DhK2Wlq9RNKGeZTnmm5x2gUv8dSbQhWe/VcBcIZMA1c
riBdxB05dWRSM9FG5CUTqaGSSnTXeVPO1lv2If8qfiuWl9YuEHS3PXh9pH9Z5R8lk0LJZC2FVepV
TrMfrfeo/pC0aDcYL7ctre18kLw7aKnEIwoIFa7nNDPQ791UmFOdAXBYy9m5DploEtfSdTwbf1IB
gBiCzx9R46qVTpoyNESp27F9y5z6UQY8yRk3zNkW5UDknJEuOd8e28qbG861C7vc4iX4Val3kHfF
lUTJIGcvs5KwB2qE8qEYo/IpKqMUbS/D5A22Ie1CVflWRormjVNBd4AMxIJ1Xb2nX3wRz2tnAwXH
JLSHQUOJ0KP1M1IC9Vf/QyZd5dmNwNpaqML7G3Q38QaMOzo3fKlplLaLYSxK0bJX7/ICzb8FhNRF
3fXrhoD4QREATxH8m1US61PmIOoeIbUj4/VBaVti/RBpP69uCmAWQfcB+SvIQV67ajM1YP+sEYcs
8hOEcu4+3wj8ZXUzXFjgDo6pq7u+BDALr3saNGie2i1YTLaa/zsmkyd5NviD/kuLXIzPDStL+6EH
ibL1q/ZR5Mv17l0q260SbwGdRulysu+MviIa9AGsnPSlSPln7VBekKD/P6vLnFwku3nUGdO4zCrI
KzzQqe6yTXKORR7yWVb+ErsvzCxn9oWZSWJFmDYwMyKKEgPKi9C+2iQk+o4SPwmaIxq2Eu8NdUAf
zwAe20UPvf/yMfsiqN/aeFF0w4M0Ehq0bXDj7bUehCVqiFOVzW4K1pwabOKUvU66XzQmbmaVYBeu
ZSNIgVEkAxM8bp1cboUyYaIrRZqjDRmKGI6c/EaD5X2Ricpkq3YM5AnAdqM9nj8dpxowAgBMYKd5
Gulet3egV73trismFlphzJq5lAP4KqPVzHnOqgH6mL7xlh9iEePuyg5XkMEbULRFUzxOo2snwZNX
R5NqzJe6hw7UwJb10Ih01fCfL8mVHW5JGr23StPp82NB/wBjDToEIRp9JSQCToKeeAwEncC8YG6U
ZJktmVN+pLkFDfW7pW21kT+ECOvVJTGdBdyM126Tb3KPI0eS887Mj4OyMZq7IfUBxPkXq35hgou7
kZ3bY53CBJArTbmHCXDg3zax9mq/YLwAi1EX+ii+yQI13lbKO2Bwwo1xCIM0wHFNWnfa/n4R1X/W
soIrW1yURxm91+IGttL0xRr22gBWcIBEHa0icuyVpgfq6rryh/xZy3+JShjaqmNcjJSL+EnUlRJb
RirFxPll52Q6RPf9UX6ZA5Ro3fzwU9m23nho/STovO6UuvmWedVLt4Hm8WEK9G3t4yEhWYhbT2Ca
E0bqlWTtanq4AFmaNdWKZXpeFU/2RzLvVFizXJPUbui9VY8yaF5eHRL7t31g1ZMvJobb/BDdmVOK
/OyYD+GmNvxBVjf2HNw2shphLoxwO3/soF9tUhgx6BnpdSE9y+Ob4k6OwKE/0VTceXc1i8uHXJx3
Y2JXurGMRvE6wu67vRLYO9PVcH+o3NhNd8o2u6fB7FkH02Oucv+92de7GIx8G80Ddbone3oACje3
O0H7Sw3yJwXatPF2IiZmXiOZlwRiTsxlbfmvXp4al9Izzke+ikidcGLqAmSFjni9nWbv9uyvoVYA
5cOhizKjAQpgbuvFodxZuQQxBYqGfo3MRRBm6DxuX5vcjxihObHM4qGwBOfW2p67NMvtOdWUmtxI
MCwrtYJ2RLNLNqpHxex+mH0sUixdSTAwRqhpL9X7hdD9euVNuHGkGRhjppq7tNmgyqaUUZBvHSNo
LEHKuubPuJuiqIcMA2IRXGzWkzA06NKX2tS1m8rlAbVtv6meEnkEj/U/r0gt/Qp/GeNWr8ih3BD2
gG1r8XRvWM1d1L2bVu8lNSOykgWDLhITW104B7pV6LqFR9pcTLAj1PxoiaartAG0b6IMpMsm+pXK
WldIit6Q7W0HXbeHgqwBsQoA+rld66SgInN6tCtFyu77Lk2Rr41UdBtevI3fZChh4DEF77QoJHEx
SE7GSG2WjiSqvMqUBj3KNmpyUtm3WN8N3S5SY5Kj9dfKPpi+Leq322Nci7OX5rkxTmUyzXlIoaEQ
moDtVqhehfMpYvXzbTvL7fLrMPECvpSdUe3hNh0F91EEZC1av7R3XTYOWtpu6+Kk2j+Y8pinhd+3
IpqJ9aH9bZLbehHQwgCAADWFfonGA8Xah94C41eYTDC2tW2Hp4i/xsb5ZaQV0qwUWMIprTet6Xh0
6p9am8auZjIiQWPg9lyuxeVLe5zLzIkUoils8UswGSX6c2f/vm1ANHOcU8hD5yjhYoCejS52aXXS
DUEQFvnDEjcvTkSWokWjZ/C7soM8WQ462A6nnPwI4j0ty6Gr9EcDxuv2sFbXSUGLCbayDLVQbp0m
VDclVQMImT6OyGIiNxu2mUZa+uO2ndXpQ4EQ5WDcjL6wGIZMzsJ5gbCljfVzCvvMDZXwbhxFlJ2r
fqDhPrGQuC09yddzaLDcsMt2gauNL2a3lYzTvxgH6CVk3YbmAmS3r38/ibsKJTHgjQZQTRUGkCvA
lcq9iHZg7YEbnVF/21l85cIXQnnKJHPA24akwFQYFBmYJtG8/wdluM1gqYDNMN3Na/sd3VUtKZtH
IwOqWx2PBRYzQnfs7XGvxX0VwRhVZXVBXXPj1qSRTdmwvJChVmjsUM6fM2KLhIDWrSD7hIAZaPh4
HSAJmsKSMWPUQAY39GeLK6E+POqZIPdcdUZQy/2/GS5YFJE5tKBVwsMRGBMhcJyN6AfKRbjFZUou
wjsu/w5Ggbj+2RaP/75eQr1WFThjq5z0uiDxaUg3cquTSAdNSMI8pegEW5kbFW+Pr5yGo55mrdEo
p9HcNRaYhcOSzLKgt0VkhEunAOxIwinBoNTB8TvdzYAoCeWX287GX3a/DEW9njpVgrbDUMOK/NT8
gK7X5jn8XW9/pfcMcUNwUnE+t9hCDx2KT8D0Qh6Q78AvBkcDOZ+snKq6No5OGCrPYWXIP2Nc6T1g
SgzBS+K6PeAqlvZyR+OLtHqq2YADwV5vbSbjMFYKkdQSSC1rK5hF7p76fyP72xI3i4MjV/WAY/gU
Vb6Z75iDtLC8Sz2dvTf5A1K3YVAFPsgdYf8xiaRtAQvjf/iHdB0vdWOlTcqJlvOwk2uKd7K6LAMH
YFu/7eT52UjrfCKFro/baNS1nWDMi/9xmw6PKCr0EtDLiE6ixX8v4ibaGdJ2eQI/Fa/pb9aQ8Wzc
D98KSBC09+UoGO3KZrgyxsURqc9bs4K1U5PQQyHXft5m7jS1vmBQIjtc7lE4VkW1CnaG3vSMOHro
mA1uo3nPoA3XKm7WQQ0LYgjEzMsHOjg7O8v2cpxtskj1lKnf3P6e1UW+mGPuLECbPXiNBgPDjuZz
pO+Var5LMuZOinZIcqDiS9mX0kYwC6v75sIqF06h+FdCqx1Wh7wLWjMKwjDxslIN2n4SmBLMNw9v
GaUqdawBTtSCB2bQ529Wcz/rlqiQxNfZ/rNb/h7SZzHgwll7CLUBjoIhycWfwvrW1/m+U2wyK5Wf
VCphubSNcWTI5hxUkk7QmeCamUiTS7Can7H44iOMpuqrqIdzSSj1J4OxRy3zXk/Ng9H2nsG6XZ6D
GF8TzfFajMfmWWjcQKSGF4VlES7sRizTJSuRECrexxYPYqQns7vvN+UTRSMD6d9vOy1fWfm/yf7b
HrdZWQoOUlRWsaixvaUQsqWJ5ldF744UrU46ikd4TirAJDeCGbpxkkBgf9WpQIRhLf1+AEly0dhx
MqNlva2cyg64gSm9G6YUkLP+fsajSu8MG2NCLWsyD80MiB+e71Mo0yZbU5pJpwmQR6trfvEt3M2z
HpV2BB+gctLyYJDR0wD6M8+afDz1zqibZv/myAPvG2YXqHkUSK6XGty6LEefvHKaxndwbg9zoECx
SSR0/9ny9CX2X5jhRoWe3qYcrEo9lTm0DoAZA1sjrYGV1+UUSkYdReunmw6NQ5omDd3CAMaraeng
a3bleI09Z3u1GcNN3Emj36vTe2KN7GBBs2QPISfdn1VAP6ysmj30/vT3UUHT3W0n4W4vnz4KSkPU
xGTILyn8e/QQOcjm9Ug9ZSF7aOvqFHW2qFF+zQ/xDg2C6OXhBULB14uR2GnXo/8Ds2RO0zbRImtn
Nwpa8kPoX94ezmqAwzUGWQ5kL/GCyp0U1TDpqJNT9WRl2vcsNQMz3wzqvaqBQRFaK4nq5fKPmCVu
njW+MaKmWlaOf/sjuBsurmnA0YAaBddb/IPtdz1ea6RzmFhNc0ZfLW5quYuSoBdqf6gZeZH6fNvY
l5wfEgvotEUGhLu6AWDBtTEpkSZdkfrm3Gf0JDH1KRmhaU3bjlB53kkzhd/Lgyw4kPlmwGWMCCoL
E8BSUkVP7LXZCGzRc6GNzbmZp8Bu+w3Nj3X2hI0mNXPQTt9qPLPJ56j1e6XfDM1uhqyX0Xq3B8/r
WH1+Bp4/wS+Cq5UCROP1Z2QN6K0n22nOc/IyP5SaC/hT3m+sjoRoGvenTST5VglwW7X0Ux0SMygU
v3ui1I+NfTtBi5WwY6xsEo3gHTyswMbtdeNByUknPTQnUe2Df3L/z/eqGvgE0YWCnJGLS7HFtCZj
YXOmO+tn8ZH4vcug/jdvQ689yI+1r+E8arZ10AbDtjtCgus0HFpvfpDvp20q8FPlS1Be5DkuvoYL
X1KlZ5KdYPbUTeejRu12fkQkF/k6DsaQ/PqYvJT8iTzBNWFlf6jg6wUDCAiooOS6/PnFOVx0M4uc
Um7PSuKNZuV26tsip61UiJiInbdd5GtEgMgEVI5R2gANLZyWcxHWTEPYtvDUtKdbq6zPZfbu1HST
xS10oKJjlSnerEDMwBz+tNJHZ78NuQic+jX1WD5CX8BjqJjjb26XpmGr9hI1m3MG7Y7KrIFQTZ+i
J6PyUl11p9arpIgwp/dDNixdfso3wSyshAnUwkBSAqwAqFdtbs7DpExku0zas56+hRDLHaqPNFJ3
WlGSzpKJRR9oFu/G16beDfSO5tG2jlu30Twj+pYoYBJVdUFGwMP4lr2gKah666iLoLPN4o4FaVCN
jhVae9YasJ1px6p2pWgzIhsdU1I5hjd2f5JxY6aPTB4JKEH8TFMFxYVl3q8OcHwD+qVQ9wfBH/7F
fYM5lHUZ4nw6RxXD64UDpKQ9qCIMxddMcDFjoCtr0UbSrC9CCXU8gVm4785oAW8it8j8zH5NtHuL
BflwDisPfZ9d91uw5kswuR7cIsK0YNlBX4jgyK157wAgKqexcbLnLZ71pvtpdPURFKnGwZkIMgK8
W47jdhbeZr7uOYAfQP5g4zqOmhpwYdc7XAI/smox1T550jbY/Ux8dCwTxXXNgyCUfD0AOEvcxspV
ozWUGpamDT3Wu9IbyUdJbG/Go67uQvPADRTIzLXbHg+1vZ9sbM+E4JziJ168LwL5EAXzo6jd8LNF
+Wrmua9aMqKLCFcZWmcYiAOnzp3c0Ut/2/tyV0LbEXIPRDso2zzIvcr9AMwK+A0PHSF4WzYDaaMG
1kYlE0Qfs4BuckFDyJd4z30WdyGZc01uli670+CCINi1/JJQALtEilx8hz7kuK6Xn3M8BSxxVZV+
2qleoeKOQZfeOSK/3n7UJCTNMSQyEXj7Jyv6lzlHpR/FYuAdgfG5nnNHlobCKA37NAcD5lzbGtt5
m7jKPr2fvMLDU6y7qA56e8zr5vZOW8bDmV4EGZCDAPMDZkXOdKmyVh2T3jnF1dlW7xj0AtP6PaF3
OV5Ib5taWUKUeNHgqeLsXMpe16MctN6M6xTticlEKuYCcB6hIYsib0E9xpNFkoHLl3MjuzTHK2nM
SjzDlZl0svAAytKfRfOPp255vYaOBojHNFzUuKkz2KgpNeB+Z62lRDMaYtMAzAAuEghXiURNc18X
akFVg8Z1UWNCpZzbALoUNSkKILAGGHGogajrXX3Tm8MkEs1dNfQphIddDs9Y/vwiAOT61FdlqyVn
1WaAVPjFmaJ+xrYsEZyiX/0BcwaUOIhpZAfhljvAOtQ+DUtK0rN1yk3AUPTcr8KWMMnNK5LIqg+m
n9se+PXSi94HcyH2UQBiNr4sGSp9FU2zKD230Dzv7n7q+8n9I5H0oXDRErnJoF/5LnvthuLv2Bc9
2PBwbQQXmAdDI/piQMeLQHM9tbbeyu2o5enZfGHu7EGwc9sEbvcmGOWXSytnhjvCBoWldRoX6bkA
LtYAOnbyGYndnzNRd7UfbXQS33deDYBsDgTR+wt1I090jqiLP15vv+uxcrsjR8JiNQk+gn6LthKB
YJDbkw6he4YgrO6N/uMMjWDwqxO6sQmCK7qsHmRSCpZ8zZsvp5w7zsy0UCJTxpRbZFIeNMvVId1K
D1l9uj3pX5JUzPminYJquYVsjA8GjT6ZZpm16dlAYdAuY0g+67JKLOVp2EF9+Laxz7shP7mX1rhR
sa5LQK7SpOfmR+bnbh84BO7k2r7qqq4VAAxBuoD6Chm92fv5DOD5xgTEPdlURwhNAg7WkubdJN1O
JvUGGpebzv1Tk3QreakLqXpv9FpP2tmCteDBip/+by08fzI6+HDWcZ8dp2lfZ6qenvtA8/rDbibR
1iLd0wyRahVA7cmV961Hd2yTBtHTcxcMgUmqnRxoOc7eH4VX7seRnBJPehTpI6+uH04nRAdLB9CW
25rj0OK0SJZP6xxAgbZtN3stU7Ym8oxUI4X8fHsJ17YHeldMGcS36MXSOXuqnTmF1LMMnXjmrpxz
twp3pmQdJVGh72sCD8+8tMRFg7pjuNSNsCRPRAsiFrAuCK1Dzja6J6G28E2udv/d2LitH9cO1aSS
YmwdFHXix26875ORtAL8GP/sD3dCL8py+IKGGa+SvIZuUmSlAnqF9KxaXt0divwcIRmdd+hRIRpg
+J2OfHQ+9NJ22GQnBVwgH40opn9dR3wDNFUWxh3kUTzEUZ6H2FCkJDub07a2HsLkELI7Vfl5e0ZX
hwoRms9GFaA1HC53GtURN285y85j4Dxo78wv/tDH1FN3mW9tAITyIUdSESYoRQvMfilADGhhi6CJ
kJ3bY7fRn6qnxusCx5/3XSAHdG95iDwPqmCwX0M2EkTswqVOh/ouj3XP82jIM3XMzrEUhHf6fZNt
pxAlBkWA0uDVkRf/QeaB3WeaII390jItJ7j30kjOz/OxefpmEUaQ6EMMJQC3MHnePB6Pb5uPx4+P
8NvwkD1IlPQi7uuVoaK2DBEA1K9B2PTZs3mRaxWQsQeBFivP4fcykH4oPhS1PYHrfE2z8L6LRlzA
ezTQE/Bp90QVFvb1WJ6nvf7afY8fou/AV2yMrfQ8/W794RS+IbDeZTKpqJeK9ugSXa5PKlhf+JnQ
MAZCY76AXg9aW7BYK8/UG494FThEGwCkoeyCkz6/EwEuP2u3t8xxYVWZIKeUGSbM7Ypt8TRCzdqV
d859fTB3UMPcah57Me6bADIVm3aTnMoX5xz68rZ7s1Ji30vv+YtwAURTwAVg2UlSiTrLNwEATwPT
ZZs4ACDdU70qCO9FIqer630x41z0pbRP6qSyyrMktWS2n7T8zpge9M516hdtcEFefdvBvmab1yvM
HepU6q0RPKjlWQ7v1T73NHZI9H9IibxsVXR4o+vfwOMiqqHcuiZmNGlWLcfnBpw9yhsVlblWBgHS
BKRtkDTFJVjjBtGXDugkVSU+G9bvsX2Uyk0SiiBHK5sdWT9eM8HPgDyRp2wdjcIZdbNKzw+ap/vP
KmkEF6qvZUncLS4tcKcEypKlFFJYUKJn9D0RO31U8jt52lTGb1sNqrMeHfSj8cOBSBPecG/7wUrp
5NL6l8MCL1KFqk6wrn+PmDu8Zh9GMB/yn4MX3RFtO6W+vkvojr5oxBTJWa8cw5hVFXRccBJAyLhK
uV6WWqfVDFeeggy47GzrJ1MEUVs2zmVsQYqBWjyMgCLTgPgIt4+beUgas4qqczRJJDPubVREBVPI
713eBLd3yy602qiAifI4/JF+YTiv7FX9UezjU4K7krHPQjL/ye+Lx+EsC+qRXwr9/zGOfj/MJMbI
Vxj6eqgre0ph/Kwd6FvsxifzmPvSIzZDTEQnA7/jeGvLbrk4+rJqZHRcrIEewBvbYx7/L2nftRw5
kiz7RTBLaOAVqiRZBFkU3S+wJrsbWmVCf/11cHfPVmXhFmzOmR4b2xmuMZAqMjLCwx1pje7t/oTy
Uf1sBLGvCA0s5JtuIJJgkJrqViElXK+hefVrmtvDhBapNRLrm5c9b2jenxejqfsmz6t6Ks+yFYx2
eChfs4O4rx6N7doVt2qKmzhtIpUhgZjpLByCh2qXncJNeIyeE2uN/HBphS4nb57cyzGZKdyuBkO6
ihd78LtG/0m6ub9Ai5sOpR0FVWAEQBB1uTYiaoKcBqJYnvu9AqpMq/us3s1XUOq+6k9qYuUrRZOb
1xAWCslOCN4hEYnEncItFMVNU80hyVk+SZnVPzPfOCHSPMh/49OaU1rYfVe2uJVqQG8fRkJWn9ND
vG+sYFt77fsaweL8SzivdGWEW6VIMwbw/MNItMue5C05Sce1Lbc4DqADIYWJtySKXtdrFAOALqVV
XZ+nr/6X/Bh9ytSS3oNf97fCd1MmNxJc8SjqQg8PPcF8QVxS0www9bI+Zx+RPRyeN543HCxEio+B
9W7728Rqt/dNLswdLBoigbeb67ncrQ+Gw7QNCavP+XNYW9Kp2WDbrRCXL5yiWQUDLxlstrkP7nry
wkJI61IQ6JmID0lmWgTA9DBcuTiWjKA8B/Q00BsE+pDXRkBZkotdFbFzLO4SoMNAaWgASHB/tm7v
PzyX5uw9ioF4MfFofjUzaV3VBbAheoWCYwYtj7LNMvf/ZoUbCmkF9MyDjxr1xhdBKq1yGFfGcQMA
wTRhICZ8AEofeBBxF7laGnHCAphoxf2k/CKC6WmSrWlIRz1VozV6jd2VthnuBRkcWruiWNkSixOp
QIUAew/PIr7mIqZaqsphzs5DB0FzSG/mdktHcW2Yy2aAqQe0GLVUHueiRm0wjiHgNRSdtyoove1y
sovOhhYLIJLSB0l/dtNPdM1A4VJcY7rhA7J5joGymR07WrABJLzekZOQA9oXAJ9RjXSrkvdAS9xR
eoMi9Mowb7f+tSEuZBIBYQP8XWdnsO7ZOfr4ugrdHZv7m/KmKsoPZ/6Ki7tQUMVSi0qAIFQLdCEe
exg+wz8FKLx3xRYoJdQEY6fabPXeGjzq+JK1j6zWUp05+x4i0f7S4l/vf9PS8kJbClQsM7X/TaE6
mko1z8HEd2Z6HD2LJjGdaYrYiou8KZl8jxyIflwiYBs0ea+sT+MUGYbQoJhg7MVD/ux4xC488aAj
8wQMarbVDqj5So5t7lYu628A2PWNgLW9sM35zrbuCOCwsA0Oj/cHFKPtyqE7bd+dmIeMsFfufpVe
7rwRcKlk7svv+xP83cxwz7x0vehZV8liG4btGRBMz9hUJxUpIrKpdkFmIcfuqZthq9u9hyLGs3Qc
Hov9WtX7BiPAzz5/jPp86ImMGQgNu2w+9feB7QP9o4k8/T1RbDHCI495aW0xcVMI0yZvoGrmkOL3
KIOatTyCTFTTS4iCCU7JEvAQ2Jrg5Cb+6/Tchpty+KNCm6QHGX65NYl3fwIXQlWkBgDZxqUEBmPU
Pa8nUO0TLYpbYEfCyo6rIwtdTTgIW/ZePJjHtct86Tzg5gMdFNJds++5Nla1IqG1QNozaX91SmqJ
fezcH8+ST0NYgsIFcDdozeNixziJFX1I0vaMntBsPzRlsQNTILVJa5oWIPD1ir2FYBXQL+BvgP5C
r43IQ+7YmKK9PctbPF9U6yF5UR+2L4C0/b0/rO9aA7/PL83wm0zP9EJIYGbcoL12r76oX+LB8x5E
R3ui2+C4UX9aG8t67qznnekmv1xh5/vEin76LfAeL5U9Wn9Xhi7PZ+veN82rfeFwCWWTarb4Jm20
UuOQ6ICWPZPIM1HFQDURmUQ/f0VVqzpPqtd+QL4A9EZAZOtOvR3BMsfc5lVODuLfRtwx6dN0JNWi
x2B0orX8102lcz6jl9PH3Q00Z03RsKw9S+mBdQ9yZYNW4W/oFbbp2L3VH/BvkNOwEjdx6caWnh0/
E1eO2jea4d58cXtTGjoiSEHZnvt8M6YbANNL8gm8VkhtcyuYPlP3Zu7n/amuJkvuD1m1i8lnpWV2
pluol+S5LQsfk2GnDzp1TM0ZzecOePfUVfBgVva95OU9GF//Vjvag4HAEoUNTU9l6g6GDdV6sX2M
qscheEoYKKEZVAdB8NFbGZRm/qT5pj0alTtpnryLv5IwPhghMM1WOKxS8dxmUCQdtML4G0W1uch+
vW+YyTrQzbfs/PHz9AnQjGA1O+hZPgnWJ1SKUXqey8/I7gugIglBUTX/KW38b/xHAaCix8e9uyfW
/le2fZVdcCLian+BiANAVyNS1v/6028LG2fg/jFcOu2QJkHHr4KwFKyEnLdsKc3zQR8RFuq7jJCv
WGsflPfkly5sNdMraHM22rckoWtb5/akoSwgzR3N4NDAe+h6xuQyzgJk7Zpzr3aTxab6p5KYHyQJ
H8x4IivneulKAAkpWOVROkI6ly8BywmNi1abcbtydsjHM1OZUxHF0ZGZ1j4S+ZR3FqvXcpNLkcSV
We541HJNqDTDhc0TuGaqJ6W2spd0H75qTg/cmuyKtmQJO+KISLMJOwZOmnob/dNiCDwFyjlzgnnG
19zIg/R6XCkCuC/PEtnHlml4UhI6zev4ApK7QQZAwcUD8aRUK9Hr7Cs534BqmgTxG+CHIPbKrXA+
JrlCCeIYQX0opdBi0hpm6AY1+T2yCxPc/ApRjZzUEDTnWtxUWEqwlHRStOlCLxX2lV1WCH/7z24T
9m/3T81C1gBzemGZS05oVSKZeYTB4RHj0R3oqHGS/3TW1xfwDVhO0aa4pELHxJ81HMZNfZQfNhdz
SEpYTG0UARz7oOw79HHCp4T7CD4FeHjpA71ZoKT0xjU+zxvAIG+XeyT3ekBDQ8B0M5cCqhHZmi0C
MpgeVaDg5RwPksAqvcJPHRPAF2mlcHpTZ+DM828CMw/CrgSdMFKQ1VF41B/N5+Fdf9Qfhk37aT5F
D2tpu//PKiOFC7g1GkV4FDINpU4LB5ycYLDyt/S5eom8aWva5VeEwUdWDs2IH/L5hbkktHIneDTc
+/tsIVE577P/fgG31EQGoiBXsNSV7OqZHWwgOJZvUzB/JlYgWcGJ1C7pf69YXbrO0KSC2uncbQdW
tmvnbAgkKGSGMEj8GnYa+lmhfP+TuIrsxeEO7d3kSRyPBh6XL0p2bhkQsZLdpCvrPfuHW//x34/g
YrGeqRmJNEy+kbW9G4nw1X0sl3anVe/3x7voqWZ1ZrwVDHBUc5bMcDClslLRXjH9kcoHQhv7voF5
lW6GcmGAc4WmXLUgbSLNeTgKH+pWxUPoML1qKxO2eMt9q0z/exycOxQnWuhyLzbn9K/8JXykf8xX
46i81KeiXBnQ8r68GBHn/6axqKZYhqmptaSfkBDMH7LIrgEXPpDj8GCC9+7H/TkU51/JTyKYhlAG
g3o4MrWc99EJyGrAv9mcK1D8/gBu6Ue+V1Uwbg5vENxhB/2cv4cFVPJWMh6Lt8yFYV4qTmFEQFhh
ohMEj3B61Dbmh3mAoBCeBH9zL35aUwxfcjtzCguXJuIibEpuHZMCXaiFhBdfUz/gUR1pdKMmr1R5
pfW0bQa3RGUJMhoZQKujNZCtoti0kC1o9rblnuaBXaTFtiy8co2aaGkqrr6MW/a2p7IYjHh0KMlW
qg8quk+6p0j6UaRQBnoMBK/+0TxM+yz5vL/4Nw5JRN8cQMgzTQdiVb4RmRpR37QIp3z0o5kA+ms2
LsHndnyqA+qKfYCO/jXc+G2+FpjKmXAYK2CAuYvn6ohDpqBwXjE/Ek7h6Aem4AzKqWiA2KH78T0C
D552LFtPBvGz6STjhrR/7o/6NguGTwAsAJ1vM3sYwF7XfrisjCiKzYb5rY62Y0sAlyT5mUmNG5XE
E1XB1nS8tR7jcZfVOz1y6vxJEv5O44jWrfpkQlXmdyiAddduhZUFufFo85ehA2mmgMElxFelJ7Vp
KfpGmS+zyOmUYy38bdi5Hz8azdzKuC7vz8TNXTCb00C6jQgeYcD3ibl4lzdlLoAdpGe+FqaQQjiY
YITR2BrubL7WrjwMZ0Xipls18mzUBub3+V+96aymAQN8VzuMIINEntPUS6RtEeR23W6L6RUqACtu
dXnBL8Y5f+HFOEkbqWqI9me/re0kKja60LhJXUCSatyxqXTE2FbSyppQokx//Bjqo5L+bJpXUMq4
QeQE5V7RmWUmT+g9E8Ni+79YBCRjsSEJmHP5+KuUChJryQQFDEAQ2nA7BMzOut0/N4JkF5q+AJaH
8DP3km4NI6aNHjC/M4RPxmK6TfUp26CmvkbtcJvlxHJDUATP9flwAUJ9PdlMbiMQq4mN35HmpxYH
bjg8TDFQyspGCpkNNom580jeFrnD5OeufZaHvdpu46f6kATonsqb45S9RJIHCqToZ2wnbo9+2Dw4
dfWu7DalbvXg/ajtul5DbCzukzk0mwGg0FbgKVTKAYrLk6k3fiqIB3A+uULfWWM0PsdoblFKxc6N
J4H9nQVUI4bQVP/EO9xi8VMfA1kMkaA086SPFu+TpnIyhTjQOV7Zy7chAqbXhLagjiYfVGK+E1gX
e1kZx6TO1b7x696BeEmKG+mILvLA7ahVv+i/AeEcnfubZ+GauDLJ+ctGTEJVozAJ3dj8oQXeSBie
5dHv8FApfvWr/YLzZuQdxowGRn0apVaFr3XFcJDIOIWt3/5tGjTHa5b5nAfP41M/UAtx6jZWVxrS
Fhwh2BMgpoJ2krkNk3sPDDJQqoXaDz6yOZOTVz36RUIpheKlviZfO0cZ3OBm744cOlqP0WXARcWk
NGkkjtPgA3PlVBIErczQLuttG65w6i2O6cLQ/POLjSJ2Ukirhgx+12z0rLKaZN+Oa6xHNzE+AojL
0XAxlcEY7liG0fTpe5h8VsHb/a13m0fjDHB7bwxELU5CGFBFS9S3XWtHo4e2CJQ9wY07PXZv3Uq8
f7tA4DGYPRiRUBnH4K7nTZHaLNWDaPDLMi43kVqlh6Yno2NMYwlkurTG839756O8gQYaJOzQ+wt1
3Wt7U6AmgGTQwQ9jfducMiW0goC5+dg6U4oNHyZrXeC3iwYAA7AZEswifcf3YHcKaKpQjBv8zDCR
No3R8p0W+pqV25cFmBC+HxaQXYfT4i+CMQNbpBGrmMiu1nc0yw0POAbJ7kmVOi3Nq+0gCOk2o3hb
sLH42xnt6MaD3lkhBDhcsDiFFlpMOg8QvdA10iHbyCFdSzLP03t9HvGVkBuV50yegeb86+mPOzU2
a5DW+mbVW6YZ2wSoQ7E3HKP3EnONBWBp6i+tcYvNTJOp0oi4t6tLJ2TqVmHFCnB0aUCShNZTNLbP
qgLc/oXCqNL2Sjr6MsBewWusYhs9aPIbEZ/vn03pNrCDd8ZBUdDNj9iFV01NsyBWlbwd/agqvSj7
SagHBXcraezhRJ/0EO0Nxntk9A5UhnBsf8bJcx5uEvMApoMKvcfdl/qjiHXLmDk5hpVQ+tb9gYfj
u5quIhOOMsL1uvZQCTfHuh/9Og2PsQooiFmPVh0Va6ztS0sKNLyBhyVSsjjC14a0stWlXmhGfzKa
x1ChWymPXu/P9KIJ9E9imlFPgKFrE7oAOlSlx1giMcKTpRDBPVyTVbHtORDnj8KMhcWlNDfC8tCw
sdTEmmrq6JcBpEQC+IVNqIuNQ9WysaPWGN/VmHXbQoionY8jcyG+mu8bSpmdN4nk3B/00gLifQYN
e7zYcTC5Z0OW9WVFE3H0VaafVGycrM1PoDfa3Dez4O5nQV5RAxsXKts8pCvLdOwNjYx+3EfPBVgx
0qlwKf01rrGNLZ1LDWpKuFzmIjof508q06RaTiefdckfmppOgX9YqBM50mSe64atlWduwza86S8M
ciegaaRQNvoQBttm04uJLVZfSnHOCIDblmR8yZ17fyoXYlNYRPUJnCpA3cPpX+/TCQSPeQ6gkp8n
e7GVHUncB1oGRrPGCvGsDpXfY6t44xSedJLsWBGuPKWWzgmaEUGpOGeOECdf2+8TsZbBZTn5wFBO
NpXDagOK3zUxgtuEPS42HXgzOD5Tx4uKO44jjYS8jnUkL/R0K1ZONzo0tqTGCXLNSl5kfYOmZbBw
bSrB3FRt7ciTdACzD0NpNk5/9to2yes9beSXlfm/DZzxYejLAZUn+NBxkq/Hn0usoYWKDxuEkwYY
iyTbkeBK9Ul8lSsvVn/2aznepUOKiQCgCNBsdD5x70pJQak8VeQJpyd0hUD2gKnYFdnaC2TpkM4d
uSDRlMGfzxe9JOiyDhmZJn8YugzN5QnYK4yaWloEAqU++n1/HhciMgTf4HJChgobmRfXa6IqNYcm
JL5YNmRTxumrkQmqTUK5OeZFkm9yKupupwxrjSsLJxaGwSAKyWRkY/lYBHBnQxlZBMMv0p6e+43U
21Oxb/6K7Y/7Q1xYtytLXBySk1wWqwRDNPNiV6ug/AC1ZDTqT/fNLA0IxY6ZCG3up+QdgpJnk9kU
5egbD5mNM1K/PZeqLUd2Saz7lpbW7NISd1uMBYhvghKWaOqZ2h/ACG1K/BT928Q4s867b21pXEAN
YdMDeH7LrBZGFekTk46+TjJXj0IAsURHNpzRgKI1eS4qFEiD832bSyPEo2SGYoIS56ZrCrLxoOTN
JYwQHQmKP6KlG8xxBQgqvS5ZAeut2eISZlloGEFm4u4lNnksgeMHTYV0KFesLDlStAoASy0RUCmA
I+jaXylNqedGrYz+aAKA2Jansi8cdUi8INF2aXZMBJcCgdI/qXG/KabmTUDGIfhtao9EBdW9Tf3R
+N1OX/cnesHZXH3V/POLh/MgiL0gxAiDhhAdz0a3kxIQ44AfLAVx8H1Ti/N8MQHcMQwMHEJoeY5+
KCmZxQpUfaQQwpF4iWDnJj2WeE0RdyEMQckV4vVoj4eT4eOdsQjTJJtieOyG+EG4qQLimtGuyz6h
G35/dEtOZiZahJgFbgb0xl5PZCBOaUflcvIBrmu3fWCMnqDgKZjIU727b2qhrAD4LMY0K6/O7pPb
seWowW9O1eSn2QuV3vL0T6Z/NScjceLpsaFvmfBeVIcmd4CpBJNdsrlvf2moCDyAVER/LHAZ3D1I
DIH1UTZiVpUh3eQF+4JaauhODOoF9y0tuZ5v7TBcEQbuQ253SqDuM0cRN24/2Pmz/FKOJ/kwSTEI
DrwwWtugi+Oalcr+bY3boHSYqlAotclXa9QeO4CEjdit23DlzXoLu5uzEbjY0VKBFyU6OK63SjMi
QA8VYfKVzoG6O0G6vfJN80dBKytnAHpVbqJuO4HaffKbMidAdiR9CmQrSfc129VSYoH7P6tsaXpU
h3NcGVba6w9asfIoWTqwyL4CkYbWVXSAcOscDLUyGGow+UBsE0um8lML6nm7S6lom1HcOQxk2HZp
NP+LLBF6DJCxQV4Uqil82rceWcV0cOf5+gfUDhSJOUYIiPgurwcnf7+/xRYWHVEWSt6IJYFF53sH
U3Q6jXj8ET8CkaArRrloVU0Zu7TNqu19U9/ZCO7NiTIX1LnxKELSTZsn/MLZJonZ95rei76hh2ct
I7lTBoics0GU7GmkEBME17gzUAGN/JMGhkp1Er2WknwbwpE903goIIIdU2tqtfRgIPr19K7rPTmO
Q4tmZvuQSErhGJlIIeBQGm5BW0hJTVogfsjd0LrINssusBD5UzaS6HmIQgOKs13pZOj3WvFSCzcL
uC3mBy1STii8cbu8aps6idpC9sv2mDf0IR+fDIaSgWGsbNMld3hpifdHeRSX9dRlsp/rHvALAJBO
iISoGxXlVowf9QzMYFCKSyOrVEIv+TkGh7YYLX0QftxfYAXrx63vzEKLNyGBsjfqQdfr26L2R00T
H0LEwmEKEuxrgLhb3BaOxaWJeTtfbKFGyKfBLFLZT9WDVj7qFA0GiCX6Vtrow3FgjzqQgEiqZuOx
0UZbAjtR4spA/STP/5ux4jmEGx2XHt9TJaYsZY1Wy75KhKMsdDa0xteeePMT+nY+/2uD20IJbYnY
NJXsj3YhO5m2ye0ys/UN3afUrQMn+/g/jYnfSFKH9qosx5hipN5VILMAwb5v4RZfA2wQWlJwJEDX
g1Y0bkjyQKvJKATFZ8Nu0P4y5b2xlPFPC+mXr1pyBe++vVvvBnNoGUP5ZfY6hLtAWSNNNAJBn4+d
6cXFaci3JGMrRm63PRRdCdStNLhIFF650AfydkxLweLp9xFa18eiASs3qkorx3yemevNAOoBOM+5
loR/aFy+RWC5HpaCpvqNp9WgkZ+Ogi3EPlU/XsVkDR+5MG9oq0QPCDqwke3UuVAgS7uQpXGo+lqd
H2tAxwSnkLt/jKqFWp2O5NEshI1bjt9vdNBJL+sMQwoq6kGkmkI3owELLGSBjsUQxa6mTIZXp724
7SsdVG+tHj3qclNuaikst72aJitrOQ+Mn2V03SGhhEsfVyJ3RdEpATNRV6k+cw39QyBWrXz1gJsJ
m/sbc95413bQX4edoSGHBiq9GxapZtJASc5Ef4oclchW+aUNnjqutTjcrqMChDjeXLP+AHpruOFE
M/3RmGsiXpB1tgGdGiQkqWy6yKfR7f0RLTzwZlvzuZZRBwTUBkO+cM0mrlCiMlX0xek9Zua7PCSu
hNJ6SpyeuZ0e263OLLQsNsYE2NUm1qRtqlhluYsFALTOVHFS4G+63/e/64bdAoUvtPFiI88zjTCa
8wG1Btr3GLUrvweJVgMm0LZ/quoPVk+fXSPaNXKWWQey2pDYcnJKyhiFvxOt30vSn2sgRbRC+i1P
xsrD8/Y4Aw+lYKLgDZHp552G2PU9BdGh5IvCXs9Lqx9LyFvZBo28cnobBKsaV7z7Qpwwm4S1edPN
1+j1Ag19WIgJfuLnz2OXA6wfOEmZJVZIUltoEDeQxLC6x9q0tFQ+Rb1L1MQOOn0X0nblmH0ng673
P2iNwA88N32Bm5jf/0Zdpl0/Rorf08B0JT3NvToQh2031swvlYpYVSkEQIspnRUYpbYVgNhGH2rf
/V3ZHrN3vvkSHHdx1msDcJV7TKaU5VooxIqvi4OlRq4u/GjQgc2MxBLBIJw9NjY51BAi1t37lm93
AKbgwjAXLZEm1WWmYApSswKn5Fii4yXHS9bOzb2QPrFo5d21kLEHLzOqHpI6S3YTPpUdGIIIEBTV
/OhYRud27EEAvhH8BClIobeKprDU3mKm7JFqBXKx4BtgGu4Ogg9zRzOPhk7lPBDCrtV8WY+tOJct
U/nZBwCxwDmQCCrGGWgmPVq5MrPCL7iJkroVlFKDajsqD3GyC8PMNY1h5btuvf38WXD2YE6B4BuP
z5CMuCkSpdd8QZW2MttVISixJ9EpStUL/jkIVlRlEXIUaMVXsNV4XtsuEpVeVkfdb9ECWx8peFLn
bGIyeknyMgL/e6L9Q6nsomQ86OJaMHl746gyYDYEmROs/016tu0LlEjMTvcb2e1Bc6kFLx0U6NqX
rPud1c/62wC67GJINtPcB/YO5NY4rLTPz7cNd9SuPoELlAj6sOkQ97qvVbYoeFL6BuwpkqcPRnNI
wBF+/3zd3n3XA+YOtmyIUyEIk+7j+avZfQXJJr0agSUxyrUH+y2oF0uLAhHiQESZSNxywVlfNFPU
5IruDxGaKqu3CKU37SBOwHIrZbNDdiIB8EJ3suAhbZ/uj3NxYS9sc7MKbZ8E7LSy7pv6Jq6eyuA5
hAr8ivP4PqHc2gHZIeOYgDQRnd3zbF/c7oAwqAXL5ORZEQh2SJ0FSuyEetCBB6FgSe2YiYhCclPL
wHTEDfh6H2omDu9xFVa1laATOtgOhMW/agjWvAumCVUZFFmKxyQfwObQlSO0ikz8n0OnIBn6Mro4
KoJtkybEsKspmwyIZQDL63Rhr/9Ba3Jc2WDrLXM7HkT6aqh9/qFEo/CrnOZsAE7BpG8SOcftrvaT
ru1BGCK0nqJUSBOKMTCBtlAo8y+F4Lzdp032q5kYtInA+AGyUjmATFJGAUTSonR470kb9E4Rax3a
NGUxt4tERrdO2dR6YadaXn4k+tDiRaaWwlMOOi9whKFAqtojdASNp4Eidv8DinIZm6AfkMEAAnz8
pHnPCmvIA7V4nODr3lvWZiCRR9vGMRWzrLYrGuQOmMd60Au2RjaAIqsRjhORQ4hHIcPGHA1zkzq9
OvWfmhax3GZ5h+JLK0mluREmVQl/5WYFj0Natay9uFTArznmZSe/jkzJjmMAhNpKrp87eUD/oDqI
i/0/wpPc60EflLGISuhbyhnKpbGg+W1cdJbRrtzd3A36Lzsz97kB4RuA/Dk74JwJpglisccyD8xD
MpqGLeeD6tRpHoPhpKcbajJjV0q1I4j0H7KK/ds6VA7whpkrotyZT8c8DcJaT47d0fxEtff+qeZ8
5fdvh0QEnsiI1uaE2fV5SyIpDeR8So5ZNrpUb3ax2tg9ilt5dZbYptT+GYLwxh7nLc0hNGpdgD0d
e1QRUnT+ldZqmxB34d5Y4WKesmJiIYgimtW1AStkPkzMPGlNs+/MapukK55x/m0XPutf1vASUZA9
B20xXyKfOZFGyGskR6pMxC7zcLDlQZyc+yvF5zT+ZQZsKXgxAtYHWOn1UlVlmTdo+02OtVp6CtkK
gA5KNjX6zYSc9JhlDrrQHZasJTc4x39jd/75hUuuqkgWZA1LpuWPZrdpcuaZ1VNbrQ1wcRovxscd
MzVLRamsZzHgwRpf+pV345KzQOPB/8zefBAuRiGYuDy7efYkhjyl8IuEBPi/NU6dRSsAQM6qUZDD
Idxx6is1qQdVwGE1q00vMUvLFYQ5/yye/NeKXFjhD5GpRuixCtHNKb5pQWU3Etx0Rtxy/MPk1/vb
bvEomQbqNUieAMM6O8fLeSMMbhbMwkckoVVLVkEwKKcxcSQaJhtokoM8vkrXlBOWphEEmLPDBXUC
Xq7XRsMiELHN4vQoKn8a6IMjd45uCv/+yBaNgPsPaTu0Pd/0EgYYbl4ZRXocFPGxU8lj2KiPA2gN
7ptZmkBo9UGGDsBpPES5xeryvBultE6P+uil9JeuHIvQAXmkk671fC0P6L+WOK/Xd2gIESRISmPf
7UCVh9fk/aEsGgCUb9YVQoTPX0VhLw9t1cBATXLXGDZkRNdNuLK5l9wNylH/Y4Q7QloGihbSlumx
QqdM6pbhXi8201pScHEouFKRfZwfq4RbFRmA5SklPRafuqRGdFjYEW7z+/O1NBQE6XPjFV5/QLNe
b+N0KgMwTKvpkUauglbLwDbxDJfc+1b4V++3O7g0wx1RggCL6XKcHQlFgzmSTL1NJ/GHOJaoeU6B
FkDsPM8cZKgidwha9Jg1OlruFaG1SAM1xnKsbFkfiw3eqILbUA3EG/EQOp08dbY6dNCaG+XpfP+r
lxbg4qP5VyoVqwpITcxN3x3FeiNPrqit3MtLsc0MSVexV/EcvikAd0kSdrRBEVc7tO1rrcQniXUW
HqeQy/zTy3RlIRaHBJyiiacLcpR8x0dNwrJsxT455maTOF2jkoNMQTxj0kTd3J+9pbtylpn7jylu
ySlVkiFJ2uTIXN1d479bHgdgcUDQGGD04i78Ketbkc7zlqFXHvUAO6om2+xX3O/i4UCJ5j9WuOue
ymM4ZQqsMAm11LTaq2Nmm+0vkLO83J+sxfFgG6DzApcK7rHrY8gA1q9G0Gocm/iXqvtT6PfZ/2Yw
AG/NtRk0KPCwFC1r6zFrEAKi+3fsFUuf0N5s+qvh89JTZFYV/I8dzm0pJksFaUIslreyq1boMRTQ
tSaMNgPLDoTYbFMENWa0MoGLoSdQ4sA068CJ3DQYjSjRQGoQwdOoVnaUnZBT3oCya+h66F/EdhR8
SaFuGwydr/eXbnGf410C/CJAA0jgXi9dVUrJIPcIBLIksevgr1mudU8sbo4LC/PPL+IbZLEUGjE8
7obgtR/2SA5bfft2fxSLjmgu4KIZU9Vknk8yijWt1xI84YxiQ2I7QKOv6JrMSyCgtoYaWgo3vovF
/7bFzRjruxRAC9hKK+CFS/ANKidAsnSFepK6BhxaXJ45rQk8JioefD4q0qYYjScIoYyQEDCXFk9l
ma1k83glz+/rDb967qJDtIZSxvUK6cPcJ0iT9Ig6oWkwC7k8Fu+9wfglSG5TvikvILoj2Tv6yxNI
/zHZAsPWMDhVn1qpVHj313JpfmdWUEDP5mYY/sHcCs00DlmeHjtSuEXuS4B1jODLM3Kgp8yVAGJp
c6KFHmpQc3c7kkXXQy8DpHhjgtgx25Ukt2rzIYdKyf0BLbmU+WDPStrg7uVfr6NoVsEADY9j2wj7
JMlBD5O5FSVW2okUwwJhf95YpSqsdYovbR6AOIDiAOQVXTVcoNdoaSPWBOkb0hcvBdasH9Ld/bEt
LtaFCc5dpq2itQKYRY9I7mm68iKqD4lMvaJu7UGXVxZrzRh38vK5vVZQ1Tkd5aU9FBvBtENjL1SG
Y6cYK8aWXMrl5HFuS2gHEarbMJZW40nNJkeLFSvrc1cPHllWuJm0GmYubkYZfRAIpWaWKC7myOcu
U6li6TFnyHNYBbJ7rc3A4wrB90gCFlIrKEjGjbwA3Wkrogs8ERnUX8dS+lTyRq+tOKoBQUUY2n7l
VGdP+ZjGiav2Y+zNqVdIHNH+T2hSQEJ0FpBzNOhxYGltGjy1mWgEONxIOj4IaTashIrLYzPxqkHZ
CHSKXMgjGkOatlB+A94P+SHRCpst2FlWTtqiEfRaAdGJv9AleX2agxC13xHpvKMQpJY0bdDDaBHl
1/0tv3iqUAD6FgmH7+R3oZAVeHGkeAT20BqKQc/qlgPA+PetzPPBp7zg7zFbBvpioDZ4PZTEmFpq
QFvpiIaJtkeTCkB0+1UYz+JYgCvWdYBvCS6AayvRwAqm63B/YCs07fZ8fwyLyzH32qBEA15QHhaS
GOCvZwZ+u2q+/j/Srqs3jpzZ/qIGOofXThM0o2BZsq2XhoPUzc45/fp7qMXaPTS/IVYXC9gLGJjq
IotVZIVzsvTWSlq3T56vy+BqsJHBOHBZBw91SfBi7kDgeYiqUnIbYnf+dSks3tY/IRJvWdrshCI/
mxpceylCEyN9M6/hkrtf7fPijjEaV/fI0efZJ2MvF6knDzvj6bpkns9DWxrKjHjwALWO2aF5AZKB
mZsIUKRYgi4egDNhleBmH9fqRprkk2qUIgp63r5tZdJ/39zYlEEu067XYXvlFILs4AwokKBrZ8Gi
8lUD0ZuBtDgqDaxLIF3XTpOVnRJd88Gj7Dep7qtyee8Mslu0gloG26nwvoXoVDMQDmHsf7VCgcd+
1Ot4hK2DUna8TUBEdGxLoJkcB3PXf907n6/vHG8VkUlGpZhOnYFI+XIVrblErbtH0qCp7nNTRUoU
0BRpFVyXwltEsISiNw5t5bgvMVJqopVGMUrYK2PxMXu9dMCec25GuTjVVfkB/0onxgAkjM4DFEsu
VUJFDk/JVQPXfQqsv2bXg258EA0gcDXaCGFuLZJpRsi2qLguVbOXjmj8JOGqzV4U2b42PFxfPu4m
6WgPQ4M2PdiMDVZLmY5NAhsc5datpgda0htF3QkiIVTjzXlKKyeb5BJCMpTv0jXaYX4dzWJEcJ5E
YphXuKPlKGNKOLb94M7JLpPOIipPkQQmKI3FunRxS1NKaCiqRyDag9KXWIJ2QurS2NAHiqZ/94RN
XC2xMcdag+Wyjc4bAanXrh+okdELFpJWqCLA+1xuiDFFRhVZ9NCkpms5P9I080sAp33AtkwwHNCp
RIq2eilFKZve0SToYchvZXuOyQCYgg8dyY0QZktqkg+RndvZiXRAJTHQnQ7UcVE5hHcZwdjKv5ro
TLUgq8nUJNRT28qx+Z5HN0oeiFovuDIsYB1RIH1KI3W5WinaEOyuiHD5Tb5ow1up7abk1OiCnRdJ
YTyYstgkwewpnLJyLn1MquM6fT+OAq/Cl4LZOIq8TidtL3VpR7xg1TTNT51R7tXkmPUOCFR3TvX9
uoXRzf3rpIBi+185jB3HNgF1RY2ZO/Q4OKrjyXWHJ8ri2qDSI9qPfJQ94YVLpBtzx64GVLr7rEAu
/CV1noZbCzgkQD+5rhjb4vYerJHQx6UAbW60sfZyBdGCg3CJtTiV6/1qq/tZAzhwd8h7T+vxXpHd
Tn+t18/NitYzTQ+uS+e5OQwuI26jQ5tC3l0K19cSr3RnRjsCiJEBH9ueLfJ8XQQ34UdnhlWkXAD6
wU5RmpmsdE6Kql+tR4mnyvlOJ8utNQJDJv+kLXcDcEZL9HQa3X+chqJLq6K0hHwA/R9caC+1A7WL
hikZOL+1+iahX7VxjfzYyx7K22/XleSYCigvFeTlIApjV4x5rgC+WOa5wUgoOq+R+tOHJsyzfSnK
yPHlQBMbVLS6xTLANqtUp43S5idbl55mvfs+TtahXOJjheeowDI5tgGd/sii37KJ5bFcNSC97fOT
1R8NEkCrZBT4KM4F6EIEs0FqkxlLZUGdsUEALAjQ91QtvW/z7AFwOnsHZDXX94kTcNHADrhzndYd
0atyqVOhaU1X6bBFOfmyomXWFpU1OX7qQgCjUW7nnTb3uDeuEi6MQaMuu7g42PdxlYRm2+3+K972
PzZOoR7Af4N6AQtWXLe9oeSgszpNsfkqqcY9aMMF13uu0VHWAQzcAU6LvaXMzmpJ8wKd+sErf9X9
Tezs41pwpePuDNr0gPwEQi70D13uzNzJEQg14OBLDLyMthEm83+/bCFE/ZFAv2Bjz6scO1FDcpyd
xHRRu8EEx0dOzEYCPVEbCcjNa8WyQoKpPjRo38nbXyimfkAIqkIAnNFRgoIZXwoxUkup4hzxorBu
6h+Dc4gEMYG3E1sBjBbmVC96VkKAVrmYYJ0ywRnkHRHUtTClg8qTDBzDSwXkVh51lImhgDzWrm7E
GKR09rlquRbgXPXpQVnkR0NN9tePPs+Kt2KZkzkvfT6VdZmfkugsd6+Sjvw3xjJjUZmJF+/wbvyj
HxNTZ6SgUlOFfmluk1NUqpLX91PuA8nrPjfu8kW5W4jzUk66iWJ6JIIvpz/P3JQuxDPX5FgZB12t
Ib6N7tb8M4Y2QEMxAC5oMSqviwS5Bv6qoqCAjA3KNu8YXBuTJ2OX5LUGaSDBSdBkq4LnPT+Whgi2
kytH1aiEd35pxurxUlYS3cHuocdiHY5GdSzzI6hArtsINe2/1g5gXGjheU/UMFsnWXraxivCOERE
0wM0EZaqRSKY7ckTqwPyGETo+oD4k1lf0OF9Z5eisVP+gv1WhQWpzCwHE9I2QmtW0tYX8KmsTeh8
yBlhyA83HrxjkY5mznKNJsKmHfNTbz/Zse3DHU11I3AYXIdEM4Lom8UI9jt9z8bGlEVqI6nHkmmS
VPpFg2KIlBr/Ef/qPZAiuuEWbOGEIlV3qcrSl2ql1JDSKaaPzQfcfaMAV3v0VUVgZjyFEIpQwwGu
LmVjvxSFZuvSKnolPzl1Bf4bK5c95L8XwbLxLI1CW0AOOFD+akuSVtUY0coNP0TQha1F3ygKQ+7I
oqo3z9LwesGxRK0DDdxM5K7H3q6MXINFo99nl02urXnEErwzucogNfxejaDX7Msly5Wq7WNVxcnE
NWR8BhiZ3QlcGe8yCuy6f0Ww2AmLlptJr2JXCpDptul+Gc9mvFNkC5RDolwmzwI02nmBeTrMl8is
OhrJmtUYi1PXxCEeXjTtfN2VcSUgT4q9V9EXZjPPylyV8GZOcBfRpMyVAC9YfqC5DvOgfyQwT/+i
HmdDe38ed9+7rDiWw5ucP8VWLgjc3IC6FcQ8rpLYIsBIgCpodoziIyZOtQfjCXnmZQx1YJtNH7hh
beUxBp0OmjO19BpHl472cbSAKRC8fHiHBpiUmDcAJBpOKLM9djYsQ2bicaVG2k5qTTfrQDLSv0SV
CFCHKwmwHOj2x/nEEOXlyWmKqrUGBS5ak5+r5t5BVoFoqIEVIqIY3hHV0VqB15WGXjK2ZS1x+gjo
KfP7e7Ej2gHGkAnDGs+st0KYgwMvkNVpD6cWmwayBkcAGnxg94GxrNC6Kl48FlVzE21SfYjGYYSE
qegwG4QGEeNVNgRvEe5abYQwcVOLFclUC6yVTgrfGd7oAQXSiH/dB4ikMFfeSR/jrCOQUpeYEsxH
2/JmuwFfGmBNBMGGrjt7cwIUHbyng6lEJF0uV61Z9BIInPDP41fzLX8s18zdS+DnaL+Iik08Nw3o
bUCUoP0Jb1Jmf3IZlAzlmhYnpwXE8lq2068uBp5OksjSw1KW30dzEMFIc88QbBqcPOhbxxDUpXZK
PIG7PM8KhNIIpc/Za7PO1crRN6fX61vGk2SYyNQr6DLFfYrZMiIlUlOVeXFSjFNXl36dPAAc2JVa
wXAczzTQ2kVhA0CtAU70S43mqa1HJy6L0xBEjfejFSG8iH6fWbG6HCW7LaCHbN0M1Qlt1/F4f32p
eCa3VYE5Q5jTmssatLQ0lzNPN9n3arpBj643aK8oDWB68nhdHs/1ACgADZNgJwJ/PBPvFJSESqA6
FjizCwB6dHf4QG8fboM0VYrOGNxEmKCgdm03xyDmO2VNhCm/JijNr+RbC9hiq/KKTERUxw2saPyh
LTjo9IfHuzSCYsXNsy4qyIu6+65IHiqUCGIZk62pKblz/iMu3yYSKtEq2DqelW8FM0vZjpGqFB0E
d0mLiT/QYJMxjIqHXNQYzDND4BHS5DZFfGXhfXpiGOXiwMylYWdVx2jYfaTkSSEPf4tgLL2Q63Xu
ME91el8s4i3DcYzfrpueSA3G1IHZk8YzgL9PoF6Z0iAnZ2ve/f9EMI7HzJPIaQGPS1cKcxJYKb0S
HCC+FrQ7Bplyiql1aW6akQKwq+2Lk6rFa4hnGOjyNOvNWJQ4uK4MzzXgnYh0ASIFSp/MLSGNy1op
R0iy5x6YEI0y4iFnoKPYaWcZtCpxfx4is9mvTa+8rKMqKuxzNf0jn20HqnMwphigWj+Z8gv2K8qe
PrZfNsAEcXzhNNiz28dSTuuYOEJ27dkV2JZXTxeNBnDP6UYIc04le0IItuziROJpF8ezP40PxFbv
6+kD9yH0Zv3Whrni55Ejm0thwBMBMBQTaMi8WJ3gys27OADnFf3fgBPBZZiVkQGoqDGi4qQlMnCt
z53duqUsuYHg1sVLwCFG0HKojGfxXymxEhQtnaS96yKpLtg/k0f785ichRGJp9FWEhPEjd7sSnvU
EQHB+pCUT1Hzpudj2HeRW4+iVxjda/aGZ1FqQAON58B5ZU7vhI5vsDRBWPZWAaAOoxY3mn9vD94S
ufmLKWT55J2hrTxGubEgI1FSmIS2DidrNGcQcFWeXZqu2SfBgvEBdBTPu8l5Ba5ZmEzqsR+Mr446
e01mCjwXd6GR4aAIkKDLZXmv5GgEWhuYmU6DfJwSLRy6yLPKm954jCb9cN13cWThYUDnlSjE/V9N
lyCkWGxMrpKTVDvmXbPIpqvF4HyQJgxkWV1RgXOtygUOkyXDoNkvjbbE02sAYGVYbB+jsHoC9gpy
wnCLFz0DTARY4bPjNurdUjeBo5F7JT3n0gjwwZd5QkZZ+aJUQ9Anb1opgtrhuB18DE30yhZgwtnm
K3NypMEYa3JSnT4sQ6MD9AfAl5pK8NTjy6HZJIQIhHDm/lMaRiKX6kAwr5E2IaZuOlfXyRxgHmva
Y8ytEXgGarLMEQJpmkz/wwUf00qXAVACCCulb8IiD5hUX7Oo9IfZ+I/EBP9s5UYK47TBLEosLYUU
DZPPZRsmJCzNXGClnNOJfB8yi+hewtQjW8QBtFmX6O1ETkB031nqfVFLh4h8ZH82QuhR2TzF66LE
894eUUTBbGj6OdJegQepCcIC1wjoouG1j3QMm13OAM9YKxY0GVXtmMnB67oA0ioTJBffXwd/7f1G
DOM+yWIs6hrN5BRniZcpx8y8I7q0q43Fm3r9EYB2rho/KOXTIh+czvScbvajpvN19bbHY7oNnPlk
pd+BOGLZ+1bb4yyfpKw7VBOgZZU744Du2WCopSDqzrbo5sbzSWgkxQifhkYRm51+HNWpqRJFIyeA
sbXSTXPIvo2v9Qe6yHDqf0thU5YF6KLHXocUXEFxt/MyQK0NvS7IVHB1QZ4C3Z0YhZHZNO9cKKgy
Uyml5kUo8KyrF99HPdCDPv93R45wgS5q5IjRfkENb2O9ymxJQz+gBGignfo+t+NfbU9Uf40KaWfE
CzLYNcLIdZm8Y7mVyZyYNZGmvBugHEKGZxbfZ+VIBkGs4B0YTNNjhAp5SwOjPpd6Gf0MrJicpCcU
fwD/de6sH5W1i8Prmug8Z4l5JUQA5OGQKGVUUdK8VuMCYppA340naQ+shdKPDoAL8oC2Dgw413IV
t/JytwiTMAu+PX1pPe34NAbGPr5vvU51p4O1A9iN23rZIfOfS7f00l1+GF8F3wqN2bO9/VQmxTou
QxIRK0lPpMRdqPuRaLvrAnhNYtpWAvOgkeaxy9UIi6GZ2Q71uNCcgacpf87VJpiBTWanx9ag4NSW
BUw+0YA7C2H7HlI24t+nxjemHE1ZXOoDFFSB7ww4tGF1uxe0X4J54m78Hn3tv8+3oJVPHpDyu645
3woASIzWMQ4aJPiKRjnNK2C8NGD5zfOy9hNLMQTHhgVc/EdBdOfbCGUYRHGYmGlGZYOA3QJcTAqN
9CWaSGCZ6b4e3AzYRsQF34qLgmC5+P2cf9KnPWqQJqi/MOEZA+BpERY9eF4KWYXfH8QcMqcAzWYc
Y6LZArt9i7kHUFTNquXpEXJPsyCY89Wn0BU4aYCdNRlXZSRJIQP4GebVLV4dZf6qJm4WfU0AUz6c
tXP5Y1YrVxtDdUzD+ax8kpcwVu4rZGzAtnh9x7mab76FOfdNCja1CvhRJzCQW+vPSQL2U7WvTLfO
RNVr3qwLph4NtOwgq0uvgZeuLAf5g2NMmLKP5IcSSJJ90ruZcpaaY7RYYRQTN+p9ywH3dDBTWD+w
TEyjIBPLvXpvP4K1vZqgGqBgpBwv+OlmhNfy1u4cu6Ry48/9mzP7ykvqLhh4+Nx9Fs3+8QLGVjhj
Zwn6X/RCw/D/Ehf+bL6gZOUJOayod/rLPyJ7TqFzscjsZdEh7dLMKzRsDzkuvqp67MrjVPyQtdM4
fkdrxwciFOZQ0GsK/GSgf1CnsnFXxlqXDugycXj6Y0NQmUTXJ6mQ9xF1JvAyqCBh1MBqhKQtngXa
paQ4rSMJLXjpqcxGr0w+NYrl0WpeBKg3Z8QQB7w0Homfrh8R3oAPoOgBNkOR2pHYZOy20LLUKhKM
u861EzZr7q15GLW/ptZVTlnqnJ31Cch2x1RwVWYxA/9xk7jJoPEZ9zRUQy7VVeSk1vJJTU+O+jNV
ZxQSq8AwiDtVN2US+22io5drcXvQ0ebr6pqk2+ONJchE8O4fsKLfH8E4qzkqSdoZABCQrS/ouPMm
wBRg5POQ/ke003dtYUJoU0OnqII9vtRWmwvDBp9mBm19uw/X733uxqNHfto4i4L3AS/OoaSAURD0
xTkmW/dRZrOQQCCApw4xXkEsN4EZK7UErpV+MHsOLcyaY8gOSQzMoV0q1GXTWiCmwGyMAPSaSRNo
36vkNABSUFQM5nnxrSjGr6ABDnXaGqImr3pWTvljja5R9wPHYCuEOX16laxZNkGIpfovwwSKY3f0
0tVVgQGMdrSH6+K4qweOKxnQSyrYoxlpVlrZqR1DWmTJh0Wn5WcXrKizAoQOIP52AjPneWbLQZMI
ivY46uxryAKwPe0RgtOcNOKVTXR28vwtaiNR8OdtFbhNwGWMqir8M2MVYDKOnUwG3kivtXtDAcFJ
cbP2O3CRK8kNSAnipnSJeas6z+AXaqcwl819N3rJ+jlWRD1LvGNgA5MUzcb4C2Q1lxY6V5PcAv0K
mGdanR1sq08DEneK4LDx4hEOGTpogeSMqQvGg5TVqi31rKendYx2SS4FJUG7ftL5IJh3+/LYNeND
atWCQM/bUAz7qEB8wL0Cf1zqBigcDH+gCHJKRtsD2oMFmllhqOUt4FYIE/oUpdKVCT30p7V9qNdn
PVkFh07lmctWArNF0YqEjVFh8RLnrjIHP8KgvlFURxmgEqW1ukVMn9XFIB2T4i7NzhJurJnhpk1G
udMnjLjpLl75wZQTtHFat+kUxPka6tquU9xSafe9GlpENC8v+mpmy7OllTA8Tbc8Oy0VON9tEG68
kNwDpLVghfj7DIJ24ImilV2l1re5fQAkwsgqB0ESSADoVyKuhJRiroTXvRF3o9Esj6oJbgEYaLiU
Ao4IdcwiSElaG43mxAP+9nUJXD02EpiNljplneceS1YpaFSdTM8GCHcpak/iS7HQA4c8LGWFvNRj
iPW8GDqcCmu2/BGlH5rDmpfddV14vhsEAb+lMLoUJGoSgA8A62g9q5HhO9Mrin5jm+MyCvDe+L9x
dL/fHMAQD7YvdMQgi89YWzUts144wAoh5S3yecWcnQegbKJTL/6IsaGtCulrFROFBqMYaaOs7KL5
HyjKBTcGZ3pSFRGyK/1e9uKAYYPfUhh9oOoKKrwVxjbUQT6ALxHkMVJ8XDvRe5/nmmmKEfwSmFNG
z++lOVhm1vZWhI3KTQJ3UnmN4Rn5V4xq1HoWKGOADOl10+B6ho1Eajqb40pKK5YSgoPUVaMfqWq4
OE3s2mO8r/rkSxuJSi1cUzTQWUbJNDD9xO5YlRVNtkLDrGwdTC+3xn42u0NZgrehyWPiT7AnEEyl
oscK/eG/NnEjmNnEBEiYMykR5006Yj6cVf0Vg1YfsUdw3OpooaM4hSqzmmiai9YIaLmRo+3QEZoh
i9KZgpsYd8uAHIYaLryfyY7AxBFAo0kPn4ECqDto6WH+4owA8tarnZMNgkszy0FBDzNIOFCuoYAY
dL75UiW9jMaul+AH7Zq4ibLugVfp4KU1oiIOstfKS87ysXCDIc93lhlYzafrBso5fJS9HDy+KIiB
b5p57CWxJilGnmfITSH9DkT8r00CmO1qsrworgSXFK4wJFsxgYWktWwzwcsa2jnPJEC+TPJSgtcs
H72qLzSwzZMswIVUBNzElWejPZmCfqBazp6GzDYmY+oBgTBrGHAdlWOxdJ4MjmuVJD+vLyTnAKDT
GjQC4PBB3GQzykVjq7WMw4dyOaYH4nxGWgnD8b5eR6nAaESiGKfSLVWaSIDOOSkRMgBkcJU5dVuQ
c1zXiJeYhWXCl1BIXSDPMmd6ikm9oLyA2VrzE1gqvMrPPmcH2Y3uqlPtjaFxlLzqIB2ui+Wcvwup
jJPGtSCVCpnepLzEs9xXa5f51yXQM8X4KjBHoWhCYe5QYWQkSDnYXgYLc5rtNAJ+RgajUjJ9uy6D
E2oQ0jAdrDt4ZznsazgBt4xVG5ic1JtkBg2vdSPHWbBWIPRQgooU3yibmPR2XSjPMNAZogPyARPz
qDtfOpNlytOq0mzcQzGXlbUvOfL4kmh/OCEGxS1MoCFLg4EJthm3MFsr7fGAOvVx52WOGsrxJ+OY
WJ4sPQnRb3nGgI5fOAsgH4FMgnk+Fstggl4BwqryuXCMkLxoaeROaeGhoe8Di4cpIHTMUxzWv1De
6rqVAS8CvdJKc+NIkndowiq8ul1EjN5crTaimMeatIIWQa9xgAmaAuT+ZZo+LfZdizxJU4sCM8/Y
MXgCZ4usFooXjIMfxnrIiwlqOfGnETy+RaULojIvT4nQRdE+baR/MBB/aXZpNiXWpCGGYIrYjZ0G
d94F/TSLl4HFhnTrjhS/DCS/HfkDM7EUaxFPed3GcC9r8JpkZlOcYni4BsH8t7Hx8KS/bhW8EAJm
Gjh0GB/oPuiR21zgULtPUmTUgIu15J/zYQY9V3UkqRMQURmcd3i3khhvOyZkGcBGBWS3vgUdDDHB
gRzNqmcbuSxwgCJRjAMEeVc6VxVwSJrkrS7exvbF1gVNTfx1gyPH0UVy3mQObmsWTl5Z0EbWU6+S
Cg8NsmUVh2QQhAu+Lmgaoy9iTPyy9t3U+drW0GWag7HaU44QQWKar8ofCYwqtlbHnQ5LO9mL9wM9
Q9HNR6Zb0JH0RwRzsY3WAbTCFD4pUr8ltduO31dR0BOtE+NzAKVSJsAyBHZAfdBDA5R3++snhefU
AFBHQcpBZPxX2cCsl8RZCNA+wCrRDjUYnc5ZdJjsh1/X5fAc2lYOsx2tloF1uIScEUQCwFeV0mL3
3yUAFBsJFgfZUbi1yzNvR4ZTWTOQs1rFRz/Moj1f//33Jk32ArIVwFzgnHqS1CijsArgPde6QA2q
ykOBLt5b6+NE3tbykKL8XqzBNNZe/QVMZOYKYr6XpXDc9JjGh9oHvrAkAgDh2QiApzE2ivsemskY
xZdF6tvOxndZNhBppdc5fhA24/K2D9UsFNAAMoJYy7i5qdFma7QcxD5Q7tYYO9ANwXnlFZxx8/oj
glEjitXCqSSQPvVFuo/V85JOnjn76NS/i1J0n2uR7Cpoepybz31ru81jVvmgIdtVSuZrySeD3LS1
qK+Fd2uiPS0wK3QB4LF1aVOLVo/ZOOCbYqs6q+ZjsvxS0uZGLbXbVtMPIGwRtalTLf8yMrS30HcP
nTVjFjqXV3UEoCPwIqp7RWnC2vo10Ix0cWMWT9cNmtd/Bio1OgeIvj1YD3MDqEEOVdUq0LPss3ks
T/LePmt+Hxo34171jYfMKwLzkZz7u/UHYAp93QUpmC+hraf3dL8IrZ3siqmRuZb256PY+vssFaBV
z/BRkYpDpKd7XLu90dH3RLZ32dL5PUAo9eE8L7pnE/JQdvO93dtf0OkbXl8fXivAdn3YKggqI33U
6Qgh0l2xl/bZbXGMQuVLtAfu5CndDQcRVTLdXHbzsesYyMRUO9CSGSepR1mtzjRmDZhmTSZXnb+M
NWDDBdkDnlVvxTBxq4Clq1KCJZ7HR7XxSBUgCGd7+KdeIIlXldZR3AC0NPJ2uCdR37W9iLX6qKUW
aphDoz86RvvLifsbPTd6dyWfbVClZkGJtoaotXylNQWxjecY8bTHQwQvOgVR4VJ4N0iF2gDj95Rp
u2i1vKZPwrkSdaXzTixas9HKgEZIpCiZ1Yy1RTOaFD19cBWumTYSujHBQupgRKIe9Z9JJwlKVVyB
qNcCuPudCZVxSshM9f1sYk2Tg30wSFh47UMpSiNw124jhFk7RZ1iADXr6BpErWYEDGHjvKi24ITx
zjpGDX9rwljHmoxowDYNcgpdwda/QzOwR2n704wfHerOymr600uQ+4Wb3Wi7tEaHmu73J/m1eyjv
1xvlqxamB93Da/EeaAg7ZX7qydEWtZ5odEOufQsT2Ry5xWPHwbc4iR/fJL8Sz/hqhOiaQiU8D6Kj
dlJCBLYynE5JfzPv0FOU3es3xbc5qO6in8Vdf5uFmTs/OWg28K87Oe6tZrtQ1FlsTuiYrHKUxLAm
uLcAqLDwB0EMVLtgIV6BpPex/ub0rg2D9pYDOczS7fSrDwjoZPeW4FEgMmwmHlnqopKVGnaBFFX+
TPz0kAiGinge9o+2iLOX2kpy3SdgoYJZ+8PZDNuzYDmvWzRqcJe/T4y8kg0JWy0HQexd36rry4N5
gcvfLvVoqgy6U7hV/qz81ZN90Tzr9VMPxu5LEY6URbjg4fNN80YujpO5V+z761qIVoj++8beJHMd
ppy2I0vjEWfU7RQRa4Ronf7yKlGCCg5dp9wdNeCCgj3hVwb0HuQ3ruvCK3wDcP1fBwZfdamMgrAX
jzZE+VF1q3pvaLT9lvrZrRp8jm+mJ9K4r8BoVMPsXr1Z8JreZV/Hp3wvmtoVrSnjYFI50vUMLSGn
1T5XM25piehyTu32f7swXB4uFV0VOW6bAeFAR7+15ma+8tzvUMG8A+WydVfurq+ryAwZRzCBTU1r
cwTu8hTOXwZBPYNbvdnsGpt80EAw2sZUmf7Xcit582O2y5GJWlzVqx/xuCP7tr6dqvMiuipwc/Nb
yYx7UJO2WpQGilVu7Tv445SObrxXv3WH5jDtnFuMsk0gjBPYKV2vK7v33kq+OXP6mGA0NIKZrsBG
tt2KhJ3hjn65vGn2YzIIjEUkjXEijTVLEgCfyan1MbX5ddxnh9hTvCT4fxkJ2+0wJ5I+E5U6Eslv
kjrMtDxoTEG84OoC9hDMAKHQhzGKS7vPrcGpkXiDLgjdyRHdZFqQzF7xZbkRwabxzXIjizGONikT
M06xbrKETpRZdZ1VdefZ2o0O2mXaBSQpX5XKTfLigQwWGqHznWkbO9ssRrfPRA3gXJ+y+Rom2tiz
mvSLjVBgkTH11tn6pNeasNua/spflrmRwtiKpS9TJFPLjM65v4bWXg61k33CdYOEYygaaOdGho00
JvbYizabyBYj+hO3wMzHwZr82vrIpXYjhAk/1ZQpzizTM14qwdI8LYUksHzR1jBRZ9CNvikcSHDK
l2K6qWRRxwX/2bbRgQkomEJKjGmABEl7Tgc9iNLDkg5hkQXoJSHTUUlGvwLlg42M4fVTLTpwTKCp
cjOVO2oQxRs5Frs6UG6kJx2Zn8N1Of/jtL33ONL2WtYntmRuZyce0I2qZsD/LQfDVD0yZAPx6rko
Fd+Wq8XAgy5bJhfkz9NDqtggFG5WawXVTKXV+0FVSrKLysLENGxPEA6dUhNBqVGF/z4hf76TOSHJ
iCovshTwQFGoz7iPt7UbxOr9PAlWhHs1Bo4JZSzBuBBbcjKVVTU1Ok/UZpGHCRuQe4fR1Pij9CpY
eu6h30hiHJ08Es2Olxjd2l3upSbGZhwQy3+eP/WYZHzSQVBhwqOBbEtTHq+L5uoIkm1Dx1MdYKmM
XRudk0ulVoCyUS1ckmqKO9pOYEbaEfssuq9zd24jjDFlbZWrcZgxtZKQ9WWZYu1glTMtryWy14wY
lVrAbxbaSytKCHPPEPhywW2LMjYm8C+DFthPWyMp0CbcRz8cZEfJdLeop3gK2/guRTcRmlKuLytX
041A+kGb+0VuKFKUjBC4dNMOaMfoV7qdgYaTKKgiGYafrMfrAqkP/etQ2BizQLMP5qzYfVwbMH+g
tQeH9y3VyuOidM+mgnmg61K44QK8qpoOjGMKynepVkVArGfPXXoKLXDqzTtwXqW6G4twDLmVWDRr
0A3DpD1Ivi/lTOgXXKwK2pRANFgxuaj+rMhukXJXae8xmOpWDVppRT2p7yhv7CKCegb2gcFXlOAY
9ciQVCMIU+gE33xa9uYx2U3n+GX6ZE3u8FA8mAdE4R+q5K439b58WMIK6d/hsRnc9gmp953oNcV1
ydsPYtahn1I7i+kHLZ4VOkEWWF61a2/SMHvSw+xO+5Y+rMJQR/3ntVVggmmSL9oURRAqQ//0/kfk
t4G0Wz3l9LO4Fz1seBa11ZDxPxaQbqxWel/yMnzFcJlbBtdt9p0g8Jo+zOFfO90gZIIIFJtuHbA0
3zqdd0Km9Ua9bz81+9ob9nBCoXKMvsWH9jgc5C/XP4FvzxvDYt1BAeZYc8An5AfD13fZsXdbN8Kr
V/QE4LnzzXKyD7moVaMicyAIMD5t/1DXR+BggzDs+bpCPG+zFcPEKzQWrmA7g3tDolx2NU/UbqoJ
zIK9i4zx2tpmCT20u2Y/BDOKMJFXf9OPrnVb3eqHOFiP8057NLwpXHyyy0tXD8ofabjeLv58m5ym
L/j7qLrZj2RfeobgZsCb8UKT4W9PwY65pGuaIIeJ71vK5xaNf2fdqxOX5KBc8sht6cvWj8i5MfFM
ub7w3HvoVjDjouYuNgvgaMFFeZMnu6ln3eiu7RcH1bUFB4cXw7aiGOezlmNTFDW1pcA4tPdICwQ0
4ylQSGRKjLeJ9V4D1xKknOdf99lhdjt3DEbY1CtoNg7OXSHIdYi0YhzOqPRLQxLI630zcMLBp3qJ
WCFEx5BxObpc28QZIWRVXOl2PWaQcX3d3htar3g1tlnJAO4P1MA0MsY3kZWuAZfuVUc1MH3jub6T
D8Pojefydn6u4L6HX99BAXP9C7g6YqiTlmXRtqQx5uGsRE6tFTHaaR8wE+vML532ZA2CdAPXEQA+
BeOFGIsFksrlTWDBoFMcFT0azw23KQcP9Gyp46+xJ2SU5gdbDAhghB43DrRUXoqqgCRZFhqmBLRH
C+j3djhh8sUmz7OihKOteijBugNmL6xBB84QhufORvG9AALJ9XXlFlkxsIfpTQzQgaqVPhY2d8dU
Lsw5jaCy0ntT/Ss2w6YORrBKfCXySwsoJXOdXSctgsI4rdpR1BfJg1HQAe1NKRow64Ysz6V8OPfc
NmbanV7r3pD91JfZ1YEVWU776a1IwwlUpNNBmY+z80ugOne3gT1GBwfRa8oiPst2Yuh1gi5y1R5d
+NW5+kYAmYBZJEnfV4Mc9sUORWg63I9ro9frD3LfuOtSu5QdRcSlRaPyX0cMHQfgBQNCNCA2Lhei
BIOaUed0Fi0rbTdvpcehch5JDz49ByOVQZqniTuh+xsQW9k3wVLQEHpNOBNis75uW6nGxAWIyPyk
VT7r2rcxPmH65LCm+m03ADGtiIPqLfkAi4COXl9UcNFvbgBk81JtZDniqh8wlwPql94+E/s01Xez
CK2Rt7h0gMWmWLg4cYyVlxVpzd50EF3a8SYm5VGtB2jWfG4SFa+l/vvaKl8BEPfz+rryLGwrlkke
RN2K+aIVYtVdj8GEuC4CKSrdyGrO/TIIjjIvtqFpH5bsAK4W3fT/R9p17biOK9svEqAcXklJzh1s
d9j9IvQOrZyzvv4u9bmYbdM6JgYHM5gBZg9cYrFYrCquWnWtyVFXhKKZoMm4+MIwwRz9ttzJUUv3
GXiPQLU6n1mZTW1rNQkCAQUvWIZPc+UHoj41z+w4csYW7EC5xHH7ixV7ELLjrR31X3QKMG5SlMv8
P605hYaX0frTL0H+X9Ykq56tdZsIbhHglQld06KFF4RwXcoo3DaTYxbmZxGInMezRRWjkwbEK5h6
AKTItYpbQUxUIcB+KmpFBOklVtCRa/D67xbDLrD5aCgEgRgR+fW1mH6MCjk2BZwJ8Loom7aJiRgb
6Ivs7C5yQLqiFjTMKN5+7pvr4vLAtzKz6QKn/v1WfXEXeNOkpUETYQpeZ87zFrRBt3uPY6aLqwPj
hIaRQrAjIO6vVydLjZwoRQt0ehjmOzMTFRordeBYnhhtmkluXNQ/ld1Y4D/l5g+lL/Vdi2o7pxa1
RPIB9BWQtjN0Dzh5JhZsqi6yBFQc99345Md2FfYEUxOJoq0Nw8knRxOUAwZFlVNt+1nwQ1bXnnoQ
UITI51nWjb/+98q//BzG0jEbW6vQcAOoqRGtW5C+TMNLJvBsa8kRggcTLexga0DPPOPoMUo46/sS
t0xaG45hfYxDtcsNNAfrIHGs/QdDLkmZ81iUGcMCyhxFjrmFCSfZAkUV4wfR710HchqFR8nXn4DV
cfz4UzAGzoU+n76LS2yWgmoRfn+mX52ZE68NC1ylpRX7VnTEmPY3wWse0CHFq0kxceh/ZJjo/QJx
P5gA2D51T5E6Xx2E6IgkgnbBLu23Juhgqu583xoW5YD7x0JtGWNJ2PGdguI1GWCI8bGJEnvwA9cM
d6pXboyQg2ZaVNqFIOY0DoOfSR5Gox/F5qeXvUzVy/2FcH6fnd4JMKWuT2MeHy0j/mmB29XSeQ+e
bAz7n035uwaV2XgQ9uVAWKbxEUiDQwUeBPwl7TDdDUnrZsBkMVqqyMvvL4wts9xIZWIKr9QSQRGw
Mv1jcMc/3pO6AXJw771NP+5LWjg9sIF/bIElafZ1odNx88bHwaxdMTHRVhm27mCJvM4/xjn8/4oA
pJvZeNEXwOgR1VEgLrsqPkYJRQtFBGolUqVE3WcrfuFveVV/hTHq6wItQ2EDwgrzMf3sHwSf1CWG
4dgZwax5OhwyVDjt9t952ZslMp7ID9VR7oUyPrZqsR8n1OOAUQSjFo/CgwmUvuVIuoVgDKwZM5D4
2hd5ZaEHhWeYz4knP03I47xCw12ub8fmuUl/hNx+8KVzJoPCAm2UiJVwrV0LDCMQ3WGypvWs9CfJ
3I6YrHnfChcFzPmJaoGY5Ib8RBa7WgcbpPVcW3vVfJx8Xoq/pDIEH3hTgHMF6wDjiVqwGCaV4XnP
eSNTT3qcSejDOnUBVgL2Ti1FTrLPBgDfe4TUWwY09j99C9cqkwpME5fLQHjGYOx0JHqi2m34WvWv
RTduUkA1SrttT1aON6JXMSS5mhLPcrWyoFHO8ZK3hwGwfjwMgZkAdxjYKa8/Jc+7OC+LQXhGHzdV
qsFJMXfPijgcCGwhESvGiFK0buK1A43ayIWuxSRCaZReFvnH3c/xGL1r+nZaaUA5bsJfqkfrgvum
cOtRdExuw4KQ0WJVbOUS+IJMDbQkPOoNSuDwJeW0yp6SryCUXD9zQ14pbMEpg30boc2M4MbESjYG
MARxGJDDhsdc0WgdpCvVerN+aYGtSbSVku1kBIcJDXb3z8aSWJCaATKOOgZaSNm2gchQchCvdOGx
Rjpo6yZekVKrMxxPqfpjlJbZxrB61FGKPtjEYSm9WEjy3fsfcWtDyMlMFd12yP/m4RHXmyt0KUaP
1VN4LMLRpJj9jePT5MKm0DweazKT18KOMHJjDrNkYHKsG6Z7oxv7ThKj7Gic/Jq4wzY61vv7q7m1
nGsRzGqUVvOSrJtFSMQUnKYlBopymfk8Tcku8ddoznf+vUS4TnBNovgyE3Jd66/zw9QMxSQ7VuAW
88lkkUzZ+5adt7RTVaLzHgCXVngpj/F3ipZJSqxBnoqKujiRoHBkzZni7QyYTM7y8f7y2Irj96Zd
yGNJC7ykmMI4hDxBombzqVdEa3cB2vqbYp3mtAPqINw0ZQ7/o9LguQH+mDfQj60jz9+AieQy7igE
6Oh4mW34IsNM60TsYsPLjnrZEG1fjQ+d8On5B6k9p/muLX7VxU8rJebXID03uelkuUTrMCHKEO7i
PCeJn26nSuScnIWbYP4sbD38I5rx2DaJFqQbIfra8FmpLfh73dynP6RPhQYGEX/6pzol1Uo79Jva
lTFFmOM8FuwAwtG/ANYglG7YaWBRkwCSqEf5UWotlC7sFs5/NRQIGdBqmhwMzsG6zSywVqQuc+4N
rMl3en6xBVmLx8FKEbJjoGbn+CibCIPSF7+IVxx7W3AScxc/CH6Q+mFpc0BxIaiuq2aM5CQ/9s2n
qvbE8na9jXOVOj++ANj5CoE5M8+1hipHDrjJruRkNt9sAVf5INqrwYaMOYvYVRQamA8YW0UM9VpU
j6VT7POHZKM+68/yNtr4W3MzPVsfwbE/ayvgeuyKWhvexBG20GHiJriSzxi7ZmL8eIrC5zEDJ0pX
n8IyBFmhDWpz/OsJE/SAbnq0RrQpdryBwd956L21z1Zwofyq8LMBHlw9yjTbAJwJLFezy9bNGm0P
u2EdrvyN7qLPDyzl8rPyFLu5K6/lVbLiDZG+vRpnLaAeCd4tsLuJbBdXX4qgwPahBV06qMWnKm+R
NBFF3GjCSsmPjeb2oHjj2J6M5bHLR+s+mtxnDit0ylwvv9SLYijDUjtqRP4CvylmlB78PQYCPXkk
f+Thb253GoEG4kgEOIhyVMyQvBYnjqZet7KgH9+TR/9DzWgbEf2xOCBVmyJb5IRxNwcLGDHEiSBt
BWBlbnq6lhbjrTj2k9g6ypbTdpsE7O8qHYmgaDw1LkoCPcE8sRSrY09Q3ZV11eaJdezW3a57y07l
Qf7hoU/GXMeP0ap2gn32R605YnlSmXMTjwmeqzxIHYMv71novzCBizQrI6h4fn/+pSszmTV5sT7m
lKRt5ddDDU0WFToI3nwBPOWlTtpjJQIFTq3xVQ4+8EoEc1236GLKePXtm5wHqTYGi3w/7aN1jc24
vQKvmkDFesdWA+xd2cXU91cP+sv947CwzCsp82m5cAZS4hVpP/XeMSXu278ugzBLYBJPs80FUQSM
+Ng+AK9pPJ77J68lBUEZfnV/GbfpyyzKgCvXwNSF65pZR5mA4FboFe8oPouov/+y3Ozk/RA3MPwo
pN6b9cSbisa+P4CUFXkEiH3BuwTePXCpXKvOG0VfbTXJPwlrfxd29rCzQPy9Td1TuxZ/VgfzIX/T
bM3mrHQ+woxh6rAHDMwCJ42I+vS1WA0l2ilQg+CUqi6ylZpipIQC/nwFUydKlzdmd8EKQTiNuj8c
5jxrlzlwZWVaZZ+FwQnTdFZGSnp0Yzx6KRE5nQk3oQd2DmEW8k6ABuG4mIhXz+MsnMBkhaQB7XS/
8+6E3nkyNjzM7q2hgAfZhAhjfsWYWayu1VflmCTm10FywqObudL/VCIJ3oI3AbfBPnSDP9rv4d8B
PYABvpbIbNggez5Qzn5ykn5lBeneMLGkxmMq6XhvNDfOkRHEGKTaD6Uv+lha6JOBaEcDA96V9X3z
u/EXjAw2cJI7I5FwxZy6J8tBIHr/17m7w5gbCCzNMlLw88E5f6hpZBsPsb5u3+3U1gREggRQBI7I
+YuvzhOzIsbRd2Av8OsJInvnZ/+SyBTAlWfHbLYe/f2Mcb/3xd1E9Iy0eQ8v/K0ldpNRzQssYX4J
8Z6A3Ue0Nx2sJ5XX7rAky4KnACeXjMcVFrwqya1VSrWMvcoJwHcCSiy/xpaa67kzjIdRuFUj4CoQ
ApYIYH8tdjBPMCjx1PtxfzKFIHpso77GY6zBI9q5lQLXAJp/PEMiXUT2cK0+oa8NwNMzFeCHhIrm
o1ef7+/PrX1DAPI8XCMI124mraramCSR0KonELtIDd5YBRqaP+7LuI0JgXG/FMJYeZpOaln2g3p6
jz9hB+ExcJO37FX/1X3Gb/dl3WY637JAFI2eEWwN68AzYHtAsjepp8Yd4g/1I+sIMmpL+ZV6T3G8
0YqBJPGux/wZFLul55nztHqtq42FBouW1PuEx6h566Xmxf/9IGYLe22SojGR1FP5mo5OjrlEkQre
FtCeKRvO2mfPen20IQrQITwnz7VGtqapFFNbixgkeNr19N1CN9+H6kyYQRPYIR3oj/r8+fk1klNL
eM1TN7fmrPQLwfPJvDjlfqlncRMoGBT1EutARUaf/oZHrM/Co3CvXAoByfO1EFHNJsOYZAg5FKdi
89PbxCsLKCxrBRpu974qbytEjDDm2kTpH3VZhLunrlqLqAg9GkfFJyvSbNHMS/yn7kH3bIGnx+WT
8o8iAUS7XmOST9YkRlBk/KqcZaqiA156Ng7CAZVU5/4SZ7v778YCFMK1KKsoEymCVzjZ5fOmexU4
tZXbcJHR4OzaLmzCkIY2bjzYvfycljSS7eBpTO0WJEXEcGqcytRGr8uvaXRUbs477w6zNtwCFrgn
0XeCIhZjj4Ui9HjMDbRTtQcHxs7bN473CDtZ1Tsed/PSll3KYt8rIitPS13z1JO4GvaRTX49abRy
8v3wdH+/WFai2f6vBDEmWaN3RxVCA676VJ1dpSHNTvyhPmW72m5tE8Dd6gUwkYIIT7X/7+OUa9mM
XXbloGASi6WeqsDxd97TE5lWwoe2mr4U6geEK3DBoVytlTFO0GH7cVxBqRqZXNHp1taqQqs3R6ML
t+uVFMZE0yIf03IQ1FNPo032VB78kqDpAgpVaPcSbNu3mhNOLlwGVxKZmxCY3ioD2bd2Mlc52Q8O
50zfLAg0D8gFMY9KRVlEYqESatwMwNGqYIcCnYFUvIEuiqOymytmlmBIgCrNEFX8fX2qQytJ59TQ
OBXv4pfhRhEOs1CT0U0QgzuxHfBC5BtLwEx7TDlBQoYCBYZuzn9+4UaqMNfSUJH8M+iPpDOa1jFw
Cocb42yMyDUrQBw0EIAfOyvgOeMbBzlLRpAHSDAqxAbbcxUood9N6eCfjXxjIsUtEbP27W+OQm/S
228pqAmDbwz5LRtHep4fYBAJ1qeVgauEToWG46YG4mCl1tNGN2I7WUmNv7ovdkmr6PHCUySKCCBZ
ZLZRAaKmwQh0/wykEJ30A57LaIGpdXmwkqJfSjKR+/Ju7H4mmkdvFwqfcMeYSXS9i42iBJUyysF5
3IqOv/U3ktNzaty31dVZBqx/JoUDdzn76JcKQ2iFnRqcg426HfbDTt/Ue9UFHpNziG+vNkYSoz1P
KUcjVrXgXLkC2LjAvb0tD9U6poWD3qLncCNtMfGOBwq4DYAYsYwSY4zdbfsJYvtt8BSuVZo9Sc8/
oodyY7pcMPqCXV5pk/GNWdBOgpDrwTl+OPsYM3fCAG83OpTrnKfNWVtXlzWzLMYnlrLoe7GHZQlr
c2W44Nf7rTnaVnLEdXAQOIHdoiFeGMl86C/cSZ+aSpBkWFb48Ci9ZZ+5y1vPHFvcLgckiDhZAOCx
iNVMsRItFpXgLNLe0bf+eliD8+sRBZD7R+o2HoDe8EQGXM2c8t7YO6r9uR7rVXjOncmV6WQnNvjy
drodbyaqUBxmO3TRP7l+5Qi+NY155A9eztAVgpd+Ns8GFl83PCDkv80f3M14Qkm+jJW64/GULxzp
a0nMbqmDVPlJB0mN3W0m4rmF86Y49S7n3Ju3sDk00lwuaTabC7MI+jz0pnlJCtKmh4/u6Zdr2tph
dIOj/wMvYrxrlKdC5lYrxmgCQh3yRngqgRpOi4YolFK53AKLgkAuBey0jlYeFqUeJqlagr0/OqOe
iXd1W3owHyUHvZgn9XjfLFieMxM4JaBB/4pigu48nIwEWJvoXDrVPnFLmtgfnZuSdI35hOu+IOOT
/Gg+lhvtm7BrPA6/fqN1hDdklvcd+qySi72MUtzqZYPv6LfJRsLJaPbmMx6+RDo6mes7/irc9G77
Hm+S1+jBWim0QROqseEa1Wyd157gSiEshXFgliYiTHxIYTd2TaaaCsfm7dcPcO0fqlXoeo7nRP8a
yTW3hGF82gz/lTF+gjkycSrnnYYheOfOBaxB2Qd02k0eNW3xsdw3n1saPReH8k3isWXcOtZrucwJ
SpMMDU2YK3T2P9WttJMlPCSLHBO7da3XMphTMxRBCIDV96lBKzj5qdveKXV5V8R837Dbhv4bkOBr
QGMjmr22H0EOm7HGZKFzpu3r6GnUfnsjz3mzXHffh+VSCHO9Fp5UVO0IIeJK3Xorcdt/P8bXbghk
RbvyVvWqWkvbyTFWupvbuduveeWi22QBA8ZmnuWZD1OTVcZSRqvxFfDHJ2cdRLqD0pE4pvddwrwf
rCYvJTA2kbRRVEZylZw7dPCNxUNqZrQbHSHGsNaj0uT//kbE5GdQ1M+WD0539qkoko0Iw5rU+Fwr
z0NLGwEYO8fvj4ICsjDJ0YA98FJxk7fyqgLrIWi2MDfYztFGWez1ABxYuXtfAUumhAwC04HxXXil
Y0ypktMWR1GGir2itVFfnewUs1KcuKs+70u6LUPg3M9MIkjMMBUW5+TaavvJNHO9L9Jz+1U/SLuU
7v1N+Ut6iQ7SE0fUkuEA9oqmCbwJgnVcvhZVxFFTNGGZnqdkGmU65n7xR+3bUKAtOqL+GE2TG5iD
3Ex7tE7V76M8jDpNfK8/6FKTo19asCIkOrWQ/Ko1vS1XnO+bl8qa3eX3MaoI9Wj0/bJJz3G+G7Jx
b4EyI5jQuy6Gtpz8znEnqFqGmbWlrbwEAxAY/fP9T1jUkA62ZmCDwTjLTkfUxFDo0ylJz4WpbS1w
2wo1mDT/tQwQJc+T+jDKCMkjc80Vadr6qAOnZ1MsgFaNZJ9aeWdxLHgpMgIRjzFjh+C0NPYFAg0Z
6GSZ0uxc2Z092RLCWXOj2yqw6dYWL91rnQPpuH0Tg+vF3EPMaMJrM6ZpMPlAJqWqADqj7Aym15kB
FM3vT85nsVobT7wAc2GfIMpAgxmQUbgw5z+/CBU0oyuLxssB/qJPvPrqsuYufpxZh+UNRjZWRXb2
6rZ/tIRKftfGqHoWiralwbyzRBI73QS3slHAJotawgRnIGIVOuioCawaM5USQJGTGQQeWHXA2dvb
txINKTmgwQoezOCiWAhi4xmjX5hGdxYLagJYEqDxC6xSz6X/p0G7MXBQ1rHvNpEcntDqR8oWs8Tr
s98GdMR4Kc9WBMdSAHAo9xWPH+3bfK8PMb4NVSw8kwOEiAew660RJ7FMdKHqz0K5Ln3JLbyfrQgX
HR39AD3g03rMaifWSpIabiiEG68DYAsjGtOSCBhS8j5Y742wB14lT1xdc4J0nQRfLYYBm48maMTw
f7fVARw6YQd0+VQQUOnpY0PywhFQ0RLxmle8CyrYCQ9lUdui9ysTcyd4CP+k3aqKf+rRu9WTGjj4
+6f69srUwA79DRTHDFCZ9a1wok3USVp/TgFDIJne6Y7YJqKrRuFXrZZgx5bN310r8EiWv297Rt8o
8SroOEA5CHU95q6WQjCdNaIJFODw5mnDZhDd3N/k2XHMj2L4pBigxn61htdQQLwckMKSnOJR+alv
ZGGb7sVTZNiRadLoAbxShU816TGoAeHcqDvVdDXdlg5jCGbt4dkYncIJn2TLxRggUlRkOOT6qgtp
qbxYf2TLvq/QW5wtwgGAwXHGQZWA8hMTNGZa3RteJfRnMQ6A7AVlkPoIDvdap4a6CqZDWxYYBW0b
zxrVd5p/0o1DWQ3EiFbmQxqQIOaBXJU5sGJVfflFjGkPlTrEY+D15y7MiOT2pRuXT7FFa7+hhZWu
Rh3zzm28iuR7faMHn92rF5BKeNJEmjbvQmdj8KBnrmGMhzFwJsOW00MGMhLBloBY9tZxUsJy6Njs
fLsJeLf/zdsKcPUYzow5HRixDcAWc+/EfVwMkzzEZ43Y3uiMAzJX5zQS7YnHkHwTPTGSmAePWDZC
tcj6+Bx5grYZMGycVtNg2r0EQq/7VnKTWcyiAKhC3wkKNzgD196m9MwuKacJ48mIbYxuR4GPAc0l
L0e+uW9mMRr8mYLrVAcL/bWY2myjBNBriLEApUeE1FLZbHi32nfN+MrAIAauA9s0j6IC79u1GMmS
i9SQ6/xcV4Owznw1B52sGHrxSir1XKP5aKCJJ2nUajUlbVvRRE1Ck/bxGFekK0WAnoQpNAuaYTDU
SDNvxHw4DzOaAPoqwjpaRW3b+Q+hIAQBGdCrIxFF8eRTWSgWTBPzhjqa6mOdkKLF2BgqBnEPL1t5
FgpSgd5/JpYQeW47ZYFCp0zoPsIcbPVUrEaDx1B5ew1DGQrgqKhTAbiGdu5rZYhqlfWpJSXnwW02
5YNi16vADfFEFz18qutkIC3Hlm4DGEYis8t613ZT5yPqb9xifwiVbdrTcAMHN2FchWB7Ry6w+Cbi
na9KtPnOHHSg4WCfjduxigsFSCjkGQ+N29cuYMWY4Na6dec02au6q38H6GFAHHz/2NwW6CAYPcxo
Y1BxbYCZ7lq5UmF6oxSm6bl2DKJuDwHVN40znjlOfL58GIO+EsNoNDGCMW0whuzc0vTlx+mLhyTj
roO5/WoL3Al+AQHeytg1ZP+gOBGh/x7LyKiLuYtEo5uKop7X4ZQkgpsxyUMAQAblbMuSPVxuC3PD
aOHk1VaKbQEIxsWSXNcn6sYkPjW2Efm33FiYhg4rQK6Dhz/gTjAR/toKuko0q1CZxdm902zkP7VN
uteK6G+/7y/sJjpiBDHmFgxTNPZFmJ7fQT6z80nkpC7H1G5fWWYZSNrgpFFYh1VfLwYxEh53xhwy
3EeobbOP96dnbl12cYcupMjXUiKzLNFMBikoO0jEldZo7AS05OWloF+cZHRJacAOzJzR4PfBm8S1
qEEy40QK/ewsBOQ9H0D9Hvlkvb6/MwsXKKp76G0R8WBqIWy/FpJXllKqSotMingfymO26YjYrGjN
YdtcPKiXcma9XmRsLUJfQcgg533yiHUg/rlJyPZk8vq/l5R2KYcx6TxRBsUKIcd7lmlN9Uc8qDgc
U7uJA2FplzIYa8Zgz7Yt9CY77zyNoKHr98AjebytCjEiGL8m1AZKAm0NdSUbeSVSwRE+FHriPb3O
2mD98+VKZm1e7Io4NYoWSlhJtNG3brWfuxM3RnVUM3IKXnjF06Xb4FIaY9CS1EnWWGNRaEP4jENC
vzgbMyv+znLYwU8JioV6pSNzbzaqHW05v74UH1zuO9sGVGSYRYmhgNlZ32JyuObo5KGi698jVUj5
dv9Y8gyALYkale53VVBm55Ei4CTzOJPSTvcSmmS4dcE58r+nNuZsgmq86/KumvcFgYArRyR2Q1ew
OdbGOZps0Sbq9UGoJhhbYw8nTHpfVTS0ecNobgGA1yeHrY3kyTD2YwzFlV+Rq27+WLsNujE1Jz6N
a3knI7V6vb9VvGUxMU4fCZpfjBBoh8c/6X675i2Jc2xYpuLcS0RPESHgXaXSWv2VUN6LAk8C4wb6
ohTaScTBNA+7yR0Ikm3e2efcM+xlFqj+lMQaNr8HLUe5qpwtUnTCuTEXY4C/Hgatc9f+bASblmzU
3WzJI+324Mf+3bvbtUmFze/7u85xBjdMPZU/qWml4NDYAY2s573zIoqkJ+pbHZCM8tpbOPfnbaag
1L4kCrNrc20N8zdo8ZnaybagPBUuBTiXKmScgS/7kucX385gHvBh0sqdbG1d7UCq3lCaUI4e57Ds
vzsftO9cb5lfm2peKfPxicmHsots3d6/xI+8Q3T/zkY/77WYxiujvhmhP5QN1U2NYeZrzkLue1GV
HeSDEdKDHFawPSSqzcl8CnbUoSav455rCPNZvriys6JuegG8H2fxi5DanSgF3SPhXXX3PYKhMh6h
yxQpG3WEUT3FM6dJgQB+DGhIVdJ9ZshPja92L6wyh5fQLcudsYqoVKEJgHGmsV8NPqoT8N5OZR9q
gmHpHHe97Ij+SmD0l2phL4p5kp2lU34UaLNV8FDLo8/nLYNRn1RqfSWC/AFR9QdK8e5aebpvbTwB
TCgl6kOIqgkEpBNJSEbMX9HLfQn/xdD+URQLx7Ba9MmMI0QcetPW6fTgKJmzpSMPozzr4tYB/JUz
O4gLgwbrP+KqLM5QIxBfI9t8fEkcztnk7LnOJDnzOCUVkxtna7aIgNa2wdkWB46Q/xKy/V0I4zmj
otPGyojgYlxzlQL/LJB4VdvRQ7LmHc/5g+/pjHGaSV+lStogNYz2O5BNu6ZCOvpjOmR0zauKLTvO
v6tiHKdUNl0faSFe9bbvIdFPnKXcon6+47W/v8+c+MyqQ6lqsTdSvTWIJNuSRqQH4QFvNyR1K+Ik
QD8dj/GfkBoDkRFdcRzCsqErKB7P5HtA8jIeQdY6rQja+TER07uGjUSMNcBGoA2jvLtutoCbbbuQ
xLgFtHm2SaHhTVb+U/q0QkknIJa9Gw4FXXOC7aXy6fwc+8+qGA9hpFmShh1WNaLtBezP+0/qJOvt
16uCKEXm2P5i4vVXGMtVgNpYj3IwhAWb4ERL974rWnR2F7/OeAiztHIPDiI7v35MATmmv073f3/R
PaAUOnMtzMV3ZltKoIJB/YDw1x5sO12PL1FKEFndFzL/yM3eXwhh9qMoyqqQBsQ55goX6eoFPR//
mwSFCX4rAS1IgY8QO3ifCCanoHldXHPCw8WN/rsKdrwwOE//P+o9rp45Fru4yxc/zThpeQyB46yh
IPm1X2mYRKCuOfvMk6Bc3zRFU1gxulrhyoCta5yTd/wfl8C4ZQ8oN2BkICB56mhvO9wUetlXXSiJ
8cagRuvHwICpgmHn+DOnT70t7ivKWQfHVtnnrsSqwDGlQsr4/P7T+kSE+ft/Ogysyw0soZFaGQKC
87SOV/vcrVb3JSxeWxeKYs70ODZpruEJ6Zxs/BcRo+A499bybX8hgDnPZl4IZTLnSerqtbKVnRnM
PgMDZzmnmrMQ1rUaaj9FcYljUT5gpO45o7zMfGGzATfSMJsIoCcRiMLrU5GWHhKKRskRtiAzx4Ae
l2Q+z6KW1HUlZV7mRZRXoJfcwj/wtOko7k+JbDC5Ak81Iy+8XzjjV3LmP7+QI+VlNojzapD/b2aF
jTzbXdgQDeAmQOjBmKNLLIo+VhUMWdS1HJm4KyeAsw4lZ8uXalhXIhhlgZ4fNCsCRHgfrdO/PhZu
/VI4oi290vh3QDinfeH6u5LGqMwqcmlqCj0/v3sHVyypCuoMDBOg1Z/7R5InhzmSlWz2TVLPcoAx
x7DsB+o98BIvngzmVOIOETS9g+ZGqq+8Z1QabWDnK1Ke769l4R681BlbaY4bozfiWQ5ok0necYsJ
C1URTQLKdwaGAk7HDsu1ml6ShAm6Cl97pyYmxmYTBfEi//gvFbKuRDEq84QexG0yRGnogjWQtLgB
xpnDAgJnJOIbr+CzuEN/V/Z9w10c0DpS2jiaV6YRyxVoRzGY/ItzvSx7mwshTMQoq/7QtgOExCTa
7EZnekCd5IUTC3GlMBHLqDWWEYiQUjrq6hDvSuq/SF8v4xtHEE9lTNwyFFMMmMS3ytpPaa2fnOzj
674936KtwP4C5LWIRk3QnGNSwbXfzHupr3pDnVNk7xA/FJtxmz54q7Nnh4fwACjE/sfwOu5zGzgI
577s799mQuMr2cwN5AOuLGLWH4oZAU1+V3Zo15jfYlfBKnV8dd2C3r1EJ3/VbzsbUHAMkOkUKjoj
BVnI8CNPZ5KQcIc2DfUr3RpOuVXcJCdmRdKDeZC3MQbu/SljUkUk/VkpGM1Covd+n/m2761bP6XK
IUkxMXItfnrmCiPz1DczpsHwCdRhWJ2badVlGF2yaXTS+Zx30YXLF6wWGnor0bYAzA8Ts3dZBubv
SkL2K9nFbtLIS2hzIhWeCOYsdAZSW8Xq55q4TF19/3niNV4sRaVXq2AOgiLI+ig3YnbOK/JeOjJV
fJJp0OMzr7d3yVtdiWLOQouRjaZeYTW1E22KhL6DBrGiZULndxdjk3LuxgU/fyWOORZWIIMsP4W4
nfgHUCjpx33TX3IhV7/PmL5qqkkzATF6nh7xym8A0RXQjKxf87V8vC9qITC6ksTEFCWQC4ovQdK4
kumhXpm/1v+bACaMUGOtihR9mh+RRPpTf6o4C1jwglcLYMKHQarzLItwVFAa3qhOlZDP9Rdnu3ln
Zf6Gi8up7EO5b2MYcoieO3dsnVFZ8+pN9zcCqMFrGRiNW+m5ARnt1yFfqXbx6nGQ+Pc1BVbuawmx
MjWmJ2InvJecdOfeIjS3KeeO5S2DOfNeqWOscIll7DoU6l/6f0tGNrNm/OMYbzpwEqkelFLEa0pO
DiGJ7COGefI6MXhLYA436PMzf6hH1H1EPEomNgYVc7r6FnKFq1Uwx9sTMr2Xktl9hFvghF2ZBzvn
OBCdfXUa4rCWPQ8ShJ24PcyvJuDQGtwX3+b1vt4/G7rInG8RNfqpNrAjZUlMQn0gEco117/P1s/E
AlcaY055kRuaEjfYk3fkVjJueYOWe+N1ywmp7vt1nSWaQQtarmQqFnPeNISXhHA0xYa4sGrVihL8
uNjZ7kTSP+GhKbnFZI6mvi3jwlflaarWfQB/2FPF/Zj7KnUSPkW8dJfjTL6f3C/EeKoRaF4OA9OI
64on+jt3OE53UQImfoHuQ8VshptcRzfBj9ApOCQG0FT5RLRn0v/mREFL2Gr0ZfyVwrj2OlOm0Ldk
HJS1Qew6WZeoPriYnmuDKTsnHh63u5UIUHGOwCJ+0FfrBq347duX8yk+bnl11EXX8/drWBNBLB4q
gog1xyT/KO0fwFdztLpohBcSmEsgl/PcLz1IaBpiUeFp1+O43r/xF73bhQjmCkAzZJHJGUS8Ytt0
SMk9cl8CbxFMtBfhcUhQG9h4UtluSMx9oJOCckyDY3/fLykXFp60QSn3PYRoJOhIjczDenTRFpOf
7y+GJ4e5DNTWrMOygbpG+lFNroWmCOpoL/eF8DTGhHnVYIa1jl0576q9C2yiXb1WnPIUz3aZiyDs
+iHOe4gwHt1uF615no1nVvMSL/aj1o3cKmvsBxqNMccYrMKn+zriCWBcgZVNeNeG/z9Pp3ft2Lpc
XPWia/57ML6T7YsVqNEQxOnMTQ/S/Y1F3uOHgeBZM9n67v2VcLbiu1HwQlA7KGjoFSAo+/V/pF3X
cuxGkv2hRQS8eS2YbrQn2bQvCPKShHcNj6/fA87sECxiumKvQiEpFJI6UVVZmVlpzsnJETc9fGfc
8S9a3F8OebYW6pJXXNOojYDTLu3aEhzeVFBXAnEfCs0hZkrbi6nd2Bdy985qhmdoMs3kp8hBM81A
TpsoWFVEHjcdUd6v7x/jStLg4CBPKoaihIzI7Wz94Y+w0lbjxz+zL18V8Nkh9XpjFJkGIZ2p5IDd
sgTz+XL4h0Koey955ZAAdgX3vnyAATukLoauTFZ7zlJVee5F6WlDONh6aCeFs3pjhXHY1nTrc/kU
O/LbVl6zxP1GW5heATPlo0xBVHlt11ZQvqd2J6h2uNufMYV4intMF/cb6cE0+97COoXY/sT06F9m
NmYfQJmKqPETBUAAkxLu/bW/ke90cqdZ+t+82L7F0KVbue27LJic9RO/2g5fTSqYJMzfrmv7cp5m
JoaKCcZAy4rSw+n1cA3og3t/9cxsxbhTS9WL+aF9RWIzfedhLAYtwJ6hl7SzwVvkgYkTSKYA5RH3
ESlgPVjYMcyVUYFC6IUahuOwgVadkTwir8ijhc4arCf/cAvln84p6KJykENsIV6l6X24enzNTO3E
yqgxbB9dk0t4ztNSQflq+e2J77Y2f/sPF0IZDIxT9qnSQ8Q+XTtO9J5Vjpk8XReyuAwMMk6dNaCD
pkd4Qele9pdcR6QANOfnHOBx6jr8G8M3k0Hd0CIOVU5IIAOUR2CNN4WN/DRsWUnURUfxLeWXRy8V
BQVrdYrdomfpBn34U7OvxljL8mt+Joa6oKoO9AkN8dvZGszgZBAwdhNhUx/W18/lq6Pll1OfyaGc
OigbdL/OIScuVuBQffHIhDpGTBsYmu7mUJ23kcs5+qYiGl5EBYB6MVHNeIIvp3JnH0Hd2RxYoWoR
TosV861/A+Yg9Q4+5DEg3Cq1WL5k2UTMxFE3dww8DLwOUJTtXsS0rCW0U5OMuGItazH4m8mhwvww
zbs0r7TpaYfKBHlqLX8zfn5eP0HGzaI5XC9pm4Q+DyEYQysftmJH8DLCMMp1KZMNuKYmdKTfG4EH
8Ga05ABoiHTgoPmrWH+2WdM6Z75iyNJgKNtJEVUiWxhufv9nK6CsQyjWGG/q8Ps9ZkEOGbOtYboo
V3aIdtwYAh+GWMEOfZVpnTffDl3zNbJZaAhLkw2AefiPKaUbr4JORFaMw0KmvgbRPI4EXb/geWP2
/zM0i/beba96uedjRSkB8LPZkODmocGQMHcMToV74VctqsIY29HO10+KYWHp2XdO77KpDD29wo07
7tiegRfgqIHFUOnF5QFsbOr1Q5M5vY+YP7vAvhowOs1DvY3d+9hiWvFFCzCTQVnXoQtjrusgY6uu
sh2/EayeDJL5+nfvTB3zu8CrBHQUjX4A2Kw49MFAjrN6SM4AXH7wSQjMFLim64ez+M6cCaJsmtqm
TVXy0SRIA5ELpgNZbcbLCj4TQcUjoHAehWSMpzYkAdHpYFfmR2/Cl1sBYWWZF3VtJouya33dDyDX
wr61sXkAqh9eEKFlsGKGZY8zE0MZN2PUx0KLIOZptMbdST02u5uckeZb3jfQdWKKH9oMuoKfFrRq
xwFEENnU6tA6+Wv3irjUrKwhJ7IjWkyVmyKQXwbvW5w26f7MYFcReMI4vsjxmB2d4QEoheQ0mt6T
YDM83PLuzSRRsVBpZEYbKZDEgwr7GFgyKUiKBbGUYVG3Z3Ko2wqu1YaTwBl5tkC9wMHPcYwa/+JK
NHRogHVkGlGni/xNJ7dxl16gbkCTVM0p7pjSzexO9iV/PRdEbVnmeb2aevV0TeNDCKqs9mLVu7ee
lJb4BxpR7cpzbf7NQc2lUhvIc7UnjwM2UCLjU4p3ZQ2Q+RY5IZag6Ydo3ZsLogLGXmi5fkib/Kwh
L5g8y2ZFbjMy2pdDsWGkCBev1VwWFS0mEe9ndYkzqx1EcIMtTLfKqawC1oJFWrFkjuayKOuqDA2U
UMWxtRNa7hqTHLkFuH7rug0XWNox/fvZ1dUqyQCjN8QUqHdOqMPANT2CqQIq35q1DfoxH2aQCQvH
EksZW/TIClptVJOBGp2LC5BDS36VbfQu13Zy6F+EB5VNbL90qedbSpneOEH7cgw8Q9yEMSfNw2Br
juYYT91rYPoolGm6ySt2emKOGjEVh7LHYSv1unLBci/YZQywmcUWEDLAji1WTDCKSQn/+4X4xawi
pYkqJvKkOI44IafvHGGnmqlik+GOpT1LQc33jgJs6af24JkdcTXGZKCkybto++RPZzWut71haOn0
O9fWRFmTriu6Wk0gByhEb6kdOB+1nR1EkEgwY2rWkih7Yoxx4Xc5RI2OjPI/CIZQ2M7Q9cgMbqZf
urYoypoonCzyQYmD0vSIKF3rSNLHIN8YKD5mvHVBXH2x1Hbd1SujeS2L9v8NW408KphS5S8cNYAb
U0qZaGF4CapharrUUBOS4EztAi/+zLx+esvX7j9yvjzhzMQg4lY4v/mSU710jmBnq7/oHwVsJhCy
AKCuY8CJWgqny1ydaP2kh5h9nM6M2yuvbPrCJT0E2auGWj0vYiyMsiB+Z3CVD6xboBXwppNBO07K
6j523q/v2KK9mMuh1qMI1RC0GuQAR/8POHZJ6A6OsRJQfPYtVq//1wHQijiTRh9QH8py6omQBjZh
8tZv/4wPGxZa0lfV5JoQylSMXncpg8ksdeCmS4n0B885Sx0IsIys4+1oOXi9nnxXlu3+M1pvDJfF
1rJYppgvkzIiSciLacvjC8Z2o+Tb++2Nf2gITw6di7BLZ2j9koebS6PsiDc2scaNkKYAdQCJjOap
fr2uJUv3ai6Bsh+9PPRQUjgV/xW9dW1gau51Ab/JlmEh5hKoGEQTB75WKqzhYokTqM1oZegD14ji
puRp79+EZkI65yT7Vn9vW6+bzPxkWcmlp/n8E6j4pOE0Y/SVKeQC3kCMRK5IPlnY7iwZVDCihSm4
XKZQq3lwC7u2X32LtYzFvOZ8HZTlKKusHnTlSx000J6e0UVse1aLbpN7fmucrh8ca0GU+QgSXsjT
yXxIR2cS05sDCh/XZUy/ceU+08nv2s+9aqjhJ5EIEl9lkoK6DdwKjAiDoeN0LVscRjHsQ0jpoHYA
dx4D8/D5zxZCmYVM7iud47BZVohgl8TmaMbomGL1FS7aA+BF6iqgC2WFfpIbUSHkecvn5xfJGd34
JK+vL0NY3KpvAfQjvODA4hyWI9aRBbajblSzBwhERMScXODVD9nFZNKlTSbmlxLMZFJGPZISP9JK
+F0gwps5UTGsPUW3qtWavGOWx3+6RuqsxDIvLnGKTUT8LpscSBHF+8SJTfXcmq+Bzbn8NODarhha
uOwhAa4virjDkkQre9sVEsA2BaQdVq0VPVdmwJP8vIl6Zv1jKfwEtO1/JFE7yskwRoMESYoIja8d
hez73BpXjcgcJ2KJojaz09S8FwJx8lBOZMX73QYQ+uwq7PQzv3Xke0WUIwScb6inEs6sitdIF4P0
WSbyH8E2u9Fh6QdLFuUSEdBmRZRgSaPTAnE8CgApJ5nV8SbEiAorR7RY056fFeUeq07JUiBpYtQH
CEySne6MCxIB9Wp6laBlcJuvUS4zg9X1i75oeGcaQnlEoLL2Od9CqqSvquqhaE56vVLu+eSeb5yU
J9elLVYfka4E3xcwl5Ecp7Y0LjSe42MJr5Sj66DdrtvvenSP/U3Fdi6G2ktQ4BWANpSnt7lBGpkI
2+JFfWPd4+n2/NbF78VQexfXgI4XfCwGPX0lCZ6mYdCdR7QHoBte37flU/qWRMUUDV9zY2Xg0cPb
qf2RkN30hGTFmMzDmQKB2dPqYhSNX06HYyW7fWYBYR+eXrJZ12rZd30vho4nPE3m1ABispPl9FZj
V/ely9/1rx2JzIvVMNLX01dfOSW6fsYloJzIPdzipzEjxaFAd2fGxJj6stm/pMggLwfa6cQvPZnH
2d4JHMBHgxIaN0HpCc5TaJkPTWjGa2kdOOIZnflue5vYHksJFzVjJpey8Gh/kNUigdwLKhov5f2p
PN1c173F/ZtJoAx7gS7GSKkgYevtMXxowq4zToi1BsqmD2C7R7kMEsC6kq79Q+8BHu7YVWu/+5vp
XaTIv8+JMkBKdvGHkocsDPBZwi1PstUNa9pwsi4/dQEg3jJmxAVwXmm/Ju5k2a+T3JCbs+Wy3Oz0
edd++udxXz/Y3yHez8+kDlYZmyHwR6kBokrlpPvOMVkFV9ZGUAfbAQK682VsxNvtidWXyvpt6iDV
vk7VRsNvpyaTJ2zhffVza2j/4RtcAzDt5ixZt5UFuB5758P53r3fPVw/g4WZgZ+SKB9SwBJy7bRF
MXGBWtyRLQzGnWoRx7y7zVbbFwv3zbZsjB7ajI7Ar0L0NWWivIqHicr40kIB9s5Ldx/e63ZqfgB8
em+1x9vAAt27a67DO9tsrLv1IbU803cM9/36DrDOkXI6YI2N+PaCj3BukRtl+M3frubn7lKupmn1
gR90/HhPPli3fCGtNv/xX1N2eqMole8rzfkhtrlDuireEgIM9+je4lgMatevPT1u9082HHyXPz2V
KHjjRRGnDT8xjpL1ldR1L7nK88ISuvyPf3mSPPOu7dhIhjeZKmBHsxo7ryugSsM2Dhyfht2Ar1YI
IYys+EKe8qeOUNc7i9M6NCYdAfr9bWXYYn5/k9zWDlLK1u591wA3dNjupIdaMbV98Bb0JNpFLCh+
cTrS/37Rf83VdYI3aPp0x0BmbUokBuuis5vy2hXJ1qXzdD+Q1dr+/IfqQN3sQdOyluOxsT0xGT8t
sVSNuth9gcbPWMVv41EWlyS+yVcb+7gbyK1p3TRkt3413++arbmyJmy3jRRZJSuOZXwClee+fid/
0y3pP/TkKzSfKXgYCBjnGLGe7UtDUOGOLGfvuRciEvsDLADXpYFn77pCfJm2mbhONEatS6CWJXEt
g7i9xb3F5D1GybRac8S9OBgrTEleElm24sMeDTKKy9lu4GzdAelt0SfS21E5PNWZ2Yjbcw9Qf7Dl
pvZeIbxPStsv7PW4blZP1eqo87b0R70RwO62kkHhuzJ2Evj0SKCTEOST/aYEsgXR98ItUEGIH6At
NXGbhNQn9VNAF6UL+AX8B6MVbnswdYL6a5XsHj+lCCV6/XCxhLsqs6JT64HC4zbbFbWdP2hObtb4
XO6P/qpEXx0RUUa6leSAW7Qy852H5FK6EsD3sT/lE17ax553a2dVOB8GUTDh6qJiZvKb0t53EBrG
696KGtS0kdJQ3nh73PbHkrR3R90OTCSywUSmmoFVOJFOntySgGAa3iw3+yN6eB2uJq6jrKCpRmri
OWoCNlgir7vVGlgQt9oqtG3NRkZ6b9z42yJDGeNG36Q2oD07p0DpPHlTwKA3ksHqBdP40LaiK9dE
SVHxPZwCK++Jq4ZT35S6RYLupga9ZudZ7wqmM3RSdubulX9LV5vHcnsoLeXhKLZ2S+5An5ZZKfCe
JJezbrxNca+dlYIAcRWQxiANsjmExisADguoa6iHtrOGNW+7zeY+f0srU1kFlqk3wI0JHe0A32fX
plYAyQtzbWjRgI6ATCAekb3zXLtY33VEAiZu9vneWeJx/X7fPSoSIcHGUjeDq99i4GKDbtk1uXyo
HVltVCj/yJF6b5IMkYcpw3T9AUXTWZOIcwF1RfShmYYbHdDqciT23YUkdmnFFpC+WnAcP7ZmCx6n
TWx9NgJgoNYX4m6kvTneHEKHJ8Lt5T6ABTwj8MV5tIeDi//Z6UjRY9OQuWrxLZZvYvfX6vtBQWeQ
qeNHsROc+RRY2du4coDOnuEfBXubEgdcS48civ3vnp2/dYC4TtCcK5POCgvbSOzD+tFMPuTVMd8e
GhMrBaCEhpLwKgQ/yrlYGSdB2CakseL7D3i5AZq/83YAjy327xgUJXJB3vm1SKr1qDmbVbLJya3x
7mck+Ayt4clz7rUTKKuL+wY1102OkWMLF40nvY18/ZpIq43LZZbnQysDuzGzPQreK1N5f41NoMdK
txPsz6axqsok64Rga/8gE8q5h6Qmw7HaJvYlJmTt2iVA4g0LM9O+LZ44xDvxsSDrwfSwN5+wVcAj
JfX2/v0pPT6kTn8T7KNXK+udcc3jMjTJfqNi/dcN2pKbVQBkJGuyJGPIlzafahBpHBd6LXpwJQdX
vycv4WFqyEisOiX6UXUmGHjDxVFtQvR9M9wRUz4VUwljJV0S2WgBHymkprANz2cnBJ5+46B36JS7
BSJn6WTAjGZ7xgvia22Uc/+xdirqUtMg4jMdssuBvJwNoBiEpkeQpVxf3+SF5h5MIMw2eXKIM6fB
876GcXCuPT9Zob0H6o10KJ9wWRTQ+WrsGtfv7NpPcdQbzNfrZFQvONOiII/PwkNEtoKDC8Ba1kL8
h2VJoFSRREkFRN3PZYlFG4it53dng6Dan/EOLCRG6fMTet0j4GGVJyaC3EIFYFrbt0xqK+MyalJf
h0wgu2cB3CC4XULns2OsjRWi/Fza9eNn/Rb1yb2Ui1FbIEKxbhlf+Tv98zP2oQ468CvhAjq3KQA3
SGwrBwXA/R3JGWJElhwqFgcEWc5VCeQ8OQBUI2R/5MyX/dm34erIGmRLD1ubJ3cPaxa+4oKGzfJB
6letbXZx/LgqhXR6vaCYxXq9sCJhegBK0/ui46bny8O2dZzAOkfoI8nI4xkBiHNL1rarrDYPATEB
Ff8+mBvfYrXLfPWAUxbox/qoYNyTxaSse6zvybL2t+/H47okzwgtnW1OUhtNlI4DPc/Nbbv1LFBN
Af/NJ9aI4qj5ubrpTfvO3sjbO7gGcgqt2084a3fzsf448PBQjxLZ7wOEYGvdvq7RX5OkV76brsNx
RlsBsAFRsOAcPWvv7q0On/riKOsKzwYMq6WORHZgMMyPrAo+4zZ9vQdmKhGNAsiop7RPatosdZN/
l+J+XKiv5+Dsx9UuyPpyekxYZ5/s3WmnV6b9dkZLTEAQpmVWY1nvId6CA3I6U7SmWCZCK5Xg6cTI
7X7B+F/b5J826H+kQk24WMTHgHfBcp9uH/0b2X1a7S23NPVTTez1yiR3+DsmZ9BWoNo2PtBcre9A
sgmYjDVLWxmXka5AcYGmq+106EBUZLniaS30Wg2k/yWQpWJk4pcrCQY/rVOQ5uLBchEQBnVP+hpj
opxVbVmnvGTN5rIoe6wE6CsDpF0Lqxna7fqPR+6ms7x+RZaCC1BVf6+Iss2DF6ZxrypAeDL38e1b
aiavmGZgIsAvQADAG87kULbZSPQqNxTI0fDg6+wX6e0CShCg3WYALufQkg+WU2Lff16c6wtk7SKV
Am2qCBXe5GsXedt/0eB77rSOsJriWGL0nzFGEBnDGBZYnpV4REqJ9yeFUiS4gdeXs5jpwaAOOERF
44vl76cgJdDi3Ot1xGh7AcNb8AeXNYcXZ4DmoAteEanlO91ac5OPCWGhZFz2pYrCXDp114VCKoaw
nKQ3t7eVm9nv15e3mHKdC6CUfkiqi1BJECCkTjpYuWaLnvnsu3xlGw+DZ+HoWMRF/0Um8CE1URPA
dU6dHT96MTcYuNR7A/BE6iZCYry2R9vM7v9qdd+SKD/Kga21kSKszvIeotGqLDxeY6tZ8zgwjpGZ
XEwBTbN+/14W7fwAIZ5d2hDLKiyFdOCcFIjn8phUAoS/BlQiwljcklOay/tZufqfWO5HPxWwuOR5
XCuHlSmiEBts/LvrcpaeYrAk3+uin2JeUHlyiOcQEin5Wrak1uHsYotWCnGbgqAr2XuIK/Cu30So
oauHUiMso7IU3v/4BuoeBGB/qYLpIAckjGK7Xus7wb4r3/7xplL3wYs4DtPpOMQBHDqYHwGVjnOv
H/5ikn8yz9+bSrmBSBRLox2+FjSh2KUAWugcsGutmCuabtNvF/otiXIEoarLQ9JjRRNfqAHorBbj
6ZieO0zTcx5ipQh5ihADlUzJLAWlXEHGcxfDEKZ77gC68qRa3MqHROF0XUGXXcH3AilzEslBxgU+
nn4pZkbiVQLM5deQ2U0kTip2bR8pW9JIugHKJZyYfNMhowrOXxMAwigwFghsDdNzQkCNrlpYz02y
51z/WK1Z/XyMo6QbLxKuSkVPhm8dzOq+aYAZo/qFpQZ2633+v/cU+LaqLIoIvABySx1d2g3FJeew
2NZ5qgASdsHkwR3Lty7nP2ZSqJNTG2McfbCBnx8MEphxT3ogtvqkskQ0ySR26Ph3wxtT6sJB/lgb
dZBymkhyKkMtW+crpsRbVbCRi3Q2TOaNhQObifo161N5YuiX091LCY/ZWMUWrTtWC67EEkL5AUFV
S98HyCOGK4xt9pwhT1avZbu8MW7Hm0SfRpjR72YWCFTy9eflRlzvYL0zsrlHjtSyMIJqAb3G4tcG
s8l+KQr9sQG078jTIcumE8Ze87pZmgZ6ed683emj2D4W6AAk6nognDt4qKJdV+Eln6EIaAY1ZAzP
gP6dkp0pvB9HEezCYGIW0NvtXgtmePg14U5ZhR9CKMeUdlGHflAIKe30YBzkY3Pvb1S3XCl2eBNj
pnfyiYfMXm97pMI/GzRkfWY3HFLoZMCgBSt5sfS8+PE9lP8yYqUvKw3fc3H2os3LZNXb7aFGgxZr
vJy5v5QLSzmtaNQKoixvqsPEwEC+vzOeWS+mBfP+Y0WU/+LRb5soAcTs3/zNSYfKdES1r+vK4hWa
qQpl7sSm5Et5gIzi5O0utuzc4A3PCOVZ66CMXawKkc/XyL7uo1No/+FWFzzB/sbn/tgtyrhhjEeM
LjxWUtqVnduNjSZsuPeUTai8FMbPRdEN7Ykv9Aocb3fGjDLRttLWR8ntkDv1fbFnrWsp6fFDGGXk
jBG90DKH3ROOwhMPQ7J3NVQ/BcvBsOGLvBn2/iaxVNgT67lxzexVWecmZ+5sSSYwbR4xS3cT7CXU
oVAEsz3nsFm3z9e1aCn99eMjaYsTtGKRTDui9xhWeAwlFL8w66x1Tt6uA3XVSCSXrPCyAmZ8JBzD
gYyKGYzmhTeT1PYiFI/QOD8UdhRY0bi5FDdVueKLO8ZnTp9xxWZplM2KsJNqXaPswJveRnn0t/1X
5XNl81sABK8jYmKD3t5LAKKEzgND+PJVUzUJQxYy2Guog+xVdVDyAAc5mN3rE2qVHalRMM+scNPt
Ex31vdEsRmKHZ/kIz9Xg38ak2xpWYTG+ZJL0axvAAasizNHFX3SZvMhJPgdmSQTGUYtEuYAyOKq3
H6V76tchRpmeUXu7i4i8xRScxRpqWrbU38UfnrLUmXTxjKDFs0pqzPgDxKOpi0t6x1jlotWZSaGM
tB8XqpD52G7evLxzZvyMrDwLF3fZE8yEUCY6ASSUqEcQgkjiQcWQTojXYHfmyc31I1vIhszrZTSa
dcOX/EUuIAeYw7finYQX4Pq6hGWjNlsKZaXHS6qn9aSecGrt8eM5WecWI7ZmbhdloyUFo72XDDIG
MGcI62Lbbqp3M1qxeBAWr9r3Wr6+Y5a19oMWNbMvDYN29y53qzotclTXd2zZ6CmaJKtIkMnI0eKa
zaSEMh9mTRF3SJsCW8R7MGJT2qJXBGG17iRr83l6j4nozpKRJVAeLqt3hoovB5mzL6B0XA4Svx6l
oDs/9RkBlKC/abcGOhemsbqI8Ntsrx+AQwnm5WzFfE0sGtOZcEr3B0OSuT6G8L7BkLabEW9nk9a2
GUZ7qa0V/c+aqsggPjUMmVpkGAWNFCiXDndMRqdCG+JMAaZh9hm42PbhWt6URBmt+rGJSHUGi+C2
KGG2+AhgkepjfIe/rgtW19iidZl9FLV4lHq0UU1axE3gbEpiUz7fA/C/eryuYssXRhckDLgIsiR8
cdHMVAxcM1mYgEDkPGxGVJKezXtmoWHavl/OQIcb4HkV0wY01bkHUoQ+8PppJdmT+rKVb5Kj6va3
fUoycPW+3LAaaZfyCQpG4iUcJ/JAskYdaI75dYXzku4cfsYPE+/slFkOzZ3z+OeAKo5PtL1wM6Lv
5i5YFRFhbOnk4+n1AlQUdQhdVBVJoiLeIefzPuLTDqZ0wHzF5RzbwKzc8SBv7Vd3rEllYTIC18RR
ZjXMhSLU47ID3Ay4IcqD0wPC30P3lcmtFBYc2let75c0EbwKiqbhutDYPX526cpMh75crN6JznVq
+pqpQlqyts3d8/OIYDB/5jER/c7Y1iU1EmeSqeim9kYvD9uq+xcsPjqqdlNmAxS476IjkhIZPoZL
XLqBc4FUyOkPkpdzDZYaeGQv7RKiJIR3apaRX7JyUFVD0rRJa1RKXdp4HJMLAMTRzaYTCXSAZWZW
8k1agMOYf+11R+UME6N2pgGsp/zgJc8ptx601ygQSVtscgHtjVnbEjVfCwGG+XnGBy7M+ilosf7+
QErBKjEPpWK6TbhKmhNvfOLvPzxAZjz7Jr9OSjbs51IwMpdIeXE1ylpJ97HzEpDvyk1SwSpX0tSF
yHlPquoexr2BglBgtojxgUfBRLVdil9F2ETeUFVDUTXqA4KQk7QhwgcowKvc3RoYKujNA8fM4y5b
qm9B+pTnnZlfvbsMYz3p2AOQ3TEU9RQT2Tac7E4AdvlGhiZYh1dxW5hNRqKNcar3rBzXUhUOx/uf
tdKvBqkV25gv8QnbCc+8dbuPcl88ZttxlbqvmCIFvf3ajux1tPIOrETSUhglyqqK6UpBE38B4o6J
JyZJMeBJXU5ZM/T6MftZFobDob4zGdRZynqCHrwcMvb1KYvNKZeyQeCyukdekqCFhrNYKY/lG/Mt
ki5XeUJZdEM3dihEK9sUr7CpWdY+AbA92HOW4JZvzMLfotOZiaSso+fFxeBFcLLWRGtW3YCxG5hj
GDWG1rDBYBalKRJIUhVVNmSd2lN+TFqwlMhw6a4T8mZmAf5IPXa7+iXaDIzkzuJrDrny/xNGuxyv
SYGfUkHYg4ZcC2rDAuibRAATJaxIcDFrPhdF7aIaJjGwasXu7K3qdwBIBQdRc6vcwR+lHaAc198r
qxFpx65hVFqWSpxgz/1eJeVtjCYZ1C6F6NrRyDES7bom6JNIbmr0ZKArnBUkLUZ+c4HTGc9MT5qV
aQy+kinHFAlIMcLAAWaNcGhd/BvPragToZ+ka6JKhbIx3mRDaihTAAgoE7RTTW+I3vwjWuvAZvcV
LD40ESjIIt5g+FOhtFOKVY4DAg2sSi+hEVhvuHYk/CUej2oKDmTSNrlRW0WqAYS09cqwJHVyES4g
QtQb1fYasf6UOE34c30bpEnsr9AJI7f6xJJsiF8tf7MN58eYy4Uu7s8JnmyyKTRPg7hJJNI3HTGC
3NGBKZO88ABgFTBZo99G458mJqV0k6BElDwpr0aCnnalfEuEGzEj4vCI1J1dXfa59JmKpZmgLVN8
iwsS82gMJ3FmqpfVULmAatBURkV+0XADIAdRNjChDHotuRLxWidF/RmUg5H60d5lOWBJX+M76f76
ri0f5rckujBXaoJ/EUVIilwD8N+YxPDfhn4TgwsLp/cSBqsIWa3OZYhdKLAqqM793wK/xhFnhzVF
az7AyXqMOgrosUOdTjI3NTPTvxTpTLTJaNUwwM+qUbFV1Esjz6GGfA5BZDoeqhMrF/b12qC1bi6B
ugy6xOUxxmf6s5ajX5XziDrYg33JMA4SbsZdb5DWzY6FbCpPYuAmwcorMNcCcpaQNP0a8GyVKUoW
L4FatNvzyKdF0NbRHApX91fcBiSQrXpIdKsp1gbzKbUUG8MmSrwkC+ioUmijKHV8nBZwpBcr/dy3
nKm6BfhWbLP4aPfssG9Jq+fiKJM4ZnJ34eRussHTy21/zgAJptmPU11Etz/vkDRlJjmWNGAuk8rx
DJ7SV+hU78CbjjziEWhgOfhdVDcFeMcutnILsd9aYUHyLAaec7HUEzkrmjQcR4jNgWUNPIgjIBRg
iojcIbqXrSky4tcdGhrLbb69WNE+t1HlZKSXlizilHRBD5iqgT6c0s1cabxUr/ipveAtsTR7NF+T
FWveYjGHNZNC5+qyCI84v5Q6XOWSvB05ghKKCaq+mtR38S7aaiVrxGIxAJyLpOKIvBYTQERhYYMt
f4xny3mx2p1s+ad2Ja/jP4HNsFZL8dhcHnVPei7j0ckJefsC/EphYX6MhxhE3yjITO+zd1b6c+kt
rgDJSRBwMXkQc/+MHWouLtKhRUgmt15iBRpeqH1YJyY3Ar7x+tqWdeRbFPU87gaPF4VGR8p7JT1V
Cik1S8OQFgcwX9EZZYa0RXejAOJQ1gAeraOF5ufK/FoNvUDGyiyEttVtvvEsuJdbdRsx+wOXN/Fb
FGX7m3bghC5CWDSAbbN3h5J4FroLUELLbKu641w0DbAUZelhO18edeP4cuxDNDhPD1vebA6+/aex
RrROZMzyvTzpAO14ZqLoR9Cl7CqJkyAqSaEXtSnIgZWopoA+rHETN1aRJXby3qf7PA/NprFquxuf
In0kHTDIso0k743O6jxkCDdh5Sq+D1U2L43jNabx0hjnJN96qt0mf+rgqSr2RvA+AsAkWw+xEwBj
zLdzvLwunrLr5CNfHaJ+7SUMOtPFtyU6LTVBMxRZAkrQT21B4ljXE6Awn5+2L7xq5ujotM0bw/os
MD5nMZuUvqIOek/n8qjj83gpr1rJ64HNPaAL0gD2yANKe5Z7695q5sl+fNYGYipmst7UK+CTgDrZ
P2IW4f36nfwKun59B3o/0GYnSoomU9+Rx6C7zfRuOD89IWcxAkAVuH7jGq0KPcZGyI7YrxG6CdrV
XWEWq08wi6MWub25/hWUtwbCuygDiBTgJbyqKqJGGT10QidD3CnRrtAQ/7YmTsIcH7ReImk6muJo
mNflUQr9b3mAYxFAliBB6s/DHqper31wDOyM+B7Ask4UbXTkoBqdsS7KLvxLjoTd1cH8qisybYLC
yvP1wYh2nPwZcIis0OFaixzDFCxKAfy6oeooLPGK/HM1vhx3dVtn8S6vkr3SfADNzvHHj+tbRgU3
/1rKTMj0EbMoeijTsmzGIt7JGPcdyk8eI9vyaUytrLswLPf0vTOV/CWKckkcl5Z91WM9gBYGhWnD
5wwBlCP6JYA6lqyKwwaUD/FO7aRHASh4gHSx+4vsanh4Bbzs6l5vh5F2Idf3cFHtZntI2Rivz43e
z7Awv/Leay0mSti/jyq3HXmpZKg4nQD51yIVKB2vaXiq0zp+AUKQ5oPZeNfWthzc8L3Jq6csdfT/
Je3LmtvWlW5/EasAkuDwykGSZcpT4gx+YSXZNmdwHn/9t+h9z4kE8wqVnOTRVWoCaDR6WL16uOfR
D4siD7GcTDN2KuMUkW9RgeY0ZXSnXDYzeFM9zz5E8KBYZaujPuJDqiR1qfqsGplTLfvrW7upM6hJ
mYaJmBxW/FI97awqx2iAetIIA1ww0inODYnWbJ7emQjh9OZlmA1lgNZEbXzXGMwzm3YXm/o/RWtI
Dm9zy85ECUY5rEt9HNbVJO0bqUAdFr9Wpn99x7ZlMB180wCXUjEaZ5VORzJ2WdAQ7lrKa2Ohe15W
95YJEc4+t7ui6nHfAmt5VMLMIcNpmE3Jbm2aJpR8/7MS4fUYixlz62wIUQsM6q32lfIZLKXuMpRu
GX3/m11DJdJCDVRFTelSz1QyzFHXQAnWLFPdPFem7jSZRNM2d81SGWqbCJUxbudSyJAU4xBXfRaY
bTg6HKzqB2sqw11XZbKagUzU+vczsz6WOaVhib0L+RfeYzZZ/YipTxK7t3k5LVD+WEgdAtAvCJkb
YB9CbcyCtjGfx8V6BWOPRAfEOO1fc4fsFSGMmsQWhywVZmzoRTtnQWFGvZPFwx3Vi1te5F7U9buk
6B46XFN1SE9oXXDrwTd4lPhtEnuZFgWjEUocys2NPfse4QxVmg1hbEzrmmenHB9b9lplX64r44ZF
YgTt48QCRAysb4LRa/iAdfbQE973h4lY6d5QK2R+c7iOI5FFimJee93iC3GCAaxUuxyiCcdYVOOO
NzAX40+6kGeLjF95A7Lh/CZDxxDKe1pR+LwCWo1KjnnDUWQYN0MsggUDSaNdqqsyAdjP5wGuTto4
pC0cpvQABi5+rCLUAOvD9OfvyoVA4RgzIyaz3SxZ0KkauJtrE2mAkFsSKRsW7EKKcEFajLvQOUbp
BHP5ZqVgc6FsPxqRU2X+dY0Rg+J/z/BsAwX7BT+jT7sSZzj3T7HxWCUYdaGd4O+zhwx3Rce4+ObU
YSZAP0iMwP9HtAZ8jgbSMtsSzk4nuUWyVsOjZnzK8DpH1c5MHJLtM5r4FpsxQjg8WeDJMdQ7eIAS
8Rv3EVuMErCqaRrwHILLz4HjmHmmZsEyFF7WIWzFOKT86fr2bjiWjGgmQxXUNKCdwrttVbmlUatP
g+StwNDCx1C/BSrbyZdAhbdXGK/XxYlNZ/+e5m957x3ZZ9a7bsuoIcOQBnGxG/lNHGSH+LHPvX68
R5HEycGJM7206ucZ6Bxa+pH+2rT/UHYf5i5nXrSyzvj0XtmDAuZ//DLh4VdtRruMYSeM3FlUR/se
7vGUJYc4sD9VnyNkpPfWIwXZte2Qtd7hsNgn5IGHhXsANu27fXP9gzaeIGD8oPg6qEQQ4gvfM5lp
Zw8AAgSV/jYZL6UlOYrNG6zjH2YAA+MnAs+UtIfyxSQNMKn6Nh6/JIOjgseHvWHWx/31pbx3fgrx
0YpXtEwDt0jHi3ppBCs1op2aIFqmKPYpX8fCo/oXtQNNU9PC9H7GMDUv183AKiNwEe34dB+zXd30
ngL33zBeJlnBc9MqI7pFB4luUJ0JH5TgQ+PJxgf15GgPe6MCdxc4zneR+tLzpzy/rU3UJiyPV/tE
f1a9qn9Z9EOcp6ClyiX3fPOgmUUtnIRt22w9qLMrYZI4W8DsmgaTUbqMfbcTyaO7ecfPBAiv4NJo
lNsTNClsv/TWvB/r6Uazjqz+1ejW90n7koNA+/qJb9quM5GCWaEp9KAaIJLnz3pyjADETnLNuy5E
rCL/a0xQvFJNGxwx6ruHdbZzsJklTQsLUqq09PNuMfwM0xl3mO+Dt9buul2Y8MWJyJR5CboM9gNN
BslDuLm5aw1BQ8oEmHPhmhbGWI9xrMCAVj+0r9AiH3ErJxkwQ4trmY/Xl7ypt7hHNgp2a2FNvdSV
gWhhVIRY8ayze1grb5pnpx0PbODH7GEinbRBAz/44eaeCRQuSkjKuNEm5IOG7hQtCCCoTP03NxC1
To1ZmmEhj3m5pCypKMusJAs0JXPS/EfRu7R1+U8j80MOSgMm8+23BQJYtSbTAHIV3lXwGCBQ0nD3
TRbDjutBOi2+nuZ+VChuyjyd+LEeudcPTgSS/KurCI+QqcVCwX19ucy6Q742jeIsiLsx9+qCJq45
VYbXo1qzL3qUQoF1XjwlN/cNs9ODas7N02xHiURft24mKieU2SBHxfMiuIcat7sk6/EdoMTDs+Wq
X68vVBxe877QcwHrB5xdykhTRjqVOE9jr3nFj8gf9/RbcTB38a8ONDWfSzcFiCUAJ94TczUNFIjZ
XXoD5EB7n//hsMcP3yL4jibJ2zyN8S1waYw9LYlPtbeBjbuieWz6FxoGcS4xtptO4/n6hYOelkHh
IUgqg9OcO9W309J4M6oqIFNDPAezABy1rKC69YJQ1PEReiOXBOTA5ZaPod3pE8mRs8hMJ67fVOP7
9UMVcb7/byN/SxAuadkompGtG9m7MTC+KJhgJlCgJehJTQ62rx3a0EnmRPKKSMRqRLiq3Uz6xmoz
JOIGJ9X5D3X00UrcD995OdxM3b2aO9H0JeLPUd46C0EvriExuNvHqRo2ku42TIbYDafXLZ4YpDEC
o6tes4FXjjnTXZ6iC62b7nMz36NVm8WJq0SHNlKPKlcPks1fnxDRBlP4aZam4QRUEaQ7p/lUoREY
OXkaf+Fp4RgpbOOiuIWhHlQ0mRF1csDX7vapspv0v7GX5+IF7coHgg2w8AQwG1jgsHJrVgP4TGN9
RcGQxtPMVPKybxqpsxUL6kbTlNVTtT6q/Q+eoGcTibiIyObnbj0E4CYHuZxqmToV3YeEdyWZaZgG
0QIOVQLEYuw34zcteiFlULB6p+mNJMey6bJoBPcU+ct14rVgfrMMnbxxS2CRzBYuwrdusr0s/ZYU
KPVyzO5tTuG4PBbDKHl/tkyEBkdfN6BGGBgpyDXRwliDZxip4MxwrAlerSxcXW2pqKW6CR5/AsoG
1KiEuzqMdG4zBUaosk8agHxF8qWfUJOL3q5fh9V+XpMjOlyx2sVKhOQ8Jkh5eRcmrpZrcJzVHs8K
XljEE5msJ3rL7Tpfm+B2dUvVEKtCDnXJdlb9ZfrHKl96T21GJx/avzgpuAeaieZFC2kjYR+jBkN7
xrSBqS3flBD8uOzl+gZuXS7EPfhvIeAAq83la2FPU6OYC9Loy6e0PSlT5CVdK7Hc7wX2D6dkoyht
wWgSrORSCIg2o8jOkbzokk49JKE1e3NSdh7mSCtuq2j0MI+R4k88AbhtyHsQEnXUbVjNHNVqqpd8
yB4z2/LKKAzd2BxXb2lu/KlsLDdslcK180iT7PzWxsApgk+IrwbkS9iYDI1YaUIUuEbd5GbtjWU5
xmBIdmZTCNDmKPzgjrB3wNCZe6Sglj8kWZ0HS+JUBULdF717uH7AW3cdDxbuoErgE4jwwaQPUTyP
kzzIkfGnwxsvZSxdW/cBUTwsCcAHUFHRx2nbSo8JFoFckasg9ijayG2NE8x1r6JWNkrM5uamnckT
tEnniF8tpISCSH1sCn03lKMrzU1vLQqeP3wdlGV0JP8vVTZmA+Oq2eZBqqKnKINJoYvPyOTbpNn1
ZXrQWxnT5tZJnYsUbBkblLZMhyYPqugH8tQesUqJTm/6L+ciBKW2Sc66JhzzoK8Hc49mO9VNSIzG
67qO9hyRnduU3bKviFkelaRC8kWDuhQxcL51Z6PN8M918/xztMtNzpdc6U2GFceI9jILLeAyBMPW
q47xunRl9Vsf9lWXzi4Ys0a9NssuD7ryEc9P6NH0ZARloDA3lMwF2VJLuIQYIm+jVwcNEJeiOsMK
82Ko8oANt6r6SPvYUZXn6xu29ayagDmjdoC2emoLD3eG3tAmpOv5lbY7cEx+0m56irZ52R3b3Dc8
OoCzmChWiNavb0BJN3A9D3BF3GVa9jp5SdlLzNkxjEuvmU0/zmTB/6Z64pkga51mnfEnLA8gHxBz
UTMPVIyYJiN7LPnoJjlaYbXP47D42vy1MDPXTFEnjUcvtGtZ8LTlT2AMFfAuCJ9s9OBeHiKeoSGk
S7iuO16ctVzkGAtP3W6yjrPJfQWc+dePdMPQGBgkR1fwomqolmDNFn0sS3UqUJFV0LGY35qVN+j3
84J5ivlLInvuN9ZnYGG4EpiBaRjvfd5n9yHkfR2POc41VgM1+8qnX82PqrxbZKW9LTnmCogCywRa
ed+ZPs7kZDwzUQY28mDkt3oYZAa7n9v2mYGM31Dpj+tbuJVOgWOhgz1UR+kUHaGXp5bZiWUOq7TW
LED8MdDKq1owbGRNaqO8DYSeXQzHMTc7FwOmDJfE+rjP8kbZX/+QjesJ9LBuaGAkWt0c4SzrijaE
9kURKE3tDtWvpfcseKO9rCtw43aCWwOVAA3DtlGQErS0o2XGp6kqgkZHknPsnNa6qW8026WLo+uv
HCRb1xe2eZy/BYpx71i2vI7pKrD2ktJHhX35Srojzf3rcrZqAwa0Zp3uba4lUuENxF0PhybEDrbp
gWMYwhu4enSvi10L+OGnCKmGr8t+esPUBuYecnA2S7ylzRM8ky88kFWaFFPCID81EDuQT0qVeNQe
nC5dJFu6de8xaxG3XseKUVa71FktoiMGvbA8KENfIekuS9FJw4x4N5b2gac1yMRsVXZR1gdVcMQN
PIIWcn2A24F9+lKounLoWWFXBCbwvndTS77T0AB4wg5j2xnzsnKtKit2YW6xuz5aqr1qTfx5ynjs
2em4+JjAiuD7+plvvJsGqkhgOyAAGmrvl/vMVOhjyFUrzIqAR0OxW4q8d5MYBskcVBmcZ0uN4aS+
Gz9AOUSUVZNVTQpS2Twwl1ejmY8DOY4egrn9oMiAKVv4NbwhOobmoT8d8w0FTa6oltAh4UVAm2a8
G2Iz9ENCKLCHceSDMyA5lLy0/ASIAHemIzAfeCX8aewrPx+b1qcjHwCFIOPttGAOBGnrUrLxm7th
wELbGP6goW5yqQydxgsyz02B6mtZ7rOy0vaMx/YuK43cX5iePOhhyG+un/bWBQPQc8XTmbDXYuqh
7RJt6YDGDBYToG9Te5jnb41BSoeEsvWtyiwqO95ysGlouqqjZHu5PponSTRyKHvVHJnxmJeyK7yx
FpOgVLEOLETRVOw94BqGLSwRjrhiT0PyhI6mkWJGjWyo9MY5gZcYLiVB5tGEFlyuo0siJFLojHOK
8Z5aaHFaHDYpzqx2N/X06/r5bGyaCTAdgYupA09NBLWlvLAjI6a4jfw+7U4Fl82y3RIAim8E1rDu
sLTrpp5d96nlWU5TrKYtK8vPNIpZNW1n7q8vY+toQFaDTpQ15kWV5VJKhsZ9NoSQ8gIknY02stTJ
ZR0aW+dyLkNYicGrlfdxXQnQQkhxZX6BLnngAGTg/g0LuTLv/HcxwkWdocZz3kNQj5KBNi0unZ6R
wPxzc3AhRXiQSDvMRVhCitLvp+rYRI5u3Sylm5SSQoxs3wTvJVSNWhl1CBrn/UJc7a16GWfPkN3O
TUUDlIUhr2IgLbH+/UzRhrnWNMYtDITWUalvECT6qKKpkl3bUjQGC6AZqNZrKAtcSmmLqS9Rri8D
0oY/7PAhjM3dmFmHKK8kKr2hBYDlIJuKMEEzMfL6UlKnNYmG8QQ4n6o2bxu9BR9frBeHRI80/49v
DxAIELGi/pGXEuLyurEm0O3aRWApaPStn6viTWvRRNFIko9bAR+KvStBuI0hMgBWXa6JFbwys0ot
gjXv+KToX3oDDPYBWD2dUbm13EVzx+5B6bzr69tKvKNdRIPxxjxlrFGwcvEUrt6FVgSk7A5znPn6
8GTz8XYEhYkxRaeSNchg3ZqGIpG8oS4AxiIyYjB/6AtXLxcc9XaIEhaUco1wO11zovL7hPFs6vP1
FW7KAS0OOlWR6FfF+KtSGmOqKU4wqtEyOjlle+ybE5fh8bZ0UsUWYv4P2l4+PE1RC2h21Sc8yNW3
ejzZ0wuNJdZiWwQwDrYODiM0AlzuWL/AXyVmwYNJeeHmSwxc2Jg/Xt+tDVNhqTYCSHQbrCgrQQ3j
YrLi1Cjfl8FQRmyLvzmOMwGCBS8rMjVGWvOgsU9AeC8LGkCbk7QasnXqawULdwogFIxRv9yrKqIV
T7WKBzU9AbOrmR4itFBmiLakIIego2gF3ADAaJdSOJmHBjynPKDDLQZKOnr2c4i+JeW364eyKQZp
XuTgkVUGVuxSjDKrpKn7ngdAD+8LvwXDaa12rl1LLLjYOreWsy32W9C7sTh7KGYzyxqlHKBhve1o
VudD4C7Pkkc4je1wu8Y9yVg7Ofuc5uDKXCIjsFr7uIBQc3gl9uc/XjbgPO/uMXBMcMQul80WWs1d
jMoZ5y/68D00nhTjIWF//phcSBEe+6jqx5JyFLJzezzaPsvAUlrJGma3zKyNcBMd88CsojdXeEfQ
WaYmpo7qFRAX5WxikCT2siZgJM2PDPQlCYYValxCCLFhMCDUslbLB1SUSAiRFhWtUzAJBQnZx6DH
S5UH2kkerg3dXOnjkKWgDHNhxWk4KNdiSms/o8VLn71hBKFqWe4yNFyF6HW+rg+rmgtRzIUo4bbZ
DeDptQVRMzkZ6XCbYLJgQ26Q83IV/hq3/BBR/7rIVcWuiVxXf3YhQo2TduqA/bem59rj5a1pGk4L
3kE6yyY0y1YnaHvcLGBoNSGqYn74Za7Lh9S45f1LYzzU2ffQriS7uZUqtJFgRqUTmgFmPOEBxqUI
m5kCEL+0jylRnUaJwcVb+4uueXMcO3rijKWrmggYitr68xLBhXDhPiBGLaha4SxV/jaq1KHao9H/
c/3wtnyqCyH65emZXcxiy1pXiPxZ6hk/FOqaYGYjjhU7NnFmBWSH+5qZEju6/q6oNec7KygqguRo
HjkWR4fSG6rei4xasn+rVbomQlDMuVvCiITAS7SxO+4BQDTAStbeyAr8spUISmlSAzixiGbBeNxN
Endm+7fXeYkYnIgUp/CqoYOyLUMbu4QcrRrIHo+ttwyH/9+fFxmqytYYaLhW2vOb+VnfF6/F0Xbz
T0Cw3Df+sVTc2bdvVqL460onWZUtOB5p0bfVqCOTqHRNe9dGYeuHVJESTK6Zjo/n/3t1wuUt7DZv
8gKrA04clNHrrNjS1THAVjbtbMssrfhdRlGLQppC0ACQWHQ0yhgyoycUfJTbGKTKrYfyP7Ivkq2T
iRJeYpRpNN70EDViBLFmj24UWx5tkHZWv7XdTdY/8VmWGZPJFJRQIXPTtDVklqhlN+MOoDanSXft
3B+4fduTV1u5+QsF+b2hYg4rUmMFRlnHKuk+6/Zo1L3++1vpVsCg4WggEFkJZIVtjKuyDXmI7hxT
c+3gqbrNjopv/iz3rfNLA63WEznomGZ7XeqWq3EuVNhHi49KP5gQ2niR/yTj49x6hjGVF6lLHWhD
9EFfGnI1QeSs6DbAhup3Wp4IIQejeEbwk6d/XvVAfPVbkrB5oRlTGqfAupi1VyaT87OGbdWL3fXd
2tS6MynCbiHAGvA0hOvDhGHRY+VO7HZpb6PsWeWYotWsOAtZUuujYUIuc/XvEd8hFmXCyrgaJRbo
31EZBOBhR+n4ODZEpgYbTsUqBblZor7jbATzZ8w5+N3yPEd5bDKcXNmlg1trbK8O1GmjXzNo1fiU
3A5fQia5Vx8dUUhGGv09mQoIu7Cn8K+N3uLA3gwUY9ZUVEy01IslgBuJEJE/xWirBP40kA26ehrz
fA1dW+051CViNnpgLxYjFv/yKSH5ogLYk9fkUEbf0r5CcJn5GWClTfdVrZ8psib2FMyf02I/cBP4
B1odZqWStH9tag0yeqjJE/RafeiDUxrNaAos2CjuNBQf2fJ8/SpIBIiNb1phN1Wdl8BxgPIp5C+p
rO9zI/TCXq7kICvEcy2LXxqPzNL6ojGxl2oMnqeW7ar2gZPTwB/SGdPg+TGfiBPNMp609T5dvtAQ
u+LOkXbHyyma4ZnZqwcyQWzuIwRr/lGVhyIp/I5YnhS7uLmLBhIegIys10+4dlNKeTZMq7DYdEzl
AcG0xKf9aOCxnLX4gkY1hJTv3GVnkVAaMjVeYkjIYgMeNCZVoA+yLGUpCJmYdaFnYpBAA8xzFVMA
YrUSJrT8NLP+rxazIlctEJ0hBXkpJW3QH92HC2pIRbu2dKOdUokk7u1GkzUo8qBybM1uAvohhDhp
jrKnTjIs5U4vHDQ92C3Cxru03+vqC2s1Nwo7N54z8JOAs1mW9tw0IefihZ3MADxOwgIXy8L0NNO8
K4xPapK4FjkpOQb9DZ5SgS6lf7FS5ndqfTBBFlmAQ8wxpJQeH59v7ARFxh4ZLGMlKLrcbkxmtcJC
xw3U93XzK0oatJO/pugsl2/6R7/4UpTwyk1RzpS0xqrThu9DEJBHd3OS7cpxdovEK63CoaPLf/25
DTtfn2BhqtDohnku8jUxa+rP5SB7u9cfEG0JcBHocoD3gzdcWFXdkJKQBehAQnCCpl8nT1H0HOkH
Yz89K4rkdmxZLk1VYe/BqAkeFmE5+UIqrs+QlkRDvKMV2DfCWZkhuM1ujN7MQdaKBn3TzL3r+ygR
LGJrzEbjDBTjuDFrveMQjV5Of01sz7JPMVCg14Wt+v9hT3+vUjSZVqNWqZFB2Jj8YxWncJb8/par
cLaLIpw8zQEkbYvVHykth+nPEYscDIdzKJc4k9uGRgVQb031GQBCXV4vE+w1JpmGPJiRRRy7tyLq
7qr41P4qlaOq/VK0vaqFPgED4aAdwUh/fR83D01bvT2kjnVkjS6lr6i9ou9hsTX0skY3SKbQp9br
3Hp8vS5o04qcCRKWOaSKXmUMiM9meh101whS7rcYQoIW9P9N0LriszcoLeapXzqsKP0e7+IZcxQS
NKFIwrSthw5gDKRNUcgEZduqnmdC1NpMK63CaqbiBW3sSXvi8dv1dWxqIIqWK6QeD5BI02CV8VTZ
hQqPH1PRCpe6Mhdn80TOBAhrGACWySYVAqobCgrwyE1cIvE/39tjPlzTMxnCU60QM59KDTLKo+E8
6052BFD7+GD71eG1cXI3xMis1m/cfziiW9e13G/arvbf9IMi+ZLNAzv7EEHPyZLmqTbjQzR2k3Z3
ZNyR+tP1AxNZUaEMeL3OZAgqDuqrJm1LyGgCFf3Lt/Vt9iP+pb21GBXqg3B6N7iscaon5ZN1qL1e
QkcgDnf8IF5Q/D6z4oIuEN/75g567y5OcQQpQVG5y63uKI7pljsg5iIn/VL5DaboJl7jYbDbju75
j+WL+rP4SX16o+Iv13dm08gAgrPSAADCIHIB9EWmpb2iwVj/0DwGyGNAD8aNmRz+NzHCBhgpiVSw
0sLJzY8FpueNbw2oYvhBq/8BqvZvLMDZmoRndpkaawlXYDmbIqcLMeIIqVxNUp7Z1FoMAwWHvc7A
pyRorR7auWL1EGLGz2jbcwzlS9sMu+vbtpFoh96eSRH0lhZo205VoNVNnE3Se3140PRgZN8H8wWl
17qzXNDiZYCtxrKi0KaRs4mFhkUArEE1cGlHtTLkiRLiyBLaT/to0XRnthrq0aKpuVNbmgwAvNF8
i8WiBI9o+P29FayebkXdmHALsbm+eD3Gng8YhAXuVKadxgoDT+vSbeDss8csQvEmA4pCl2jO5m04
+wLBJlKQpEVKjy8g7si+NhnuI9/nR4A3zFTmDG7v7+/VCgpkG/GISCKESVrAURK/TtknJQQHSPrl
ug5tubgg+sCAKHTzImISb4PJgO3r0iJg32JMKzK91vzKk/mBRfdq1/lqreyuC9xoyMdMRryKgI4D
14POtkvNmVQGnqQ8BgDFbvRjO2qF02ld6ifDMIJOLCvAD2UsO4T4yU0/l7GP5j3lYHdtfz9mlebS
EpN+xi5UPpd2+IObRY9yOTLWrJ7B04C+UoeD2MEfih79Rby3jlnc6MAoTfbJool9CxhrdHN9TVuH
tVJ3o8QM/v8PTJF5VCotIKR5oFjtDtlYp+oStyOZ31h/zmSC3dMZ8g2ISRDlqpe7N2CQZGaA7TVg
eJzUxo947ShEckabuZsVGbl2+WhghBS0Ym0KDNsYhmX61b+gt77co0A5wcMEp2wrMZWbm/dblsgr
VXapDhpm3Cok5nl9ZOWR0RvCZKm9rQgVEFn4ZIjn0LQuLInoi2FGK65+idTQXcY58ipr+K7zJXHt
cvyRZn2+o03u6noBQsph9q/ryGaK9uwDPqyzGjr0hQBlXnlI46D/5bPq2l+Hn9HgKKM3/E1GB9RG
FoaOos78Ye6batV6GRGst8BsydKdd8yWrWhzS4GhBh8L2mpR9LvUxUQ3qrYeFdioxgOj23LbFbtc
P8Xao/U1w1CF79d3cMvtXSHb/xEnvHbplCfAc8Mkokj/T5M/03DYR2rlG0XqdZ3EKVvVQfR/0eWG
nh4wshgfSA6mrqsa28RpaYq78J3yK2+nu9S6YVZ6D5Tq16lkkku3uTy0yaLeBmwTvNHL3ZxDsx7a
eCiCrOi8qL41erSXoQUE1b84k7xkW+6JDsARWo1Az0Hek1hnUVDTZ+pMM2Dgy7rZ1Urlk9I+lhiU
8hcndiZGUBAMbdStIu1XMegQKuP9AJ4TIIs8NVyOyWJ1Enmbd2xFLK1Ng2DiFic4kjgE16eJLiG1
/DJ1hxQElg1vDnoEvDomSvByj+JVXH/rWl0iess3OJcs+AZqHqOEapRFMERey3LMYfNYNO27VjlC
7Vx7fLy+tVsnCA4zFdVhOETqe3Li7ARprqRqraN1graP3EhcnpySUkaBvKWS50IEl8uYCGZVhFCT
3DzEJXXStPRGUM5n+76QYfo2F4TnU0evHjoNxG4VajSl3scMiF+j0N2BztxdFNBfmozIlrUpyjDe
uSGwApH+zVxaavbDCLXUBgwzoMvslcS6UQHYl9zpVcFFK4I2hrUDEZEACrWXd7rUZmOZqxAoX6ty
lH7y+vgLAQVZVvl/rg5QeqwFugCrpV0KwvwA0O9raJqYs2MJQl1yk/zNUs4kCLrQ9byzZg1A6bg9
lZk/NG4R3nBZ9n7rGp2vYz26M7VOM4JhahTrSNhOWTJvHJ6I7tTPVsh9qx8+X9+1zeM5W9P69zNp
MRjhe3MFtCMUnPwl0dAo2ZvuVJnxTjcRUF0Xt7E46AFVEU+jjQYg+ktxRjoynup4U9p4cublOBo/
QXKpdkde3xWZxEBsrA1Jf+A3gd1D6lokYbLLvqzGfjVI9WFuA/SDx0boDrIpGht3CZUcvP7AV75b
o8s1ZWh/iDhQZQFBNzSz3Lo/MkV2YTfs0IUQYeNQXJiYtnYDZNzvG3ceTqDa5jUoVyRWfEsQ6mwY
wrjS94GT5HI12syW2c5wX1E5jCPdV6YXQ8md3ngB2liiDVsHBJAtAN8o7gEwLai6qs6FkmJ2y+r3
hpmflkcQPC6DxO+VSRG2zqxYRtsFUgp6ZBhbTRy1fkxlzuYG+GWtk6CpE0PCsHlipaRXanClNBkP
ChVFXe2zZSFj1et49c0ysFs90No3BYAzglp2pFtvGdH3GK+FkkZMbzUuKwJsZUbAJQO8BciFVtIF
9fIgOz53XEcDI+pRfjzFjmUBRqo0J1pGGJr2oOeuZnv98C2yMUk7p6/XL/o7nYxg9yEeuFzggNGP
zQRjqSvdPEUtAN08S/ZVeBzHm1q5bWIFJb/hEa/OLmpn5Gdat5l64jL+PJIa0wNOkwFShVumvIbm
rs/2Y3/Hgekd6XHQXjmSGop6m6j7oruxZDw/GxQ5oHNYwQbojCTAFAtb1hRE6eOlBXTf9PIEtRMj
OuQYM4cGn9jF2CTmVNHsK3RxTWVw8FUDccrkLhtPdMJktMXcI1y9H1tZxLvu1Ye9xARccAboDFRR
q1U9M9JkMgbEvABpK2oZ+ROc5H2l152kbLxx8y2CfD1a2bW10WP9+5mUaNKb2K4SANLyIwGxsfYD
8ZJtPshK4Bv95WgoQOJsjWNW/m1BUE/DVmcN2BbsT/F4HOJfJv/OQYxTaqmbE68Zl9upje7tH2nz
2hWvcTJ86tXGwdtnkuyA1nRJKLBhINZCCFqSAR5CW5fwPSNUwQSUfOXjz9wu79/6Rd0vqfk0VjIz
viUKDI/oh0XJDBPOBOs6hMkS1ussgyLJPCu+UTHKE+PBXZvLUBPbkhDYoGEHR/qBtEpfEkuvAPv/
1tn7sb6rjG+zDPi0VTUAY+dvIYJzhxKuwse+Bsxftbw8tF0l/6lY3GURuzOnf9p9ypBNmIedpXWf
4rD14vDQacMuQj4YxwkkmBJ0fw6kw6T1tasVpa21bUU4zlSxjKZaAAhcmm803CXj0ai+T7L2tY07
eSFFuJOcVKxDjyBaAvbVQaKQ6xcK991COzh82HXeNGgCLm8io0O7dCEgtl17RCNocWT2bWPdvl03
0Rt+C8wcur8RJKI7V8xfz6BXQm0fBHSoA1pL5QDL5YRPfyEDz6GN2pIFpLXglBsNkP6YV4McufqZ
LUERoQtY1k6wpelrd+l/ZAgvzUzyIqwbyEByF4BJ3U2zHe462C9t7/pqts58nSwFsj48DhjfcXku
MBRDZcQAgyblnZ6AfzySse9s+MeYB/tbgqBVoQ38flFAwrwcyARAlb0DCxTaBtAYwZhkOZsbh7Zs
0LWgqRV9NJfL0aYGGzcAJpQ8scSfdSRTMXP7+pZtqTJYBvD7a7YbBL+XMoDqadQ5hAz6zbR+1k9m
/1xH6PiUeK2b+3YmRkhtmhyhp9mvSLsXBWhPxwjBBk8+E/OplXkJG2kx+AgYfLTiboD5FNStVHlk
LRy4bZ6396befrIjcpcbqL9YqfGZKmSP3n00sBST5L5uHNeFYMFbVsAMkicVLI4aTV6rq8jvtw44
aB2dNBIDtLXGddbtOoMAUG4xUxzpixkpA/hNF/iMC72xx3+qewyVoM8aad3cUHfXtWTLJUDV4L8C
xagDuZQ+yzu4BGFZ0wdmdtEu1Xh2F01d4RdNn+6aXO2cPqPonggxA0oD6sS1p2Z2ExCBOeOQDLsZ
CfvPxZgnBhoUGS93Kkgidxg6NkkK8ltJtovPFW8OyFc1KwIBq1VoQWw/x3XykIZg3Q1vE9tpUbtJ
i8jrp9mx2J8HtfZqeqDQAGV9GA+RoTMxU2PsFEMk2NHZGehPi6C8aigS262uxvn/SLuy3saNZvuL
CFDc+dpNUrtsWfL6QnjGY+77zl9/D/3lZqQ2o0YmSYAZIICK1V1b13KKcUPT9iCERAbQWDH9e627
bpoWei4hWJErQAwXthHWpFcNC2CpK7naysnWwy461ARpZaTL0CcL3UmLn2mwql3TEvOliR2IPdLH
ACkfahKa+Yvc8DR/7p1z8ZXf0DnrofJiN2swj5LYbfWKjBkZhrtWbhwBILloBH/2sUkyLddVe5Cb
6P625M4YHvS0Y/Mg2o+A4c02jkljLhR+hDArnpDDjpqbUiGni3Ygnos9yfriP9JjJC/Ou0gYO9xJ
HewwY0TkTll75jqvsQAVxT/hj8ihGw8I6ajhfz16L94EgeAbfaTjcAFRSgTjUZAroukdEbD0Q5DO
jVdxfNJXf/k3ofsCPpnG8+HXr4UuhzFL1QHLZdQOVd82wkhiGBBfrjeloGFLKHZqYqln+liG5Sru
RCdwdWoU42MyuGt38ZCMu1yWAYoc3tWZk5mOJxtPt698zg5jz+3kplGkwG6t6y80tMLTywBjNFLb
oj9DwGC/pNdOLg22NsoDZ9xuzhTj6KfjR6iNHpRran6uN1KGdQm7KMtsBfvhU/ThaJgpk737Agtw
q0r6Naba6jaPM7HhdOdoUEbibKolXFOt6xRoTOgQBnDSWdBTMvYrfXy5TWP2HDG2O813oTeeTZhk
YoF5/ALxpx6+17U2TTRMUKUBb0PDHB08BAAJN/WJoFnwmhc38cr/gchK4SY3B4Ll5TRtHM3jpbOm
H2JF95IQYy8FqZJTT0MgWvmNkxTeuTeO2GDSKvWyL11brrzl7ROcCa6AaYXmKcyqTw34jGyguSVr
66/uX/ex95R9quzFluaGvkkkHtzdLC2gsKIiDqAlgJddn2Imdq1XLzCOYQQKMN67xs4AV5qbhzoK
VtjcxcMrnvWxSEL8TZARwdKt4yHR0E8dJB+j4MS+8rgQf2Bjg5U1tPeOY6hYLtQcaMR/cKoaSpAT
HAWWmDBvljQ226pvMCKlpFZMFJkOvpXwnhJzrbMmXl9I5mDmDnilzN0BilmtQgWtnqVueqtWmNri
q2K09LFRUF4yhGWqufE2jQpvq2lFb4dGe/QXnnkKCkndL4CNwDG9czqP3blTOhYtVRgcub7hSm99
s4g79MpXmLEwP43y2Hu8yHL2WlGum5JZ+AMDb9dUilrX2kZeoINI6Q4dFhJmvW6pbbJZeBr+rJdS
YFqVoGzU5hjVo3P7buePHWg60/wFrCk7VJqOcqr3nY6Hghdj85srtVYxBLEt5j4ej13RUpi+mipR
6lph0xuYeepTWmt4uLZNLuzEEauFb3/T7Lmjhw05Jg05cPZVKSZ9Fgfq1EfWxCQKdTIOb1HDQ7me
01/crLEA4OC07I/RX8NMqybrJtDRqrBGNH/YYpibxA2acFk0yaFKjrfZmiOIJBfkaIJxhSe/vmhT
A1hx22Ierwq1fdK9LkSMPu+VsdxoQbS+TWv6eNbyXtJihGo0Nbcfp0Gryp8Ww0quYHuDonOc4qzs
Yi8kehnx/serefI0F9FQphhx55nQ2dAscgeANaHt+4brABMOm1yHrl+pYjPYcr9IbS0ezQVJU7fc
DUaiLW8zPOdqppEo7A9A1Qn3ef0lclYOWos57J0y5sDhbdFw6AEY22m9qKex7NdYYWCeu6BuOUZi
zpkiDAQAFmZhdbxCrgmnXuEroYuTbuXPEgl7U9lXTWgZf9DzjPyXCTLITWjfNkHkUlT1igsG0TKE
IMdQohXqBIVVDx7vQT/LEjJtGloNRaBEMvZ+aOEEqhyeTZXR3lvW+0jG6t/oE89/jvWZ03QkS9GK
NK2ngtW/PjwlV9yumgYWkvIBQ/okwJYvKRn+wJ5gcZMM5F9IBnLN11QwUg6g2BY11gxR+h7Phcda
9vXVaHouuS2FcyeHGBG5bOmrJY9RcSnzTU81UGANJ3NeED079PFP1ec8t2eP7YIMo93DmLZBbADi
ERVcKfj0OpWYvKr7LCtTFQDFHywaYCeP0Ogf1V/9i2Z59N3cAuyejr1yfvJ++8hmeflNh30voliX
lkYK9xdU5bTI2sfyjzziWIc5c4gnO8q4U4ukyqLUwTDlERwJzOFCBlRSYrkQttt8zJ/XbxLT/78w
hd0gpEKdogkzd5epa1iKdI9BQvEPmsjxMPhNhpFlA/FfKZXgJEanxeKxMdel++s2J7zDYkxpX5ZN
5mGibLfwDSIUBfVEnWM05y/9NxeM3rvoTBGUYoLGXujAcix9y8CwGXDj/8TAmAhu4HI1jDyyOz7Q
fW56ugtCjRI5svQuR5iPMT5vH9jc1aM8CHwzIDoi7TEd6MXVZ5qfelGHliioo6m/VapAMO5j9WHN
EePpWFivPqGO4fFrolOaNZeBlg/uaAIgUENkGB+D9h3z9Rk2jfjCc9l79qL/1yEL+sCBeo/GOfz3
rR+hiNDloXdQzqjHiMdwPxoVET308kvRuitf/+0xYnANMzdfkJVIHjFyF/UFAEdS9AtUKRZdfg7Z
Lu/ePGBl3SbzPVIApDNSFRO+8AK3xRhPIZbGUSqRoJKWgQ3htnN7QWOODn2/KRBBOI8xCOywUVhk
ETHTE9Ms0THSAd9DEy1DTJyyzeHgBsAeaRQeBFuWh9Vt1mbisQmuGkiOgGXVkT1m9EqVu6FLfKTi
AV0bBktV/pQ7NyRobqMCIHAiJSJ9kNFoHHai+691GrSReIRW42gxtX2tBUEsIgsUo1ID57rOZcBE
dz1GR3k68F3ZrskwdlbJglox8ukxWlQkTJwaOX9t8aAZzu2znAzpta5d02EMraYWi3TEEPbO6BI7
KtB+2+07uab9cO5E3prQ7/ZwIjZtO4TAIHZgIq5FMYah0PmIuNK7OL5bVDVQEDgIdOxLz5jA59QJ
/UDG1DK2NzHBiVo1RmaGbnfeirTwSHPwHezTdTyKlWLHfvl5+/y+1mJcHOA3coye1eIoploBch3N
MHhD9lhanJS0tDGu8STubOn1UCI9WxK606n9GDifHUmcyNrw0hdsLeXblzCnm2UZOoAHoTvvDd16
M35FR9PpXfKg51v6+Fm/DzvqY3TxNv9cqoxXMOOmbpMcVC3vwUlItVIxxSfZPprgPwkaO6SWpEt/
r3OumS1SfOOW0cM2VstCNHDuwyPC9lpYa1iagz02tG+JJr5k931Bg9f6qf4sBo9iZ0HgmOdReQ4P
GhZY0zL8cfsgGFP47XsYhfVD3Y+qCueQIFFNlqJjrHKaU05I/PVcvyVujL5WqNpUbQkyrRWNNF2L
G70h3uEpJO+tTU4NUe861CAeJNqvR0xP6m/BMtlLLwfRWb6a7yUply6htP0Unc46vIqOTI+8+jI7
Q/PXWWCFy1QiQTafkUSs4omiVPT6c0RgHyn63mxg8qw9+m9Byb5RYqQvcLskywdQGh2rP4fI20X3
NY0czrGzHucbHUbadKU3AtQj+nNTkrd2nWM2tQrIJrJWvI0M3MNjBEkeqiZXY7Ck7aNDc2j248Fc
5hWJlzzdZfvevnHFCFOpaYkZluAqtwTUW3QRS3da0kvrhU7Sz1PvrzBilW+ShKIKVBik0NZhQEss
kUZ3AscRsQWgvz4G1QcVaNRTY8K1YzVTZAMkHZKd7/bGSFHOf1j4JNrf6wPJnE9jRUe7Wofbct+t
OD79H3zGb9pMTKaNDR7VBQ6iLy3jvW+25X2p0KKkta2ds6Pq1OiKRsrwtsmYJ4s9QAgjUKdA8vWa
5T7S5BaA1N05irCx9KjXp/Aj8eSlDEz7FjtIAN36U0YjlZqveUMUTHj4v9O+IM1wbORpUCrD5LbM
g9BQIyT9YJnqdsixpYvD5zwtbYIaR/YIkf01m6oH8LO+xc3WTrMZsSmSFOvE+rh9mDwijNtXTLfG
WkIwJG3cpbmNyeviKeEwMq+bGA38f04YZx81WaaNk/WVujN8W4+2wTtlWNbJZhh2evZoeBz3Oin7
N3N/QZCxpKNZ+nLWgKvCzj/kzYLy0Oa5LCnXl1OPplRid2d3VolVPCDWhA3t7X4ZcfSbRQf6S+J+
nx1jQt1crlDGBCFjqWJc38aUS5PSV4lsQoxvP3fEsA16WybYwem/aKIRBOuTMF9jMPeVYNYGCX3Q
7KjeUPcTs+L+a2Tfx+9pvk2s2D7dJjgp7Pfr+k2Pua7BFyO39UGvVj9QLn/M37BJtn0064JD6B9M
x29KzLX5GF6N0tbvzy8/PBSi6b1ivcarblWteFuZeDwx92amQegboYkAT30OMnQKurTidCD/gxD+
5ob1eaKSKfUUMIif0aNfk5SIVrP1LIFjJOb9OJIk/y8QjMVNwlKqxwHHFny+wMg6ayz2GSyJbP/I
UqB1BqsPJ8FjURAGUQRMgJtNrhXdTKs7nT4n55CsbsvbvNO8IMPw08qeUocGyDQqEIapGjsCyZba
+Tn6qO3kpRKItgPcEGmXwuYTI5XFlrd5cTbuvfgCxpG0Yyl5pYovCPH8oT2pgMxhkHePd6CT/f6m
Whd0mDd/GHp5bRT5dKA+DR33HrnH9Wt87Fa8VhsOR6y7WhhRKLsVKGW2d/Dpg7uK1gAX59gmHhXG
X41ZHIZNCSryyT9rNLQKS3TGz8/bAjJvAX8fG2sBMRYa5mMEMu4v+S4jaCr+ZdqG5TrCMbbz/YYH
3zxvmC4IMiYwS/LK0xIQbB2d3GX7euUt5c1hIOZ6u1jf5o53howRFCOxWzQeaJkroNZA+FR7p7zw
libxqDAGUA0AgaVPqizthYaYxCPiSd8bJOOI+PQ7rIRjbA3LX4BuMGVIrj1xt6grWRmi4VyLrQzc
Tbe02iDIlm3emZywYvbVjoo/xnNQDwdm2MTzRS43Vcc2FrF646wTb9ve53cAew8thejLhZ25xCWa
45OtgYXPb3/0wLmgzU57Y6mioigxaDvxnX/n+vet3TyLpmXYbmbfFpBZ8b+kxWiZqg1BZeag1WRb
ZXyLXRIH1tCsY9twrUi819DVGq0rS4L2Kcv/SJyJPmoXlWmgZsOQfLr7raUBNt3Dk3yKr9AZZJtH
Dr25YPGSWUb1BjGMWyUBvdJClvwlsAUqrtVjuo1d5KNePfqZuZQHxjYb102jJpg3AV4n3lDXolQY
UytBPLmgh70TYAcmfdBI0FLJOp0+eSt8ZiOFS2pMpBBgpTzShqCG3UiHPKLV0kNCYzMOvJBkOqxv
2njBFuNZy8wLI01L+7Mlj1ZpS0Qiq9Wna2sH3jOc7WT9ilIveWIUPxeBDhpU4Okl3ekkOijvcmIZ
pLV5AsLjidH6SAt8WBkQ2jo+bZ/1bbCu31aWS9HDTm8L45zRvOCJBdnFznnsqxhAynvyClLtBMvi
nhuPBqPcQ+XHQdyBxlNHX7bR4U22HN8KHlU7yQk9IRn2dJupr9zxDaFQGI0ePUOLmxbmZHtX0cj+
8aMg673zJvv2WbHCwW52gKM7edaK9nu6SpFaW3/w9nbzFE5h1NxFE7jsLqZb3OdO5FFvjX5zulp5
zseq5YEGzkbMlxfJ+NiyKOWyGcHyQF90Et9plkYmXD/d4rXG8a6TMSSqG9diUYBSRKzgoFje2iAf
MsfzsfOp/1M2XQMG4lS1UljkFqPL47goF9Br5b2+iyW7eW1/YBR9hwfog0w0e2WdqrsT7bZIPgGS
riM4V146cdbVX3wEY1zqvlxkwH2H5Fr7cuffLxyneS9Iu354RrLN43X4zQZl2gU9xsJEWVtWegh6
ufX0gs43Wvw8UHrk8TX9zDf1wHgjCtEmsN/Ys02GoZLzRMXZIrCwu7VPKK+kPi/9FzSYo8ujMBgy
TMWfreQ90e12ZdqatVs8bhqy3WfIyXA64Wcz7miz/Zsp5uzM2ix7MQBB8e1NJ9Im8hyPPDw8jARV
1U2yvFuffasApNKmOH2ujtmP48q36SO1+8/W9ujjip6OsH08QZ74vHXWjC2PIwONBYUCpwFE3u2w
vm3p5n3Sb66//PBFgBj7maonOX4eA7jeUjltNqvj8ciJeGc1/oIIY8CTVl9g3SGIWElBFQsYdhRS
eZuTyT6x56SLgOkHEDQgW9hIVywXmD3RRoi+/yBHCyuPJI6rmwu7sDEbHeCYdEPszoQkXhblStgn
wzntQge7vahaYJGIhuZonsdjoUm/jJeOhe4ThAYWxLL1diC8NZWGIt95/0PWlgHRa5L8ekBjhGPa
yv1ySe2T+PxZvkU/abkM7U8sVcRGdvuDc29fI+HfDvXiO5iLa2q/bYoWNeIXa5+RgtxFGxTYFIJP
EURKlrQkJ6x2wr+f8b4jfWtvOde6+H7qGoZXsWoPs/GIPVkv2GFHeKu4dXfGDil09W7aHdDzQpJv
g11tmwiv0VG8whwW57K/i+w1WcYdulrZjp0KsipxcQHGeodRI5vnCr92mF0fMMhAM2C0kaRX2RmJ
BbAEZLcZurO2xDpOd+OltknS02ihHGAS80eIDV2WQvNdaloasDzfvZ+pR8qKKMW+fQp5i5NmzMH1
9zDWRqjHGushQjxlIlNtrUwvzPWiUbvPXMwVQOYv9D4j5aIozubQGoCqlfWAiF0jBcRVMgySdEqS
8kwgu3AJ6jB9lYZ2eqj2tAoOun9hpBI9lFwgGyAXTzIimEDqLTExe5DuKuvwmdLHdn8K99nzbYPy
3cldE2XCL1EGhoWrL1ADWBaPlePenRAKrW7TmJOyr7XZWKkzKT1TMTEloxMwIjNJ2WBHtm+pS6y5
IzwxmwnutP+t5/6LDqPHcVIHVZGDTkNrJ3ganfJ5cUjWOakpLzGkfI95rmkxl7WIBj00M9DqNunu
jLXQdwU6JnQLGKLy+gXmY7P1iAp85Qa7Z2tL20iJNdjZw3rp+Vb4PtqKM1I72Jl26Fr6sdsNBM3X
Fjbj7i1ujuK717j+WOaSmz5S4gHyDcmK14W9PxuWbktrjWzypUs55nROoi5vm7EppTiqMfqGp9t+
gYbv31PKZWg6XdagXNJggms3bEZTUHD60z0DbBQl+XqlU2EvbHL673Ob16fHeMRCHwq/675OLyN3
9dZ1bEDDcYLoOQdwyRETCLqFlqFVEUSK/WKJzgJeF8O8DqKBCKNA6KNjG71ir6s74BRNDR133i/7
/bPaPv2Jlv+mwBxTU/XCEPWgoEPLQytfGSSxPItrJidh/X73v+kwJzU0ml4KU6uM6ty9xPQlI47x
2j4lDjc4n+zFLUpMrOy5vlr28RdHd8EytBKaEjyDuxX3ETyvoL95YhxSJYqhbGKV+bmyw3NBEIx3
RDlpBC034dKzii0PbWIm8zQJ9d8U2bTlUCS5Gpo4xafqWNBfIz0kd57FCS9mHe0lFcYih74StaaG
SphKRueHb4mv7m5B0TamWxHHkXE5YixyoKW+6E63lZDGdlCR/TgIVrP6s5ObliEhXJtwGxljqomC
V6nSV5vJm3eEf84JOq6RfiW8rrCZ1yEu6YIUY0q7tNeLaPFFCtkKJ6P+M+a5HOHgrWm6TCpacDz1
vAu9oMgY1koDfnueoqIYrnvrR7TvNyPa7DznyAv+Z+3RBSHGWuhulVZKhOxuYb8AIYREFpC81rct
0mQJvunvBQ3WUghtGYRm1KNe/hJDm+IN57h4TDAGQs3Q1O/myKpu4/W4akm0RmWIB8z3Ndl7iw3G
OCzkUW2EBkeVvpTOQN/8076iaJhDtIGumo1IF2vsXLQykqNHTvpQXnWqEcUxHPtVa/CXyhruo/VG
XXe8fo6Jvxtfxj6rm4XmZ0UBadkrmxEP62nRB2+p5deT9hYRxoaYfd3UiQIiT21K9m8ujRGzqNib
sDfuXcXqqUh8+7B5IKYdLMWzlf6Kl1yl59z0l6G7iM1LPXDjyPwyZCYR93vUzTCht3pN1odHmgGj
U3vgReYzJKeNAxirnZDnvuM+xn2FdQpNd34ZHSS461VlZSdO1DFnYaaaGf7BiusJAQs3fMGXDlCj
wJ3aWLDXyUE6wWm38AVUWMa2Tz5d+nFbI1moremNA+w3EEOjPXbJfZv1jlJFGFLI8rbSaIIn597J
0FWJgNQD4IWzoImVLo2HpCbiw23SX7izjBxdkWZYFaQ0UFMFxrT4xJAy0l39Dlgw0xe8+PvcekOD
LREOBcFffEunnSPdK6eevken/qBsKc12G3M9SZ7nxEv9nhM9zdQwr0+GcSuS2pYANcfJoM+bLvB0
AEbgQbW7kDTOyTjYB/egrnkl55mOi4kqQFgwNoiByK+K48X9p2qFLQ8BLJgMithagnqNE2MDKdrB
dIoC6uaEfZMbwQJmIF5sPGmYCXuuqDPeRk3w0C5d5MjFpbTcS/ZihSje7jc50d/SZfac8cR9umNW
BjSMx2FhMrr00Lt/Le6Rm7eNq4BdlZRYudMs8W4g6kbYTD6O926QJh/2jRrgVCZsbjhylTHcZdz0
baSjtIEnl751HNmRNjoJ78ptQMODsMxte3VEOzmx6etAsF+E3Bb5We2e8Fz++gCWXQSVmV9PtZUa
b88FIodkiW22+6wjB0DVAnWFoP73BzEfJvbQLo1kFnYpshPT/aglfi4bSINKG0wROw4Se4d7VDW9
n7fZmyl+aFeUGI2uMFITBrKLEsuqRy9IDBc4OgU2NckeCah3TtE+PdL7wLaFt5B6luSRhIR0pZ8X
99za/CQ67GVfss3orzqIQ6q05XA23b7fpEC4elOiQiF50frbMtQD6hoJhjfEpFwqea6s3A4t75wT
4X0EEzBigj1ovQJnL59Ccx1j5L8lWPXVOo1qxarjvurYQkeamOboJjXRXu4ACEmEUWvXt79k1tBf
Hgej2o0k63HT6KicFJawU3qayUs9WykR1Syx3+xDnw7DQffWQb2NqbQU6fBDly3OV8xEgFcSwkSZ
ZS0BgmBhIkCBJFqahaGCnYtNWy3VtoggjrzyypzPvuSaiTjTpFRCA9AMULgMEdHza7scCI+pmajr
iikm6kyRr8WrAEzJEgGSjrTIARxmB+tKp1iSmSQRUcb7hfncmB9h62jBQ1CfRdEq6mOiNpztCjO5
82sdZGxchFF0NU4nbR8zsk/I2NC34BCu9+k6XJcfnq3buW4Fa33ZWCl5xSJjyzYSavHyGzPd//gQ
7DgBKAfAX9VvE4JuLbpq4A3np/7lzdi/oXZuvsfLg0UQDU8RcWDxkoBzGdsrmozO526ot2IImuJR
hWFZnPbBSrGxB+fet+pVh+vBtJRLeemCuZD4ii6j5kI3/CXWOoBX9WolmCv9pKdvwEhVAE1fOuic
bNEk6SQRLeKtkTqyQUrpUV5shJDIyTMGiPzKMTsijls9r0hR7+tonZfUO93WwFkFnGBKMMJmTjC5
1w63EjVUVopgOMuOQgVqbg68LA2PAqMNY161Qt/5wzlZhZZJ4wM1P27zMOfGUZz6mwdGxBcAwzDF
cuKByD9ov+SJ0azR+Pv30XV0fUZuKGZSPYADa8Qh5Xc1eaXuj9s8fAVyjHsCLMRUOgTsBzAfGXsc
F6jN4CEwnKuNtFRsFZQeAF1Mf2loj2uP3NBj5lqu6DGWd1RqVZEE0DNPUzYe2fEKXaHa2lt2jrkE
xLQjoh3ifJvLGcsIGC5sbkKLB54a7NBNtADuezmgkNdIx1TAkJF5UMoFaepV6iG/nnMWHs1c3BU5
RvSKysvMOgQ5GWooGDpR0mNjGDRcZMRMnl2zoXnwdJvFuZTaFVFGGr1Foflo+RjQ/JA9Nctmn+Bp
+LPayY8Beg5vE5vsCCs0F+f5ZXMvXgeDUCdmHKFA63vlOcp8qxz81X8jwbzulWaQsBMSJJIGu0/K
H2G8/gMC2AuJ0T3IPmTjWrtMPau8ZpIJI0IgqmdYX2PdpjCpzrdTuqDAeAFDCPQgcIfh7KFZ3bc6
juryfn66pItLiGWjkXsZDARAhZUiy4SjDXSews7p6+KCCcY+VEKTe/p0D2oMHJwmJZKLcaDUpCag
UCpO1DAzZgwkpQtqjHWIF7EejMliOG+3+6+SO3Le5/jnOaNkTX7uWnsX7cgrRjppam9O5T6l6f4D
OWPy326O8U6uIPVZGOAzxLEllfyzw+LpuuC9A2e16IJZxkxUsYqR6lgczuiWRkXQ65xekzhC8rUu
7pYQMmYhNAOs2MMbBG10e6d7CLBS0SPmoSfh6eFBrvAe2qVkQ05BSpK706fx8Lk1zx/bYXn7ROey
8Bc3+w3HVBfqqO0TSKt49O/7dfLQ3i1WyYeHJDkPM3X2XLHqYOp9A6Lk15FcKIYSJI0oSbg9t0yJ
IX/4DTfQmnUoFyQY1VZDI9CSASQQUqEov78b1+fUOfdb5P6WS3vXWTk6aWs84U/m+vODY+tnNf+C
OqP5PuBJ1FDHnZrli1o8p6mdVJz7mmUQp4cEIDp+sE7x2rj0Q6j2QRuMZ2wx+SmFgdWYPfX66qMp
xNpeRNgH4WL1+20hmeULu6415Ca0CYDrmqhSoNFrDKLxXBZ7NzqU9f0C4Lr/jQbDWJPViyCr4vEc
Gj+ypiWmtBE83v5mHiOM0ilm7MaiGcJ0lS2V5XWbL+wC4f9tVmZjN6yzAJgLsP6A7CVdn9eo52Oz
GLPxq4q2NZYCWRCBuk5KhGVmAeWQQ3AucTWtuv3Ch8NLisVNRWJi0I0+HxHx7lukcbCudFeepacf
d9nRIYW100vyWj4k9yUZ1qeUro63OZ7L7Fx9AOMfFLWviySuxvP2pQ+Ih0jufrD3P3LHSehDQAvL
bqy8oOm7vZGsEhWq4A5FWV5O56so/s2oXpwDI6iVMnqaDDjL89PTPt+9VeTHkFGPLAW6xFCfd3+Q
MIoWWT7aakM8CzjqP6ubF9QZETZGQcBOmXI8t/lR8U4d9iSJ+aOr5rbUIqh1Fzbn1KdTvcUuI869
aLqDWIPdLVo3BvvtznR+VPuerH8FdGmHyEGXNDudjoJ15HlieVaVfjPLIoqpTdQkkjnR3r4Yy7fw
4015HBFPrcnSbu3Oet28nzbd6nMjEvra2vZjSHjFkFl/8gUQjaWNAHxkzG2tdJ6fDCnOW/qVCQ+l
cr59vrzfn47gwl95QacIeQs1DpO3yHjUeGCDc78vicCbnpbAADKNCaXLUKoWfa2NZ13LXmS/fDGz
/g8sNzCsJmQ5NPMBtfGahS5qx7HwxfHsFgExh3WjPmWDdfuY5rIqOP/fRCY+L85pVMwqDNURWqc6
GhVjDGKWp/NzIlnefW13Droxm4ToZw7ZyYqy0j8BYqOsr5jAYWKUXdTDRMoa+Pou7IWQdib6v6nn
mXUGRFWlcMmYVIFLExnGeKsNprkPwoUek7pH5yZpgjx2ijjDkufb3yXNfBeAKrEte1rKhRFv5rsC
rStTtFAsYP0Fifpo4XKKfbI/j6gkCI8ouYZkY24AhbJZrZrV0+o2+bn3JpqAsewOWLr4CwtfJhtB
knjhuDhbL3uFBhusUrA3n0eOrZtrPLgkw64UKoyoNNQRXBZ2QtDTk7xhJfIrv9NmsmHMLV/RYZTE
VWN/SDrQEVaI5/Z3P3pACtFxacO4kdNxxfMhc84brSJo45gcGjYdMCoje14xtIW6OKNtNCP+3XoJ
Y7oTHXvD0c3v7kKHdGAGEn3h2JUmMmpjYJ9FETQYuLScigyvOzrywp2Z4P6aBGPBXGNI+66MEdxv
xi2xd5vDaeCI+4wgXNNgXL9XBKMAOHXMjaIyXNA12Q2WzTmqGaG+JsLolBQgvPCBzH3eCkR5PaCF
gFpoceF5Ne6BMS5cENGkiCgUSem9jDmV9IE3mc+7dMZlu0Od5U05XXp1HF5O2gPHGHN+/4vBC1ts
YmfbOGb4/QpPyZTQenni2JdJ/q8V8uoqvuThgkIgt+gIaEFBJdMkfED91Wr1wbsJHh+Tkb2g4uVj
UrQqLiJ6N9+BWsab/ZgptV6zMbF5QcAPsaZjRFcw3t/qKlviqDaQqoEceeg+M83015QYPVfDDPlo
BZTGu/1LQ19e3ny6usvoj7u9k2OYp8e05R2iNE5MztMZNoMs5l5ZqZPyL17e7ltCdrYdkkeOZn43
zxNzmIIA4Ou0VI9RmDTU6sAtM4yEoBkDhhkPDDK+3ha5GbC1ayKM0oxmIQnVIv2ylI8PdwDa6lcP
D96+qa2H3TEaLTMnHlpXkdXlUOawpzCpfr+d5uAlUPZ3zQN6XnZVQXwnWNYrA0e6eNiRZztbYzz3
EX2m+uunN2LWyqAyVx9mymVXZ/DVLXMhr7kAHKdSxEE/GY9Pe3gMZ03udbor7Wf7QHlC+w+G8O97
ZUdNK6MyPT8FuaJAdQOluO3R+iNT9ZsEo4G9omGybUqMWwWJMvoMWLyQt1Z2pqx9fWyM8pk1lgF3
WEp63luO4/yS7pf3O3sa8wrpU8LpVuHeEeNue93X9SHHoSGnNzp3zgKXtCxX6WqHmk2ODlA+xtD3
Z9g1f4z3bcW47HLUUM7jtnGoeb4t//9gJX/fEeN31TbFitikAkcv0WGPqeMzSrPEX+UHi9uH8v01
e80KY0oi9NaFUobTs/Y90CBCB0MPlNinAB1mpsVzADOF8GtyjFHJQqVyRQWSsd0mxNrjutbr+5Yu
f9WrB0SXGwwYmxjw4Dm2f4iX/j5SdrhmECvMIglgM/Go+raBKBpoFKtWHGGcd6C/yTBxc4adqyrG
tJEJzYi41u6sVcdrbJCm3/geCvymwTjpIRmC0vQnebdenIqimxW5Fs0itk1P+RITm7xHB48pxmSo
g99FQ1EMZ+1RxSvTWSf0l2ItMQT3ipFX3hFyr4oxHrK2qPVMhYikGYDJvH31ssF0/fHIuaqZVsIr
UWS3Gyx8Ofe8iQ7EEDYDdQB0xi5taq/MNZYl8/JUPH+qMkYj1IvRFOMcviRBg+6XLzn/Ij+RH8eb
iq48y/rg2JHvfU7XHDJ2xPQVJdA8UIzI3ur2lQOfcmdxiHCcNbshK3SRim1ySMeLhR62M1kj54+R
XswObw2bp8czOddrlhj7UUWV1C0MsLQFuTfQ850H8st1lnaK/kDo9efx40PkrOWaNfeSZGBBmYid
OV+P14soAENUFeJ7SIrekOwFUKq3j3Beoy9+n/FgeTekLvazTq0TT5hgeHu7WyOhpxA0Axk4ytWK
p9GTxn4zIRcEGVHsgRqwQOIfKobyF1DKpoc9dQy7fb3N2aSqt+gwAhirWMvTNjg4daVY3fPtH5/J
gEEWLrhgXFeulYmORZnTsQHAE6PQu8VGppuVed8Rbig4awQviDGC1+hD9X+kfVlv40jS7S8iwH15
TS6iREm2LJct+4Uob9w3iYvEX39P6ptp01ks5UXPNAaDQQMORTLyZKwndCxuQvk6R9oARUJeYmIe
j74lsG0EURcJlZFCnRo5pDvA+ieFIyQPQCnCw75ZZJjIYt6pXrmgCTLEh7G89K72Ue2Mye6D51xw
7s01Zze5N23+38+v7EHYvrj9+WeqHz8+/xVvJ389Ool9l1Nn+Sn4v47W18z3HpvFcoFE/Hq0B8fd
bgun8HxEeTzVZvKNP6Uzr5RhXtpWtnCCAZqWx2UuYQr9iOF3r7Xt0xvoEv0Pf/9LDLgjQfTO3LhT
7IhikR+xtZwGR2ln5+FLS45YgCl7scIBPY7BX5F4crxWKZRZBJ7lR+POXGrImnJscN5vn9ggAw5H
aRSytqIn6KCWAS/3DrFVi0LG4Niri8+rW/Dg4mpPE4WOPdipQVFNU2YGxhm8/wNZx9XslfOvsgAT
3Ri00KxSNUqT0kNgSsCwpcWLvdrtWg68zseL32LY8cQjNiXUGT3C5ExEmMIAxkLMwMsGJyKf4ZL5
Ye0sv/5gNf8xusARXc0PV3fN4Vf/ijEm7gs/695OdGLc23MiVVLRULMoyFND2rWnreFVGEgHg+DJ
zQ4rbthN/+SNK8Umny+gwgV9KL4WslLEOZFzcNxb2K5Il0vfBq35yHiiHQMbp0buCi3FrUL0Q4Of
T7CZwXlxbf8r2PEYBeaTYBNpjGMhmukoayEUc1Ar2HiFi9ah5cPJWbys3NWF7H2EJ8HHbRXn/Vxk
pUBWoprYac+8LXJ/1ttaQvSqgDfxrt4/LhGfyEvi4vP5GAv++hquGT+O2PnH5lssYzd1rAi1KV/F
Hg53WEaMLQQunHpb21Kn3v5CH2+NPnPRR1mGV1ScqV/QC/ItnYmREjTx5/KxRVnMbtfp4+tmSc42
5D9utzx2rr+4i9+yGBtKsb0q0kbICp6C1qGdYQnxHhYtSg3ATheO9+2j/YvRfgtkzKiJ1EY80uCZ
RpyATdCw6s4C+a+dvuXI4loP45oqhXXCAhn6qouLA2b6NtQZDr3nhbv97cIbdh2fox39i3/e/m/t
mHeoN/s0PVPvGy85KWAyaN1Y/D4uuCz/f/EZviUxDmtTiFg9JwDantp3gyi4HctF6Y/w9J+xJ2S0
VQ+0URz1/vLMfgtlniIjPv0nmXpyWyeI0aFirskCs66dbX9oy13kfDzxOsI41wF1dpz55K1t21jt
LerLHh3nINobw79DH/XJOS86jn5/edb/q5/B7laVY6MoChrLvFp3obMkKnLu9jWi5jWaKfSo/m4p
hshATJsMoDqIafDpeM4dddEfioWXBK9IciIDA/3Wa9eXbHvvO+BZ8xNnl//ipdDms4P/QI3BTtYD
0o3iaNAHEnffe0wI8jFkXCF/wD3b+bf4+2wZpOkFQ1CMIzVYMBNg0LL0EWCbW86LofPEMPhiKpEy
HAeIMTNixZg+O1xs5b0grZMn+H909BUDayeyLE38jOX7YrF+Wa0QF+1dlyxjL3Te358xwHJAP6y1
q9b2R4igebVyET5jBz0nXJ9PUE0+AANRgh6e0pBmtx3Q6tVLTDkLcBt2HFiaD9G+z56BpQRTmOeQ
Jh0qjNzawqvo2TufR+pFEeeWRTOIZEhlZUY0hB6XjRMSynV6W435hM3ksBj46SO5lU9nqJERJA93
B/SqUO68B0yZkRZXdevayT2oJfe7gMtSO5/m+OcI2bJsWmuhJdIIcQOpJ9tyxXd7FbUcn44D69jQ
/RPsMvOUpdjCiFuCTCJ8LHiri56skZA92nuQQvBKOBxIx2rYnwKryxmRb4qUW/Da0FFsOFgP9zoY
nGTytcJuhX26uP0VeSZ/jQ8meN7VZ7QzXWuB+iociLQDDmgD4g3nfxTEIE4bi/WlpWF1tQhf8Nxj
u4G/5xrGbV/RYIu0qXjOTOUMw3gKanCgWFvxJdnn9u7qG97W6BqP37hiV067ydH1ghwlmkCt42mz
kfDkY7EOWWR26aM2vLd95cXgGQjnnbo+mRORmWYOklXiEIMYLb32yYkedzx4uu01YcnLTxuMwGTf
ZgXU2jiJj9THXXH4ap6xXAMhBZf+9roU59YhMigSt8pQSiUs/uw5rwHmJjd3j8uHZPP5mN89oDfp
opDPT0LsE1rMwSRmrYN9tr/4Pu9kOa6wwSbp0hOi05JevaMTHF7vvMd77OzBo7/fGcvc5jjDvGt3
jQQmH/KiJGPeULUF36tjEvqKa1NuWs7H5LwCbJ5OS1Lsk6ZVblDh9o66MWsy5o7Iu9s8MUyMlHbh
fwounqf5KKRb9gOxf69Qw8fd47mgnDtwDY0nRzdG/wWSYINKd3gPwrjbF5vneLKJuL5Fluek45Zd
Fg4SSnfL1GuDd6A+HXTg9XpzEIvNxp3zWhvNMywhWX1iVPyDowvv0zDOhlYXStTQGrqD9m36nKB9
fOHSL4PK2xNHGP1jNy4zm4iLz/mA1xK6gIng9RF503C9vpY5guKNl076S+bqHx+ApYK91Fai1NS2
u8IRNVLqfqr5+XmdW3ulga036qJsHy4YeOOtGuecKZucK/tMEnsJagbDl/xy3H5xbu3MfPM05/DH
0suuS/K0pG5z8XuD7vPMXiy9jbrwYIoP0QLlZ7J1Mcg0kC80WHGsnyuc8UFqAb3PxxO0q9wDyhWP
r54TqBupcQZ7rN2w25l39uXZ2flf+3yTVoCt4H9ERzZt13apPprolKD1H5Ayw0tGu0eOfzi6/iXN
+o8NXef0JlhyLBXpfFLpl0x+o43MsOUDutY4UnjmwgRBiOrSCgts0ftT2bWvk+rxwusZ52CiwgQu
l9gwEzFD2wqi8mRlLHweSvHifna5nVRaqRadIOGwKbai/Upq5KRACL4QlhwQ4QAi2wLXKWrb6ZRI
ZLCx+WIdkWzxsLjfHh9QueeIov77Dby6pgUmnz/KumwY8Jw8Os6gkxE95OQ3Mpkxx8nmGIDK5Exy
oenaZIRGCCYr0NoiWFE5NR1Odg0kyj+9NkUQazO/IEk62CC2ce6wsTUin4inCaZIt+m1DeGEtWw8
kvj5kEXBRjZLwxCdeTWcyRnKkRQaEYVhy3/yMvdRdz6RqHFRtafZEn5P8ax7OpHH3KbwLMSntMQ3
00hw9q1f2dtto5gP+iYCmLvUYjQix4Q5LB1TQN7rG4I+VB1zQl62qJXtgn9nhROBzBNdKkZmdiE9
QbJcLkIPXVMkdC8Pt/WavVYTKdRIJ9/JrIvyXCXUrR8d8MTxIHs2qTH586wfH+V5bDX0Kum7ZJGT
a0mAA6Q8W2N9dGyU+E+wcAjA0kWb4z8Rjq/to+3vkRni6TSbZfjWiXXSh1Ex44Fmx+P1Gz6NgT3Q
gQ4uF8uRXk68StwshE+EMc+uJlqlLP+fMGeTe+K77/D0mYW7iQjGTc/1zLKSa5ZTtaWHZ2T5EaDy
3PNr2PsHqE6kqD8Nrcv7U5EoOLXcecU6n88z6K8I6HnQwhPV7m2j5gpj0KCJhstFMSHMORyO64IE
g62iM9RTX0Tzrln6p87jSKQ//5Z6LDw0pQwaPUjMwJRfLQiywwQFE19b8qyd97kYXMC+L7jStKEX
RXQM6qAlaqGh5LxGsQRhqbUcMPj6dFs7nhEyICGgeaSsWnqL1SMRMsyecEtOvPNjgEJJrLq3qBGW
y2RzDiz7jP7hL+rcpfgvx+TnczTfxsi66t141hvLgrSnDfL6OEJwyDoPIMDCP6g8UYYFrBXoiIiS
9O2jnC/RTkQzL3ImZ0J6sWAoR9CUUqJSA3nSwbb29V1ELvfvg9evxpWyiTK40L5/W/r8tMJEOgsn
WVP1Be1XDV6Lz5OnwUJ3pvvEo82YT2RM5DCYoo6XSK5GHLBCQlDab4sBy3dW/j7hJWPnEzQTSQyu
JHJrDalKbXND2wPBJJ/hLqxQV/N5vC/zHVsTWQysqIVSaGIMH+DoHDoXZS48zC3BKgqMyaEExPlW
nFv3h/deRVgAS6HfQevjWwTHbfmAQghaB7BxnovPnJea9eQ1XQuF9gJpnb1pSORKCyy44dy7+VLW
5AAZIDGgUNfQzHm3ytdYe/ClBFpBIizs22KHzhfXh+IpxaDKuQtFMTEg7zo9nTvWq3B/+yvx/ELW
ix8zhSoFEd5d4SLJ1ZN3tPiaZItU785XHm+L49gE68+DR7Y0lZAqtMkdaVsS/YGbQeG4hOxQSpcM
F7mlh4YuO/LwSUcRXHQru7sj59HkCWJAotKtk2HUELTBBttlwmHT4f11BhjqVJEVkyasAx18pqfl
7Q/BQ9LrJoyJ45zLVl2eZPz5zh5WzpkuPH8fV83SDnguOr0Uf7oWOiIp1aILrhnMTjR0SDUpYjjz
s3PsysEuB97GxdkMnfItgvkSoaDLlVlChCcF8n1OZC688JRgvsZpxLxvEcJrQcvzZtO9po4Cwobn
CykX2MSGbijkizhfaN5R+laKQWvTzIajcoFI+TXHGuH1vfuysjkP6nzsoWIpFNhkQZzLzplIoxlL
fd1Rv68gF3sDfwz9Mi3B/BPmAPEMcfyHWQCYyGPcB2lQipaOOj6O7zkGd5QVcJNzbjwRjL0pxz5p
equnnwp8Amgju8OsxBLZRuTb8LBmvGrEvDeG/T6KpVggW2a5yLTTRa1GSg/a2QVJTmT0KZ0I9cpe
Y8dMgvB9tceMRuKVGyUNdrwGtlnTnIhnjP+ih2XfxRB/F+3gonxFnId8PgkzEcDYvhDrZi+FlJmU
xOtNbN95qdP9WpIH8QOdgOfFHsNX+S9eCmY+izkRy9g/DtuILqN+fjw7Iyl+JQv02Z5aeLUc/Wbt
ZSJH/xnZldZZEAsTu/Oengx8NdO53DXPHJucfcgnMpigh7YYtkYDXQInBGMR2l9Q9tZePjhi6Jf4
A2onYqipTEAd+1mPsUr3DjYPCZa1PFx7GFGy2l94CtFLdEsSPdSJJJSrhtwooFDag5OsPdnEyz6j
RaQteaHVtVT0d1Ey25sla2bc6CPML0BTqP6ZyeC7VpPFMUL2vIoJNrdQlu/YE7cfzs5IMZsdaBwT
mXf8/jlYmW3aKpP2dLpIOFjHyWtC0OBXkvJhv+eu2+FYvcz2bNXgYsmsEOsGg7oPUDkrgB2+sdxx
LGXWu5goxIDGkOaDkIEV7DHNvaiMyKnPSQoa336pikSSVomj6EHYHn4J432reIO55PyA26b6J6+F
0sZjmdKvuhHt+uWUbHPwj1wM5AhD16h5cet89XOiMIMmIwqGR8nCuarJ0hRLImV2t5Dfj0+dYosq
SRpyXqzkj3Mwulp80Hlx3qyHMhHPgIw1GKE+qCBULr6SjCT3q4j3lM9HkhMRDMZE2BNtnFLYKOaK
QfOUBXjKCZbYGKvfirt3uENZPJUYsMm0MhKNnH5BZ/iNHcM0PT44Z/dIfJsDbDJPFgM3fYSlOWYC
WU8O3fNQudj94lTbzWs32uaeVMv1unY7T7/TjiAvyBxe4oEjn+3MSo46SLZPsJ7Sad+2Lp6h29eB
pyDbk9UVTT1YGX2EDodwtUxc4LcnL1G4oykOp/IDf6V7vu1wUx3U8m7AK9ucdQbZdVLRi+Fs6o/l
mTx2nxHxaj9UbVBr+9rjbU3nA49vM2Vbs8wsRYfR+SqvIoMbYy9Gtta9EmkyjqTbD7vM1nDqRMPe
Vopx1C+72FhBu67995zQjtvt7woLsB2OdzufN5oox6BMVelVrSa45pX7pH61qzonK+4s122HT75m
jydvb24lp04d4fBhAl54V+3zquixF/r26XEeiCueToSce3OsU3q7vYev2395vsVhckgMcNTdkDc1
XWdwdDrDuSR29mCoi2Po9g2pn6wNmqI6v+Lx4HENj8EQsxGqsm9xbHEMJ48sAFfo/UJijzc0w7lR
bD2nU47nc0a/T/Y73Y+//dvHx4EitnyjlHqiiBd8mE248Ayv4EAtx7jY3irTyJpEpaeEvr8Mhf0X
kLLdVoBjWddwY2JZ2kWQorqCAuES0x+n1e2/zonGQID60zOV+q6/GAO9HYfNsKLd2O26TLxTboNQ
Eq2mu71tuy/bh0Wt8QBnNmL/Nmy2wwpriGRLayngrA7mDpFSPTgfvFnY+ZB9IoWa3+T81LrH+FcB
BcGyLHmvlOBgAVJllE+w78bmdhDS87rxPlxfrok4UIckQ5LR88ydY0tsmeAckS1GYZLrZvMOkEEG
SYgwhyUAGbojORyqYl/76dMY7mNezMcDarbNKhP09thReDt6p02IZMdxwSeiuB31Ybv3zy8lS1UY
KXRbygWLlp6bTdMTe8cXw7my7LBjeT7JZicjFhtWG9027zO7R/0O81wXBycXKPfc/lZePMRy14qZ
IuaFCpGGj4yxSzDN4NuR98Fr2+K9FWzPlKWJqXSiV2rQnAprdLf7D+0DBTVaJ/wfYyK2bUobFHFs
WlhfhoJW8tRjK1/v9FgldgHH25GY7coVvdtodfVBbtyuK4Hq5HZlSVZFYQ6ZSgfykIecvLegagL1
EOfV4IAuW4ypOkVWhRRLlayWJCE58UD9L/EVukiwqcW0VHbKp0n6vpQtLE0BW4hTesJDtnmxsfdt
tU88h8u/OF+2AKnnf8UxKN8ZldlhwzstJNCJwl0WPJpL9T3BqkLL8Vcp8ff+jvM0/uVjfQtlvLuu
FiWroEtJxrvAW3qCPT5gmf0XF+Fp8P2nUXzLYRD+dCl6pRfoWQYg57xbhg5axikj1RHb2sCjxxU4
n835Fkh9jokVtqCyrOMQAo9oh6TzbxjQpASa1FPGu4JnBeP0Dsf05x2Zb6EM2IuYSeoUEyb5FECk
txkG7Nq8D/eyI4JO3941AW9z6F9Q/1sk4wI2YtPGg4gPCIKZEzHv15TqDiRfHM3mn8x/xLDRYgxG
vfFIA4+nfL252KOHfFG1uSR0zTB3HJRjLFedJ9/OOgmKJqcCXQ7mea/lo/o7y0jo/a46l6MX79Kx
oWKUiW2p0hVVmBuKAs3zMHruL8kKvQb7X9tuqcAz4LX3zDvT32dJ1Z+oJ9RSqJoVrKQwnBDrp+OE
oxUPudgw0QixetroKZRg16pMDuoCld2nwVzoHtLpDueV4dkGgyGVlUUDim8A4gCjfsnzbdO7vvU3
oIONDftQicpMu0KUc5BX2KKNJaNvlHLrjImTxG4xXr4ulujtyUG/5eQLzH3e/gnc82TApG7VOsnO
0LBeF9u30gGGnNbr5zWeA5/XVjsb4huGiS2XJhadss5+gzWrcl2n6A89gb8MmxQ8UJogA3xbpVkH
ayKF+Wb5eVCLQQZHptDaueY2lathCVi6TOugaDnmONuorumKQbcdYcsay9IPJoIm1i90Wt4BRvVv
lQ36MuC/tf3UnXu0J0deF0Sevv2IQHhqupzPN3ffpuKZt6fUGhN1LojHDtUKnVnx5+2znK0mTQUw
5iGFyQVk46gABhvvzfvUl61PG3pR2ixhjB9Pgndb4GxGfSqQeWckoyj1oUA9EDxFgerWfnLvB0+3
hcxZyFQG87Ccz61qiQlkHA6ecwY/VdpwoubZ9MVEBEuln7XHIVXohwk29T59bt7RnxGd7A/uUuS5
d3kqiAZpE8TtO6k3E0rXgDGFcBU692gQysma+qS+7nIOjpoTi1dTYdQzmQgzz91ZSc4QdnIxru3y
Xo/ZQMVQNA3E/xLq22y2RIo6CbTTIm1zMDCRLbXEBPHaEbrshJpg9IKjz5whTOUx+vQy2riHBPKU
hKTPOYl3JXhRbxvb7BWaCmHexEg6DudehpCjdwjgrXXua/mSuPLLySLJstWQ9B+g25cfina6aLjE
ENdXhP1q0x9AH7nJVxuiNtE1YQRIZMivbN6aBUEYKC3I6Pq+xGlR4n5DBn5Pg6ChsAF1IczdOOB2
1x9p8u4CLTnoN+viG6qM2rKkG4psMiG7IkvC2Az0+0Gxg/QfEEy35PLMw4xr+P/HKU5kMRftggGD
IjxB1lNgEO+1vjf89O6MWpxzBF2bsw9dNAHubd0DTyAeNW4eef5gJz+AMdYswwTdIOEHOIfXEDyI
iDB8eMMGz+eZu+TTQ2XsVY+KSilqyAnA/VI/R/vb92H2zk3UYKyxyoRzeD7iz+eIk8Rl57j+kcvx
PJfLmerAGGEXVxXINCScFbq9XpckWfS26qyfS0zT2h2RlgPHUZxNfUwl0lOdXLIxqqomrCCRpiMO
nie4J4/s99wZKJ5mzIN8TtRBxoYYSvGEeW8LUuyV+nD7E82+XlNlmEdYNS5nKUfemno1GNnEQnqV
yM8cYJx1PadSmGd4qKUxQgMBpNToTh5hDoVdBgv318qPPB5U0Nvxx/WFj4amKdPEmBAjTK9KzFlp
CoS1dImGK6Hw6QMQOSdHDeuGGDaJaIVWqoqSCjG0n+lwdoytStBdjtrcvzq+b43YROLpnGuhORpU
I29TOqiFH+17m8RwqT/O/x99+fNoOxHIAFAUy5msRTId78II2eFNcVQnR+fpF0+12bZ1YyKJgaAi
F1Mry3CKuErINsT3J7AajGghCe5FVK6Br8leDCD3Q3d5F5ljKGxesTLrkxk2Oij2nfB+XKz3K/9L
W5o27/PR9+KWpTAQBQZ6Kxt7yAmGleVhJOB53En2TkPL4m2bnHdAJqfJQFOSyNmpsXCaTxny9Giw
886YZ7TsxWKxxV372vmmfVsk11QYlKr1tjo3GUzFOTratbHv7CmOvCyfZGfFO8lZSJzox6CVEsuR
Gbe4CE5PeQyUbXUQNKA8t8Gbd7kZDFFHvSlTExgvIunQL4VtHpzet18DcpcNd0sO77OpjHPTC1Kd
FmecYfOqPGPuS1VI65Jf7qKGg9+CCsM31cUOiXZATcPNEM8+09+HyvZ+1+dUTaQjpD+dXKwUj7be
plsoBcHOqXH3Ij7vnnidx/OvzkQkgy8hKEFLEeuDaesYQPPhBaj5hTUQT9wPybnjKoMveYFZ0eak
4WhdSu9at0Rw1Wf/4/YtmAvNJiimqj9dArREClU44N41yiJpFwLmKZfis9VubouZ9dfQr42FY9jk
qInM9YZjbJqjbKLzeDFuff5o6Pxhff995i5nrSjrvY6/37gO+KPpsozOuziYQ72tx7yDO1GEuccJ
SCj60IIgNLnbTvYQraLNKNp6R46bHSr/W+3xzGnb/wtQfSvHXGmjP+appECmBvJtIrpY5Iwi9LtJ
VnFDPj64rAKzNqErMGNRwrmZzGGqWOTch9TyjvBM38q74peGuYoWqdj2V21HoLHmj1xSHf54aXTL
NNHRj9zblSBt4prKGEtorRD7RUGmAP5vgWh+LNny8nzEgpwLyTx/l9uy+K/egIlY5jrHx7G3Ejkd
4anijkmp/fzL9rvAV7jArNH7ektD5j4rLXbxyClEOfprRRSvdLB8xHvAkMTzJwqs9+7zy8WT7JD8
Wq1W6Dg90NAGLgyqXx8f4HKzty+IpXYAGs7bO29fk0NgMCBCwj8zK/yyjeJrQLQtFiiCLkNacu4O
/Tu3ToDxJjoRNGsi/cZQbVNtZIVES7u2v5T7KtBdjrDZd3CiFIM4g9rrjZxDKXieB2w9QjJhK+EA
c5uXnp4lRcTKtn9sl7kv4Rj3pn6hosCCYy4OCnZSRJkbrn3K7OP7NshtW6IPGPTHqD/1C7FYCuMd
XYB4nJufmoXaya9hEcqIIy0XsTT34LyOgdJ5ln19/uNfakS4E0tXV/PWR2XAqRWMVpIViKNV2tGJ
veXDMr4zSxtZsSR1fIBiaJuyX4OVAma8X9GNU7snnkc86wp8a83mMsVBiaUsgW3hEwzu6wkbwsK1
ssB0PeqbdI/Xx78LoyYiqfM8gazxlJqX/ALNw4x4zUpMiQAfZOEm2Nbhay8dt5uA82UNBqyiMMa4
jQCBgbqA8yEVqLmsxCDBBirwVXzwsknz6YKJggxiqSk2hY49lYc2+XR/ufN9kHly0IcD/AYDPlmd
nCvNgBAUUAtQiKJMy80/c6DXYIAHqXo57dqIrikOPMvTRNvFQwbeVx4nBg9KDQZ1OgFvp3CCNk/w
R7FT5Uwi8PDToXfOsV3TzDfuHbsbuxiMHt29Ie0cGOx0bWAuCaiDjK20FUHdfVp+7VDKCW3d5Xqm
HBw3GITRwu4kCkccZ4ZlHU6yUx7o3CXGT+xSIP8bjBsMvKSqHuFiU1lHEhw2cmmLHzVK7FhhSjTn
38WE3ybPJmvrsmyNMqOP9Otpkf2KNiBg3IO+aSDCmpftmXez/nk2TAY/kjIu6qECZG2AWd5biYi3
DMBxmuz94F96yBPNGPDATO4lE8CuQ5sY47sRITVOkDc4xrN/k4GM89mSzSqiMOxku7OBuggaJB3k
C3jbJ7iSGNzoBtmUuyPsHyNW1zQj+I/WKBYEXJynJ3PjppkMehhZlCmpGo8oKKF3BtRUlIQbfguv
Z4aHtyYDHnJZ50KqwNaDw2nTk9KvCfiIZO4882zXxcRhYR38UK3KsuhxdpdFXBE4Y4kruIZlh+uy
JfXFqY9EJ6c1vKWPIE62Vm/fvtXXZr5bR8ogiGBYVZheYCZI9mBEVLeVAJuUcydxQaO2DBs7BNmx
N6AxVE7cyDZ9vKgRfAka7/CZkri2xIBMJ8lFpje49ZeV5zW2dcGqeHArC0tUSLBV8bby8ynl75vI
bjDORmmsFBH2hATlBgujlmB43jw8mwS7y6zlB0caNRr2qE0VazB0xcQe7mtAO/FSmk7W+tHI4Q4q
TrVRMCi48JO70v5INx8IczjS5u7KVBpjwiOSeFVvQRqmakjpJPbzBd4JN0Kdy0tOxTAe95hXPbpS
iqvTIJAMfJD+5Y1XY5o1i6kUxkrLuEzKQbv6P2jwT8DhBnJ6VLO4BfLZBuypJMYAL00qZX0IfY4o
D7YjVr5hrt2mjY6IH74Qs1hYN8r7VnMR0kTo9UdNLCPXyvASa/RbHZxehH7rmPIkIkD64BkhTxTz
1GnmWIJiBaJocvfgWEhfDOR0UAtIe/rID/+bFbITB4aE7MWRfrhwEe+VkegF6rq02pDy+Dtmu6Om
h8g8eEewoEfmCZpdFg1GyAIPk8UmNl+g1zEimuU06KK3xYCKN5YGWozDa9KXyy8z6w9OfwjzHmax
3MctvXnOxmlbAulYU47/fCFngATsxxPHAZ1tgjFV00J0p+nopmNuR1wIWiLUJzjVmKCGtf6XaYnz
Lenv/hO/vsUwVyOy2k4w+xL4hdkuDNyDLu8XLefwvDGOHPY2qNIotSa9gohDol2EdUUJyA4JDu62
QrOP7+Tcrh9ycu2MGA0BkQKF8O56lGnp7J/BA49sHn1zkBYIeDne2TnOqUiK2hORtYY9VmYOkWhs
BpXN60bxipW26ZYiKnEJ3lXnto6zXbFTgcytUPpeMIeB6pjfNaBR9neXBUcE73vRfz/RabioY951
NXQ6jOusIdYuhbdE+0adD94WIWn+Ef3HCNkxnFzVM1HsYetPB0CWo6MjAPRGPpgXOFpRa75h7dfJ
9YlWmilGupw0NH50RPsutquGHH310Vh97Y0Xuhf2/2MzLE875jUVNFkHjxOEjndP2OdAU8ypUwfZ
OnsErwqv9XGWM2pqHAxwRG2VlLlErfHg9fs0dODmYWUXasLPH19fXOL+eZfk+9sxACKeIlSgVYij
fCQHB76mb9jDIxdAZn0SU5HBiG7B3xIZg7ycirN+VE2kksFeNuw0V1vZqezlC278PavRRBITkHRy
pkYmlMIBas8pBqgwPCUswVPAgaq5YpeGDlhJxaIXycSqyp93TI6Lsg1bFddYXTzWb9bD8HJs0DYU
RG+37X6ujvhDEuMgnI+6IJSmBknB4c57e2yfHyz3850g0geJfW4PRON6xjN3DTNvkiiZlk6LK8wH
C8W4aqrIGh915GqeBFLZzWCbINN1G+fXvt7Ui//Mcn7wwGvO30MNDOQAsqGoIhoJfx5scrkUUqZW
IgDZC1ePdL01ebk429/YAsLl9rtONDGg8kMaA/9RXR7zy7kTrynaCivJcMN/W96JvEUk9R7AY5Nf
dw6+/D5uTQ8jf7UN/hU/QKh1+zPPhT66DMVlsFBIhn41gwm8Jb1Wd+UQi6ieBRvZbVQUwuFVi5Do
f1lLuoiJI5GCCaP7D4nMR27FS3I+Y3XHY36PwrBhgG8V6WD0PF2ed/Crn/iJlhlf94dE5nZeeiGN
xjAVaSlyozjhI2U+Q7qFu9x4zpP4IYni+uQ0y7wYQfKbwYp65GfvxtGRP559u/Otxw+8gzIlGLTR
Lcp7pdSZB0OXJdlCdRgUTzDhn4KPlawgzMthUBo5ez2MeFyDTsfFqnuD4IVMbVodRVYGkwLNwnwx
0RXwlj9bCzs920PgY9kNKLHt+Kl+sIu7vdPz0oZzLe8/fiHzEfq4GI5YiYVf2K1QmMCqig3sbTwu
WhdcgTgam9jmulCJRndtmm9gZOx5fe9z8PnjRzDfp8nUrIhFHBPorDWC4V3UJDyTpFx3i573H0Y+
+R7MA56mkVUdrRLaIuru9/JL8ej++mreeOH9XKXrh0bM0z2MI1y7GBp1K8fxrRbE46jWhrtNoBGF
xBhsrL1sY2GqAB7tAiucN9hTAoMQnozMt7lV47mg58fvYd52OcNLrPf0MzvOm/oyvukOeFjAdtmS
HiOPNGcUhBYngTMX802lsk0vwimUT7lEpQabyzbZyQ1oAWPnXl0uovUZaQJs5ordC8HiCLTvnYKP
yLkE3RsP2maB5vurs90vqRHFZ8vEz7igiIgsyOLoh94ZW1YtrF7jwCh12G9YGMu4N0RVbul5I+J9
xnUPU6d/8JGY4A66zWPaRCkmcpC7WD0K3VWQh7R4rhApQlr8bAsY58BAhw3lopK7a+x6WLcUZCAt
AxmTWPU1FKzIxc1WlT36EXm78+KaaGi92eY5qRw4qfVivzov7C04m+wuAR0WRVga1KNkb9rZ878p
Xv2wNgbK6lM1WrGOOwc8PaB6hRkv7Nbjv1scELmC/uQ1MdIsAssETj7cXaSaFGFEzPCrcKLUi6vf
Q0ii0RFSgnUa1uqivnIMbMan/aElA2FVbam9GOL8kYwSbSHx1A81QZfoWHm8e8N5vVQGxDBwmJeS
QT+1QxeHuhGm9dc0nOv8eMGDTPq7/7ArRdFFy5RkzWAbn4RO6E6DgVPNL55F8mGrh7/FwDDcf3N+
EznM+RlnKcTpQc6T54QpQZZERO8wtUuOoFkkmAhiTm9QzoMVn4709OgDn6067yXGa3BbzFx3LdzD
73NjkB0Zw1YLQ4jp7NbxLlslCEHuuCbvS7wsJfHbzTVzkW+4yZJZS/yWzI7apqoZ9X0HyWesRXv+
DL3oIyXj2c4BQNw1bLOXbiKMCQQ6HVwYkkXhTnZPdoJ3KwTMYHnSnlvNn4lPpyd69VYm9zuv+xjr
VaCXQjaBhEZ2zX05LngJDN7pMfitGaGmqTWkCHfwrl4wDY1+F7Rf2LftYy6l9UMbFq+tIxhgqb3r
hu3In6EDPm21xpRytxQc/4O2uiR3ux1H6uyTO/lcDBabctnkQ0LPsLfzO3PdefKh3Tr1ry/B+YgX
3PXVcyWIH2oyLmRhFtKxNiAQpASSc9p0Hdl/dW/AKu7acWkWFyfKMRByOpWiWWhUFpZSvTbEW0Yk
B9fbnpsfnCNg/KEWAyLimGIIoYCo2mk9uuU0aWwMFltEtzNXeCiSYLSPu6/xl78vF18GbR3ivAJU
wg1cvtrX5DZgy1BsWdR+aBxa2fr7E68DbS7Inyp5/fcTESZYOIqmhYjOvm4ARrQtjBht//LBn2l/
8Khu5l0n5J1MRNaiJJnMlSgyTTgNmFV51FfHmgyb6jPbFL/eY3/VZs6+u0PMG9CCJuck51pidXki
l7kUZ6NLpbqF3HgdHI6PSEgpKyQy7D2aCDkXcCZl80MUcx3E6HxMTgJEZSR/lLYo9+8/OFd8FpEn
2jC3IAujY22aEFE7m7v+2XAxKrf38wUvXzgfok4EMXfAbMRc69QLPIOjj8RkQbIvVIUwt0d7CGX3
aBLp4eh2TvboujVm0D1hNyDMJ794Pc1zV0GRdBHr01BAQmoGV2Vip4kRi6GmjzQZVWe20hCH5wTN
5n0UWUY0JuF/VJZK/5Rl0UlsTXrbvIewd0M09R4X9tduQBMKRoA533DO6ZqKY45W0ar0cqn+H2tf
1hQ50nP9ixzhfblNb7UCVRQ0cOOApvG+7/713zHzzmCy/VTG9HwXXBFRx1IqlUqldAS4mFgvLxO5
dcE+nZCbhw2zYmj1CrrEogIVbuRwiNezaLgDH59uLw7orl1vI4PhBMlzZvy1ulpfqqQvnwkSv7qS
/KVK1RxSBEO4aV98d7BBsfp+Cli5lM+7He0qFxLS98xE8ibcDTTs75BIb/G04wQ7xKz2nb7f2S7a
+36Rg0dudmRmGVLV3clCKu9dPYMW7dUHO4nFWN01J7D8njkEWdirqFdcKcwa51O7qveuew7A3/vz
2RxRCvlhNqLzR0286hKTCmu4UYqUpIYO9k9PAZLE5MfNTtx4N4zwiSUa5cJ1iUurMgEMdn8rYLRV
OJwa8dXnTL5yDe1wXZMs26UZ+zVJ9X1U2GHnX3wyD0Kzjcjcui5BCTiuepkZ/YIPL5k8PWuRhiSi
IEUQ5mSwSmmzw1sk5oZ4uKxwYFYmTyCdQ7djPpChNPE0wzKYtZh0CUdpNe1wOtU14BBEdYchMqON
efLQxra9rs/1rfklFnUQelqed/VsmNr5HgWK6Bi9/vurJ+1SEOr4E70kBOEWB0GsQTSDe8FVn3by
G+beb/xbZnPXaoy9hKOOQr8R1UifXQ2G4iaWVcib0fFNe3Sey+2uedkw28fXmBaxzb40SDnuNOp1
tEhAQDxUZxbG/2AG0UwZ6d7NswPM+XW8J7rdEtVm6XbterSEpvz4KMa+qCeBcHkcXRzHGN4Y90Rl
mT7DROgy9SrXaykvoNLmvrdAToECA4YLWb05LwTRZkEX7rGs+2KcMOYFAcxMVQmCc3NupjzrB5BH
YDbf6z1GNb8z127tzX+5dnR1utSF45DrPhRotTaHlUPWzmWF7WuPx99QKNeRTaJSdRks5NF6SSKC
Oc3+HU8eeILaCd+ap2Oxwtv5F38//v6xSfqZcNCHQqoM6LOtiEC87ZTOtRp4QcCb6wdj8VafDCTM
zcC7iozKGpqqJ5oqtRyUVLi0o2nxD8L8XnWT35m6w6LvW6s2VZdQlDPpmkbsVCMR5iPN4v1tiKZJ
u73djYLNLDVb9cALsShPootJg/kZGWzjyYrtaiOZFnjLGJeD1ahvAUI5D7UferFuAWLpJeF/qpv7
9AfDAc8nxW+2sICgnEQnF1MSV1ieHraw8e1LTUpT32ovgrlrVCb1y7q1f+HR7qIseLHqdawR3tOk
vbAp7orULMrC5gwrSPfDZHc9qRwjtkCsLxbo3JQiO2/vrov9GZ5fEZt2KVmGmRkSkqaXfW2j1b3o
4FXmjunWJ4+eix4Hkr2dz3hMtiJHAb2Uegmf0EO23dnlVs1Ju0WUz6zJWXXYC91QYaCaZkWrjJFw
KXQS95tpMpFqGsmHmjKOddZO0SifY5QKtgqHVchEKzDQVroJTpvdw64sCJN7b7aga6qmYhUlabU0
HKHqOS9yPG4jkJ11xD0cnnc7JkvjWg3f0gfQjTEhN6VI5QLtOIQEsy4jU37yfrAo5FYzE5KiSchN
gNtCpcedq63fSG2UY9uY/o1kla63lc7ZZjjL89DdCpdavJfh/UR6j4n6cN1418/DBTi1Z8OoUz05
KwVEMaA3Pt6q5i2i3XOD3FZlD+b8Or+x5PMfHRtfsDTJRpEIZYNpWMJFKTbZ5sYcfFPeo6xiHi7y
Rw/ACwV/vlguzvzBExrJE6BgFLIcOycnGL9ldBby/3sm+dmqhaoykkzgx0PRDqVPRQL5hDdW87nh
iLZq4sJ7/kkwTmx3/wGi1Ourt34gfqHRagxFr2jTsRaQXJof5fzd8Da3qMaFhToCBtbqAbLAoiIn
IzWKSZEg2fEY+Zba27KIItrSeWhe7mOMhXFZJ9Z6XmSBSPmwqPIyZaognUQ6JxPNww70tvZgiwYe
b6z36f66hIylkyhHFlWFl09SL1yc3s02snPPM6ZrM5eLcl9hGk9c0gOh4qzxrgG/bIwJOts9q2tw
3ScvNEfdtbIgkqU2g+YspOlCG4/EaINEtTybHH01ZF8gUXFSU4O7QKkHAcmkJ2u+qV4EcikfcnOr
H9xX04xvN/eJfY/ok1Vns+43F9B02NQqfSz2DYTcvxxfnMtYEkxSJGayCQg/1+qfNiy3xdoDVBA1
xWnhyQ2khV4VweRLEj5k+7n7/35syH20a9/yt+tWufrwAFaIvz0KPV0+ELRAKgxg8i5u6ChP6+3w
aFQm55p1sUtMdhJtNR79QqSTaK3UZ1qgwEwfQd4TmKiXn9xyW7/prGvl55b67TxfIFE+Jar+1qeS
g5UCLxzO7J0fu2dUJR0zxzgr51/nC6ZKtg/DhgtQIJRv1R6vV6z77Wym1z6EcjVi3sjVIMy2BFaH
6jZxMlD6PX0u6kxxiloOxqoy9g3NX6L5VZUnEXZog8p956XZGqRG2n7fI9JwduobXukYiKs3tYWu
KeeTVG1oSEM771ThFgOux88SNPkyVcxbtsRSJ+V/xDoweH0CVmlXzjwU4ik7jKYObuacoIlOcEHi
9jzY9g9XBqUQemswEBdPP4Zl7VmKZhkz5aAUUVbVwMf2yQ6zjb3VpnpbYcMyb4yzTNdMiHJHAkrg
U8+AzCCyl13QJoJ1LfpR4IzMbPO/2ivliBpPEDJJA1iUmMe981YqZlG4+o2FqtTIDP+EYVtdOCGZ
CmvymbtR5WGue0SHuNeFxDBxQm48ZJuu2+lnuHtFj/SEzKIeZSUP5xPl0cp3wW0doetru73NrNLk
FNK4JoLEfWIGRzBuJsd3ZlXs54SNa19AeSU/9SJVbUcc085xj6kvx9vafAtJvNvOpPB2stkVRHSe
H+6ZXWeMEESh3JCfDnrW+XBDRwv1uPUP1gG2RrOyXMfP/y9CYa8TMLpV6LCOnXNErZrkFE7+0Bu2
YaNyCre2+/4tM83O3aEE1P3ZmXfnu9RtUZH6EIDDBwwd7uTytzedjYnnibl5HHp3YFyoVzOrGMOq
zrchFPLTVUFh3WhcOfKzp+I2aGBOtoNVx5YSOlxC+q3xuKswbn1/YuWXVt+kl8DUFh66wGgE/xOY
PykkCwkaPp6O/AjyhV37zJdHtNazUpKrUeESldrLpZ8YQgmyoQsyg0+3x/Qc+6aQoppOZmyt1bBw
iUTt4jRsVDAlzUgG6txlM2vMDrrcSbZw1J6v7+PVOtAFGF0pBF7tVs5jgO3RguSXTvwS3KqXNLDa
rZlrOHNKe4ORYKl1Y99I5i6zN9jYqkZY5978QEvv5uV3ULuZD3DxzqtZ6CqwuHMyErPYzSxG1+Vd
vUkvcai9K/hZOaTGBHnRRnZ7W5pnTL1yNdMmO5xtc392ZLKejtf8xRKTurK0Td4F5QTZhtZ8cyI8
BqBge8fkSGeZ6GchzsJtlHL8fya6b+4l9xmUgyfdZJ3UcwBybaGooCGNJl/FYkGBxu3xGKMXGxW7
gTGXtb6z3yzn5biGRsUFUZeXauABzasIuut3u859LXYnhvWthXnLBaI8ihF2Tdb4gnAR4y13xnv0
FJgex+r4XmsQUpcwlAtRWkPsMn22vUeUJt2iNGl7Jnc/bFArgVFozyakZq0V5UmmQYjqKJnXat9Y
lgLihwfUV9+WTqCg/paZVVmLXRfy0UUYQ58k6AAHHFiUDCfbo0UC82ZQHHF9D68+Iaoqup5URRYF
hY49hEkJBAkMhpd82mhzGjcyp7c+sB52eMKPEHswMzhrkfISkfJOjZBzQS5IiBr3FYqIORQs4DKJ
TNjpxDEetFdtcSEc7aCKYGrbfjYSaFHOTAVKfLyuwFV/tICg/FGldhymDYjChWtJeVR+gHGnNUMM
vP2jk2wBNNvnwiFlE59EYQdZetNK7nKzqsjcR7tnsrKtRfXL9aGcUuMHWueFWJ995xFE2bsbTHeO
b0/3M3sQ8yVo1c4XYlFOiZO4Jho4GWeV9rN4FjAQIhWsmLeQPGHyJrIsj3JNQdA1svZpDnvn5XYi
JcwBL8igN2DeHlhiUe6p5HMDBAdQYmGBpWiycld74HZwE6wHwnm3/ObUF/qj3BIPguhcb5Q5Y3js
LsJ5J1oP88l73cpXM08Lo1CpmrC8CCs9zACDhLLsPh1fXm63aMPAqNODjRfJB3MfuNchWZ6JZoDs
Yi7r+BiWAQbIY4WrrGgHlRPd7IuI4DL0HxWpUr6i16tWMnjAPT5xRN6iugAVG9dFYrgjuswl0Mqh
ESJABBHpf/GomjA7kWUR6ycjXoy1uadaUwzKI/kjBsnEYPzFjcpzcTZune2vu9B0cTCCfMnEQFJ2
/mw14lxgUs4JExzlJvBV7GK0f710h/GGA8U/K/b7DLp+N/Yv0SjXNDSDGJT1DIPWTdD6TaRwMFwb
uSrPZBXXzM7gGhblmNKq7/QUt4cLyPiFs0d2zEvfujl8SUO5o1CsFCEotdn14W7ydCzt4xCA1Fc6
yk/pbeF+bNhRzLpz/8Kk/BJmHFXgr4dUSDc+VSJpAqLZyatfkHvkqxln47q//QKjfNMkNmrQJBBw
BjuG2+u7aTVNrP5jdCpP+aSh7aMoliCL5ryhlPp83mabORuOur8c891MBtxq+LyAo+KWQpd7b1IA
xyGaeOrt4j7ZV4/gcrEYQGsuXcPj6EyOLKN4k7ILvg+yZEQ1Btp4Le/5LrWQ2EffIgNl7YRaolCW
MKCLIE5boOApwUBSXya2ZGMeHkOa1ZrCJQ5lBFFS9tJYAudzjgzIRi5b1MOi3/f1FYPUWcWgq8Wp
Czj6oIrFCTT8KeDAvWM5PuKJi3OrkRY1LMfxhGIFjdzOrQzkXD+Pd4VC7uzxUGFoKlqCN9nxVP4A
39F1Va8mWZbfRFlOipHQZVDPCzpYxws67AnGwaJoCB4ZZKTvxoGx7+Q137UEpM4yZdBiCW/sIqIP
0Y1HIr8gOkg/8MLQ28dbEh7PuZk4l+35DDr9wYwekeNTTDC0pwYKWW3BtjNyY+LtjMXSt+YRlh9G
nU2FMnBilePDHiuUgRhsvsE1/7YEoA6iMWvzdihmVTvH2kx4Irl/MRsKz6zTaDX9scSiTqPOGLKa
n/cpilbROIgMSGZtLyC85Z9/Rj9Ukm8LtNs/lh6rBI2lxfn/i6uA3PSD0s02LmHmvHGT2NftdTUb
uRSMckBimgT1+LlK+6eXAMOfz5p9gLVGmDTPTEusnYKaZhiigWl0YA+gtKg1Aj8OCFkuVbsDn5Po
NPOi6fFB1xhB7GpEuYSi9NbxbTNmaIm57MEx+PKSWWC1sQ03tdC5zHCvLKkoFYJ6OBiUDFC8+3h8
ky+xw/Crq6U6S2Eo/z0pDdrOEyAU952NzoKZUIJhB+tHxNfSUK7bmAn6NR8Q1uw3MLB1iwIddg3s
6uViIQpd1TZMhSxFRjfbs+OMx0tw+4v8nCuc0LP6MW42kctanv/hkv8Rja5gm8ABNPBTi1Pp6eiA
cxG+0L1DiDw37rEyHqvvO0v5KHfsiXqnDgLkAzHGJT/5xN8lAYrrCd4CXYxbNO+LknyA+Jy7m6uZ
3xm2uJrLXOJTXnfu8okmEfiji4oFOEUUq+IWwDp7Z3OgI+YlDOV7NaXRvKmBuaDvpSb+sZnfSxg2
+T+c7tfCUe4i0cE2EZWQBWkQTM0mcQtSyYikjlW4jbn7QBvd6SPEdADGXliL/pbCUb6jQKxetTlw
YS7w8fpzt+Hf6jcWDEuHlN8Yh79d797ST08GObavzUZuUJUWYdXAPOzO1TMM2dZub0vZKFeSCkOQ
iCFkw9CDI4b95SR4ZQnG0h/lS1TVi4tiPixzktzJeAH5bFxjWcd64POPddB0zUpVxa0uwQRh54qz
fYt36BqYDgj3DBPbOzjf7Mx2L+/FPXokGFpkSEjTN6uZwsHjw6XsHWHv7wyzdEJnD6pFBs766f8l
I+VN8FQstsIETe7xkjk0pOfmIgoLuSxQaL6lDV7D2fMYVzsxFjZCEzlPxsDzRgvpZtY01B59EhVi
9hnaMX7euYdnO7A/mzFq5kWFsSXoNla+UEY8Tc96HSbL2aK0EKwb99zdXN8PxmrmazxrHSkPE/fT
qOUS9IvSDMyPlTaYw16bqPJ/nmc1+A4quzCD+vqiss4jmuo5EbUC2Q0Iid5g0EDirL38ckGZc7DR
ks9S6SqaLvC6IskCbrSqTAWQRpRyXjyLeJwcpIhQbUBK64fi7iAhym4JQ7o1lS7xflNpo8vJfAEC
E94OycOaXFAabo0SUcwb3tmZaFQ0UAjDyuGsRWHoftZERZqDS0X4LqeYFEE3YqYzjNZpXzQUqBes
bb9mnUsIajcqURkKUi3AOi3r9q137hnOeTU4WgLQh/dk+KKSAAA5r/mSgbIM3J/R/2Sj5wTzjBh4
ax50CUeZBpd3ZcOFUJlekc5HrfkvBsBqjesSgTKGVgkGtH8AAa/GeLl7I+kcAYFE8LrRMXGoExt0
ZJ3XdsDBzf4JzJmBeXG1E0If8BcwoOZPpiOfpUjUqR2EY4I016dIFhxj4gguWPOwlVgZtdWr2RKJ
OqrbqgwwV3aanROqBYUaFO1yM3v+gOzA7Gux2e7XgoMlInVw61qXV0iqYLlKIl8Q0LFPNMY2pXM2
eVMEsdIDop0L9BA7IhpHxvoHaiROH4/X14ph3/SrQlaUUqSFAxQ42kHo6AJ7IPS6t/vH69AvCTmX
1nnqYY2UxuarxzhytYEEnFmFZimATVJLLNEqhst1wRiOiH5cyKvRyPpZiWDriEBLtduYrGkOq7m8
hS3Q50aSoRsZ+2rOeDw9qaYMmkq4ooMdXm4wlZlp7atPGUs8ylXIbRzr3eyMrCfhif/ISbW9RaVq
6sq9OaG9aLPLBfJQBuR0/87caqxlpPyHUk/y1I8zuNVjdtPM2MjyG2uh3FI+2m8M5ZiIPCwFrRP1
uTbnsWrp3c0Go2RR5cywfJZDVCnf0Y3eKCbBbCFPxwHUjM5Ft84uGdyHd0Y4s5qcWApGOY26yDC1
VsIuA7u7tKl/Ks/v1619NR5dINA5g6nDyATMloYwR5y70iYkaA6+P8+dJyhbQOWee99j2Oqe9bLL
cPV04iBThmkSIigxdE/MYkiWe6d7ZgWpi0u+xa8/WsrPfbBFvhqvkd1FVswkAd0d0jzMV7X/EQ3+
46/odrYg8XSF8z/PFOTFMNIERLBvvv0MzpZX26y3rJOZ4YLpBloJ1OODFs0RTXUX3t2z+KRZXopu
YosFrUpQqDPbeY74IrbTTU2OJPSJ5BO5A198GyMIYO1mph4ph1HE8SCBEmI2SUy5njaBNQ/ufsWw
4c0JlTv/cTvTA5/4bkjVqcAOQHxzdATrUmLesIJJ4Vu4qneWq2Kc0fSMJ0/plTISP/eb4hxfgnf/
FN/Fl3wLX/X/YSNQDqRQRT8thxnOQpD4dHzk3SfDiQTTz4l3xoNYiKmT110Ka/PRyQOt8iZQxH56
Y2RenNuzK19ce7f7bNBjMr0xjhc6XVDqoTRmGiTsUVTzdDx6eGbO7Y0R2SfW/AtGaKBTd5QybZpJ
lj7XzrvLD0gPsN51Vl/mF+6YTg90eo6Sg/kaBLZ4XJbBqP6Mt617PBewzpbVbOoSirqhxGlZjHKG
bYaaLhCT4W6O9K2PIah3+oGQwzPmpGBaD2b1zIOBWFRCLOdCD39CNXHgiwIEBSGEk1jVxnVNGxVS
uMHMlRWMS8wnc/KVmwWdF+iUqFPiEXCtiUQ1UuOYED0QtFjeueTHIXtF3HU//rhPTsXMzM/sOFsl
cVgqm4pQklRTB00DfkwyVODIlheSD1wCGHKyAgadik3AOhNynDT7Trytp3aAWntWepppo5RPGVVO
w5Sl2UZxxZg2kvuAyhGLeYizQhN6npOAVGcolMCpnCcUj+DeeUnwEu1Z521DZIvgcdW0zU3Mmaxk
BMtcDCrh0YFzdIolQD/NdTjO2xZD0HAqDJt5sqw7nDzHVcmAmSkH8waND6Tec4f3pCesjA/lcTRB
AJGZAXovXpZFTEemljP1koGP/CA5yPmNOJmY78O9Rpydp+Z4kTVy3XFTIdlvYPS68tVU6IKfHIqI
P0ulQfSmPIp9zQhqGTLRt9S00nNdziGTp5B8IhNPRkzvSUw/IlVuokXvP0lFX1TLjvNSnodUapuQ
pD4WwknVGFE0df/41Bw6tnUdTXKqzNOHeot+lD6Y0uTARxv+tX4xWhRMjL+uC8ICoZanqTF6N5EA
kkodht6ehTQ2VTk2R+MPFkiVNcEAcZ0GVlEqU1ZCnKJL8uTQpzVR4+2gE6X71QvKTuMUp0hFM0lT
BuaacKqiKZjZgOpA5Bi/ZxiFStWGqSuSgxah5MjbFrrvhF1k1SpjYPqakS+BKEcsqb3Yi2mdHDBc
yoz5XR6+86rEkGYVRAUdH+rAMMKJDhQMZeI1ZQYRgwDK+tWIruHvrpvDCoYAakERo2s0CUVOlIuq
Jb2N+JpPD5ocOVm5Gw28KEwKY/esrIsgCrIABB6UYp+OclEiUfVhMiqGnB6ynjupQ27ptW5qynM0
uNfFkb+n/uYtBCANbVuGJssyXW3pdXqbYXxhemjaYRan1AoGwryyixDgLwQRzZSyIeuYsUDtH91r
qqgvhPQg1Ke4L0zdr8wkPJaG79QKg3Z7bXHEv7Fm1X0352FU4y7isThZYth9ZDeybBX9vzdlDPyA
sngDWII0f8RibXyQanVeIaWHWtWaQyblicNVHX+Q6853rq/Oqjw4hTCQDNl/mSa0izI+48QuyQ4h
7zZNarXGNkTh/L8HURCbzCedpBi00kJd0aUmi7KDH56aEkRA87g1QTL/AEXWZGhOFTWd5mqQ/VQN
cLBlB4urN29CvP2Dn0cLiCHLAg8WHWrlO6Ov2iLPs0MV2IJy1DJXzv9g58Mt/wNB7fxGi+QxjiBB
P9ny9JQlO739+AMpVEFAqbqiCxJPeckYVHF8IQEiLCaT4+FZZNXkFYYBrzkXRQUPIgjJBUOlg9Uo
ExDgdECpBdXqQ4lw4klRnrUo/JM1NzA/CtkKUcV8oO87BWTghVb7QnYYc9uQ50XpstfrGlvzLsoX
xGdSY7EZta4u5SQWs4PhnxX5oZYUdwpVwqMDlOMK+zrYmuJmrRk64kLBoL1youkVkjNGdhjCbBvJ
kYn9KOSZFUwdY+OvueUlEuVjWoErJr9Vs4NAnnvGfmdJMf9/obJQTSc5KLTsoGBMrnysA7tOj0PF
0NXKwmDGFkwYY5HQaP5JOLBAiYRMN4KCSw5T8oJhTVsh20x8uEkThUQC4/q1ItE3LGrb8KOqcwEH
rH4nj6HV8GZ9SASWNa+h4GxR0GkG1l9DofRWiTWXc12WHnjMyCQl52O0afkTvVOipfGpx9AfnY6b
z835KPsHjhJqGqMg1tQccC91UJMaCfa0cmTfI03lyuVFGd6VikgjSSNH9w+yq3JW3R8MyTfhRix+
3HAsDcxWRx3l3z6Jvhb5eZRGBjQQdPs2O0z9baBurm+xFcMHhIYYDpXvKMkQvxvnlFSSMelFehBH
MEj7Z6F6uA6wLsMXABVl50mn9MEMoGk1iaRtVt31hvPfMGYhF7ZfapU01lyVHlr9vvMfet0j2GLX
Meh0wP/Zx5cgs6ALEKGVOwzmQhgiKmprikLY3Ou1oVuqAmquIS+bW6nwcydWhcAGyx+yHxwvOKHc
xNtmMBI8somK2WZdfL7+YawVpLaJn/q6Fs8K1vX7bHznurf/9vvUvgj5ZpRBap4e1GSyDaXet0HM
6LtctRF9nnyogydToUt2Jq6O1ZZHRDQ0bnfPCbvTH4igq8JMloAmCYVaum6INZ+L8ftCgGLGYDfU
rJ26uggLBGoROinMNG8MwaDSVmYaom2AdXFY1RGief6vaxAdBUs4nnwVfHsHLnoNhx2fvdQZwxfM
H/mbu1lAUELgAU7NxgoQLVrm0sJsRYe/H/WacR6u6UriJUyKwDgbQ6DpmmS+7qKyxQUlbF/55qWW
BgbAmqoWADQ70+i1vcCHuMwZcuFyfXtMVR6MbPHHdatiwVDxaa3GftSrgJE7jTTaUcCbvWZdx2Do
ip6bNfayxA2TCFH8lgj6RdTfrwOsrbkkgLgGtwQdKQlqd2ddq/DdrCsUn28EQ/ylcjeF5k+YIs6q
rlqVRcQNHnkJFTudujIImawFeE7GPa54HDr0Oyis7uD5PKQNGGwo/yBQK8IVijFoAYTxpvIj0+IY
g1S3eVlfNPlpiI+TFrAQWTKJ3w+FKu2mVhNnmZKY8MlD0rKOnfmbf5dJMhRRkQ0do0a/I7RpBOqT
XksPnZ90ViUEvwyxsqa4loiEaSfIxfK6FU3KU86PW97Tnev2Ma//7/CgqMP4VknDnfg7fDYW0zjI
eoqwskD6Mgh2ZSfvtOxx6mW34oeMcYVZV+gXHuWq/anA/UnFKdspD1Hxq+sYR8GqvWNq6t/yUOqs
xXbKVQ6/74gf8tMz49dXXQIUjmwFWmn1z0arRYygtI0sIWOVHgbOUXTMH+P3Sc6yudUlmbMT/Dz7
FYbxfUkkHxeuXPOzQzpGb2WC1LI/2Gq9SfDcwsr40gzCn1GPpIB3FT3jyM3TbJ1C3Pp9EyIj0idd
4Hry6JNu9KfNpI+dKSicZ/Kxot6jpRxVFFIeOVFdnoooeu50DuMdi0k2O9/3LcGIjE3sNYlulkUY
mkY7sO5wq8pXEcvqIhia0A75XS+pWlRt2cS4Z3UKqX9FfAvN/Pu0h4jaULRAYGo9jkoqIh+SXNaq
NEMk4XumMBlmDqwhery+6VaNdIFC3eMxsl5KRRkohW81aHKSb6bqQf95HWRdXX+JgmZYOg0VCYYw
YgpldtCaXWM4YX/fRAyIa3LMEJQ/5tWoj/1ZW3FmD8Uuk49FYTJTEixB6P2APCjnB0Ap27exeOiq
m7Zy/5uuqEuMEnGShnn0EEQ84S3HEHbTZP8BhG7AuvAsgP42SldylueRHlTZwdO9G2lUQqJxfECQ
/7KuA60uioHLHoYQ8TJi7u/bxPekcuIyXCd7uXIE8DZngUDQb4H5GYywfjZT+uyYr+66pqNRD/n7
70h81Ii80MB3aE1mcr6j95buvXPjz16PNkH6OmoeQ7a102OJSG3PRB/7qajT7KDzGGhqPHplzogt
WTJRW1PvCgwG5oDA9cOm6u5AsU4adVfqIqkr1NbacfR8fb3W3P2nt1E0Q8AVhtJi4kd8FhvYpwOP
+wsZ0YqrW9mL7F2u46zZBZLsyLCD0lv4zQClPp+0ooQBTvqmiG6TfTs5ccwAWVsgBUYHcksZLZz0
cTKmaZS2kwzPpv2SIpSMR3+wjZAA03URh7xq0FThdSuokVbgcByCLH3WkrICY1oaHKKunRimQBch
fJ6NKkbAa3gykiVDo2xBkzDcnpvgFRRMWCX5CQPwHD8KbV48FLxwmpKGVMqvVGddNtccHoRD9yty
75i8Nf9/EWWUUa4VddBjX5WjXUSBaYS/ounfZ98lPMjj5Q0j33SVjta1IOrBnjHEB01J1Puq8AdH
GqRhVzSdx4pxV+J2BLgqL895axlPPN8FAllM2/v6GB/y0HPKILyVAowFFxtrKt1B23n5gFCD70kj
PYiDampGd1K7lmRH3ShJEwspEQ2U6+Vee/uv98S3D5vNeaFpte8aPja6+CAIxnNgdCRE56UaRptI
Y/hKmnlwNqZvUNSiotMYjMJtGx/idnQynpTBLpweWt0gknQrSBuvOKhDYqmhPcQRjp/Q+hNRDRlX
MwMb6JPycyFqrnR84iFTgrO6JqP/IcY8bmhbkVVctmK8kPMLh3LReC8cjVpV4kPaj95t06fpVgnH
S92B9fa6RKtIqogxKDx2qMZTSLoycUpfTPFB8jNLUV6CoCL5oDrXUWhakb8WbgFDeYGuVL2kEMX4
oE6mpBmhiWwDmTLPmYTuLe5k+IDSjpvq2PnyDZ/3jmY0riwOGJHMT7butybfa9vrH7UqOrYu3LiB
I4Mmo61UdSq1HhsK7HpE3HpeTCLG0+/KsQSXB0490JAqEuKW71tjSrgcdWYC9iyvh5sqq6xEGR7U
qjylfPuIqTc8w0BXAXVpDo7mlzqD2ouD15cBbm7xwed+BLli8RPJn0FnZcXDx3XtrbqjBRK1FSUF
sbFaAmkcLyL4WyLwQWOcmaoj2Y8xiv3lOtxaZllCYg9/SIpo8LrfVRnFRhSUERcf+oifQJmeRrZS
gFMvkXjfbIbEw1yzuLGEwBvQv5x0WzDglhu5yFA1HMRvXtEMVoCpk3+yfwwJitAlWTHorKzei0On
8PisOtvhnZmUU0XE9v668KuWugChdT22bSBMHkAIokH50AvmdYCVsEZGoKvhYQwxwW+EhZmedEUk
aPEhGivDksdTO2fS/OIU4M3Svo41LxQV8AJLhidHgQcCbCpUyzC7mB8K+DYlk16qqtkEbX13HYLu
ypjdDTA0BIOIonBoUveEKO86XsugsGYqt5meEq/DpVslRh2bmYhan/Ixjx+nFFTeavIs9pHpD4Ol
4QGiF3IzG/Fs1bC+aWURv32T+N2AS1HBQ50ODg4jlp6mcNokKJqQU/QvSaQf7lMRTMFCZ3XNTVXV
MGb+NRLzFxm+MpZDRjCx4ia+fQvllxoPVee8jzo4lBPKW7VLNMLHY7HT2sIjycSlzpBOvXt9VVYX
XpTBnoakAAiCqUXJwqDomx6LUipRbRZBjduHwE//3qvLKBv5B4VSM6bXFnrrGwjJAteIbtV6m3mP
1wVZi2m/YVDq68PaSPQC6kv7hxAxlYjYi68+dP/D43WzGmsz0KQNB5Ka68Cr21TUBUOZZ96IdH9O
3IpV1qIK6yDzrprugu61eeBrBsiap4V0XyjUOhU5uIDRppUcuFARUYYxNHaShPGmKhohscJOmPaa
alQ/oj6qtkU7cDfIbmGiNFeCcJrzIlOP6pbkkecxwr91A/r6MGppkzoPsj6PkkNtd3cc4zxb3Z4L
qak1Vdt69OAEUbbJZ6RWSmscfoUsthzWAlKHWC/HUl3pMJzW923fB4XW+FGD69bQA8a5xEKijgw+
a4wg41BYOw2OLx6nTTdtKunfX3++Wcr8EYtwuKnjvo182OPQ7kq/sFRvqycxwx5XfRUucJKgyHia
1KnQMW5L5Lrnmt0m8kyldeAuo/rNSHZZ/np9e63a1xcSXa4lps2ExcdZLmj9bmrPUaj+iXNaIFBb
S/WRtx9FOCcr42+E7i5nDeKalfHb4boAoLaIn3ZR1ERQltAr8K67FH2cqXYX8Zc5MPHlimDAzHWt
ra+PwquaAo59gc60q7ngRcGI+tapS2t3qj3/VKee6xseSeGsEMW30cN1yP9H2pU1t20021+EKuzL
6wDgCkqiRMmSXlC2ZWHfBjt+/T1QvpuQQ4RTduK8OWGjZ3qbXk4v6iqWaKsoUVgIWJhjLGAGIRB4
TVTqW2Ltaz0mmsDrQGQHZf8KIs6oMGc56SYwtAYdnqQPPXWwi9jp85QMqkhKecjJpNbYNV8/tQhA
gXQakj6pSZLjzdIhj2tltatowGbQsJOMDo6ClqxGc/LWR66lfTIkjH7cPpWFiByljrl8r2A5g8Ym
R7uhm7uB8L1RGRK9Hp0+/Kkou1R8bQ66wXsKL96BjlhRU5CLAPj9pe5HTQxW2jkeN+lBhFtaN61s
V2pvcfqoeITmvz8zMp0xiE1WIG5C64CtGUejwUsjGDmHt6j7Z+wwpiyUEZylOthJxA1a6VtO7MPO
/PwlTLgUPLRNlF6/5lvOuBBqdJ7FFFxU+U6qclvKt0ne2k2GEswpj3QnaNwnI+e9B5fZslS0jaCJ
FvW2y8Mr0qysEXcmniwfVSM4GJ3FccqLUock2/9TYBIIqWEMmEWAD2itggyKQeRIfI+CvVBWKTFD
b1B5gfSs3Vc27owi4xDG3I/KcR5NSUNhU+phRrrONdockX1AsDJoo/fbWBKdKUy/1RUvA3z7RLWr
ipAqp2JigF+q51u5yTZFxfGqi677b/40tiBE4xqh3wD+APJJ2il4MCP1vlF1osa82QQeM4yJa8N2
sJL5KCPUaw68Zyvv15mQqhUacUoHHFW1G9ab28ZuWaEwToFFxSieoEZyKdldJBT9lODTi6q1adyt
u0J3wnHa5pP0GhUKJkD95ola7VNIQy9seV39i8xhgzByqip2zLB5bbMXDEGaB2PqMa2JjHGVx7yi
w4/bbC41XCJ/je4IGRAk4JKxfpYcZkoa56mHzKc9oVo+AMp90vBqDGS7KPdooWvGmKg7tT9FzeQm
nbjy03DTJApBQ9dqlKotjaXVUEVeH+rfb3/e0iGcfx1jNcsmz+JowNeJdUqC2iRl8nKbwlJAg9e8
OG9qNhHoMQZMaQ0lKSvMAmXpNqC1G0fVqutHIm4QHeA9321yNXZu01yKaM5pMiYt0c28EIz5zIPv
cafaQQIMlfLk4ziT+vM2rUU5ljDrgoYIS4abYJSkU1MaGxLCJ0N5ydBAmFXWtgiGt6TT7CnXD2rn
SjRwh1B7j5KCF7yx89lffumc/HzDZ37JLOIwM4Mx9TBHphpmskbpHuNq1bqrxEPTPAZC6Aw6Gnfp
vkKFKO/DjlAkD5w2dMKWrtDEubIQe03+ZKs5b9fEku+X5sEM05wbj9kijhQ2fZhpOBxpXBXRXXZK
ak50sfiWx2IM2QB3JjpFmEpvkugKLSy8dosKi8390O7qR0kr7CwQH2sT0DK+75qABBI6TsSxVMxA
GfYfyowFk1JgjXayCOPbTySqRxL2d3nzayh/VcMvRZmImKPDrNoLCCslX3VrnnH5F94x3ScamINA
rfvy8kU5MIsOwA5eK5a2UR0LM58bcu1unOxJRs+6le2CZk+jjmO9FzUMGSAVC9/Q58bmxZtM67su
6HHovuxlGuZiasVuC0oMs15XEW+IcVGMzsgxQo4GjpQCOxYRQ/CY9NVaCI8Wd66ExxNjqaeI6lKh
tkibKNhnW1kHKn2Xsh323W6lJHNvm41FYpjBwkgh8s4qC0xkFn2FKTnIjkwtO+pdihUzsfheIpE3
RRwfxKPFnB7Ay8yczvmgKHfjGu+5+scokBavH12tSo5WLAU/0hljzCmWyQCfMhMLs24lGDsMX6/Q
7mun0IXbR7hsec9IMc5LiToxEAUZiQX9R0aLfSLvfU1wg7iwR+MHQtcuRq985ZVlx4nwFuVRBUKs
ii5P+WrAdRJ0qls5jK5kYi9q/0mjyu5LDpFFz4nXmYyytGqhXnmp3GZqFVLT4iSl0Fybwa6OMyfp
YMz9VdOdkEokjSRycjWLt3dGcxalM29ioLtMB9Zj6ll0m8nvuYopayVbA47/8fblLRLC0aGnwEAt
/MuynRHC0Bs2HDYVXHQ6jOti7DqEQeXk1GJgkaYtOG+OxQszkR38q/zMInGETUCrpocfSoOMSPJz
F1Gi85KDX7Ec+7CR0LyKmFZFTHs1mSZim1hTwir2Vuo0Zt1ufQPlWK2U7Kw1Sa2nzzQWCzL9jOt0
XaKdopNWYZZspsApRpNX2lo8YwsOSsboN86YuUzaiGnbWpBS2t5VdTYRs2iJqk6uEiMIuH2fSwcs
S5ivMSVdxPOYEdZA84vWl1VEQeg4Bamue+64Gj8bKvZ8z4kwDKmy2NTRoGH6Pywdmu8y9HTdZmPJ
VJ5TYCJHqY97uQl13GCR2nL7IXVr7KIjDeq8Mob/bhNbuh9ZNUUspUHdEa20l8o2WnhpBwjf0HxS
2FUe78ph3NbhndJCG26TWrweTdIUxTTQ4fyFp3mmbiVaSBAEmKmX6LFNZSev0V3FGwHkEWEi4cxo
xizUcXia9Zx3WA4buWmW/kdOGGem+lJvRIoBXItuZwqSrecHgfI0Z1HQzo6LuZk8wTBQSXFcYm+b
myrj8DBL0ZUco9Fdx7UjbtMYHqY2jjVrwmRhp1cnpFdtOiXPbavuBllc10X5MwgtDslFwUavtqjh
qS2iw+5S1jq5ExIFb1EviipP09Fao2yjEpVDdDojyXlb2haPT0f7sGSg6A13ckmsVFS/qpsEw/li
A18sGv3ajJWS46sWxQ0ItgaGQTHvxMp0lyl5KAwZ5gYTK7djuVJtVW8l+OM+X99maFFTdRPz6XBW
mNZmMlaDEFsaFTGiaPXqqlRfaBishjYhRnx3m9AyT38TYhcPNuhYNfwCY24l9oDQbnCt/jlpdc79
cNhh0SaqpsabaaoyTzN80mfmD2o+hGnlZnrg3uZnSRIUcca8QX5RuxqgT8YirVU9yLygmdBxpQO8
8icmE3gCtyTdKlw7QjKkWkT22NJOUdtWh/fpx24/CnCxZVD+ClvpUaWojGf+0222lg4QFlux5lF3
dBkzAm72WRBgm13mVZTaufkrlpE9EepV3h9vE1qs5Z5TYkxFZmAMoRfrzIsBtGPLY4iOaavWjrVq
6qtANLHqdaTNVg2SDnMY1q9W9wO7VUQB2DuWFwuVbteZEvyBPpx/FWNNhAhLF4cB+lAqL4b5IYnf
Uc4LMx6A2pI2mBqCCUTYGM1QGeblPs9CNCfCjiSlqze72Zv0DQ9TaMkaA6ICfbro85p7uC+tlZ6a
JkA5MRAoF3VAzNYJ2uLdaKpdLQtu3CInHUkctViSH+gEpgU0E61QXzuTz9wx1YImRx0xwyDlpJCw
e5AV05ZaLKEYWp6Z5NGSL9lDQ1ljavO4GLptXvPIbdPYCZAQ8P3JuS2sS1qINB+m8tGwI0ts0w4i
p0IURi3zFHnwYk3yfKBbSXWzTlN9VaYJpwdm6X2EXjJsBkcTNDq6GaOsSlQtswZN0GMGKC291e/q
4VVprX2o7RW0AOH/2lmDzrHQ7N6Qr4Qb+thkHfNPBmBHGN1Xw1QfhBBjtlqIrFLYHP2ovs+RJMhM
Za1oyNhOuZ0V8UGs+r0++STq6z8wP5aFjmyk1CTRYs2dPMbRKBuYw7XGatdXxrcsVuwy6TZGxasO
LUoPMtdoWsbVouXrUnogk0khaZhuyKfRG6z+zkBzYDdqB5Mbey+QQjUGeEEmmvPxrGfuM29yoPKP
aDQ38xcs5LNpOzhVbqBf4Pm2nC4SwksQgRAgvjDFdsmTLJVaXhm4wUo6aKb2kGef+bgTdOP3H52a
iEkDAIlIEvIcTHZOq80EaTFMUaiCuA3Q1piJNVCvObZ4wUheUGGykJU6hLXZYXKiRNoqNo6RBgzo
4g9C1gsqjBVRpibE3mBcTtcJ9x16MnXhSRaauUCYN5HjG419+5KW9AwUZ1gf68sHMLdUjn2vReU8
wWPoLUn11LaSo669jDo8eukW2JVWBB2pxG8BYOYwoLO9/QFL5wrhQEofeWvoOyP5hZULXV+I0HN1
IGX2iYfGn4D/aOc0mOdmraMyIregkaklQWlcMVWiZZwazyIjqPGryALA57D9HVGaohZZAswmlj+N
HKkIeowtXrPFkk7JIgBMTJTGUSJnTqudKrGrirTwpkgt1u2ol8TPlF+lWN0DUYtyPM0iNUmUgHKA
CiLIXWpwG6uDZiUmZkOCaUvlhgRV9dQqoZPnvM0n84czbzUN0CEwteiOwYQoI/iiBtDGSA0KL7Se
sZl7yraxvjf6jRJzgvKla5Lhx5CtQQrJYkdRKlEuS90Xck+vCjf3mx3yw4ekUx5/X6zPyTDmYoh1
CwXZpPDqCS+lNdZ/WD1nnmTWzKsjO+OEOTLZrAcgnceF13cpkbrPtqr+6KyAXmaiUwYvwFk+zuKn
tg7FwmjBhF69gIBuPYvd5+1zWogu5lnwv0kwAm0MjTlFmIT1JAwgk2jsKLGaCe0JbhINe2NQHaEq
90Kmv9ymuxTxI+eLGSEJpRUNqaFL3gASHzSNoQFko6DK2iqzcl1GSksivwEOvmjC9CLQWg+DrL30
ioER5NKwkzxWXDM21C1Kn7EtliNAK29/2JLOYRTbQNc3Jh3RbM58F+3D3kLW1pOrca1ZBh4j02pU
DsXEy4stdX9jNw0w8OawDi56VpWz6x2krsaDAKogxdp2NKvVlGyVynSN3rLNxhZRSu0jawOkHzt4
sBpt5Ru9MxbRQ28OtkyfdJXXLLUk0gAmMDABAngAZFMvv4iOQI8IoqLw8kqriEnVwA5Vv+P4vCUT
cE6FURza93LRKZC5Yagp7CfVbDkEEqTpj+Xq9m0uulf4VwwRKtiIjUzNJUdKUciRNOUFkkGfBjZw
9GgzK6O5SNmLQDDal9JmkPfYDGmXlrHVq+EPTDh688wZ8gyDJl8j+Wd3XAZZrGc5LVC63I3yLnuv
y5JwdHjpPPGuM/AUUbDPic1zjH0OlO+2wq3VghOl64n6TjhwniE8IsylaUMG6AgDjBRob0P8ZWL/
nswD11skgmQDXBFgO/EGubwtS/RrJTUGEAmPyAnYFT3kXf8HV4J+GDSBotqE82Isj9VnU4GQp8RA
fl0QIz2UXfxL1jCRmP5JuIAOKV3FDKtiomBwyU8dA4auaarSi2m9jnPhxyj/lLJoD+W9LecL7hse
QlWgVqiiYX/rJaExFiPgLjUFUHIan1ilsBKaYGcaeFrEvaNl326TW7inC3KzHTmTaqPxM+TB6sIz
25H4xXcpQZ2pqH7fTmAi96vQZCKwY9tn/SGrxNAXIdfoCc6beh1sIi3hePGl9gbdxAzjfD8qJiZn
Xs948cUQEj2UpVcL5rq31IcweC7b6KBjfHWqS6covqOV1s5jSmof22dywU7ShqNdC4YX5TSgyH6h
iKLB4/IjMEiRp1Fbl55ZlNuC0l3Og95dkBAM+CEnjtbO2RoxqoWqRZu2cVp6tNZI5d+F6joIcqJk
IfEHnmtbYAfJaoQVqJMphskOgBh6kJtGOpZIjUjK5ED6q3ctDPFkuy2HS0yhqq7h7kDkqqe7V1t/
mkYZ9sJqsBqokvOt3ufxqstVifgl5vzMKVQ5YrnAHGJxVJjAHYCzWVj+DHW/vgNIm6elpZtMLXam
xPIfjL7j6FRc1TweqbDPskbCWhZrsEpMYFjmuimFZBeFlrBTi6HmaMDCIc63pMvzMI2hsTi5ORVb
JHVRL4nwH6ywXVrZqVUbEX3SlVWeRxYxikbhJA2WDhEEkUUzUBwCnuqlwA+N1QqZn1de6tPvQji3
qFv++rZ0LFgpNN1j4B2ZOkw+snCIka+JdAjVygvrgwnoDWphUQLGP36fCnJk5leDJbqkGNVNND/O
CyOmngL0XGN6RkmYCu5/o8EobxwMcq3ECfXSQrHXFeb/pITThrF0IegcwKsW0ZKlsxmwphvl2uwj
Cq8Yb8yJ/sriPxniBlQTZsLQJoc7YR+ZSiNptFVKiklmfR0YgiNVgdu2/ub2ac2yc/kwAxPinOVW
8bQAoPGlbOUFrScgeeKRrgceVd91iRKK3ahdxAPc5FGaVevMdzRxmcK7hwVGL56M+C3zMWOn3yfC
222Gru8GDMEO4GrwWLu6mzo29GZUOnj3H9JIGt6TnPfzTJqhBK5T0CIi8oTEcDTDyROdoyM8CkzI
pVZ6FIQtGOjdGjuKbp/OtZrjqQK8e4RXcDpAy728BDQsjE2p4/OpvzasnDTNixlybOQiDeRqkTVQ
IFhsF7dY5UgMBwZugB7N6AXQxaL8fJuNpTOCDfmbBBtgy7QOqkGH1JojybsXANDdJnAtrEChgsGd
1QIOk1ULrM0Jx1SVCi+pB0pCXWw9KpWoypdlbA9CP3H85FdIcamHlwQZ7SiHHmNJgKLxaGeb47os
nfq5q1warIRdlB+kjiMIPAYZOQ7yXB1E1Cs9vfAV21QrfztkwlsuojFVoRnlWMxZaK/ZAwoEZrgN
hPjzhZ4pf+YLYd4qE9gTlN7JG4xaqYgDpJ66cvdRKY0zSIVA/LHn2Ldrhz2fKxpcRIRXGsbHLwl3
/hQZio9XEtp2snKV5YGDnQB+HdpRcrwtM0s8zvWDGVMdA1Qs2jlGx+I2lxFgWQb1MqDfGcXOx+4G
M1vJfkwK0yA6L6i7VgRMFwJSCF4CTltnV8QVSaEgyBFrT1F+NTPENqeVeuH4Ln6fOb5cjo0+UfD7
/RAh8XDnkzi4LyKSmJzDW5BHODocGyIQ9IqxUBAzRKelTHKNoP6jT+8gCxpm8jJuImmRoZkMwLUR
57C7T7Ks1oxp8Gsv1LVNaQAX5dQKhT1V3S7VOHXB+XAYoYcLByEECngrsW3oxYjXsyxGDXxrRArA
2qghXhNvt6VukQj2kMx5zxnrhQmpaCFMgamCSIDzKuKXrl2l9cttGguSbZpnNJiQSsDe+7wN0gaA
MqJtpvGuQnPrgDURYyS6YflL6RMyNHLEebEsCrdpIORFrAXNYoSPdqqvj2PWAH3kMc+Pfc/LGS8K
HV6zCn4emTx2+1JqFhimK+rGE6uHdPCRoxkcWKRBlt3bB7jACerDBsqyc6ZQueIkr0Rl7IfWiwDh
4Cp91W3rJrJ4TmT23ozAoa8Gb1ZUvtEBxXqtRmhC32rV1hvzyU6t9KUIzUMnSas+aYie9Y9jmz2q
U77TorWe7CTzRe/eb3N6LSpou0J7z4xGi3cfa+jhH1HZ1JUO2Cl+7oboLFjFgoyssNz7hMpJ6oYB
SvNYbbLVhjHb3qZ+faGgjsShhqUWyCWx2t2UCAubyuw8DNzZnTWRVFzDvZNS5zzJrs3IJSHGn0md
mfuBb3ReEm/ydNWXqx6jPcFB0Hl3Ouvv5Z2i0g7HhWojsIoRpF86sDryqVnrXe81fVwlAPFOq52o
5KabAzjXjiYgWFpW5tvoPqekHAJpJYh1sb59rtdGBh+BaRo8ePEaQd3w8iMiKdPjBhLsZZPvDAEQ
JOKBCFTlKPzC9SEvi+4eKAqKhmwCevD9fNR6wDGavRs/1ME8KumFZc4hcy2j89sdAKDYGoHHjzZ/
xlkwUqN2khoJBaqgVon7UmmnQyhg1knp0u+NAVRufRTrjZqOT2hEVzgBCbsYEYlawLRiOgcQc2gK
N1gmy6mbzKEwJE8DcNGoYhnWdCrTQ/rRx06yt6bHUY6J2Nl+u9KSXfOIH1qP/qn7zNWnxN+KemTz
MNiuz92cx5iBsoi5RGT+5wM7O5BMzjVMFIeyFw116Y5UpMbRyuOusrVQKzCYV6KiwzGJC4NKANcD
kM88MIGrZsvDXSunXZNOWGdkdETB6FlmYRGlYRKAmhK1spwiNdxxil2q/745RtEWO0MweohEGKb0
LvkNpDgt6lSSPCUTsAUv0TWvjprqdFtpFk4VzUDo5MLzAdimbK6oSmmH/vcAp5pH0lbsdCqQAuN4
pFXw0O4BRcAxStdaCh+GeBBNZDP2KJsHq+JpMA0suvUwXSkDsk8HltaPlGo0O8RDEZkcSV54s6D6
ZX3hhaHCf1X+KyjqGnFRS56oO1llqwa2uZFScQCfjwVv1l2GMZzhty38JU0mFBFjX6O9WUhfYBhl
/9A6hVbZwCC/fXcLJgIosZBK9OIBpcSULyUkqfCoQKZP8oxM7ag9aY2U2WlBc7xb0qQqbPTrYm+I
WTaTE4QTRtAyAdCNtz/i2skg9v5reAQYEFe4zlhcZgqD0OEjBEleI8dkOgMwz1ZSTI2tNkWrvlUj
jlou0ZxjcICyIX+Catwl4wDKnwbA60neMJreqIeHERVAUigWxaoP0QusmMPk0kmjWwMFPwPtc4C4
uySYCkqtNsAy9PK8/xmGGFYE2qScocUSsJObPE5soahJlVCO9C4oC7wA1B/eFW0wbL+uREOZRgNs
HroEBdcc+uZ7IWeW3cR1N3Kc+IIlAIAHnDjmf9Ajy6KjW1mGQBPbDIDxFDw2HcbYk8ptdWARITa5
LTPXkSa8GuqnSLtgjuAKNDfphZJ2AITDJgA1/F7ptFvJAhU5h7dMBYliNHVC79m+vEDD+mcJFshD
X3VEsrFsN0nZ8zrFl64Ir3f8EMQChcH5WM/cUt83RZ8aseKZaTZ5otJ+qmHQ2BU6KTlWZZnSPCqM
1luURmatOKNUQtOSOEkVz0+1H0OvPY1acyd0/q/bl7NIBl4fwQdCdGCmXZJBORrl0zRT0GgjA8Bn
CKz1nC3ZlJU4cZJwswu7DBuxZxE4wMBywRqxK/GeQlET6kCXgQmf7tAYZSvVt4qKdtY9KIKwxr+/
zRoqcrAaEqaWDJVlrTIMOWzRiO+1w1s+pcTCcJvMg425FjtUoSFx6MBE7tJgd0qLahppAAjXAaKs
YkS9HN9ifUg4BmmRCDquUGiZVxmYjEEqIgp5HgIQUetWdKqqQNmvN0sz+hNCAAeHkmuoJrEjMVab
lEWuVfoMrlnZcp4h7gmmvPn43ZvB9aNeilUnMOuY+7sUOnGiaowlnzoWotaZ6NaW0VWbbkQIRNq8
kuLH3ycHuRNRi0NlBA/rS3Jt41NguoWGlxq0JZ3RPamhudF/H6oDfTd/BR/ztKjCkJnaqgcIdWR4
oVB5MxWAsP12+sZCrycya9jWg6YEFt7HSjO9SIXA8LomesajxUeVz/ioUpM3iXftHmZCQK39SlLC
aF8emRqj/OubiYGi4nudCKcCK44ydRVJvATBEiEN9Wx4BhXbptgNqbRvRb8MAeGsF5Yd9EDoDTDW
LgLZmXc9tyldrfrs0aIptiKuB7BZrty8K2bp9C3QME2eb70OWBCo/M0TFkBeHl7YVBYepKCk+Aep
oHfAYiqF+k4KKjxSOdnQZa5gFLBqD3Dd7Fu8r6DGU4Xzk+MotPNADle0jB6KrMj3uVlzFHfBEKG5
DH0W6DJFmw/LWQvg9jYTe0QNISrzRJCCFwOdzj9v6+silblSht4RRGDs1HWUyJqfy5UMZKK4rEiu
yHQtIfj7bdcHmPivtm0cH2JLRsarUmqCMgNAfGOkqRNbGNtJBVGxK10a3D/gCCMggF7BHAh67S8l
oohkKe/rBpGdGnU2MII74H8YJqeisXhuX8ufYR5gwOe/PwsZALs7mWbYAeoizqxHTFjGKz0PTec2
L1fSDeReGG0MsBkiEohsh6XQA4gvAOiR12YBob76iIVxTq3AnRvqk1LUnKNj8fFQRZhlAM4azZaY
sGLbAFC5T2jaSfIpIc7h0G0r8mN72pLKISV5u9NseyM4Rw6PbCbgiuic1jw7SkGRSksuQDTcNo4T
7ejnbrP/uH2QjOpe0WCua0B3SoxkjHxy3r9xgmG2b/Lqt5mwTmqMKPFT/PbqMGzvg21MdvbGdzlk
2MTRFRlGhTpB9msLjfanl4NGCnI/kO3654NH7LvN08bhnNeXnz4LIK+oMSFx40+UGvOl7J1XafV+
6B/vt48/166wvmtsQH/ZPDH48qe3KM4h7ZkYjMjDJNV8jM5BWtHt5LyH9na7JeXGJTnpXMV+jsnT
p7XlsMrmMa5YZQzGpIpjItKZMKCav00Q8n7D5W72Q//O3ZUm+/r/c7cH7hVxVicybLax8/jw89u4
sm3h7cO5LfHLN4gu3nlJPbLhOhMioeW+naguyKfXxjmsanL/GDqP65/ELYlk+2R3dF6EFYfmIpdn
NBlVbtFf6/uxL5/yrTit70bvzSR3buHU9zu7J09PInnavNymybaG/3V9ZzQZ1Y7SflAsZNpOTrhF
f6o9EfVD2hUfEJZN4ByPvPGPZXt1RpDRd79vceiTJZ96O1CJ7Dgb3/6IOTmD+Ueu5OWMCKPtcaD0
c9VKPqm2+OA//tdDY9TbKPQ8xqNBPpUOpDGZ3O40/Bhjb5OuN882fT6mNo8k8yS9uidGv5U+E6IG
ocFptIsUmf3Xn7adH4ztcbNDX8XqyJVGxnleEWT0OrFaJHmiQDk5+sfm80XiJA1YbBf299luNmMa
qSpGELz9QSC1XeDP+k12diHZODxx+JpfuiEPV+MGSSBq3QRtxm5H+5CRw/39/Wn7qG9/PTwQ2/3+
HWR3PXE+eKnQZb/zjySynWihENaKIIHy/nVwDqG92m4fiGeSt8C27Q+OlLDgiFeHylgQqW7rQRNx
aaG3d97fazsgA3nQT+tmJPbm+BH84B4tx2ixTRSUYvKhE3UwuF/Br3ZPqVOvQwdlGOlzJP1+kzyN
JHDiNdcpcJSc7U6hZqGkaLuXT83q5XAIHw7JZrUKyPZRddaesfZsyZYdam8+jrdtJkcz2GGpAAh5
RZJBFX+cIhIQXoc29xIZ64J2BJrms+s5OIOzWk3kcf1AXNfdPX1yI5Xl8OtMPhm7YphZFOQ9JGb/
Xh+xmPDBCZwNJ0b4FyVAlIj8k4XJZ8bmT1EsxYqUKODofZU6E4Ry+wBfuotJaR83x6NCbl8RO/T1
P0X4hyLjADAkP0jjTHGfbt+7rZrbCLy6w0g2Rx6owr+ECv/QYu6LRm0wSIAXPWXkxXmXnNPqEZbl
55rYqfv8dDx+cI7zq0P22pr9Q5C5M1+V8qDSY5hm50f7eD8BVtzBqnu7GshEttjcQzwyuN+j193m
KQjJZ0jS4/z02EwPCYGP4jzsl13TP5/DeAqrL1UpqcG/k2zGnmTb7Mnh7X/6Fzn9mwg7+91UuZ91
DXgukk35TaMrsnnebV5a8t+Y+RLlszjalFujmQowo/1ITrZvt0TjhJbsHAgrm1/ydEaiVCm2r2eh
cnpx7vXY7Z3dzunJpusJR1CWY3MAl/xP71hUySzNw6nEJONJIRr+vPYu3lhS7zgcv8O9HfXy9dHl
eROHJQjthafwyW9dn2yCp2Mkkj2H1L+48n94YmxJOQDmPopn4T+8YmE6GW2wVZB30X3PntN9cDqW
CJZtO717s59izvTMV2LihuqxmZi+NTNfrKNZ9V5X76vt6cuWrQlx8Wx9hr/DH568LPu5fzhm7Etn
BPVkzDRb+0Xf1apzt0O4IjzsPzbccIVpmLmSTca0FGNbxUkJ2dzvR/uwEshqtV13ZO3iAbnDQ/m2
meZYDnavY1/11RhboOaEPpGOzcvmk8cRTzSVmeMzbUMjCxBnxJkjrB7YHea+8FO5xwBervJsB5fW
HCud0ypQ/x2kWbMPKx0Y3Dbs70o48d5QPH/K5u/HxtdL/euWXkdbXx/ef5ATefj29tY73/EA59wS
ly0mqgSGCGDoklnoJYR4Jt6GduSktsOJq74KhTeUS2GsSGuFaS5+OZLXQ7l9/yEQvPER0BHDXROT
fI/Jc4iAYSQIGThmfzGmQ1JfAwLCPOHFsKhhOk1R1ELBA6F2p6Oz5/z+7AOvWDv7fYY1HUswM+Ci
IzC38AJBKr8h4se45d3UovqekWGMowob7GszGy8Iho3DnTs/rm/r7PLD7YwGE1p1ZuTXiQVWMtKs
YCQOq4h0ezNyklN8CNelM3A6c7gUGQM4JIEf5Fk+X468bpxXi2CGe7Dxotnw3Mty4HjGHWMAo7Yx
sFkvU050RZ35pgaPps7z0+b4ycuqfg3l3hIKJnAypyDrVRUn2YKOswod3XOhvkceUxzhY6sUsiqq
k6qDpxiDEaenz54EPzhCwRG8r0jk3PKVudGXGUi8HFS7eu5Iiplqc8W15rOe3DiyL1N1RkdOKmyB
DkBnXO9f9fV7thMGkt9tNhXv0JaDp38kge1xsUyaFb6G2zkcYjTBuogqelLB5XLzfrzDY4xD6gsV
4GxBqXJfnfvVaiCP+f5nSlxEuPb+pdjcvqxl93HGGWMlsJEIS0ZLHKJCMvKK9Ob28dGwHxry4L1t
Utu0udc2Z0tvXRtjM5JqGhofvRun6EUX1oPtbjZH65R9Qzsf5+XHZY4xFkUaBDFm+2djgYjXIOBu
u35U5yqMa+9gMThe6wtY4RZvjMWoCj8aBR0EsYLufX+4X20bMt3VP+3N5/H4ByeJZgcUzNCfMpdR
2XdQ51vo4VMbhDMzzPHKIOoxrJxO3mGgwPx2W1C+in2XrF0SY+KZHkMEnZRU0Or9K9JXSOxs12vr
iJoJ/uF4yIVM9CWxWYbOVNsSugqg4zMxpDjJ5GF/VOhsiXtXt3NJiEduFrlbvDEev6pV2k09yGEB
e+OMtryrCFCDHePgYVjnpA14w9gc/8yjySh6oOZjEkdUOaFjL8vdArPjvfiEbl3OvV1HM5dHySh4
mEdZOkjgzXnFywggL5Fbj6td7j5tNpPADXuv7dclOUa7pViwpL4FW/vXg6iT/LvoQdFu83Ttwy5p
MGqd0y4KekzBnareWb2GtvogYlmUbd+msuD+L8kwyjzSoTABPqKgOrEXgQLkFgHJ7PFebe1WQsDB
k8JZym5JIRMCGGbc6EINeo5yf6CnRCDTAfkwrpXiSB77ChontMhS+euKsl/0mSdw87HcYINtkyoR
Ykx6hdtJRvIKIYACI3L6+do5qpuFjwaHHke+2fePYFnyVM6ndniJvoer/iHnGXXOvSiMdeiCpMbE
Khgaj6/7+KT2ji6s0pcSiYU9R7IXwtsLmWOfPYIWGdlkgtbLwRHIgfjbzsYT66knvJT5QvHtkhRj
GIxQbnTTx8Ghcz9uSPsQgg4vG7SQn7ykwtiDMCvUpjBB5eXw2r68j65FpnLXOlSfH45Prq2Tt5SQ
O+H/SPuy5caRJNsvghn25TUCG3eRIiVKLzAplcK+7/j6e6B77SYJYYiZnurqtq5KMzoiwt3Dw5dz
3ja7DXPYbXSaH1A3RuXnf3tfTtEGZD8FvHk3Kr4vk9r6C+ArBFb2ch/GksZMPEfIRmo99LiYW4qa
YBusFApMr0QmOtUX1H/BFwoTp1FzgVtWboMcJdnoWUPQa/4nfF5yTQtGJo5e/+Y+HkoAILbtqJYS
2emqpZH398OZWBZooz3ysuB4R8174EHESaiRFI4XAtdQOF8715BIsdU14gJFw5COjbdbrnuIC/Im
0UbJpwXvARwMJYmDl6+3qKYqVOeeNL1eSuDNFAju7GE6WMfmfMlG407iUnHeEXKnxDysUNZxV/5q
i96gxdty6R6bQrIqtVO5eYvl6XDHhx2Jd+2KLoa+SyoycSdumatONUBKTdt13BMkvaqYEOYiWfCU
KDQsueWFSGPa1F72vQZscmjJcHhRjzlKVfViKmjm4Xd/XJNQo/DSymnbcgzor/qAjFenO9Yu9IzH
Kr+0eROHMYCcsWq10UvGZNgkC7++5Op/jaVlXsE2DVYRv6QyUdd+Rkt1JWKW2tTetKU7bOFgpgjK
SVn2QPT/2bNGZ180k/+qecLbpb1UcF5S7SkIXaBGgDESIErfIbjldJPdlWb+hptsKSk4k+2/04Qp
0mvdFz666SFKRs/AVQZiJf5zQJWrJCt3zT4XidFZOcz3e/E5tOQ0pg3ueSKXQp/hPhFQ5tiZvIF+
Lh8voninGJpVN4Ty5EJrmunJbsEZL9wvUzoNPgnrMB6vsqgyxIGeGRqpujQsvYYWT3LiPjgHIWld
QE4/Gpqn4/kVmchZIsRaWNFMqu3+JCchCVcOfSx0mYCOnZcdRqjrk7Qf3pFsc1F6W0y4zZT47sVN
XAjfYPIsHx9gaIrYZZ8qGYO5zWKVe/zqB5fmdAQf0/9xzEoQ09KXq3Iwdd5oawPFqMEw7Eqijx3W
TKbjflWTuKPg0z6Uxyfzi8Qhvt8MGWGtlgJ9xMCEGSUBsW1FV5fEjlf/g1VOgXzdSIyBGTVuJliW
ModSloT6t2suRcfzDhm4eJj/RB1g2i4cpl1QtGGP4LimYA5gjmJJl4Kq+bX8kzEJcxqNq3twOI7O
a9O9GkhxkO+lOsp/kbb5J2QS2+RqXHSDAyHXsQu0pKuYouloj46jdWLZ/+H75Z+4yVtJCVtgnPSI
Aja76y7e0VKnz0gjLmzd6Ax+a8E/KWNAdxOOynIiyAMIgM8vGUsAf7XkIcZNefT7E2fUVLwacgV+
PyQvO0Hn9nu8wezFDq15k/23jIkjytOmc7ruRwHKD80cNjsTf6HJtPrSaLLPfdJuaW/jNlNN+h1c
Fkx4/p7+J37imHoldsSihnjzYKID2sAE8EIoMNOJPHqJfyImcY2f5LInSuMKr7ig0Yh8OJ/R9OZa
Bprg0Va6/tb07wXlmHe4QDoZcTN+CP7utYMJxRYgzwOeRB4JtuE+emP/iod6lRjgA3aeA3uxf3Fm
JzHEAhKVEcIOYJeTZXZSrLlOM7Dn3ikH8HIJ7psbViCaDzIWNb7B57epqvW2r/Ego8Mo6B4x0v9w
ygrlenBCYUBeGociwXQ/sXT0iXESw/DsOSuPQeQSITHU9PWxzsy8lMYWEkCiYIhi5Ce931rFd3o2
LXP+3IVnmZOJDxzKxxJ+Rn8mtgcR42DQ/x0WmyxDlTBhwOcFj7A+JNdohaz9u1vQQ4Qao7s/rLjN
iaFWYm9fZdLqGcFKebPeltu9cWms5wVlml0wMI7BJDfCXk3B8EMAOUtJnaF52EPKQMh1qVzC6piL
RyQWcDWAsgCLE4BB7jc1ijHv7FYuoruKXoFb6hFNIW1GwpYgUbtGD30X6PLeWdjpGScK4LcRu1cQ
FMChT25wV+VdsS54iBUFkjZ20wElbzFCHzVicpyAEQRQNLCbQKI7bTvCzFDk5qkGD3DI35tXZ8us
19/A95ee9MeKM2f2d5Iml0Iote6QeZBUmBuFBGfNCDk91O1NTVRamI+lzT0HMCEiaSBKGGlIpgzn
aZSLCBDg2UISkl2eGA1PBheJEQFdMqeGipi0KIc9s+tk0lgXlLj0BdWcK5KgY4UdYSpG/K3pAfZu
1xWiwyBkXvP7z86ufOLbCNAV1opX1DcTqg+HJRi4mQYQFVJB8MKNWJoAf7nX1kBiq6FnY/EsFKtA
s+tWpizA/WhwyixN3tY9rRXADpDH+z33EMdeY/oLuorZxOksGtsCF0JxOO2MxLjRbPhVvvII/3pc
8uU/fUYThR3HfEd4KSDaYI79fn0xE8hJlwsQpPc91fMPduwvKF4icpBXLpoqGRJ/NPh/wo7z6CuY
knNdWLME7aTApeOelu7QuUj77oMm7iHgtKSKGF47l4a730Wmvy7pu2szRNlHEWn2gZF65LjUmTj+
6qNtmHgHp/UcycWU+jnyiXYKtzCkZ/vxmc7E2DcLA0r0/U5zNYATI2BTn/tGTzxgyG+6jbjypaVo
bibMupMz0Vi11sqScyFnE6xqo9do05raXiTlmRpRomOgn6xBa/x4cTPv5juhk2ssqMTYrTHif4bM
wQAgT8PqqfNRdegjlc6PZS2oyC8w0sQNJTHP5FFn+XX7IehtSQIzppJM9muBGvI11RfTtI81RGYn
/tZrIyYYYmyrXqwYo6P7hLoLPn3GGEEOhIF7YGZJQJqfTlEyZclEaetoZ0EXSGKBy6fTB2ug7oU5
VKvmVbLKS4CXp0QUaeeGICw1w5C6KNCthlP2HpGiImF0diVrCYHi9+oBasqCtAbIRywWP1Eqturc
GNP5znnIdbnEMG68SkUNjCxoE44iU1kCs/2tT5AHNgmgd4zQUvLkrdAlLIhJ8tA5X1njfPYoKhfX
pctaHo/s3ujvhUx8n4yWTy0rIOTlevhrmhuVbpDrMjmda0hsp9bO1Dc7jCEcVphpdW3v8PS2Xhve
/mO/3wvr+Amv8SPQz8l67Zt0vX6mH0vJm59y3qNPHM/l5unn+oMrOxI+UUeH/eenhux5o6doZ97l
5Gzt12iaGtZrjg6GjVYBMIksXUSj4f76AKBZaMAxQIvg9NYdfFfii8JxUA0cTHAJS/Zgt29ZTyI7
PTBvSz0ss0fyT9w04REDZCwcCs05i2pGA/kq5QvgDDPhJw79RsJEk91cADpMAwmFmaz8krznhDXy
dU416u3dt4x0LwXlF3z/T3P0dBuBbwJSa8CWsdjM+3P080ztkjQRx6nYlOREpAefmCdioe9oC3W6
oGNmSXlmpmkQQyAWHQFJgH3yU329VZ4ycoLSb8UzHhWcjoZStOfkunPYf7QkNWpDQSz3/PHYOf+U
bCcrvRM6sVzMsjucWEFoocNqSoKxJP+vo6/M3XXzpelfX6mtt42dpzCbdULpUQZtVEaO//Nr8H7x
E+MGn3PDVDm+Q0QiyEzXke4f3aPztCL9NTHkV/GTOT9e+oyPvFv5xFZ5VpX6IK/Fc+KT90wg8goo
zEtR8Iw93gmZBCpuwJdRKkGIrh3e5b8nQOZ0Fopox8dr+R2s3O3etNfKKxOlK/hGPKuWdzg9CWvm
67GAJeWcTpv0fqY4rAYJw4F9r5AIEnRMFKwsIurbbt1eI0Iv7YI3m5mgwLJkMD0AOAzQCNOJvbCP
AXsb9dg9jIpjhsE1zuXuTJhxWHBzshRqUYk+s5ue+An5PgqrhUXPbuuN/EmmjRE78GZL3WgcMRoQ
xyqOmdMzgpfdKqRPr+OM9f7y7K09A1nzhTOdSY7er35imojQEj8AH/m5ufof8hqW2dlouIRTN55e
t+lqD6AGb6kNYc713e35xBDx1scfj3s+DqDq5kGyzyuZwRzcSTEMNJWsv/vPccddXV+sYs1ay81+
T0xS6EsZ6QzIRjuGi1LgS/S8IsPRMOKnD3EbIAVNtf+kH+J+nyc2CubTRhlA64YnjJnoZzg/S0QL
5puypM8zb2JIQgoORKfIqAAm6/5akTU/SFyVw4nCfD65zcqKyBZABAbqEb7ek6Xuoxmcj3uBY/7j
5kpJfVepuAECN/ruHaVA6NBJ1U+ybqHFlB9jVooExGK1Z9a13qxzDBtuxaJdAc39EIv+kl1mcuIq
2vPbL+W8OUbv49DTUkFkLvC629mJpSpDnCpaB4k13ehmaOdWY3evKdVOf9E9ZFWoNH1cLsUuxC5r
q6N0UFaqERnifsHhz5vPzdInRstXnsR5MT4kRMfLzmxWwJvGYIjlb7dbYZ2Rdaqjs4j9b9Rh50Kl
uz2YWG4OVjVOCiE6N17Qz4a5itQqegS8rH1cnL+aifjvhE1MVXSEpmtKdlxn8NQk5zqlkkIK1gjl
gxwuPFdnsmf3ejwxUZ4RmDTLRmkDbRL4Qfb5bV2izfE4VkX1x25/aSOnWOsAw2VccGTDanZ4Xqik
QYUNEz3jPA8QQxbc/Ewb+N3apkB0agHGY6GA01N3+RooL4RYmCbCMBvGjmli+LqycK3NNFzcS5y4
odQLQz+sIFFCAendtMKVvbCDsxfnPytQJ36nHKpYjVpIyHRTssHRuzeM/RrPHUQ+S8nO+XvyRtjE
2/iCVAhSguNqdHVdEp7q55/44EnVLcaK7NhkdEZf4jiaD05uxE5cjqfFAc+FEBuTzW6HYRLEQ+ZK
1Qn5Q7atjqfe2nbNL3tpGGfJxagTFxOBPirqUwh+uW4QkpgmBw+TXhiDWH+2Bl6V62dGT2hEA7qk
q+O5/Xot3Kx54mKCKipbsYXolHhPMuUIJhZwmWzRJml8GPQZqb6j+h88AW9dzZRwI+7VALlsCGXH
kSqc7Tmmp5XlmNaeR1fVguouLXHiagIvjDSxhqvZbOSWFigQj5Xo/2Q84s4Ip6wRlVSooQdg/bP3
5j3zXzJqqMxbSzbHJUX9aX98cGhT6N1O4xiZDQXoi7eVDuEes9W7+qXYcvrnauR3IKcT7sftnsco
/l4mCOe3hmK9AcffH5E/ws//3Q5P02aB23JDPdorb3AEx0lCam0xtesZ4umxqJnWpPtNnvihKpE4
uauxybBQhrAf5qojhPgU6nrpLMxoHr+XTOR3tfVe5MQbNej3ithEwpslM6MD8GXZFfoZbMromt5u
noG74+raG7Mtl4oQP52Sj8554pCCwJWKqMJiwTypgymdVox+MpGcrK3cIejvRd/yWA9ClyzsaKNv
nu1n+vb2itBkoG97tBg93v2ZdvH7rZg4KtDMFV7G4haQd7nxyeDlsuKsxqDIntTk67GwpQhwWhlR
2az0+hL7Hn4D8dRAws0EFtbKt7iY8H/exnFFZYtkhm7TD+SD4Sgff8C4u492fxIQyV5YJ30g4lL9
/BMuURnMFJjut3LilUohFVq3xdkGMFsCfDZj/2E8XsDCYwGMCfdRezdUfscO8HySuzFzEoJW48mj
GCthUDZkSFtbeIRVp4AYuWazJLksmM64Q792EOiHMosCOxAquXv5rFO7fgDik/Mm2Uqf4h+gRi1I
mA1LbiRMAp+iFyr0BEBC6B35eNvUes9QiSEvj3dyPoC8kTNxO0CUVjxhgC6yFPVHw3p6feXo2HyJ
WHXpwT6vGjfCJg4nrsDnPD63zpVGiuygfjfxBfTOpEuM8txvajTULqGPj4b76KQmnkZT+yYpOeyj
/30tQT/DrOsloqj5t/LNsibOo/CC0uFiFZVcch1hsEb8itPlMoIkLRzXkt5Nghq2q1y57LGBGz/R
h42oD6quL0apS7o38Q8JHwZgw1HGcPGKWaOOJdFnZwAew9e/W1sDmNHLYj/ivEwFGRVQAYrqFLWC
DTRcRaInYWZLjw5whLiIvtsNHjH212LBfzSe30rx/4VNB7cKqWHSNgwkvCr0nR6B4ENXCQV2xaKk
2SsWPAL/b1nTGa5c7TnedX0JrwsMImkkvS7iOM6/OG9kTFxFX4DCWuKdnxTGe+MRNE9YPFkDnCiy
FvRvpmkBzv1G1sRdpAOobXsHsjR7pwvoyzL5VWfEb/t6aVRcmLfcf1s3cRZoCQFHFc/AA+KQxtLU
+2FXG9lKL6l5Pp1OlkYzY2tt3+rtHigW6+9vIAQuzpnMv0BvVjxxIJ3meK5TQDE1MxmnyJ2VWa/4
zVIT4UyH3/3OTpxI6It1HTguDGDT6ECKxgNtROlINsgHoXa0ps8JPR71JaCt+cjnZn0Tl8K1TeQI
Pdb3ct1dFbPeDcf9ZVQfuvg6mvNeY5sPuLJZEXj2kxNt6iYXnDaSzuUa5dAUpEZIjzAv/kq8ItBC
sPm10R9fb+MvTg0dDB6gUOCRGxWnyAYum2dFEQvSWZRTcKn5pFtq4xmjmakE0ByiSxD1NwDMT9RD
SlwnVdhxTSTjSEHoB/d36Q6bDXduhUx0o6m9iFGbVMJ8OtHfy49wz9LrJv7eXUHvLCDVo/fb/wb8
7ZybvBU7UQ1RTGUnG0axu0r3/HHwv8TUs3OuSKlbAIMyKrqGUn49PrTZLMmt3Mn9I6b1wLR9PDpN
Bev9AUsCpuTWuADXbikomVPKW2GTcJVN1aoq4kw6DzVV833srIcPL7I0fQmRYtbS/kn6FbRWpdQ4
IOPEdl7RCy28htt1cwH64NKKZtN0t4Im0WkTh5JXj4JCVIKAIGwinw50X+sJUwy8KS1jGY0/+F8b
Afr48Oc3SfRAVCuxHg8sJEAiRJc3/f5aRqFY3MDJ5QMC8CYq8WCFmEK/qpaCcreCNq5s453cgOj6
0k7+DH0+WtjEYw2BW0sCuMjOyNVfdxJS1VfGZnMyaLr8h+r2y4hV26/xX+uISdvLZW0M9DWJ0JRN
AW+z9D2zV/3tyU68jSDkXdML+B5UnczYSK3u1Bi20C4+C+ZOFJy4wG1CBQgUJ5MTLYAHV3dxC0FM
QnbalQecrOmiPvC8ZOxzgd+tpMmhig2jakENScMzwmcmogrRzAaeBm2gcKdjIptAmRZczJzV30qd
HKzG97HS5Z10DjTSh3pssRVSZ8MT6j0jGhaP7O/XUr1l/M2pMoHnQkVjsgRc92mnUwOq9KroJel8
vXKAW0rR8Eg44pmSpmd2XugOMSRkYo+0tmMHeKG9tbDopQ+YHCrISxEm8qJ0Rj+m8wHuYf7c2KxH
3fhDZCn6a1NMEvS5JfgLkmcvsNulTw45KDqG6SIsPSn1/AUVWvZNo9ttjdQzQg2iWK+URV+kdxyW
2NFnH7i3oicnjYSsK0ceRGd/eKMrziK/ktHqXjvog2t1/k190zTKOpsQ3eLROsVM2cKuzym4MnYV
49A5kCtO1s5qCRY+eAoS0QD1Ouxe0pN79CJyubSvHuqaX4/lzQC+aXib/ZM3WXAcY56jViBvE2SI
zz2OynpDHAwCZq9oZ0b+uze3wGXWthKQS1PDs3qMftnCfzDZpqHlkBdFHlSOYxR2fyu4LRtKAO9T
zhHmlliReMqxNaV1NdZWerv9PB7FgaBxZ8nOZmz7Tu4kfIgLxXMw3abgOQ5caoBmXHOMtJ4/B9ja
SVyJ5z8JkH/Xw/u62tnM6ltZnBVb+oJJTJGDPa5PeHyBa0uvGEP+xEzr8eUqrq+bcv3lmr29cOhz
Wj5OBijg5AN/E2Z27ve6z4CrEaNN7NyGT/6Z11HQ6TexOaZxjuXGs6S3x1r2g9UxcWZ3AidL7KPE
d6OGgZahtxtMhB49dLpvs43BXOLVx/rZ2T+vDeK9/NSX0DSAloEKgNUhZggWPmW89CafIoKuEzND
mM0ETcjkU0owWHZaWzJn1TXDLiaiclY/C8Yq/CcJc0pctm6Ft3RQiNR+x6kZ1seg1X2tIz6bkYz/
yLOdFBQkgAuMgARqh8G2BYVccmhU2nQrJqopr54LZu8NRg7Y37/xUr/o3LP6dgk/dZGbAKrP0r7K
wMZ55p7Lb6Fa8ZoHyN9a2zmckR2ZVe7Qpj4/3re5MPFO6CRM7AeZa9U4Z84MqxeInczgi+EMaTMg
nDEpUQ+U27HnC4teluNSN+bcs/pO+OQuirxY8SINK05qNBs/hxGru0+ycOozPc1BG8yc+GQh7T3T
3Q0T+acoU8iIXFBzsVMz5izxNC9NR6UcD1q4v83mE5DBwt+8WNV/HPJHkcggwifmAbd0GSzoqjhx
zkPEYPKNx54LPA14+vd0GEuTmdExBsZIwUdhLxzyuI93xgGrwFySCsJQsNj/gjZTa5Vl2KJzzq5K
zV26z55FIzAVhUSoF+4N2hjo6KHxYcEofzT2kdyJchWZGkgeD7klt6peiw2I5AAiX1LBRiJFP+9Y
FNQik1ilaZ0T3bRcK0D4HHir58jQZDRvJlZEhafHu/E7Af2zG5i2wUYAnGnqJiU27WTZ4Z1z/qL5
RC1D0nyi+PSZx3qhPTNsTeRsIfb5rekTmRP3pDaVk3iigEZr5Y+w0Y4SXV+WIK9+l5TuhfzKaKbA
DsXknXNGkiy2cekp5LrJ9MYz5KfQwrCN+qQ4hgTiZMACmbiBUeT7BowEP/yPNXz8ErTWg1FaEjj8
w/1NpOV9E/GJjOUKDgr+h8/DCCgdlHriYMJm7XULmvY7+z4RONlfNpcKL24k59wVdlWh2br5qnfK
bjCK/T4+w2WbPrKDvL0g93ecdS93yrWRNFniYMed8yb83lzDfUpiA2Sx4btjvob+2CyHLoPx9aI9
HZ+j4/NxQZdnLfvfRisTC1OjNOKEUnXOqUTYklQsqQzmGD8hqoHDfizs9/zIuFjMq4LHVZNBQjzJ
QNVurVWs6DHnjWg5x+Ap2TpGTwIDPU1UXAMmHH2mIMVwrQHzQG9xM9bnMcv1/P34O37HOZPvmMSU
4M5V05RjHMAJWGEO8mqD39JQ93Xf/A6MKiffG9l4LPP3IO1E5kSjVY/hQBfsMmcdBJW62W3N6M/Z
9ENyXu1I+y4K5EM2bX6z7l+Pth0ZysdHr39cEOUuRbajKk+dKhjv0V4M9j28Jya3h+bmbun0iHQw
O/LiIgk4nJuDd433Ig3XqtXuWo6sI6PEU1K0tXX1HqwLus45oi9Ntc16tdtPmWQieqErGKfGp5SR
LVWvHUslYdM+uxwJOkzbM6vHh8CNS5ssXQM0J94u49ox6HDvVjK1rUA/BCtHnFLv4UeNDkQXqEl5
KBB9PRb268WmgWYIt6WiyKA7BKnnvayYVeJUk6FkUkV74NMlG0bFLNReOz+W8zvR+SMIE5KgthNw
qhNBlR/URa4ECEiIHp/q9yZEelU+SN8fvB4ZzcVGyl9ZBBP4nUW6FzttGmxCJUXKE7SeGVJm2Esx
INvclE0E7UsUS3OOY6TtxoMM/8MjALnfy7BrtTRIIasZezuOjW0KdnsJ38+jvyBo5gH1l/EsvqYH
1KvQVvMJs2k3NV3qL567+u8+RLj/kFTNlTpN8CG5TMR9oK1lx+Bppx5r5U9F45pk7QKvwe/s4bjP
N2ufmGuY9Ww3hBD5stl1evZlmu/vu81mY2dAsysPCaxYpof+77nMSX0x4jM3ZgXyN1zPyXKSdtaC
UE4TJQGcyJhUut8AjktDFGAk5hy5Rp0Bv2rDuoesAqm5WWuWGlG52/tvWkfbxio1c0HVRyf5y35x
hSBdiqYJzB9PpGea6NV1CyeqEGeXYEbJp26gtyYPTN+vdOQEWYI4n10wjkDGFDLPCT8u5eZRlQRM
GKa1AvZa7tBga9k0WYoBfpV38fOShiQHnp6gZpane5o5btfXtXfh1T2aDGgcrITwmDFXWQT4bWIy
NDZkwAE47ksivKkbYaDY4D5bS/xGCoxBcxaizVl7wzy5ImCyHJAEPy7nZtGgrS9SHz0dl4E5etWq
y49ie+m61xLZvYyqKeXzF76viFBeG14PBsVoBjK8BO2HotAGM8qKm+rCQLLoL9NSX/PpkJqtvFME
HSzxhV8txYtj5DBVjJEUHBTxIkhFp600rpI5INFu3ItgKg64EKKrqCBgrBIy1ERMqSoYSWHlLu3x
RIufInchpPgJSKcfAEAFCVznPAAipj2HStXGZZRL3iVOUMN7UoHAryOOS1btRyXq7ccA5Gm9fBmy
HZe/VRmAMmQgyyufaUrRuhLkgS6ZMVAKTLWitTDmNkUjZT6GU36JNcq5hJVPokZ8o+kNVjJixQTJ
LGc5W02lmtmFK/k1G+iw91e1QzCBzml6uvZk08GE+peDRMS52jkUlENBTASG1L7ufbTg/nK+Hpvo
rLvSBE1U0dI0avUktvLK2pFYR/YuTEC9Q06CK0/VtUcj3QQiPIUB6Qb6ERPydBD1yA51IzutQ/ND
+bCVlaRXpma37mJ6Z+aSVFArA4rJ+GYDlsnEcce8JypuL8LGhh2XEX+g2VOtsEQqXDvPd83OjykT
kfRZTfWEsSXnuehIc6pkWotL1vXbpeBbeLAQIgxGFn8aBveociVDH/iXCpPJ2arn9OgDJ5z/lQKz
DzuShefCpTynM9J6jINaUgYN6VFScH2Dj0xmpUk0CQ2ueW2ZpejwtzNCghl/wZYQt6Aafe9i4yzI
w7SN/Yu3Yq6emTpPZWCz3yWe3nsnJxmGqlMSMn+Gv3H4HrA7LcCwAGvz/+MmaA3fIUKFMF4NWjJh
Ei+nXScXVVv4l6h/0p5hPtI2vqDMUPdHpvaB4mMWf2Vk4AedVa38WWkW7t2ZlxmAZlBh4cZrDsxo
k43wmXgoOI8JLjkaDBpaDjRVaPq3dF5Tg+k3bQ5EkW1DinqPcJUpTl1q5q7RqiT9dA+htHMYhH1m
GRyCU1VQaSEJMQZ19/7m/utGHbvx0EXnlYMwfl2FcV2PBj4uJrjgYaelJ4clTaU/tuuZB7KCGwEV
AQFMyiOyy73AvBjqvhq8+BLw2wx8GB+sY9SBnrObdOc4JlyMf2YLmxOId0kDOuTEXepg+J3gBNM2
KMMBzMOiAsZNw0AnKQK2EcLkUlsJ2G6enDe0eMG76u1rvYourLtwrcwY6p28iQrEMki2nQDyEvZb
w3WHzsnHu/o7nhkXJCJ2RyQlg0D8flO7OOEUV0uSC9ArXRACf7ef/43ptDEqmujKnZSJrnAOpipl
t0gujbqqj91GMKuNtkay2i3sVBc3TL1gO6MuTAUKmqqABAEdLfw0qYB+j4oRBC+9OMV35Zld9dKk
28c7N/N0BJbojYxx0TcGkPojN24OGdnqWvGEDTbymbHYTdGjKvVY1twpiXhcwV0roqRok/1ztNjl
q6ZKL4gl6t5AtisB7nhpcC/M4iTh3FndypqYWdbkQSQNZXpR/rQF/A5hN563DYMXpjrI17KmZWNG
qfF4gTN5VgSeiG9lTP7jVvpBorjZzKDOhUTzlezigVN+QAChXMNk1TAmaIc9YduUehwa7JPwnUcD
QT67Cs9ubTNHV9sy0rvPBYTnSO7aKtqxWiIFOh/TKLEV5VoxL3W5GkpDLVeNj2zLukdkghG9HnFi
QNP62VnKlf7WPuQocXmNZoVwevoezhKh8fy2zS+er0vSe5rsxHrhIfLb+0IEcgjIIMg8XtxjOHqz
X1FSOoyjDfkFaN+k654LtBn4J7aV7H6VHOXT4+P5XXLQVAC8CTLQpRA3IHNxLw7dcELPsmV+QTK0
qYnC0WblFZZX7+VVqRcn7iRhMFsLQ8SbX3JuMUvGNvqhe4PGB8CaNWTvEK9MYS+CIG5jzu+w3g7N
doBEc5H+R+dwS5qdU1LtqbYzceHG+Y3pNa76RugkNal0LYvuTQjddWf+8ml+Bs/RoEcbDogz6wqD
HaZBFQsgJ8/SigaN/XjT545YG18TsHvwjk2NPisbR+DaKr9Ig545pO1UK+zQVaxpevLhV1QqWfpY
4g8S869dlnksGgAgHHAD74850oTKyeseHE260Jkp6opJwhGON9Tv/KUGVFFONCNhqMPqUWJwvlmn
pBXpcEKfDfE3vUwTVN4+8gA5XL7XEZlFGDUqQBrk0SKig0vLp+5vktEOLSP1KgP6rU/rYdd5dhHb
8idf0oax88zI8DZZRM76zT2Ah+QIOoeFKQBpmyoR1/G+OjRScfEEwlYRjYrXIKZubhZhT4X23U8t
1nnRPDN866VTJ+pi+yz8RZFJkgDaTxMNCG6moBpabAco75RouC5WDdqoeJ3FUxSlMMXWOt1TNjWn
p5qJfykhn/34kH6G7yaHdLeKiVZyeZTJrCQXF4y0+5quoOFI2QlA5Rq25ffwiW4JlIAcK/kLLnD3
bVBXQWByiuX0VFHtMqDhsOZZq9d7WQ8qu00sbXiK2K3IGGlmFg71TpJwSJ+Ud/8kZIYvvLotGCVR
WO4N9yD+qRxDSbfgSHReO2ZTWIK8lrWjgkfd3zywilhn/JdQs8rwEHLmwNhOaPISLfYp3tzZvg8y
I2xyKnpksDAo4eFXvDUjkUCmAsRvy9xgC5NraN8+eZ+1p+caj1QO/n5q0fvqSQvb+Xu2c6IU4314
40n9qhTkQhWLC78OVjvmeqitOCcRcmkWqwO80yMyQlsy/M1A2YvXq5FYheWbS+V/aTy26bHKGBpA
dAkgFO7nNXDzHXnDeAAmU4uLcGi/lT/pPt9XK8/kAALhnuOtmYBr5tDTwQz3LlF2khXswaCK9Pwl
Iq8UaJegJGLBQYZZQ5a+gMv3YksWb/qHYOH1OJOCVLnbL508jPoiFcKSUYoLq5Q0Kb/HcW35OTlJ
Fk41NL0leb+jn3t5k/RynnWCULjYGe5QmCXqNSNj7QBYEFX3TGflmNxePETgLq4XPPBMmeZO8rQc
KSSsHMNnQDeO4Yu7aaTT8CbuWpWWJZHrt6FfIe5I9SBcpxJUg39+bOr8zK13u9PCxNTbUHag/thp
zeap79IOSWd0A11dWALxTdTkdGGVbhIqvTn0/3D2XT2OI0m3v4gATdK90kiiRJWVqqvrhag2Rc+k
TZpf/52svdiVKF4RM5ie3QUaq2C6sCdONHvq0oPicXDK/e/4/9xNDWSyaAYDMd/sBFRUQvs8599x
qD6158YeDoVTTxtZQ/R5wHMR+bzHzCsLq/sSf5RPQ+VUSLQ8tH/ExDZ/67s8zy11X20pc5PUCiyh
sczKFsBs1G34rUkf+5MgbfvJD+zWyR32EMpW9yt5ZlAi+9QJ9JU1LbjvOFtdAaYAaApZ/y5FX7w3
qR8zM9fj5jz2TjTAefzSqGkbRbbrZF8UKzuphIda/8dRM6TCh0JOwTCRfJmdqCGyXI3VAHeZuEFm
dW/DEFn6R3QI2au2xui6UG3i0nSkqQ0Ezfq37rtYY0VkQHKEpDlHyO40f6NW3mjtsaY/AAwi5W5K
fqsstlplG2NiQWcXmbziUSw+3YsPmOXikqiLepGmzZmkXgaQKNxur009ozkMK1piIe13vdaZVtKm
oo4UA2sV90fhMTlNG/HzEdRBmp3vWt7Khoxfy9v27R8dqHxyD7GaldmF3bqfpVVtvjJvh8kJMFV2
uFmLqhYigquDmD0gdAwqY074x6WeVO7yhFja8HL/ld4SRsGS6UgvIiBAb8rNK9UKDWnPNvy+0Unz
s1JPmbpTH/MU/Kv6WRsPVbcVyo0OJiEBiIlj1SJP67bDzwG8iONWjB/vf9BCxoZ/kI6YDp+Dig3P
9F1ePyPMRqbh9HWY8C56GDY9/D54TS1mgAr+hBE+qmgbJkA8lhA8Zbb6J9sXawDOpTuI0BKsjBre
HZiVr78CaGWtrNQWdxCc/V21CaK3if4OGgAMgmElTlmShT5aXdf5uGAyz11WZZr2vRa1Z+Cx299w
ZARkuJEsRP0Bme+V7ZUXPAaDI1MBUtHh1M5iwEhv2ECnqj0r/cGQ3o0vAZzDug7yHysNt4ra2Ebo
Vk26l9OV9MpSPChdip69a0kr8zIuyvZc/5Z+pYpiK6NDVJu2BsijYruxOuLQV03dDg8Nie0CKANa
H4y1QHuhBAxE2MUWzB49LXqKocZNe8ZkYe+UvKpQcz/17auBZPGj7sgrT2xRoV7Km71jRsqwFCXI
C8Q9hg2m8rHCjNkyQcXlue09o7Ol1BIlW2c7/WSyFW266HmZksJx998GZHbipjIFVGi79tzlKKiU
h5K4pLKD4Vi2qlubid1IaAOorEA7rdw1/stz7/RS8uzAx6LTpAYtRuek6a2ugFOs53Y+uaGISuDf
tHGm9rOofufja9MdZNMLxx95aw8/73/GLQMMLwXCQ1agU0RR+XaYLjRKKkWDmunYgBFO8BNY0Ikj
F3Z1HBPLPJcfX8bDs4oaTryR7LPq5QfDTdzOanaqJ689Ab7imx1BmY0gE8xZK/nrvPiUKI07paJQ
6Sz9GI+scpFmNHhmZOwxTHP6FOghJZ4e2fG79Gj0Di139zfj2/u7+QKwjiJBYMC667MzkfnYdbnJ
m7P0Tl31qUdCsJUzi4iuGB8QpwDi1GyBF26GzXgAt8g2yFCST/62iLb2dY06WPyOgbvHKLTVwdbj
LeCDrH++/5VLGhE5vf9+5OyFlkElm4mKbaqpNVZ2DOuaH6oSZdrQhtd4X9htaxW/H6aMyQegssex
zNwrVcox37SpYQJtEGRpljehXwCBpjO+p6fRi1yk/lbqVYsv40Lk7B50epGCvappzm2KbCIC1yh4
KBIn0VeCgYUC4vXaeLBwceHqLqGYPf69NhNUI6XfoS1OcZC1d9EX4YG51FdAdJa5BSil7+/r4iFy
RO93SzuIIa9FZ0XG9LJjzdnYS499mNn1BClJ95jpKwaUG+ObO30haXaA0tSXZhZBUluASL4vBHUT
NtWP+8tZKOPwrfzfemZnFiqJxAjI1M5IqZ2FX9pXUu0KYDgUXysskXrRsQlWkokLHiC46okkaZKp
ypjLcb2FXR+HRGcq6KnbyE2gG9Pyp6qs3JHvgHS2fVdSZiqhCwYjBklWc+73o03c7m/FubBLp9tV
butkT+FB+TUgKSfZ4obZMf5TsXuPuaI3oA92eEhf1xDyC1cHtwaEvrxaZqAH73rdZq0ic5sIzTnr
f8Q6Rm2zZ4a21HijIIbu2fBvtvlC3Oz+9HGUVZMQNOeq+NtRDFcxfpVpvPIcFs+SoCGIH6eGOSvX
a4IHnkwtRvOeO9NOg69cQTdFugYIXhIiGQYsiyghwa/OjrKUhk4Yk6Q7h4EbEkzMbUF2vtZWtnhh
APtBOxfKL7IxtyFCrREBnmJ3rp3MGxzJIX8jcJBOaEut0SbpGl5s557xmHoIGaMXsIyD3tBWHgGt
cMlOdmrr6/7bXED+AOKPPL+IVAOqvPM8mNkHhllR2p2lwqq21Vn6JXZO6Jp2s2mR49JtJKXRcExE
0Hg4qn9A45W+IfaBoTFssKpDtmbol27w5QfNTltPJ7MrSNGddekl1myaHYR+H6exYyRWSEILcDSk
Mza5YclKv5/e5a2GYRtv2riiGpcMAAYYmWiLQwFEuwlkBmmoDcbq7nzIUWgHd5jHHqed/jI+juiG
RnI9c3OL+U65l471ihlf0MtXsvltvTA+gVIZLBVxKgOK6pN0bAe6Yrv5fZ6rLoxM4kA3TC/R9ZlO
HifSlPnUdWclB9BsOLblIeh2WfNEgs3KFeNK4FKUyXE46GFEjQMoPvyP68XETDL0joT9Oeyd9h1w
JkCytgBWFCB/PKKRc/RDsNEYdu/sUFi8L/wm74T6A0HfBpBJQJEa+hy1Og2UTGVWsRNNvPcJT6z9
FTyC7Lv36Yo1mF/cb0kaqoQYyoIc0HzKJ8u6gGaJ3J26zJL7fF/24jFKMEksap+T0QNydmVj55fk
PwJBVshhM2jem6ksLRblpK2N7iTIyAejb5CRZkW/L4rguHGU3oHJmYNyMEo8K1IzZqcsR6VXjtD8
8g+V+/ci0HwI+JFqohA+C/E0MxKKPK7ZSZq0jWA+VUpqhWG1so6bsgMXAwgJjob3OYqmcn0HO62T
2MTF1I62rX1ja+yNff9m7MOd5BSO4OpujJk2lSfZ5pZ65UPnRTvZ6qHvVi7k3NDwLwFajogEZTGw
fs8WLE1GM8FZYicUWuIdIioDdARWLmBc0iESd6IvU6/7RQ8Nqh//XLRhIi+DIRZIzOA7ZpsgZolR
m+lw0lBJiN3xSDEdPnnoXlLyqjYn0nlMPmryk1q4yQOY9lbkz1UOVm4AW4X0qAIjjtlFM/FmGVUJ
rYZTHEd2JQD3aJxRjWqI1+grkavCz/Na53BZCho7gOMAPnR23kZPhD4MO8jSRQum1UyeCTsSFOsE
9DRDn6P6pbPcSRDBafo2J5HN2j9B42pKbY31j6jZp+Vb3xwy9Lorh1Ta0sINEqtsbU3aA4b7KrV7
jbpSCrRjRdZsz63KvP782UmpddALtY6tanVPRg+sZKHiF76k5leWWqZiZaadffyb2yEBVEsApsAF
nV3MOCJBGkVsOKWG0za7xlW6Q3lge5m45Q8qvY7gSTI9lj6oPzugA/+NdEyZQXANT8ScO67o9W91
cWqHU1e/kKGza/Qfj4GF52wFgD0qkiWXu8KokYfxhMSVqE37N8kYVr6Db+z1vTHRCw2TCC0Bb5PM
7qgGxAwCy0E8iWUq2KVMcviaY7GiBHj0cSUFCA4ArcH4L6JPBFXI65dQUVkYB7RknzIjtZTsOI6b
XnySEvf+pt706uK1QQ5q8N9yoMWv5eAaBWmMvz4Nj+Yrra1mP3iNjXLwKfANwapDi+1z3//Ze+Mh
2sfSim6/sYjf4nUYXgCpeMr0WjzTGSbrUYhX/XA4xr1bxj+ZhHKixAG508pqb8qH36sl8GKhX1UC
BOe1uLHTBkQjECeVp0ra6dWuKdxcwRymxIob3W6nchdhiHKTl8ek6z7jqvnE/Cs7GbfVmppfPGHg
JjUNFwmB/GznlSktqMS/ZahBXjxk2yk51sJTqqyumm/i/C4BHqloMvrsoN5nmzypFUHhNJZOauOS
8bk4kcI2hJf8Reb1/QgxTD06Yfc4CJIFEJOTpvmKy750zGhEAnZGRq4CdALX+86yNOumNJNOY34w
OwHM/0wHxL39ndRPcr8GxbpJSvJjxrYa6AnBmAHtxorRsUiHQBfBMwg6FOvtgAE2H4+P3sljYKb2
f3QOsN7Wa4Qeyt3z2/0XtXSsl7Jnm50rjWyGEX+4w0PXvNWHCpj/dtrel3IDz/teoqEC1QbfjpeY
rne0S/K4b/VCOh2xNpBDki3CHEy3szbU3oLrf7tNQRDtnSQrdScLZHZnxcWfT950P1pfqwxCN3Hr
fz4ILhRIfXDSc3AU04Mkq7RAPDkMjMrUPn0cP97fj6k92d2m31ZO9lBvD7vX14eHZ5Bt/bi/Hzd1
By4eKgxDSU0Dkw9vmmZ7YJGHtJFOeuM25xxsDZlW2wrS70lRYdqhYslwIJ/Z9DPXi735tCJ+6Ynp
AOTBJoKr7YaCKx9ZCM+ylk4KMpoZ0N31ro4ywJWeTfYx9Dn6lM+DrLqtilmFqaP0pyrng9DufwZX
GfOHzqljZSg3hQAXcH0pdHQlpREZpJOsbWjmVj2K2p/lm5xuWH+O4cvcF/ddkZ/LAxIfOgwdlCjm
zVRY3alGU6aSdNLoQyphCOp2GkwY4weMh297NABM6k7JnCHYmIHTlOfkjWDgnZZuB+2k5JYW+ppq
D5g9lEyuyGyMh8vrX4B2ZR4djlNTWGPulmtz/25KRvyqwLfEYUEhIXyXr3dpHFoQe9R4OnAVovfp
EKMmRnYSCLZev0CEeH+PFi6GjkIgYMl8+O8Nfwpgb2kmYCTtSXkHMB0U1H/v//7CkV/9/uwIJi2s
CiVuQaH+B9kPFa26HjsY6nZ3X8yNY85LqP9bxtwdMVFZSdiIZXwgBHFGp1t5vyvbNMfV5PoYVpWA
35ecwDGP0s/7n39Tp8OZX33/7MxbdWSixvD7nB5Sx7/9A9kzz4pim67IWjAAV6JmcYWp9KVemhAV
HH/FrnpMnu+vZW2ruH96kfgp40BVRv778le0Qal+tc1mTQD/+wsB8Zh2ncqvVGqhHc2afAPdRk7n
o+3+i9MOrJPCrVzib8bWC4lTEBU9oGsE04caDHkzrUfJQgAGbMhvQOnccTM87L7WMFQLPsnVOfEr
fyEUHYpKnedYJmZXaLbwuTNe/tw/qSWjBB2D7BKygwiY5iFmKmhNOvDZWUfxWLxKNt0zq3tKMEPu
0K8UvRYe6JWo2a1I4njQSTFiktvP9KC7JLbkwxrP6pqM2cUwGZIVkQIZYmU3thU9dGsbxg3UzKAY
CK4QD6DxBSH57O1EmS62QibxqwdAnQ3MwBYMtaO1JucmeOYdZBdyZruFQRAyEWBGTyGq1uTTCz1l
mz4BQfuwRvLAf+neimZ7JqRlUBcxVgQy/mAlEl08j4tVzHxAxEcqTRP8dt5YgMb2/mo6aG2fZm+E
ULUuGz5O6YSxri9AjpONgraC4mXtMS5ogKsD4Y/14jFqQLXXUwRBh/Bl8yu1Fbd3Vpyjhfd+JYJ/
woWIUEWzQiKA2l/bH8ND4DC398QVM7mg+y9lzPFVCchRtQRMiKf4pdtmb6azNpVzUQBcbDANwcfW
526unoRyAFwV3AlLckLgnu9rrLWfn8XHGFlUUpLj55uv5IlupxGT0e9LWPK+AD373wpmltgIJLkN
oAB4vz61cKteBuvv3ty+7rKVA19bzEyZ6CMt2IBE58lRkTzpbHpaWcri68B8WRQe0Q5yk6PJ0jxi
nQQ6e1C4Uiu2/jaOvDrWbcEa89z3f4XMjqQtxoplPYRETuma/ziLyBXhxa/PTkPUK7UaO/w6RaQs
2xuw7aiYUbXmBd/U9+F/XcmZnUWYxCxtCtC7OxgK/PxWeOpG2kn9Khfyoh65WM9MsfeT0kNpYT3c
d8kxEP5Ubp2VY19UuxcyZiod5yHSOMFa3t6QlQfwA/4KRnm3oSX7z8/Pa0jVG2jffO/4Pb9QXKYW
t8EA636Kd95Rf7HPrxiRdHh/cPzz1/2lLarIi5XN1D2dyrqPUxOu5XO2IZ4/gcJtbTlruzfT9CRK
aWK0WE3iNVbs77+e769hydW/umozPT+iKxlTdHE8x0P4UHin00sLugdrRczyRTPBfQZmSBkw/OtD
mVKjqFtV5YNJCzRH/kVfzJmukewtCZFUVNVg5EEqNwfXMZCMJAaNwKtrG9vRlRAZgQTAqlf8iCVF
eSlm/mhKNJiNHQYiGNt4h1h9G67gjpfu1aWA2YsJmlAX2gkCAIL5qs7y++9kP649yyVtfClk9kwC
2rfjIEKImGEcY2Mpz9TTHqV96DQ7+i/s/KWs2UNJKlAdaQNkyVvJD3bUW3Pnl48EJUAdpTAAL2Za
H7RHIHUeMN5jMtFGahEvmeATrbyUpesF3gsVGURkcMzv7rwLxdJqLEnrQFEQAb0rTv2jOCAbY5c2
cqLQYgdMRX37NxKRczEAPUf2fZ7un8RwbCmmKpxiix6tcE+H7bBnD/YOwMNn1fkjbDp7eFw7rZsR
GFyDgqjnv2JnV2OkQRIIiaFgFIWjilbyWqDzDeR2ztcz6N2+vtB4iH+anQFoqgpKszXv9jsbO48C
Lj9gdl9EjERlOsUHYKenDUzg21vrpEfdtZ6eXl6kh9evyI3cr92f+/stc/N9I5cjVNA0y5tOZi+7
YEGfi2XCzSEko7UyP2ugzC3BzLx/sF0Jxx2cEpTrACG2Vle9FM19Y1T+n/TZs1eZHCetDOlvb5B+
2EipHXiaF25/7tEl9wrK29gptmv4tkVf41Ls7LQx1EJqtQZiA7CCGX+KPeaV8gEu9/d28fFcbO3s
SIe4JGJYQ4qoOY+chHSwEEZK0YoTu5hDuFzNzF7qTdsJGYOcZg9KRGod+5fuqGYOoFXPf1Z0KFky
zpfCZlYtbdNWUDMII0eeKOszS9kFT+bLLxCMffRu8iNw4K7zhu8BK2aHXHuiEqdgLu24xAyn1hKe
ir9gAA2d16/9+fOMUsOK4VW5q3hzp1F+RRUYBR5Vm6nGNug1NTX6/7h47++ZpyNJpVvGltOBDjt+
FCfPI0+jBAS6aKe5a/3+nYKrHFOA613ptkBbNk7iGrj++92fL57QCjeF/VVuv77+rOq8ZeWD5D8Q
DSoAHXMMjiKHGR1zJIEaV34u/QGzcE50G22iH7W3abaNFXrB72Kr2Pv4EfSKDnXQse3dv6w3MOxv
DXjxEbNblAw5TacMH6E8Zr6CXtbsNT+mZ/NYQVq4iQ7V0xqzItctN+cEjAJKjmh2Q4h07SFVvV4r
ZTUhpVuy0ua8UDYcqXLlGS66e4qkiPDBMI0KbIDXYsreoOjhqzA46h29r97k9QToDAfYKnfl5i06
4peiZopF7gVFy3VKTkCoTZ76o/AiW6q25seXngCDKVtg2fkyNqGjrTAfLflPl4JnuoYZ4GNVppKc
aj928fpsDf0CawrtFgeHAVwwUjKwaaYIKNQsRqubJAb0SJ9OZVNZ6vgjaV/HZFsRdftjyIBMlmqL
FGslq4WloVsI5W/g7/Dfc+RuMZAxYS0TTwdTdZtt8BusQfRxjaB7wRJdSZnptYy0JZMRt50S9Sv8
FDqbYcjLtMmGP+OfFmwVerRaZbo1vXjtvBUFpMWqKuuzF5fmLNMVhKOnEtNGgkzZmNNbE6HUjm67
sLBLVr8Ca90QO1DPkbxZee+3C76WPltw2VbdUDGpP4nMmdD8ULXKJqCxVRKvbImt6bs6lQ9gZFqR
e2tAINdQwWSmgIxRJDOHo8/GzhgNClTSuMnYXtAba6ITQJulS9KHaPyqzU0Sgj1sOKgqRnaY+guQ
vNuW2gH703Yr9mzBFcDngAOQNxQDxvptSy48XBKGsp6a9XDSfzfkeaqfq2lHhQ/2pTGwLrzChna7
NXbIBTVxLXS2BzGB3ysRILMEsXUNqXHrzmKDX+mYTZnsxvFdaMES5Bm0/0WdMXnsJbASCrE1FZ8j
ObbFeeVMuEG8VsTX3zPTkGLF+hi3fzhNlTMWBz2FYaSuVqDX8zmUnkZLTqizCpP69i1vxYKjBuwJ
SDHNOy+nrKeVxPrhJO7l0NbJi94M21BWt035kRg/FX1TaflDkoGS/9VEO+JAj2XjpZOnsKOS2Xn1
NEi91UYnZdxq5NGIqxXXiq/73gfOzolF6GhrRAAAk155L00h2sZddBAKeVp5jTd9wADG4hr+bytm
J6CnYySAzXM4hfVbGrzqoHtGFhRt+Gm5EbSTjt7B0VGAesIW5Pu6suXgKDQvifRcZ6+SvBHDnyt3
Ykk76UDxoV8CxXD0q11bTTWeSkMJpeFkZrExuEVepnZIUvJpjsa0KdTqbwto+GOtVoErSsNBSACS
RBn7s8+MfCUJyXXRxTmgywG0+byhAjxymHT3jTK4fKRREzU1rVs/yzZqtfsY022wa9AGQ9z4H+aE
v2WhXRG4GeCQgCierxtzJocxaDs/FQUrk0zbLEw735BwXLlc/PLMFgX9B0gI+Ed5BmdmTIOhQU+K
JHd+27G30BjzjWkKyooQc2HrQHmrYQexc7zr+PoYO84mEHbN5NcqFZitKWOGpoOCkV9ZkJWtoyZC
oTwMmPGXHRK0rryYSmSY25RpmX6kAUUXi1ErxmQRE5PdYI0G7Y/SlmrpBqoefxhqIp1oIEpgGRrM
Fi37TUcelL5PO6cSpOolrws0t7YlNd/oEClfdKTVb7WVp0fgiNNTkcr1c9aOgpuFAYabEF0pX5k8
MMXqFJpRp5y6/iUZu/wRLUkgdEx0U+hcpvTVb7mg6a98DOJTEkRZYalFSZ+DdCKZXU6qdlRKsYrc
kYFjwK7qOHqPUllEjY2hkowu+n7cyFPDzC0AcRl4VBlN4xOhRUSBpjTHY01qgWyiWBb2wOUov7Qg
EUFZTFtFBB1rnD2zXJiKhyIWMINmEsewdSMkFUFQkINrOBTj9H3SGf3o9Ub3ErEa36EHUzBsJF1B
baWojc8iybLKbXLKQNsJ4H/sZhjV9RpWMhPRmYqWNydXpSqx27aAac6itsmtqpO1M3gch85tioQC
3oq+uc8opmq664YRzQJBBwZeJiZVDsrWqqWO2SDgddMqMQMLZEr9z7gI6eR12DvNUlmPsS/jEOZr
0M15sMjfEppc+dhNzKoG9yLXMRfvNpaTqJH7offBk1wMtjQy2iDTqvXRRpzMPnMCKI2XrqYgB8sz
M35taavH2BAFA3FZR3EUUmUyjO4YpfwzKDNgh/QUXJIy5qMAkimB2xG7ohLNkUvNYG4Gst3ULrU4
B9At1dujkepIHMUjWAbsQNE5ixGM0RGkdrlbl1P1uwumunJMaWr/CmVYpE7BjBhUsj2IBDkwOzqg
uxEKOc5zYSd1Wd5t0MNfD9vWrDuo5CwbCgvwTf1laHpRdIRRDcGfPkwjRoKrTTiVFnjydPTT17Ux
rnj9/PHOVAj6ipBd5q0xYJWbqZBkZGVUaGPv91ppt/1WU6INq/4K2RrWeJ5j4CcJBhQk5CSwJxJl
HqIaAgplnRgOvpGE0sskaINlmo22ATeUCNtQAYvbDW1iVYWBIBu0SE4X6MKG6mOFbkYTFKekStZ6
ARY0KKgE+DAVEPbBeZu5sIMypFpL8sFXkJ22FR0T/DJN+7pvCGf+KlaOyBTbiw5QdB+BpOv6Dg9d
19AuJpOv6eoGk1DtSG/3XaMh+zH+xYTeFYW9JI63VcAb1UxdnkPYp0ljhE6h6FMAgx+7gGBiTonL
m9cje6L5pNsK5s+799d4e49ggniZApEIeo/mRiIzGr1vBmHy4zIxXbXr8h3sbbeHOacORT/MShDA
bej1veXycGSIITHXQ5/dW9YMFIcaiX6UxLodhqQ8mkxgqMIyYSWwm0WP38eHBg5RhIpGo4w4c+H0
Hgm6Wk5EX1SD0VO14lNujX47xGBeIME0PRSa1NqZJFSb+3u68GQ4CzqaQWHhefacB2AXyk8UMKaM
ysrkD0Nlm5Xsigbb9Z35jKZweySguxxOrAX6VfFi2mAk2ITJW2WwBgabZ5b5DnDmXVSaUPVHnnf2
HfA5G5O1heSDnV+0GYV7Zem9xjAtowADAgYHgpO/1myoSvDDTzEyMQlDb2Tcpfi/DKGV9+xvFevE
7qS2OOSdKBxFcZrObd+g/zrKawfFiMwr6sHcFVVUvqIg3VpjMQabIk+qByOk7ev9zb19+VgTZ4BS
TDg16D6c7W0Zy2Ujd6KvDONDKVc/2lIh//ySarimJrYN4QkKLdcyyjGuMXlmGvwpbNujjIFSDu5z
/EuXO3N3fzm37wHIL+QCJOA/kVWZt1jkCotppJSyT9OKWKbajrsmn3KbDO2w8h6WRCEPhmQa6LNg
MeY7V2g0GeA9+EimaL3dBFtAj++v5tblxJbxagoagjnaeqaWMS0v4rGO4tdiXB3ktkG3JlO1lwLI
9wM8AuB7Ow1cmIMW2uY0Ymz8ffnzmB43nn8AOuP4HxAZzZJhtZnVqoKqlS8NGzXtRyswMe4h/SUQ
4pij24DThkygfxH7DQupXYzev/kAsLQjqYnkJiacX18dIzcUM9f4DpDc6YbQxURbOxOrvU6mN0k8
V1LlFbriJ4LxKPaNxeJmRaMvHDNcL4RvkK/z+eDXX1B1kD8yCWqP5uxcS4TuEz0zCJguAmTp7q93
4cC5d4BOOf5clO90x4Wm6xU9aRPSin4uKjWFiz5h6BcjZKOnTf/WC3HgNjJLN4WO+pIyIbVwX/6t
+UJXrqLAj+ATc4Ayv16sEQ1CgNskgnJYMg/qGDMXt7yBT6tlH0Uh/MMmXX6/5G8+HwklSgPkDdfy
AkkQp8pURT8uEm2nS0WxDwMj2xihzJ6yNMgfhKBHPoLq1VqCmS/l2nJif7HPMkEillOGXouWs8Do
DYalZnJkB9R8HpPxjXKmz65Hi5L5HNHo1CRoLSdrmbtbS8pFGwbCSW7Q5pYUXBjRYID8y6/EgjsF
yMf9pIlPtNQCnNmOm+39U51nm/k2Xwnkd/ziWikxRpaTDgLNqreE6mdqpJtGyR8xRtECL9s+juJ9
UYFRv9elFdkLzwdENBrOF74YAgL5WjQakZRIEyrZ13Ijd+Q0lFAlYjlutZquiLo1ZYToREPzNS+z
I+twLWpEHyug84XsbzD5ZMWZnKeV+BZe/vjchsUl2tkQ8cv+QCmCcKsYur1RaMcpyP6IcfPQoitR
SCuvrOKXfopc+Vffsx+J2YAkSnCDFL1AImDWyZdcgUm2157uH/HCwyVw3eGVcacTJvB67cao6WUy
tLKvKmid1agdVx9J0dspmI7uS+Iqf/ZuriTN7lI3hXlQ9JCkR24pgOkHZcgoO5zvS1lbz+x1AvSl
YSZgL/tpyhyRHVut3QSqV5prI6UWBSFnCA2Pkgw45q83DuR4ZjMEtewXjfnQ1x9JW26MXkVT5Apo
fEkQDCgGe4DUBO2BM3dBTYYB3dGG7GdJ5hTaJy21naL0rpDqK3d16R0gtEQsh8otcN0zpWoGOqh2
SKj4atIWu1DPz/Aj1vi5F1wDTNrBesBGAEIyjAW73jgJgHspzFLJV5ogtHuj670mk8LJqjW5w1x0
dXI1TE3a1QafsYLJxu4INxT0sWZ7NonOVrb3dtEoaXFNjlo17Obcj20jgbCoTkW/aeTJYs3UbFGE
Sp371/JWm2EyMeYqILoDEzx4Fa8XnaY6rCcO0s9Z4k1acGzbzgu1Fc/y1j7AgYWqVDC7AVmJOflN
O+ZCKkaT5KcySM0w7bgqVWTxpgNGkX2CUuxZWeMPvb2cKJthWh4Y7jFfAfrzel05MXuTIX/tk6KY
niWwrztpEWh7Q+smX+i1NXqfhdNCdV6BY4caKFY5e3UCEj4GnWq4da1cHCKqYZSLFqEl+v5x3YrR
UBZDLM4n6gCZM3NnkhoF5FgciE9zgtlGJG22PQ3/+XsDcAxuOqCuqKziXlxvXibUKYsaSIlIDjzT
gIwO7XJj5VXfXj1I4bSa0FGc1WT23iY9L4KhVYhvDEHlI3QENRCc1ueqadbAarcqHtcY0vg8LbTT
zL2yJpemOMkS1RfKNtmqZQ6LJRbiLs9kZYsS8vgWCd2a9V5aH+/cg51Flh18Wde7iBbiIC9oq/px
TdA9GXVJgkG3yDATizQ0VP/x1UAHPAidofOhJBHcXIujxdiVU1+p/pRXqm2wqdt0TbvGCbO0KD4n
BaEo8gU3hC1mmbKpQn+Br4eFRadHMwXBSSKvaKWl80L0Dm4NPCVZnnfa5wQEmHKba35sxJghwEjm
aZnS74yARjuzRTEA/EWhe/9tLSwNjQWcixMVJRWdwLMNJNrAzI6ofqqVzDGiCFXmtC+tUTLbFVEL
/itQEpxtEqvjDCKzw1JGNa1JYKp+ZejZluajcAARjrbTpLrzO70OvSKLut0oaIpNejk55MMorWI2
+Au79nwwSFQEUxhBIhPkZLMXGA8sFFlQaL4pFogKhn1LQpcUP7UMxHmSRSUQLGuoXFhK/qqvBg1L
+w17Ds4kMBgg78D//sKHL2tTDINJVP0o1dHE20SDQyIMJYPvXa7s96IoxNqoFYJfFjHKtahwEHSh
6wzNNzQ01x9UpRn6p2SMMwxaF9igrNQkb7U0prkgIU7AmqQRfY6FybMsqgjmEPgCxSDmOtObv+UQ
iCvRwe2iuBR4BypqhfBZZh5lM2kCtKuo+XJt1J8yM5VNpqDcZcVps4aFWFwR/DwZ1ClQoXOec6oD
2JcJoIc026gH1ajS9Ji/iHG0ZMUoLAoCpwWKuSDyAgvD9UlJlaEWDcNJwVgXb1mg5ztMii9XGCXm
xCUIfrh149xk3+gOYwYDbBIUfKgWB74amvTdLHPz/0j70t64cabbXyRA+/JVUu9qt+10bCdfhDiL
9l0UKf36e+i8mOlm67bgeSbIDDAGXCJZLNZy6pQLrnHp1NJ22BNqyIeITcq+ZNK4SkE7v85Sudh0
RUGeGyXf6Wmae3IWYqpy2oQbWxr07zLgj69pPdYnK6amP7R99stCaXHBzM+cOoZooi0URwHeM3Ec
okVbhP5JFwZWEYVeFSGdahbGFyNfhMTf5hNwOT/GCQIuibyC4HUTi6ECa6hh0OP5wtgYOY7fTLzV
YCQtpeRnU5nNGdNTGwyXMYcYgyYzWr0MmaEsLVnEH/LTgoMKdxgagZK4WMypchX0eWlsB6Gdpn6d
yuzcSrHT+3aUrZvUCrcDhm/7WQG3rgWx0aofw4ekcNoTjWl2zDP7RW9T7ZDD8C+EqTPHAfcF/hh6
dKGw4sA1WSGD05PIDmxijmczQlmyKqL6aUKyZeFq3D6KiOYw5BHDe8FjhCa+66vRE57lKuvsSJ3C
M4ufGnqGWoJeV4xQ/OzMK2y5g85jMBSBuQ/oSJFIctSijhiVVRwr+8F0WleZQGP1/bMPLi85IDuI
LDrslJgMxlJQXcvAZj6VqMwWTPmlg0TNMyPkrO5LuokG0A6M+iRaIXBvwKMgmEotc0otjqr8GOIx
PeVZwlOvseXloZHucXWG9X15/Pm+elg5EAX8SjgwVAdhy66PKuajugmq68eykPUvI9Is/qATdMPH
9PcU9gbQKf3kK7HmPKsyKxek30RbkA7HHYlu2AdUJ4TVkibstbYfquOQRfoxLcGEVKuMbbq4/51J
cXKqYrn1YidTvtxf9o2GcsFwdDkyCG+FWLvTSKFFU+FUR6AHncnVtAhDvKQwjEBjDtYRti6mvv2d
1mz87C2EYBgoZJoR66HuI5iqBDMxhlKJ6yOZSuBM4FGuoE6Ja+e0X3h1b103LgskroApwgIDdnR9
tqlRgtNNA8WT0dDQL9vaCXoGN02pFOVxiuX4jw3A/T7sGdBpVpSoj4rDyu39nRZhgvAp8BV8GAOK
iHzQHj+KC+eJ2lEMKENdHyelNb/oEmArssE4esHCsF8VQ7hSOpZrGRyfXwqDGNRNwDP2NFZ97k5O
Zu4B1bfWfei8q9FUricHNAlmi1FgWV//uP+tNyby41NRcUDhBYk20XrXyWA4ddLWxyxM9VWOmdQl
vOxNXdra+31JN84DJMEOo5oJ3CBq7kJ0jLJPppgScHCToyR+Yw6gt5VZsWCH+fW5vtz8dvHePUBV
eRnweusTuwubxGw0VEDDPvOboVSR/W3N4qnv5JR6ZtkbbHd/Zbd7CAYI8FFxB5anNQTbj1h8zHGr
zaDRp2j6UjYZ5syUwBc1p5pVGOX1WXE6ysIyNAv3+ZbzyyAanXqS20FGCYBWFqq29hGk0LLhJnIc
dZ9Ga3D4GW4UH9CHV0zMddV62zXSaFtBpGYYfRbKdjqsS3B3Rgue+e0+grSHsyyB0YVjeoXLC5WZ
2qxM7IAB4ueh3SJOXEDFsi80jI0lXulbdbwWJrwCyODFRglqp4AA3+MiogLFKUvtT1t7hG4A8SEl
BPQNwMHX6mh3VTwVg2QFSTOoG21qMdkZWjS4iQ7AOKUY7GAaPXpYW83MFkBGtwYfbigyXqj8wFmA
S30tuwvTsaVG7ASTzfx6CA8JS4AO6M7ToGwa6XxfK2f2E9xgoEcD3zqadMVcZdSPFU3hIQakyUfL
HQ05l7zeNjNnwV240RKwXyHGAYsqQJg8ZXS9LN1uFMQgdRXIZrZNLLzXKlGklaMu1c2WBAkvtdnY
WlgaFebvmQMmX/yp6JNVJwtvxc22YTWIEGUDdJMoC3z0wFw8FWE4dnESsgqwoT5dp1V1LmVSLGR4
Z4V8wK2QOEdjM//5hZA2lnIptDFJkAwJgIxGRJIHOSrLcsH4zsoBfe3fefAYvX4tx3BypIwcuwpY
lIQ7WmASD+rKS6TBol7jVYdOw40BqAt9CGKNL+4Lm9OTGQdz9Go0HhKSumG6aq1xw6JPmnbIAkwP
xGsqp2wHtv96RdQcLaM2QuOQy492z7zGt/rev39zbtyFDyEmL/g5SIAARnItZMxHnqlwzIOcmhIw
rHH6MulW+TIgJNo3oxO99YhV9xMweptImxLP1jr9VSZm9GSyFqP4JLt0Wz3q9mWdtx4r9J9V5WgY
m5fqkbngMIj+K/9YdF0gOP9g4xdDXMR3YWpPpXmIXqx6tTY2ymo4Dt/ub4nYWQcACGpTyDRgICsK
EsjPXm9JrU1jaxe5fYAjW3hD4UTrvGmUNSDZ1QYVQeaXY4sxC6yx/dROsgezQwuC1JtlhJQgCfeV
ajer0KriB6vrwqMlJdW5l6v+2RnYsIVkeTdNcZj6bRfJft8rDnHNkXAaTQv4bjdWgOhdsFyib4JF
gcHQArQMmE/kTQWDAnB1MbHJtA96PiIw3Chqt5PI9wz5jfvbtyRI8D9reQSuo7PswzAdAG3AuFXN
LZJTNrz8Bzl4RpEhRFYbRc3rU5rUsu8THXIsY3SlyVw5ZfK91psVm6z1fVEzlx7h4b+iBNMymqSS
i9i2D71DHsPCfLGadT8ee0N2VZUu2MslYcJBSRZo0lQwCR4yLCvyj1L7vO2X2DLmDsnBgwiyAUQK
SFNdb56ak0QbgPoGyfRUelQryl1XtfbWHsmDbo3KwlmJtpkrH+AfFvrleUelyIEuD1ocKhXE0dZh
bmaWxG/VpFzQPLE1CBEEJgHBgVMs9MWB2kJQiQw5r9SxmjigalJjBJERhRiZE/fDaxeBGBZTe6n6
o6Mdt6VjHjOPdWif8WSm9qOXVQ45E1suY7+NwODtIq+uRZo7VpmuuVo0Tu+DWeRPZokZ2asy09UQ
7lOkKT/lusW4DHkkLbV9FH0QziZq1CxVxW6Mn6mgJIZuX5gkjgwVLlah6WwyUkM6AMLffB0s19xi
AJmUYvjTwkbeRLLYSHi44Enn/R8W0hXX6lF3ZlraNokCUFn26+ahcct33vxanOql9+dGNQDmReFS
RaoMwfcNHFsZSRJaCosCJwUmZ7CfgOjf6i2mrMql5PbK96HBcBctRWWseJ3wv1Jcd50Mq1Fawm7e
3LzrT7GEVRdI1yhVQqOgl/YFxpmqpNnkYL+lmPYllZtP2pQPYeiQwtR4QNDEei3tq9GI+zEKkvw1
0aTVMP4Z4nOOoSMDe7svSvQlcZqWzAtXFk6TN/Vcn6bUZxrg6FMUKGnjq+Geoc9hjBe4WG4sCjpS
kfXA84L4l7uU10IcoxpUubKSoC3sIwlfQiXb0BgEwmQhsriBJ2E5kIS1oPUWtssWDOTgOGEYY0JO
oCvSwbAqutIQZ/SNVn2hDZr6MlaxVa4Y0dqMlOyRxXa3HmPQndPYHjbox1GfZArYeqXAtW7guTyG
cOtPpNSeqwGNowAo00WS+Zntwax1+L9o2uJHwPOCF16wHqJ3JKFJGsRovdF3ShQwY4d6b/Ho7JXM
N350v8LQX4dP5W988/3z57/7Mi0BgZCNCBr2F4cjZlPNMow7BYWJgGBmN8YHV8H0BHoFJ90wijk6
94XdgGWupd1QFo8JIOyNBmlN+iuOml1Sj7466RuYmbXloBNpPAzg+S9fYUtza1pY66x4FIfRCcAH
cCEfc73RDdp/2lE20kApBldvKoDSQpQvjcFFq5LbyAzPgvFoGN+i9pV0uh+nQOjd34IZO+JcfoJw
FSoly4zMMLHf448ofbHGHvTn/tDLnraEtJp5EzhXFBAZqPPxMP96tTGzdHBrYbXhuKXNHxaC3HT4
XqDLUY2+GhlZiLFutRisQdhZXgGA5/DRunWhxbTU+rxVSRwoSTDYptfaYFoBJtwo3u9v4cwLBEkq
wh9AuwDVF8MSO0wiNYUHHQxrAwRyzTF3Gy82MeGsW1DYW+uIrBkfhQBIC95WMWtLpVq2K12LkdFS
eccFBqJ8LZaEiHQScE0gBVaY52KQpBNLsqnSTaggRklAVywI96b3bOqryJf81l8a2z53SJeiBD8h
zcueDDlENdVvSfKip9I59O1CJHbTqMIXBEAxaKRU+FyaWHMy07FLqrJLAnXTPGtv8grdeG5rrZ+a
95xxupav9zVi7pgu5Qkea9aMhpoSyKuUzstrP49RehqX0pu3pvJ6VcJ9yoyxwwg7SEmmVbJaA+Ok
rNon5/fimJVbtwf4eoSZsMgWEriiAy5ZkWaFppGgF+XV0opHOao2lRU/2222rifHS8rOa/U3JwKX
gN23p2mU/jToQ5XI9v6+zhhMRFAIDBFaA5aA5V+bkAZudG0VRRpYJ+Vkvti/TP9n5ctbzO/En/vC
5lTzUhY/5Av7MbGxdjjcKujKfa2iocl6bxviUrbEETWnLbjP8BAQcCDY5XbzQlCeNHGT2zQNTCn1
Sky0IwaYhdIFn+em/MwvAVolkPDHUFYeeVyL4XCAqOymNEDB+Sl9NPfAhBbPxTNGAgQY1+tXGbjm
t2TBYs3tIh9qgnYCpP2R8ryWGuuVFE+6ngaRTFwMG3LR7uwiRzPoC67WrNXieD8++QAcOKKTaiGO
V6CmSfBmrM3RnQ4Us7vzVbdDALTgD8/q4aUs4dWsp5QpuQRZFMSXjvu9c1/hJYCUsPfowgM9d/ku
RQkOcdeCOA3Z4SToVsbqP/1yAKdQUQYCB6/X9enIyqDGUYgehy7twWJVUJc7Zv7nLxIwuf8IEVaA
6FAxJ9bCncQgbLPuT7VWuZnzFLVL5Nyze4UsvuUgTEPmTVA2FYQjjpORNEitAiwzUnqSJfBx3V/O
7HMP8BWcCszMQhpfkMKaqm7bHPd1VAe2aWMFz6QzGX4LgDDKE/bPUdJk1EyNfNWXzFmF1Fma13fr
tcFHBsQPVBG4yohhrs8N4TwzUT+EHUyM2Jcc+9CiDX0Vy9qfsasNn+mILe4ve85KObAe6BAGjx6Q
NNciw0lvWZjxi5w6GyRrpi2C38xLwWq7sMEzJgPeDWAOwPOhF1ssg5u1TBpaRlmgGH8q7B9cAi1r
Pd5I++klXQkSDjKKCan1VEoDQ81XwKjvQ2oEIMRY3Rcz807zWBPtL2AZ4S2Q1zsXoUt/KJIsCxLq
NKs6LCPqjpPzbqaYKYliJKZfgxHa7UubRujyp4sQqJmju/oA4egmKWkR3FRZ0CnymyrJGyIbp3yU
tqFsUpfZ+kNqaq9N1GxHPrIMJU7gJ9MG/DMpKF1ZXmCqKZDJ/v1tmfsq5NhgdlDmRu+u8FVlBSwe
2B2yIG4xYoGlq3x6tmpjIUM5p0wot6HqjLQekkRCLNukWkyAYeNr745N8yPWToqabB0kaj6/HIxD
QyoKyEwYbOFKJshDJbKTYzlau1J0tAdb713z6ZIOCPkvpYgGm2gWDbsiC8jKBAYiLr8q3e8KPdZf
76+G6+R1GM6H2WAkoANsLfBTwmqoNjgpbac8kFSn9NqhrhCS0tV9IXMacClEWMxo9LUeVXIexDmI
XdXS/Q/320K6Dqkw9IDD/bm+eEXUYpyzUeM56N7U/CVVt2365/4S5tQLlSjEmOCQBY2CEL8oTRGC
UKKBiOihCJ9ZtiOhbxa7+1LmTgMgWDw2ABVgao+wUQ0JjZYZsIga6Kl/o3mt8wwDfc4LhncuTgIw
9l85wkvddnUlUSXOgvothzcoxW6IecfhELpy1HttI2/CIt/ndeNOY5Bb8UOp6Av3de51vfoG4dCq
Lie1JeMbkAQrf6FqZf62v9WH1vbjahU/3d/YmXeUTxDgbczAyyM/d60hiAqTzqBpFlRSMCbFieUY
XNltaQYq2nqpNWtG3ZFARaoAw7nxiIrIfNImemSlSoaJ2ZPbm38iDHfKLWPhUs1oJFp4gJ5FzR8Z
NEXQyEFqYhq2I87QfpcxnFSK1uChwSEu4Vlnl4NkMLrDgFi7GXyVRjZpOqbimSatq1aRN037sVzC
PM6oPi+i8u4n3kepCcuhTZl0qWXBrNomtDHy5K79DzuGo0fNGtgdHej6ayXIaZdGfWdmQdP+TKan
YQATGVgBs/bLfWWbOxk05qFtGqoGx014ijAUA4PjDAdLgR+s0Rg8QZGn5RtQdS1c5LmjgaHg2E0E
fKDHuF4RCj2YE0qiPDAwj5jorw6Yeqz085EdNxUcx8uJTkSMezY0Q1gMHYSYiRvZKyc6KfGxyZfQ
JTPuE0pJHMnFi0lA2AqLQVcJ6wrI6bLQTZJs1bbJLjMbTF8Nhirax8TeoxFic/+w5kI8yENnC9QC
L/pN91hB2nGiCh6nQH1CxwBx5U15ssGu4pNfQwZI3sKh3aZHOX7iX4GCetRyigarjAs8q6vcl75O
q3KlLbwkc0I4Og1oOARJaCu83szMmOSiGMY8mJTHjGFuvVoD77f+pdevC/vHPQTBgzDwKiJ/CJw/
8r3CrUpB2g/oopajWcUtVjbG5awxlNd6mX5jxN24VLOYu1uX0gSNL+W6kZA3hTIOEVDl73oEvkm5
85aTo/w33VsXN1gX2ZqpipTYkHTsIDlMVr5l3/E0lnTVm16VeUN2SNJ1V/uk2Wfr+1vKTd09yfzW
X0iuTU0rmKOiq+lYxwFbdb864trv/5sQ4bYN0TQlkYVjY93me/oj+zaBlvT5vow584RGaITOcP4B
WRFlyG1MnDEvgq5Pf1VovukmdDOZnf+/iRGeDqmTWTxKRRHUnbEty3g35eN3S0+X3Ka55cAF/ACr
I8oQDSGgbqFWTlkRUHRBuwTtNeuMRrzQYCxl0+ZeQ7wfADlxXkW45tcqANQIAFBKWQSOlpqeEqJR
18TI6/v7NnOXALlHRAYcKRJDogfBotZx6AQbgdyyFxsgEuhUD6VRYOIWJH2EvoJKoxMYRk9B8R5F
GuHaWnZj58RmeZCSPeli1+gf1Py1qTakBvLipzzsx+S9iH6g9Nwohjf2S+7F7Fo5iQ+SOZxHR/Cs
07CtNEah7pW8tRC01cmahokXLTlLHzp9s1LUVOD+AbiGnsnrk4s7cDvibxGAe3Gte5P/Xuwx9MnV
kLcuV4aXobxy/xjnN/dCpKAsUxaNmU6TAlWPYS3v6UpeJW7cu4/KvtmxTekZCxJnLoIpW+gedxAM
AfPBtffCQClKZTiDDNMY5sWmAh8YqlNS/Hh/WTNWEPwsOieP4+clMg8Rs0bfRx/mAQbYoXV3M+WK
12pPffgidQsp85nHEm4tmDt09J+A50kwuD2YmRsjw20rQX7jDkWUghIwLTbFqLNdTRBPFujBPCbo
wPwPO8mnN/OeA55QEJ5pJGtUtcA/gaUHw/CbBOnweQAJ2s2AV0eNH6YExGnXh6UNYVXHURwHpH+v
AcOXDbRCkn2B1lUHhej7hzajGcjIAjgC/BtvLxPuOTjMOlOaxiSY4torm30X6Zi3vRDMzdxleIdw
oQHgRTgu5mVB8lmomaGjHqY/FRPxZeOP6aCm8Xn0CO/z+leOoBaJFcMx1FEOs4xnM7R8Iv1Iq2eA
uhes44ymw8aj7sZNI3RQcAhtxWAtaGuTAJSnKxsBg58YCkrzCpzPIvs+DbWycEyzO/iPRGCGr3VC
7xStRt9BEtRW7ukI/9X0uQTHqolxQv9BIS4kieYwr9NSKUOUFLsQUCoqY4HmD0ashSBlVvEu5Ag2
0CEN45SBSVA0qOBpqW8UCCOXiEH4XRGMOxwZpGd0QAeRoBPuEvrXwsywS4AoWoNtHCXbDhpdClPn
hQCZiGYdoBLFw8loZ8g0RTYLVdjJjP6AUfvX/UOZsXdYxr8ShEMZoigjuQIJmdytcv0HGHy9Vra2
knIEb4GP0M67L3BuSYiEUZX/CPFFggTipGgBNiEQpd5TCWYEeWxf7ou4VQCNv7YAMnGIBjbvWqXB
+RMypYANl2rbq+LM7ft3tlQbud04LgTUcJwNGNh0QcjQWdlEkCcPqjpc547xkGpfE1M/xIyd4qIH
XYu1vb+s25sKaD8eCNRyYYxgU6+X1YaS7gDDXQRo0nYHPETsMbLPQ/ppg3AtRrg+OnHyXiJVEaCD
APzKFnmY6gdzCSW3tBjhdUjqsI/bssY7a67y3EjcpEOGsWhyt3V+39+3W5uKBfHCEqp3FsrEwoJU
R8rtVKYFEEGnMKlfenDb1KzDsoChjU3/vrQ5vQDVABLofHwZGhOuTymUiYRCATzpOEVlP0FyTGIv
jd57Tdv/Qb/TclLmRt357UXJDN4sb1IU2fOkyOqZPNUk0PO09TtANH0wdVVbjbAlrqAZUfAdwNwA
3AIceDFMsICtqsZYGYIsCTEqieVvDJNZ15NlkM39bbwxE3jSAYvgFB+8lUkWHsI2NFWpaYYhQEnV
l6zaj/OFtAj/DVcG/FqCiI0owtzs2hprwW2VXEJksoLEdj2VWb8FeC/1JLlV17rROT7LmPL1/gJv
k01cPp541E0BfMW0jmtFie1KKeGEDsHwU1efdG+nWBiJVALjCeZMr/W6hfXeKOaHPCRMEHOhuCP2
OdlFZWaNjfWyzqt+x0BDgYee+JO08MzfXDdBjrCuoQljtHyqkMPWkdG4lnqO/FZ7UBeL8rPaaP27
IuGqaURP1dDBiqDxzQuIZXfJbwdzrtpV4n39I/vZeuHMlpbGf34R7ERREmOYDgQep5+PsY8ZiwuP
441V5HsH9m9kPlE1xhN2LQAee9TRBns3/awSb/Iq1V/dV7slCYIxrGpkHAuuBZ15yEFrGnYGqE3B
kPzzvpzbSFRYimDg0b1N1MbQcL2S57Tzk/ZR191+G4SDW+cuZkO8MsweNzD68H8UzC3LxSHVRhNN
eQTBxkl1aoyppeu48V7pWpO3xv5b+6N2F/Z0Vg8vTo3//ELi1DeZEis4tV5+ybSjHr3k2gLty5II
QdWrMJHHJNWxm9rjwN6pfay07wsbd5O9FU5M0G7gFqei4MqXxYUP2i8n9vS3unMzH41h5SZUFwzF
nIkHIyIa0uE/IyYV1gSW9FQD9+oQyAlz5RCPsbY0JW1u2y5FCEvqYrRTp1FCA5W5dGcekoXHfmkJ
3OZenDyGMZSQgSX06Xe1P6XD88KZLAkQnsFYU6Su0WMahMg+1Ds0DjTxg/aDnoej/SAfvian1Muf
7gtd2DSR4j3vI0BnrYgGedn4ldJ4FfCJ5dJst1kp4NsA0SHPttj85xdbVyfgHshLHE3IPNUFEKBd
sKVz7x1Ipv4RIKgXSHRo3vUZDcpfwG54qXHuis0wrNpkoy+VImatHUI0zAWxUewDOcz1auIyD1Uw
CdFgVL7LnIZ8jQyVG7sYsWp7+ncc0sLq5ryXfwTyHmlB4JCxvrW4QK/WPDnxrPceLC0Uo2WQIVtQ
8/mt/L/VQdjNs0QyaqcVRSJz/OO4LvvzYwHJOaMNIEJCjIt+DLjHoo9uE4uimQ06V7dPZXrO4+OY
nu+r9cwirkQID1JV1bWVgew0UJVvVf4L17WpTh36/x+VauHactUSXMsrUfxWX+i2Smp0HWPES1Dk
HRIdPzT7G8MEEWUpBp2Xg2IvSrEfMy6u5XDjRgcNdwgq4FDbK20k8jAZRneWNGDG88GK/pUkGDrO
gKGMFi5TX6Vehnk9eimtMs2TQuaaC7s3Y/NAGm0jpYIhmg6wPNeriuRRHe06p8C4E7fUJ5ci+3Vf
F2Y3DrN7PsJo8BkKxsdQtKnPaig0lfdFE61Bmejq5lZnxfa+oLl9Q8IaFWV0waAuL2iC3TCD6jlh
aPonbsJ2ef1ql994fk0hn/fvkR5HeZ7Pj+A4kOtty6uUJolWMeDkh3MnuaWyqhsPeJPs09AkEOld
ShIWhbF5EZX1jgWYeAAmKi2NPdKWS4H0LSqIiwHUAH9ROYRjfL0g0D1FlpFggmCveXUgr8JqI0tb
ZrpTvml21VJ37px9uBQnqB21MeJUYjiqWMsO5i9JjfxkfFWjlaJsgDL+JJ0L4r2rxQmnNSIv6bAM
izOG1C8q2S0wtfmT3IcAqaGgh1cJeGEAadDOcb2DqSOxMu0mdgayC/MEjVLf2ZG5VLgQNu5GivD2
lVmcJ1qOmXrGW0o3oFKhCmgWnzFUT6Jv96+T2NAgyhK758y01Qqpg6xMCqTim12AlOy7+V0tgwRV
tX5w42ybPlTsizo+ILJdqnaJaLm/8lGMBYkVIveb4mWc2I0Gzjd2Rn84mOX8Yli54JgzdukRXb/2
+uX+ej9wSBcvyY084aqVZmklOGR21jd5/8WY/AGDNNeY2Fyilldu6HZ8x99tsh7xb2mXb3xzdf8T
PsYQ3vsEwVYOPOfUGRjrY8vfcvvUo8mnKodVlW47tKymBwuNF1RJTiTr/bb6ZvY/RoD2pnKHgqFn
V4cs/l01KxPDBtmhr3t4J89Tuck648GWMO/Qpl4tPXZ9s+tNZU916o0L9YB5pQFiyUbWH/gD0dqH
vWkSElvsjOkSshdu+J92h8Gw+G/ssXbN1E289+/vm2D5/54cIHkfLLUo6QjWqx4d9FiqEjszwNx0
v64aFHSiUU9cCiZnP7TGCZxvaFq/L3ZeYy7kCmaMNVFv6pnJzp2K6H7wk5KuDfgHeviIAk+mZ2sq
vSr1JhqOxNnRCARgjpuorkkNPzbfigyoX4N6CSZxlodq4evEhp2/u2KhkgtWTBNBn+C25jaGb00D
jqLVU9dMfuX1A/J7uY2q0w4cRRaV3HYfLhYdRNbUv3I58w5PJQKyKwSCuaSjCTXCaRjxsE5NsL+A
acQMMcDdLv3QGd0oyjH2biWFhxY5A+VY12dkLRRwQEwkcYtJO1gYlm4+jtW+BrPy/UOb2xZEQQCd
Ia0KphDR5RlMWpphbZNzyx4KjC6qk2foKtMTLxtKzAk8R7VLx2BpPPqMjqJFSwMfINpaQBsk7orV
lJiSJg3nSX7plGozmZuuatasLFYa/VzAwk8AskBcBp4SlHZEoIDjFGh10O3hrLNTrcfuQF8yaW2q
yMof0CujPy9sqZDN+CuP40cBZwHvnEhvOuhSaUyKNpzHjFRfGIvUVQ25aPHWPRltQistxyCbBIf5
RY2otc9LzK+8/w0zDyNIegEAApMmAhtxKHSt57naJs5wfrZjFRlm3ZXRRCn9yqfWy5e6aj8KjoKd
BgQYmCTYOBlUksJTkU8OkcrCpOfMHMuHSTek59zqJUwvzCITFCp9tWcEGq/V7ehHPdiWS9T9y9Eh
q2Sc1ECabAxZNLXRG0OQbME9rtfESm2P9A05kMT+irmRmm+po+lNFhi/h7AuvcaBMcOQ236lYfRn
q3T1RiKxspYo5n7qY6+7BOzda10ekQruiAZ7Y2jNtGDi5xQZNg9UIKiBANArKDKL5SZKigxpkbx8
Bf/6ky69W/RpaB467ev9QxXz9h+KBcAwEAeoL2LUmOC55XZPwc1S0bMerhx9h1mlO0fBvK24dmv6
ZwDpINBgr2NHvcKSgCpeKqOLsKL/+wC4xRivi2KgiLKsBxJNltTQc6OvQ2ZvSBOv+QjYuvJBfnho
p12Z7AtU8k39p0y+VAQEx40Jupi3Mo0e7+/GnIqb4HPGrEpMdUAYeO1hGuVkDLpR07MUfm/Iz9E5
ZbXbmq5VPSw66ELK4++6UXhCLRzAbSCqr2WBbKygcUnoWe3Td8Aw3cwy4YMlJ/PnINUeJgATdQEN
NH/YFzKF1zRqmVpX6kDPWij91OxNGm6qGk9otK/ybgN4iz8SsOkozA3LyVf7RbQc38CbW40+FoeX
mmWwSF8veqp7sFkqPT0X+kFPdw0JjPyYkROm9farhHkVunTa+qCkMKGTXx6nJSam2RO++ADharWk
aPSRa5sWSysjL1xmlOvwUQd5OAG1mFXqCz7+0or5B10kT/CEm2lq4pjTUXlgSrdrCicwyFL+cfbN
xQX+Z2eFsEWiGKHmpNjZUeq2Stb4MqLy2twlEnMxxg7ZGj7vLV6nhlsYm/vX5v+jV/8IF3OsIVMt
OupYZJ+vj6bp1Stk2+231fT1S7ddcLrmTxCTEfHU85ENgg5LYYskewdZVvGtkbd99qUEvnN81sIX
Z0HU/KZy4kGNS0PceX14SRwxNZFbeqblb5ocTTBVh4jeSx/ta8iFVeH6T9X/+S+biU4s8FVzcvwb
76nqS7kfcEkJ3i4bdDtrA+FSjVnLnuS4g7G1Sb8j/Tb+fV/wB1XxzeW8ECw8BZhXZeeVQXE5p50S
P4Oq8uskA25SwwbCDsZ8fnGVunKCYXYRxmTsKD3Wvb114NzRPvUwlnSX6ue4eWzkL2pIQH+8Qa6L
IalG1MHN9K09LESU3F7c+2TBS+ga2jNSYa/ALZTvbGTYIrrtpaWexbmtQVoNLJecUxPunmC3YkYr
MmFYxTl1jsY6XpXE07raLV5CY2NGGG/t5+AFAPNw/t59ddqzVKLxYQrdygkfVemICN6sjiAy27fA
njyyaUO1LUN8f/8EZ64G8DsymoDAsY5oRPhKdCLHSi3x3dgU056FT4a2wxB0f9RPjbHEcDgvDIMJ
QDeM11LswwiTiWVSYeAeliBA3kYaxWQC18x+yujBL4d0wfucOWms7V9xgn0DZFwBlbtOz47bBuFm
bY3/afP+ESACKFJmGJg1LtNznXdeI5ursfwR7aONMaHHjS4R03PFFBT3cjkflufiWWikmurdiOUc
DHdY2KoP3Mq9Xy6YSL3W+qwc8MvV9EsIIJxqdci36LsyavxW7/2uP0m9a/U7GzclZDKImnQgedpT
G7Z7NemP2biUohbTn9zdwYLRZwd0HnqRxHZc8C+rEfrXoJty9ehYYf0QjzmfIN+rlmfTMfs2KMZv
OPfW3ki7tnQNUn4SeP33G9AniQ8A+hWzoK7N+aDXxIk1qGzdPMXqM2rpGA1uRpGnq7v7N3HuReTk
Lv+IEvyMtGGV02ombkdjnZpy2781yIeOSRfI0j752Rp+egzBwxIuTYGfVSxEDh/ZARS3BIuoZWHY
tooEwaSyXcmhmFXM0n5JxWbcGh72/iOG//xCfztW1uloh/Qsj1s7GddDd6g8Vrcu+RaRTUtO5GBP
LqiJ8hHkk+UPZWGDP5rXbnT84gOEs+xrJW1zI0YyeMfWwxnjNxI3W5FN5/WPJ2Otrb9L7uQfU9kd
/Ych3/Ye2/Qeoohq+7Rw1vwsbz5F19FtbvPUg0jbEoVjQVBNQkIuf2CYUw4Migwy0dbP27c03cD/
czv9uXnru97VJi+cHhzy3Hsk/Hb/Q0RCzr/6ffEhQkjRZFU1FUmFtNBpqNw37L/y3BXb3sJwgk2B
yaI5TuTZSr0BcatKgyl7Vtp1P3ldRvy+WYMBJDvF6FAtP0kn9ffLkL1HgMcTzSKRdwcX2LGThJ21
oXpLnObX2B/i4sf99c+ew/8j7ct2G0eWbb+IAOfhNTlptCRL9FAvhF12cZ5nfv1d9D6nS0pxi+hz
sYHuBjbgUCYzIyIjVqyFeayJUh6M0fTjQhXqQeJCfIe05xhUdUGe7LKBIZepmbk1GC+X8IOzd21q
JAI3jYBL37UUHY8uacL+ArKPcCNUY/Qx+GG6ME8+e9WurFBXrdcEN1a4AnsXNeIOosXeNhd838qk
Wjs/3sEfKaG7o4zWCpIdDRLnNEWK2rBpGdTYQuRTrVVbw4a3eRtD8w5j+Xb+htNi9b+NcM1uKnMY
Dpnt7V6j9WBpvxrLW+dmY3F2Z6V//A9J0atmjX+25jmwYn0pIZhLzjU81P/5rZQHAD8rEAU5PEDI
+yQbSM+hKuDuofkT8TxRi5XrPdf7/0sl7sYs5dld8HEEco2jzOT7gP2VuedWWKvpQQIMLDnmHLzM
448y+/2v1km9ILNI5SJfjfuL0gbDJuv70syatlzLarA0dT1XjMHiUMKa1BlxT6nFlWB5Tryg7C+Z
2W1qi7fTI2cwv+Xz9HVBi7+TrdSuVo8XOHtvr4xSC2yZfhpLSOE/mc7dQhEs0PMyE3dl5UvEzwSP
AACsLKR78xH6yiqVUCZg01NTH0vlu8zsV1I9Atp8KFfQUyvTPZiPeBdVXZNJlrzG/Pf8Z4/pRyXX
INN00dm+sFJ94PFuQINJZboFZ/hfrsdfM3QwiKEU19Q5Gl0ayvzHSFP1lt0ELuGVL++9TX2icGdm
Kfeca02g7M9PXJIYnZZowHji8hHXgEbvErArL9F0BTXTOoBibmDAGa+lftRr1wI82S5TzwACyRC5
Y5W+a9VHoayZD4/5w/dbcK7psrj0ZJlrnd38OOp4cyXTppGAq5S4phfaVXOqw4sqGkO3TjAaoEO8
PDOkaBs2KqlBcaT9+8LujX3qpDOBBn1rBp8+Tz09MJNsFylmnZe6ki/1/2ffS4i7AiTqwMBEi8Yx
Qtq2Yomo4Ypv/LCSm3eZAduO/fjq/pfP/dcMlW66speOE3jiEjKWCJoGtEJE9VwnB4z6mAWGlZDy
8ICKqEaMsybhQKiAq2XIPxJlxWaHnslJHGy5qNX5gFu440t7QEXOgBELlW/r/gKOOF2MfD11LYnJ
Ts0iAeK847zabioY9W6mtBzbICpEmRUGu0h7KorwPdeOWrhKvXw7su/C+Jywm7BeuU1jgPdyw6i7
QlsCrM8tGnQFCBiTFOWdmm+g+nUvZQPci1L0H2LQTnbE3uhzmdu1SSIt7fJ0aOmc4dqgQD0Fak0M
/QIgAu+pko8CWxMQ4TaBFWSbhF9qF8zFCrQWWZA6TyyJNAOJOtQC32cubvCHl31W/poFXXhTKHb3
+fhkzxlCjx3FHl7DSDA9deUyUqdOTGaXviiMMYcTYxonL7vVmAUHVVzy1jP9PaCcUNSE/N6kL0V5
hiHC+9xt0RodM8WOGqfrE4i0tbrabARtq+XcRgj+aOm/nGr9ycuvzVJB0ONqIZJ8ZbgEYAipNkHx
Fi1xPswdjysTdI98lPohSxloMrbVW9ceyrKH3p4VxCJRo0sZLUXXue+GqikHFAIQGeAAuD2NTOAW
ApMxw6X2UcaJ8OxTTnyzUrtm5aNT+G8PCQbvQf0G/4dmN5T2bo15atmHvg8VTBGAldJq+Q/hV8YT
JVqIG/d3+tYOfcXUKIwDD3YYbVMrv0blLccs6PPjxdy/Zm6NUK68bmMIMIZAxgDpUOi86LIbJhtY
67GVmYc7zEA8ber+oJpKl7chdjiwLaDyF6nn9F79RPbT8+CkNUfG8CpIi7Tr7I0PvpjhJZG2yvA1
oIKQ+4whATVQiOHKr3/7wbcIaMOwSdV8xYtrPjM8RJqu6aA0sbAt9+f39vdSew+0eCApHVBnSXYc
xlO9qoxWJhhlkb0F1PCSJeoDJACqYFwGlkpl7avrSCrMyHvFXJ7OhizQGguYvRlsDVaGAIFyGOZL
MaV9e3qxKMaPeg0ri+K90PqrKjfL9twLPSm65pyCLUi1uoolXTQSgEpCkdUxYEsC167ZddPqXPoR
puAj7NBSWvNLQ+r3ebIMN4/+BzjAVLSHqZ/XtaBJ7St+QB+Ec021LAYS5eAXbqPwe+FMztyvKaQo
QMKBG/qO10rIOLUCzIe/iCVCdK9zmPXKTGU4a9IzpG7y4tDKPomYc+lJmIIkUnbKmVMNmFHwJ5S2
oR/+TtQvBXNv0Oxu3iBCyTSeldULB2ThZ9I6IR6Xw4W5In9pxYi3QElr1koRbFBwjY7+UC+Ng/xw
GtxGdsQ/AFwmKtOp2UY9IUDBFicRsKyXbUZQTivIQdY/Pz9F/fO4e319fX9/f3r62DgosZE/HYn1
r3/9WWAfdRzM9008O/QoaO7LcgeaVuni74CzILLdW5IFRqS9Zwd2vRVs1xKeE3tcyWvOzA6yydpK
SOJN6CzSdt/H50mFTJn41yG7cTe6HmieKsfQPLtIACYQq4bglAdyK+a9Wi1BFGdK5WhrIp6AgWSC
CtPKM5wfKkHZKPKF3fjvmjWuQOrylJoyOMIfbzA3hXf6A090O6CXxMzKXVluYIVQGBpNvmTkMOhg
BtffDh75FklhHHfvG5905OWxyR/syp1JjEmBQ2bK32hSMgWjETm4yOWLsd2Xx8vB+mXtjVgfdC0g
n9b6gNFpcrEI3MpzdVytVvpqY5o2CbF447RdiKszD0Js9dWvofIff0TbnM1y+aKQwMxao3IA5Asu
4UrXi12/iVFN2ixBm5aMClRXGScaQrQ9tgAPzhf91/BZxKbwKuzGJyiatS81lKTP3nlh36cw9WDf
aQAnG4R4gvsF9t3YG7/2B+twSA3r4OsM+VWQz2nTrQRqcyRbl08G9v0cEv2DJ9lhdZKODVktHARa
Vwap57T1IIbBK0WbuPFuo0+ZxrI39JV8cffN894qd3Fg7V55SzNtzP3o3PcJ+M4/w0ZZgifOHvor
w5OXvWpdQAUI5WEehkfO4PVsr53L1i4ivP+tWnh7vO0zVSasEgRRP3PRIkaCbo31oO/IArbGDUvI
uGs1pxtB3nHsvb37qgR6+OxDeGxha+9TYECDIfEERiiMGUCH6NYmiIiZLug99ZLji0qmk9vZamFZ
97H51sSUylztYRpASblzXeXC2uIGgFsztAKT0Vvy+opu2kpcLUIxlixSNxVAhEaIPUa59EZrdLq3
Yp7KbeRwz7yRWTigq3TvLrjHn64EdWdA5AqgpwaJYXAuUEdU5oqB9+IKqwRHfrv1dc0s9E/fAF+5
HhO0/63MSslzYRebwq72QENY0x4ktkdY6zk2glVo9OQo2SUJzfAElmwSkenXN/iv3A6MmDD6K+CL
ereV1vGeWde6Z7m6vy7Ak39mLHVhRbMn42pB1GmUkzIJGKVULkZueScnOyzN8f00CKgtAyJdBT0j
CEInRdrbg6GgTV8nraJcakPUha17ZJ5zK7SwY+a4in75xrjyNpXNvVZWSdRtZvlbn9R2bUf4iO4z
j30AuffKfeqW4+qMC0SvBq8XYCtn6B5CtQ1SNQ7UC1TmzMb8Va4Va9zxJvEucaC7r4/vyExpDNiI
K3PUHYG5JB7TUL00JubTAc23FBN1IKKZH5kRWKHtm8ipiWI8tksPb06O9cYudVM8t/LFUsAyZVvd
1OvsKSA9aUEj8FqsW7t9cs3HBmf86Q/aWoNoBVhJ6NnNsYQQdxj36sW1Q0NY1Vt8WItdFQs+Z8kM
lYwKEA1D1RRmkAau+rV30uxwlevK++PVzIAnoM0C8Pj/Lod6dsSQeFaKrlMvb+kaAzhWdAIi9tnb
y7vRbqCQoSBEoqj5zi0Znv4wfXXAPAfddIxSga+VWqCMVD6LpUG91LtiI3/Im9goTdFQ7OEc/ZaO
j5c5HT7aGKQXUL0QgflVaPYdNnQLrmt97SIUZiASeCg00TyMByzpc8xls6g+/7VE7adXCz7E8ELt
ovlmp0s+cK27SjCi5iybHafzCynd5MLuFyZD3QLsQnDb0zG6ikwVRlfqMUm1S7oLz/KZN5Ykz+Z3
7h8DdLcfQoLc4E4G5D2zAjL82duxlrhw2Od3DQ8NaGVJYAmky/cApWhKKxfaRdyzH8WG/yr/gMjM
5J/5hTflrCVkCRM4B0OqKGLdbliTuGKj1J12AX1G8Rz+ViCfZqGZCXbn8UNZOHazzunaGlXjqCO5
DSS30VCem+BiGJLJTt6J25db5YmN9PIXpCf5hCy98GcC35QK/bNIKpKHGGB2eQ5mtQN4Dc7iF/fd
LLEfzzmoaxtUcNWyXOGCqNWQ0Pot6T4wEXYo/2RWvUCeMdNrUBHDMfuD1ygGj2jYARe4UGFKUvdi
RBWJj52z5o+DoUt6tePMTXCInce+YqZQBIMAcHGoxWDImGaRjNk2ZdQaBtmNQgrbx5NU2jaInz66
wuCZJ7yVAAMg6BAs1Ztt97nIgjK7t1e/gNpbaA97ELPCLygNDHSdiGL6lvBZ2fL69Yk3QO7xHjuh
vSSueO9LgIOYmmfAlIC5SaQeaoNaJhzIoNyLwo6Wy6+LktuMf5i6sx5v8JwdqKVjb8GUOEkk3F7B
Ui6qqskr5sJq+QZ56O9i9JQVKN9aM+d7diFBmP7ajYcUUVzgUMXACwFsVPTw2CBEkPnII/4SM3DC
UVemRgZ1BpMXGmEh3xTvvhvK8KCsQzsK6lkTgvZ2ZbwPeMwwCtKFGZ+4YsPmWzVc5xpRMInmMq+u
+xVAySTcs4CZeOexP0oZkXgHWZquCHb/xXofzUpxz3msjw6HDjb+/V1+ZNlKU89dqbOYefK2Qw/F
MddyPaOpjBrDCzKkk8D/l5DmNYpJ3ZpygcQ8QQ/M6aOt4C0gdO5CAlaJEIq8chI2vIs5IuRZknR6
Uaa+6ppFNUDoVEEZMQRxghkHYbHy+dwzi2ZwF07OnGVVnJj/oUEDsuPpZF1FO1HqwQ7IlPJF7hnM
dffgl/cEPl9XPTY5kLTEVqooPUnasNTon/u004QSCrNIldBsoeJGx5SFBwUFGfAb4CQ4wrjQ2Ig2
UuoIHMn3iW812QZE6XK4H71NqB5SLdILbs92OsutfEYfQZb8qQ3bcbSqknjykWuAxsx/8d4qUk0B
VM2VxWQv8Z+g2Ce1ixlOu4nfPUjES6SJdHXLv6UbSTyx6mgFIXE7q1R3Av7r8eW8z+N/TjBYzSSU
/jBcSC1UFsFZWo8ox0HK9oj3UwnsMbgkmyL3VnlVD0bZxrwRlUK7LqTqVMcyuLqG4uzJSWPwnKvq
kuYaXZL+SaYVQi8m02shUQLCC4lACvDhkTZV+vXj330PAJmwdhqQachnsQQ6nxR8vpNHT40doVLj
NSj+kieekdd+DH2DAAD2todinuD2lpbjriElzi0pCf+tuDXclSJJkCnGY3CqJNPOrc0AlA/L0b3k
IaQcai47hbiyYtkRUJiQAl8ykuujr7wE3IL3uS++wLSKlzuoxiGKwdK5oOjKQsGWrOckme12urDq
OKtl7a42AqerN4BjSu63uDhlNR2IWwcLs1gzZHPwDpZoSRY5ygQ2qlLPCRtNNVkG7aLOZV1zyFrf
rgIOorxtVa1G3xU3vM+0FuZKSBOOuaFCuN3UuqJeSifv3hYiGFV4TYK2K/RBkPVTfqKtwbseVp5T
RiIqbWGly2wk6ZNYtlUK2WA1gBQaUV2otuaxIzTRqtSqgzBcqwO/hFC4LxLg14BsHm11CNfAdVDx
zgvZIAfFhudwZ9XXk2g//GFBzDXqGCgN8c4Sja4z08AU3AMnmpVnAZqTiQVhk0Oc/eZ3POa/81UC
va2YhOiOfQ2tLYWbTDIVbisJhqa9KI4n6gqztI9Tekp92qlYidkcxGkQW0/x7srfJhLEGbKkw4l6
cWXie3jvCrvk1ChPhaiRqn7Luu9hG452Io8LfuinQntnG69PdKjwTzCJ3NoehI6HtkHuObz6BOfh
Gt7zwAAaR/x806g6364i8VhLFusavFF+xCf2uXsRzaE3pHDL6Yop8kQ4SpdENTrXaBlTA//+ktO5
D/j4tFc/kg5ITSEpfpF5DugStQNT2b1gCsrG20voG9YHzhS30JV/E7yVcmLg9UuD01lp4TP9NIao
rQIzAm7hBGKd8Bu3WyVgMrRrJNVzqi4ys9NQvKSF2Xu2m+my+10zuza3i+Y9HUMiiDt/+F2yhszZ
CnBBvUS41EaNoTWhjwhlbcLmZtwaImOPA0YTnuLYDN0jhDLE0mSiVaMRLjalk/CFDql71p7rcF2C
SqJGcZf5FuWTDwqChts3m7F+VzTSQ+Y1WAfnaIAcS7qppSUM5w/t+aPFU3UEkUlaMYFQkyPvK9nC
sCOp+ufA22utHm2C8LUoSLpKoleMNCFoYzj/PT2G2SqSjNHfebUlS698bwxfsrf2mGcRyPBsowxG
A4+tVQfZjYlQPsPbkLR3MIY+TNMjetAdFdkCn73yyxXXSuvE0bpID0AZ+pMG+U5WLHHcp/k2Bq40
IC2z9lQ9R+M4e0lLI1fMot+WdqCc8jcMqTyOhDMRHI0mGQB9pGiorUhUQXxQqtpjGdlz6siSCx3Y
+MJbgwm/NQDWigkf2GqtD/usxriaifG3Sk8xz7WRVV0e9uKSqMdcWLr5OVNSd+VE4hRiRl3les6w
T0SM/VpVZHRoovssyfyXetBF0RTZyFD5JTqNmdt5Y5lyX03M92MiMp7DpCRJYvAc5bpWKUSSLTAr
lWlCMHG+sPv3T37kxsj+4ewnDmHQU90uF+PdgliWnu/U7BODyBOO/d73VFLlwFOkE02iGVUDAXPS
hkPS3Kq4jv6w1tRFWru7dxZ+ifCfQaSpvkaPXCdhzhdiI/hOpkodSPoC7Ulq+N4uWoXTu6FKd5US
q5eM645ezdbbVPN6I0sGkIL5HP+WyY2mD2wcGXzBZV854y5Bve+f9viFECaFygAPEjzQ793uFeaR
lCCp/MBpXGFVBqGhKaUOKHul2Hll+U1rVsw6DVsoyT2HzEtc7rTSihTAlT8f35n7JiWa3WDeQlqI
D6cqMuXI5VwUBjnJIke2I0CauFfFGvZwVpGo8+6al1Yl4d+jA6iCnMeW7wFCk2Wo+QqIsIAwSlSu
0gKLwVeaHzty8ZRqVumBk2eVRUfFdQT5d6jsk4q4GLdgn2rZrNTKSF32LecvPRgD/HSS0sgANH3r
WCCrY1dX82ADU9ACrHVB+vJVcMX4Cw/Au/IS9ZOntOHqRnNiLDLIuyKHlxPB6eGGrLCrKqB4YkiI
lGGqi33mL8TamdOMJhwyEehroIhLVyeYFBjfgC1jpwQkYlctkdtMR40KIzd/ngojAd+VwKnjz3PD
kzK8dF+KsMmfWlVfKuz/9IRuLaEKgXkdgJFQ+0aN6Xb3lDJxM8GPYmeIx40X7sVhw5XK3m12hVOM
otll7/mwanXkFgYjupfH5+2+AIryDhAu4HKB6CAHZfZb8wnPiI3ru75TchMNVtiRaMDEp9XG+7QM
SVLa7NLsyv15uTVJXa54AFcU12q+M4mJRHxDYoHDANb7OErfDIpMj1c4LYDaXxR3FfS8QBYESj3q
QvVJ1oOpUgkcwe9iw2/GirAZqzOdEumPLd039bGXkIUEsk8T4DXozD4rKq/nlDB0snQ7yCevHUH7
g1kz/hsVHekDfKVxahYWF5JuJ6sHrbbGPfh5SFORlN9GSx3ce4ALfg94I1FCB/v0JFx4+22VOg9D
nolDp2b23UQvwesJ8yydXIsZSZ6uk4OKluRAqqPgaPKx7FdejjIfZOXSha257ytNP0VE+QBw0Ykg
nbpPOdsnZQauLKcUv/L80panijkKCSShfNMLiOxiqD90pN4Q0CsWNy7k+pBe8g0PZUrz8WeaO36T
wwD+Er0fBJvbXYmyou84KHE4jSAgHdKa1C6FsAYuNxtXoVLEBpKEpffLnFGQM4HTB98CkYUyKkWV
zyV+EDmxr6orsa3Ydde8c3W7BQppxBMv1BZeTDMVkB/+BHx5CIxPXBG36xwKF+IcA3Z1FH+Lw3pQ
OGgy4L0hViQ590jGq8DkGlNdggXPXTgJvD0YwWen6hiVZvFdk4d4hIeOIrfjngPDSZRg1qUuxwXf
NcUV+mYrIKDiUGABiR89bCM0HTsoqh+hwAH5IyGA81oIMnPOmb82MX3Wq9Dmwjdjyj+MHL/iCKdG
pBmRt38JgC68sOn7IBBoSlXRLuxJv9Camjsx16apZEj2BA3pUBE5ai4poGbpGT2MOUCScgXPXSVT
QTuVJPa/vxsKXviYXZKBeKQzsNH3uZHVqsiphxADsxdXKAxf8PSwz3Efk6Ujeh9lJ3EkEQmPBJwQ
Ijm1vVkb+WOGNWJclbOyTuWhot4Xm5EbnyF6Pik5KJHhIVddcU0OZFiIUV3RbwKjZkpQIahjakbA
2FtNJX8p4SCA2ooJtsnIL460Tw7q7rCh3YRCN8a7wOBz+1NrEGPkycjhcyTbRkLZFaN6RBWeKujB
jRuMprKVHS3x9cyeP2wReNWhYIbKB+XB2UwaBHGQIkdLKgNU3tA9PzOjnqQX1LqF0mrwQu/VbcUa
mPllvaUsaLqq9KIxQzf1RjWQatBsMzXr8vnI57HDZm2wZzIVI9RqHB9D0Xci0Ngf0hEKbpLqJvqQ
d+//+iyifoG+GxCaUJf/ydGv7p4keFHe53XsgJoI07ZbQTK6whRTULL8emzpfnQcR/DaFOUqwawK
ASihih1+j5nL9ZsSW7VrvjZvgQ4CATO2MIS5ySNdgdRfcgih37XyDvJiN/o+pwXiV4UzgxTlJGhN
XXnI8QpjFMSJg/J0ZWQ8B8axCBLT/z4A3pihHHShZnESdlHiJGOIKeUNuKZ8fgv2mH6p1jnzjrpZ
EZ3c8oXns40KU8KZt8eMKK/qO8STVajA6LWJElhg9R1B7+u88EX5+5MLrDJAgMjEJiVlKt8Aj3/Y
lkGeOICbmSi4fwxOtQ+t7/BQESs0VIBLOqM6yluIvw5bxI+l5GsmON38gOkHXp/eQQ4AU0wTp2RT
jQyyFpteNKTW43XOVFOwwVfrpPIKT8yA3M+zxMkN2T02nQHqOB5qveDCtBh+VV34ciOnqwWrM7Hp
xirlDGW1KqF4gsUph6/yd0LQm4oM8a3XUQlel7qw0c3h8/TY6EysgE1QYYOaDg++n0LL1YayHu+B
w6BOHCbCixLUqJ8IGlCyaNpID9qAsZuO73UxzZYApTOl5+k5DkwNgGWoqdK67+jgeGgUNbETg53v
ENZ9ziEUe2KjeznDAYwlFaN6nmpvLx4bDTXp46yUdnmW1ZkeDFHy4nth+xUxWtV+4b1XDShFtw0D
Sg5NLX2MjxRgki05MS8NNpSVce9JI3hEgrLKZTQjOu03A+lgyeqjTMxQUtQkk4t7/1PoAy8wmj4s
oz2EvPtUz1IZEUGU6rQzHm//7FWeSMAQpREA0VS6PdB81kpSkRexg0pCzbSGWhHOAz2Ce1I0vdtJ
aFirehSADarTMd+LydbHP4CfCUZQafv7A6grLYpsGkIUCw/lcNVILCCkTQBp6mhTQY1d0CMwzv4G
O2VvqYCXojVi+RWRtkwDhuX6T8m8+S/Y5bh+rj3seEC05FzIe3Rb/g8/E1Bn0KOCeR4VHMqJdxh8
HfJwjMEe9h18sKtwx/giSHlLK2iMtrPkkrQqwSNJL7xGL6U3xn1KgMRuda2M9R7JebR2XRNtyojX
y2jd9usyQMQnhULYJR2Fe2ovRD4R7XNgfIHWxMvs9qs2KJAzY8/FTjasCnnbFBGJfAv1QQGzzKHw
3XSBWaO234YcaaO3AQz07iaAAkuE8R80MIu1Krxogy53mGZ7HcLnAfCGxCgLhnRLTfc5D4A3FB7y
eM9PT7fb38r4ZdANoRY76Oq3htfIuVEkg0s0bLmJdqpM4jjJVmXJLLFjzTxpJqQgeJOmgRwo3Nxa
hraSW0SyiF2SWW9V9UIFoMEwPklJkS8E57kcAI1HSI8g+wZnGZUS50rhSeUYwKELnAg+62YwQy17
QZtnw0bFUrtkNn4gqYWKNzD6+B91qRjkl0EDHheHTTDmxGlW2JAatFj1RR4s9AOC12g0Bn8pbE3O
gkoshWuzVHR0VT9ww6JJnEImcnFUpH3DblULF5SJtnlvD+XCw+YexYWDDvJeVJbRdAWAjPqEvVRU
nA/JPmdoUYMAsghqWZ88wOoVafhXNEPUo49sKDSZwWgrXbFYRFKA+jVwWY9/uGHjigs/ac6fAS8D
mlsF0Bl0qG8PFVtwTNAwDHIjX2s34KEFdKSWzjxTSXuIUPtbLis8nWWSQG+A2F14Xs6VBwS4KA0P
L7TGwZV1az5SXB+c5lHqQJSIyOGbMqC7J64YZSMIdtrXduydSrUygyWpt9lsG0Z5cdKBQO2R8pAi
lwBF1MJyJ5G+OFVsamgQBnFDM2oTvWQzvZJf23qHWX7iJZYkV3CNeAvmJsbsRw6NPB8ineAVe+qD
FzU2WFcHC99jNz5zDaHTihQcpUHUrOhryAy1FHIJlzpQqtYZYe1VLTgx9toSvmamPwQEE17c2lSe
lAESuf0MRdHIah4JqRPvyjOzTkilQzyLPD9zz79Lwi9xOc7VBG/sUaeuG9O2Ln3Yy8jet8Q/09DG
8/f4dIx2MnnNoWfuVFBLXIzeMzf+xi4VaNKUq9Qx5FOn/Y13QCRuU/8jVWwpy0GZARWnUiWutAdH
F9ufK2br4ufkRhyZPUaHmm2Wm1m8gCSduX83v2g6AlcJJTOKsotnZ+qgST5NCeRGyyY49T3h/O+q
XyQLmbUHqBoLfkoMddLsQsMQB0qVw97QY3xyhWIrWWe2f+7xzYGs11mi5/tpSsZsC11fdcT4SrZu
RV4en+wfpATle6fc5J/fQV2/pMXIsa/hBGxBQ0I0IqAhTEDninP33bzblbFLAWnNycY5d5+n01L5
da4UfGOfCuNV2goFV0z7TgBnBQdhucOrJQvtfpO5WL6PR2FgnLzPx+ue63Rc26WZh4KhActEgHU3
+iARDNnjka3HLuQtbENYPzY280C6sUWHVbELYtXHGlVl24IFNqyP7vDSe9+LwJi5EtGNKSqUJmok
ZoOAZQmHBOM1qMRgMrjdVh2etqQUn8JfHSCKe3epoj3vuf6eI7qxInkekgofN3rgVllBmkxn9+wL
O26ibyBzxshgQLuSmcWZlxfqNbPO+coy5cNwfLouHrG7rHCSOUDpQquH8Nxicjzrs6ZSNkheAZyg
2TTKTmZE2QOmU2K2E+ZRshIOww5gwF8z0B1Wpt5OZJUf/CsrNTqrWlr4hPpkgiahVi6xl09H5v7a
/v0xlLtKGy72ew7fOcz3rW/2eNcwOlQXMAYfA7ezTQxmqS42f4r/mpz+/ysPOT16QS6DfRakHRda
NXhRxTfgirlFKhH6cqIjBLb/K30o6pOWfd9pg1D3O758AqRG1vGobJ/YZI9HHNOazMKcDO2E7uxR
4ahzObnrJAhEZWaLofrwkDmoXRguqQmH6UOffCWGv9dWj90CFQL+xyowoeDvQTGBvjIlBwBdVZf9
bii2gVuCKBi1sOK9LIjgfqmxJTb+Qh5DfcLJooLpI7DNTwhQpNy3n3Asyihu0g66W0axz8nHZmnm
cfowV8fyzgAVTSpBbhkm6PtdJ+wzySel++/37GYFVLgQUHRmxQYrkKPe7KJQb3IC9oFIEkjMK4gX
uZcbjz8T9dyj1/RzWK/OfQ8akqhhYJIroMUn7fEwgBjHwpehHfedFSpGDF7sarkI1TCgAC3hTbDq
z520Gd5q00U1Mnt9vCY67P+POTw4INKJgj6talmD+jgRO5z4TvePkPZaQ9aSiESyK0uyRSNAlbSy
Qa64exp7SLQxmEVNMFz89fhnzF10fM7//Rka/ewIMfSl5hAz30Xhuh08MgqyXmBcoW1kEoUG6zVE
GXWBlRfSnukc3p/Tv3bp3Y7ZMvJaLD9e55fOdN+bXf7MLpxVOiZSm6yxVDAGwUo4JhrU9NQKFPkG
1xC+CyYF919F8yYEmckCYZlpn2IkkQFlIDS8umiphDB/fP8ulXpSuGDqBeE5lno56kskggvHCGWj
W4fiZmkJlmv8cY8XCQPtYpCxGLK/r7HUkNEr5PGjYrjJc+GboDkaU6uClkpBYiCVoezd2G1hZa27
FqNcH0cb0wu19lRBc+PxOZv3e6iioYE0iVNR0RL49HaoNVzhhrUrwNgwdq2ht2i6nPn/Z4hysKUc
qiWI0nCLLehdrTfNaknY6b8cqr9roVws00OzJPJxZWowNoS4tZylEM7wP1pQGp4MaH7rj9c0f0lR
K0HzDdp4wI/cfmSV8xrRDdl+F3CAKEJ9oaxLErffDQAbCsap3aewtppgCbJA5XX/uT1XZilXP4IS
Q0p87GXPnjUvI/GrJ7qE8ZZu6ewF+cfOXenD12SVLUXYEbQPNbbjI9Pag4NxwukE+++t96sy8lYg
Y83j34G+NBU8kwaghskiAUAxCsAvqvTC55IXYk4GXiJgMbPDmF3+Bxoc1ghCej5oLaZ3GHe98E2n
W3/nAK+MUg4wbroaACgYhVbzSWWAEvQxo5VtgGWQpK0Hsj3+RVTiNYv76qd4FWULORcNj/rP54V7
R/FKwfwD3ULnoEnV8SMH1y8lqS3Ul0aIzNqtfnGFJbKt2SjDuugKlFYNH9R1KaRwIu7cYliK97N1
5EEN6f+Rdl3LcevK9otYxRxeAYYZzYxGWbJeWLZlgwEEGMD49XfR5+FKlEpT597aoby3y2oiNRrd
vdZ69YJTz9Oril24HrbpsE8ft+6Zd3f+2EJRDjx38GuuEztpFargJu0TawrT9jRiSu6MeV9D8P77
ZVlP0qdVWbng4JQRqW0fpaKSVbqMq9mU0YUlyqK8YqdWC34ukxP5vvZf5v3+M9B3Fjf7wJozs116
WHTutd1DemNcTVfmTRMG+/xCyPG143pnansbVjnPmgmmuioy4oc0dEMnuY4g+prw6+MlJoavvdY7
c5t7TzS5KND2PB01I5wXCkVP96j91aqwvhX0Ujpn26z8aR43F2HmB2UOuP10rIWzX5Z+xxp02JrE
Obogt8hOnW3gt54spDMFMgAMYogo5iy4jlrr/xKvrvhHkGYFUN7eLKkLBTFZMxOf0ifmcHLMh9q6
sG0+71MXSDqI8vh4DQPItnHNsqsni0ljPr6gNSKCR7wUWHz2iTCASj1yoPgF6q0fz98yd1Y+1zDg
MfGgtbQDCR3yGbkdNY2EcvQPsx4uxKJfjmnVOoMPBjhsi5NJwcSoFtRxjtbLiP6tgkK24KZf2zu+
P+P/8GUfDzmG9M7QZn1MXUEyb4YhnG6Tql9IMVq7+ckKDZJfedEU5fsu/tNGkEBrAEQIg5vx1/0l
jayvRwtkHgp9uEz+VYLeOTgAAtzJaTHBpksZbal90MJLTQ+fL3AMFMqQKxYYP2/L2xCkTSdc7s7H
yqcpFD/8JjKKsLtIOPzlWN7Z2Zy9EtJ4S2s787F40F0i2kSrSPvc6re9KS/EQtvqP875xzFtLgbN
4HmtdG8+TnFJ/EjF4PZJIJZ75dP5miygmArWv2gbgR2FlkkN/3YlyFVLV3ab9GIE/jl4+fg9m8i2
KQNZGpWP78FTiRdx6nZQ6Lsw6q+NgGISAQNIFra9o800cIuNMOLasUKZd16wiuqC2/rCYa9D+V8r
m9g5QOtf7WqwYhfPwrsbEwFhYcRA3HodWRR4FbUm58LIPj8MgB6E2DMo/3AUcA4++hk782do8cCm
V8ZF8HssEk9d1wENAEb+/th/sUlRXltJlNdpRIXno6XZqGyr7prpmJakfUhBzXhIz+1VcPO9mS+W
ChRr7koLjXc9tOI/mlGGPwdlVy7HutAxZ/25Do5L3kTfW/kiPkLSCr0f6x0DI9sLoK+VmsalWI6e
PMu79lhjVFW9s3qCNsAJhPEgOOf4rwtmPy/XyiwAAgpsQsP9VA73EDB6pcDo/JNGzmKvYj2S0YJH
kBb96WMrozNoPy4ltT4v3Uer6++/85VA/ixj7cBqZzvUlAeBnpqJOtYDKwqq8t2FQa6Bycf74aO5
zU6xV1iIo2BuKeM0O9kt+Gfah2G8Su9KnvSeFtlWpK0syxnkDIdf/z/z2x3EShf6iapajuq3/zii
40iiChxDM6hNWAxCiRwB+KXqwYV13ZKrqgbYDynEchR5TW39pXGf5xcduaBx/Pv98L62BHlXIK7R
O+Jv/KXd9Ry3hYZt0t8X2qOevmbtXyv9Iy8x4HyR0MMyrprk6C/AZv0n6vtu1/jB0Of1nC3HovfC
psijsskJLlwNicRuiBtJ65QDenycDe22fh1Ud4HT2Ph8/65fAFkq01l7lLcd8QtHs+6s+HLM9jJS
WSizHXrV2ii9z+6Cq5Teg9f4NvtTPn8/xZ9jt9XsinlByz/4FjZTbFa60gOG/Tujm8NFP0ViLNBD
IEpx2nhX5t335r64Nz7aW5f83USbVa+q1ocvmvWTttx3PyVF/hQg5twn9bJHvuTCpfH1xGJCwU6P
PqBPvK2giKikV0twWMYgLIhO7RlNh+tfe5uk5K1A8ZZduB2/9EHvTG6cgt9bU8fGejnq1DiACO3K
2XvkUiZi2xaDvYKp/F8rWzbW1mPlkC2w0kfibNKHhWR02Z3vfg3kBwM6He90yhMw9oUWvRB+f7lZ
35ne3MQesKSq1OEC1NLQ3EYNemlBCnIG+vXCfvl8RX4cpLnZL4GrDEfCkg3CTpOFbrWEzhKX+oPk
L6BVqjMH1N+JqTNa18YeLwU6d3vVX3C0a1T6yc2/G/B6Dbzbtm0n/G4KsImC9Ece/CqnC+fiS0/3
7uev9t/9fH8BiinLmnUtq/rOT5+4dTabsLQvvX2/yOQAmYIWdfwDFmO8Oz9aEq2TdrzFrpliULo8
LbuJ1Du146EXnwWxrgwKRxCDnwbgmOeL1r+6Lt9b38zjyPpu0ApYd6+cGNUDWlFIKpzanRfldKL4
AJrSNrRPBThF7QNS7ORCKmvbRfPv2KCVbI0j8Wh1g40HAv2YIVmHqVZxF2ln9JxGLHbCLqr35ozc
LNohlUeQcjZ5DD1QSS8mO75yD+CrA6wOIjcoTW8mAeWvuRuyYTnKJ9XT8q59EDfmT28IxfX4bB6A
9oX0GLRJD+P5Ek7b/XIB3tnebDTP4b6w9X45NlFDZvQAt/v2Ztqnf8H0eYu0ix2ijyhh9OePmj45
eAX19A1kn9Fjcv346JOcBvSOk5+M/kgeOrIH1RHR0PcU/TwyOkXH6/bajB2qkvvH8eDeXYopv/I7
72du9Rbvjkm/cM+UFWYOrOpHdaiOEOO44HDW/b896WgXRb86+CzxgNzEj3Un+My7Bb6b8ZMjswqU
R52/03Sdo/Nw0U7VCMynJbqBShcEG55s9lXbFygPMSv+/mO+8jrAxuEFgu4yoEs2l7PSB2NucnM5
5s1vLzsLfsG7fvY6GCRYV9Ekga5VfRtzcDT4pXbm+EdlUzSR9UcB4vDvh/BFtR6N/yYIGrHdkX3a
Bhi52dncG4v06D82TzrY79AiSHk8UT0293PoErDw8Wh8/t7sF24OZsH9h353w1g52z/uFCcD9V9n
tukxrrNoea4ash9+2Q8IqSCSm9Rk3tvPaPcH5QyoVLSb6cLL7ovLGfZdRFY44HAzW/psrWLW2IP8
63gIOHWvzCftunwVbxMx98FrcBpD+dDcKBDBdjuHWjf69SXY7mcnAyYCUPHbvo6ua2vbsoYOpjSt
TTc9sgqEHNBAmG8c7QYJMiQ0R/PCE/NfmvLjqflobXNqDFUbgXS8FBVqSbRz/lMjK42OmYyRE+d3
YHuMy8QNJ4K0IHm4c0NGbq6f0bV4bdDqZtxPkR6a8ZDoaApYIgjRhN/vh88nCVrPSJ0B442OXTRs
ftwOQbaUnixZesxEQ2wAli+JrWwxFrhWPlrYbDgQE/JUTVpwtBMtdl66RD7WUfc4PAeP7bW8F4lx
k13KTn4RTX80urnM0wogVxCmp8fuTh0W8DIvkaAlEfRSW8UXngLpEFCygQALcqHbS9Mf66yafLx/
ICsP1arrKrLKW9so4em/X6ivDm6gQ78TxrBO5r9w/p2LT6UaFdTAtWMFVqJTdjPsrQO/l6daJ/Ze
36e77Ho+Oo/2gZ3Ta+14iTlzO1BUFFdgOSC0AWh3ACD+uFGMyh2mpra0o4YUHcvfRD0QDo3O1uqo
bC4M9itjCAKQpcNYkcreGEv12XTlUrCT6vbiBrfLrmIL8QWAu8sFKoWtO1jH9d7UZqeouW0BBi3Z
yUrTPVTtgNFvtLjpkKhj0LQrkCXQ2aUnyvZxuTW6CXSmmdWg5sH42oezX4T5yd2X8LbYor++3zWf
grr/WLJXd48aJTp0Py4bUpGWgNQS9gPETI8mrWMeFmF7QEqXI2iBvmrUEhlX5+Dmkgjop0O4tb2u
8rsd63a9XfRAAxwD6A/17MFdknHcsVO+n+q/bAGnZP72/XC/nFeE7+g6Rz0H4OuPFmdppl6nYV4N
lZhO2Ew60V8KyYiX3s17L/9vQ+Z/I4TTRMUbPhTXykd7shxNvpTYPEvO7/kkw2YQxOgY0mp76zGr
7s38kaUrmrmR54Lfcq+mHRjbVxIt4I/qP+aSk++n4FNcsfmmLYkMN6YW8hyYgyAjSDCe06v+VD7O
I7xEeZRHACKu+/0qdEsuNiB+dZbAPYFyHQKkNaf6cToyNYo+K2tQw6Gd8lT8rp/TH/W5TzzKIL2y
WHGXEe1oPc6xtr+kwbKlBMPtBcvvjG/W3hibfvZrGG+gBFBF00Gdq58ulbQ85UcnowjO58MQ6ffX
2s0AJNcl4P82BId920QnwEozECA+3oTg0oZ77CHlfGIiqfpzl91O6Y1pXIJtXTKzOdCWGGej6WGm
+ztcLfSCN9yGA/8GAepbwPNXsPa/V9K7I6s7Ri4QIMHx+sOPNG/3rC8vJPT+pV/eh0SrDcsBkylK
CGDv2sKzMuic4J09ZCdQUSZ17F8tYXXVnZzdSYvct+4kgWi8CsLlVN+CA/acIkuz26HcgCIVPwWo
6f/3B+bD92xuAC584FXA43rq2qfBf0UdkEhQ5IGz7IffPM5diM3TQja4feuOZU8GcK1Wjw5yO99/
xxeH58NnbO4EP8g9LTcxLRy0uwFa2wPr1tbAqn9llUnhXLD2qX6LVXBQYIFaz6oShWf/x7PaVhlQ
eXLKT5mESFRJjWclyDwTcPhCPWCp0DRcR/Z5ipBw+Dsf9DBriAR0g+6+H/anIsx/PgTpXVBwIv3y
L+55t+VGj89W5o75KZjuTYcI63pkkM/NJ5LtyjOSnyfn0hPgHxprswUdhFBgAl/74JHz+Th4YwKC
bArmHMRjRy9uJoD449a7Kuw4v53EzgpiuwH2HCIibyyuSOYf8R6S/oU1+JRcX4f+/jPW0/hu6Bq0
2EbmLvnJYj9Ho6M1+kXT7lzdpCA7mw59/WDWYQ2dMMCyNef5+4n/4q4E8nPtoQZrOGpsG385tRm4
KJhXnEr32QddbQryWCMl5auE4loOfT5RX2TR+RTXoS8BrgWQXBMZ2k9wISgbNXXJm+lUEYkECThr
aUdcakbDjUuXF/zv1183P+YQDMJ0Ic8tKUNoySB/UqOPYUG08uefItFCF4qG4l1PgnDEw4iGOoL7
AwtrJMpARAVNnu/naptsxVPZx1MddU8kplyQZH9cqKUOyr5HC+xpqB9yjRHoOzvZhYPwyfWuNhDh
r4h8sDhtEYQ8ywaWymE69V5NRpA3loCtfj8MYwtT9NaBILenB4CMWhjHZtF7pY08yLL5NNPX02EI
d/SlDZffoJPYIetp0l8Tec7Ja4UZfLEjco5FCEZ+9PXS88MZvKiE7F8f9r+hohI+rwI097e3Fgmv
jgP98bciV2NsE5fcIDWEByynu7Wp5tpI8Ms2/DvQn3/7qITsH6cj/euebUCyLPzn2xA7+LO0je99
MlGflHtOrpFkc85I0SdHK3kewx+CPB45iXr6/Zx8OgabGdmEcH6roxN1ZpiRZOkeHC3Uf08CW1MH
R8k+EBfyAdY6wR88z0dz27qkNsixtz2YO5xeTzoNS/Ikyf709rpP7k7h6bxvI/x9jK6ufibHP23y
sgu/H+8/3eHvvmDztqryqahGA1/gvqqwPbp0/3qO/8TxTRRG8PnkPhpI4pKERLvo+kifdseIkBty
RZKfoU8vbcmvPMK7DblVLHVn22begq8pSRO9ePQiNeuF9d1yvQ+ZmxfBCAMK4hboV8Al97f/o/12
+wgoTIFNv1+i7mCfeX4LhKgeihfImX8/559j8s2qbxx95/vgCG/wEbK+0dGci15ncwXQEcTo0FHO
3rT0IMHfAJAoQ+8PSselADb4UnB3abI3IaoY0pQJG58RPwkc6tPLWRKdHkpyApsLfSA4fBR74CWO
7xTu/2MS3Vwlx/tni9LD4y1O4Nul5f98E4NSHVTuKDcgsQzcuPnRs6bDEMx1DmLGykR/zL7rHjsp
wuY1F89gVZddEVb6EYQgYj6NKdU7dNt3APMTABGC4pIU+VYedXWPELFc+dTReQhy283Z8DSvGB1t
4acXDapuodqzgwi1a36eQuETB+JvEDwIjaTd+XtMkErAaJvCWYbgvQ6b+G9xUo/iUtv/F3Nk4lWB
OA2cu2gy/pdSfR8mNJroDJF1p1xINDEDQX/CZVSGaZ3qSWCmKjId1iTGPKkIjHTqty3MYA9O4uq6
9DgP+SyyWPhmHolgrpKxk9pJ91wWLbl+CS3y+abEt9pgyF/Tq8hWbXb6ZNqLJ82iO9XyR29BWLm6
L6ZLgO/PTnQ1gpVaiWxdPFU+bprGC7JmCGDEXbO2DwDaLyCl8Yl7iSsM5AFfDQiVVjDXovF13R8f
bU3SlI3VatMDohpwnnC06C2QJoG6ut0z4yezh+L3kk1cp5D1ASRV09SfeYa0bAJoUgq91bkSx3YE
X2qYQ3zmtRWNcT3PWv5X8tJdtWfHAE9jC9hHXiMcHwOZnhek+p5aMdbg6Bod0JLYM68f+Zg2w1XK
c5mMmsmmxOgX8ZCBL82hhZtNUJ5IOfpsHCgrJvOCrUTSSWrGnjsDf26G0QcJttVOwGOPtnprpsJ/
amWTWfsazLM9BXMj+IlNjy9PetN1HbjBmkrO9dGpO3ATEfDZ6cXfzPJSBoifn0LPCh2m3bjE0naE
3Od9UM1xXvqjCcRz3xe/5l5zEMtZVqvCwhkWBBL5DK4dl6llbslcWjmYY+rSBu+Om7lNyLu8cK5t
6ctq3wUCeDijzkGSl1o9eKBchy8pnZcCzZfl0Fl6NKySYdRqSr9KzMXt8x0+Bd03GpPqTTFsHjQp
25JTFHfB2M51dMT5Hn4wyF9c9Sz9dMKZdlTuHuxRA515BUaNPUDO013DyxYwfenUx4y7agiH2uhu
p0pnz0tRqV+tXZk6leDUPZlFGSg0MYExqfHMoEkKXZca4bOtxtCYByd0ZAlKJ1Z3Bfjza78E+2A/
tn8mcH0ZoePJloeQh2pwP1lzUcRzbpUpnn66s69VZf5poDeiJcIWGsrPQgOFifSnJRbeutyT1XsO
8XmlMjCfaYol0ICoHlJPBxypVw6gtG6pu4knWiMIgUbpFtKhBANx4NIrRNxYzDjxbmXnHtuyPguR
8Xv8KckJA7Y8j6u2ThVZZt7eyjQ3isMCOUIMrM5Uko91alCp6ea885pAHcZJn1cVeIP9KV2Za3tL
gnFyn7fK7GIJ9ElBZqk7b4VsPYiHjJIHkalZ3CLtBOhza4Ezg2aDk067HpLJPWmbTjfCwC6z37Ly
+9+BNQCUVGidAj7bmQCpkcJXT1pnDOANdBcsGmOqh7C5a7agQPCXoYp4DZLc0LWHANlqu2wfy9L0
dCi1BODB16out8I2cNlA+iFPAQ8a++Z2nCzzxekaOykyPfvrAC4J6pJ2dpK6yAyDOrITz87cdjgM
OZYlrm0ls9DywBwN/kSjn69GqD5rJw8YWf/UacCvRYbIJTIZzmKbFBWZ4ec0tsHDlOru7YipvO11
FSQcKzVTkIJPbwMIEqGfliNVTg19QU0ul8p6Wuy8eKw00Iozx81SYk4Bclr9wDAHMsVeI97Uu896
NXpYVcgf/gFGQuCt1ILYkRU5fIDCLVgSSwFThC5+1UGHKQW7F9hL6oATr+MS2KFpLJ+MvlQlRc66
/TWJadobWjXnIDFxsoPwsqCJan9gAV0xa7uxgFADGQHLYZB/TnXaFhncV+/X3otTB6m3M9UIIqtK
CB/6oWmVRTo0uHDTS0c7zYWBJASoVZvHunaq/jj4Jsdslbm2quqY1RtXYwPqmL7Hh+aLy32qnMrI
we2Rm5CplTponRSU4R7Q4dGgMJICRADCTQdvNiDbnTenTUcQU4xZgEG7boWmxLQ1Hj3AGOcQqQj3
V+spxH9LJyFekul5+SDyavpZj02ZUT+fLWdnz4XfnHiQozbpFTXIrUaQj6wbDZ4hMFV7paVAo5BS
uPBcyuSOiBZv0a1dAbzmrx5CTh4AYKnuRJbRsPyIRtgOREhzihoO3oUjGXWrNKAZMGMhhjEY3cgw
itmB9FAw4r1sL6qmOogVX1xDSRv06L0cSNDOehCJiZlgIMw7/7YvBGLNomT9XrhZ8ZRVjaclXi+q
50BYWrv3g04miz71dQK6NmmQIl20MuayCvxTlgV5cQulF2aGWleB0RoFmfEw9axY80SAdJGWu/zU
LY10k2XS1H1Ql9o1UsMlvx/B+AOSML2XBjoG7VWMyGKA28H9v6AwPc7EMhb1q+u9QEVIFeQ/J7Sn
3s+y6CxiDr5zC5ZU1VBfeO3DojiqI1Y9OQ4FutgCjsmr9CHxETwuEQ96ZJZzNvXV3rbTDvw7PqtF
ouXcHUjBGvnQlijA7wy319ykc+b0PBm4cqhbDhi0Zlfer6kTTXlenGZQtOLAGtzrTouqhW2lTX2a
uto/1S7kjuCNvPWMS26WdPQb1Yfm6LD5AAm5DDLCugFpoG62hIgEUwGK6im+nhrYnzV10cmEaSwK
DlbDCVLLiDggswX9Wmc5VFkDVQK7tX1QlZuK1dQwkU2mmdV2P9AQ7d3JfMx+4O02FripDVADO0E+
tccOUUG/Kyttui3RrFnETa4jFuJOIFHdWWYt0vUeMhng3hpBh575Js546Tt7k6kaEkpmoQdPgIws
GvEZ9GhCR7T9QHxNLa/M0TEJKSYaPG3aaP+0hlqzqAALABQR68qMM4F8LkkNPZ32TtNCkQRlwjxH
pN7P7B7p+KAMq74Df96QgZMIbkm6/IrNJfNuhzzALqor3VN0qPUBBGRrl3YIn+6g2Un3MgHUHjY3
TYOufvKZq4NbvZs0tEpzporEVrUtIp217O/klFMdVYXjndFYtGZQLG8sQz5qXJHOHRsc0BxdY2GK
pGgbaqM0ewg+e5oOgWYLVpKeNeh7MDXENlPbZuoKa6GfNbeY00Nn9FW2g7KExpIpDQY3GQypHrzc
FwUd0rrT48atyubA8lw7aCmr30Th8LvZGSDWozKO9gKX1X0eBUyN4ARrpN3tg8W2q6PU5pUlgQmw
Q4AOAClQaZmDEYN2fbjlthrYvbTKpj37dZexB0cp87FS0gfXNWpo3cFV5jwspJ1B+gS0XaPnT0JN
OrK6dopyE0IQuBs1NfMIxRtEq3RWi0KDh6r7ZwnS8L/LwGsB+hjbHHfohs0ZQQAfGHGqGo6gD7Eo
Onoqa8jwWpbuEPelkUPlBhSgkfQavwYEWY3OjplgRr1bRGBmoV83Am+2Evwe9+mUGizU5xSU7bon
x5DpKbeP3uAtRbh0fc2SJWslOkFBhhjs8bDBY9iYykH81FjgsfsUZ6gimob2sHDs/VFHqFUikELE
4HvjfC9LOZjXAl8lw8GbrGeF3fFqpq5Rx+mCf42ZYtWtzPHUJAHael8sQ5syagFYc9dpbPntKN3P
Iui6VbcVKohXcvDxZhlyXt6z1ClA/9lX+p01+SgGr5cu4ktu+m9ILGSvKHjN812Vlj6LRcUa6IT2
rZPFeiaWmma9kYEmv5asoLkYmoxIrdNPUOSaftt88H0y5l0TQKcrT9F057ZYwxaXmEWgxmfjd01W
vWVQFmjiSvbt34rL9LHxBqOLGrhGTq3c8aFd7AO3h6pTy/IorTwrI8NSodw7iwFcY62ldzQvPHZd
oOvIABFBY97gDnE5Kf1Z/JDzPA+kC4aB7eZ8xDmaygUU+hXDLBN/zLMA7xA+zH8M5RW3RpkuAP2p
6ncAr7aqIw5wjNBEBK0JQo3g2RSOiyBAc0UPiIE1n4K8y8DXo1tLFZkFboNaZcFtP3nVUz0ZaVIK
E5UdLXCSctH9ZwZW7uOgieEWUm9pSrmdQjTMGlrjNch0ZHCyvimwHMq3wS3q2OUOKmseFlT2bpZ4
TG9UlDX9JK7MXq+HKHcg1kYmfQETCer9th12tmrHa0wRAvHcb5Fe52BjQ9WpqbUr5uCBHDlT2Tyl
Zo9keOYj3icLhxgB0bIJuLpOmf4UqakMvKhsZYZnXgMOKgQjqZ2HTi91GeJVswjE8AsKRkisA83F
vazOqFZ4QfNnHj3MudWxDHyZRV4VyVAEnYLbwvVzwjtMtklbONXeYW1e7ixtsM3Q1Nu6u/XQo1nh
YOLO4onNtKEIgfsG44vHLU6F3oP4ZbCRUtHZGmmYFkeMpk9QfqQQivd8Ig0f8pq4O92XXgjn2VIF
Xh61PUK7V/OLBn0yahivtb4NKjK6ZemgFoCWO/T9D1NLZwkJQiJZvUQOPDUEn1sU3iGo4wik4UcI
RhDXtPoDc4C8rvDcQJrLHuXR7PMqQGRl+FdN3k/omHTRcEsWX6sXUurBhKJj7r0wMwd7VyfmHg24
0wx2f8cWwXmypF0T3jAXBareKV1id1UJ0Ui+MneiQjL/TpnHdbDQBrwIM+UOEqiPWtzKstTedL/3
kGsLhgpUiKrlgoKjDiTGA/aTRKiag7PMae3bjo/Kj+yu9TrSaGxipK1M76RlgZPT2UbBhAC8jTpJ
o3JEoiPa2f+2KOGAD8Ie7EOD34Po3eDwM7BmeL5XVln9GcyxvDbKjInIr1scycIVfk45oiZGeV5a
HvjgPQdYikLgmxx7mG90PSvaWDfhaOBRGu8BOy+7H8bMR85Oz5gWGgEHxzMXZnueJsnaiC9AJoOe
ChOAnyHHm4rZehGxpszxjBp8KOwsZsmp7tZipO7Yi+veRZGBGQXIURG4LQzv2WkAXfgw6tDyBCbh
WVm8uAO9vot8U45wWJclNP2qVTAEMnV6A5knnAaI19kGJqsy6/JPUbUGBLQdBjeYDX4wR4G7ZL/n
vlvuVD7ac2ilSHXgjxTFATPbguvWcOV15eD1iln3tPvZ5PZPQ1pSj/S2cIG3NErLDU30HjBiQDTv
Cd56qsKSFaXapV42u6GP190Pn6e2Dp03tzpX+TK5UaDx7MeMFyvSQ72jHNLUCIfA6Mv9MwC6AswE
fIbXNVstD+5Gp7dkYudlBgpG19H7aOydHDp7cMG7ChVVdNi3khvEtH32w7DtQVzhMSENhIQ98pe5
r+HJigbLBaIGKW9k5M0GMyJmueWuHovZi0Dzlf1u+FDdSOSls53ZlFaza6quqe/rgHFc1r3eSToO
As0kvKkqBv0q0eaxny3KDn1ZVsNeGVX7Au5kHzdj54Ckuarqha5XqEfsRa/xFIYicEZZZdfGbuFT
UybQBFZWbGSId/0c/LhUgjxmweVhGVCa1gzj7LICnnsSenduTUMiuC41E+ceqlFgtZOamR1la7T9
wWl7PBgBFUSdBI2yAWJ9JPJ37qjSmY5lO62e0gRats5sECdnqrJq4mILIuU+FSmmy7TrIeyyyfZp
m+MdECJH/IQfNyUA3SD1lDGnf158KSeqmlbiMaahZHmuNL1DKkYhL0WCCSiPK8sxphwRlWr9EIIa
HrBd2AkmNVqbGdCxAD6BeF4BTQOG53MDD9WZ4uAWZqqHUh/5tRVUQU3wOIK3W3RhW3S0mF1Qy2Po
ey87Jr0olUsJrpVKNOjThACJAdeXW9FoFOVyL0aJWFKs4BYyW6nW0I67qCUg044Cvo/nyR99kdqP
pXGUEbuIrhUuzdK2IJgMlDsRbq+Cc52xIEXSv/TOdcvGAOnCyRCILksMA2pKYCaRLTP9Hbec6jUw
muXJ1MwZyI9Bm/6a1TLhLWP1BkjLbbBW++mc3gWNhh0/miXuP89iuMZ7dBY8a4U/4H3hlMiDBchd
NTjJYo5rHy6aBCDCgddbgLeM8Z6u0STG7c499SD6Aif6zD0IhZg5fGwP6Xc/4oUGpZBs9vqOjsWk
+7RIwQNCs8lVP6xOgC4vK1hrEzyvkfHJxn756Y+99SZmy0UKRzjm/dDMHQjKOsRGoD21cZill0kL
FPOyxB0aWNXvoXQDQd01wkeWsK3gwDtmrW0ZshdUKQOoAB5w+LExx+MprWZNw7tr8ID0MUt5TsfZ
XyJfn2oWQmTEss7GlE6KlnAHf3hdBjoZbF2eZCss5Ahz2T2bhsNBG6sv6uT7jczDWSJPQ/IM7K6n
oCzdbOd6Q2fE5jxaZlxoA+rCWVkJHDIjtYYYNZ8RnCTOygFXmq3OQm0wrGI3wLff/A9F57XkOG6F
4SdiFXO4FRU7p+l0w5rpmWUESIIBAJ9+P125XF7baokEzvljFjWds/frmDDawEmSOh+3qK8fI+s0
9a0OGlnuJs8jSUVpWo6osErrMLfjMv8E1ewN+2hwRXrIfISh+eCJOiVjM/T/pBhe+W22dlwJaleh
f9iCclL5qnz9ka7J+iCoreUWIGJ/yf1yVN/O4mRMr9MSkeYtO4o9ZdVQ76S9If7U0RWLNCgiL33m
9Poy9G415oP1gv7gyCU6Z0nR2L3AHuDtZCm8c7KwgByyrBP1SVoh0h0UUMZZWjrpwzg7FCGNFVNV
v1sNR8OensEAn6jlwnYs+MxSqu5lFG0Hdqz7ODk1M+meecNgle5WmxoF7N8H5mhdt+4plOCVyD1R
uqDMAob1mI0KiHhkL6uofSS3kJRpp90j6hQ2t6oKb6dwTNS5LK+rxdgaXrGCKwLRO6AmurlEqDn3
RpOM+0X65rvhKevpKu9aht4hrQE/s2rY69VvbpwlFg6iGScAhOFLJLy95QZkzAqHW9pggHIMgOkD
Aev0m2dsbWdFd/xEVaVxNSC46O/manH5CNGCsIAwCWJ6tr7+SauUM7C07jugTmv3HqGYDEwS8yej
zNhTeIntcqa+j6kNpGhO//PqjDB2p18n9+QPCVdrY5H87wnzcOWZQUT0uccz+rPyczEV2LBKTokN
mupzCVTxm4nMVnnVmJqWz2Ec/OncG49K92R0hXPTeHLUx23lX3YwSnBxabCMPik/YFPX3JsUWMgu
Ntmj8k/VMZJT/NqOXnujyy7GbjyEY0RLJV7Z93I17fDsdGvpuTu9ubW/S5uMDhjTIqQejbEW6mop
KN8FVcnBV4Jo53b9uu1VWxBtmwATf9raMCH1faNfylgUn1G1RT9j0Wzys5WMmU8TV0j05nNp28tW
tF71xKc0dIS5U8TVRl6df+tGhV98615t/GByHO68QYs1l1lX9jnv10rIWZCM1PaQGPKlMFDxMIQy
fRt1im2gcFfBcOKaQr7aodUca0KQtstoZMtU593cC0IU0ikGiy/cNOwfdWim/lL6c+8ReNXHo3zt
rOPxWwxrXD+2TdM4+4gxl19a9fVL1/U1aiy2pfVvJ5s5BSSHNWDNR+wh4jsVSCqDimpzxbEoKifL
ufc0KSPLGpXLzdw4ic+BLStn7zCt6htiQrxfIOTz/ZiwwJ1apghqy9TaRPd20+pP2aXKYgyX4fwQ
dC5pCUFlBQg22yKrd9ansPX8L4mLaNd1PM+xMd1+mRKz3qywVhzT15wJJjdvuReTssP7ZOOuBnno
Y2y8oPA4QKchPHdmccV5Xnt0yjtnkRVlx74GjBeB4/BPDkvKIkl0QkVfzcaPtqyO+8XEGze7Jm1d
cj9SEUEPecF2/WT0sedlW7EMQXPEyS2I3TQdCvq47b5s02t9LqAqvUNULXl5O6/x8KJYkrpDnXKQ
7inpKcYjWdllccIoEvwKE8YUvre0dvb13NnvimpThshlKIr1sCEmo2dWr11zmbMplLfGS5d4XzXU
5u3jdhb1h944Ey9NwXxTAPJZr/LAwIM5+he4sYu8bvPiy1yGc7zL+iD9wu7rfQpnGuzfei6T4geo
ziTP3K8BW4iVV4miEkxJlUezVNj3CSxW3THGSqAaZvvKOU9h2IN0qaon6LQA24IWQLVoDeiYCrPt
zFGl3HzLqBf5T639Jm6dqBL6WA2JfKTVfKzvi9hqlxGmhbYJy8WD5KiU3+X1OMjtpWUceXca5rzc
xnH3BqcOq0OAa2+dm6zO1vRj6HyCkcaNkWIjJ6u72I3fJx9SVwz7cnL75BQL3UePmfZqokWGdvrj
1UGMQNfqrt0N9HrF55SY48dET028s9PsHeKG6uHCr6V/GAomv0PQi+3W9K6Kd2WRNdEupOjxr1+1
bnK/9uPC3zCAhzGrxibOOXemikj4VamXqPcNdEcvXPyWTcvMW7YiBJk2qQDonNOKjcTHZLFKsV38
MW3eqmvm9aFzYtSgy0r7xrj09mVlyK4vKBxAGSRXZLwbhp7FqCpc/52vNH1i0TD37azj7zXjJ9v1
YbWeknor0l0Si+lri7I52ImoY/KqxjgoeRaSEc3+UM/gpFrFzx5wpgA2iBNMIOOYmh1YgKXkQMfO
Wwvy7uwQdRac+pIuAgi+ki06Gyz1FZAZoeLT9JhTEq5qXqPRt4eEQ/tN20H+VqB4T806M445rurz
kO7KS90BQR0Gy8KXe+3MZ6rDTo3UCa7uf1J4wbwLh9H77Cqn/136rbPshtWIl5A5K9wv7N7mMPlK
PWvCSKj3oj7vY+kkE9uQyuiwVXakxPE6Z0JjxO17FW/s5iKuYHxivyre247qgFpe8fqZ/ftg0EDU
jLRjo/eVWWu9X9supsU3DNVrBicNVDXXFmEheIrMp2rIPm2F0PLSsQM8bHgKX8t6hcorvJGypkKv
9rFzFEi0Z6v1d1kkTP1V3aHj8ADQbibZtPFRe7K5FJMmLhi/1EZkBYgmvyP7PM+oE2ZnmKCIuaYR
8ZMFCnjnjgh+kP1AEKWw41BtxRa+OQ2XPIvTMrwHfJFEwwuu9p2jBB0Nkaz93/EypQ9TNw4QGd44
trmTzitHbeCr9zlzi2cvJI4hnbfszaZF68LwrGRTe7UC7++WDuDO1J56xuUWNQeOR4YTUZbRx+Lr
qj6NCSnwVRi5tPNAR90ZLenjclpLp67JZkiaPmxWlccMgheThaLfbZA0f8sEKmQHBip+xaUnwcPA
Dl9IhpD6gBNgyvK2ty4pd141BXnUMUuzSqwFv3Rlg5uEBLhmN5p6/alcia2Suxm81ov0qM+MkmsI
Vg+1nWOeF3BnQ2ia4zAV7tNYjG6y0wa4K097w++7hK6eT2qgvYdSdixCRvsCWnntzK92LZr/9JCN
Mi/lnEAmNXP8Jh3ZByS2Bf077D8V1ZlmFc7l1KX9ib/afyirsIYW13V2agIGB6iIAh+0qOsXNW7+
dBnbmYcqpPqoZ1ckBI6X3PbnYWxoj6axpX2txmkTNG5mRh6ihcyo3A1s+rM1AT60RRT6BcFA+yT4
mI9LGWmeiOlKbrAbz5+9M/d34APlX7tWExskw9vveQy2e9H6IDmpjW+Ed7WyrHMWvQZVFWHgkF38
nzSbnx3WZonlqwlg3HgG7XBZZh4rhWXhgxXjipyvCZKztZT97bhU3QTu5k+MRa5/qTpbJIcpiCzC
tLitfmedmZ8pquNPnVma7RGY0hS50YH57YRSyqNd1PCJaoLhJy2jOt4zXTpEiQML3GjfkrCpucBH
0MiaOp1WWD0cGybf16QKtvELBepCoY2CQhenwEFSm4vEGY+OKdV4u0wZhHMc2OtT1ozrBq7gV+EZ
2sKvYM1dIS7LsFI8ZmJDsUc1O5t/brpMfDS8aiGArYqCP0Cys/cLj22gvhgxS9QWmlAfIGb+m1vT
Nibn4Pa+wOFlfJrNVLuHrtczX6AyscM2xf81mH6C1mxZPIIcUETP0ZO7JjVTYV0M4020MdDufdpB
v2IJQ74vOKPcg+zaEPUELD/KcpaQ+sx6Vug8NbrIjts2E9QUtqBUp6zxuhG7mR3BKhLd/0szeCgA
uGZ+T9jNUp72mC9yRcfY5rwQ80+XpkKgFd9wN2WLdrybkRFfHQOxgIXvRDPKX7KEq/lJ+Y+T26F2
nTpXA6WjBwrc0gVWohTBfqNLzql3FgYk2auN/8E7zrQwux2KqaEXDBid86RIniIbh/8to3WLw5x6
g7crbZ18p7RfAEm4iwspDCF/jKPG0eemwjaCOpq9FG2TSyKyncKVmk019yAHVJs60yHShkPWOKCU
R9zK8XTgsQMcgLIOkdVtVuKvXx1eVGkd8RT0bV0/TlEPRBoDoiCICFHb3DC+huSF1X1Bfmsdoigq
uHJF3kVhLfNA+ZYBdkyjV9fLNrqoBstGiaKjde47kYyanS+rQNQCt+2OQasxzdsQCRLkZyJh7JbU
+9X63pXu6IjcuRiri2TXp2vscW5n0Zx3VcYOtDDYpzsnASnVGVRvDiqf/uE9NvOuGZYZYtLMU7kn
tCS1v/xWceOnQs/OASnV0Nyo2m3SXbVVsGMraor4sMYsrzkHarJgmiptsCdGnVV3sY3o963wA/NY
6smD6FXQdNvB8admOyyDsNWTUWVMyNEEEfUUBegAK87TNVmeNKCa3suo36qbflhF+6hit3JPa9j5
+pIpDWovpsZ1npBYmepcx12WsHUaeZ9OfTmTre1ka/MLHK9d2XcG1b8EytauhfgJh/rNK6I2u6R9
AveydE4U8Q2DNn+U1eCNJ+kJoPpsc/VbwJYW7ypC969ZvNXU7Y3NtD1lRZ8A4zUOZvTeGcxftGOg
YvQJJ+sR1R+VeICWQX9s2y2djoWFc+1Dq/+sgbMsR88pZL+XfWpN7myKHg4d9uj1LJ8LnoUl70lU
61KeV/JcuZ+kLswtOryZhokUgjavohVUwgWJAsAUWmb5cu1izJk/NLYk4WObE/MGMJvOahheSlEB
2HPR6u3gtRE2irHOrhojV8f21I7p/MWyUz4npoQW8ZN68vMJOcMIAEIa12Fu5XqvoPu3o3DGsiRT
gcHis1mTGcNePaTFkR8ZYZzsIIGpURvKeT/ooc8QV/hbdkSqVox3WUMN8462KN0catPzMIk5MIjM
1Nibzw7lIkVyyp/W942/sn+eCpR6hyUSQfWyLpDon2XqtCGitII878jrO2Zu04n1UeEiuB/pa5o/
PH9bB+KX4pG3beXyzYuxJku29CaSbYeSqNJsV9ATV78KAVGTFyFuA9Kz4XjBtqqtuLeyD2GNkqTF
AGmqWF6QTprwRk6obg/g1rU5DkuGNXQdMuMdmVDT+ACWI3Ec8JMXF1uX6tGBy+rPFndL87pkYFrv
bjpU/o3k6qn+LjJJ51vP4mLeNYkbmbPVbXzn9clcncrCiC2XlfUILY3Ro9wXpsOyjciS6Kpl2wDp
KifdWLvhFupfjpsEEwUOSZ89zJmTLl/hEHBzOGGp/ZuNOYf81yJUKlf8sWK/zbqBlUQ3shAT1Xnc
Wm2RpHeELSXZaTHQjOeum7MWyDRmmsvniffnBCE8LbtA+KF3JNWysYcxiIqMp2xO0GVEU1jdyFTz
VGq0VuY09m4s/3mju9XItgI0b/OQZQJqbOqN8ysNWxEdmsUpmhNiDdPunWj1hkdO5e5pEB7XYO8l
g37q+POys1SmK94l7Y3ri0vcOx+d66q4b3XBeGvEWv54DjbtO69NOJljoGrnFhKR1oIO2JfMhqHy
mr/axD4dEFMfqENp+hASFTi+uDQ1+ADCjc1ATHFwm+6wGd151JGl0fzmwOzMV/YG2o95M0WeCFZd
VJeFeswfAAktnR3am8DupbJFvFuh8rrLAiEAqZwJ5R8dmTn6GLkRiezWb9LyJnb62T9FlC6/JbKo
t7NjG786rSs0+G5SYfHTxiUqnQUTegdZwrXd74BkwHdRvrBssCUvuK4SZ1j2EOSI8511jrk+Mi5r
NGrKvypKpmQ+O/3iqFtec/QM6SbC9o/s2Md21h+96KCz1Y/34bpEoEWeP8SkqBnZ3MZ9st5mY8MK
aGeHlKY53EJDM2JD+YtLW3t9dGyLbiSI+jDM/SkiRpVbkmvVHSxrgSqYpccWMvbUI0U2O8HQo3bu
ms7OHn0dGdhL4aPDq8F+YDPQaWG4yWBAD40c4+ar7Wf3W4bjOoI8qGLbI7/I1E7pJPmCKA4pskp7
75X9iMgjOzYhR18zjfUD3InQJyNhfC6NDK7v8uwa3v1GmBj2KjZc0yqMx3xslaKucnPdmcUNQ/iN
Uzo+D8EWgXH7UdtsuyG87ldq8QOLfEV66UXiB7BnZ+sbmFlRMpA5YRRcJ4iJXRQ3dpTtZYF6gjWw
S0knWraSNsphmv4TPcV2Zdw08UFAsTxvfQxmky3SxRVcJNs7JwfGo5E99DnI4ERPYzGZX9qp8Ptn
vZxewPWHxywd64IVaLKvNfke+lSPUm3HjuV+Q1Q4Bv8kT1O0A+xhsqm9wIYwp1sMxxhrD5FRls7/
Rc5kw3MZLx5/PBEgLRiRrYnxSCLnN1zKXCO+G+KXyUK45UvWKJEXckZYpkp3vScyYyWMhQnFO3s2
y4gunK2lQdPM1YdbZ/4X29nwsAo037tFZ26br6iPvbPyluiv44fNgI48Fip3Kdsu99CvExbDpBnv
yTwuTZ5WDVofC3/wK0EP2J8Ti1TojwL1XlAIJjy26MlFfQNMEY4EYYrV3S2mTxGXlTzzB6RjemYC
9HngWjW6oAtTbP4la7fRM0jRq3OcyxVxhaFpfjshKHPvVt6edi+zSDPC8ltAQEUBw6uaav9EHmiG
QkCmwj/IAIRtv6De5Z4JA1ufC7dXPfBDO8uT7GuiAHldMVon8dwA6aSVe9mC1OHeTIJuJb0hjW5d
N0OuqAZ6SbgLuLQQGpiqPMZLk/r56jN08IJNcjjMro8q0cTwuKxYVxlh7C8Gp1qPfAlyQXuWIo+C
B7xYLQsPs5FrzpNo1ocK5bgEkGOCIBurIRhDgTDrA6Nxc3ayzBvuYdKztwwZQHdIwsVBNz+JOMoX
p9uCS4Mq1dxAIPA2OBsK64OoNbOADkaJnLUBFsrjuhzpERwS8yuN2Y9yYE6qanXcQeW3U6bqg4pF
6OXutrqQfWIZX1RDu+YuSlL5peNoQFlr1yI++0vKZ1ZmegjmNv0X9Y3zijIneVoLheRgmBD93fBh
wL9M43ddPsR6RX0+pkQ7sQbYnzkZI/lp1OAOu0Raf9q1cVNGT3AWQUWunnCED9tShp5/6aDqeOzg
mD1U+UiOD8qdou1XlYLf7kCgahKq54DQ0zYclu44xVv04PHrZHkfqXq8u0pqfoOMiy4X21hPeSD7
8qVoFBO94Mm6gS/h2Q8idsqjrKfptaKzhxIYC6d4mucSvNdObvHJeb+lR0bQrdiLYgCaUxNveJ5s
snXvZRLYc7BNJZJbO0tG7XoGX+Yvb53PJNkUm2db46FZdRAW3zOE0PnaKRGh1+ARtqfIFROaf9Wa
V8cJZ5uvKZDHt5wDxb4yjOTxEWvreITxcxIDZbT2WRRWIvWKFXUUyYDN5Bh4vjI3giPuDTom/VER
IsdLl07L94iUotqPUcjb5SMz1udaJQLHdDLZ9bmntYimqcpO1UcS6kof+W4lx+AcOO/rNCbxoSk5
h/OxmyNzo/uyUAkSjzC407g7VjRZKsDxWEdJtgNF2NZj0hZZfFzrtr/CMm32nQxe+kcuvhkQA8vg
zRFq+gxHh7JLOplsc5Bxsdh8qbf0eRrahvuWk0Ydu7jxHPzsJZFT6DgGWFqZtkHxgC6znvbzmpJc
xtgRja+QKjGRez2DaJ7omIR5dxjAtWcr3O8lXKunZqoC2rQCC9TYdaxrD3620TI9lLVBFKOdkbBx
Oaf+/ur8GEEwjHr3tfTHHJlI8abpyRrQwdZ1yZXAQXZgMxa3IplTLrWwBIVmrsKQAZzcfUh3mP8y
P7fmvm8VmE2i1yU9OMrvq0vNr/Bvjoa2/Q5d7CFgUpw8+3XRoBWBUlyh2UAV8X6Kymo+xNVUtr/5
ASsU2myoy97giCcMl9tY7OMgbH8PXI+PrnbNN1LcNsrTLULGNHprNOXb5Ma/FxOM0XHm5KxZDOPR
+eW1V9McDDS3tOyLzP4JsDM8tgOSsz9KNca5TIij3T2yvXq8bYgZ3F63EkYzr+MGVAGyFzz4gKlG
dBfQ5GL6yxgUusc5jY1/0xojh0fHU4pzzWw62K2BhiWJlAo8BA9e0Qa3s42mYo9OcImJy5nX8CUa
TEjKR8MhcN64F+jiKHWNJG/w1+qktkm3xyqcxu4cTaVIblauaOcCRgwPSkksdHzshbO353as3GPp
R9DkJcsYmEdazi/1lLGtu1E4vutqiO1uiFOIXw/p1GuczbW35zLsyFD1cbmjsKhgRWeRjhzuWzw8
DJbGdcYpFa5HlNgen7qwqOMp5TDo7LaAQwNOfJWnUTl9eMfjmJQHM7PH56UHEL4bMVyEJ87BbckF
dlrnnLkeYr4ZcRhfbzvQpO5q55tMh/G1U7NanrOpC8JDr93iTzwhPKm7qCv2WhbV39KERbAr56Cu
701iHQAZLFrVnU9C8h+QjezP2ieswK1xo/SlY9t3UZwgbGtPLawZSmMIw+W1wA+FIqMSE+NnFBne
xS0p3ONUz7a66AgVMOeUW+m9q4LRHjs9pcWd6xY+N5dO/eGJtpSK+nU1XWV8TZxM6XfosCvwkHb2
Q/dz6508T6F7T4sh8+7WeIP9MXKzwX0RooM5eom/MWiQ27cmw0HitRgXhD4dOjdQMGmG6hTVNhrQ
NfTeAB4QRglhj5Bz/D85aI2lyELn3vOAZUveXi/ClQwfPbwJmEd5FAACWz5Ohc/ZkIn2b83zVuUp
pPPwrqKkJk8APwRrh9vo4HfSBhOOoCzQ+Ngoe58IspiqDeSZKUzrVf0Z4MH+ZTaUuAl9Eg5fHGNl
We0GJ+0AMAar3tpmdjPGb8d3+tvZbVsOp64cPhT2N2ij1e2/tsGsb8q1S/CSmZJOKGhL+ekrsYT5
Kmbt7iL6YuNPKgYGpKM1ct6dXxnBo7fpERCxYYzyc20imx6DlEQMzDrJ1h+NncytHyoWH3RqW/Wo
wag8luUabGYhjrj/CYcNyHhO+5mGdewbgThMOt3ebZWlTwK3kmJS9pvk3gWoFLQ+F3N5t/pVkx6Q
cdXtfegqWT6bQG6BYnDKaoGUgcHKoqDsTfps0Tivv2DGva/JhRs6EObhdIdqRuzCAV0lXLEgC3pX
yoUAEelF1Ruxc+16Xj1k1hA8xojHoPCvhhvcd5rVj9KMQ9E53BdFVzU/MOsuwB6qgSV7ihWpca9d
SnJkzjPIzYK+Ov2ap0a8tQnsDlYaIQBk2Vy949RmMc9RUc1+jhJ2vut1wt469aF4QAB99Vibydc7
37PRl0rcTTzBfzI3GRKXy33iTeIbxCrg/oKFRPyzRD3WCQ/IfY0b6pGjrY4xTcirwtmtPZ3eIUiA
ZOuWZEIexfrVQTjXbcaNPED+FxH/6X8Av2V5icGP+mMdo1Vi3kBpz/k1e+MeB6gn7gsKML1DzayL
CibtVlSRnRsI/VgyK9YXnTTbcnJdqb6bgQ1+H2+BXdn4vbXeJU01/jORib8rdxw4IKTX5M2atk99
odNPDy/Id+I0CiViie157yXpFO3l0mMUVV7ffiu9ON5tHXkYJdCy1+vBL7Pp0uo5orgYsVx0F8y6
Xj4bFS3Fjpc3odwDGlXtk7hG4ryEDvLfIQuI5m9kF8CFjyb9YKCmSTTGlUDcU1FiTEPyjyAyK6zh
F0qWwlxNG7ba8dUzaa3tHI05PvDZZTyPKOIcJuHpr2UKAAY70ZvynIZDiHs0u1rvoJEY5XMH8qjC
CWmFj0EuVc+RWoN7cIp5AV3t5h9p0gTDTQQGCtCEj2b7x6Rk3g0023Ish4FB9FgmCGjlji1K7/24
6oh7Y7Nj7Q5bs+D4KuihmMZe+vuiUvgsZFiJ1z6LqwHtiIhVPq/NSH6/tzo9go1CPuPg5GHL/NW9
YUQv0r3rjNUrVQehc7v5wlP7xiyFfZjiSjD1qiEL9xnwfsnwFXNW8VKg7lDKmz/o1JrifEng+goy
a1a4udR8FPVS6Y/NbMDQyo/rBW3X9THVZRv+A6jhd2gwYRZnl6pTpm5ea34lswV+Dm0Y8UuGK/Ui
IdKsfTKGDqEb+gptFNt1SBrLAM/ulMFnoqiv3VtbZ3jcfVGHb2M5jhQ5pj5KnLgsJ5C00nEWmomW
5Q3KVyLK6TAhgPzXRbFPfKVv6YlpAET5Jh/Zy9vHeC7wFIFB9SKPEM0uBzq0XZyX09UuHTkuZG6N
5zPcQWj6t6Aiy/faeqvembWx94J1r+bqKwpzkutVswn/7D4bly/lYZ3hKi4QautAWuAkf1DPDyzo
USQf+AIbAz6HuBUCpA7U0cvaHoZhDT0cRugaMUn0m3qanGXo9mXXs+s7GR/iEIUq/R0EC34DQFBk
6CL0F4bwkhRaKjw3zN+8DmJEl3DVdmpHsDi6qXQx8qISzAE0s484yeI/0m16/j149sfcue4dC2y9
5T1803tZMCznod56vANL0T5PuNi8XYpsEXwXWG6HnhxkhUsJ0e8AwPzD6TuWR6T0eAb5SUxwNHVh
vF0UdJb3vczIBGdOWpL7enPnp7J27FPle9LdQ06L8RSLzPwnRiwpuyaaYQ5TltNfMBjDLzxIXFNp
0LXR2ZuQ4d8qOMsf0RbYFrY2WKNDFVftC/mqK8v+GCwP0QBBfxUCLNAd0yheQ6M6/0BcGtLJcjMN
1vVFY8mTLgEv8RAlrP1eUEjJEVwP2T1nsIP6q4h89D6Q6vXwHSJIIgoHm8/U/K6RRKJY5IkQN17o
jHqvoijDOVJSvPDsumzgT+EoU3XD2bX+R/xAON6xYi3VaRSR/DDUoUUIvJp+emuGsHeOtezShxpk
kru1dvlh+UNQ1a0uoAiZAgEihKEJofJYUOfw1sMUOeJ36kyoD0KCYb5vIiqftIHSuwPkdF9aN+3U
bZPF4NlzMAT1g06mSN0WMrgqs5fMqw6dYW7HidRuP/iIYY7YcBhpWAChnKGIy690Ymrinyii/4IE
RHfnuB1ug5T/TgcMhurwrDadZrns/OKRlKl6Oawmm561Q53yJYIn9j4LVQRv4dxMv7fQ0yM6pWWo
dmE3sKwiVcjmBOmEaJ1qt7QZhYRJgtrnotzO3W6xw/TpMyZr+xrIFimEaUYM+NeRbL6ZhqQy/Iwd
Pj/sHvBopmtSZ98MakRBWeugOPiu4LJASFWcIQnWX7Mvgw9Al4YCoWVuSFif4jTNy6pU31uaBqi8
V9e6O1wf9W+1ZfNXJluHF9CE+FEM6tO/PhMSBOIEgpOjjzbrh3baBRJv4VQ8wvkE4d3kGTZiTEXz
XYf7FY9cVnIcsb63+8z2JtyVqUAzvQJB9NwJG+TgEoQutgliMuNj6DLhP2daZ9lTgm0ImV+iyxcH
vHB9NLHOSGkIWGokeLuD4hZHZ0E+lSOR0whcqnPujr0KzmFQIUJr2SaSvYXSy/IxLKc32UYrBroF
nxCcb1Ic1jBww8s49QNkTZWor0E503RaRYeZtVqWbu+pOo45vQs5Is+nWJBxy/0a1s2FiZZDD9Ta
BOLsgfRefWxKHMAkoon3x2wiXxufDW4J/eqsOw6LG0zxBQL3unX0J9OOIH8Jmqt+aJHOzP9Y4CRp
Gl1BStAOdLRLuNcr+zBgI3jX/ox6Vs7MErvA9/X4asMsRNC3ISrl46ZR985MutQXQr7Wv22FQ2mH
VGnkfBiS4CuSjn1oXctD2Nf90B7XcRl+mcaI16TuNsAIPdr/STuv5diRo1s/ESLgzW0DbdmW5LY3
iG3hvcfT/x+oCIkE+xBHoxtpYhRidqGqstKstfJ7w2P9uwWgok9Mqeaa+oGQO4h1DzLwfhFYr2H2
2pPmDoAItdJUvsR+PrmCwXATG9ZdGrMfhHp2lwOuXAVFjaROrQIIcyx+p7Ea8EWfNVQnwFqVgfe5
dv0oeFJActH5x6/GT4Xc+5+ixOwHwIp1c6UuXOYcxRE2TeOJZrujFUQJXvPqRNuIEnzdVU7p8Y8x
EGc6lTKG53pwoehCOavAusCNe44Ro3MB6cpouDBzdIBlMwTx93rMTRiXnQBelafxh8j1Lh1QpOl3
g8o7MlSQEVsHNgdiBmknGjbN6e4LUnGDChkxDC8I91tM4TNFQdzWhJgnUBH+F3BIQOq1fAzRWUXE
4wscr7bcoFXsFVsXvJMHUryKih8j7zgxmBgpT2SYpm8nSgq4Xwyq8gbqpA8OIJY8/rXe9eleR2Um
O45x0uyKsSw5JTSTAs6uqoOEpiXwBQl/tsCo6vYcjZn6vZRBna4MhiCjplt2FLkFC0YPUCIdvBRF
4epZJT3/BdUjqbeJW0p/UfAo5HXPECjGA9GdZ3xm60270cgBEHvUzcaG3p44arBF8pzWbpHLmWIb
UT6go84ChLNRjtlnSmM0fTy3S7/gdNNzT0wg2lRoTaKlKmimefd+8AsP0EgrWGG9dRyQrqBVLIfW
gUoxdH+wsEn0qCIL0LLMjDpg2dQmYaIVdSdDBZeFy8uREw0KQqpVEMU4nDbWKv1Ti0Cb/wPeiudv
U70NjwCnFIvKIhJHHFpQGTmlyn5HWaUodpXfoKughcAnbV0OGa41qKIh22NudJADtNT6PWGrTi39
A3E7VmanEbAXQ/kwVZF/BDLTGwEnGMqnSJMtquZ955uXTOqq4pE+FSSzxJy0DYQgkspzrKR1tG6M
VPtah96A+jDR2cWl50QsD+Tpay4NsFpaOR1plwvBkDLreCBFttqopfafeXFKzWhCbVB/5yBwFQo4
jmJbEu8bxSCd02r0Lkj4hMdG0iFir3BwZfSUwNuzzrrRpRJRWh1C/bZFVRQk8YwcC2nEJgsLzTVB
9TZa9XNMGMxXOtRtgcuuElM1un7D4NdWaG7g8aVCuppDA8FqK/lykEDqgRCYeI/WgMRC8WAqgILJ
FMm3FG+tQ6nXDBgq0MODPWP9TIEBzpoUC8SppV/80HN9FMkAwTs5UdDmMNNT3XA3gcscndTJSllG
nzQ0ib6RgmrF9G9eeQWYTPrVXXcSMku1ngCpj+ZazrqOyEsM0FFQstpwV40iDX8UVFyyw+gScNBc
UPP0uQvcJD/4eELNaRhD8d1CxUm8VnTyJ7o2Tt78LbRJ511lY7Do2ZhyZCFV2Qdxs4+ExBi3qdIx
CHoSFKHk0nmJ92Mc9DLZD3nnK7uaaqd3sjpUQA/I/+Ez5Wr0E6cTQ6N/qrnTTCRODV2HnIEkwuei
kcPxoTIjzT1BMYJwJZOgQuOiGwoMQuL21/IKKB68rFXK7dKIW+GQrKl8lMIjxRO4O31E6/YgoLXZ
r0SEYLg9IyIFCBrFwHK82hr4szTR2xWZdzeV+AoGY3ZJChjOkqQrar4R0Pqml0a4xBYNAhAX4Set
LfUfMiwa3ou8sx6lfEyZbCxT7BxoLcIWipOQyIZ3JyURt1xtFRnucFVdTW0vtKZ4w7iR6qdKMZnF
6XHHz63QtigesN3WQdBK61fvF97PiA8wrn2A4SKFBio766bUq1+J3xE+dmpACdRI6B+5SsffDNyx
gzqnyuO3fPQEdydHuVDuaN/1n9vU6DaprsvVtq7cvj2nfYn2igme4Km1KPEBm4AKvOvdHNopOkAd
Z8WIkEFtOYHnMeOFffANoD/AJvEOSAeF7ppGd7kbk7Eu1lldZI/D8PLeKVL/qVBowgGi9+liwqBJ
ddvHrmH7nSX11Mi1CLJJ0aj9zs0i/wuqIwFZQ5NYR/isSJ50apytY1XSjBVIC1CqgQYYfUXptsl2
uPccn6W2SACNvn+j2CWVK9J2CnWVSAY2Fa4kZV1BxXyihU9rWili4TL4PiXb0kvgrrut1fztOr0m
PeUC5esQPAWpOpXijPIgxLSzB0fURfkhk5p9Tw3lwRxrQNM9w9qZpIqQj/zQKLkJzNqrwE6ItGYL
LlTSh2tfySuW5rn1eJQNyqCw00u3tbuKqjTyItJIQlKhQ3yNS6UPtmZl+hNPqyjEo9xCLKB1IFC3
y8u+7R0xIeOyyX9FsBNDCBbLyCoYJV6L0gIduXDlVbKSOXLkdX8A0JP7uQBOUcv0jUbdZpXhwSTh
vd5maIyOa2TCtEe/QDTBmQS9bmJn0uJuXJfECXwe5ywG7/apdguVZrFVVY6hUmsGOieWNxRgAupZ
iDWURwPFsc9D1vXuOWP87BdTHEonkuWm/TYotLypow9WSNxLv577TZ8WvizKoOAby9Za0dYRUxu9
UBRepJBS5BrMCRhXBY0BABekZhKUzVL7kk9pj+NqCAbzi/U82Vvq6H4qRQPaM41b7cnIxcGBW95e
iraMNyNAVw8cvV7/hsUPdgeCCPV3BPtINkbKvuKaLF68oDdjTYRl+qQrKpARlHU43NJagOaEdgc4
ZDCEYCZgl+YjjXY5KeMvUdLF7oMZx0IPxjsWnSTU0QuwJJN/tnINvbNO68ZTQdL+K4NmAFdd6MJH
fyw1GS4d7JgVCORGoU8JtngTSnT4OWdW9ZCJkiszAsUq08dc9aijpGJa/U2lNv+ZURrmF5SpSZJO
xWD42WpJaaxNq+gvCaWtbhWkrmL90UWBFpJCb37rSZHFHKdBqp9QkdBzqONmQlZU52kCUqBQDr1a
0kOpUs339plemaNj0YLK12YjM2DHBHX/IE1KQ+sh89sLjrWN1jSaQKFJuANhO41wU8550gzdA0wA
CBMdEiTSvgigiFkk1eAAxar6qRuG1R/hjVj6lfq1pUKPVVrH6C0UpVoh5spBNvSFcKcnDVywQDX8
HzAGQhDBldXVF9/r9Yrt6YF6hVWjb+ocVu4FxXe5O4mt29MwgdASRBtwDCYHt4tgBkqQgH8F1IB/
WHAuruCGQHsTULQGOkEWlEf+Wc5OBtQGYU/W0srQg+ssXhd0oTIkISDSUJQIwKitXGIpwbYYNhZt
ypjEiZsV0BW0g1IRZEePXdM94OWQ9NQUYQIRobKHHE07ds0VQD6K5hz83ETTxBtB/NW2FqiNcvEq
IQXCAqE46HjUfLgZpS3hrJNHakAjFE1mkGmbrra8bGdpEfxEmm2NshkR6VQfho6m21QJlvk6PL8O
qeno20Es1b+7plCuiYrAdWxbDVWe08DEQbSoUl10cZneUBcPgGwS9auEogRNYE0QuhslKr+kHhQG
IZCR3OxNJwTuAhpGpj1IbRBhlfRzYLT6rxhHA/pDoUdhjK1Kv6fTUYEE0mbETlcCQwcNTuN1k+RR
7e7jTm+NLWI9ZbW1OgIWHkQwHJYthmWUg3XWLaQ1+zJsDlmaQEr221I59b0nehZVal9Sfo6pWh7l
lOr+VwNAl3StgR6i8zUOtfkY5nXhHi24klQvckFAMH3EzLaAdyt8ldSqzRjsy197ig3q/TurKGnm
w36Rgd/BEo/UxJFdr7jVQp3K+4bagokGkyw/hXLgoQkvygTXRdSB7BEmRmQhebV4EMDYRPse0ra3
wSEDDKhLiTTTKmvEBhLD9L+TYfbVFgHN5trKRlGtg05vWnDKteDt4RZ7op232QCpCxaCJDyYVO+R
7XIt3725US7/CnPBK/a5WeQm0HSLNASKr/4dn1KjMFTTrUPPyTPbiGqDoZh0zyowMcXXbOQFzOHR
JX508P1QrL+bIgE3xQGY8OssGArlrKFR5++yECgCoyrQj1ppVPIYFRyHXvQFqZbOm0C6mviYFVWe
XZgGzLCJUlGr6lpZBXi3kT0T9xCFPIJ2WdCU4lltcp0edVNR9Wi7MOidpPLV5ErdvO8Pig7uR2gV
HSqAoWYubLamVQkVe607IT89/lbNVgvA5dbhzwU53PdS1zJqhsBINFHm/ZVnMqtRm0gm0Kf6BHC4
CZ7kOFkngPAwCLpJXI2C9+yN8abJpL25q22bnVrQYZbuyXqaMvgikTEhzAuZ/YRCT428t/gJzLcb
EL721kiJOABDTsme0RW2t1mcMzBJ2b4VXmbViqxN4t4KdMWZNKrAstrY8JpTFxfDui2ZhVKCwaIh
3DFoECIBqAoLtxb1RbMRdONbCmdtL7a+fPHgKLgLosTvBklIsgWcVBXpmSOmOtc01xr0dPwsa070
P9btsAuTP5b3FaGuhc1+Lzo82UH2nY+N+o85+9JjJzUy5KTmZN76+jmzh35vnDRhXduG9Bykp9JR
vG2CIIOdMdfxkizNaLmz02/szxSGqYD4MioLcFB/kFLnNbNNtTV8vuG3duo2YMt3tE58aeNbCx9Y
urtyqpgWc7Jl1j5fuREwlE+sGyax5PbYnEd0M8h2PHGLBoHFS6nlUAr+kndSd17nE+a43g/KX7kT
NnkWLRz599+BCpwoTts9zZx+mQn/SkW4rOF5tmiXnWjvXLxiQw/tFBaPH+/2XSMSYxw434YuzQ8V
TVqlj2EwnCQ1uQHme1Cax1B9+gdGyFXpAxCayfMh5FHqKbWuuu0JXdvPli79gb1+M31lQS57vhau
BTEIfEDDorCombP7qgtWJZpajppS8KWUHmXjk1ksmJifEExIIugSXZI0gkZpNn1NyluLGeNyeAGI
mtfrEj6pvivjHfCKjz/Z/LLPDc2OIjG0VpuEZZcwv9XRY+T+la2fZXP52MqdL/ZmObOrFjC9YIxL
KbxU5U85+G1al3FpXNfSF5tJP2t+FNOs5IvFql01F4XHa1iDANfLBb+xtJbZ7udC7/p9oIQXI/jk
amdX/a1mCxMfljZl+gmvbiRibL1qtXyuzr1q3plNEcPHofovb8t862eDXvxWgWUlYgUtQTuWMvR+
vqr67X/b+WnbXi0lgChA8KWFFwXuSST8QUYQ5uXC8Zo++esH9F8rIbJUJFHm5sxWAkAgF3JRDy+T
GtmKztlBrGHifrySu5ti0o3XeBR1YG5vV0ImB6CZ0SgXP7+YaMqGiI5Kwe+yyxcMvXsepuXIGg5G
MaikKMrsthhtKon+EMWXoD5S3giqIzz7dQCAcMy/DRplOxpd6GRuRvniGl8jtL6VxLR7WjM+4EsL
ObCPlz6XVZ//oNnd6utRHQSXH+SP8jpGBi3QZHq9nlMKOZw6xqp8+djgvW/9+gvM7hjDMFy9oip0
aa2t/CNFYTIxaWwufulpz+YH57Wd2UUbjYKqaeHFlwgd0wTQMlQ74EHIvllbZPUsuJdRvzEgP3y8
vpcTOTdsKgavniKB856f2MaMJBFiSHyxUuECcxJI3RWRPagACPgJT9Gj8ZNUsT0mB/2YINtEHXxp
4si9b2yq5jTXgGBP1WffOFR8rRkA711yx2/WvsBUFaj9Wrq01OkFebdUTdJlKAYaM35m33iQTBfU
YR1fivqRmu8K1bSYLE365q6Mm7pBWAssX2wvfOD5dA9DZoYT4YwuEmDpsj5zCREYr5IK03CVGdsk
kshWyEIwqjlsH/XuWcoeqAyGVGwaY2vKP/sivk57AQJmQCYs31H22GhtsvCr3r1Rsx81c4Z1EAw9
0m/DtYF5OfTPAUoIFhJjDeULKdt8/AneOcXJGLG1gsCOJTNF462/ylEB1RKXL2B4j5R+VmX55783
oPP3pyFRCDHNMyVqlmCMtHy4drTxFAWpbuHbxxZewpw3Z4c1vDYxW4PQ9ppJaj5ciYdWunn01d+s
+axG6w75bvriezRA2sJa2Kf/h10yMcPQCMCs2d2g6IsGYtoO1yg9t/k3ZBEdYeLtWRfBRA7pZ98g
O7k05+3dhWSxfEaDWYGMPCGEfbthFVyWgqb+eBUQla4TuBHcSaArJ9VfuJP3LDEkWyLbZFgGI0Te
WjIL1y07rxCvqocEO9JSbrhHPxyk1MIs6yVD8+9opX2kerF4bZAXOKP3K1CvREGXixvv68EynY8P
zF17hkyB/iWZMWdv9EBxgYy4F69yFa3i+skifkIlv0j2H9t59yDK+lQjUGWZ+qghy7Ot0jzASQBf
RBjwxqXWom1dPHtFibSSSn9GvraZ+PSxRfm978CkQWxDVYKkY+7QEsjtldoN4tXI0FeNVeFn5erm
p2Sk15Og+/WgqUp2qOjbHdRqlH5T7itQpKftiWZsdU5CelojRUPkGr0weehrYO6ouGkHpERWTZ1/
r6G8wM3W6l2LMsWqpvdhC51wTkwt3KPt6X+DY+4v3LR7H1KBBoMwFide1mYnETRNBgNFFq9S95R+
CyP8oD22Tl2e84WjeOdOk9uiFUmdBXcozUeyUv4Tsiq3uF6oh0e5tMl1fR2MB8Xs7Rx5nR6STjci
7zQO64/37v3WTW6E6eYmTtIgsHt73bIqkpng0Y9XQxc2yB8g/yFs2uTgA2CrlO8fG3sZi/jWZ761
Nvuk8PwlXr52vJa/QKbX38bf0pN4sDbhxnXUvbxvPZQQV9aP5Og9N8/5odx8/ANeBt+8+wEy6Td5
q6bpL6PmXoX8qoB2D2jU8dodvEf6CQ+MjRTO2qPujNv88zm4Jkx5tfbVLjwByVow/i7akFm9qpgM
F9f4D3nyEK+MR+giARE2xqtXod4EuerB15nMECZfpYTmL3rPaMTVPzOo0pDGnFoZv/6TX2BRaOVc
ywpFgre/oJc14PAIj1yrSuBylZ+p2+7d3ulCbQ9T/Ts8acD4uhmtGuLaj43fO2lEPAzh1qRJnXXm
l5rAG8OKtv9VSatn81AZtpWmT8n418y3/5Oll1P46jv7tN1hrugvZzpbqZDmacgfkjHeCx0UJzP9
/LG99559KhsRq1Po1HgeZ/uaKuCerMgTr6zw0OjuBjFoRCHyR7NdsHTXUVD+hfDLY8zjPzNF0dkf
VTHBJ10KPYP58SusnpkQF8J2E9x8VcTiusiMJf90d4WvzM7ODRqDShKVmBWMalO226AubUHPT3Ho
PruuDKh87XvVyctLtKIdZL4aoTsEVrTOqc6XS4PIp6h8fol5bahQGhrqbPrsJPVy1mbotIrXtIuD
rdX2f5k81O36CIWAj3f23pklA9JES2KmkTY/SYmcasBZWbdKAy4aEWregZzMu08a9OWPTb2UMuer
em1rVu0ayz4v1DgSr53WQPhitoxN/3mnCuknUBXnTlYEO1T741iUN7paD8moPiXxeAyRs7JRmg7X
VQIaWkNmf2VYyHWlkgKbS7x4yEX7Y33zAgkdQ6EcnYwKIuIWNGZc6bdvalsZfKNdyO5abztQ2XK1
4Pil9wE/vVpkLwD7ylQ/rdnijIK2oJeWBCWyhrKxUp+bqPkiamNoJ3HKxCcl/Ykk8j4r1O80B0+B
6R/iMpOhECs7gNnjwtt+9/covAAUSxknbM2CMUJPKuBuI15rYolVp8mhDbhWXbBy57qaBAga828U
0j1qlW/9bd5YjN6KBOmarVB2PXTbrFuHFwDBYbFB9e7jE/T+kr41NktmS0j8gqJ48tUsIVDk8jEx
ziPT1oBui7uPTd1fGKMDdPpCiihbM4egoAWp5DB6rhBDOn0TOsZ3/4wSF1z5T/0/WpimWLIsEjxb
4mxhIKLHoKEizc0gH0VO0UdBFaQBXJyPl/XesfAFCWHx5BYdr3nEh6pQPOoDhsamQrBFLsZtzXyr
rZcp3kKUfteULtI5t1BM0eUp+Hz1RgnSkOQNCdC1pAH+F85YYHtBl/7SA/3Xx4t678NY1JQOgPWT
LdGcbxXC1JrlYSkFkQFmw47bA3iKBBGtLF5oDUhTAPfWiWHMQq3Z0pn8yHV/u6woVqOKwSUyqIkc
UWBgd8YnxkvtVOO5Nr4noAiC4DMESCRXdxEUT8VfGNT+/mKDFdXJQnDXJi3C2VlJfSiERceoEHMA
y06IkzipmOj/4KCQxRkqoYwEeHNmBXUzidZ0J18J6kWgMSqAQjm15cePt+7ejX5tZvbaqyVcfIY4
y9csxgkehOCGrCtgsI+tSO/jUr7ZFMKwIs79vMebV2MuuKjRXUPlzwA4UoieaxRV02QXxX9ALK3U
hDnrgLxvHxu+dwde2519xSGn/q4Yg3z1aOCqifpgdDsprzcfW5HkO2fytZnZV1T0XOnGRJKvaYao
gekqTsY0snVVUv2fYKHM9KjbPVlQeUbOOzigPZmcIiMKjgPqBAu/ZjI2uyAMr7dUlbeHZ0Gf3Ua1
TmH8d55xHYDuUGsg80VgZ+WVhrJGhLhZf7z46b7NzFkGubnF88POzs25tFH0SEX/rw2/K+iKUyuz
vf4m55zYGmqP1zz4RbVwB98btUS49ppq6pT3SDPeOgG4NC08tsi4BoW0E9LV+BQr126QjlH4aOoH
S1+wd2eHEatQLUJBhUSWAa5vDSpu2AOq7KyrLDXrAvGPKrgV0R4pd9ToylXRAjtpPqmKZBuQfnEe
C1/5Tl4LStmEkzl5PuLS6Qi+8uYWHBozVAf/ljQ/NOsCZ3WlAoMCExf1dtPu/B4BRj45cw6E5AaA
cRxOBrQptKAKdMMaPWE85W9LK5yPt//elzFMshJLYaYoOe/s7GdQp4HySO41gnMDlkqsiB8PINNb
kPE+Q1YpDME2/qpvgqXBze/QKtNDgCy4NGXaxFPzse3tqNRAbz3v1jXy57zc55FdNxsKjOjgn4ym
X1tos5YC+lPWuM2SkxZcJWHnBdXClbvzKAHgIIgnOSNkIQl/uzvQb2BJSZF3gzTpKNpncaSqUj5l
v2SwGycQvGLm2cjsOF3+zfAWnt/3VaS3xmcPfZ5qdYtshneLUnNTDAido7dgqd+RfbdzYH+SuzT/
dzrtb+88Hxu5fYX3SbRUfXYbgkEEFqsp3g31JpiHAbA2lCStHXopS32aOzd9Ci64dkALVWPep2GC
1zgYg+Hd9BO6kmqwT/uz0VmrWI/WWfFNMBcu2pK92dLUkGkqDGvzbnkzNaMQlkmPDaP6oPM7qIh+
fHnelzUVgCdgjSjWkG8T5b49N4D5ZB0JlPA2DmdvF6v7wTup4d+WDYzC50aly44yfr4ZdO8cd5SQ
ban/FTrIMgm2LGwt4aFCD9lFQrXIBbvotlAFfSTN4zBYSjTe7fnbn6rM8hmGKqLQHzXhLfvsf2PD
zWvxp/jUr5t9fACN9skFq77wed5FWjOTMy/fMT6W+YVdeKu6bwrDvZs/H3/+dy/l7O/PfCq6ckal
u/x9tUVvxCxsmMJF8KNtvv33dkxZp8qr8z4q85DVbMs6HcYhvNXdF7WszmaOS0r04RZ4nbCwT+9i
cdZkqtwXAkfeZXG2TWmhdbUQuazJSNKt2Gcx6qMFOfCYZ7tqaNo9xM+FKOt9rqYAByLawB3gjSnR
vz3G4kBiinbceGpsppmsuy2ncw/5IViErb27nliiuKpMCTUFmnlYnGgwFYPWE09UrJ1+L5xh/27E
XbDwqr0/GW/NzB61wTL8JBQYfN0ceifaAV6Vl/Lb94d7MmHR1ABVMcVPb7+ZFRiJKKiBeKr3VKcd
2EuryvnlXe0DalPH3//tCXxjbN4Zol7J5LyRzxbtfMey5aO0/9jA+2P31sDsqsZTfDSIL/vSrVGd
OQIfWNgT+b0Hemtjdl0L0UIdqfPFk/EEMSSB1QIB57E/8vm+uJfAdllZ5wRXit7n7pd1c1fdHhLK
xjg2C5fs3Yv7cgr/vXem8nbvaob/FkkXiqdqbdFXsGzrEDjGwnrfJ00zK9MJehXyddBrKjRGOSFO
t0awbmM66q+VvKKWtbCe+7fqP+uZPXponiVNG7IeCGgPoSPYxk3eCc6Smbt+4tWZN2fXCvVi6MYp
O1itQfM4FATxE+mPdrt0HKWlHZp5JIQxkBFuseTerF2zni4xBJNb9Cl/sM7yXrGLjfyF6V+Woyw8
Wks3YRaNMcseCTUZy7Lt2/mDsvaWv+PS6ma+YyzaqIDQJZ7GjbVJ+p3yk/DbTh/UlWSjVGrrZ+uK
VqvVON7i+u4fSyqaBGSAWYla3h7LIg3VQPPj6Vg2a/cQO/K+cMCRbJj+tOBV3icX0xV4ZWvmVmTZ
ZRQhsxpO0yYO62hn7Fwn3fk7ZZ058fpjH3bXv7wyNvMvqWYq48ScOu0fd0sv5PT/fRMxzxYy8xgl
RatCAQpwajmJwTrh3HdOv7bJy53gy8fruH/NdN0APUIRgE7Y2x1CECcRhLQQwZBHOyRb1vlDdM1P
rh0u+I1FSzMXpQqI0fsKlqYLVq1cBwGwQ3pw7aVbtWhp5qIkdI7FYlpTt2731SpYEw866rHcZgsA
17u+8NXHm/monLE0sTfkk4/qHdWenkvjALnrf/10cw+VNkNmaiwIYcR9vw+deiX9tVH0evwfT8PM
ISEIYkmhwoLKDUIOq2plnSNbspkvtbCkpS8380oNY+9TN2JFDa9iDGmEGNCub+LCgu46v/9s0Lyx
4uZCo+gW6+md6fGV9zTx7SXPc8eLgwokYJdwcvSyZ7sDVJ/2KAxnjPh2iJHhmPyDa/rGxmxjxlBl
BJn5cqQRGnJW9WqV7YX90qt753u9MTPbltxiAhZEk2lbmN1rizx+jKNY2Pv37TeAdq8+mD57FTxE
EIIxYIZ3sYK/b9dHJo06Ib46QHkcMklsm0smlfc+9Y3J2ePAlC4VvSkWplz02+RXBTtFRH7VOKJz
+LvkF+69e7SDLbIbah6gxmbfUUIcMMxaY3r3+n3+LX/ouUXGj8Bhbt/C0t5X+6av+R9bc7R1x/RR
I69fbCXnFtHmxw5vVFGOYIzYUX5yL5Kd/ZZX8UF8cB8Xne3ktmev1Rvzsy/LkL4ScuSL+cmtxw7w
0ZfbXGwYy2D75HkLTmr6i+8sAnYEqcn3BRrM//4q1pUlXYrR6OPjBisI5g/5Wl31NkPfbeSNFzz8
3bNKtgoulAKipmqzh76uKL/XVSSdkgSWtU9bX79ppGBfx+6meYcquckglJRnhuSuOjjfhqAvrfdO
gjklzP/+CdPZfrVeyS+CCJlZiedMtmPHOqc/YVh339wdfVXbPAtH185+iuKC3RcK4fw7v7Y7e7DH
XhPQxMButRYuiIqXTuCY9njszryrR/lzYCeoZzO3znEv9Q9EqZxqqYF355mgcWbp5L20Qt9VQxB/
4duD9SS31pju6/jPwWPwOHlZhi1tkiNj2xg65j+m53IVOUuO6u7VemV+/nwIVUzBjeGjJ/+oXWrn
VB7VQ30MdpuNdN4ynvcHA93+jhy9dLtwxu/dKs3SVSiekBv479mea10mi0PFnt+atbarTj5vvrub
3Ii8kh+W84SXmty73X5lceayRL0dPCWopRPiekwqXne28dRtp5Am3VX2sCaxpGCDbNVDv++2UyLr
7kbbQsv9F6MV41WxWc6P5DuhMFCXf38GbfZShEIAuXjkM1g77WLe6O7fmsO4YQAMwRaD6tOf1S+G
0W9zm5EWJPQFicXCTtyJ9N/8hJl/69wgRByNn9A7scNYAic7uVd5P9rhLj0xmtoWnpcCinupzBub
M6dDulbpAhOy2YY8X0U75SXRhjTvAFfpnqzdwhqnz/jB3s+RBkapaJ1iltLpu/LgE5f3HLLctpxF
Q0v7OXMpNdPik1hkYQrXKTtXtmAjCmujjtI5TNPeL6xr4RZps0SgRI3FHad1despr3cJMpJDy/KS
q4u/8P5REvpm52YZAXmWUSbhtHNclikN7Y+VbTymu8EBm74URS8elFnoOY2GUQWXw+kfWyc5M8vo
Zfc6BzGiQ770ICx9zplT6utJMN7ARTQ8RO0emhqD2JzaQaxqLe/dnYsTEG4aIXZuGxwepoRT61rc
1buPwiunMPNUpoeOQamzq8zkfakLITNlt5fJWakOqtd2dZ38gOUIi8U8ZXprP7gp89BVZ2ghY5/Y
X/PmHoozrnDNkM2z96V2gEnz1S+U+S5A3nYWg2VX7SH+rJfOaDOtvl0Zh8aJz/GZ2a3/sAb4+uzp
M0/FoHTT0loOQ7b+XK0rapzXrXYTV0vP4t3oFtSwJenwPQirZ4ccln0UNlEnnfTT+Mt48RjMK14z
HmS3WMi9F+y9tjU74aXQdHqF/MlLGVB66jfdtt23zuT/0513rVfGNj5Pz2LIhUYzZvWxC5mO9Pv9
/s9SZ0ce8fCGIQeYbw4IYdoUjnn0wiVA69IiZyc61BU3QOUdP2UTudvpJbhNbpEJBpd/lAm9+qDz
JxVfLyE1jy267tRV22fXaafXk+2TV+o/S/aAWUJZACILuGx2KmMlpsA0SP+6reHRPKEbj79g8/Yt
98Hc+OuPt+xu1EbIqKPHoCJqqc/2LOkML0mZ6XhibuLf3pE/K/X+uXCkbXEUhjV6S7v8lG38U0ai
KWy1pZj13mbinZCGMGSU+eYfuBnQQUoYpXayuBkmJxTcq41YlkOUvpSd3Hu4X9uafdyiMcW4Rnzq
NGzJ2E+W3T/Wq/Tw/5EHTfdsfhFeW5qFJKgC9pUasirjglr8j/bZ2IU8qOax/lv+SM/FRqUJ4NrD
48eb+R62MZHyXn3NWfKDn0E1t2WFzAW9ZeeWmFR7cJ3yr3HwbOWPuKpRGlmweXcHwdFNqCgmes6d
vOu6UlRqjcw7J6zaS3bw1uziFp60+PBPHIz1ytZsByUkZIJirDktu6kZGvyp9gDaF4LYey/mayOz
zWs1rZQiFAlf7vzkOgnrtxoB3scfbsnMbK+0suqmYTDTd4uovbcH5OBXoLgXLvjd9+f1cqY45VVC
XA65TMO6lWnstpfqpjx464xKVbtVvwQLfPmlJc0iyFruZGNkfvdLD5mp2pXDqGRO+9IOLa5p9qYG
vHEm7XiZN3WK97315JZ7211Jp+LLx9t0rz4Ox+o/53v2pkaMycwkj0WVDmSbc7D2aS/4O4K3//FA
zDxxlo4oLU2HG73+41STmvw+i1pyg9MuvHNOrxY0ez+zTKr0aZgkr/T0pkU79cdwnpJU1BQdpPWd
Mdtav/+3r2jMclOldaW68jE6tVxFCjOJPR6Q8LPdBX/0QgObLQ+pFlGhVG0yF2COmTYSJJBjdZBp
E3bnaAeY4ag4v2pQAJ0DN/zHJy7aunh68pzbbenT3gmA3tiebWGFsmYCMUI+PXzNr/I6ehhXiHLb
rY1hzUa+dp1s4u3St508xUcrnm1obRRKLveseDzS9kUwl+I9E3COybU/6wSZyvPCZt6psb1e5rzS
U6FsJ2sxyzRWJ8nxHvLNZX9d5+fq+mn3e+Gb3vEpb2zNXH44gn9WQxbXrBkXS8IWHcNVs9MWLt+9
OOiNnZnXt/o+QJCXNX1FPfybaAvAAsb9/g9A39W3b/IGuU3m+nFcl6Bq6p3dk15AProB0n8O86yC
qJatvuBjqs05KcpPURxtFzbszhstS6CXVNgKsN3U6Te8egMCcD+SMlTTlf9X2yU65Q/1eerSL4Ir
7q/nP7ZmjwAS3wo6y5Mt+6UE66/Qvp4iu6n0RE/WsYTFJOvegQSrOgGlLfB+4mx9TTCUTSOV8inU
KyiQa0H8ZiR/dWNRdOKeIVkEGgtqUplk1d5+yCZpokQKVfmkbv+PtO/qcRxpsv1FBOjNa9LJq2RY
7oUoS++dyF+/hzV7d6QUr4hvd9CDBroaHczMyIjIMOe0eMmjionk2vKI7liTt5BrNFi48JnDmzIq
1zKpxUmRCAqYGDK5vXtIjs1zumRNwTiDMUkvzfQ53iXneieY3eKx4KmDvJZLHSSeIhkDqiF+C5hR
MDZYlfTzWMBUuIq5oH93k3LjoIzxFDGCBAZgjCMgsmK4+Zp1wc2SmWm7q1q7zD+blFnm0otaGCXY
f+f6z6fsy/U3UO4dCJpcWmPCYMvq7ipaf0amZ7Lb0T8BvRNmtDNQxgDjJrpN5m7+VC/Nzfopd9Hy
DfjkWoHfgivWjHbtUthwGGluSUtiAhDh3pAtwSx1mLvzzNbPKRXlM0Qu5zFEMHqqz+0nkGnJ+Wjb
TygMXOxTR+aqUFPVkeuV/lnfKwOUZFAkkMvg6aXL9mB8FmT/HhtLYKLAOcrwzOX4nl535Pv/usl/
n3Yl2q8BTc312GSwOaFOy5BhuT/bT2MW5AMESkjeHubSBjM69ZeovxIplrxyQfl0NLcdRIYWkEWR
bZ97QdwDOgGIFGgbIwYARo0EGulQKZkARFHSqD+gkgg3rbW39gH5+SnN0gRX04en/87ozegG6Vjj
WiTlJoUaQOiBh91ErRbtFdmqQJqnXpVHeZHrsxWtSRN0tUDK3IIRrW78Agv0fWSkre3Z+7sa/Cv7
Ja0YIzcer25O3Pjzq3PjRUYJkgDipCgjA7sTs3BGwp83f7R/lFHV2hC0E+5/a6Ooi2ZgZjrOa7wB
8aLUf0FENCNz8qpjilUD35qI4QLKwjFIsQA3QOa36asHYsLWyF/QdlsIJtiDH+8fJQmjUWiQliR+
LONjClOi7BnPAxRWS/nUsYCK73CwqHtQxy0eC6EjtX+kjCgzKGlj8I1OqHZsnHNRLqbOM9puwr2P
GjoQysCIoK+Aq0nA4LHoFie9I1w697ag4qg70dRWaoziebEipM7asJof3xjQLpVaA1HbZQqYaV3/
jbfZZ5ebnhVV+sw50gAYd9Kp7ZWbrovSGgsvvyozDzBKm5DmrAvP6MrQGrO0Dh05jIWaxZxk8fbW
/yMZXW8ocGMAXJCpWx8IjA+G6CBxYuELdFUXgM/LhU/CIUCfsKo+Vz7QJGOAGy+BaF2O9OBzUHx/
Q7VXF+fvE2DjgCwk8yjx0mkmRYw7oImXiXMBoZdqV+CpBmiByZs9QNL1/ieJrB4kMpE9iEvNjrbl
vixQaRYtGfzuG+5nSEx+UdXrMFik0tNjlaSiwn++DROYqioBb0YTKbXoQq8FeyKbOBoHknAmU3lM
C6UQHeY6uAbnajqjjbjbCoymI47HXD5LQ/b0JScWsiYlTnLpwccQp0QsQZ2jcvbjZf2Bp9KCYDJw
pSEL46VUfCb0USa2cp06MkpUn6C4y5gnjO4AS4d9Bs5aQdifKgcofge+pVW0LH2LKa0B/uDrcrEx
1qOERuyaQwJk/ZUXgDJqFb3wG/GIEV9w0bsonP56iTlEht8dHn86PTf2dyTXn04dCehWIriOJnVU
2eguCSZ4QJtJYkDHI5xaM+EyLUi26PZzSeY/IJi7PVPGcVwBAxt3KDVBBFooT4ENdGVdAUkAOUdo
3myNJ4Dg6cDd6u0arPWk+A7syhkpd0CCWSM58AVY7GoTiMtGmjlGui/gn724+iTK56Djz/fbCz6p
tozeFM3+x1rKT3YKX/qV/4oLeO7EwniTjYmz4+NzEKYsByba/mc7KBXyuVrxC25InXApH6KPV/F3
HxyVtbxMNoFerr3Qrs1fJAr1VXIKLGm5w4zrHj0i+HOLN+YSlHTi8G8rYL80zNJjjPcOYItlsr7u
iyRzRABhFkvwfQGxH/yQyWvbcuxzHYCv0xAAkY6XPh+kp2ZI2GcAzSevmaDF3ow/mbIbSFJJAmbd
8Qah48Tex89AwZA5Te0PFltlKTjpk6+qZqVTW7Jzw+KjzlOqCTxmoPiIAtKZGLPHz6/CG+2igPG8
UjIHE+XiUg043srZgjMUBuRNQgGSx7iMxRntox8545YDdR2vZXR8igAkpxI4fM9FXN7UmcPHhiyR
MjRxJctsIRxLNOnYXH8UjWJbymuBWyjo3yhRHJkLyOlI+Z+PQH1LBIyrIgDH6HbpQu/3vJQ3mcMs
ZG7Lg55YJMWmABhjT7DraGxcVqKZgkOpsQAHmn8py8cXYUrzYEQxjQTcSFQUabAu0fd4xZeKzPnE
E7PQk/fsXGNWIvickTOhU5AzAsmKYPq9cw55ygsD62OlLvpEsNBqOBc+SOmhTUUEMlywZoCdjpMA
9MqQpvT0YTCl5wigM4X0n442/m07OtE4gDmMsEd3iwZXZ+yJKc6+tOps5axOjLESNz5BkPL9PJMp
nLL5mBAGSA0rsDLQ+kZbdKXfZesHF0/qMyciCEwQAqxLsJ6kurQDh2xDlNTKGTIXGlFFxX+WCHMC
2G9AkGNc+lYo+BcYrgEVqNOxeWcwRa8QvuHERQ7CQMJkaU+UFjxgsa+eO81z7aFl50pw/MTFxuXC
YSP0UNk7ZP2WK0IXNx/f4LrsyyXwmO/0ImiCkYJ7ETgJZQaseQRQ3RlEkyjpaplaKTs3kjQQlbpt
FBkRRnPBjXeJPTCd900TbjDYVkUG20f8S5oL4gu4UjEPz/pVh/l4JeDgM5SM23hdzGpE4zv/2c15
6blMqxa9hgojOkKb5nNDxFO+DHOeIMgEFiPGpOlWvxhMqKWrjXyx6GuUTRC6KS1AkSICihudKT75
N3wOs+IFkj11BViOOF3+7F4LS3Z1ldMBlkZktp5599B9r6MSACwB34MBdYSBNEA8D+bLsvE5zxlJ
eBT0/UU8mh5lxb6ARGzlYSKlAxtbfDEHYff4vv+93m6NOuY1JWDTo+kTsM5/lu9K6YvGE9UIBNOO
8frem+kSHQP1kiHvGXnHRpB9hVGwQs9QxlSX8PeE6Cfj93DQVxjiMzYbmEGUzmLypuuLA/5b9OR0
SvVTroNVHZ1Jq9VKP829J+5tFC6MgJ4Y9Kji22m/B1TIpBA01z1zxRvI40hVLyP/yb/MuJ77a3Er
hsoe+G4mqQ0Aps9Is5levKsAIQIAIUzsrgVwuT8+CHqIEjpwK42yPl5WwPFEkOZ1Rq/nS4Wg8eY3
32y3WwssFMufr14jl9VFJ5vhN3qa66SYuBm38ilDxLV12QGvyj0bso1e7631WelgHiJL8enphbVy
IiOgAt2RDsz/mTjm/kFyK5oK8lQ+UpVoFA3eQjH/5aJ9BDbVx/t7H0jeyhgP+0rPQWnjJTAr7tmP
naIpSFDP3CQ6NfPPAUrCCKeDVAnQVW4lMKA16wYhY87Jwn36sS+rdrUDoOU3qtlryehn9OU+V4L1
SIiMIW7kZKD2jC1krxXKhjkDOotc6uXIvdaDRbT4rOWXTpqpzE+eEGzT6KYU0GDwt2tz+VIcmL6F
NAlTB5WdKM8C2sEfH9FEjKOxgPiCEcTlZhHW3krpB9T/1ZRhzpkZmYmtblSy+vXQ9TuX1J0yINgX
EX3ugLDAQ+tWkIzmPaW6uMz54iXWJV+FlUCqalvU/3nIjBVdCaL2TajEDNywEKSlHd5uaKEQWRDJ
KiRgv+J4mNvAKYt1LY6yWFXViJVbasx5DRJJTKbwB3SLEryvvzjdTE19Ja9nHspT1wohKYB3EC8B
YIzayVIohHgQscBYa00ZbHkS3u2P1WJC9xAAcmNuEBVO4HrfHlYeVzVodBPPieXypQzKDWhrG+IH
iflYzsSNQh0V5ClYDp4cf+2/VxZCVcIubIfKc9IqWwE4Z+9K0auWBp9C0ZMiaS2OZ2eu1URWSruR
SR3YRbz4vqBmnrO19sDaB9gAfrsgA78k9pLA2eqrhbuL8aY9zUS7f5NKlOO/EU2ZK66U5KruIPr1
ldWfZfO500H4uJCIYVlLzcQnfCJd7hHkG0oQwK1FQ8YAl17byBJWi3VuGL8zmdkJ7b35olERrg5A
YQQtlOrCc4JAW8gDyMYldlNcOCMpa72q+JnNnxQHIzO+qkAqJVN6FXK56vKJ5zkRWJV5M2gkYHIt
onqdZ8nMxZxyrqgvc6KAUWWkP/+c/9XS+Daq6ouoek6zKlS98rChAklVgvHSff2UGpKrVy6pMbJN
PMyCukR0z4Cv/eiKkmRvbjXzPXQr++irbr6H8h6g6wW8NsN7DibFuddtiNYIC7x5vyG6hnR3xjNS
5aw7YZTrBcWuFLXgtXeqwS6O7Ybl1h8SEknStv9Pgaf+kQWwUcxwoYaArOOtDjGXmk2KKPaddUK2
A+E4s//+Xj/HyE19dwthDp5yKmpDIeFfeVROPXR9qWXRp+504bKt14A8jNZ+aymgXGZJ4C6QHwgG
YNnHRuwLhiCu22DPsa+JtuTrNTqZWJIzKyU1QZFtXNJN5Cozcc/fA5K+59dfSGVtej8eXLYNfQcz
0yA5tFD0AFIsQXj57a30HffOjxPOtflz3u+t44ZBh7d+Ohiv2/XiJH4G+8BI9YVrfitGRzqymOuP
m74a/+4g3cGbCko+iH7kO7y0DnlSv1RggMUcuayHygrY1NmqB8gxXy55Iz708rY4Vxy5fNRHJtV7
5ZD7M8n4iYQT7sbVB1F2AbmRIOgqHKkEugP3jWM4U9IWgpsbXa05UmZlQI0VkHtiS2B2r6rcAMGu
9lOqW1DVk9idq4pNvA7xQYApAGEIshKA27/VaYD4XAoAWfoOq6sr0azs4YV/CnT2tTMSw3UxiMnO
3NgpV3gtkXJLfcprSe1nvqOUC7nQ+wpT42n/jtS8P5fDnN5uFCIEEFqMYIXUDWqQ4W2lHttdiJYA
+IXEEE/lzse8o2Z2u5ikhuLvKxbFAHsAbzSJMQd3fuz5p82hJI88cCC/Q0h4u8PNSD0OElAceW0P
con+H2EVeh+dpxc88rtpuEzUyOZdBXTxlS7NlSSnAl9UqQFkCMg2Aa6IslpSK4OjOoX83pZI8QuG
+pCAOprT9cia8ft008yfhcRmI9cDsgGAA1Lq3Q5gxi3S3ncwa2t51TMowxPXN1r2wAfrUB4Jr/UA
fJ78W5ETjzFYRZeU55kNn4rprj+CUukh10agusF3GuXUqLqmLjhMK1yImhn9IfIPfV8ZXBYA2M3q
lzye+HLJz/jAv8YN2jCivxOUFTDfgHOjviHKBy4eanwDSqFWEhtcTd4wXLpLd47jJFZkYGyB/MLk
Hf43ix8zycBPBp0nPUN+qSS19lgZFk9PTAUQUwwGXezWND8k/Tv7lGZSx5M+CkHO/8ijTjyoFLG4
SJDXrNDMWp7Tp8isN8oi28qG/1EuhN2wYuwdWB/AmrXySfOJWTJ97sjH7aS3Gw0EQKfBe1UCOO7t
HSu9suGTuArA4XoC8XVwUEoT5G68t1K0XRJtvG9mJcwxaU1GuddSKe8X+BJwA1tI9QXden3f+l+N
XekVsUY/+IqXebrsdQWdPXJgPslEJn2AYtrO2YHXi5TEOfUv62ZG86asq4r5dvBBQPHusAU1MBtr
ieL6TpDbfn0um3XKvykYBr1kZG7XR0tN7/poVJDbUzgQT1AxNagn8yEWWKT3OjMg3qrfBkQFQ+2O
Jwp44v43vhOGZeSLxTwHkGBvD1kr0YAqREzgZI1nSuKXpxCBN/MLsE00q5Gf2EwPMOCe/dbAKNwk
oQEGb10W9aS0Y23u8T0Ko9aO3QUznqiifngH5IYyWFEEHh86Wm3L8YJjD51rh9JMgDXxjMDQODIx
EDACjVIadhFCQQBhdui09YoR9FowIrP3n9Th+7HZGP8dajVoV1FEKA0iAcS3t1vLi42q1hITO1GT
G+g2BsosEZtlsC2FRcB7BF3OMw/vif0TUFQUMUoGAAg8zW4lBlwr+9FFi2Gn9vWqt2bHjSaU80YA
ZYHLKuzdtIGAbDesU4P/ydfo/UC8h75i7dx9MtbjLZxeEDLdiKTQCkKDehYpQoBahDyxJ231Iim7
dFiF6cdjKRPlFCSmZUGGbQeOwh1LF5ckJV8VYeJgMDQrSW0oJDzXm3YDMNYN3tQDObYkN59SoMqk
qVk/c0iTnxaPv2J8vtPqcv0R1MX30eDktQ0+ApTxpohpqsz7fCxhYjdRI0T3IIvYVICFuVWPjm8U
rqsKNGpd4LiHZQBE1K44eDNaOLEQOA0RsQpgWEHYMn7G1dO5TN047zMspGyTZ4WtVYsry9x8vJap
COxGCrUYIDGJvgjOcyfW9m27EjZuEOtg54m5bZ+9CoNdXcDAOBeL3Rf/UPm5WhvlE5sSVMpD7ieI
7CPlJA2/1XAIi13qnbkK76Fl2M3EAhNGBBGuCCMCiEs0l1AZ1jILtDaNosTpJNLUEQmjY395K2vr
wqNx0D/MvcfvdAQGEYIASoykMV4u1OG1Cg9eQTlLnaAPgZAb5ygb26BJCvQ44mcU5c4QU7KoIxTV
MrlwYZQ6XKUYIYj5fNZK0AIegOSoYb8eK8ydVkIYgugxLQkYKizuViuzVOkrJUB/ELiSNK/9bMvq
+7GE+2ffKGJsfMCcAHL9dKkyH3F3OK5FnyIaK3zUhNrXVw5QcZLlPfHrNTOnjHcxOeYecL3QYgE6
OrDJUmcl5CBqAYlDjvI3DBbGvhlAknnkR8bU9wC4DwTDj1d4//SnJFInhjq8fIkYIXfW+WX9CX4I
u0U38E9otQRkZ/qhId8LPfoysrnbPnF6Y9IPTg2ogiw6AqnTC9wgCr2gcPC6Md61NaCEXIt4vPFR
21pozDaR3107LBTNFECIhyOV8Ni4lecFmay6l65wRDtDsdv0LXBxDBHJfy4zSc272JKSNLrcK2sZ
JhrSjAokNcF3LBunhiWnvp+5aXPLGbf3SogUMnzajkISIvZ6Ki5kjTiqa8w8lObE0C5MZiK+dLnC
Kcyx8ThEIlozI59wb9I5CKzHynjf/THuHLDiUWRQYbD+vPrVohAnSiC/lQuov/yuvlvJu1btmiUw
UE8dids5FbyLfSBORL2fxdCzCAYDanFy7Vd1jr5LB32vClkHH0VmVaLxIqcEo4VyMjvjdJ9oGSWO
tM08j0AShuX21FhXzCvgWpcOqms9GfDaA2cPCHX2CrJWGDIQzxgxzAzF1dv4VDPH+GeYiyjvEy3U
N1Ca0wZgYqvAIOZgmqIZgcONPCG1rwOjY7W6SDN6Ou7hTQxESaP2OFeU1i20S+mUFjDc13OwpFMW
+mZHKYvJVr4qZHJVOkWwxL0mxtZSC8JWb5fIWAhPynmWw3AMuR+tiLKYGI6L+MxrSifVtpJst68M
D+0Jk0PhrrQKbbNkLhU4qzZUjBIquRTVAtRGyLYcYwwJ2k9fRDNPrPArx9ANRvYBwp/w6JZGYyDh
mEgX3tAqI81embtoCcc5TuiNDIrIhEqUz627CB2ITFI5nHdMABClpkThVoOr14BN7A6DOVdjv++Y
hxcEW/MffxLu/l8u7comIIbvmyByK+dSvkZoh3PiFwkpyWRsUw93KlG26RqkacNKtQQkih5bpIl4
BiRRsEegnxOBT0/dFZZthTDWtMrJm9ew0VtDbk9JTlRxRs6EywAV2thKoCCiwZAHZRf8JlG5LKmd
MDwOwkJxvHILReqIf5lB6xDGC0GpL2hhONRlNFRnwHl6Kwo5kQLsgELtsGaDHMwn+owUy1sFznkb
lpiw/ljxyL4AXQZgY7a3T3XdPJ7KnzVmajE9NzegOBV/4HOQiwITHCBT6B6Koeg1ye3k2okb3Qf7
p5UUZroJ1srlFye7AGClPWjrqF5Kw4L3SYd8O2OIO/U3fi2jGYdwn46Erl1/DHW1vSEI265UazjV
9huDhID9Q5srAZA0wjBUPAiJ0JfmmwrpgEi3nkvdjNpEH43EQwcQaIIFh6WOhqtyuWXyvnFKGaxP
riYMepKD0PqxTvMTbk9GpyNexWOnIQK8Ww0ou0RwG6CtOeVQEjAE8c9xuRyJHEmVmCFgOxc+oJsU
4g2m2NkFmqkr8L+HpP1QuxdfXYfiumn0zH97/F1/We/b5XNoaMa8//jExO+Uq8BjPmyUhL84JUfk
ows+aLstTeELMEcLsPUNnu2LpM/1rtgMvNFlJifs45Ak7EJJjS5aoxm8sXvOyKtv1wCdtKiBl9N0
h++IH/TH3zqxh7ffSu1hEkdZxHnsxanIFlqJBMM7qgZj58AIFxCY53Sd7yT9FOuIJL5nhN8HZbfC
KTVFljFQs2K44Mn6Huvb3kTOMgLlw+eYPD1vNfL+EpC3D8nmdEffvXzMyL/vxB5p10ZmBjyOxucX
lZRiNPGSqoV0QZgGloHIHBYJ2g+j0khBKOAZEukwY+/qM2LvDdetVOp2JIJWq6KkXZz6suslxGdx
BSbNRcLNdSYJ9/fwVhIVpfFgohSDCuuzEmLtjfdev1iNOWBUrEb7halvkKX+BCQjSWyMb2NivCQ6
u9Zhrclcnvp+FoXa6/Fbr9yfliYXueDci5M8pxvhRQSM+LA4xhDlwx4Veg2F8761kBgHlA2AijHj
mWjsFCCo3W4GdSsHDm1HXIMP8Ipvrl6nPqnFTdSIhE/fojAfGz8BCU5mVPzeRkEqh7zMSPwNWGEq
ScIEHuBAOQbLJtyX5Z+e3pfMV70MLZnkHx+Cgm5Yd+/uBBLbrEdGVMqZD7j3yPgAEKUiHQm3D4t0
u++SF2j8oHq9A/F9TLaYyT1HK48cf8Rv+7iMTzZmBTF5/Cnuvhe/gOKdK8rfT26NG4/WJLANY7YE
rVe3X8AwcSi6SdI7z+vX/TZYf4J/Z7dHqSogx3xt2/bOPPVktfqoljtnFZs+QdPvYfH8eCPG46WN
8vVXUMfPxTWfuXyMfQACYvmiVBEBQtzMcU9dOBwnTnzEtkBf+O1S0XqQK2WV904wmG6lmDGnmY+X
MXWc1xKoK11Wbib7ZdE7VQLIOSkmgoCLG9kepxhShOdmP8uSfB87juX7fxdFnR/XhxdgLGe9kxvP
2y2KBRlZ94fX1+27r+/PxfYMF2+knH68kOVAlu7SI2dhvUx0mxDTdDKOOD4gLdG++rQ4hWRlpjsM
xzq/qf5tPN6cKcsqjOxsGMnEeCidIRSZsUCb4LJ1yUjGewiH9xxTzYk6c8yTctBijbcD2mXBj3Z7
zKE7DGEy3qkcufAx9akiuGJlNFDUv49XNKW1Y2EdIzRo9ALh462k3BXyttei3sFf6ogkYWBQ5jvS
IgP6fxJ0B6PTYe/i8ZJqyZvLr2vWEbjXxyImd+3ftdxxN3dFBarasAcNNZCfvU2ChwEXvXj5XK1u
ZtPoBuO2kTwN3rR3GvGCB1aKe5iCjrSI/OXjFU1d96vT0ajLKNVZz/QKBLkd3lQa6vxZ/b84F/Bf
IsSF6Rwnim4VoFF5MWPjsnfaqDG4GM2j3k4KZ9K1NIT0n2+8lkI5iU4BB22RQgpSRZtkfJy8bves
ubee8kVLjpf18QjcqNZ8+xB58sESA/MZj7fyr15G2+frT6BMJ3onWlcsoYC58brOiKLBzGwta3+E
q7KH3ZNwSMnmA4QwpwX6KGJ9xnRMHeXf4IyAuUD0N1BXuucxOfin/80FTeJZStTo/fEKp7TyWsJo
2a8CoCoPZS+8YIFVhJ4F35C955yb69D7/5wkpln+ex20wZASXqliSAnCRUKet9nYnbBfHiVkxJ1j
9/Qlkg6xRwuQBwCs6ONeYgZjxj7OLPUvFLtaqtKFIHZV8RH1aB+1H8mJPes/300U8fD2wwAl4CSo
e8G1l6JRvB73AtPbVSpZbqEuC22uX3ziJY1iIXp6gFaFtAYGhW5PLY5CUWj4dkC/C3CvoZOXJYbP
jWW0JSbozzy9XCkfub6YGy6byG7eCKarayBzS2VQfg6OQErflj+CaF29s09FS1wMyokL7Sn7fLyl
U6EFgkQw7sJ9oqZHKSjLlWEtZNXgJGhi6lNTRFNA2BzxTn6Pwpnszbht9G2HHMzyYwSVxSP5dlvT
Hiw/VccPjtqnpIlPDZcbuUDYVyY8aEK+Soq5mZ3Jx961SOokwzrNsqQSBjz21j0wvtEupHuLd4BX
WZ5DkkZP0fcw1zM0+epA1g1YtqBQxVj1eFWurkLHp1GoturgDJGlxVZxYcklyoxEeAkY0rGbpjEx
rbp8fJIT9QcOIcO/UkdXfCXVa7RLqhXu4LQgeZBJ2ppoIlZEvW1+OV1LnsCQCwiA5NXlF48lT57r
lWDKjJZxW7B8DsG89hSsOHCXRG9s9uYLdrlK5hDQpgLT61VSSpQprqRo6SjMO3SghJd+8syOL4e5
3hIaO/zPPY6dfSysgIIYkvLzEQZrvUSQBme7rfS1hSzSoj0XDmPamGLUA4s1HE7/6i3z45DARDSL
3P4NzWZ9mHFSkwsGNrGIGWZc1L+X1tWxcoUrBJ2mDQ4y9YJq1QvB18EBPVdZmTzEKzH0vlZZI2o9
xKT5tt33BelgCFIgvKnacw0Ck8cqM5mCkgH7jM4gBNRAA7hV1qrhQGuc+6zDkeWSMY+eed5/vksY
Gt1/LpfHJcBVLI+Z7Uu+9/gKmtlQMkOODmVUmj+taJq0aWqmddiBdxgp1yVhzsoJ945wlIGxUqAq
IFBkKcXJSs8vyibsHEQ08MSyrn1ya3hiku6XP+ni6wWk5uifW1U1OS0cl/iLj9UCwDmK4b3M7PJ9
9H37KdQuo8MgV2Iv6pxngQh7gH8QzsIDDi1EiT0S1bFL++UNM3K7an86FHN9qvd9TLiK1ztB2UGV
Ae5vH0G86rz2v5j91/ccsUbhiO/kzdeLuAe25W5X6z3x339RrX+8/unT/vckKIs4RGIlRzVOIu9f
knpfKDO18gktvl0gZfnqrosVT8QCcwP47NarJerDOH1Ve+TJTFHm2az0xeJbNWepOUYluvWlt5Kp
66o2bKeUWdwhsKwAPcXiRWponpFokR4DyEWpFlps+9y+lJ7idJ3ks9PGcx9AedahVtmhi7C3AnmN
du8oxvjGWVgsl0Q0bJO1VvnqBIs4F2VOxGY3C6djQMUfLhE3yl23CM2A8xVb559j+AJA/JXumwvm
aYFh2cd6NJHcvxVKPZUSRgkTPoPQTpcaAuC59+1nezpHh3O2Wi5tyXyJkbxOCWu9ITgkDTeW4Dsy
iw834ZRuP4R6MPVSl2bBn20pzPE6d+b7e33WSDsmaLayfg6No52uSbLZvGWSuYMNJ6dx7AagvzNe
f+52/8UjV46J15oiy1IoP7N4fgXeRYHYStatJXCcAaV//FHMjalgyp8nnLM6aMZh5nbPfsB4/a8+
oLm0fZL4OJURDBBIZIju4D+wCQEBsKOdL54YRX8xzRV2IN4efHvmBX3vmW8PgzJvfa9KSctAvo/x
Qrdbq7nDAdrETfWwmHlH3mPO3ZrSv9nxq7WGqtZctNGUFmaCkt5WNPdLsLg8mdxqp/NwJMac0s9u
L2XchCrPmyaHSHQlSBZnLP2TR9oxLsC78oh2p80mMWC4V5jof/k+CN/ycW6ufyKNfLvFlJlTIpcB
5e542wFqsB4bFdCtwK7KDQ56BLe+rCNd0Z9eXkBNAQgJU+iJCZ7AlLj7nKBFHUe/WMwcOw3wjcjw
9qMo0xelSeGV7fhRYCraI9cI347059H+IjB8wRNsPrC9v4XlYyv092x4YPP/dORKBwbNZ5JolBsR
cZsQo95sLQWztq5xPF6OG8IcoArossO7dOaqzWj6n1G+kuwCWceNWEgWimKJfJXV59k6qD09jAYr
a3nz8Uon2iZudphudyvLKvOTHPJK47X42AobxIPE7iyU6J6wxJNnGTOHOvFmuxVJR22azzNRDJG5
4W5dW7KClbsQ9+66n7ObM/Hhn3pdbWac/D8PNs5qbbftZsjIfp8C8Ncj7sZ+QsotlQnwlE9Qo1kG
i7mjpIxWrV2qTBtvlJzYdWW7mLhPQMU4LJloNo8y3s5HCkvFX5Hq5nmpQVZvG2FAXuGiCmKh/ISF
Lo9Piv6lnt4y2DHD+T0A3mA9o7bC5AcoACQCkc3I7kkdqtrHVRimiJJEAOI3SG0WunWMtkf1HHQ6
CKiW0WHpW/VaOKJqkeHqBJaeHkZntVCHsWdvtpFzomUEenb1SZTTKrxALesQn9QfxAhAKFuYcrJU
BvSPutYX2SFFd9LxFpjZisljvxJLHTtGA5MiEXAUgKcyZD1X35Ig193CTjj98eX966K6O/UrUdSp
Z4qkxa0GvwG840P7NT6OWQT/vP6ZYgoUR4//ufW5hBYscat3O95A8TdDBRBTulb5vHkR0MbLAiyo
JT9lTY788qWx3sKdtDIBEmQcMCYAxO6N3M9t0rj3j76c8nh87PMXUUw6p3H5XROxDsMJc/X5iZr4
qADo5kULEzvWSG+jlsJNi0BTx7AJGSlljFiQjXJx+xVz2KEjDVMdJmZYFimKZ2vvc1HMjo/d64LK
8qwmKwJyqOPA6u0XDAVftUqNgmXDxkZY18vGZUqddZMdryokZZXYeKwS3Lim2429kUgXmoq05brQ
T3vHYHgS/YQh2LDF9YExoIwzou6t660oant74FRFg4/FdTprS/v1WtXXW2BhIWbxjWLmVt2/ryEM
RVJYmDH/RXfYcW1Wl+0F63J9PSgI5l2Nmds00T05ipBRB8JpAcaQynkHFab9+gGFWMBrjEP37+/e
ArAEA3np92pDdvphSK3Hezhho9A5DxAxIONjvhDjlrcKoqFmdwlrb8AeglkUDWOf++OwkI3KQp9v
tiS6E5od+Q1n2ZEnvDC66UUMRgAmCGML9ByzG+FFwTRS74TNqu/MXJEBTbSrarR0AfdVqb8A2EDS
fC6peO8nbsWOP79yyS3P+3xQQCwypyb+dQZB5ib0dGYmhLvHUpBuBVFXLyxKpfUxre48I8mWGnvk
Q6L1GTh5mPnT1pX+Wdn7AGSAHLKNIzfzfrkx+TXoBx3ADdtOZsmL1l6tWhukRqdax69VZp1YwpIe
s7dzjSxT6g2II6TLxiljgI/cbotch0OcS/7gcP0pXReFowVW1PkzKj7x0MCmXIkZzfLV7nNiVWhl
B3XjV82hEDHF8RUT2zR3Y6Hq9xSb+qK2FqfFR2TE9mNVnzKFyAfCFIsqyj0qpel8kSd5IqSD47me
Xmt7V0A/WrhmhATjkOqMsImHw0gQrPHAaEZJXJGo17vmhqhCZqgLpBtmnQMkDyrA4PFwVPRP1Ohe
VJwiSCm3yJ6U9lwv1KhatA2+Fk4dJu9WZdnESPB68UJ+zmUEOwqyvPxvBbNVFghA6lngiSm7fy2T
OtlW87XWS7BgbnPBCG++UBQ9YIB//F+kXddy60hw/SJUIc0AeEViBqlApRfUla6EnDO+3gda20sO
YaJs763a3VrVqjGpp6f79DmlpA+ohr4WysP9BZ3zIGhAopDzA0oDTxEm0BG6NG6lWGjPyitcPiiN
M7uQTVk7tGc32eBOv29vZlavzDHBTlNCncvr+fYsb0MTPXHg3BQSg6tOnr9y6wVWjZndemVs+vnF
QZHjkdRxhbHJhsLZQ2oW5VtxrL2FOt3sHCIymJC8KNmiMfnajtbWFCoBdXfu+Tg+URId1C4rdN8d
iNUUJbfpwkTQZTBYJ42vrYg8LEmRCdPOYHYrDgp4/MGvNiFqmWscCFXITEtaew56kw9XJJ+YLLlt
8io+Zp/Fp9Tpyef9laQzkcOVSWbUSUCFvHVhUuZXefnefHLCpxwYebDjU10ozCDSA2Hj9+88lrk3
SX4o0occPLbpqtcOsfuSDMcacEoCztvvSIPWabpVIQs6HDL3Ucb/rcUWRVSCxSMPwweoC2hv+6OZ
ZEYFEQt1FaerBkrxT+NWQlWy/huCNXeb8kZRv/rxFyVfafdIG0PqNqSqjMTd09zqlU2wLcIWHCe1
AWJXOizp08xcApgWOCs0NaG3jzB+o+0b1EhKlEzkfDc+VYLB2Y18jIappSrzt00PImdLUsHNfkrR
gv3aL2HRZi7nqw9gnAgSD0MspQHSHp0pD3ryM/g/KFEn7aqhCzt/pr8AvAoQA52aQxB0/e6RixMm
8Xkt1riMzmJhEz2HTHMO8TY7PLZ2aaereLNTfcO3x11ydu0xRlpRMlw7wRP2Sfn4VcYGDwa3cG/M
xYBXX8U4mTjvOSjI4KtAb/lGXP0A2OwEn+WsNw5EfVWwa/yVkZ8XfOmMuwGnDq9S0JUT6F0wwUpC
cwo64bg/pyPFFuWNFALnKVLKBdr2wrf7x2/mwEuCgm5YFOUmsgAmBEMBVo2zrujPSs0FLy1ep7pM
e3dhN8+UD1RJUMHRB8JLsIiwvSpEy3zRVQHTVyBYAx0DO3ZNrfdNUDXlrV4q5xHlVVTpXUS4iRlI
AEV0Rtwphjw80XJbVeCuK7l17luCZN+fgVv+T3C7KdDBBeoPFxhALtduN1Q9YYhGpT+H6ILq7TLZ
yyTXHwr/WwQXBoqVYBTGW7oyXc4oipXH6/c/YOZpev0B7FFPwgAOGdDx5AUMX/ZHZ72Z3mekP/ys
UVlZg9e18AzxveX1ZNjhvyzl4GZOOlgAJsD0JMWLnu/rCRCLFo+tEs+pEth1ZIvczoS8pn0cdf5I
j90+OFWbcLteGPXMFX5lldl5dTeCz0kEcGlX2zEQE3rkFLoEJaPnx2T1Xev7zt5/KQZgrd1m2x/O
xsIHzL2Orz6AOWeYC4Sn8vQ6xj0g2KD0ac3+j+gBovVk3h/s3Ayj8C2DNADt9CDFvJ7hIeM56g08
IlD0nxEUKvqXdHwek/WgbRR16bDN3KgSeu0AJIYSBvY047kpQoW06oXx7CeG9Nb8iQCjQPLtpFPz
6/XVaS20x4I68fupjDDSpWldsj79/MKXKz5XqJ0C63VxAAcn/KaExh9dc0d9kIwCoQyIXaK14hvi
s184S8LWM3gcMDMBQw3JGgUUsSzEIY4iGuX1AGiVYhcHX9BV7wdAgJ2Pl2zs7j1yHNu1B1lC3vpf
L/KVYXbgZaeAr6nHeypci8LWo7qo7hW51TPR8LOF19tMeIBOGmiNAJSKznSNuZu0Im84tcSzopb2
7aes/ZT9s6YsjIjMXEWyOKUFVIWAMoR9pxV4IQq1httB0l8GyDqSt/Av/en3gg22e4PYhf4x2q3J
G+NeXXV/BCh1rQBtGI38D27pYt9a+3e0OWyt1X5v/Rk2giVDtmnzOhr79+32Z0mHdeaYybICMn4R
5A5wZYwjVdKW78JMHM5x/gC6Sq0wtQidNjUEZxA031/tmbIQpEQujDGnrERTK68EMLY7HOmf2ATd
+llXHuv112ploSsaBJIcONfF127RYc+4zivTzE5rNakBBFMYzuKqQFgU6J/27u/LoUIXWfyirbZ/
uA1Z8GBz3vLKJrPhuipP3ZrAZqIXL4r+Fm4OgpO/hAvuY+6xLgOBrVBQjyBFwG7sWK4rbmwxrRkS
YKmZGRRvDlBK8xs8YCvEX65dW+pbYhZHbqOc/pJn0F48L8n5zJTCsLoXn8Hcia0buoPf4TNAGC+A
x9epMbnidnyz5CN3bj/Ra9mjeQ+cr5snAf2EZGF7TbuHeYgBgo4/FC0WoBtgllh2qwyzgJM3ZN9V
6FTq4/3t+wumvTWAx4WI7uxbBOoYjiim9lV/BpzjAwqU5riXX9QtsPsUcIIYqvXeqrSiTVGayur8
hNKIZv5MIgEgV+NOLRoYa6gHQatSXzrF80P/98uYexlP4IJP+ro/Bwpf7SKPqA5R46f745/zn79v
q3+G/4vtvril6k6rJSEvYcQV3zmuVU51lv1UntjZ6FxKD/etzQ4JLW+Au4OK/Sa/6g1oXmgKTLYf
+k+Fin57aenSXzIx+caLAUmkIm3oNv35pRmMBCIQWNZjbv/igvbJBi2IVDLet0+oU98f2+yJJReD
Y9dL7LlR+LX8Jm4P9iQqmq0egxWCd7MwrXcRe2T9o21iVFaWsmvTMbjZxf/aZlPmNJXUtmja/txS
su74F1775Om4cA3O7pULI0z0xtdcD44ibEgv+65dU+lfhcAO/cS8P5GzZtB2MtGLoIuQpUDuK5D4
tFLfn/PcM9T605PsNn+q8Py+b2fuwYOY4V9DzFZJxghcKuLQn1WhspIUHdvELXXsoExP0bztAzwc
BUioheKPFCpGDva9tkWJyiWyXSj9xhPlF61PFnbwZPVmKS++itlGEgEgXuOxlCMKmc9ipUa2H5cA
S9bAoPh+ET0MrfxZcqq0ACecC3IIQeUDfYTo3STTybo4OQnkQVzCoTO6yuuHTgysongYxheSijte
W8q6z0DjUeFBu4GIVzBaRNlkdJ9yePkXyM26FQAzgUlLPdWAGtcrCOmNf+Ua7X3b+LUGmwsoO/of
mhijBPbDhZzm7H2OlAv6AX5VFdmTQ0irQbwGSODiJ/HeXEE2Y8nK2kMo/VFkO+whpANlnVF7W9h8
U2qfXeaJyGwqrKkyanjXs+37YguhZ48H4IM3MqSKD5yT68nJffUX8ihz+VRQWSJ3RiFzABwCE7Kk
Q996qZiMZ1N4FUBs8rlqUPBO9eq1WfCBMwEZblGI8aBQSBArM5akiI6lm6KeEW7qxujNCig46DjH
j0uvG5BH384fENToeiVgYpCRbL+evyaq5DrKEfhrUC05aP3oUquqkRC2QXEsqHpc1KJvFKMr93Ys
Ktxn0cvu25D1Lbfi1bSnujc9DvXIx5EwMsknoJJtKZd995JfR89NCnFD9EmosqfzHgDwBqTAo/RR
oV4F4FFZIBcRxFke79VaCahFc1nLrCxBBvcvFOxd3oaiHKciyapmgaHKhB/MUm759Nj7CZlkx9C1
bE1tpamdNkCz6iLEhTlLgzCEpHvRMARm33kh3XRjpz1ISRtLx0zJ+ngnD5noHUo/KDmT+pwr6dDv
zvnVmKGWsgO5ghgek7Qm5ZuSKW12asOg1DZ9DcTkqqxiKbdckQbAiY5dLNtaH0vCLsuHodyKCXWn
OoLo0oMo8AUaVDpXEuw0rrxn+EC/f0qGIK4OPiG+YpTg/YaiHSlAOpuVQYiXniaD+FyjclCf+joE
cL/uuUxyhtitW0Me8wHtGUMCBbzA5SKw8Ygx31jEFSV/LZRqH4DaqeCjcybHbfpFSAI0O5TA5SD4
RIw8gFwqcjPOd1AjkPMHmnSavFZ6kPM/KEXjo69sKCVOF2uxyKy4UuIBU1/2wWioXZIlHylYq6gV
IGlQfdWq6JVfctUkHhisxopL100ma93W4zgSvoDVxg8tH52w8XMWhWJU6GWFbjqoGiQhddpWIcEZ
EgweWtlQB0IjvRb1OWo+ZashMe95jQJt74qmwqOXdc1oxvj3otYL0uDvuZam50iDjq/V5V7r7aoS
yZGf2BOCuNtWbUx8h2saSt7xa3JAJBKlaz9qqa5rSNil2nM8xsOg9xA0FK2iSeLMdAuQMltikmn4
Ii1UeqcuOehGN0Mo0pWXxUG4b0TNh1aYKLsR2SNJwwU7t3T59MDFSIqt4EBU/FJ0me+kUW44PWnb
rLeGIEshCp+5VZEYVZmRyFAL9ASDAqtKh/LZg8KhFEI9RevSpzzPlXGfKgVER2KxjzlD5tAitZbS
SITksoJJEvQcCYvOxLfU3qaGxmoKxu40FayGK6VkV2R8isnzu5pAMRVRjYD2tzpSex0Nkxqnt1WX
FJsk6YTiBBaCWAHEdyiGYe0GXMU/EbUHbGbUaKl+eJ2ihJ9jVuZk5Q0crVD8oEFrtW6sDYYoBq1v
C9SLJCyV1MvOSMGUhLPRFFvBHyiIK3KI1K/iqoxTsLYUgvbFpQlEEXiv8Yg5QvPtW0Oax7ehZOn5
R7/Mfc4RylSIrDjxitri1KDPbCEQ+bzUW56LR9NDQ4r606UpZ4GyZXztQe/jQfmo678XLpmZKx2U
yaj6gi8N/SAs/5M8thFu4Ww8BzV0tkNt14Znnt8owRl1Sl0jhz79aNXnIvoEJkcv/OCn73NTc7+D
BFyv2s/C58zcef+wX0lgcUPRm7keymRMATaZyt2ezdU6hOuEFVLKqi4QUy1W961Nv4y5YFFZRwIQ
dSOMnm2UTjXB5cC9yp9Tqia2xKkvRA3slG9CM+SHxL5vbebZgSsPUlaIWsDqQZjYWCqnALxFI+MQ
ksJM68CzgJ15v29kriwJSi2UEACKAV3LL+DwIkST6kYNeR8tjDGHJnM8yZvcERpMX40EPXkmI5ox
ah0Pr9qKPdBqaKWZqapJF3tUmYseKSWw8F1oqjOhc9RknSYV0FSXBD0ZDUrwTg5Ek/9q/gZL6Bhm
IW9sMQExT8uyFFNVPCAWD/ePXQ509f15ZUJu1gIbA1aVN8o0wGhyBC14pgHg/FfVwNio50v4u4WJ
U5h9QgIvJoqviAd6CBIEfSMEVAZd8oxhjYz7/WGxgd8/45oKp8gCImvJsqBIUIusMhJKhyR07dbf
S6UJ+lzbHTP43r9a4Kh8bUpgwluwO+UXL47ejd0pdrvYprTqUi1RYRcFhXFPUaeHEEWA9hQVf4RD
dexel8C+bO/yPzYBUUNhDURoN3ViwndxLkS+dOgGK1l3VIfCrWZUX7iywB8gHLT3JZOzSylDgAJP
JXDCsXR+FdBUchNG0gH5VTXWedlMiR78HZ7Dcx8uLeW0L26mFK9CML4i6BVv+HqDSo0bCJEemh+Q
B67bNedITv8SPUc2IGn31292YP9tC1xq18vXtc1IOi3FVBIdMAHhmSIgffb+Zqb6ed8Scz/9s2gX
lpjTwHlQi1E6WFJVg7Q2CCB/8gJhw9KGZB4LN3bE6xFFcknFaLLD6fwh+FDDSaAEzJ2tEZ2GdXmu
PpVNp+j0fH94SxPJ5OGrknfVUUqkQ5sYYZBahfSdQJ4UpAH+ngsR57z+/+wxL3gfgJbcjTFMsLYj
k8HntlLq0Sl8LLfc6f9nijnifKDFRR9iP3JP0SO4nSwXbPDPA68vcR0vzeF0O1z4EpdrecGrs98x
qS/CK6iOgwC9JoJnCNLCxr+9B6BPADrsX+UHREvMxve7MYpBuKwd+lpFbwmvx3FuifkxBriWg2K9
VyxtzFtPCapeJAHASDC9zH+zExeji4owVwHjdQ/Eh/xwWVuFq25SARyJQ2OmOHcA8URlq3NhBBnj
UwM9m4GTlyikbo/H9VcwxyPnwsbLxsQ9KOL3EK2yFL2qC9HYkgnmKHAiCHg4vAIPjSzaYbzBO6uT
l/q1Zo0gfwXyb8RiYCO43iuCpg2IL1v3UHmV3uanutg32gJK4HY/ApCGv8B2KSMBwTpHmQwcZHdG
31GjLXkTjrlk8eHfSjvG6JqpyoVkIBNWwnFdW2Mc5JBB6A5QId/xJE8zmiQVdK6SS+P+YWYRPjCj
okZOIVIAUn2kwm42vp+EuRKETj2mmyR7CmSUiI0s1vGsMsP8Bc9wHVoaljbq5bjpJIDxlFwH2/ox
bHMrpK3lDkssctNiXd9419/EDL0Qc66OkABxQlnbFumT1GkbL35o06Xdz1bKf0cP1VEQHIA5G+gf
ZtvEzUQgh2ZiRw1qs1Be8xRy0QgyPd/UHnjdd8RA7781suBCWd6cyS7EaAFPAE0f0PU3b4YxgMRL
1sROA7ZOFCsslE1TM7S9lWcJJmdVpmoC1KWXqwTVWwBmVxSqTrV9Fv6qC2lQFnl28y2MCxi1sAZn
SBs7sai3/gk9YUGNpmKp1dNm1wqfQpQa6V+JrEJVMVSoEgy1zsVrAAFF7q2G2vxHkJhqs+M4qyt0
Er7G6VPim0IY6t6xLMywOA5Ejz+kchMhfcC/aovqsbdnBToDiAAhiQlx9JtWhXCMBrEoaewUcfYX
jMAIjPqn+wfl1sFcm2D2pJ+DcKWOldjxgMnM2k1PTWTN7tuY245X42CWQlZaD/ScMIIGEqg9jbXO
h1afrqXDaGnEaGpdzK1hKehbGhrjoKU2IIM4wCqEHCN+VwWWKC48s9hc+7TJIOU0cRUDMICkLeNm
+M7ziFtVmcOVhV0pJ6F8kqPG6ABOTQczJhsNLMpdFa38ZsH0baB5bZlZOLfrG2nM6sxJ1KcPKSst
NTam7dstqbLNvLmuLTGrV2kiTXOvyZw8shXB9FSrCIGA0Dt1VR8GvfMXQojZkUH/VVXRpjO5kus7
L5eSJNRQs3US+Z2rkWJSkP/M35Ej1ANxKUCa8ckg1PjXGOMp+V5OAiHJMbimNcLwKDV/lGxVgrtt
4QxMs8Q4fxgC6hfiTShdsC5ZCYuxjBqsl98VRiVsqL9F0K6gRYALD4L71NMTQFv+dAgXPOH8AqpI
sohQmEVpnEltaGPaCBlXZI47bkqfMyGpw+tlhm7Vs8KfSnffhwsXAVsLm84F0A3glUb5GGIzbF4M
vKB5p/o0d4I/o52ePjmjO8mQMLRU+H1xZzTr+Kwsq4jchrvXZqetdRF88lWgIjms5M7Q/JG/kxbw
LDdGfGFVHJqC17Sz3C8xXMnqoTsOkXZuVaPv3xXoZFPPur/gbPH8ZgqYWa97Dwl9KuUOt+YNyQ7t
6CyCV7vfQTEjNuoQuiqjAbIaqwSlRKcPKMpATdTKXuVFbeHbCO96WqafX0zLOOSAKOZYjXAzgjUW
SBDkuIx0jabQN+1Q7MP1D7ojuZNqCZv7szC7ICi+Tize6GnnmUkIxULllTTNnSzPjIHgdTp4RtTb
oYjkEMQsQS/wfzBIJ2U9kAqgI4gx2A215yNtnDsVeQO5vsF3h9D1TNQ3qgxwoyWE74z7AO813jpQ
Qkdamu3jL5SRc4dGzJ1k8J3ITVecW+gZ3saNthTRTlcJ40CIDIc4SS0gR3PTZCrxiRCUQTFRw7hm
tEJyRj97R3EB0DIXw13aYSNnj0q+MIaw09rxc/08gulf0MMjZxVmC8lxzkIwd0B1wHTt3vgz6N6T
b6nrBGB+qFQ+aZslhY2ZIAjfo0EdlUiqAvzC9eblaRrCeSWFU+ahkWWh0VULUztnAQ8fiA/BRUo3
6nBi3oQ9kdLCqYJE2PWK6luhgrLr/Z3JNoH+OgTgOSddtknNidWX0bK8FcqiLpx8IxoTIDpa85Zs
kV2v7z2DrkcrfsyNczehsmJjKbc3P8h/rTMXXaZxqPqLDayrVQlsSC6cRD8YFrzeb/2F3aWXg2RW
SyZdUjYlBilu02fuLVjjecfroQnyeXmv2gFUdN8X3q+zIxNFzK+CHQK0//UGKdMWIqYosjrRCNao
ZIeq5YJTYasU/yzdhQkmJCEeKdQ66gtHW4vb8Atkbu47NUur2guWu6NQZ11qnpq9QcHr+N+jYtZr
rAQ5yCqMyt+QL+kNE/oSmuVnugs2qE1r2/BRtX1rUmW8v03nogWkfwHhQP6XTtnn6+kMvDCofA3n
n6SZLlUGkkWuyUOFa5V6BwGvBDUsFg7g/2ATXNMEXauqwIZ8JIVuT4T0s1NDEl207FMMWtXtEtXV
/JxSROkYn6ahgnY9tLhHX740dAWI4ukqWsc2ZyES8l2j2kuQOGl20t+Jtf8nXBKln3sBEbjt/7L8
OwEXN3AJ2rZEGGGZHHuzBJkSeQTq4TgafzSz2SkLazhtx6tDKIPZEErG0OZBBIb83/U4SZ41eQVS
HQf9QZlRKn6zphD0tkq8xMz724VlbIOK7bUt5sL1XUELUy8qnKR/TsK/38OHD31uk6t3g+bpqnys
UCrJH1zQsdQ6qY/hB/45fJb9tj17m2qwY09c2k5L42fWuSsbTyhUfBOV3kBELCgbX3ji/Pdi9A3e
16NNG61CsAOir3RYjZ2hCAu+/vZdeDUrSN5dr4CkSb0iSviCuvtx1677k0CVrTiOUmdWow317mx8
EYolWvtpXa/Wfcq6oCyKLlOEIkDKM1Zzvg5a2jQOsCFWTh9aYSsqqRFDxbj2/t5f+Js5hkKagmtZ
hJOAJgNL/BgoUlMUlJZOkcRveeTZaQ4NjKZ5uW9mcnPMkFBWB8EH9HzxGGTr/WlPOhJDAN6pBs/K
pKcAjatdhpLYUtvF3HguDTH+NqowtUkDQ8AKPYdZbqiJdhjlbGHaZsaDpo4pOTbxW0CW+XqJFLnK
AQEKMJ7cySFgqvpnJbczbanEPLMVsBEQZyDIRfqY9eJCIINzuRtKZ3iRY102ylMhW41m31+dmUm7
ssIc/px2rZrJY+kofGpU4SmwRuSM79u4PUsEexqUpkgn8hCFZ3WQwO2TA50QVo5AObT+toUEvk+h
bE28a8wsJNSIKjcy8jYqDE30Cr2vuMhq62ipCjw3pxQHDD0z098o41b4pC27nEiFwyutHhN5xQdf
kZwarhKgH34piXvrWTFuXBngNkLDEwCIzFYJ07ATY9UrnTF/H72vrBBR4zYlEYU21KClLltz+SnO
/HOf29pHV3urGvRxguPzayICmtYYVGmA9QTt0lHrQU1wf11YBj3kMqbvQ3oS7MEoMrFbOSqjNuU7
tXCaUlvXaWrQL1+apDQ+hG1YGdFzrui+tOb4bRwFtipt8v5Q+cpKda1BPpRQg41f7n+SfOss0FWB
VCnIL0BQpYrXh6tpxqjuVQUx7lC8Flpg1JG8EGzO7HhFBCgLtRJJgzoaswfQUeX3aVfUTi6Mphhs
ezSDRXTBScxsNPRLqyDQgKDSdIavxxE0lVKMUVU7WbQVxp9C08ww1AzRH3VFiheyszMe6coYc4bj
zBNoSsvaIaVqiM3Rz7/a/DugH/fXZvo1jCPHmuBakmTUd3BDXY8JFZa+Lf2scWj9yQHNpmpov/Eg
LiceRP5MUIq5b+/2uYXHAHhIkEaUUJHAhrg2KHVeLsm0axxfXUl1iPqDl5ikeqtrUZc0p9oALxYo
1vCVPfO7aJM9g6hAi7bYqQ7dVfL6/ufc7hsZyTcEnlA6EYCNnbbuRQAYJ/HAxXLQOEl6qum3muxD
JVs4kXM2kF6EFhf6B1HLY7a/L2cxB+6VximB6Qwg1pchz9T+b/POGMKU78AiTh39bBNmnvK0Cpu8
cUa7xvsABILgawQn6dJz+Xa/XNuZBnsxYWg5J8BDw446IHvGW2q4CpNVO0IlZuFI33qNyRLONN7m
gKH8bqQLS77UyTmKRY3TSNQ3aqE/iuCEXVibmeEglS3wCJfBUgaW7uvhVIXnjWgcaJ3UtCMDqWZd
XkjzTvv5+oBBcOPCArP6DS20ECDm1gHEBbR8kJ3bqPbDUr6cbWmH14dO88QowIuTWCDrAANFy8pG
ClsnlpND90w7RPD1RivRrhicE/9hbPI3vk82Q+VuYwiAgvuxl+2KygZU771nH/BgcADEhyw1pOIp
C7I9HWMbPU2c+3j/yM2sK75UQYAqQvfnpsVVHRoBj5OidVy14jZ13AZWWw3f942wLTf/OR//WmEW
Ni/LvsyHqnWS8dB4kF42Yh/3s/zHP8lJb5Cj16FDVctOPZ++5D/Ut8PR8sR4wb/MDPZXRQkyHkAJ
CL+EyxebuM2om6tpNTiARuta24DG//5AWaKHaaCwAJ+KiBKUYixeq02ljs+TdkBCAr3u0lv0GD43
L/2+PoE6ZUXNGFSiwUn1TX+0qo2o/6XW/S+YTjyzwQmPoBmwX4SBaHO6PkKcH3URV4mDU0Fjgia+
IWS7uKrN+1Zur0MME62ZMjqGcPX+RmUXE0njLMnG3h0cIe3XFMQRBFwVafoqLiXkbiEKmFARY5lg
HRCAlqclvbDU1Snl66ocncEYzX4j7fInDwzEvdGZqTXs0GV88oyfcDU+3R/h3Dxe2p1+fmE3SIIm
5blidN7M09LLe9rt7Bpd/u5pdi9+tyyGtYhOktHRdHn12e5q8NsR4yGyl1CnM9Hx9ewxMdJQKhwo
GWBpMD6TVWhmB3Ujb9L1uKreKvNPtR5WnE0dZKWhP1marpUtnLiZA4GwHE22qDag7QsO5nqsozoq
adFlotMPXWQA36+73GvIB7r8TXgLUigoXhqKC6rsx0x8KSs7K307Srtj4IJPHknKnI7rNtuPgyUu
aavdXjfAYE1agahO4Jn5+6a6WIfSB/mS6AmA/wOeb2QjmsBGkfrruM9ByiIn1OYo36AML9HV/d01
bxkxMhgMQMnG5iAUNUOGFslLpwTGpAP2IlUTne9X3iar3gKoUN83d+v3AHCRIFIHrA9if9YrqQof
cmMYyk5Q0gPhchtkNwsRz0wkCaYNHuk0BOQqIRKz1YRBSVBT1GSn9q38FLqo2m5GVVdXyXfsJPvc
ETk9EvVuXyamJNs1BASFk2AHpmC0i5nEW/90/THMrgtdaIBGrio7wwMPYgK6E0B/hSgsMIJ+UzVr
FZLJz+MLJNuGei3aWrO5P+G3SVQIOQFWhSoUP/UGsOn2TC26AbwSslPIHACfhiQ8oOdGSc95KOq0
2cb+QWy2kbolgq6MqqHGdkg+wS/Vfd7/kttK1e+X4OqFlgvS1WzWmCOFUtARDZTKlxoD9a3L9WPk
HTkjOJHgmICPhFslxaHYiVt/KzvhAz2W2/hx/BZcS9TFV0FZA3qlrSXVABXQuHCR3MZjYF0iKorg
Gi5l0H9eu4eorMQsD/F1Q/3VgAKz1h4S6edHhoZ0weFZ/np/Nm5rFJiNS3vMe4cDe1xHE9jr25Wy
7faOBqmA8x/n6e/CwKTpor128rAETiHMOSD4NygvL4knQaaIONIRgr8qOjRO/Wh7j2h1Iza6XuNV
p+pd/wh8X5np3q540QRbPLTv44fSHjh7lC2xtkflgdB1yvVGDmnpwuZWgbwkqnF71V1/KRMy1FFZ
twpNCEAyrU4L6MKPWyIvgR1uLz1YQTYE0G64CbS+Xq+06Au9p1QdcdzBiMpR12S8Ih4DdJP1fqnL
vi7LaGGJInspIrptEZjWHDEuOL6EqeWYsayhsXtIuJY4QfFFdtwkIGqmldmCbHNY18FxACi84R/H
YGHIs/N6YZcJXcjgCg2pagLP91IGzylWPP8/rZ069eQo6hR0MgmDsu64IcpG4jRB7YxKtG7VeiWR
fuH1Nznvm818YYaJ31Es9KnW98QhMVmRLqaGMuRfJZKysdYmVhA3+cKVNXNDThcVcuZYOxGJ7evt
IiSFC0Vbnjhx/h6VYP23q4g8olVd77hg7fecdd8zzI0QCk1o2Zx4WSFhfG0vo5EijR4lTtenuuy9
ErFbhe5TirbJvkwWBjd3H0+AW6TgEDxDKPbaWBKgNxWUrcQB1yTVuRHMRVmaKgsuaCb6A6j1l/Ab
5UK87pgr2W84gnZmUXYoCMZSFUzO0WMSv8gEPTmyRbFRekuDSJzVgftfAT/VZ5TahTb1cKNlTpPe
Q4CtavBONom1mFCYDRioKoBzDo9kdNMwk0CaYGzEiMpOGsbbulB1CDebHNYXDRo+FXV0HRsEnHOu
62bG+AcCBug7nYjjJenZ09Y5edWg7P0EGe+22cfBUmrstkgPt4HG14mufOrvY5EI5TDWUqfiCgcH
ok4kQ4TOb1mtXRNsmX9cE9DohjwGJ6jZmgN/rpa6uGY35IV5Znp6GQk7bHcEpz2aMmsfvNRBWBRm
5aGBDLMJbIQ2SAunYG5jAnkO4TkF4Bngoq83JngolU4ZcGm5YlWtkOAKwX0JLcGFszZ9O+tOoI+F
ex+vSMDqGXei5BIagjsJseIzInzLkvVHzdg/err9oen21yrQD7wBbWdbcTjTsKz99tX61v/s/5yf
mh34pv/6YKp/AqvW+3r9sF6/Pf88PIE70NyZnvO227rG7mEJMjW3HJefzFySudq1dTVgt9ZjbfTh
WRl2nVLYrXAUANe4Pz+zUcqlMebGchNvrNRBlh0JEPu83ALwKCpnObWFT66wZdlKztJW3Yf5zgUZ
+33jc7fWpW3m1po0r6swxdpI8buM5GVXmuhiv2/jV9/z3gZgvLvn8nle94rs7MC32NsTYw9I1EDF
JILsVJk0nazI6nXVhMqOh77+bbXH8xiy4+bSE3kuAFUV8JgBjI+MMHvKI7mRpDjCPeMNH1m/bqd7
2tPr8RhUO57YZZoszO/cEUNNBNxW8P4IiJi9X9RqwU2cCU7h8jpBC5W/UEP4fVuwk4skLXyXgBcG
3iDXhxiIghQwrpg6NjQOjc3zqH9TU9a/FEsxvl3z+xQYhUl16z9IO8/luLFlSz8RIuDNX6AsTRVJ
URKpPwi5hvceT38/MGbOrQIxhTg9oe5WdzNCie1y585cuVYIiuPLwTjGb98SG9WMlz9rjXBL5/zy
S2Y+zBx6VR7baaza/XBylY4X2A+AECvb6WORbo14dtHBz+APqcGIE3u4g8PzzUI74FdlW3b58PZr
93o0N38/dG42lvP0u3tDqMnObRLMMOPtfk5UXtHu+T5DRvNb46xRxy0dKEgvJQRIIJQm0Xq9HGPh
m2mQN3BHwNjRDHetcsiSdmVXLc70hZHZDAhaXSIlVOmnHl9hgrCECqWBVTT7efvkLu7eCzuzC6Iy
yBbXNYNpvB4BLqOiUaSIhpX4aHnK6HWfLiI6BqavuEjMiKWZWmPb6yd4hHgoPLTDQYLf4/ZQliJM
iyUBd22QF1HlayMQg7Sen6b6aTCBTH6jJyH/avR0ipKcyH7dtrW4PBe2Zg5dFuGOKsNEP3nW/fhb
DDd5UTpStRY0LzkzSFs/Ss7c3h86EBfzJrVNV+p+oZ9yCL1D5VhVojP4xabvnwmmeoqJlvVye2QL
9yLrxPOWa9wCfzDb3SbMzF4eK/rJ0obh3pT8YlsH0n7M9ceKLBFMPMGKxYUtiGAsGtkqlAgTnvh6
3axBRZRDwKkoJbxGIRmetnq9PaiF5boyMcsSGEEmQxiBP5Ei1VaA9aqkTcZdkqzpxixsdIN+Ax4B
4vS3Ndvo8Rh4dSRhqCj+gAzx6ZYf+pVewjUb088vNsVYi4ZnlNioox+MpTEOUr8Ch16cL5KZqkai
QyN4uzZh6UMb1wPbu4+h6mnH4VXXeeKrAhxfEW0ct1dnacvR7AVwT4MPg6fDtTXZSxOkwzv9JMiZ
v239DN7q0Yxst/JpnUoCf99k/soB/tBAn10xpIkNA9o4eiVZrmujTe76jZSIDBGS6EcDvuZv4f5b
uemQfywQ0yics2cjPrl/eXp6fzI3L/aAbtyDhG6c09kyDICdvRa7LE7ExTfNJiIRABXC9cDuserX
OuhNJzIb5BkoxCCqbLdartq3p35pL13Ognw9C2EJCwrdcDqKUV+U8iWUj3GwUqFdNIE7gQqIc8Ea
X5vo0j6BUUjST+p47rwvI21UnblyvpdcCACz/9iYOS3Lg0w9qFX85Nj97qX6t5BV29szpU9T8WnD
XNiYnYlaEcuGTD4tFXfD3bdqy5vaqdk7vKb5FdnlGxpRzd2bYpc7guDXv5kjTBsLOleb5oXMefl7
fOH4HHUaggIHfRokJ11YsfjXiZgUqipimO+tgzySaB+0zfO/2V66QkIE+gnAKPNT3Vbq0A+ZwWJr
nrqTvRg6qSR7ywf9KDdyctbpmdqszNrCpJEzRQAK4B8kaLNJI06PpM6IjZNmfB3iIy+gDNUuOYv+
+wCDdn9jUlinrx+i8+tNlgzN0JVSYBDG0MIgpkq2iVuq711lditHZumQ/q8piqXXpuJUKwtNE9jP
VfklVNtvai9/NwKptqFE1xwfPdnd7UmcKxtRhJ5aQEDSgPD6yHlem/RiE5tBYpzeakSDSx5U30jn
bGIn5J1Ft5cTnysbPq1dvTG3nfMmb9HH1ssDxYDbX7J0lgmu0Fon6/u5sSnVtKKP1dI4WcKdoD+L
4l+L2Oe2jcX5BZai08JNJDeXixCMSBtaLzNOhT+GDjWwJzTlSc1o5JSVpzHc3za3OCSUfqh5T/pU
c45tgEujHLi1cYIOztboR8vMn/X49bYReelCpWpKnpxGGACEM89uDL4qBENjnEqUffzuvoM1i3t7
+Kevn8TYbs2dZdIcKT4VOhk6dQ9jX+zep2Nlp4dAeOnbyKbOYfeCZw9u9+j5kCch7NU8iWvQ489d
CdNm4xABOwXwR9fY9Wbr+rqsynowTq6fABVXdn593/HQ845yvdEkR6c9w6lk61+sg8EiqFOvF/XG
mQsvO8WEtUMxTlKHCrVh1M8CDG17l2TjSmXzozIx9+SXpqYdeBFAlR19AkKIqcZpdz2/NIrlA5z+
pCtoUQJF9pIee6SgLSKBM2FAb0eOB/n7SO9ibD95+7/e1n4ImAXbtxz/7vm5cax/EeUZwD5AdII9
EufXJgn0VIthEDkFo/5KEPSql0bhuL0srpy3j/Dq03QQ7CPNAnoUmcDr6fARZ4PK0cJHc1PFx8hu
N9Ju2Fb2mTLWQdqcA/tva/+O7YfsmEPyBkkEVV9pi6+zGfjtk/Lxvrj1NbOXlVSkuZ97fE2sD7ba
bCy4Pv8I3V6r9256ryen0K8cRSdnZ9Gfg7gS8HskWKrjkG3VToZltt9BsoTSErBs4d5SjuCWN7l+
P1QHJbw3Q57TkVPXEQTBb5J/l/SB3UTnqtlVAtTAvH4d3bTFU4CymZpUm05H8ME7avng6O3aYJnZ
W2OdwpqLjSiEsIKPvYFXaGk2hKiX1s3b07nkdygVU6+e3nTkZ68tVFGUc8Y982T0T/UIZ2fwaiow
IDYrV9RSxoamLYjdJ/AQAIzZmaJo4QV+yrKVnJvMfoOTaWMQG1GTs7mVoMWw6P3THTbTC6IV27+/
Tfv3b9XWP1QV6q0j/p7Cn8E2t8/RhkyEvQmdtQLKQoYAPRiUNCbFHl3RZy/NtpBrQ/FD86R4P8Xh
Z9pXMJr9LNKfllZsVTNZuS0/k3HgSi/tzaKSsOgLpc6xZ5i/RO/RVXYFonlVdzJ8bu28sMXCSTpb
jTfWfRB2jtXv3PToExTqw3MtR/DQ9E4sbZVBYQMiDA/qnqxp8qUqNrH0PkjOiN5gIth58RK338z2
S+Ta2hgdImGts2LxWpjmbWriABMyh3L2TZd5hZaYp/ho9u8unHo+xaajemgRUFdP/UqtdSllblza
m3slI9Itv8BeC1XqmCXfNeu72PiOftYyx7OecxNPDTnCGGz16Bn6QlcbVyK9uWjCR9x1+Q1zX+RD
VDB1I5x69yz6jpt+gWbcDtCakTaWtaf7Q1afiWAcxdiNCUSn/dYQf4pB+VL6aDu5trTatTttmbnL
oG4LNRLlIoDIs2uyFn2xDCK2VMf6n5SCDFD2O88dXb+LvUMRrviPhTaUqc5OCZXoHSlEebaFC2Qy
hMzLzROKEEq11Z40sGcnr38vnDqp7BH+j+x422ctFRIvbc5r4GTZc1f3MqYdBDQUPjvf6Q/CFvIe
+8m0v6f4CejQNohcnmjE3iQrtfHPbYsc24sxz/MRg15UfjXZ1/pdXen3bd6DvGxRzNvo1d4fKqeu
zhDlJum9Km+qbK0xdPKVn9f4P3P+gUS5uBaa3gtrrcN+YeV3ivBmKo4hHkWF/knfX9nji/uJyBeZ
MOqDVBeuL4hQ9bXBdEuO9SDZsEc5VrWJiUhD417Qn2SlcKK1YtGyK7mwObv2IK6GZhXg7klRtuq+
M9CsZnIpBIN8sPX6e/5Vcv+5vaeWonxq7zwPYRSiL2I2TFMLC5hjO/MUaOKmTt9E0DhZ9HrbyOK6
kauFqxj2SkAO13M5lI2kZqVpnMIwcQL54HbxxnC3tVo5wpq45sfL+dMmYY/AmE6GjlfvtTEdiQ+T
wp55ovt7Ex7Do4g0OgfS9myVKpFnv1rcwz4sUFThxo1g/6IKdtAfnrKHbvM+YaRcOzk+fO3sP7GT
EspBjkIVRd59/XN7VhZ3GG85Eg9MzKf3si/ocpV2OHLNT0+myw4eovuo2fAK2UVD/yMqCyjc324b
XbrpkSUBZQwcFETGLBwRpayhHo5Rs1LsNCIaeUj2jQX1WkZMIq087xZ314W12VoUdRmFhcaG1nGJ
ufxLlf8MvNZuD2nxDUk8QXsjiqbs49keHqwkSmXBx/UL35KmsmP9V1sdm+7V897i+hDXdgOwTwy4
jR7D9JRIh14zIP/IwIL8Cq3HYSIKaKChGvJtqeTfa6/el8E+N/d5d7j9rQsngQgB1h/YxuFA+Ui+
XniwSFVGv4Me/uRVA8z576r7QuegHXVPZbhGeLXQiwAcDzg54DxKS9b8pRRZxpBZ8eTCCPSJS4qD
7+9H4zCUqh0i95oa9lhHm4gkXWv3I/9ThhL4VetWjv+iX5uwgXCWSSTZ5prBnjTWRS605knytr62
zbJ98tKUjkZiwQcaLb1Ua9fz0ja/tDiLBoxE9cLQn9xawFvdG4V3L422mVvT4/W7jLq3jpDk9tKu
mZydrMbNmjAeMDlE0XZUievr1z4+Z3Qpe3G3VQVtpVNvzeD084u9lDC8sWr7yeCde5dUwUPk/im8
F8QaNmnQHm4Pb8lbTTKJOFbuxE+VSq2Rlaokg3NKECoRynvJPHSCrYNihEDXfGuElQBrMbdHB/bE
ojY17X3EwRfD68ouBT0BTk0GImPe9byavEP+pOxgDrR/qNvC1u+mmoRkv0aQJ7X2a+WMBk/fbRqv
LO20W2ZXikmKymLY9LdC2HI905LXDoiOkx9mI28N75ecV4faMO2sW+NmWvIPl5ZmaxoLeQzXBpZi
90ctlvb0FpLMZhNHZMeElSVdHJaKVivde1z+8xn2Wt9D2dg3ThSfiKDCnSoj06JnjiSu5YY/gE6f
pvCjRQP8CSXN6aa4WM0ob0evKAJjQp8E4ZFGgNE46tnvcdMK71G/jfx8E31FkaH+NUgPQTU48EAA
h2mOSv866Hs5WqtILnklNBWBvpFLwinPsVlFZJWpkJA8Tjr0dsevpfSimltf/5ELydHInhQv+6Yo
328fo8UFvjA6e71F1Bb0PsVoi88V+r8gFzd19rehT4T65crNOMVVnyadC5GCKzc+mePrSRcFRU8D
lDVOYpDIThyDIBTiYo3zY3EbXViZnY5mDGKxHXMSctLdkFCJoxrU0gXfoec9rAEmlt5d8MJwr00S
nCA9Z5d9p0AGyNVNGuytFje/RpS8XUh3wgfzxfsWryCMFofG1HFGeOGjCXA9gaNUhHEaVqT1w3ez
xomrv6rquyysgVqWFkonIgM4M/VCfwqQjSBW2mQwTr35Gowns14JNZd23YSw/YiHUZ2fjaM0Wrem
O8I4wcVsa8V7DwmElX4rkP7ptJ+3d/jkouabjj6babpoxfnUEl8oXRiGtLnREbod5dLO5C/xSA3m
uSJ9veaZl9JrQEf/Y02fFZ2oh8Qy+GnjlFbmUckexQxmqfC9FI5S+tOHVMt1Sg3P5sf3Yexv8lKC
42e86+Nyiyi7PUbf+wrN+Opo+t+MPrFd6+x2z36GgIojwHbfk+QO7iPUUsTj1AY8VnfwThzhOjdb
Du4LLcKwg9ipQOdI+gCJdTPYQvJieIEtD5vbM7twBV+NdZazhPrZDSC/ME6V7L909d7UBQdIPJ1U
97T8dMdaWis5Le1L5Dnp8yR1iR+ZzW5H9IjkFWuZGKETpuKjKeTH24NaOmIIN9Awx6kmkTIN+uJi
sNymGaCpNE5Rpqp2G8uWYygQAYgJGaXc84yVS0+ZHMSn/WlReEVpAKLPORrKEP0oaWrXOD2+afYG
rAtQzG9Thv/tx+OvcPMLZW77jX96NiVpZ8rrq/za67HTfr099IWWTwJ0eqZ4jFF4htf7euy+39Ft
LvMpar9VGjsxNol+H/kHvTmK47HtI6c71RVM33ciYLfR592yI3aHJbFeo+9YAoFfPRZm32KZgeJJ
ZmGehOKg18FBKLY6j5PhJYPd1dqT70jDf1zFKXlf/YVMZFirVC9ll66+YHaPFFKPUNfAc8WPf2TG
rqqaYxvAF6ftDM1uu+ep92P8m8eRnWTHfg2NsfSKpBPfpD+S9CEbchahmE3cCllbm5Bh089cyrsm
Gb+o4G7q+EuonGX3EZV4L/xdJ/9oymvYHYffIyzsGtXG8F0MBqfPbUmp7FJGLpbAUJL/1O/Jl35N
q3npWUfti5I3pSlRB2x5vWsaVUBPq6jMk2u98Y71EnfT0mpopuWjNiSOqUa2Fd4nteM/KVbq5O5h
GDf0z2yktTlbcA8WHAMGNWLCJwoH11/SelIS5J3Ew3uEiiS9i9f0HpZueyzwJ0OGYMEAPNuVvqdk
uV4hDFub+wZl2oNQP0va48QnUzznumoX1X2wxgAxrfTMQ1wZnW3Ergmqwk1V82Slr5r1ayp01cpu
5ewvuCFrSoZBZIWaEqjM67ljl7S5mQlkAsQQkHIC87yaqAXohOxrintyWr8Pdz2gY2q+fXiAprF8
FMPGfNYNQbel3PoX2VWcEfBdFtSAA2P29qjkIk2kmtWshUep2LtPgnYfk8JPXm4PfSFAIA8IpNEg
GwCd0Wx6q7oI1SJieiOSQiJxvxzdN9WBkoVHNOevZR+WVvPS3GxYg5QNboV6FeT3j7X8Mw8eNei4
//+GNDuSlhDlzTgwpLAh+4/gV76TSsWWi63xEP6LeJsGc5ZJUiaeJXG2c0y5jqNGzaxTQjtxJL0q
DQVC4a2R1zbEUj/hlaWZS1Sht8qiNIUdR86/x/QADSiZluq+cndGV91nlm0UP6uGp9ymXgMtL7o5
lIcM3DGZHDBy1wdEypTKaoLCOsl7ddxH0VOMeIDbOIp8jiSLyt5Ra15q6y5XXgUYfcOvCo3Wa3qf
k3+Zu4LJwZG3lkXIRGcLqw6qElRaZZ1aevprCD1GjTJ56TmVuZLNWQjRARoA9tSImmH0nVlKMzmo
w1GwaEhKN5r3MCSNXYdHKXg2u2+3d+vSifhfU5/YCFOUEHqr9dxTIt5VLgQFtIwDDLhtZCG4wa/J
ZB3p16Q3fA6qy9wgHISQzRPEXwptk8aO1rxJFQ+C4NHrjjFIhODYJT8MAchOsbXgRWz24N9q4WCs
QEY+ryIpDokoi9+4SOaJjhigXd3qnJg4F98zqXgD5IIajdHtYqVae3Qv5BXo8Kb/l2TnpDP8kdi6
iGjFQgJx2UmspKQ5sEvl5ZR01QjRzSB3hngn2mq+vT3bn5cUm7Ta8IJE31j+wGhe2Owicv3Ikbqn
msjQq3cN0rDdCjxoeWAXRmbXfVXLgxiYvnuq4n/C8MXapakNYaaOnPFvQRE36bj2Lv58VaClgKoN
zBEULcz5VNJIP4guJZSTrwDBdd+zQD+Vnrpv/T9x+gAu5b+fxWnVoH8CTviJgqVVcx/Sh9A6ifRp
DuNdcRSLcK2IOr2Zrl0KY7owMnOqlQILQqn41knVmq2kPGSoNBgWrV/yPg2fe+u77v4ZhHzlzC9E
UpjlvtBRSCaZOS+SpNzHVTRyBrr0lMnhnYuoG5oYdnlsJpiQsev8dl96wWYVg7zwtLg2PbuwrCSr
LVMorVNJGbOPvj736NUd+g2KUG64TzfmH6uGOKDdGdlW0F5vr+n/Y+CkkQEGMO65HzJURABif5pv
KW3stPsbgmh6VORDOnKbjSQ7HcXzvlajurKbFogRyFJJQEJVmAG5qWdZF13L6zJIuTyQj3l5haAI
rPNvw9FRvRGcnookIndbz/4x2vwnKex9+bIZ7q0NWCvUEoG4725PxdJpuvye2fkNi0RBJ5vv0b9q
HfSfniPr25bkpyS/q6t8ONPo5vtchbEajnoAGcS51/e3FwA/082aw2SisxDwIAq0fSG+da61K0sf
2eKdq+KsJNMpXepR6PIqj0Y/8rzTKgdxaLH5I5Y7IyZ3BN1ltTfWaAumfff5C6FEpi8XUQpxujYu
nKYpKZGn+6N1Qgn7yRd8pI1L7+X2nH++1tkDCt4Xrn6gwXOFykyK66obuAwsqKUrmD7C/qXKkKLl
bbtKdLy4wFQWpxoN3ZDGLGSi4T8zUaDhoFWKE0lHXoQegFrTzOxKTu2Qfm5FOIvRPhB6W5B7x9T3
WT7SMhVtK9OwVfPVQ3T59gwsXL50nSkWtEg0gwJjvZ5lNS591QhcrkNgbtq9S2JNQvmiqleO25qd
2bOikctqLEQCKKFRH6sgPdAmeKfydAtX+jbWDM0eFEHpQz9bYmjot5pl18ne9501rM3i3ryYtVk4
GEhZklsVd63eRj9NPwLjgz7L7ZVZvNAvlkabpfdUniyQ5DOS0XVcUHbq3mPffP1thBuveRqM3W17
CzQNHAaTJgR+IySc44c0IxRjaUjcU2QLX0SAj/5rv5nAGa9QoNdk2Yy9DkPYg3F3aiGquW196STC
WDd1Namwo3yAqy5Oe6z26oTTc0+G5tspsR9do0r6XazAKrcrbWJL4dilrZmnpX9eEtokJRzr9ob6
o0ieC23FxNJZn/jvDOI98ARz4HxQubFLJcQ9IVlvQAUcSnbT37vKUVLu9LWVm3bb3FPSrIIlKi+I
dc92o16kNEONFbCyRHwgOHHoXNkIvvBXJxFemvKD3P0uu5UX0YrROUVsjaR3rg+5e2qGFNQyaVHr
vhR5+cGOXY8xHdAGGHPZXws6F+0ifEh+GDpz+oGuHZbLkciisnQBEKl3dc4Bt8fBcaVNdaetvS8X
N8qFrdkl2ahpnoQiE+ul/+TRq6n+KYR/E3BS3/3PeGYOOHErT1BDxqPpwHrv5GO5RXupH36E0SPk
k5mnrXj8hbwBz74LizNXrCg1tKAyFnW3P7f1owq2RTQ9qimPXvaSk1OGYleXHvou2ZWyf7h90BcS
yZN5GMDgAZ/gJrPdmiV6Pg4J5k0qUbakb4fkVy79VLxnK/8iJQerVmxRsePoLhqUTfovbvwL6x9O
98LPjOOEAslrFzSSZBeAjLTeOBjdJkEDWF+585ZuCdj2+QuyCuKs2VYNSzWNJI9nH6UtFAz8/e2Z
XDwJ9MDTQYjEPJil65Mw4Ai0RsONBURzjlFXmz7QDCdr3X3bbvu3OnOQeVoxupD4YfmmP5oWD6Zk
HjBUXWGZeSKxe4LayeASBR8lHPpxEyMapRZvtbnLfSfwfgR0lu3CzCmK7420Khm6OLcXnzHbxCI1
5kjv+IyoUdBwshv9y5hvve2w0/b9BqY7F+wJVH8FsyKs7KEl527Q2UayQjWnSO564isz8PoswLkP
4aGO3tG2AmNs53FpV5KTaWtMHYsn5kOFyJhiYXJ+1/ZC34BdXmShgW44vZ58bdVjYTmqqztZ+lDX
gSPC0luK0TanFiNCrNn8i+tsanKXab+EdHkObU7zIRSFEWdP06QjhTsr39Oa4hYbWX4w85WbZcnr
Xhqbxcmm3DadJk3Gxq9TB1f5iEzYv3GCl0bk6zk143HwEgHXTrjhluUmkn/ECmTc0vfATRyp8w4J
DcZ20427PN2kfbx2jqZFm1/abB7mU0SWBe7N6w9wG6WK/cRwTyG5y1h1AOBs6IEAtUTCLbmv210T
/zLzxzRAxijYGcK3/957XNif399widIpGesuYpjbuOKx2ccvhTOIu1xrv4g8/oPVXoylMwu8gaMD
VgvM9mxhBzEMhVa2ODedvk+ikyb/HsvvpXsvZvHeVTtcl7FBbk+qfxVeuIWa81G3VjPXk5X5xBPj
EjpATUEGYHbhyrVY53BeC7hNOkGGL35zNAtIxyAd9GqoJfvWNuALKJTwlGXSl9uzvtCbMdUEIMRB
bBGiH312J8hmV1T4dOEUPkxqi/0OLm3SLSwAehinaG8eg62QbOVulzrFYe3dsvSmMAk1SGDTjsC7
d7YEftNVZSSrwrTt9Tja+MEuUV/abXS2aKDbuvLTyngX8mkYhFyWbkAL4b2Zr+xdI4mjWBZOlSE6
dSFsgbg0A4r0lW26eyP/R7Q6R1k9XQuLfGV29gqUEknNWT3hlMVfeulJbiA1NkyQkTYsFztoLIlb
q03przHHL08wwDXwwxI8JPNktuQHvjLmDXc+jLpSYNMnlYzb2gQ9btf3jQrr6hqL37RhZxsaCSFE
V4AnTdIjM1cWcNR6s8TkIMBdjjaWj66Hp93DPnG8vZoLF59JzAYZAmTyOmzt1z6rzppODwUu3TYz
jyZZCjO4TxLzYOqBIynfDZhEbxtcPC4TNQ7cJDQMKPOqZx72VTGoMm5aoAxCYQn6ORqUev0YmAlt
ZM/orTuINWylDB48AwpncG0qGRyi6k0ov6XeF9n7qqxFAEsxNCSeE6EuyPaJQO56JnxPC2QlDYVT
G6NUJWy1lL8fQgXHxZtPSu1qaPZetZeTbltka3CQ6dDMV/zS+mwdNMnzmqrxhZPhjoldVcCLtJOe
20WrQZS2BsVcXHUYJFTqJaDV51X+IC5lhGNyrCEF6ods66Q5DEpAmEGHQpyjiySt5uEX7gpa2CAO
oLIwJcxmT6+0boSG9RTAe6CgJ8vNJj1b9S5zz6mb27RJQGVL3syHQTW7l4tzmtxn/coVuThwfSLH
1GkAQdHqepGVqIsbIUiFU6/vzaLeGUWwMSgZc5pL5Q9iXSu7fSHwgYgDWUuoOBHpUWchQaXD/92T
8UG7WRc3Vk4BJxCkdNMa2RqByqKfkphcxMo5x6SZrsdW96LrRV6FLXIVDnv5IPhif2yBX23MOHv0
LHr2ozjT7rrMHxxf0tcu4sXZpdbB04UCLgWy6y8QBj8eGl8UTi4714rJGviUrO4bGGPC+t2Pv6+4
kqWbCGsSSkN0t1L2vLY3Wt3QuwmrWSX3bhhtqn9U3dFq7Yzig6FFNs9vca3auHRQL23OVjSCPqpR
JGwmpa2PuZ1vG3o54l+uc3twS3OJVPREYE3BWJ2PrSvbthY0SziVuvueFtkuj6HMhPoo/kHzhlp7
KyXbJXsUw6m88/bksps9PbNIkpskYu0awwnrYC+cq73UyI5YvPbJ4fbYljzBpa3ZPomCQHSzaZ90
/WgHDYj7NXe6dIFeWpid8yKtjbTOB+H0za/lre5UgbAVAIveHse01nOnDViC24IEJ5m62YnTS72W
EovQSy/0x948eP2r6R7zAv55qeAC2frPtw0uDgsU2sT/ToHtA2p5kerQ1CysJtDCKR2RpBIsp3YR
glHEvbgm/7PkuCio03pBmkNBAe36aBWNlMtpQpCXa986/SE13vy1TsjFG/fSxuwoFTG7sSRxe3Lh
r3a31bfRPBiRwxSmtrEJlL/WX3OtJLcyLmO2zXuzjt2xxaYl/xM3/5jWOW/fby/SoiO+GNfcDeqK
QCJFZ3sr+CAxvpcgQFZOonsgX1z+9b6P5Rqz6tKBomUW4DB4MnpKZyG5VXR10JiidzbiTtyMijbY
Y5quMWIs1ZWJf8G0ayQM0Iqd3eBJ4MpemeeAczaF7TtUGKEnM7b59v1rDs+leFizuLTfLw1OP7/Y
70Xl5q6kAGkpUgt+5m1r/WpLCXZ3a+VgLQ4NvhdwwWTdwQTNZtDM/do0A51SrdVsIrqsgvFncUfX
Q9oBos/vovLRt3Yjl8wgkYF3H/TwPRlfVnbO0uVy+RWzU6dlvjUKvgEEK/nbQNNwV7+V1leeH2De
exs6dBHdkE2fnfrAceUHvkRoHsZoDfG6NO0TCSIqP7oMQHF2MGMRXvFO7t0TLEJ2HgEDDR+L0bLb
qF7xoEuJMJJQ/zE1v3Z0bzST2ByBuKAvakJFBi7hLtXDA22s585qSUe9RClM4qb0qKkvZbOCsVk6
OQhETFw/k27T/DFbhXmlpSnvn0p8HAQfKokVb7CwpBzMCWU2Ycy4YK+3cKsbmWGOqXeuLOjGAg+H
wJ0X/fALnnTVahC4sHQWzziaXeGAJ7CfmYtzqfIaJfbPyT/qHc3WZ0gy7pJt9Ni/0EzhfvEgrA3p
DN7d3rnTjri6CZE4nXQ2AA6JUGXNKwDeEIdK0Rr+GTr4XtlMqAO1Qg/E1oKH3NgV3Uq0smLvwwVf
OoZhTLs6w54UpEhZ/vDl2BaGs1V9QwFxU6Z3Zfh0e4Sf1nEScSW5x/gsDbj67Gg2Uu1lnat657aK
t0WqHspuH0fPhaV+dYXNbVufFnGyBW4IVNTEBjbvTkqK/P/YAoUFVGZfQDtWG8J+FTOyZmjm0M0+
abwwMr1z4z4VnQLPJUrFiWwXa4QEi4Z4brEhJxzynDjaJENV8mLwzn2rbEJ6hEz1KRytYyb/uj11
nx3KNHccAZX7CZk/bTrwFzsjDkWodzvfP0PQVHbITobDhiTHRk2yu14J7uMYbBtcBLTysEfE7Mfq
WJf25uUXzCZ1YgHImj7yz+Avejc6Cu1dpSMGqCabqEJ7ME42kvf39rCX5ndSnZR4YlK9mBeODCWv
YsVK/LPI4xJWCbWDPMo9rtY2l+0YkOsD2OMsTD+/mN22oula63P/rMYH0fs7Ea9AXuH/19S/LCLP
8/+YmXmxsKBVVq8x03rDNg9Q04tgRosqpyrgYVnbnJ8DtsncBDcGqkAqe37e8gJNaF5hmKsHR8KH
vYdBZ7v+yTPbrfZ1EN6iUFo5459hcpNRVPR4O/CE/YQgTYehqOMBTw1b2F44dM/hg3/0q5Oy19dK
a5NvmntnUzdJ0U/CIGTIr1etyOu296XOh22YJpUHj4Pw6AZfBXnvr21Ea3rzfLI17Q04TiZI7mzp
PEEz26Fu/fP92w/Drrbns2SfLfvPbnc+7uj9Ou/O9sv2BQkG++Ul3Oz+vkJ06BBObl7/bp9efzyd
vv+FktB+gFHn7uS8n7ZPo3Pyt3/+ef5mHZ/vB+dg2I19B//t++HL8x9Y5p+dL8/O9m5lgZYc/pRH
+b8DmTn8OKPxz5gG4p3Up9ouD6o9riVMpom/NVmTK7k4TpEyBkqb9djwQmIfvdEJ9Ly1oOAjiPps
hquZuB2A+LyFF4pEvYygIz1LWmjr2c9WDWw/An03/EYdelQDR076fZtvycsV3aEeSwcGUUeMXkv9
JUWApxMyGsKUDZiv/W3HNTnDW58225q0wIC3Ekoc1x3SST9XoBiL8wt3J89lFc84T/fpQh8HoTT6
5wjCviimu38lYl8yQNsqorJTgMeNfb2ATRepbZdZnKxYw7UXuCp/KIvN7Ula8LqT5CeRAKI7xKiz
R6ueRcDbXZOg7sV+0hx5JQhf2h9Xf/48H+MG5PPq6c+n63T0E2j+pa1RnykY2Mbhb268mtJGD74J
SQzVt92rm3ywo/woSv/4cUzU8C+golTMLocsX09sWzdaYQ5MbNsm6tnMNemouN1Kt/mS46cGQSWC
8cERYM2s+G3aBhS5uKojn+YhKAIPiMeGyjMC2ZHNq2utm/4zRHka14XFWcqoMxQjllwsjr+BI9uv
5ub11/kpciKnct4EemB55tn13feH923vbP+Yzp3986D0K6fuc+/l7DNmxw4ikzryFdc/K9GDaKJV
QQvmSCJzqjcVsQ42/FEdwk1sNLbRmPeS4u97pCyke8H8U0uZow2/cvnd9167nkbNfRtuGg2qLj9w
8BJ4oJXge+ECu5q12TELk65rPV1ggxZwD4qbEChhA1uHFX/P4oIe8mx7+8QtOP8rg7M4J0q8SkxU
5ocS35NvuZtKvLdcfyNkK1twIVjEEHrkVJxgxpiz2ildJQd+EyEVJ74XLZDMdKNI8MlVm0RBCk17
18a320P7qFfOXO4UcdCZw5OX1qeZN1H1Mg3LLA7OSvkmmXh2qUYP25f3sgBRuGsdoSfbWkJ/1IOv
qiA4Tf00ygCDujVupgXnSZuXRKPXVBQCeHR9xqugFKvMY+z/w9l59caNLVv4FxFgDq8ku1upKUu2
5LFfCEfmnPnr70dd4F41RTQx8zAHM8eAq7lD7Qqr1hoNKYRGcoIyMiv/NcPLctTfWVmdnTYXp7xF
2uqxj7+rp1g7deFrmx+gzL6+rls7CZUE1phjgbZmFS9EHTlJ203xYzsz5eUVwZ3f5xBn9j/zLLQt
5k0d8p7rNrfuxXubq/jB1/1IyARsWsSPDL0e1EPQnYtQcxBl+PemQNgym4cgIKPQy415F6ro1RSR
IRbxo9Q6/aI5fgCpWamf/PYs7JaFNt2kJlPHgEWLrqy++rC+7yWIClqsZeJBQMKxj5fe4PBFKE9+
IJ2jHu1VlHT1JyE8VmAsaiajrOjLGLPkw+BV/Z9BUH5lP9WHpnHq8QcKv1X0taPROBL8xM1tqN8Y
8N60t7H8PVb36He2/AcgQdaLqJvUYeU/In3uZiGu4sdobk80wgCy6dlDJsFVudfB37pFUOpIHDnm
6EEeXW6M30ZJKlhp/ChHvykwx3tl+q1zrdOyBSH4ViZb/f1NFU2albAVFoGp0M+38Xyu0ge0h2ww
iUOLBEX7r7UnuUWUkxi2pz9NwLN6l2Ojgd0LeafHXGdkSOntOL6jMLpzezZX7p2V1VuskhHRExpY
OT227Kw1f1Op3xP721y+d0ZWTo5Fy3XJ6uJHsfg7ZmfNcqX8VTRvQj2xzeJbvDd9vRUrQn38BucA
9v+Wn727p9KgTIRzLJ0UuGHykIqxbagwH+V7nLRbR/y9odWHtaPWIDSJIdn4LGrNQTJ4/x8joznm
qnvd92yaog1F3LSUUNdYRaaEx0iYG25TW7ty/2x1NHoFx6pfY+HPdVNbaTl8YID3lEVTnPL35XUS
IfFDsZNcSQ60T9mU35i1aC9aQH4yHRJ/dhUNYmPHFF6iaA/HvbF32DbI0YgJForQS9tqqg6pIGO7
V57L8iZHaACXvqcQvrGaF1ZWvkkPRsGikh8+dqZU2CXIUz1+UBCsHmf9OVFvdxZ0+dGrcAMiG1D9
9LIZTluLlE1ypKZU1qPHLpbFez9JK1dMDUjuy7w7BGKaHrRhmE+jVEGmWxr+vdFE8TnUDf/IaFVO
m7MoXqeBzLM1umjnZG3cTkSSKP7jo5f8auVokHeTfEJhwi8rODUQXVBW/92qmT1mjIIrvis17Xfk
1H9cX5StNXmjauLxXmDk6y0Q0DNXRx7TYSy/JEn2OYcQTlH2otit/AYi9IVxboF2KesyuSY3QRsb
SfoIOc90glq/srs5RnM08ARABHIbEPAVNqpHHZFnuad8u/GZyB5yh/6Xamv9CvaKrGRV1qePNVz3
yejo32YEq68v5ccusr5oK/6/kdX7lMyGIbRWlz4Ok11N0Lyrgg3naGXHPwoX7rBjeLhuceP+YJAJ
W2YtoWdcV1NiMY98n3mYx7o2kwOHRTw3pmQBmcvDfwypqT4FarbHLbo2SnkS9OFCtQ34hMdx5ZZC
XfSzCNqLx0HuwfGejMDTAKFVunGKlZ2qyYca+mKM8RUImximX6Cll35IEUJ9bhWMBeK3soP7WhJs
uUTRHnYb89Ey3F761iFQlYm2b0hOou805dbnZrGvofyhQwqkyhRvLu2Pum+Nee2nj4qf2lSzR2Ai
ifZfjCzsK2wjZPJr8EZG88NKQIw/1lpj69rXsW5tYVdwdfNT3llZvZLBjJyFmETZ40T/ZmD9ioW7
A+Lu62fyQ1K3LBn/AD1fkg+2b7Vk6tDEQyulj0kiHRsTscEwf2HASfVvpDtDOolafitl5lEVWpRC
GhjvkKLeu4rrdOTtR8B6CK5wYRBdo8ElqRb6zmRJQTCabuu7sGw5rQP63RbuPv/+/Td7HEB2XP/0
rZuxKCkQni6UE+sOMm3VIDNTDkvRhs8wzVHo5Hz6Ryk9FOIe4mfzaizqOeTNFO95zi7X2UjkUFTq
5RNnlDpKtye8oui3NMlTihJNMt5G1mhX5CQzEgtl+DeD5/g/fLFM2rwwlwDVWv0GxFj8qkYT51Hk
DXHMgWc1IDw6TAazx37Z+HZajNHNdaMfpoTYXNQ0SPyo6jNZvG6SwAQx+4OJVQ02FsH/Xsw38lh8
S2XHGuD2gPV/cGH0VKyfopa59tSimkGLW9F2KiYf9ntpowN+WiQhTXKs5c/fBbhiV/hpCFb1yVQE
8SD6oqOjGOrM0xxQoNIgwiyy5nT945db+j6GgcyZkAz0Kq81pZq3Odt3NgUtFMZEsaKnop1Ctwll
CVy9PO88LB8P12IG7j3eSwXajzWMR60XQi4VMxC3tMOftqwcZZKOeRsd9RKaguFr1d6HUQ87phdV
Xpu2Oz7xQyX47UPf/YK15wXRpg2tGT3pKUw1qStM933yoKnlN7phXS/ZtBfTMUNv6NfIUANzvXdd
CdmZbrfyWfBvGK9R9n7TkoZdLP5b2YGXlvjMAJ29Ou7lDMF81rHhQyYVt1ERD6cklaQ7xWdAuwpq
xZ7jRgLUKrXwemv6OSmL1m2bSD6KKKN+UkNzmdVt2+FubqXZthI/dYQSUUyRx9sts/Y11NSfQoc6
fGVF8SEMKYZdP0DryH4hqOH301/EaWjyemcRg63SSU/bcyf53SFXRd3teYFO8RgjG4GG7O11ex9u
65tBAGG4YUaRODeXt0Sbw1AQ2qo9h7Sv8uzZbJ9loqO+fu7r0Tb67/Ug3Qr5cPK/NrdDeN9pP3Ff
c2jsPExvdaH3u7f8EHhAIOOQ6KXhOy5/SGD1uTkUTXtG2uM2kO7a4SuyPyh/V6ETBNFBraD08++t
Hm1uAX2V/lMQHvxPafcz0PpjGZxzVb8p6m/MHob8HwFzPH3zOL3qgnQa9gg/PwzMv/1atD/5MWQq
cAld/toxombXpmN7pqRzNxa21alQJxv2lCKy2H4Jkg5t3T86QyeUh++UfD40reaivZHpt0N5l9UL
yboXNpqTwyqrWZ+1aVw4TXfgL28Z73pVmVV4A2gR2K81cMS6bmF8TbtzamTlbNeDVj7l0iLKK89h
B4YqECPVTWs9tewuMMJ7eUoj365GRN3FiE63ycgstIVqLUdfqhIYta13qnkXV/6YH7qslrw46Zjx
rPw4BxUlmNmvOQ6Ar5dBF/+qKm0I4Mmuy/NIQvE9TGqR4q1cx6Or5q05H3MlUUAIzNkeGds6xlh2
SKXexWvPTA4zlJc7pKoRtFMaVccG9tLSj1yt/5tL39twgkzkwdyblFi/Nm/m4FJRmdFkLvfNZb/z
/NI8dXpgYA64ll9xUt2jzV5fv60fvgmOcx5CxvNA9eIoVkGiLo1QUYeFcA4i/5ylPqevvjO0+T4R
zmrSkjv50tfrJj84JEzSUZSIPqGFQCjrchnDOVBqOrrCWY/v6PXeDu15JEWM1JfrdtYvJ2+1woYs
X2aAdFiL6Uld0PcJJ8dLHNvc8S0fv4F6EDNhxGM4VTL4y2/oRqsy9IlMSJhrOzXrm7q6Qxfq0JfT
TvCzjuKXZ/m9pVWDNCuHvG5SPfBmc3ZkYRZtYWh/C6250+f6cNpWdlbuJ22qPqBThB21eyDQdMs8
uNeCjFHg+Fda77UPlpfzwovg4AgiF7I/ojvYqi4XcCrVxAhKFrB8IJg5j74Lt4r2Qm7QS8fr5+Dj
Eb80tfz5u3vUK4XShR2mwtS/G56V6uB35yT7ToRH9LBzuPeMrSIGQSoMlbYly5hHdyZiI3Dh22Wm
MVQNFqyZbUhMr3/exsa9X8l1hVIPuhkyNiyq2ecooUNi+u4M/QHDt2Hw97qtjWN/YWt1GHu9E9Sk
tAJPBJgRDY7aP+RkGpO+k1htHPoLO6vDOEaN0aspdubiG+gAmK/lo1TunIsP5Ruu1oWVlSMilh7h
VMDKIHyNdPNr72evuS/fy1/Sp0p1hSB6lnNm4LS5QwFxZy79o3e6NL5yvHNRWkot+ZxK48Ua/kzZ
v8xV3j5uAf4y2kfk+kbZ+O7U64XvD9ksBF5qQd0wSlr0udPlwQmkujz2VVl4VTfuVZG39g1SAVAN
wC3hLV25xT4T5mmI2tAbUnGwY5Dtd5kx5TzJ4p6pLQdC+WQJ7qig0O26vNW6XkckBU3otWoVCwe4
KYhmiyYD90sy9SltsqCGX7IqxlM1V93BF4N+j0Nw4zos2RICzgy+qYzeX/6GLMW1BFOUeMEwRP8o
kQVev/OHgzS2gjOVdbPTCP1QVGVTkee1gO8x9UPvYfXRhZFa82i1iTf2yO7JPtyPlDbRRwzq4ZDM
ySn2fafTI0+GdO361d+2DaiOKQ8iBVBHlx9bNZOqzZqUePAbp6+xVYinSalQf7OUxBlBf8MVIQmH
yhL+aaVhcKuqCHbewg3nShhPNZKqOUom695ca5SxLIxK4hVWX2XHcZ61z01fgwMyrbCojqGuiqmj
5FUeuX6UhHsTPFv2eSbREOFnMFm52u/W8HNBz+fYEycFzba4Sk9a1/QvohwwhEJ+fi+GQnsy9Eze
G7PZOGoMv9DTXSJuCLVWN6uaxUlKui6DI14KHgsY3E5WW/tuXpjHvq7U0/Xd3jJH1svlgtsAAvLV
QZviTm6Musq9YM5hIyOdLbLOqXDFzBft6bN+qCByrJmhRIuU/VnGKZd1f+er8l406yGcC09uTdcI
OntI9Vs/im4S+ZwFswOt0CCYdifpTiYJjyq95iZT7jtj70nY2GCkM5guWiROyJFWq5w0YRuqelV6
FRWm0oBUICxOVmLelfXYOXHcPctCdLi+1B/afnz9G4sF7C8Lxfu6ihgvlYFG7iqvLsybPvghVE9V
9tXwHy1kfUEMaHF7E02fA3mPhX/DW4OHN6h3y+w0LKiXy25OBWPnUl55kpr/bY3gEGsDk6VxuvPQ
btkBSbF0LGBqAnBzaWdI/KT3Tav0kgQPqaaZbuuvfqrpO3aWv2cVU1JtWDhBuCIKo7mXdmIazmjN
FpU3NdEhq5kkpy6nDdFRTb8o2k68vPF+m1Q4mHVGUxjAwHKD3p3ZIOp8gXlqSmFBVjxJQp6fAhgw
dwKhrU+i/GctN5+JyHUOU4By9w0rqr1ScWBgvjEn6VTFwblvXgZxDyG4cQ85gYvMNs/p8oyvvomD
KliDhWweOuxdYwuMxd9NHTlg+6idsoNefvfnhxzp18z4Hlt7x/Hjt5INQoJAi2m5CuvxCVEciklX
4tJLe2aog++iElCDvOUxcK1Isa/fuo/bd2ls9Zp1SSFMSZmUXt6i/FID8d8jHvow18dA0sKFyosJ
CS87uDIh1FGbGb2ZeMjDHYs76R6epT/aTeMUQC5Bnvc2ytvVXrdu2aPLS7BYpR+hMkFH7rvy3Imp
DwhaYFUS08MIhVTC0Ffc+A+ZUT5dX8OP9/rS1Cp+7hC1XJQIE8jzmjhyTeM5SffQTHs2VmGyUMdC
DaVoyjBkzkx9X0YpnP6Z6epF275e/56NA3ixdKsNo5UzZKVoJV4WVPZc3FYpB9C8F5XCmc0dDqw9
W6urRrldyyODbRKfCv2oja/tT8R2nTTbG6jcyHIud2n5Je8clQa0oowzLDHZWMzOCJ+LlVJfnJTw
cxjWbil8zuKHgSZ2AERtkPaCps0v5VUFYgrYUlFWO2i1fhfSfOBADrmTB/XXuBmO4hTaaUDSX7xc
38OPaQHlLF4zzh3lBYZEL7+2NaZZH8Uk9dIK/c9zV57UxG21GyE5+82TKv6+bm5zdd/bW+X7RioX
U6ZhD5pTWzzk7uPzr9KeDxmMSzumluR6fbPfmVJXwYk8N6lVJwyRtcFBLO6z8O/YIuc6OZBcMxvN
SGdrW5SHy7HfMb21hRQJwcUtG8h02+WiJvVkKrMCAr8eBTeyA9UzTWqe+a9kb/Z/02m+N7W6F2FS
GWpdYGqcv85MBEio8cr90S/Qhr8pkumkGG4wDzAalzDzVE7kH/VmtBvUmq8v9wcVw8V9v/8lq3sT
+urcaXqB57mtvOHQu1A8tu5w6J7zRyBa34Lz8Kk9wCuOnF9S2k4+OqD4r/+IzdP8buFXpxl5nypA
wTf11OAf3o/5HxjeoJvqvmS/xHynILFna3WS/ZTobDDL1DOCUx6WDJMAZzlWlZ39hmNW6/fYTD72
iZYFXsaCQHowG7ZmD1uoVXzJ6FJvFo7zsWH+QPiZgRXM5htpfha638pdP58jHZ3fzJ3rw9Qd9b0y
5EZWi0cilwQMpS1F6VVFq0FIfop1Vjir4K05jffZPwyhZvQrfs+jHezV9Lft4Z5QnsJLcZsur1It
CElmtGmGPEWtSDbJ/hjYeYyMhBPEvbQUmoyqpUvWFX8zuh4ocIkiKN6qNqr/8NwxeULYuKTUHwYq
m3gcW7HigGtqcxSzG5k7PaX3WfE4puPOQd56xt/bWl2mSoxpZeDtPJpFQfOSCp8Ea6cxtdyFtXuk
1gA6YIk62NLLlU0Uvey6Bk9sJYOL9jjlBzc0oUqDmW38ZsZ7Bagte5Clsn5Q8EFjuQq09FZU57yv
Us+fz8Eiu/lH12+D/n7Svw/WzXU/sPnMIPdhQK2uAE1fJ6ZRGJnFJAoYa16n2M7Q8oa+LO5HaK0l
WwR2FuiOUGkHef417ZUqt74UkkWFnh983pTFL1e2UOo8Cvsk8wQR8vMsPAvBMTOQk+wSRzAPKGlf
/9ote0uyCOSBsEFbY3nqQFGiURoZoo7EO024B9vj+P5zoLpGDu9MB2vPdYNbrg/2oeUesLToj1x+
oJr2YtVlasYjXuqx3fpPf6aQf38Nmi+Bsoeh2fo8cxHm4OyQP65HYkejm+FLsTL8nm8HEPboATQf
uaNFVDryz0Xo76SqH6AV7B31T7Tn4ahkFHM9xGekAfioRsi9eQZeQYGyKxRvql6U7r5VvvTW8JSa
/nlQ7FJTDsysOPJDQDMcdGE59ww+a+4c/RKiu+7r9XV/gyyt7izzHMwfgYBdOBxWd9YKytkP/LTw
zDy+jXrtvm6rn4pV/tYAP0MqOXDgNGbZ1UY8VYLs1CSioR2EhK+SWhz9WnfEev4kxCdq3Du/bSPo
UQ2wVhSC4MDiol8eCkWvB0UfhcIz9D+jPz3Ocmyb6FMUsxsIzzl0LPWTPidu14f26N+oZucIVJ+F
/nb2Efyg/n39By321muFshJdUw0kJut1+XvirFZ9YQgyzzd9R1MZjVWN/BwNseyWwefrtja//Z2t
lbuu+1zU/VldYgFX6E40Qp2KhW9SNzP2eK33vmt1+bIgSk3KmTwNSnhQGASWPwtie8yHnWx16+nl
+DPwBjyQIup6sCemZmQWFm6sHpDfSdQSIEWB3iW8OonodInohqlynBm1M7K9Of+N9w/bKIACkKRd
sO4UwJ4wxVkfZV7Q1U4RGbfJVL9Yu6xgH2Bcy003RbrS1G8sOLRWrlpKesFo/CbzFIDsdTMexGh4
6ILPnfEzDSy31e1ZV93Bj26CZvihqi/prrTgcmfX5xTmOHHBfjOWbKyShaqrlXn288zLRSlyujFs
nalN/oPLpnG8MEiD7dGBo1zehj5qQFi2fGg4679FqfrcTC06mF8mlHijSTxrgfxNybXj9XuxdVZ5
BXkJwQCqH/hn5bLX1CqtMkbscsdoAeigqhQwKNQE047T3joxHFQ4GpYJYfpLlx8o5wo7NLQLokeU
bLOzBIiVLfkg+dNe/X3T1NvTgGg0NaN1DMxIis4k6GIqP4wBkrNT0zxEVAp2fOq2oWXb0BGGWnb1
TaSvVRsZQ+ZFigo98ks0AEhOdppkW0aY1AGlydQ9/JerNFlhZC8rLKIHAaLRQ2/Iv4e6EG291fcg
W1snnRayTG0b4DOQ9cst8rOiFEufsKEWBipET0U07izYRmCiLVeZ6XsRAbS1frHW96Y1VkXu1XNf
+HfZ2NJ88enYnEphav3bUFBIkAV/smJXoG144nUSs8P1Q7+xoJSf6VGgbrV0/lZXDerqqQ7bPgeW
9ayalDI720Kf+LqRrVAA9kd61RKAPYt60eViZkUamjo9Qy/K3K/Wobf/wJztfPJevh4Y+LdfOxv+
iJ0ndavg/d7ouqRilWamxhlGk6Z2IcFHeGREFGkqmkMd37aWM/YQkB189aZMXuvoToCl+Pp3bwSD
8LDIpJ5gimVxvbh9kTK+pCS5B4xNPxpR6B9q5nNgemb8ylTKY62j1zYr5V61feupABXF5OYyBQS2
enUZs2gs5JD/8Xiuyh+V2A63ejGqDmIIw23UmsuJkuJTOUUjs9GV7gwW8IFIirMnxgoFJ1XyZse9
bi0GzVWDU4bn44ddnoERqca0RE7Eq4TEvK8LSzo0BEN3clmJd0FlBYd6KCdXU0Px+fo2bJ1xJoWU
Ra6I5rK8/Pm7IqkYTj3U03npCdp89Mv+Jo+dqRJP161shFW0ihagFQtOyrhyTaIVzmM7F4XX+Yeq
+iH3N18H7e9uDXTLDOMBQAdxtFRWVjtLq3bkdaxZxjJhF9OYeHEUb4dZeSz6WXOpPOxNum84KhpH
hDZLToOrWN3eOQvHLE+KEhEk5U7KmZ2GzSs1zoUiuVp6059EhHyuL+bW5X1vcw3HzEulhV2IZm07
fDaDcyR+783nLhVvM0pxqfKoohzdyJ9m0KhZ/qUOilO5V1zfeAGWftkyLARpOk/A5bGxJF+oGRYu
SaZmRxi/N8Ve0CrzN6yiKZRBYBGgK028sX5jRHA0SV4NdKSTGyk+iEDxSzLFQ9+/DumrNHV2kH5J
k8OeAOhGpANenFiAUhW+fz062U/66PsKKWOXys0hU9sfCtooTmJEop2VZule38yt8wOVzTJnRnmZ
qOdyIUUhKbpsmgoCq26ubD0SSzuAqPdJ6mn69NZtleiIGfVxhQqyIO7EWht+h0iVuA7wO/Tg66Gz
gmq2EUcCnUcLRHgTOoglJemxVm4GIV9c8c5cwcaxYXyZOIgxEkRG12AOxZ+SXilrmo/dV6lr7XhP
TmvjgyipSstoPhMdoL8ulzNOQaD0QMy8WFHrm2CCVb3QxulTo6SJZxUyUClBDqAhD4ydvtaGI13K
U6gfmrQfP4D/B2UcGrOeSw9+PIpUVvvQd9NNPP+H/i2+htFLQCoAzdZTDUDoO2mYEnr98+iEgW4H
yuH6kdyquYGNAKNKH2lpSa9eIxg0skK2wGUEuXBn4mT6uXUqwzX92g764jk0Gqh6jN4dKtP22/TY
Znvq9FsHRSalQ/5bAm60HtaddDVAFxuEhp9E9M6+NN2f6x+5Z2CV6PeNOTN4lVZek9+P4tex8Pe8
9HLUVg4MlPeC62EdCXJWGalWCqGS+WxUnh5zVGdvYbRR3aK5kY/MakmVbe41TTaeP4NQinCKqhdw
qZXFPKyyOJqCyssWhupQPBtQtKuHQoG9didg2Vo+ZqWWySwOClnH5T3L5lI0y6KpvMKopUPRzKIT
pNFOY2bre4hNJJAEKjn9+hDoYiIXTalWnlrWTjfLrog6hd7ENqxUT5A97uQcG56fvB3MuSobYNzW
0HaIK0dz6osa5Wc6XsF4Z3TqScFD2+HOh235CtaOxGmpLX/ovVBJFslqktpLYrM6qFb1OCRdcZNH
O4d8awEXibEFqrPMAy1v7LvgbkYZYGw6tSa4S4+DEHpSeWJgkd5++bzLXr5xJJA6IoUBVgWaQFrd
KL2swyTW0wY9vOJ1tkYnj6udTseWCaIscDoQKVEgXwVbSTZMA41BAGNND0eJ4ceHvkv3+hsb58Ak
rOErqCYReazcn+Xj/1IJNJVcm/e9EdvCDC+Tnrl9dLruhDYsEawCkWHG7q3Dcbk/Ak3WVGFwzoMH
xVWj323xKsJJuMsg+nHdAKAt8h/gw6hNrfFhspCVudqDfNZn0XwcNXP4HlTUNK9/zcdQBiv0NAHh
UInDL1x+jRjJ8SAFhDJ52D+oQ55DG4KgpBK01q0fQ3swjmaJNHAjHMx2sg7XrX9cS1wtMSmoZBwG
SOxL60ySlwUvZuE1Q4luTBprT6pvpK5fjOMd6oThztduoBcX305NFXgHZcx1oDjKMKKHall6yhCA
AZ6FVnpoxNi0U0kwHsYmjx/nhlDArDOwyXrj6//ofYluU87g2PH6x3+86GwuHp9fxEFiGy4/PtKz
IdR9srhIml4hTXxQxG8INHVN5RjGnlveSKCxBj0RrMK0LgiTL621TRIOiNkssEa5yNymKatveBht
sNU+lZ/GoqCgLeQVvDu5EKn/wG2lyg8DQ9OhMyQ1tJZKL1RIhM1GufPqbp2CZUwZLCsunJrz5U9r
rD4zokosPZh+puCpjZ/qyKmHnVhva7lRPANrBiibbHa13HEdaHGf+cR6TaPfTEHhnzQ/kg5pEmuu
4EefoaGSd2xufhn1UK4weHtznfT1k5jHakw40dbhURSEbJFIvDOquHQqvflx/Tx9DKOX4itteuIv
AnVltcNS1mpFLmOsKSZ7aYJYsDKiDzv5id0l1oEy987ju+U8CNehTCHzwvGuNq4gfCYGwOk2yWdZ
/F5Kh9C4UwJoGRv1d6zv+fiPLzAf+M7cageHrrFE6K7At8TtJ/SRbkb9G1CiPR2zrYMC09TCZ2sy
KrGuZatxUFZGTr7DH5+GNDg243Qee/IDOQVLH++c/k1zvPcLvzEjjeuaWjcKUVdOnH4zkU5RCIB8
tro/s2L+FKdfIWQi10/Jpgsk3cILAGehVr4KOBeWwVpVpdKrH5Lkb+fKx9p0k19Nh5SVI728XDe3
tWd0cpfeCp1cUNWXdztJOqHpG7UE4Mk0dQMkHjYNa9pj7t26aLCuwaPFK8bWrc5+GPiVZXQTqQdy
knkjlu6kBd/GWf0sqPrr9U/agAIxUcyUOnMNzNIwz3P5TVJj+KGQyBijDosU1k04FMdRdph2jBRn
1kjxyqM8vRrWZzFR0ScjeBseReM8RcfrP2Xr7OBVmMNeVCU/FLvzdiyUtDIrr5oOsu410X1TfzGC
G03cMbT5fLy3tDo1iZb6hR8aFZVfWzec7lDY6S8tspl5vi2gAEczs3HnPeq0jS4oSw2HBbVO8jKk
Ey6XOmrnpCR8qLwZ+VeJoi80jrdpPdyKvmanlkQDdHyJy/RlLveqEhvgvoVwnGBy6dpR/Vi5mzqD
kC6N58rrQfWRXDCmU1fntv6WGapdxOdUetbkHyJT5a1/nxQwu2bCJ2S9dvKOjT1eRtSIzyh8Eyys
foYcpRU9IlY+Y3BROmaOPHBTFXcnNNq4qDhx4AMLjeACvLhcacQ35jT0hcrrZMNrQQlG8j0irV+u
H9hlvy7za5zcOysrdzAV1SxHzLp5cZre6boDTahN7eXQ5jsHdvNzKEOwYPSxCXguP2cIikjToqr2
zL47iGYK+4Z82yrj7+vfs2nG0EWdWXuIWddph9AF1ejPfE8qKBbzuTII9iptTyG1hR3HvfHYLnnA
/5lazsm7vFAQEaeFA7b2wp4DkJy1OHDCWPgctTDTVlZsJxWkSf5eU2/7C+lOGvA/USNbLWTUG36t
aHHtWQSp6U30y99D0W6eCUCGdFBgAAXtcPlhml8QdlfhkvDGNmMVh4LoV42tQ1LsXKUtS/RxEYoj
g8dpLt/6bgm7qmmmKa5rLwBOEaW6qyR3TD4fq/bP9WOx5bdQKiC/YBoGbZJ1SGs16G+PwVB7UiF1
T0kx1UepnOafuSa3p7osUJaR1Ps+MubjLMp3bVTsySZsuY0Fs/mGagATtKzFu2+NIVatGWysPVjt
XD1DXHn8EgjHSFCPVfcfLtt7W6ujqQuZ32Vtz2U79fof89Hof15fz62No9+F3h5ZKkOFq+ddKKA7
9JO59vLkJUiRd/kOINOXXq5bWZzP2jm9PTLMahJArye/glQrh0aRag8q2qI8Kcq363//RoDOQCww
LRmeGeikV55ctxpBbxOCFHjjsseQ7/yWCcWdGPNflRmZh7RNRRvJ1H8/oE6LkvYI+AKG5/i2y7MQ
9I0w6gPTX2l3KK1vWvhkNjtNiS3v9N7E6mrVfdrloSYSH6R0PXIIrUS6sfn0rFrtQRQ/peJBrk7X
13PriC+lOHI5gyL+unjVNVTc+bPK4wb1Wu/26vfKsue+c9Q62OEt2LzRkG8TxJLuAAdZ3SexDyKp
N/Xaq0v5hxCJ0rE3zMCpVa1yGWOSjpICnUGRBbnbBKDcunSwfvz770XoGAAHeTKN59VPsLI+gAWJ
ymDb3JWR9UAC8zmIopMUSI+tvlO2WzZsfRkYt6TeiTgQR2d15WKaJXUfRS2KvimqWBoUVqkv7bxp
W/f6vZGV6w+aHLSsHLZei+L6EJ9m65Mw2OX8H/w+avO0PukugVBZmREY5wz9riRgt0bxLEuZk03G
XRNbqhsWSuxe36atj7KAy+qLMA/q9itv6Lc5ox5oN3scgwo+EsjqW6ke3FSrbny9bXfMbWwUXc+l
L/eGd1lX9cXYoJed+o1Xty1nTzcrh1ZQAmwu3JPb2soCaNJbDD5zKJDbXmc+ip9YYd21nhGWJdMW
f/MYNHcUqIo7jbPltYwzHc1ZUG/STlSOjZzlj0No5McwC03Ar2W/s7MbH0+jAVabhTQHKPTK7VSR
OTXGGDe8csDOAtNW+s7VlR1Hs3X5adAw8r1UVshEVoUOSx6rLqzDztNPVnXnm4eoum+NhsbabVEU
R9mIuPm3//oYYRNiavJ0Mq817WZjGDHTwWnnwTZm0mP20uLHvz861BVF0liUHEmzVg4l97MRN9P0
byFlpz2XkmLHnej8+w95b2V1H5o0qJR6rntvmO1yeu1at5A+DXTKr5vZOAoa8eOCJyUrZ5cuHzl5
jP20zaPB04vfQ3gXSo7S/rpuYuNmv3HowrcPYs9c+0QIUAqR3sLgZfM5jl5KsNR+Ih8s+JmvG3q7
SCvvSzkc9A2l+SUhW0XdzSSOcK43g9fFYO6nsHyoq68UxiFVVIaMkUgmbShTK9ZNkUnPtQGvxbc+
cDoZFaKfg/591h+LPLYrNrRWqVN8SvNHvX/RI92JBlBibXKjx9XT9V+9tTzA/mgjofyHYsbqR0cZ
NBizLw2eEcVubrno0tiN9hLp0c653TbEoYWueankrgKpaUrLVDe6wWvK7AQFTl8pz0FUfJqCNNkx
tZyaDxtBOgzXJBVc6LkvT9U4i+OYJMrgTacgvh107UQVNdYHu94d8v4YHiLExz3UoCShobkOZ6I+
HUcxhnhA78HJ8F6097Ebhb8q6W8p/L2+VeqHz4I1AsWFZavoPK9DXQVZ9ZneD3m4NtojPnzcYxz4
eB0RvwVfZVLapIy6Pgz1XOlBky3V6LSWXYpo9qCiWSqp/1bhkrPGWB6aUtA3Aq9YP7dxM+sEfzH1
kVRvbTFsgB+bJzGCDDHJnDkVveGxT9KdeHBjAakKaUvTgoFA4sLLc+GPRtrME0mrpFZn6AO/S1a+
4wQ2KrXAORZNVGVZxQ8ELqPYmHoSEXJ2cMe46SwZzv9wdl47chvbGn4iAszhlmSHCRylkRVuCNmS
mXMxPv35OPviqNmNJuQNY1uAAVVXscIKf6is4p0p4tx3GmRjsSdr/aylU6XGdudPS+GF6GTsHIFb
U30D1MJ94Ql0Nse6r/ParmRKKVifHzKpPOjh3/d34/o3XB4y+rYQ4SiCs/dBAV4uJo2TcIg7Slx1
XbtFohX0KwYKXW0Y1Loi/MjW/w1VMJ1ys/M2XR9vQnkaY+vEKG5snXWkwTCo81ntSxLlZ4PCihkH
0Qpey6JnTf90f5rX1xbYO4RaEBql3UlB5XKaqg4iGn7s8DIDbnyoNewfVDtO/ViI+cHSKnnnw92Y
HMsJxBGMI6GLsYnW8EeolGKoGK8SZzBjX+oQpR8JOyFXn4dHPdOP9yd4fYMxwd8G3OyUNpuLqFab
4aV0rLMKUStufAt01cIOzUL1BIXsdH/EzZLy2IOBI6EloUa34ipLUfRIGye7q4ImVRAfNafywRhz
29OVdHnKhbHXsN7cam/jUQmGFKPw/EPmuPyEeEPaRihXdWBB69NpniYU+Bvr+/1ZbcFcb8Mg2Qlh
cy35gvW7HMbSOzunccgwacUScnIekcNF4j2ta2+xRu0fMefZx2FEkFKZZ+spVPTJV8txfJyTsNhJ
BTf7aP01gIVAVeIwRNSzLQ07Nf3KRFW7QNLn7qgsyefSSl9NA8UVJyr0BylEz+v+CtxYZ55bUAF0
xFjnbcWiLLoIx0etCzR2MIxjKUYPNx4Jc5Z4Zwttsfxv0+MFpEqMawDvyGax9arQkGZWsWeKlcw6
YuITgr3tYa06WSIR5CcmhCCja9svcZUN9kFScORwK02K/gnxW/3ad4P0Ievn1naLfmlRiMXHWkPu
PK/aQ4vgF9TsspRjF1pxvVN32Taj3n49hlnaagHLe3sVk468G1Zjd0Gr5PXoZlHanCNrKfyqsrAg
7IZRoj8RlceuN6tTJk3yDyCPQnXjvpGOUpOidydL/WOa4Amth2hUD3XY7nzObQL19ivXPsoqhUbF
Zvs9s2yJ57i0usBCzAO1i7T90EkR4LApX7zIzpuj1PW5Z5ixQ5vHxN8PZ8WdD/12an57ZvgRa5JM
PeONOktqdXmqqjlEwpNiWLCEGT6NhRoaka9Oy8oKDq2JPKtKur8432F/jAEb9scWbKhwy3mK/h6H
UANgNoqGyEwZmnd2MRteaxjpI0osZUS/xJ5rctAJ7V87js3y72SeBuGVqNCTJwyR9op4LqGWrIXL
csinPuwQCZvk1z89Ogq4IYT3NCqYKzz5cpZtssxmNs4iqFSlOpRtp8BFJnUYDGe3zL0G2tsV5V0h
PuYGpvuxWdG+WZNUWWYspMf9MMpVbAy6FPs/J7T9KgrDz5NVAaGU4vncaj0HQV2+YcCc7mywdaDt
D+G2QLVlVQ1He+py0lHVJrVksL8qa3LwyUleQzPPzuWYUOpJMYxNuz97XN82EwVpCK6rHzJmyJcj
Wp1utJm+iMBcauSvLcIusehI+SODfGCfjSegcOLh/rfdBEr/GxScI8mBifzDtg6RDBFWn6kiAuw4
2w+0DRO0jMrKt5p+PhANdqdeifVTPM+xFy5m+V+GJ9zmHK+k1C0yQkY3qeh7PrdZY72sG8X4DYcF
BZ8M/WdWdMWDqUudlw2t6lGb3UObbBuy6+xppxCr8SKuaPRN2mfItLvtUBoCU+6ST7nZ4YOky4jU
2pN5SpBRPGhTMh+mvuq9iOj92IlG8ghzPmoAfzzRqI1flWP0xRrEXnduE/q8/TYydVCoQPZU6rOX
20HuJ6hZylgHUUTlwRawOAbd8shOFLehcPfBppH2vs4dbSeCvX4peSMpCMOlhfd2JVdHL6keaA22
wYCj3+S2UQfZ05HMXj6FOgd/ZwtcB1zwgVCTpBBGUZtPcTnPxerjMYVHElQAID7kOpwv3exmzzZq
2B1ZbSRf7m/59S/cnGxoFtyMb54aqIheDphEaZwuidMGkpouR2ndeNS+97plN6e1Fo+otVC33TKe
adqMwNCiLuin0Cw8oQxam3mUrWrpfRLmC5GeFGrjspNF3hiWZjga7avaFBIym9U0kwUM4Do5df6u
GMDQAH8XEuI9kdhJsW7sT8IoY92dwA2vnJGtWnFasskuaHCGE7nhWaY4mDjX9uC1aqs6deWeBMCN
KJaghAoDTRhIahRPLj9dPbZlNvT9EHAzOV8iI/8ymXl1qPPC8GMDlzhn0nJvIGx1M8zLPOphNEYT
3cB7cgj39BZvbCRMUCApk0pzX2/Zk1Na1WGH9nQAnVf/GE/RcsyHbq8af+OGpjSIICc2ySAkt0zv
mgZDkyTqEGR68a53wmNmyf4sIUm0PFQtOmKW9jrq8U6EfmMfUTWCqQzCk9XeXsyTspSlNbZD0Eb9
4MYAchRRfJe7+Nzo5/vn8Ua4DDViFSvDDIq3dit8WFRk4V1oDIGsiOSTFkq9eS6kdHC8VITpOzPt
y49ZaNeOG2vc075cd+BGRdsUP7VIz46jXFluxjP2LqqT6T3F729N1ilnYtzuoc0k5f2g4ct6/1ff
WiCMOSmp4siz0hMut2IEPqyf6mgMBKyY0XAGUCfDD21qaq9u89P9wW6cNSqdqykGMflazrscrDZH
rWjL9Z2a2sGb28Vy8zz/KSL1ezwIv6sBZepiL+67NSq6UNBR4ZEYZPyXo6a92Vt9nYxBaxqfuuJ5
af4Z8lMWEoeIg4GTxf1J3tjo3Flrye2N8bdNCu0xraVJVGPQDeZ5iiz0RP8qEWOts4OjlafyZ4jN
3P0ht+2n9ZGlUfH23tGEpex3OUV7hvGTyfkYWIuN4E0x2w9DbuJ1gkLuSejycEKBtjpHyZz5hWF/
Jc4UB4Vap1s48cmY7T0e+I1ttT6CXHPrP1foeQXDiygtujHA7yl9QhRVnGYq0yeVi+FBypc9Bs+t
8VBxBdTB+eNNXPfAb6COpZ8UqeeZDxR98StQ8i4n70ekVV+JRcWfnxnQjUQzlORW4NlmQxXCESYe
iFPQR+m3hhKOs/xbG/PnyGx2YNJv6lObR57aG5hUmlBk/FvVxZRHKJWdpA9mU51fEdH83HfpN7kZ
al9Ol+UpUnPHj1vNeoWnUnn52LXvcPLKDpacJHhGJ0ZauHNd/jJ7c27gLDj1p46JHUMquG6chqqb
Vtl0QjJFPY5UHXZO/LZfw87kjaNJtzILyEK28UNXSZbddtkYpLqVojgg9fkDqYP9KYq0YzYM6Tkq
RPshT+zoHFuoMisqqPPRLMl0k8I61rE2oXFpar6ga3Jqm9Q59o4hztVQzpimKQJDOjN05dz+GBep
5MdOT54Dk80ruIX8rM4fk2EAfTqIPR2MG18H43F6LTbRF3iLLYZ3gs/ltIUYgybDyA1gUfIpHbro
NaHndhjHoS3cuNM+Qy2ePbFo47G05umgzm3qD/24HPoZeOjUDeIR3ezw0eaC8loaXCfHiMxTORuh
W8oJLnRaIx/SvtJ3NvL1y8/vX9W6V5EN7qw1hP7t1LSymvWhYYxBuNQh9FWpRpoJH9H7t9P12WQU
Akgefa5FpO8vR7HhlMtZyV2gC0n4ZaYsz5Fajcfckgffmnp1Z1bX9z3leAAua42QcGbLD1LMTuuW
JZ4CsxhUL7Ot8RnVqsXVY204WFkV+0LYFd4Gxp724q2RkZiiigKMHHzZJq7LBoSRw5pbqJvq8JSo
0ed0Qad1HAxkn2V1fhZCO9XdtFfPvn5yaLhoK0GY2o0K4ftyhc2iNyV7bJdgECciMB9ZoOmDYXaP
inSaa6/bkz5biwaXt9I6Hvokb4VIw17/+2/7xqKpNJdpsgRjPZ7UJHE1BZ++6EOj6N5S7sl73Jwd
HRC8kwhReOUuR5v7dcGNfglQd+j91mnAcTiSxkk3HFeZrRcJAKU/N2vVyTSXnd10Y/dSSIeItGbX
lBE3c52ozQBGZG1H9ThPD2kcDO13+z8NQpYF1RtVqS2MT9RaXpUzMpmtIr53SuEn+ffR/BVjaXb/
LN74cszGQXcMVXxwDZtAAeKapYxytwTQfeL2nZy+GP1nOZs9ZMHuj3QjyVlxnkyG1V/xuerlZ4un
UDLl3JmDqCV30cAbH5LYTzOvowihe+KLELnbqgAjDX9n6PWcbfbn6vUNJJxds/IEL4cOw2oQarQs
AZ3WwaNMJ0aPN8g+sluMJ2eKG1cyEopzRlz4s4VAUtwMyU7qse1Srk8f+kiUwkzWgNh6c+/let9O
ncWvKFVf+xK+UvnwTVf1bdcDoXx/yre+6+9jbSLrqOtju9EZq08WX8/dhaqO8mjksccbs/Nlb9xy
pMmUiahtch62uo6LMqnTVOlyQN3lmQaAPRLXGfxbQ+lPfFXrdieivq7kUFfhblsh3izpFlxF7X2q
smZWgsTIHySyhlfcphO3LqU9sOb1MjISvjI4swLX4NNdbhyzjuuuG0Ml6NCvVT/Yzc/BfJQF3aw5
2lnFW5PisqZmSFRHK2cTsaqt1lpOnqgB5obiqWztGMcbSTv2tZC+3d8c1888FjP/ewppM1yZMYtG
aa3ImLUgHcr6QLen96bF3pvQ9UUJzozaOgHfeui3rJDJKstCHmU16Af9k4rhhtw6boLRfZvv2Zqs
n+HyfDMUVwo8LbIs4MCXn4nMwjTnxFIDVNTea7KvyM84qxyjWT4htHBqqdrAdt8pSV1/sBWySGpH
URFUrb15htB9GjNHDBq69SE6pjQzJDwpBsQvd3bGjWyOkVYJXB4CQuEttKZslyhPC6ZXm0IJjEF8
HwRkvr4062NRRe8VHSvXRkK8abCwS8qUZnG5fmJ3WZp3TSL+UCCNi4wmBvAbepxENlQCL5ebUt8w
aqGsBXVWum3xSwv/ur9BbxSw39okawzNEl95p9hG1NpLp2hYMspp6iq91qFqEiIVrs/cX3Kntn8l
TTKWPnkGeY1mtDlIYhB0wusSqZ8OYy8myYtVo4q9XI7RfXJ6UewcpBvdOvRsyWdWsyroOluehNNM
cZ1OphZYdae7eZZbpz5rh6cqchp/hsjhGQu7XtNCXD4b++9e6uedbXjjmCEyxhakvbS2dDZX1Ghk
Vj+2vR6k9g+tX+W0zqVTHItQ3bl1bxwy9JAwMuVQIx6wLWfNIZ5Yad/piO/PQFsGbFNzSzLdts6r
kyHX6aFupvwo5SI+DZO2K+l9fWuRLVCWRYdmjbu2KluRVKetMkx6AGHpSa8SN5XT97PozpOcPEUZ
Agbag578SJSEPgKy24aCEe/7AZO3+5vzxrkHdkZYRjgD1WcLTrFCY+qpPOgB1zUMEaVwcXJ5gkj+
en+cWx92NR9bk4cVr7mJlxx0MNtUrY3AQfXa6ZbTjPPHOEQI0++MdHNGv420uT7VpLWryK6MIGtb
wHRfkiJ57OQf96dz/ZSST0K4pgNDD4bI9vLSaOuaJrKYjABZcixWx2n0sAf9jNAOmgI9DLdZ6dv/
8KmQcAH2bAAOvkK66mXY8Y7YRjCNlHfH2QL6Yef6sRbNnhnSja9F74VOI4ktJMxtyy2PNbPj//Qg
quv3pgOeLpafjfZng6D2/YW8Drf0NUZAIITy/EoYvlzIuU5ip8IuN8Bp6VGyHmst8WMZKXnlb639
VarH+8PdKGowHkUnNCDpkzL05XhA7oa6F7MRFMYi9/5A5KCy5ZX5pPTL1HpTEztPEQq8X+2iRL1c
0JQ8WVIJdX/WGxSBRmU2XhrFSWR3MLFu9XJDW12coAOiwmWI+KeuFjE4fCsfK1eKFvl5tqzadLXU
Sv6+P5sbWQizIQJnSsTgFJ83swkVE+Nv1QiwWVKbxLXC2c2l7FRDgrZlL1VwTpHf9YDk53FymfnO
17uRBax3NfVCRucP22KhrhF9rYWdwIpST6/Cj2MOx637osXpi/hiyY9FP7pCHPNY3cPw3XquqIjy
HYmZucG3zf+pyQDcoQwVqNOPZDE8cIPfs+49ary0CmGda6lnqlMN/fx0f9lvvB1kVRSAAZwTT2/R
YEW2cg+MxgzCAahNOEXDIS6EdC4HB1cIVa4OdmsreK3UE6LpdLsO98e/ccOZlEwJDVfANdCWy6/e
IF1MfDUQiyJj7EdTlfsGAGKvSbRuJ/N6m8smGOVtQA4SiQnIZNsCQRgvhjbHRGvpkh6QrfVT51uT
hO8yIJuh5s1xB18TL7xoOJrta6Sv2uLnuTzXxksd/crnkxMnroLWeEcRBfVUiilHS6BRoT3cX5Rb
22GtYlCnBEaNYtN6Zf9WtgktqkeamWuBrnwLm8RvOucnnUjfVp/XmkNfD8d20s5dticIegOLtXYY
3wjH+ACwVJuRl0qyUwInItrorGrRKQzPfLWvdj15YQ4s7Flu8rOeGSdLE37Yn+NEnMNyOrZGfM5j
8+P9lbh+m9afQ6TJq86PegtHf1uIBHZqEeezCVfhMNq+9PKizl+qPf+Dm6Nwlqh/0Oy6rq5a2WLE
yMEG2DFXXr2gvJ+lrX4geSVXAfVLJcT+46d9VUwGhLn6zHGHb5KUWUvtOgwTFDu7ZTyFXVj7qaoW
bjHM6fn+Il6f8VW3ilhdRjaNFHYTRbRybZqt0E2iCMercw1tms4bi+plmbSjHfXkfSbRhXh/f9jr
h5dhNQgBa/TLCd8c7To2YpBsphlI5evcvo+nf/KIeuveq3tzdr8Ns3k3VKnMZzmyzUBLqyN1/l8K
eBWt7N+lI7QRIlHECv1R2mFt7U1uc0I5uGXREwIEvKvZebIC69Hea4nf2JYsIBL2xKzQHLYtpSHu
28YyEXVt2rVwE5vRUzzVzUOel4VvS7U42DXamfe/2vWFvH61/x9089UE8u5WnCFTOcBG9GkTUY4f
qq9RE4rD/ZFu3HIMBXWDvJka4FW5uBThbIwZ+7J0fiT4jVjOmZvJU3P5XKpPWfs4xOe43tsvNyf4
26jq5Q3X1IMBiJ1RucwBDRPrDm60h4pZr8nLp2ad2spX5stxh29WsVZMKY4Kw6Sz4SvLeden6vYk
/v/v32x6s9ZBLA38/aR4bi5eI+UvM9yT9dkbZLPH1bztSqlfT9ak+K1lumFqPNf6H6cCLBV4PHq0
ChD4bSUvclITQTqHy9eJokNH9dDri/In1b/heH/D3fwoRBsEmGw7UtbLLx8N9dSoUmwFqQGw0lTS
xqsBa/yHUdBWXLuNFB8g4V+OYjdym61KQsFYKtWDPSo0gG3it/tzuc41kLKlYU/kv8IYtc0Gy8wF
oHEo7KCUC7TTi0b2cie3sfRyukekdhZ3rJq/c+RudsLkWwMDGaWLuj7IzraqgR3JPEvyZAfhuGBY
ZhbmEU5hgYtwshym1MrPilC7k5GV1eH+lLcGcVS3VnYZUmSEBIRGW9EiTRtBoEujHRj16yL/hXXw
sUjG81KgyZh8n0DkZspZN6TDYDwOa12HBil0dzfVZ9fpqjMEo0cbQaxETh6tbgU17vaZ11d7c+4x
rnkL2aitoox3+fGjIk9rK5E49yJPfyHhUr/2khwSuIXNO13SK89utMynjKKfanOhGIo7CGKcsYdk
oeTbsdYfG2U03tEHlb021e3PqTOaYEHNxu8V6e+pWLKPiSyNO7v2xisKJwT9TJIf0qCt03fd17qd
z9yK1qJ46Wz4culXw5dYfliqf0TzXjG+3f+aNw4jEQkhEM06yBlbHPCczE49hyWKUobUH5Tc+h4K
QHX3B7kBaiAX56ivBtOck62ksNUMFWqxoRnkcxNUzqGwnijkiyIu3GxxIyc+LvPfZvirTGO3iN9F
EI1C8RSZLxptN6Ucj4k9PnWkQ62bjYfWfu3tc6M+Vx3k0EMW01AdzHYnbnpzv9psIhYFFAnQQ1iB
W5FzSae1EXIrBvKiVOztvA0/KWbrvCbCFIU3ZZp8UntrKHBd0znguho7Edjgcv631xOYlw19vuWI
XFkCrCFuqm9h6ySRa6mhjNS3lZegnEfkoGIrU4WvFkgmxUYh/pkWY8HZbMwSzVeyRf8nBcAR+6qW
lLLXEYd3aJGGA4S9SvT5QTJQRvXrOO0LcKbp6udTzs53o+ks2zWkoglWE+oMQG+IioCaG2h3iFpd
chrCc/dIzBh+xP9Q+arHWUgJolOpX1RGpvTcZaFkuX2uZKmHLKpzyu1R/xItWju6zmS0n0VcyKnb
Dl35JccXRrhRV0UkLYbTI4QZ1ZkPdhNAR6hKkSc5CY9jV8xd788jeniP5mCRX7YtRdqD0VdmckLR
yawfOtH13+VBUtSDhKKNfjKNufleUQv/ZkZDUR5ZojDyrL5cxjP+sZbm5otq1Af0VMtPck+raOe+
fePM/r4bIOxSlaMNDEqfdsYWpUYXTZMkLha8QNNFuGYWtbkbdqCVPVVNlcnNeiqpGhJKkytJtGj1
2MnfWxKWxG68OPNT1cD3lRdbPWoDkDdXGZTxp9Pm0V9FUXU7vdRtzApxAxMYFBZ40VeO4CYwSTrL
EUsnUdhL5PpUKWiwKvWU+k41hE/JqIpDGMt/Gij/b1CAsRSPsH22NgmO3CqJXA2JGczZuf/LrnR/
qQ5KdxTJn5Yr1pGQNOZx5ymCB7SZXivHMOq0mpzG0dwwNv9ymv6ButAfZhd0w7kayZvgzq586k0M
USS1XsuFTDlI4sAavhqiMzaeNG2PAnJV9FpH4orhOSEXhQm8iYbzsg6XYRBGMKc/p657p6XNaRye
k7JwxWC8m2ztJJcfROb8yMY9lcrtm8PYQM4Ama57hZluxjYaZ5GWkMgvnFe5sfRIp9UtS+PRSltX
geKpINTX7wRO6xe6PE6Xg272igZeK8shCgZa/CPOP0v43SV/mkOtE2P3s6xoh/KHzRi5Y3YZYEAz
6JvUjUXqt3BKIkxmdl63bbTBOMg8ASelDEINYQvc6Ps4VNRWsQOlKu1T3tkQxUGPe9DSlKPaC9WP
cjPykP7ogMPYy9fO7OqjPThfM0vtn+ZiVII5JFLKW6SBZ0NogWTixyiJLH3QB9T1Q6M0j6ES76kY
bx0SYWGig0VHGHU7dBbYe5eBUrLgiKh3aRgkeeRq2VK6sVR8HiL5KIfPoX1q9CentTx5VSgJpedx
bg9lPQOy67268A3pkzVGhzZS3BZMSGrv/b6rajTlX8qE6DLy08AsqZvfJ9oskqmnh4Gi/Ir5iGlz
VLoP2UFvIr+UF3xxKIZpvG1K91y1e192GxytowP2wwhoLdwYWwi+KjD80bo8DAoob26VSLIbh+ZO
BHZzjohu0jtYz+CVU4CkxFaNpDBxxtj8q1kADlL1HP6SQk+TgiTsXo1oPBqRckR0GLPcPbT3Nr1k
ktiPaFiTUZlCjHyTwsSVSvOHUDaw9dKN5OIoQyTv4KzcPyV7w2yubM0M48geZilQk9kVxkmqfyqJ
tTPIVS1jnczKXcAFgWyWoPNyP3c5zhFZ6EhBa2cndRxcxHbNEfiB8a0dEAbPu9Cza+Hlc77z4l6x
GdahVyclEkFoAXCuL4cuUiFBQEmjl1BBl8/yJd06M7phvg8VrAAxz1g04+9cGz5JvXiP7eo/I/rG
QidEmx7V0qSA/T7JPXv+eH/hr4Lvtx8GrIsCPotDj/jyh8WUyDOzKaKXoTsgP4J7h6chAtRUx9x4
sOC6QxOKyo8FzuL4BAj0H9Xq42oihAubrxRnBVRun35Oq4PjfOzbo5qWh3o6p+lAHbr1kvrR7vQd
M7vrN4l0gSSTV5G1vFIwAY6WaqFa85ul4wyem5FoffUJko6p5dkyS1fbEKkgSt9fret3aR14lcsh
rKB9vV2sONUNGNzRi5OoL6M1ujNiEjgxHrIifvjTod76vIiwqZT4Ad5efpdcsSIlx1/4pQlt2xdW
eux0ZTlE5XeIHsc/HosZAfGFcLlWgjc9ypzKhVLoS441FrAE+nvnqAwf6fWt3MudDXf97VBR+W2s
TUndUvO6gdSEv/mcrwz2cPSrefYdpAiOZWx/TSV9OcZyljxEctqd/8NEHYI18MS0Z7aBbxOynahc
5C9S+ixHR7N6ztvEd/q9LtaNiA1E71osUyBtgOrb3GdUs9vCKdLihdzM6yN0fNvPtf4vhYfDQqc3
H9wxPjWl5BuVtROWXj9LBp4Rb3SZNafe6nxr9pSHjsARl18mPiHqqzwVRqZ9uL+S2woTCQ8q+uQ8
MGUQDd6ygBqkNmxrwjbWGMLkcaJD5wGvrQEUTWrC5GTtc0EdEfv6tg13tuutsVe9ZM4f/j90JDdH
A3WscpJwOQ0RCxyx/9KbzIsldGqQrMpU7UOt1V//fLqAiSlrsXdWA6nLIRulVyWn13CqxVI5Wdiz
2slKv7LOx6wTUJH/uj/edYYGZoWOKwQezj8i+5fj2epcldpkYBc7QHyn7DHGkeTX1TSW79upStWT
k9lLewZtlNk/7499awOtclf4x7J7qSBeji3mKm+6bsGJu4BHuMyC7qmml/6fj7KCUKEYcSFAmbgc
RcXbDEySjLu4KAvuNll559TKvFOOvBE+gV0BWAtXEdA5b8XlMFExykUmwuKFzqJrGbEnRqhTw1mG
QxDH01EyooMw3biwP0lhH+T2XmRzI4iG+wO4lyB11R3e7lbZosXgGDP2rtA0XNlMxbGxihfZKn6o
Rh8eEV2K3ayyuI4mEXqlvvywGnFOW3k+hlhInEqRvyIOVngZyZi7YhS9SKj9wdIK/ZjQev3zlwd0
DCV4EnXQ3lsOY7NgbJ8hsfMiHOmIMNS7iRe+a9+3u4rMt94CBO45xlDagGZu9kAjO5nT6OvStEdT
eexO0SEZH1NYfQe8ae/vt/XGvUwpDRgW9soPRl8GHMPlRoBLpfayPBQvah9mf+EcHPq4jE7vx9zR
2XmGurPzbp1gsmXOMNJBKuqKl+NZveaUZsEpkvNfjpO5YH8KHvPxsYz2nIrfHECv5gZ8l3SNXPZK
L8FE+RK0usQ6Ytf3IRsQsFEjRT4bkVM8x/D1/UFAZ5MLqT04hcQtjYquD94sPaVmWx01rXCeifRT
D8Cx5lljMvh51EofiiiCbK909nl2hOV3XWw8RUaTnWjfvouaWjroaVmfxlSLHmVtBI4vmuGXbscz
6WmVe/htNsisau3DrHYkupVlH6nqhVAnM7Hztt96FSjBwW7nPiGU3XzgIQfPSkkRb0Zp+UXw/xrL
oaso2ZEz5Old5M0ymN7/sKlo/a48GhQ7t/XxQrJDtZ3a8gWlgKdWmTH6edbjMrDEt/sDXe8mbjDu
Y3JNyKns38vdlAmRSFgDYbFN0IQPfKHkvuDyyBbrXTEsr/dHuz6XPOpIvcIRouSD6s/laOFCTumY
dfmimf8M1nllCBWt247/6lH+BFb9Ixbp90d8w5hfbmGGRD8M8AMYWWxsLoeMJpGMsoIZihHjfgZk
eRaVm0mJ81MghrS4FfRaEjXNaSuPmgMcghEntndaPFVf5KwyPquIE82uNdRL71qVqfVuLWfawyJK
9VvVh/UnJzaaHxEoksGXiyKCBmnUxvcOR8+jDoBzZ0K3PhjUAFA3b3iV7fM2RGUDLm4sXyQBh6uW
Xerh4NTm18wePaNP91RJb30ysjh6fSwh/9tcN1McdRmpVwWYwnyY4WYHUTkfc/xl41A+O1oGzXPP
a/b6xHFpggtFig3PCM7c5TebBxMv8TkqX0wkw2rnWJrfG7t6BJbQxfHBIZm+v0luRNUMuLLO4a6s
4M1NVG0XamKB0MaSXZYEvQj0Ab4WAPQfo7EOP8N3sQev0DL7Uwza3CRGyymHTkOFPFxsTGCe7/+e
m/NHzIMDAvULesHl/Jcld6jzNyVPSpZ5ekqXMC4HDBWHrKSF6FQfIh11L+xwnZ2R17tse1qoyZKt
YOm4xsGXI/d0SWQ544Dak+4PpuRl2UmL5T9Os1lmAn0aUSwd78rlKKEy4RAYzuXLqJxRU3Dz9ONA
q2esFs+SR3gh2YGyxg4g/zr6XAdFOQO5I6BQ24KT6mRDLs8Ld8+ITon+jux4J/K8tXhIFa78R5jt
1DYvp9WUkRNGzmofj0hEReyXBflu6//W+ddWtDYAA6CB25Q6tkJFI2YrXyI8kDM4Fo30cQo/hSCR
ouXj/X14HdqsCgloFq0kClL4TYwroqnR5kljybT8sAw6AW7vaeVyUIduTzFw/ebbnQceDBUu0sf1
HG4WL5lbEa+G9JlUPYXRJ7n+LOuuHuHjQmjzY7a/d86eqtutLQE6jU0IBxBbjc2Y0I470JAYhNPJ
DI+dZSx+ijjI8f4q3qgOUhhEDJEjhewBMfvl1OYBeqGmdtWLEte4q9A1fh+XjRfOr+UZM3i/tg03
24sgbm1GeJ0cYcgnPLebK23QRGYtKvxp3Xqqi9fceGzlvWrErXvq9zE2bwN1nHKIBwzku3RGuPZh
qSHDoymOfJwGoXFnN97a+b+Ptv6a39CgyOS2ltZG2JoZ+aHPVK+0aler/0o7cTa0PauVW3sDeA1g
IVTieRs2h1ke+zSVBvI7wwAskgriPOTZ9zpwN04Y/DjEgx2CFOB0mznlk9KIpczql8gsy0O3WFoD
9L1XT/NUJOcSeaqdRbwxLeZEdgzBEO7KlpK3OGlel3lfv2BJEh8j+t4uaj9/aBdNf4d+FPDhNW+w
QTFsDtZk20k62/ip6JMavht6pJrsWrL8nYN1Y0esXHpI/CjjMNJmGAlQe4ZTweqqQlV2fK2n+DmT
X/V2JMGt3+d0noU2P6z/RoProKFuEmNfgwOFWxXDkVK+H8b6TpnsDUh2cZNRZaSaQ72PHwUVfvNN
yTsHo2POL4PVT9/yOUtSr05hOvvjrFdn0WiJ7PW0BVJfSzLJH1LDPOkaFDpf6YvGcLGCt35kYCN+
iDnEGSRqhOqyC9vOm9NZ/4CcWAtHoXXiQ4jdkHXQRTxOXtPCYib4bAQECUSDf0q9qkdHCTK56dH4
HH+lvT1Nx9wMx/5jVZpiPLd1m2lug35R51qjoyaHyBrWymUZZvwxmk3wFDWiuztfbr3yrtaIEhvl
bjb9lVmXmjn16NSxSRTbaA9mUT+EckHVuxvlhxJUo2ctwprdJI471e1aNEgGR16NBcfk2cZUYEe/
5ToA5NVe2UhAbgDWUTa5vFtwbyIXBXXzwmcSbpVrD1UhfM05KbmGfG30iHj1cYHsFWXph2X8P9LO
dDduJdnWT0SA8/CXrEGloShZsi37D2HZFud55tPfj2rc0ypWoQifs7vR24DRFczMyMzIiBVreSsB
0dlh/WGeZBfPSxCxS6LjMEskszUS/djX/i4rdYl3SugEXh6uRLpnJ/ZsiKzBrOdJ5W3JK1CWURt1
U6EfczMDDAPnTFLxgkjtqqHpvrnvvZU9umLQWGxRq7QUYF65fqTTw27h87TgBK6LjaSpthH/Faxv
K541xyQLz+JCB4EN5JzLdll2Ck0jaHqR3QcwvNtyUuV3Sqi+Ty19HTQTIN4Y5pP6Upd0LHSZku+K
vtf3wqz8c/1LLq0pqG0WlbMQOwuXQm5b7dDNAkxWSZvW2qvSlmTdynpeNgL0hUUlqF2GFgRoqQ6p
pH5sADbWVDipiXPur2zXNSuLV0FqkbLxvQwr9W1DUtPI9qq2EgCeOwquTyKcQiH5Dv54ugMheIXb
IVeVo0fLKL2AsnTjxQe4zRwl+SaF5opfflRkTv2EnUZ7CVWUeTcsEx+BiGJPpUXqkRAqdcABTzBT
j5q4TcMnOX4c1R+i/E0kRS2qmdOQt6q6cYeS9YOv0j6UrN2Yl4b/6XOWT6JG9wfFr/kcRblXPWg+
9fvG+tbIuyG667OVGst5RApMiaADGMEsd8Fsn042vh9HhiYYSICL+v0QZ4btF8AhPaK5HWjT6iin
PncBV8pTpxWjU6J6vru+P84iEb4BDSY4TqgCQmi3SMzIShCDDDWMY8L9SKVrE6ev/26BCgB3MFg0
KMDmOf8UMJozlZU11eaxEAXVidnsGzEp1tRhLqwcKQrgpeRj4GhaHql1Xrc5YrccqW2/E5S/AIDv
hfBBPSB8ueGZ/s/HChkRKigAN4C6KUtOny5EuLUTYqbNFG81mRR6hl6rmutrirTnm54qHw8X/hfk
LBja09lDiLmQZEQNUAzu7rK6CanPh0+SZ63sxLMQGOz/ZzvLjS/XFCpE7MT9ZJswocThN8DI22JN
P/vCJT9bAnJC8YE/fZR0PvlDiIub3UxElHEo7My2VmzR9xO7BYu88RJPOHTN5N1ASgyzmTcIu7bN
NI6fzNxed8wzHgWe0yoyerwvNGUOwhe3ogjRpGD4HoK3o2D3yK6l6bdA3map+uLRblrujWlTFoMb
adlzMQwv1AdnwGsSlytfcpbdmzvDuCzn0INDcNkUofsliNhato68UagnS1l9KBOjvxmVLN4SeHc0
n3rSrmx84+CNsnS4PhGXzNMIDvMvK6KQZjj1sUAvi8jKMC/0FpSqfr0pDMLALDLQkrcOE2TjeoZ2
rbYy7LOHwweuiiOQxOaMQFucf3WVi1oEa8mx/VXGNggU725Q7XQl43RxdMzp/7eyuDZDNn/oz1bE
J9HpHtuvXeRQJ/lbrtVp5q24uMuAif3X0HzUfnJsiH4aNZ0wpOQ2qcJvyd/ry3Q+XRQHeAaTwABi
C7XP6e9HXMy0e2jtUR1dL3zVSEqG018zO3jayuPpfMpU8nNQ2wB9g4xpCbzzRiGGQawajpMFna7Q
oqMyOIL3nRRr2avkPgUH7uyV8Ob8BMLojNxC7w4R+GVTy9grQa/58nCUtC/gxYg+YPl/zPRxJVi7
MI28hWdbaBbB0Tj//adlqlsRWazAGI4l3Zew/ditmdGmDzRfepbCciWg+jhETr1CJbdFopOEJ/Xp
Zbkd+iwvplQxHrsNp+kPs7QHkzPcKVW7Ve1Yd+Clsfc/vj6336u9cJv8BIXf7MNdMNjF3+Fv8VTc
Zs7ay+/cVfkoHAlaFPJ8Z2mVwhfb2uuj8UiD0n0PoqMQEKbK1qjWL001uUv6eVQqJWfvucGMKoHS
5Hisa7rX+8cgALuf2Q3c2/9OHTC/9z8bW9xgrUkDBsIt49GYAtzTEfNqY4n+g5Kk75n6q6rvO6G4
z4ubUFjxqEuzSdAxc2jM8L9lG7EoiGrnxc14DPRDaAiHLLZ1EEj/vPvBUvzXyGL3T1lOD7FYjkey
t3tDDe2kH+/aez/YTsLaul3YiqCv+S/5sLnvexGyDfQ1WkZcTUclAvQa/lBq2RHFN0NZCTouRMDw
ZhAFoDkCWguYyOlerAz2Xaa301GoaI8w9uar2NDPtsmJ8aEX32bJStx2DhiBUPuzxcVdF/dyDEcI
Fo122plq/qV9nCBjc8hHoZ085PeDWdxkgy13K5Y/HoGLg2Bm1wfrD/Xu+SORXpw2FOV+Or6+PoT2
7uHpLrd/uqHtWnZql3ZoPwwbQnw7cErH3x7ibTz/wQ52b2+lXduSTa/U9vHL9/uX/NUx7W77w7O/
BvZoy3a15wG9D7bkte1wI9tPN2y3jbF53tpf9vf3t+9Pd4H9/uf9ukd+9DdeG9HiZq0sczDqnhFp
dm67u7u7bidvxy0AYsfaIY9yB8zFtbbevb6xftb3sG1qTug2T85Nb98CfbdvFHvlsr+8vp9meXEJ
R3E16Lo/f5PrZem2KvYpqawduX09/lU9Acurpy9rIcb8o4uJQNlInZta4RE4i99gne/HUkIiLorI
iYfCNi7ilSv5Y88tbcBGQR8zsDzaRBYDo81UjD0tF4+SnTtviArxH3T9nMT+/vVXYIv2Uf2ysr4X
jgE6A/9rcj73Pt2Uaah2U29hUlV+6E58k2wEp7FT5+V1dtif8HDY9S59VZjio/NuHpUDeD1b37bQ
Noo7+Dn03OZukXc/+jVO1QsRysmnLQ57aYzi0JD4NDFRtppQ8OxD9T2smpo4JdzWY3hUanhTVHHl
GL44J8CSUXpSaPtYoqckqv7SqFTi0ejaxy6/ydJDbb7Favvj+uSfD/BDxJFe0Pl4RAfgdO6BXVZj
FfnSEdbfurm3is5OCxS/N6PcOZmkbI36z3WLFw5jepkVBUkYzkjaqxbbOZ3UpJFiXTrCzqZOqR3V
kiNH730Ch1d2p7e3cdcfoJl+XLE7D+XUs+ceanp0yELPFJkLz1a01uTdrEnH7F4wbyZVIiGP/Mr4
G3Z9OmCb7LnUs61kbK/bPQ9OZrPEPwDGKM4tS3NR0nJWt6Z0jGpeHvFdLPxs0FgO3VBYyYCc5yZO
LS0izq6QGykaDNayiez2l+i/yOK3rIw3wa0HM+f1YV1eRrBwREOgluhgO/UcsTMaeMwZVz1uJ9ci
UoAzxtOQGo0kWEA9qLD++Fyz181eGiPzRYGa0rHKs/rUamjBvaapmXw0DXo6rV3QPBpI53pOG/4S
xJUJvTRGXJTa+6wIAkfO4mSqxDCeIjOXjykdmH2/CWtbpamyNLcpN2n5IHSxnSCjdX2M53t/7vef
WYtIjCpc4adjLJpAH6cokY+l+ADOtI3rbTa++G2/Ek9emEvszMMjIqJqvDjcSi9RwlKv5ONQ1I6Z
/wrQJIzCAvQdB76l3SK7cn1gZ5JmZEBOLC5WL8mGbtKMmtXLYztOkP7I7ax7BVgjKE45lPtO2Ki1
hT6oYZPps4XAoldkk/PHZvhda+WdZ+2b1O5LdJtwszo09pmv7xPZcDSFJpdgd/2LL3oAKE+Oi5lY
Eq87XYs8SuVWb0v5WAi7yCN7EFWbbAcgXSphNi1tz6DNf43L90LuChYYQlVyJByVQKNOrQajVIBq
6fC7QPuDTpkzWOFWVDYFb2TxD49XNAQquzWgqE+tm+tDnn97cUxyJeDtlMdocFj2o0pa1U9t1coE
5aYGhVCd7yYviVcm9sK9g+QbASocaPDdWIt7p6/KyUwDD0+IsmdvmI7lpDh52G4EPYMaQWQ5FbLh
9cphfGlmZwZqUnJAIFnOxXrqQdVXApnyY979hpq0x8IooHVvK0TFph1mtvK3FuTN9Tm9aHbmm/rY
ZiCG5MWCdqVc1JVA/YEe7bHa1cK4GfTUNoeDLr0WcfFVF3ZyeA/d5Eqkemk5P1te3LY5LRSxEfva
MR/Kiv7/nsilQYXs+gAvLSfXAEwhqLyhjbuYViUJlSzyAu0YeVTgYxr3m/exPAiII/hdt+2fysjY
Xzd5aWsCd5nZAy1iNFA9p3MqThpVYrbs0a9tcduMzzK8s2W07/OvYmLs+im2pZUY4nwyeTwSzM3p
+JlvdjGZIywIAlou0zGRI2XbtqF+qAWjOlwf2SUrYFEIjWayx7MdOAbqpORBMR3lifh+DJGGgzT+
XwWmiEe4RkmZUFygv2MZ+VUe8g9xWU5HXZjSnRlC1mUOSrhympzfZadWFo6fp5YO2IV3Uode+L2B
PtoWyVeie9kUDpan9itzd8Ee9yYpJ1Ai9EouAbODNcmJF8fS0YsU/WeuWeNO6kzCA80LKhtUUbSy
tecQ4PS4JI79YDb9T0S7OMhmCdCKZxlBFzAZmiy8JqDhEh5HIS+bbmWbzdvo1BiM/SaS07RUs82W
5aAgG0CKol15rFLRNkZe7QPv8uiL5v+dzDslWtli55N5am6xq4dS6FMLbDgQx8jRktFhwzm19rX6
d0DGqaH5ePn0ApSpPKmNLxrA1/LfSZHcB2E02a1sy0ZgC8adIGgzdXTrqt6PHhG26/ttjjrOZnWu
h0BlwVNrSeRjmIVuxcS5x5T++T+jf9B/FMnfGNLI63bO9zWZtbn5i/ZrerGWvpnUYVAKaLkep8p/
S+mP4aLz0pUb7twfMUKrJ1gIXu9koE+nUkJRdDDz1DxaSRo6AHsZE7VmWoOa/n8znk+mFtGcnmam
XkBERfnYzGxDLbJtOMBF/b+YtU9WFk7Y+1PU5SMDMr101zQTsrdrNHGXHODznC3cD5r/Out8FiY1
NplQZE4KEqA1Xkw9gZcp+np9QJd21Sdry3LgTAeU6x7TJmlJvbNar934U/M8Wv59XI3Tij9cKAzg
ENSs4akgLXhGN6tOdRV2SmkexzHbyPAjek39UFvSVozMzdTdWk27RwP1oMqtI97GY2KHrbSX8van
FXmvxZe4M/5asWcr016RePxQKgxiyU0V3R69jQHlGV6wH2nGyVW7iztC0i/XJ+x8eWY/lklHEVhw
Iy7ukKkK4ZsHTQeH5TCBneVulzfNsFG9Q6aaa2fshdSeaXAnUqMkLuXBvnBrdUgKS6Ppg+D7e2Td
0IGe5shzCXZQQY4btqPjDc27IjwGqWy3qfDPhBB0Fc/kwAQ1hBoUdE53cC3MkHOhUI4dbLMbauSK
rUbiGjbsQvhEx4WJLWKHmT1/Ecv4pSDQoxfqx1Ip7KxG9HjLm8/4hg5t9dK7WVCtHLPnfk8dDDY5
ExYT6NQ/2s8+HfJWTseX71VApDqkIQSz/F6kJJ3E+IdQWt1K2HtOpQQsn6cFrBNU3pnFxbGhtjGE
WqEO5jCWt2U2UdmXsz3AL963lvwGeDJC8tyEZKlLDqnHvmiaeK9RC/PCgyIXCkQpSXWrSt14O1ba
23WXvgBIomsAMRwiL9CzxJOni2y2Ek11XmAcfVO66wX9vmq8ZxgU7Nz6JvMMQpN9o9ftjVcnO3iK
U/VeU25rydxKnSuvocc/4tbTG3D+mrlRGAT8jBI6/ZpeGHrL84CZyN8GAgsTKoQfFuTpDq2mWvsW
/pZ6x3o02pvrs3C2saFOBJbFfHO7QhGzOHdbPZZruMSs49Rl2zF4RdreEfJHY3qB/vq6qXN3P7W1
PHVLYJyUY7ClQK73zXuv3CHf1JtA3pemvdZiNDvXyXzOxmjbotwP8gTUx+l80kShplnUYEzRt3X+
jAqGLSC6nlBbyV/XEuhnG2thbXHlK1LnF5ze1jHT35uxtunwhBHhx6wCfH0Sz2ILDCFwSkvv3LeP
354OS6r0UUiswDsm+miXXMNy8NNq11jQLg1nznphgZnDzKkVvfcjtCdC72jIm9jaAMVPgzuzWAle
LjoE6FhQVR8c2EvIf8Xw+sTAzATa4Gm6aSrbT52IklaXOP7zv88cGT0AViDEQVUsPF2MWjUqhMjj
WVJBr7ORsjclXTlT5tlfOB1N6owHjPXc0rV4D8v0f+hi4QtHTU/rTa/lgq30cnq4PpIPjoIzMzM4
RIYsCRzPYnmaKFHjNkiEo/e1epReVImil9P+nXx7HHe3+het29IQDK/9it358xd2QfiS9ftAM0Mw
snALQ6uETBGFo1jdR1T4R02z6/gn8tddk9mqt5ELAHjSisufH1G8IU0Oah7YNFIs2dnRtRNCrVB8
ly53u5v+WE1td+2bIb0iVbZi6/zUoP5CzpcDg8nFV05HWEZdFAvZFLh99ncIpRezfRDjdgMaDzpH
ddOvaSN/AD9PpxRbZMP4fwOEpwPw1GBbBXU1IdrlqpxPaf2rdWLRRXONJiyIVab7RvvdQ0rZtl/o
lkKUlu4RobmDa2wfzmWiV2SXjAIac4sNU1FFWSPouTD5wB5J8MzRGO/dhatN46R7VtiHrundx4VP
gkzbCfXfwntFsHTlPDhjnCXiIsOLX9HZz/ZZtr91GiVmDxkPN+ueo+yH13+dxvsRwmhPr7e9hEf/
KQU75P1BQ3r2O6tcGTpO9XtXKFBNTaKtIELTzP0V/hoi+3xnEw3i9zMVLzeGunAMsaHjakyVyJVC
4NJ1RuY8GTxrZYedaSYwA7g4MjdUOoCYL3Pd0+iR6IUExdVkNnPTbBIxPsyvyAJyPl94bPLy0Bbi
xvjuDblNJkUOQKCAs019SnfJd/qhHYH3xVhsx2jXfIC5B/iUtE0aru3L+cBcuC7I8Vm6A2YEOKcW
8ROoTc8IRjF228Cps2c1r3blrOegv7Vyf+OlyD2tHHwXnBH8LQ9RCk/UY5e9DUEmS8lkmLFbWbdB
9SK1j6F/29T3gPJXzoHzFwh1n/kfwIqI2BJInO5L2MRLSJ69zA3ybgds2g7j0a4YaS9rduFXLkkE
3NDbxOM3ycseyqH758Eyt5AfUIICtU0XyekXtGFsFL1XakdBsJxwBGxRQ2dG1UNO9uYKYuV8YqHt
netd9FHN74LFUvr6GFeyGXJvZVqzC1MBsMmgyfdeLtHJpdaqq7arAiGXjcK6SQQAkuJMmjoJpjQ0
Y+EYFhJyIGrQm05m+dJ2SkD+i2NdOw3tTN+uX2LnJzwgOHKtQCvYzmc7TMr1TirkQSADZFaTkxWh
pjs8382KEz6vPbsePYvqaSjW4ha8V7qmwnvBtSAzpeeJJCIoYASFTheW/FSqSv3EF3h+kNtDAgMM
wN/gPqM04HQZG7VL0mwjQOdrZ2kMb6xe3RDKynutgQ3t+nycB5QmAEykE8ArUoZcPtL6IMwywxQT
NxAHaZsJ8uBgE0hA0a7FDxdMkTSlPRbQATnvZc9X1pPhrgIrdutBUTbxjC0dKlrdymFcIwg85+ph
TLBaAbRGD4BDdXa+Ty/dXABkGrZR6hboRzb0lJllDYNs5XR3OrEK54Y8fGUf33OIdOMmq4ybJkn3
Rb0ztNyuqmE3puVbTdewvLLXzl96syYOsQWsd4S+ZzMuKV0SBE2auqJnIYbNVS/tuzHdeAV9MD+l
qnUMbaegXNjsG+MuSYV/XnFY78y5HRUFKM6XxWbndFUbOTdS1xNv1UxlzyWbdK00dLa5aTCBLBUO
G3NWOf8I/T/Nv6+27AHEr4hr1NtAlZ22frKgpWk1lwr07roPnz8kFtYWQ9JUoW390c/dyewOZtnb
oncohs3XCL5TCGy0o6ysRYrnQfhsE0Ko+YHEIhoLm4RjdWcNVe7WsNXYgdTl20jOnugz/VWpY73j
sgrvoi6EYb5Nx40y1tEtBBAwMotWvim8SPgVZMJa3frSvJNFh4UL/jtoSxb3lt8pYzN2Y+5SOcOL
QoMm8aYz6HmIfgZ9Um4ndZ0SU2YznUQCTAXPEUhUSZgRpC+MVmak132t527WI9Ck1ap88FV6xcs+
9Ull1f6N6fvcXoIgbPQ49e5Qsf+RS0Z56MvGfF9xhjkkPfsa0igzaAtK1+XjVTT7noZHOXe1Z+NG
uYsK0kp2Zw/vClzudnjIG5veyzUg7Xl9eZ4EBq+TzqM0+ZEN++TxhQhRvFGquTtM+U0p6bb/VI3F
pu5q20KKMdZvWwsxsw2CddcHfHHJ5/cRfDEiiluL+8QKR4hNJr9wxbb5WrdjtPVKWDBkbVL3USYa
EKNO2dt1m2dHOYOFfZEdTiLUPOuf1QQwc8I05W5IZpgmrAiJ0aIVnIoOsO11U2eR92yKAjMwPGI/
HiGnJ7k+jTWxllS4hvdTkb/q1tfrv38WECx+f7GPJSHQ9CxSC1c2Nt63qEHHwq5KJ0v2OMp1U/M+
WHgm3XFzAxCvTMpti5VKUEuPvMQo3Pi9OBSPcWybm7J12pdA/T9amtfvkzP2EvpgiaUUrma5hnnI
u00TO0P9ZXwWtI3UrJy/FzzwZFzzjvxkLZQnvU/mcanJsxZuJe0p+OWnL6sJiAtLNTf+ESFxo8//
PrVTIiQXa+bIUiFrD+du/14SMYn+M1SkTjyUm+vLdcHzTszNw/40LNMSRoJAzE0oykYv7RqU4ZI7
gNoDRgNtAUGYcvr7lmCaWUjq303kyhbqF328jb13rzxIpaOjD93BxXJ9ROexB2kNnvO8MEnvQZm+
MAlTY9f4Mc5O6/JUPIRI8sCrdE+y+Y/3ApVIbh4iGAjWGn4uzSTqSTBukuqDD3NhViZpScMhDmJm
d4Hgb1XE7K6PbM3C/Pef1qoORAjjTCzQUShs09iHc2wkiX/dyiUH/A8REKgNorfFWUG0BKxFwQpc
k9JLoh6Umh7Bm2jct+3Knpp9eXlWUArXIWwnfiIldTogPUpGKw7z0vX1XQDlfPIkp5k9GCsg50vz
9tnMYmU6WO/yup7N4AhNdhvIN9en7JIBWq/oLIFDCR3reUo/LczQ6GPBg6d0TbN2pPQhW4/156lY
TBU7CDSGySsStNHiWEgQW9XIU1Wu0d4ihUKvlX7oNzEhvmLsxPBRkm+60Rm2w41Vfw0DdSvbUWz3
TtVuNGlHWSVda7q6sHgnX7Q8ObKoTOvBoMAhNDdiLM6+aGfBeyf+cz2APBm0Cwwfbgn6Ohd+7ws5
gZ5k1O6wi8yvSX9frNUMLxzuJxYWV0mUtg0yJlhQ+tERu3fdvAuJZ6XIR7rm6bqzzL+1WEmaU3mW
U6KEG3EpOTWIelIWadG4LQIrDrnGgHdDlNwkERiKfzeFU9LFCdkQ5dBFWNHrHZFjUDfu1EuOKj9I
EYmHcX/dyAU/gIpijsSp+rOJF86P3dGcjKZxU8ix4xQ2nDj+ZeTjbdkXK1HgeVphzphas4wR2Sry
qIuzKeprjlhUKFyEuu6kej8aOL/6rBjPBq2HqRrtYmjAPUG9qQV9HyRrXM7nY4VfgOw8TYCAOuG4
PN3oKtTUiImUtcuHgMf9m8gvnrAZEKy/PqfnPsK7GWTuByUrLr/wR1Q4wgjF59qVBKQoshxCbnkv
5GsZwPOjHmQeAyL7NyutL8l+G5Qa5KybGjdTI7uXXvLooE/OqKAPMWa0dB6uj+qCOTJgtI2Cp+ef
ZR12aBSl6WOlIaDWvwntDpBeVzti+1I5UymulWLP9zS8fP+1dlaJHYD7BpHUuOW7/wSpvxHsvnZJ
shZtzEt+up1PzSxcUoKAGs2QsXH17PcY0RVr3FXlDwmxS28ThoQanmo30Z/rM3nBDxVkNshl8S/2
xDz2TxdOn9eDJaRq46p7mIS+tPdr4KHzsI1RfTKw2NQwdlptHGEA0jBHdyRb3yj7fBPuro/jgp+f
mJk/49M4vDip0gpVZDdEJFft7uZclFesbKYLjjBjsHkpQ8hCF/hiLFKSFsWYe42bFNBnQDbTkwD1
MtD9T55RrJzuF1ZmFllBcxIMCumfhbGmI89rhn3rjlH2Z4JvKQIUV03SRuvX3sQXAl3I0D5gtSCI
5uzE6ew1o6j3qi+3bnDwj8Wh+y3eojG9b27j++bde+1W5vFCBurU3uJUElNPGCJRat1m1xyIPF7U
Q7GlX+0Av+0/+8XJyOZZ/uQXUi9GRaOIWFK/Wn75Nlnxz8H/dzwK2SNwXuTISXCRq12YaTU9yQlj
WrePHrzI1RT/udK2gnCrV+96D3WPT8nRkm6iKYVUPv+S+TfXx/nR2bM4PUjdzhTQ3J/osS2+YBI9
OLDbvHUtM4EI2O5FxQ78OznfedrjNG2mJHMqwx4DSLAfG3JwhXW/hkudXfLaNywOE1nOvXEaupZb
gFRtc98qyb3Z1Dd1VdIdM/2YxDV9mQvbHiYGnWQaqBwugsWZmbdy3YPWbl15vAnGv1kR2EW+W5na
CwfziZHF46LL4M8346F1k/6uM0BYSs6gQQYjflGGfeIfKv17+Hzd5rxaZzMJ6BafAhB2FqTncpTq
KTy0uG3oKKhzIu6Xffe0tfLKRTuQC8MjSTYSqO/p9ph0K0gTXWndMLJ+9UgomoHwlkbfR3WNQeri
GYNoxv+YWpwx7WQkPajp1i12hAXNpjHtotrl+a7t7SDZ0B5UNZvhx5r0yYVIj62pK3PLDkBVFF0W
Q+wiaRILhmhF+X0YPzRtti0h7KCUswFPs+0nyuF8g9R5kK0NX8Wsdq8v5jyys8X89AUL/xHqodJD
xFPdpKseI7n5qgVr63hxH3wysVjHNjKtPgNS5aK1sK2lwLa6e1VfGcdHAH5tIIslTNtyhBESK8pN
+LOG4f7PWyDZ4VaGaL60U4BId91NQvqYLOorJfn6pvibv2WDo9M/gcYlNeDBif6u4lDWJnhxnShe
EOZ+i2uNcrbppK3Rr83vZe+FNpMWNwC96DacepEEP6CBKBzC7bKtxrSYD8GmOvyWh13b2dGv+CB/
ue40F3fmJ4Pz33+6uEIFtqNQn8d0mxyGnej0ysqb7rzqN19an0wsjuu2D0U0ka35ylBfkvIh9KF8
cRAcLJpbUvcHLdFvs9BR6YuiV+oYm9q9r/u2NtQHsaCur3a2Koy2hvCj2a9kWi6EjSfftoh+kpJ4
rjcZfrktmpL0xJP+JMVf6Z+0B/1xrOSVF8XFYwK0LykXA8CKJC58O6jjtlYEv3Pb5os4Aoyxwgcv
nBFa8sM0fMlI3E/kAFOx3leaeDMExRrpx6UVJ34A1kpfB0HL4kmow/026vLUu0Jf2Yq/r+XeVqrf
6poyy6WzYpZqRR6GhiNtiSPMaiiAYkvqiVJIs5Baf5vKcSXsuhQJIOYI8wtMSTOP36n3KuioVLIR
DW45ldtIvDfk7dA8DoO3KYbtmpDyJV+hLZi2Ux5plNQW52tqtYIn6+ngCnHn9EG01+jP5UQvm+yu
iwy7hCVeHDfX9+elt8Bno4sTtxIowydpPPBa+xvEO8MAU/Wq5wcebtcNfdQ5FqcuQSUiZTOaEOjn
wjP7Dkb9XMeSkftOFdZOZlY3rdi80D6/8eI3NfuRNXYZ1m5I6yuq3Htd+lGEv3Kh+6mH5n6CxE2v
su0gJU6heLsSgd32uSkR1hHTtcj+ghODEScZABLHMM5eEpIWBGj6sBapeNPmG/0ViUh/2Fpj4qTJ
W7NNf4f0wP+Fs27wfgel3a0kdubJWE7WZ/uLcxoO7KEGdIYvRPKhNIRnc8jXQu3Zec9swDcicnxS
oFpmUI0qlBKtLAd34hJAofSnqRx1rXlIczeYTLum3ytv34HLb41JW5vg2ZmXxiGFnwvWwLXJxp3u
rKTVWlXx+tFNWqt3ZHO8EVFQpZNc8V6EsHsTFcir/EbYh6VcbgMRPezWiDbDJPUr83Bhj2uQOgEX
J+tOnn9xQ3UCr54mjfgSVfxR5n9Fq31EmdjpBTrfforWWoPEhXMLtCNVemojpH2Wr28IkDW1b7qR
0mPhSP5woxbbzuidIUjsKYAY1b8F2jcWv1L1e1VabvWr9b3bJFpjLjtvhWDIwL2RN5irkmeaI2ZW
m4lfT6PbZG4EF1wb2LJyZ3R709iOza4zrH0BBxUM5Ie5p1cMdyLctNLfTPNXvP3SrUXzKLgRaugo
V4mLo68zZcNvxXF06/yuLYitio3V2RPAy6PcbY2HyXw1/DXGnUsuSN2G6gHxPJCBxR7zhGmEFDKd
3AJZ1gHl4KBFKwelp4lSAeBKkwSjbMf+ZBeIwXuGtZaQu7ACNGDMPG2ItLICyzy+HuZDZWjK5JbR
d3hN7+tfTNFdGVmlU/YwRXmFI4hOMdq0y1TCjd9CE+X/6bLsTxC/XT+ezw8cWAfJH8N6yjrQMnu6
H01lROFcFie3HYDT6uV0gFlkrSJ4fqqeGllEalKcaQHyD5ObNLc5zE0FFa7tKhn2JStg1SGOgGuG
S3txpQVdrylVU4muFvlObsg2BDfvSffy7xNGqzPrBkaY+3o+Vj4FtmaEfqgmlKKrj+NdLxuhraTm
03UbFxJMtL1za/LepG/LWu4LoQJCSU+k6AbtrTfcILIWCg9NdEy8mkquslEs3wnUtbbgS76Anh4V
aoB0cz78dGhyESHU42EVGczRhpMy3hoAxVfi9kvLBEksZBd0i818jadWgtjQEk4m0c35/Sr29sD3
nhH0/lUE4fb6PF4c0CdTiwFNVpaITaKJrqRO2258QM5gZTBrFua//+wN6B8rZaliQRyBFpa5bSnJ
Smx/fnGQQ/kAylO5wucWgXUQhbJRaak4Y2JixPzE8iGXppWBXEA0zVb+08ZMN+QyKgjzLm0Lg92T
dVDVWbyJWlu5lTfZbfOQ/SxWzJ3PGykplZQGnFQgfpY4HyOoO4lBya6PLkNT7RNUia+v/fms8dPE
GWQ0QVsAQz1dGasWhDqqE8UVJ7B6SbXt6fBLwWddN3PuzURSPLjmgjc32LIAMVSkaPNmUt2xgGFH
PDR0N03abRiv4WkvGOIsoN9o5o/gWbI4Qw0hlbs+llQ3a8pdpIePhWe+KzW9JE36/fqYLiwOjzgE
4aCIpVFlWS3l/ZalyKYYLjelHYg/Cw7S6xYueBsANjDRlA+p/SImcLo6zahq2dTkpmuA00vvm3J8
qj2JU7u37DpqM5pAhF9a2IO4GB4s9INWPuB8NkGncALR7jKfRcsKXEgb5DCpoeUG9UPbiqh7POgV
KbxwBf+7YmdZexvGzq+DLrBcIYgcL4zsDqyvbB265O36jJ5Hs/OA0P5kNimnL6PLYRTlauxiyy2s
h1G+JVFgexDuttkvyZcONKR/uW7vvN93do/5AU6TBj1ixmIFc13LYgh2BFcLGvhu5ZtauhXz/rEy
RZq0OwciHPjC6Bl/sKanKQnsWvhT9AqBDOwxQGjDfw/rTj9oXopPR7FlNrKRiKbgyk9lYguvWmMf
vMbxX7Lb7qF6EHbXJ+DChIPmgoGHKjySGMsJV+AXn4vjwaORC5tJ+BW3yk0llNvQQ1ilB4K3CuU+
8yUM0dFISEDoiP7qnEf4NEBT631P9stZ7OPZGhFQEXxSzp0hvPcop18f3WVb85nG0wiHkk9tNVVb
pYHZ68fW1MbbsK6/mjVqgVVZGbtIU5KVyZwPr5NX4UzpQpMAWHniYl4Dp+aqAk3cptJgw+82RYuk
gL7vqu5Z1b1vehevWTtLuMy9wnNPCKVJ4Kzi4ij1i0Jtalhqjq3xqhvfu9K/0yq7MUqo0Uldqaaj
tmsTej5CbBJbsUOpr7GOpyNMKi8nHQPlRdVN8OCWzSOx5b7qPBLPyag5mkWT2fU1PN+i8zjZFHOD
GbWl5Tnex5lUtHFjHssKCmhs3uSGXu9zX5T+H2dftiQpDmz5RTJjX16BICJyK8ilthesOquLTYAk
QCxffw9pM9MZBBNYXet66jQLR5vL5e7nnBN6O+71PikespJ0x7KpfzRIOfigoWOemc3WS+NyyEK2
EbqRki+JNdOAy116sKtL2kCpD3fZsu7gNVy3zNgDcXOw7zhPBemABgYlWdpXoCmoXnamQr/aYDAE
FnJEtnBXoJO4nP6KqBIiqCmY+B8x3q9zdwRftYSibvcGSIyXv+h/pjNyika3l/G4ukwxxIV3DQ9c
IIXByHBpuRWukcmegYS/oEOoCgAXgfpzdmLEa4ACzOApjfAQ7wZM5yrcMd2UJYIa7pOtCOvnlPa4
a9TMcL/b2tz+w7sKTnoaUvf7DIYK7vVJXqYega9h4TgNYCbp88ymp2xu5LESzrCn47E1DRDQgZw3
tEKQDlz+/tl5pa1S9Yu0k5jT+QHaV42XadNw3FnnDTMWbkDgEtA0jELHahqsBjwUrZYAZG537H5G
8O96qijRVwMtWc+areZY2pNzMMrBfFJ1tErXFkv9bqj6A3EK+8B6jUJsudzjfrzyOWjsXIiwl+zi
wte28nAtH1mpFGX1pdI0Ght5ph7ThHZxkqqtn+XAOgIZBA5Ph0/AZYEZ4/bEXB20D/NQO110JtF+
vJ7+DBzVPcsAQ7IrN6ilkh/KOcmR1OR/3Q5pwds4iBxNFH81SMNcrvTEcwoqMCeLIA4z/KYVAnyZ
q+I0tVQBfCbrf90e2vVjGQaXyV1gA8uzdfUiL63a7Gme5pHVvhvj6wCNZRBshvkb0yDYlvEwIT4x
9njIrm5ISB7DZWGTAY0BD7vaaWkGITdeOnlU64Y4aVxLQzF3xqG0WublU72nQnEVb6zsrW7kAYpy
DM92jNK+58MzdElLgEBM5Gj9CqJqt+f046l/cSHDGqIaND0D2wF2g7XX6rqMtshER4MPcbiTe6CB
DEDgGzgBDcATChJz4ocDiqI/tPcq6lXfrP1hry16sbL6ioUaU0E4C1QuROAvtxJRIT7ZAyAdVSaS
cjXkeQsJmhTD/Adcqv+UWersxCEbi4qQzl6QPQuQcH1MtN4wCO8pjfT8QZ0h2T1Hb1O7Rzi0tWMv
zKycgcpbA0pDFYVwQnoEKsyu03s1zY9NeWjSxKeofve6c2Kqs/PsvvJCCOc+j28VhUAZjI52ScpI
gbi8Od4X9AsfwaQXoQblgZTfKtjh9k7aWsLPFlcbaSBlZ+Bw0khMT8QVAcRE00fCQgGt+duWNtYO
GW0oySOlb+PxuppUm0AFUsu1KjIEEuoyP1b5V70anmatDW5b2lg/XDKgFl2IhBBjrUkqHFG43ayV
TTQ1NrjLTB/zmI8+JL6KqoDCkV8DTWQWAMXtGF42/OWBQBcz+rRQswDYDe7n8kAMosm1wZ5B2dN2
P/noT7PXIm3vhlp26KqzSrknlKOa05O1y6Z3Pb+Xtlcr6dIObGCKCtvjSwaaQFqfqj71p287Y7xq
VwLiBw/YZaOaqBiuea7roumcouRNRNSoNUFS26bHMXko3HtkjJETBVNCZJL321Y/HuLXM/uf1eXk
fIpPpikf7bppmkjCwZVv4sX8p4yLL/LeCMBS6zdHdFU/NKFyD+jul+mBPRUHepwj5Vl7no5daJ73
juq1v7+Yho89+OmDqiV10PVtE6kdCQh4eczR8CtxVhUIrczCh8roj9tzcO0cLi2ubjSRjUWqzJh4
2capAjc/P9ZtyPMgH56gTwioxfG2waugBFEaelFwiJaEPWhALue8q1gtEbE0EbiBfKmSIHW0U1Xv
KPVsWcHlgf9wpyETuDwNPk2k23LH5c3MIj3xEGWRn7v9O9fZrCXcxH6FSCTSWWhhvDSRpGON53rG
I5KAPQlFCBkMEFT1dL3VDx3H/2vHUgmaEdKrVB+rb8D7VH6b2ux8e0Y3zigqmiCxANb741F1+SH1
lOSIWkwW5caA99qidnoHLAko4vcIKzZmFdkB1I9BnI06ubNau4ahUIu0HIuafvJqZYwE+tAKAEdu
D2iZudWxxNsJncK4j5HyWGNEXKMqzVlWPHJqKkOeKSCq7uc9DfGNnQ/AKYqy4K1DTnBtpc1mXop8
4hHK1qGZDHegqoiLe5JPP1Ti/JrofOTpzmm7rn0iyPhsdPmoT/syG9Kpb5yWRxNpzmXxlQtkxcRd
RaRXi9GzzR6N4OeR+TUhb6nIo9szu7WAANliy6KmgB731bGQmj1mlVR5lHRm2I+dL2V/6Eizc1du
mllyLEiNo2i1vrGSGTktlxk8yggKuhx9dqRzwolZv28PZ8NdonP5Pzur28nJcnNAvwOPTPuscQEw
/Ktag7L9oaFfgMvfae9afm29LZ2Fam4BpwLvtlq7tO+rMjOFiMa27mKjKayvfVO6PqqGkKNqNHYo
1GKP5G7LzaBpAg+OBSl4TR9lU6RauVGJyCyyk9LhcHPPVN+RWy31Z7Bz4X3Vz/WR0D3uyo3JBd83
yqpoUELl01xNrooWBYeBFSmazQY6is6r5E4TjHUZmwC05p1j+y5BJfT2kl6f/aU4oMEo3iHIoSxb
69MBKdGEUFHSttFkC3RMqDT72lpWEd+2shHMLTKpCOhMZCeQyl15sppXCskrA4OrpvLUZpN1Z3I3
D3RipqDiUdrnhg/j14L0wG9bPQlLvH9POx+x3K2XGwofgfwQhOugAYDK2OVYrdLpSqq6baQLrnnQ
PkfOTbi/VNAJn+cJnY22XPhDErPyG9o3B5oKF9nY4q8BnEsKCdlJvKZRm0HL1uV3NC2o6pE0aaMe
mYgDmke601xUfOfi31rZz1ZWkYZ0BIpWOZKLoKAdDnizgHRtarvD7Um9PqTLWHDxLppnIGpYWUmA
5m7zCnOq9vxe75ICVE7We6FlxzRNTT+z+p0Wn2tfB4MgxIBJdGzjvFxOnsbzSicuDJrKBG3zTH3X
1KQBZF3YO171+p7Hg9jCG0BD49LSjXBpCRlOGxBG0UWt+C3HrzqENqs3kez41I0JvLCyvEY+HcAa
md9R500XIXUHhRIwFHoZpIrBcggi3tooAQup7T3CmvXeQDiCojBKS7iPwSi/zuBNAog/tzdFhL6Z
wWeMCyTIM2PnIXzlS9dmVmPTOlbPI3fQ0O604IICGRJ0sYd/E4iIam1sZ/9OU3sG0qX5yz2ytru6
dueBjRSpYhG51tehOHbT21h8vb3vF1/x2Zd8mFjmEJEoSg1rh5YaqAzTNm0ju/yptRCfRzsptNgP
gLOAyxvoGsP0oNu8460/FKXXZuE50KyycBwg5X25W/hcCcaSCe7aCIsv+Zv2w3rNH+Vd8lD/sf30
rkHGCKr0fnum6V0x7riU9V7VAMyA20KFHMmipaxzaX2C2mCSJCir5NQz3+shOxeOFXDVDCzD3Qmd
rjrP18ZW3prRTMuqVO0ilyKJFCpgCoCUXz0BdiYhtuXNpJzuxhHe6WTUo20diFa3md/1Ahyhpm0m
+TFRXbmg15lGTwlvbcenZQ50nJVDsDtgslXmk2ZR9PnozGqpz2c5/7m9T9ZOBKNAAyhWCl2NqIqs
WbPwrkytjs4y0idZHAnKP8dyyu4BQipOySTqvTtuY4mWg42rFsk8dDCsjlzOmkGvKB0iIAO1x7zq
yFs7VfbZyofskBDZwr2wGYlFpZW+XjISMKaDx9cqpI/nneY3s3YqGEOukRDtXMAYQq9qF3GzTkBg
XhZCRgsoe0RZcOWXWyklkzGCuniIij5xPUtr7k1XtD/orIoHqhe6NyJNeOBWk58B2lHvBARKdhoj
r4/w0v21lNfR/oVbduXf66HWWdNoQ5QPxnCHtM8TAZXCd0Ow7pCTsfnS58mbnepPKpN7fOwfpcjL
g7yUkOD5kU3Hq3bd/E61iaKOro9RkWr8i6DJGJqaPqF8lM0+YhQlLHVAAnuVyAd3htiuVcnshDZv
dqhSNvwqaFE/lZ2u+cVAQM9JzQEJDCi+6WNre+UA+UaacfhZJuw7iORxsDbJ8gn0h4PfuUbi4UEE
ktkmMX1LmZ6tfHZDqcj0RKT1IhoufQA+DwTxoTdUHVSo6rrZeXZuXA+oxoK+F9TNS4y/bsCr01LQ
TMnHKHP/6RstSCeIsWZfIaN1ckotGhN0Y2khAsEXfOHtY7lxTC5Mr24IFImhRzNBVbfWzCezTF6E
pX4f3fKplXclQcr9trmr+HfZ7ii9L7h3VMTBTX+53VsG7rtRoWOkFgVUyYygAKkvOmR9quleQzpf
75ozYWhbSY1wx/b1ZX9pe7XPjVr2trDrMZL2BHUxDmDOrAWSHnvyq0psX3OTYKrB32G05XHIQ1tx
fLRM63Sv9XFr0j9eN2CjBbJkHbq5hTJLPgqsd9F7QKEqiAMkMH1T+wcdFzvBx9aocUXhY5EBQFF6
NeP25LZ6K2ccsIKg9piY6skUrvj7fQSaxyVHo+P9BKzM5bo6ela5TuGMkVWZscygvGsAIPjbcEH9
8razjhvThyKcgaZO+Cv4zuXvnyLFxk47FJGsKco7fsoz0xPOVz6dDQBzpoF4qjvfma37pYaGYIa6
M8Y6uZnX2KfWfq/R+F0Lerz9SetYHL4bD1UkHVDEQmJuPcfTKBKT8XyO0sTA67QfW7Dmov04n3AR
3zZ1vZxLvyTwFBg8Lu/169iFnKdez9UcQcd18HIE/4ek0evgtpWNoANXEdwRuG/QKI8kwGqOpVmT
NBdqVKayO1Cad2emGI3HHGM4DhPR4gmFe5BCp2mYct0OgIm3A7DrOoEpZ3lUaWI/lG5Th2lW8ceu
oerRVgbbz0QP9chM7fXYBZHvTsC7ERciUQLXYiLVC5TFmltDMjo50in0aEqrABkL45AFvfvH6D2L
hSbo1ya/8KAxCBqMPADBYv19Xs6d8NheMnHD1V1+yrKSn7Yp6uI2MSt8inVn+XWYBZH4BXXZkO+F
Oksoc3mFQusDcTSaMhbN+zU9iu4O5aDqtR7h+vOqA79TgyJ81++S+9ovX25vjI2dDlt48cGVgup2
DWeY+0ZJLRW2OsT3NfsKQVXh7rUvXceKH+IlS0stth+agy5nDhSpMmuLSo9E+Qb+vrCY2gMdICiZ
7U3d4paupg7hnAnt8KUosLKU6zp3OqvRI/rDIif7wI9TcaxFiJwauZsbfziZqlftkU1vnGHkQTUA
ktATtqRDL8dXDDk2aT6bkTCtu4lPhm+apXv465WCH17UP5cuHWfNeK5rQ26MpXCiTpUisMuOepMQ
D3OX74nKb+wJ7LsPRRtQHiGSvRyOoUmqjanmRIVJ8sC08y4weqMK3Aa0NrcHtTFzQJwqaNgH1Rvg
ZKvLTNHbrsoK24kINyxImWgO1DrHPWW0zQEtvhwUlOigW1uxSat3bCROVLW6OEtEoTlukb741kHS
JL49oitbiHsXbRb0GyCNgvLG5eTZJGWU5dSNWk1p4jJJGz0kGjTRPQFw3i6V6LU5NMugpquDvnjZ
FKsYKAf8zWG2TRDrU8+FXI6b/LT1AdK+x6GvPL2co4mHBnDaluBeKpIj/tdBEpQl051u5au1xP7H
ucN9CUQQuohXa6kOrpm3kqbx1ID2AkJWf8o53RMZ2DAC1nGQEuMFCLzBOi3ncKiqE9fJ4i+HHd+x
98urXa8QV8W1j19GxOHvXWNXHnBpg/n02Yvf+nR32F3fVMA1ZvGUf4MnOZvGF/K9BH92C045Ooe6
cTbLV5Y91enka+Ix1ZT70fKF4+4EzVsfAqgBtgteJug+Xm1PRa3atoAzjjujOGU5BYhGdAzQWLv2
ynwPZb9hDXk4/MNDEOX4NaiKJCqhYGYoYi5nDwcTTYUyUDLQth9un7pNQ5BqQRSOCwQ9apfzC5/L
yl4kRew45H6eh5Nbzf8UTunb6S4bwjJFF3eM/iF2g7qCji4KvHQvbZkVNRyAbIs4L7JoZD+q+ajI
l54e5fiPiUBRsbxChewToBwzcmboFkWJwBNQhS/+tQiNbo/8ipwB3gYJGKwlbnEUw93V0OuqV6dW
kWU8Ifg75m1R657rDsxjQ3bnFm79PI5QGddcZK0LtQH22Cyz8yDN4R5Tmfmp2e4Coa+uYVwbKvqV
F3jiwv27eK3P291lEEUejTJOBvoKWc8vpdMfJkV62msjdF9vjjXKyogepaNk4FqfPbr3TLoO1xYW
PSSoFNScUPpVVxEvRAlo1kEVLG6sezxhn4oy5uUxM86NfW41bEOCPhel9G4vx4Y/xhsQGSrgk5HL
/Kjbfho5mLhSB1mVMkb87OWLUgD702d7fVEbvgo3NMIN1EEQDKzHJrNUESZaJeNcdUaf1wqendIh
we2xXLWAY2vZC2U5qG2h/ozW58tlZIVtJKYz0DjRKqh8h8JE+j7rzrV51EkNsqHJpxKMGc3oqV0e
COde0t/otgwEGsIM8lgl5c45v6p7f3wSOO8Q2y1ZR2O1qlZmMjPp0ARLM/riJs5ZNuLdHEKzdt85
k/6UJB6ZTpP+LwQ7u3IKb0/J1sQjjF2IrJeS9Bp5RshQW7LJqrge0QesjhBRMlNw8N62suHNwE+x
tIdB1RBJxNWRLgqjHtSqq+IK4lY6z8/T/DpXxQup/lfjQe8JQOxogEXm7nKFJWqXMjMsTGfdQOb6
3KXjzibaOhDIQYJuA8U0jGV1rebqPOhanlexAHLAbwfrPRl78I6Teg+zt3Xi0XwJjBsmDzfBOm4t
KdqPes7qeDoqIHIZrLCcTqMVJ/lzr0VkeuXK35920OGhiQXDQzfSmqwYza9zVaE9Pi6lZkJsUhLP
JfpZ0d5ub4irjC5OOSSzcWVDhkTV1huCuU06NUZRx4b+2oFJ2FeQUHTfOjAWimeh8Z1hbdxwF+ZW
QWUiCnumU13HitmA3WPSZdCz7t98Aik+la64052U/P2eh00kQVCDgRausbJpyVZN1Bk2C/Xfuaeh
aTDfnOP8r1uhl+gcyng4VwgWICG1dmpJUhGDtnWc5n5XuKE6HcY3wM1qZBEUPIJvr9wHN9IqWoA5
/INyDd7zzuptmNROAbmaqokLOqcPem7kh6QrZaS19Rgos9Meh1QZgy5FFVEwzQi50DTfJhaURtJy
DA0kr/3GhFyaIHobQrpKB9DecP2xYNaZj6OyqERkgTZYpldkRXOvVK16cpMBlHcp9L5qq+tDAX8V
5u44HRibyrMoWPHQ8tz0JNADb1SdbT/BpKD/c4ATT7P6ueQqPYoKOuOyR7GR8C5IiZbdIbXN7jSk
t7+0s4Agi933x9tTtrjw9YzpKLpD+EVBusBdfPCnK1RouG3wxyaejKo66olah4j5R9+0kWIeK6qG
UtjizaX93r6/TtxjbxgKSloIkBFPraPjbHb1tjLwbutB22CovlS1ozOfhzwezWMpioAry3XHQsCd
z7dHveHzcaMA3ALaSzzlru5a4swO74omHhwH8KmvMmexvfjknXO25Uo+21ldoJrZaw3U1Zs44aFe
vtVfFIN4dvLdWSjD5T/dHmv4li/5bG+1/zvg21M03zSxyH868nkAUb17V1JkHrF7bk/hxlWD1A+a
KRfRhKVl83LjNHaZopvIrWOu5cZZOjkqLw6UlAfa/Xvb0uYkgjEWOSZQaV+pzyWyamhdYVCGfGhG
03dQKLeKDPR670hzf0PXWLuXCdW2Rod0PBBQiPlAk75aOOJKBJ6SwEFmgcrOaZ55jviVG6+D1nsm
LQ5pdXLMMnQav0myYEDAXXjmCa9SryR3ae8jytbyoHMfJoXeWRJabybaS5zX21NzxcW5+FekWRD+
Yy1QCVw58i5z3Kxw4fBYsIB1fTSQNsJHoJ0elHP7HfgWKL9lwgPQ9+W26a1V+WxZu1x/u5+dPDHL
Jq47x2ezFbasDGbUfogzhCzhB4VnXwGD2zlRWzsckLSFORZFDOBdL806vFIzvWBN7AAW0crKz+o/
uftu0dfCfb49wi3X+MnUOvzsWVMLoWFuTaELXA3gp1Pp8OhYaPTUZ00cwI4BjXBa7THJ7oxxnXYZ
UXOqSdvAJ4/1y2z13qQ+MM6CMf9Oy9+3B7m5jDoc//JqW8S/Luez1Ot+tqRo4izJPca/NECAl18U
pzhobv400EdF7KVntkxaWDt08KHBGdqVlybx0tKY1ZcsnsGPD+o0fqrNqvJUnRs+zcbp3pVm6qFS
T47ZOI+nLsuakLtQwRj0GeykVv57Htw+aLnRnRxV0lOdMHnScMUnalYFtydo66oABRPKOGhSwD2p
X36tdJUECUXcUsnoSoDwqursUOCC04akoGYUew3OW55neW6B4wcATMBgV/acmdGZVCwew/Po/y3y
fvEXn399dWpnSkc9T/DrutOG6vBSVj+oeU4SEPGAb/LYN7+kkwbMAVIlvj2PH4CsdaQBgRPI2aHz
HlLaq3dWz2p3wiFicTezQ1Leg6zppdNd38idA9f6l778Dboca7wbxTOnvedGM72fTOrjqYxof7jP
lCMpoQY33IESHZTbd2nhVWSP8+bq1KOijHasJemPjpArDIIyF1aTFYTFlj2Brp/7Y/LoyIdWUU68
KV6RXK93btKtZzbGgHQ76igopqz5CTJjbF1XGTEzMpXHTIx49FNAkyBbNvuF0OhdhnvPG7WRnzrT
nJ60YqqOud67AcqB2t4eWXbY1ULBGQAztWTX1001Rs/VviSMxQZLD1w9tdxL0nNt39XEn591e4IC
4lP5vrM9luW/sgpYhoYKJAhN9NXORIZs6manZrGSqyEa6xuQVKS/acY8JzX/FWysfD46P8s6LOvR
I076OAyDP7AZtz/5noKWzeDpiZE/rQ75pl3ymC2nBTA6ei7w2gUp2+rzGJS1LGXsWTyw4SciVdcn
LegjDKfqzhoDFYpeOmgPk8Q4kL5pdzIhH/HGenawEqjdgPhr4f6+9Aqd09fEqTkDM+kMylA+Vsg5
Fk7a/3Dx3nkYuJUsaJYZ6pQ4TycpOcjSXKm3564oNOZNdsruFaNNv7G6R5kfG0o+jJrBhqV6Bv7w
Si9/3F7Rzfj+owkdzhNwjTWPglUoKWeGgn2kTXeNOZ4tnnhFjbB3SA/Vi27dZ4k/C8MHfdVOlLCV
ncDjAqxciABBN7+m/lLBmteUo4b5+l7eU8/Bfzpq13spif/PGP+zs7o+u3Is7cKFHav6YyePmbMo
eTxT9mMWjo/+hYNrearTPrl7kf71NYFTstCwL9Q4mN6VN+W05bVd4bjkaEcE546d/a52UQx7RlZ3
kTNSF/lr3BZanM6NJ1/b5DEdHE8KFhTFqaJv+g/bfCgRb6KRLGgQhJKdaGEJBi43Pl6HaPNBfwzw
L1cLyU2eGN004Do0aKhX8lUqe6RdG5sFL0HoHiAHiB4AHO7LwwUicUWOouKxOmV+CdwLbQwPUJJz
Xj1kKQj+7Mnnytcm2RnbdZx3aXf5+6e3t5KVA/orYdey7mdxN6pHwz0Wtq/vNY5trSOygksTqQ5A
6rpFrmp0h9RpzePWdPF2yvrEJ6bOgYdNd7u1r/04BoVrHu4QKR/I6V0OSoykB0Wu4HENEde8Mx4Z
ZOHtBc2X4rri7MQKcq8loK9162jH4yyx2HqzgLITJEfgR1y6mC5t82Se+AhwWOyiXRbMAgg0bCWz
0HtYeC4wmSOfmqC1QNRbtC091GMufGca2nPTCrATQ8R752q/CiZwl0Ht1jJQHkFXzTrFkcDbmdOg
8FivtRd0xz5bssb82++NOZ1roz7Z457nWy6i9RwsGT0YBY8vDs/lHJiaBFfF0PBYtsXBziACYbHz
NMRIo2t8CgaE1ijE+CUYfesJUqDJvDPmrc0GCNmSpl0wa8bqA/QeeBFUn7DZrB6RJbXAuW8hcoAw
4N5Yr2Nz0Eh8MrV8yqcDVHRVM5cqNFFkM/8cxwKhwp90oH9Spt7NtvCFPjzklusrxuSNZXXfSsNP
Mxvxi3KczNPI9jq/tsaOQpGKWhgqL1e0jH3JXV7alMegTvEUqnioxEq2FzBuDRucsEv2FirdeJNc
Drs0KCQikOuJrUQeW6Z5reL+ywx2AlvBYedIbRxn5OjQwrYsqAFQ7qUtgyt6PvauiJ2EHLjCfEU6
Me2EN1bIzs2SvDYNAVE0Lx+tLLxtfMP3o/fcVXB8gNFBx9SlbVQdGhvEkAK9bq+N9T7ZOxHKxjwi
xwMgl4ZmQFyhy98/bR+mKfWozL2IgaAmGjo65keNPqZ7DUsbm+LCzMojZkbfM1OFGfFdD4yof709
S5s/jx54dDIgFYf69OUoRDvp/dzPIqYA4Sj0MIGaHAJf/wsjCD2RzUeFGbyGl0Zaxc4pQ9dtPBvC
5xkkglCCH/4W0raAYNBe8/+srDYb71NHnXpYEYHh7bilzcX+77fXVR0llx00DrAKRSVDmxJf0f9w
7ZeT/W821Sc765gpVXJOB9iZu7OTgLgpFZ5bHFm552c3ehGW2UKXH+QL4OvXqXtS98VQNBqOJkX3
A8hzdIn6QeXlBC1IngumZvDq1kdEn9mblM7x9o7Yns//rK+2Hc3rcuAQSI2hw+PrOlKMFkiQJZgB
QER929Sy7KsrDRAL3OuADCFltH781KORJ01LW2w+Swl1TuiRaBKs3Gg3oYPKwAWpKYtuffVooaHt
cNv61vnSwcWEDhRcpxDlutz66Pdq1AagoHgSz8DahFQW3jw1O1Y2kgALzBItXR+ySugIvDRD1Lrt
NYu1Mc9VwB+5DBtdC6HbdW9qfeim5IFVJ1AknV2rD4pZD02TnG6P9ONlfzXR4PqEwiOA0qifXX6D
ZoPOSnVEG4M//AdzHk309StEOUwu9SAv2SPhwmoSmIPmaXZbe1zlD2TWT5lIQ2m+qtleMmZz7vHA
QcgKojA03lx+UJZYTjOCUzsGVGw2c08CQJ3NOwmPZVRXo/5kZDXzaTMBC6rKNiZkPk4W95zpSRe/
nPRZVcDTsrPQe0NaYthPl46TFRqh6NmLSccAz+xLb7LiSmv2Ds3W+Vzehv936tZhGFVIgVi8jbvE
M+pX15m9Tvte77qh5fa6nj1AWyGNBZbYdbwvFWZkPaDXMV5JUDfSDml2BuWT16rGYTJ3Jm97UP8Z
W23QvGrMykxhrLb+uO6P1HlD1VpH8vj2QdhyOEuxGvwc6JW11ttu5A2ChnHqYo73kVK/S/O7RKvg
MB6V8lVL78vm+22D16d/abDEOxO9Nkg0O+vnfK7LWTMhGouonfv5UAetyT0O4AUa7F3lVD4UPT+a
Ze6Z6LT5WzA0mIOXhpQF7YfuMW0NUXamNM3LBrkt6r4hoCtE57VS+9s5RV4VxPWA2SGcBNHlaunS
bjKV2bKQsOifx3N67q3QTo4qudepDLK9ztWrU7aytookaEn6clJMhj69WE16fzByj2t7DdXX5bfF
DF4gC2YCq+eu/JNdu0mRuA6LOUEexh4s7lOb342pQjy8wYxo0AuAKPDQPFVO3Rw1opGDQ3s9FFN3
j9uSe0jxDEG2VNtvb6nNGUA32fLqRz/eOmJzQQhaZjJhceYb5W8xv1p7zHNXJ38Z/CcLqzmeaAGV
twIW2hzvSVaHOvwlNT3ozD7q6c5wrjNtl9bW8VvPzVT0LaxRBggq6LuNovMhRuaXjfOoNNITyC52
RebBO3BbPd2ezaunyMr6aqFJN8y0m20WmyQBHaY1J35us712geUMXPhSWEHrFoo/cD0miLVWdwOC
HEcmGKNTHWd2KsyTJEBOniuU/uyd87g5objmIQBlIey4AoHrbCp6dyx5bIJGA8Dz37Z44YN6YCX0
PwNhq4d2Grql5nYAeUV8ez6vc27LUCEzhFsDzLdow7gcaj2BWKwSmNDMgKZJ8weYh6AxutfMbOKx
II/SNu7Au/NszXv0nld3yIflBecEzDASi6t4bm6aSjXLlMcdV44daLPIL9G6RxDSnW+PcesEoqlG
hcIWpNxA+Xo5xCITYCMSSIQoFIrmKXd0P3ME2iRQTdw5HdfbE2cLYBgw3S1iJevqhOwnaTiNymM6
09kfbW4hquj2tJD3rKxCl6Ympuxyi8ejFiTE4zy4PWEbWxLpyQ8KQjwBUadc7X9CqYX7zeZx9tr2
hdeMjjfQI6jfp0z3rSQceehUT5R8vW33Sm0QNSfIXyLmXljBwNWx8mRjZ9iF2uZ4ywgNvTIZwl5z
RMCUK4wcQfaioRptFYD9l0MwgL4EWFuoIQEYgehA0jc07oKSMRXsWTey8SBq5XUGPfVpgkqqPyhD
FVaEhzxREBUZynNjpNljOdk6SJboAKYYQ4a5cEDVaROxszGWL7/0KMvIcMBRcAWn2hrHNM9cOjrN
kELRxaEQ2QHglrABFXmE/F8PZWtP6+Xh9nRee7HPNq01yBKSUdDgmlMRk2/VW/nT/dp7Fd4MO/5r
azOiIO9aIHRF4XT9VjEBciidiiHtAb1EXypgI+hmhe+8Da7YVZetARZ3IIzQb4J30fIZn8J1UosG
xEaNiDXzPs3ot3FqfXRjL9T4SB4dO1YEFnFBpzYECvSg03R+ymaAJCFN5eTvulVhrwAE1/gM2d6S
fmEDmAhQyGb8++1Zv3Zry4cC3grFCcTi6/ux1CuG0n4l4qp8mcf79C0BLk/dAdtfX/kwgohkYZoF
meYagI52hXF2HWTktCTi3fxQ5NLvM+MOGefAzXaYFa79J4wtLICgzlEtCHdcTn2duOB9KQXSczYa
m0p+UooEodWevsSmGZQJAb9eij/r4kjW4YBqrSLiDjRHwdw4OQo+unICt8IetfPm9OEdi9o6ei2R
sLsckdBBFDUaqohb7S53FdBynTIgyWj6Le12Jm/r4KPiA9YQgNdRiFm50jznPC3AxhX3OfldLToO
eDkPniLQ2qEiU66wbwrfaybdNIriD0BI6JwGYuxyfM3cpIA4ICdk98ckAWetzD2QuzW+jhimso9l
//v2pr9GLON44mb9Pxat9btJmZVGI7WFDXlUz5QE33TfCKewDKSXBI0/+hALOIij/uL4yY6b21rM
z6ZX2zMZrI5VM8FikoS8mC7/laldwASvPLsaahBs6M5OgWvTJGQskCWCK0KoeDm/wuZpXSz5GV6e
jQOFC+9UYDKOabULdbzK+2NiwTEKSmdQ3yyb9dIU9FZUlA2RFJnGnzmCbb8wQq20AtX8H9LerDdy
nAkW/UUCtC+v1FarbdmW7faL4N6077t+/Qn53vNNFUsoYuZMP4yBRjtFMkkmMyMj9pGuODX/bDQs
3ZwbZvz1sIXuwsptivMFIc210SpskfGMo9ZTBKv8rP3Sn/3kMdhzpmaDQfdD5CyNxY65dY8APInX
LwJvaLJQNvVI7CShrFsPqAuAbTpL+Ldkrd+jwpEJhhqkztEgdT2qvAnLQhamFqHuc1J8Tu0uQ2+E
EdnoBLejsDDliJVk2rqCQeEIFBOsIrJZHeni1tK5NJHnRkLeLFQO2kdS9q7wnIHTGUQ0b3gyMqIM
lrn17y/MtWHWa0Egtx7fziSAcsxQg2opLb4a6SyIxwp5jPv7ftMgSqso/6FJ4wYxlYWlxvWV0KIq
pSxOqKdQ+IZwupsWRb4zxqmzyw51sQDKgIxzdeu2QIS4JmpQW8Xj+nqoeiMlYDZUMbNtvwakUeuE
WpJbZdhl1v1Bbnnm2nS10o6glEuz4Q5RPc1NEHdeNpe13Y1iQbQQt8Z9K1txw6WV9Ssu1k4SFiHl
jaTz1CwgcaLYcvQchr5cN4w12zSES3bFdoGGlq62qd2gGF3Qd17D16bIRZY0+LHw3hksQxvzBglb
Y20YAxYeDGPXI4oro0k7LRo8MU8Wm0/74kELwpQB3thwBARZeK1DKHRFI1MH5JAFYxQOkIXAOe8D
A+QtEdQ3lci9vzwbZpCUW5vgQP6DfnrqzZVnhdFIldZ5Q1wQlNUJZk0SWERSGxcLMMBobYUIG5yB
biEdeDmYjTjvvUiFYDzXF4lZje3fAfBKJ0cT4qka1ZZxaGyODIkzRG9reoru3U+TXBRqLoLN+GcX
PUr5AxczHnYbLodLBLVd0EqCzUSnjkFQ17aTDsCb1/IohGWjIlpcBfxoD2FDqwUkjeHiG54nAeSB
5z6qsaC4pXwC8CFjFiOl94rWqJ25UxewJIGG9b5LbC0W9hDoj1EvRd2acgklWLRATcceWSKQfAXN
qVwUU3oW6srRs+L5vrGtNzmaxHCkYSMhNUxfJW018FEYK6Nn5ML0EHW5YhlcI3roxlR2HN6zZlQb
YAatOdHJ+Fg8DKI6OE0KJq77X7I1bNSk0OGM4Gflfrre1rWcoM6tJaMndGrhyhxw8Y0wWWpXvIpq
+jjDvRkeupGVB8QOuTi0eqOnDKS61yaNtmpbQ+YGT11i3J1AqFqNEMeOUaUdap1V+dB3BW8htuAe
cN9Uxzw0kLLg0TTCaxxLTX0jur76Gurq4ZBMmoZRHbyp4ytLKoPOHlSDM0EeVVhTKsWHvpLQx9e3
/UEYQhayaOPOBaoIwQSwyivhJ2XeqLu4zPN89ApctFqjf2rtuctVc+n+LvWyiwKeJVO/OeALi9RB
jkZMAyLbsJhFkMIaftR+GjS7tZMKxH7aaY7e73vYxnGBtCu6r5EVRKWXvnBLdBwUgVpO3gI638Ib
jYkEM3I/LEH3jZNPRo4Obc1o2r/tuZO0QVGgSzF5CejReyjgoSp3KISP+6PZsIJSrozeJQVtR+D6
vHZeHbi7JhPH2WsU7SRx6DUO5czmupbFlbNx6uG2hbwuMJRoCKYTqvzYhQvY4RYvGVTuAJ2N1qor
sWYEXrdWVqCDAe/DrYv/U3uxVse5Btns4HFxCYBmQ2QWnOx2wmABeFo8XtGaglzG9YTVUciFYQB3
a+faNmp0RmhaYkI/mHWsrC/D66TcaggxEGAFiO14ylCKsHQQpm70+PnMSdGpLkHMuCTPa6FPJNXy
o4j+BOOvfmTRdN86OKpU6ztEh+4YLkTqrSPHmSgHWTt506/YsAegnnpLkBiX4NY0rt1EKlLfWDCF
2rVSOEQC2monr5lrKHR3aGIuzU7/e9+7N9wBQHwUSSDpBP5mWrqqHTjokUMa3ePDx6pKSL/8vG/g
9riDK6BTBb8dEjV4Zlx7gzAMSaMWIe81WjnaVcLLyKGo0xPQfVaRr+KHEAKzp1HJGTfulmEdWU28
3oC6w8VzbVhrFSFLl5gH1F8nzeyoE8TQOHPizXgANiFjcW9vrBfqv1gp9MMi00l3gMV6kI7yEC1e
PfWEH3dqOpBpdu/P5ro7KZdHNxNyhjgo1l4zavemSFHhTMgXr5x3efszkmQzhS43XlBKyTC14eSr
/hTCPnCvg5CcysvMVTGNktEs6NTQnSkbnpdRtUaIBWrcsr8/qg0nlCGEifQzJhBc2FRIgnxwo8f8
wHtDnhmm1vOR1TQ1S4B5Y4FQn0ObNPYsHvV0Dj/QMgizGBPvhfloFpm3hLWpsVi7VnemFggIeDD+
wudBQkYrV6dxw3UBJ/Fendvz8silugkpKCiXu5IEFtc8sEX+6/7sbSwUiAbBXw9SMvAV0QsFLHiQ
pgrHe/2kQI6pzcEnnIwLSdV636UGz1isDRdESRV8buAmgx4KTVgRCLUs12otePlDAwW0WtOcQDjq
wDNNBYvpY8sWyHhEBUcgcgU0KKbsRaNqA1XwkImP48lqp9iM0+ixEo/jy/1ZvOWNAeEHyA4gRiAb
KObSfHjSLPRJk7WiV3GyG0zniAvB99cQFUSdFf9zbgk49EEQIzhyUZ6zIbD5qLCXsdr3kfBQhYPD
B8b7/Y/aOMMuv4mm9OwVNM+WUyV6aRXbS2xNgcOph052c93v5Y51od4mK9f0GrJrSBpidekezSnS
F5R1U97j1F0W5iSQXuMms8DFpuUPKeejyItOTef+GDc2P64HiIqtyq23uthx2chjpxWC1+VzREZt
mNAyG0iM02zDk66srJvoIj2j5fKgLW0ieOu4SgWdW0IH0ZnFDMWZSAmDVW7LGhLqmEcRLx/0il5b
y5HyitJ6ELxWABl9ZYrBGW3BU2flLcNDNjb/+q6S1mfVSuqyHnoX4xKVtOKDUBa8uNFsJRlS6BUk
A1jWAWEtMlY6e8MfkToRcdoYK9ibLiXVyliMyhwInjG2VqCGD+DrSJRXYfgUOGjcjd5919h4OCJ+
RE8RaAlRc0XEdT26sdHSrMiAmhCRUKuH16X8KxWdWQjzXlHsqeQcPQBZdXoyUuM0BCyG/Y2yyBq/
IpGLyxYRM31lJFqXqXpYY//lv+ckfJ9B9QjxlD3XqYdKk8gMGFLaSC4iJycR+K92ms1QHfZ16YHe
0I+d6FQ9o+P8/rTc8uLi2MWcrGxa0BLC+l9PS59BHqrWkDwou8aSMtiUnxrdE0Yn038kSWQj9a+j
UJX+6Q0SonWiAUw78wcwWrf8HxCsnxL0mAUG68M20CjrhwHkC2ihAYImar0yIBtCQMYwX3i8zFB3
SsLZSuKKaFpvh71OZhkEL9nstkxltY1jREOogjwvivQApVDhilCPmdzpo+j1PQRwB26ogUznWFWO
re2GhiyQQoHsZW0ivZ75cVSEAvAl0ZPrt2lMLKVdkMqQnKBgsaVtHCHr7wcwHNiw27O4TWIp0qVc
9IpFstI8tIB2AdVPSGKQ71S6fd+ltq0hStZFhMx47F6PKw8nCXwnWLg80TWnVvCsCdEK60wgICUT
UhZ/uTEq/n0kATVZEHmhUPWNvL82GqtqGmnaLAJU8aYUmgV4tN1z57HrXbVgZX02MIa4XfAkRfi8
vndoKhK5ifoOCvaiJ3CLXUJGsgeHjBpK9sLPFogUzECtdmr8EMZfRpUc+vF3JexGCRQk88jYwFte
hMQIqAnw/kbzKTXbkzoK9SIuoqfPe6N9H4fXRHuZWeoTm1ZkpCw0NOHjxqFOCWGYDW3qQJLNJ9mT
MExnqclLV9G7n4GhssAqt5h3nElrZxMo91CXuGnZmtUkL1OcWF7eIvPduEbqABHuKG16mPj2JYyf
i+FXZdhdL5PF4G0x66ws1/CzZmk1q1NzY+zYoWCjRuMyUgO0vN1SjFORFJnslblrTCNIgnKiTK/g
sbq/b26bR4ATuzRETXIYKFKRTSkMyUduBEIlTK25h7S7MZ2kIn2Z9WfwmjTCvhAhZrVkb3nLMZTZ
Nt41aNFGoIF7Ga8b+uGZaMNSgU5B9pYiCO24K4ddkDS8WcpoJ7g/3I1D9tIUDY6BrHjM18kke3nJ
n7gpe03BonjfxNbKrb0pwPsBvol3J3UogEC/ymNZ9viiU55bESXefCy5/QTNdkdmVwG27GEJkUnC
qxD9pZS9Anpryojd4w1zYTdKZ6maXymyFXaMQtfW3F0aWj/kIlITej5NcB5g7mowxBQxGXXv/tRt
OQK2OrCSOOHQRLB+wYUFvW+yYRJbxUMxqIYYuQbYNAO4tLXNUQD4xwY1XZCIqjQ+bxQYmOy5MqN2
b3DpUQhaZ+b3lQgs8VI9GJnVT0+GMhz65rHq/ZF3GjS93B/u1spdfgo1ofxKX54DPYEbMrNLsTXX
SY0hyWKwbv3NicUlhUAe6grAyV1P7Ky0M96MmNgsAxdYASIoX0wYedmtWBeJbER1qFSv3BSUEUOt
axAAaIoX5F2WkVRoEWdWClKbWjNYZSCFJ1EYngc51zKg3eO9FKAlpey16qTLEavNYHNycTGjMxYM
xTcEvYpRSGUxBIo39W7RH4f2pPhMh2UZoe5BMNcFcw26Q68UIZO1HIPoKQsS87+t38VgqFRg3ANj
xw+G4jVpRfLkUwZj4sAxoplNJ7kwQiWxkEnL4xQSHKCwcMUJkiDPUPi57/FbRwhKsP9bFGqDl31Y
hFGDcWCuWvnXqP/rjmjcZlhxqJkZIBoR6KskMACx4Y1G9SLjVyMsgIP+WKQer9a/9weysfAopHwf
7yDOvKE0CUCWNcRyATsRqKtaqBnZ0H9s7DKN6zNax1jj2krurNlS1KLQ6gkkH+UBWtV2TcLHqjfy
P8QW4jragzYei7Z4yKLQVEGGm87qU6y6iUpyRdvp3X7w5RR8SXbBInneHDzyS2t0AvVdOkXYy+WS
FOB88wK83vLymWsCS2sejJnV67HhLlDv/ccQtb36ptcrADzgLmpIUHkFnfe/Dz3gKEjaAEOETDtd
Qk9RwOeXYF1HcSJVgrQ6MGfB839wlgsjlNcrK540CmvVa8TTrJ20/AjqlPFfd5eDTBiYGmRsURUH
IoWyAobkTg+qXl23L8r0BPsX3OWMK2sDBQAr6yuER8UFkO71HXZxRQ9VFykzch1enSXzaVQCnwN/
mTXUAHtpWcGDQ98AzSBeS9VeGHTdTZcUZOPAZKXO/VndOK7wrhQBV8FVswJNr79EAlp3LodM8wTD
1xQId6tOzSyUbRpZ5e9AOwPAHh1czfE4jbXWaUi578H3JInHoH26P46t3YSGg/+ZoMfRh1UqlDBh
SMiwRcJXX330GXpfBAaEnWWIWrpIiCY009SaJzU/0ki3lsEPe2/oWWVglh06DuACldf7Hnba/TIq
L3k4P1Rx/GfgGQEpa3Gop4tS6NnQBKUGj0dr60TaSIe4zd/7y8MwQr8Y4nHMAqGsNC/hUWpG+/EQ
H/LAum9knZLrogtynygA4wGEEg7c+dqXtb4L1Gw2kJaEvqqNc0801XSW7KZcDDNG10YUh9Eu0jtW
PvS70ntpGbEgKgZ4YKIehyQhXbnKoH9bTl2w+Mrj0pMgsHUI9pDsJTsNu+WDq932Td8D7XvMdVM9
t+dEdqfJ0hQwwYFQ4NCBYq2y3yInBw2y1+/+3bR8fxyQBCvEWUOmkPKksJx4LYsH3g9qtTHHARW1
UkhVUlURR8QpqEi69DyJJ66271u+4VlbTQOvi2obOoGQP6XuWwPq8mCDH3k/SojoLfrzBBKFr/mn
dmhS1xCcGCRCfyckskwJIqEP8WsUM2Il2vG+vwAIGyQEwUiCrp1rn5ChiJ6mscb7mZKN2Kz5TMRa
0MwqGCJG5HeDt15t4SBF4hEoRhyp1N3BK3UfTW3J+1ZJPmvy+dHbn+1HRQ6Ve39ebzqsaEuUp7c9
GoMlPuf9nAyWQlJSkvWn3gYqZae6BkEnlVkTyXLigRwK8qS4fUz619li7OvNFb4cMzW/caaBo1vB
l3yU3x9xFsjefSKL2VqnQ2IWTDWa9Tiit9qlQer8rbqw7grp/zPYWRqxhoFYtbmOb7BD0zTRU8a6
rrec6NImtYOSNhSlEGpj/vHs/PxpPLiH0DJ58rJjHMU3aSR6XamzOB61vl/b5f3j4FjLsXLkvZlb
w9lipAg2XRUlRUAQ194mhSb/V5K80gfUWv2SgEr+M2rs5n15TkuiBsScSdRbv5M/952WPp3Xsa18
pTgGUKNGOvJ6J2ZJAHKVduJ9R+FM4ZlbzIMnslhcWEaolVLFAbswg5Fsb5DpBHq2AYwDxGDcNDcP
CXow1EJlkOWa8Azn/Vp2yvfsh7zX3wBajh5BM6DZ2bEsiRabILbudDvSiPxfHEWF8h1Iwdb+Ffqq
G0vAmPN5FHwrJ3j+pzKpZTJnjv7x4JspKyheDy56z4ErUEMZE2BcFAaulw4pCV1HX+Xsc6UAcrej
kPPOfee4YQhfJ/TSBHWi1Rq0OhdOmv3lJUjJW/r16QjE2TfHgSzPAD0R4wwWnoI82LsdQErkN8P+
ehPdGyJ1jpUphw5adHn44MBo7JxYn6+xXbq6FbvpeFBhGYfLjsPZEtjKbxb7O2uCqb3BC9OYZ7oy
+1U2Pehqueu5lqXmsI7g3giprQFiM1VEJXX2xdCJ2s7m+b1e1U4b1K/353LT0Hc/I0BQwIZQe0Np
IkVepGTxhciHZrTR/S0XR2Z1T38z2NLjQaUB7BdrQyMU0K+dEmrhU17qwey/SQT3gPAxmx/Nh/Xx
KJDXieSmEJLn8Uds2nZFzIjMxxe/fTJZR/bW1XD5FdTKgZ4uT5qEm/219145c+pxZFFPbM3npQlq
4bJYyOu8wMJB3IGkIM+Uxpk0/WkRWZJnN+/SdReurLxQ/JDVle/wek67WBLLqYgXP9krH/lOOIK7
JPmZ7/OKZJCE+nnfUTbD5gtzNCOdUo96lKaYvKEnvXk8T5E1WU5h7UvT1cyTPVq2/yN4fP+FgM22
v1488HAxnPWmVk0NmWaHH/M4zOUlWnxxPtfaACF2j9dBR76QsReI0n4h98OlMQtjs7GooGvA9Yvj
1Fi75a5nGhS/YZoK+uLnD+obEGiC0x+05lg6ybKHJO1DQjio651SCMKGjHDmhjocQ4bCGRR5QI4F
IkAat6plIAZI6p73h/BrEl/K7B3EotinRF6+8rhzl/EpQr0uSuWXLh72CRe4NXKM2kevkDbv0Im9
qwMr777qqLSU8K+yLIT/vO8b308DansjTEDBCvnHtY+QcsVlUTMxRX+0L5/PHwIC6iPuhenX5OC9
kiFWKRureAhNkZgvoeW93be+5RWX1r///iJBM4fgYmmLefGn9tA/jxrJtXeecyYJjWoWdh/HWJOb
tP+6JrhcUeji11cknYcpSn0YBkFd/GACuzS0YkLDDuIA9IMPIL8Z5AhCCeqBf81FW5RYBE03RfFv
6wIq8IgIoQhFk7IlKh/3Ucctfn9o7Y/JscrZzTgbFM/mizWMhEXPtrm60oVB6thcZvSi66Ce8qda
IRXgDN1olkMJYghr+tmDVUvPzKYAP9rwKwyBq3nghEdupbO3QtUdZbeJbaNHtsIAASlja66macdD
4htSCqBsRw87FYmo4OXouLzDpwnkUwdT21ebMvKlmyaA3V3XXEPmlTLRdEFiNAM2YE5AdrDsDH96
y/z7Lrz1RlRx+f7PCHU/psBxdKoII9Akt0SzNJFxcXGwqqblLE51KvbKyRlVIN8sOFTn4gioX6ID
fyzOscPKQWz7N9rhkH4HqBAdi9fnnSRUgxhqFe+Hmvwr6WNbbPfNmNpc9lcOXtXRSbg/PWTuhZEU
inV/KraeVUi1gkUeUQmANHQ/nlYWUyItNe+PE0em/iMmfM+b0LpMs0M/Qd0zG0lUCE4JmRmuessS
RnJy67mAJoiV9BAAXeCTKHfvswV8VRHWIkheevWjqjzV7d/00IwiR36VX6QJ3PctD4pztwVJGdT/
+kf0mDAOmfXIpD0bve6rQhmO1RtqBhwClRpnKu9D1kbin+q3xrDifRtZcmM1MyNPuhEYAYaMfBP4
xtHXS3f2anq7yGMWCr6go36CfSTJpG8Z76CtW/TSCHVJzHUtTskAI0brTupb0hAwY+fDB8N/aEDs
ejxemKEvzHSoW1HmOPjPrJma8aMb3vLkGEWerpyzyR7Gkgj7+zY3pw9gBNDSI4SWaKLgctIgP7tE
gi+JtvEwhIxfL28dQSvY4f///fSQOsBSp54vRV8KQzCNtrwce0AEV6IT8mpWQGF5gUIMwDPLlzA2
Odi2kf8k4QDacyvBU3EisjHgZpLDODacca4yO1GCKSOjgfe3XfRAYk5S2eIGAxcQ6CO6Hi8aSNRA
a5DXa+i8VkEHlYl85NLfEEbrPyNUPIHQaRbcCEgpgfEZ6p2DZBZLZ4gmtIVTCNa3o1C4gjKMnQl0
BnKsC4eXsFlUufLIDwhO7FzK5LdSKHTZmoFcb1HHAxbGhSRgA20reY7BHiPJhxrQdjQdysH0Ipft
0Dn3l28zgLicX+q8a4cyN3Igwn2rAzSCaLvczZGhWkyAmwv3vrGtxzMSjv8spnh9uPKjNNfckAh+
cxIspzUHK9svTrzT/zii2T0uzyLpHuaT7vBWdOxfE5IxUAs3UNTvHXLxBVTVuwcluKrUq7vyTzpn
c6Dqbh8V6VRndrU8hbw9VTsdqplZ4/D1B/oFrUEtLDnw5shJu8Eu9CcjY3F2rg+jm/Pu4qPWV/dF
EBdBebAuVZwOWWvjEOIXMwveRVLv7k8/aytRt/ncQoFnrmAmnEkinbTIHgxXQtYpbxm7djNyR88Z
eMMRGoOeiJpmA9pSkLLBQitEGcwYGd5j/DbsezfH4ZqQ+sSf5B0I4HbZIfHGn5WZ1Wv2mZkQXb33
dmb/+Q5qZtMqKko+yAU/H6zuqYOW1lE/FQuxTb15vz+7m7HpCkJYe8AF8JdTtvgom/q5LASfn23V
DbOdAE1JwTK88OMQ/Gofq8XMXxhLuhmuXBql1jRY6nye1VLwoz0iNJBTqesUA8ncWvrj4DeVA/Xx
+wPdvMuALkfLxdpUY1DxmhhG0CvuKgEZMPFQgpa0tcV/S/TxvU0vbKyufLEjwrBq80qADU4yeU8t
bL7wS6sEIHtmhLib9xdwe7i58HZDo9C1JaxZobRo7ff1zA2yn4p65EtGhLFe7jdOCAoxHv1paI+k
J6wroc474enol6WNrl+UmJLwVKmEf4I4Tqww9h7LGjV1cxT2mVTCWhO4k0bEx2BNiaSd+cJqUNs8
Ty7GtR5rF4vEL10aigMs6ZnVIRyOnurEHoafwFXc97it8xHNaSuJDkhX0Wx8bUhs5jDqEEL58d80
JI7axURIfpQ8FLHV/3IfXtqiBlUiSzYWfSP6yyOPwMKICSf8kqCibkDy8bE5VKwMy5YDXhpc1/Ni
FtU+VrTZgMFUHiCTtJOUj+zP/fnbcokLE3T6Sl+EoQQHmej3ppzby+lzOBZvumBFjFzI5ml0aYgK
JqpxGmbwtYq+Ui97LtQhh/kWiMATfy1Yszp8mOSX/qWOejLFKsPvNyOZS+NUcKFPJXhZykL0I+Ow
BFA5AVALDkIKrzDjirGnmUOlbrjAmFqQJWOoLajhO7PM9mH1xLWH6hSXzws/mVnnxP2uZfVZbF4z
qKhAoXptoUIH6rW/yK1c5yL6/vwcOhxrpsfSNbT475rqcXqFpHOxn7rQ1isLhCeqs7B6AbYqcuiM
BuZIAqsz1FmpDSK2JRdgjyIp15lN91JU5mxBN9iWyoOQuLx6auX9JFvGkxEzHlFbmfQr09RW4cS5
6To8Xn3ll5PuFGfZY3s2J44sVuY4nBmgvROMxGaw1zx5V0YkO4hHkSci/nAu58qnBbSFSCHc315b
F+I/MwLk0PWKJEqbj0hU8z5qCASpWE9j5AW29u8KWoPmOroWABG4NhBydTUFYyP4aO+c3Qq6sxWg
Q2b4igQsI0DeTEFAQgm9EcjIoJmMWt65VLoslCfEopbwM7AeOvOAapIXmCyVsa1B4fJApQ40K9DW
ozYQOK6yNBwFwQcKZUzRA2CUFtDg9jikazc1ibunrGJSu6xTRd/FQJqDFAioSiiGU8FLFWj8MFc6
HuK7HOIZQDHa7ZPyFpD8yU5fjuWRFdtvlSqgXwbqR0RMBqo/lMUBfdTLnBqCn5JjczqPbqaR2jFD
S36+74abJwNKkwqUczA4dCFeuwlkWtIoqgPBj+fPkfvDafsx/K22+8Ku3CYxRbDT8HbTmPGPZDzW
AuOS3lzPC+vUODm5nY2gXK2rx7505a86fE/1fRM+KsgQsxT4tl4Y2tpMiNAND3pwLV8Pdopb/NUc
i/4MzKEpAtpvkHr5kAobvO+kTZEzsptzke7yX21tv4ACpUTyrKx2yl5A63f4twgB+lh+3F+DDfcC
fGcFJaMwAk4o6gJsFwixlbow+9A4J0sNyiAomt43sbVDr2xQ91w/54MqoqXUBwuTM3K5I3PySW39
sd9NzTkJzxNnRZAhrMrRKetHofl//gJq6xbNLPZLihp4OdtxO7gNmG+zVrYnRGdg9u+C8DjUEgFT
EWnHyZGNfF+3DLzU5kwLIrLSABfgLUK5Gxq026mf+NmfpeFzAnMzlySMxbwhAcYrREc29n82qLhT
1wAErBfM9OzObnKK9tG+tT8fQ4I/bkemZySa9vKjSn4cXiAPbt1f6K3aA8xDUwxAhu99fe3iSa8I
Uzah2P5x/vwZktLkzNztdqnposjv494lI2l3keuxxLbXuaMOyUvDdM1v7oDZgO7Q7PeL26oPWv81
Fh+Zynh5saxQe0UHbew4NPAiCMdBrq7un9pc3y0J0m98zzn/aTINZLfBqIeDmNo1VfR/J7M3O+t8
fiyc1gVHAXkmmM0fOun3tfPi/Wa1GG+5KR5+QCgZuL5vdMuTiVdmaAECY6Ae0vBZVFmtAt8HHb1Y
Fxbo4F6QJjTPybCQk3E29bPqovuGPL7COTOSvBln4zyZHfmVmxP8NiaFJdrTPjJfUWL58064Q+cq
pmAi025yEhlZufzvBPC976OWmcs6JSxifB+Ad8gvIuuXOYlTuuU5eAr2uenaD35ip07j5g5UzEhh
joRzChNBx30X2LqJ8Xr831rQTCC5PhqAQCyLD+yhbAJ+/Qnt0vPyMCf/xdkuLVEHpKo1QlsbqAnn
GHK7TjqGrO8j0BMDoPMjRL3yBVEiOjrczLw/yu9g8N58rx558Z5McZrkhvpt+/MVXPakBuQy2oOd
GD9h0Sfy9Kt3Knsg3e7P6R0qWuQFqV4TCnhWe2QihjavKxRzgHRGER99OtT3yHIrSUG0zJiL5rVM
d6WnW2PzIEsvuSBYsVOgzT6dTW1/fx62noNgQPvHLhUNFarS610Gu6ILkfmP9k9gEDN3doxTmmln
PeYu5nuIR2kMoc6M+K5z+IOF3gTTH8lvxnC2TksQOoAWDzVJvLuo4QyBFIsgQ+NhRvn1+Phau3tI
TSbW8lYWuAd2wQPjtbW5XS4tUgNbQtRkhBEW6+qpUDoA98wxQzpxr1jDKTobygN63xij3ChggbYC
JQIUQNcGV+rG5XhZhYI1YJHnwULq7zNO3RDKZ6RPTRaFwObCXdqiXjox8sK6mM54tvXk/DHq4A3X
lrNlK6xec2k94ugtuZJggf4CISGilWsX0aM5MOpRAN6a183erbUTKAafhEO+d8kzWp2I0zrm3+Ks
hyRzvaP0+iY/vBlW2eIoZK3qut1uvwV5SMgFgKCEvtuTdlkKQcaoz8lH6GmmcDA7Fzw25C82P8Np
v+m97hmjzv5RA1tu2KzLeVycn5/OZ++Orn5w4LrPz4Y5kOz49PrHfre/avO9cSc/M3eZbVjhC/u9
eUOOskZzSMDyaIhF27RC4yXGSU8zg0MtoBvk4jinudUYGdSbgOCxW6DsDxDciyxjmcpHngtxWQWz
dkwLtXyL1YLfK6jSuQm/aA9DGWf4Z9XoSousPbb4D413ocE4wTbjv1V4E29jqDjjs6/dhlviqFqg
WYu8ghW4Gk/k0Qx4K9lZuBuNvVf+/MtZu6Oy74luspAv606jlw7s6OBSW+PfG+B1XVR6NJbIwLeL
vQg/JeF15pyIoMGXsedZhlaHvTg/9QREwwGS/f6g+Z9yX4HuzqswoZXAMLQZzl8OiZrPRJVKDAlp
FK0g1scR8UiPMrDd/EAjkWIjp6KgQ+FJP0L5myO/d2+Ms21r561dpGvNBIrc9HLmzWCEWQ7zVRNC
LuysSH/kJCV9HJsy9zeABgzPmfJQo+JI2uoghHYqL6/3P2LTp5AfQCMdKtgA0lKHeldUQaanneAX
oZseF2J8vbeO24XkybXt8MfD4eBpP3DqQF3zvmVh4wIz1r2HWjYop+FT1DrnnKQtDYCE/SElZ6Rd
RnuZMd8NEkye9NQTRri3tdwGki5Iu6yTfsPUPaV6JkMYRfCPUgRNIfLe/C3Q71GRB4JSSGEaVn0s
TGn/ttvdH+o6EmrrrGzaeGgA6gZmCOq4ryecP1Ij8n4xOkbxWYe/uvEEUegeWHspsQaRVR9ZHfee
QWoLKWKh6BMSbX7ySyjPmtBYqs4C/m1sUzy00SALVTlZxYF0vXy5yHNqWcNGPpznwV7MeLGKjkXX
wLJCuaeslm0VxbCytGZ4eIy9dMfbEhF+iQa47Cx1hztxl49vfGUz3GUrr71mEpCiA48R2mqpuypW
I4hfDDhtddAyhPqLIZzK3M5TGyCTeuqtBqJ90x8NClucmbV++fO+02xAr3A4CN/0SWvUStPQxpUs
5MPSicCRip72a4VipLYraA/8B7jYdkAhtHZgL0/3zW4AIq7NUuu6yBFX6CXMQt1HnUNLLACwOxuO
Pu6agejogKw0x7DwCXn0pTzzyHMolnwa3ozUqhtGdHJ7RuBjxJVOArSGSHlQO2cIxzbFW1ZE+LeP
SXRkFW3Wf3+9Ua5/P7VRkEKXxqxfMFgw3qjaXo4jE6lFU1mORfMiQ66eb89GYtXzvlzO3cDysduN
em2fmmwkIUDss44PJH7l+/TUKq9BagX5cxp8LV+p+qiNpva7JDMBlvX+Qv8f9r5sKXYk2/JX0vJd
50quue1WmV0NMQcQQACHFxlwQLO7Btfg+vpeIjMrI0Q06qqnfmjLeshT5GHLXa7te1h7rQvh7rnt
yadVmKJVSx1rzzIXPau2LhyJ3fSPZb2qgJn2tXqulTAG0F92G9Q4IPnHsClUVs5dRkO4SPUStXY1
5RmQm3IL/iSzyTBMaXaGdpcGRL5r6rj1IOoFLvuORrrqZFVqGA4E6AEzbHNdFVDbsOLtkKdF4Yio
61/ToRMvTM6HX8wMwVv6/UZ9dUHYp5OnnqQFgwBbsm0AIVRBoVCujZUKDHcabfW+hu7knGLLhROB
AYYRwzviPr9I3ygKLyyGwaljrD9q5dpK7vNm8f2Cvl5HGNAfdcyA6wQtwRSX0mRWp1LRjhiYHMjG
zBVlvZai1DOLBzXzuix3GZsrgXwNdlDuApAVnBz6p4Tz+bs37cZuGrCUH4e0SpZRnr30bTSnm3kh
poAVyNyNfM2QFpnSC9NOy8MgjsjRqAH1zzZ15cTavgG7TJoFi7YFT1ddDZ7VLOL8CbyoTX7Iaeno
ydsctupC8wWPooIbBFcINEimvNFhnTZgUM7JMdgX96Vberq/jjfFtvZ8yxl8qjnqTCx3oQUNkzg5
uI+h4ou2w/keS5ElGllHq04cmFOjNpy7mqdc9e5V6un/QfyGKjSGs9GBxPA6Xuy5NSRNphl3GUAE
GW4iIBqLX/ILcXM3di3FCSKneTLwf952j3McxRcyN3QjsbNAHBHMEE73NhYGpLYQfBwj5qCPJZx4
Faz51rziKN5uub95L9eA4B+ROs7kYBdc2Knlz9vzJDnBiGaehaRQj0oLluJiKXdg9wKK0x8yL4hm
PM/cOskkBJHIAOYwCeuUPwqvvFK9dbjJXUyGBteVr2FULEABkS/TyCnn+mkXP6WTPf5MHE5Wyq1B
y4MUtoubnjsgUfLCrYr5O1eOfBdqtM0W++vmj/9Byefs5U6jZY4IHrosMGwWXvqiudm13u90V75H
gJElMwHGpVsQdSWwGKI0iMGxqUgQ5SiuWXYPhEq/7Vu3tZ1fob4obA846S56Geo5SMwlB39icMqe
QwbFHqK2xbULML9weuIQxLE7jLvrm273EjxuMuQgc9n7nNXJSUKhu+dlD6t9vpOpWzfLxviPVgYK
CdB7wMl/IbuVOtLwNFGBtyEPXNLWkJTyuJI4OjmWqmNJ61y2nhX6UQeLjCxIspKCVTenJnThctPB
IwyoKW5R8AmOPz85tlmUskKOqXrs3H6dvTbrcIH9nIudCH7LJJI5tTJ9iQXrM8wiwoq2zx3tufeg
q/ZcPrE12vhzBfwLTAW475G4jiPvYNycpuhBJEV5ZMCY7vSLJx4vjG7TC8yhuAdppaDL7adO4TFQ
Nt4bMx7ogrs7Mz2J2Pp60FOmw3SKCRxQkcQ36ga6191rNKdcfOnyOjM1uU6SSpEzSYWpLSAfh4N5
B8lcSOK9oas5C8G48DVgiATJFZRLgSD8xBKcHJKGGCGzVaYeqwVEg9xFvrqNl7UnL3z2E+/P+z7e
upTJnZkbH+fEnFBFYIoAS/O8ytubT6FfUzfYydfN3Ur39PvVcDdj8eL5BFOsiaq5Dia08ecnFnVL
KYuUNuoxyBOn27SqT6x98hofwLTiaDdtdSsPu5qyuZVePC82CsnwAUA9fA5vnNhtEtS5urQjR++J
bAZkEYl7FTn9sbtDTecw9x4v4L/G8hEcNLhzwM+kjUHniTlupY2IeAHMR+4XspfabtDEXiZnGDVM
/TCzPBpk2INdUYCusoBgu3pQTMRGUee34qhk22jYZIy4NVtx4DOKXUo8M7rrFFerXONZjZD5eXL7
K0OLI1vOvKRLmzUS/oBoGvUFMNefP31UANDc6Q05PngDcdrVOnXblQy/heSrxJDoLdl6tYlSLnhv
vjd9YcQOG3dievqxdaUOSmZcB+IAwluM2XEvOLSe7eixoz7Kle//RFnM1WLn58/lVbtf0dn584sf
PGJ0cB6NEuyI2s+X34eYvbIJbl7VSVBgYW6gONzF2OZhlob90vd+amqy00YQA8I7wNSD5z1hhCZ0
UslR9jJip9VKmwGifHLzTi8HEAhALQ0MgZgImVhDYcwMqxS3nv5Uv8gP5rb32nv1KvXvTXe5U8D0
AkK0Q3W8u1OPx8px/Ee62jkotd4dwsXMF3mhgAJ+6r+fZfKizV7ApUoWkNKYBwVz0kLX8Lq1uWLC
paMMwXQM4APWJn8RpG310kyFNahHrt8mtpPTZej3iNqoH6fH78/upaBYP7U1CWWE1JNAMBnO28Pc
in2nucNrfJR8sdjRF8vZbFaF++HOWL1UFjuzOvGoLRoRddIR9ThW54Wj7IKNsWnvHcO78Xe7yiGL
l2Fwo5Xu1r++X/ClwwvaGSTsBhhTALQ9/07igNOhSQ0kAZbbtqHT3SXdz+9NXDol6ueEKQEqRf/M
ZU/8aDXESkxqLC4TwMtCiFNtdkm+iWaC7QvjXmNGAc6LUS4DBaDJaSQ8tMxcwlI6THqJh/ARE743
NXgT2pXj5Ls3HFBkq2+t8y75r2rtRGKpzOymcWk7T59hEiDWuhaFSmypR6YzCRNHaZ3pS6oO9qNd
RuWRp0zch5DGeDfAMt54rAkw1K1JkbnvwwETe3bZ8hwqrIIqGN4oheroKYIMxyhS+ZXkGjAzrEW/
xylLqYYeYyhF+NyTgGI8VkkylJBCnb5lhpZnCyPITb+SmtcB0yBXImqK1umqofkJqHyzHpS+gXKW
LelHk9TGPStodkNYBWWAkpOidKkA5ZKrUkNFRAGwUYh/j8TPhJkVyphKUawkLa8xom7awIJHibVP
dTVbFZkJmb7CCH8RHe1Yt9F05maUU8UZ8pZvLEqkdVZQM3YypTBbtyBZA9kDmsmdTytMSzqY+Aeq
mUbViwyJGdkxuq4JXMzTpq85tqp2Rm3MOXHSizfG36/ui8h3F7eYvwQj/zG5L6Hj7ep3tgArGnOk
dbQNfDtchNFMrexCF+D0yCJcPP/6hGXUgqIbeox2hhvdXSdeeFCWCugbMj9b6jMf4oV2HMyhuYs5
Z3ztX8D8GByldkIDnE4/2nntYr9PVyUwQ8x50q9BVPbCClcrPSNzXYktvZnb4vJqDZQd0e4YWTYm
H4euxYEw+lw7aq3XSoeBHdIHDTM8lSOvcaZMFbxC9b7pr8QcbG38zdNLE/ptf1mejvWGjOTFoMfa
0X4ihZs6arUkbMfaZd3eHL73dhc9AGILUIzDp0Jz4/yVYlwTUtw91ZALP9li37To5880Fi57uhMb
2rmNvBAk1mXYqBb7LThAQO0TebfvwSLcta7jb1Z3Hytz/WDNpqYXFwc0o6YA7oyMcfz5iSuX1EES
Sjhox20MM99v3Bi4fHlHJ797ErE1Bsb/1PF3i6O/OUbA5n3/+y9/4CcGJpGTqfeJYRcwYCWrYBkB
8/fEWnTbNHTazMIZ1ANrDMdmu47PBG2f0eZ3a5tcTaWZ4wCWMM38/f75egEgldOVgOKAFHC3K9dX
VxvieHdm4oTe3LV4KXoaEah/vbPJV9eHSZGEkayNEwF78fGMfMTRfMzurG+z7bL4ePyZ319tjgB3
HFZq4fxHH/3f5qeAUUkpZLVLsPT2SdldjwlA4N2arri+4wAmLpOZU3TRySBhQ9yP9BT498lW9wOr
FSWGS00BRNwLF0rC3Bf3G9Dh/ArmaBcv7e2pscneQjsjCQehq8e95qcb081uV8rPmWM73gHTs4N3
B48yckiDlPD8m6NtGkLQPNOOe1QOt/LCXR1+rZq5nG10S1+sAHuD6taoqiNPI1B8F5ZuwkPGlRt8
LF5Lh4I+33m1t9frn60f3VqVd+WqqXNsj6l39/0aL0WIowI9lIOg5IknOF9iZja5WrZEOybGayle
BLvPpRcxp2h9AauKHOLEzGSNkgoxEqNW4b2eRq8Zue1NAjBT6bzeh06E70FznJ10AH32zuXgyAXH
ZLwQjuTZHii2GjQDvl/2xdMD2AaAo8oodDM5PUVESpkIUzvKz9J11i2NZg09aww3GDNt98uGRhlg
G2kjXu/5/pqkVGxmRfqRe5axUF/lYEWp36arwv74fknqxXOElhSY00e5xSngD9q2UpHnMMX82jcd
6W5YDKqbrZ/3C+h63GGe9j0c2ygQaThkHz510nswXuY3GBiOPTDwHb9/nkuNBrSCQVc0yoEBJDM+
78mNFeSSrYQRjpa379w9VMwddNzd6jHb5jt9Exlu4859seTSTXZqc3I9WzqKqhwiuHBBKqofYMka
eW/7uwWOmbN8c3Y+L11/NTKlHryHmQVfegGYBwKyBEAkIFsn7qLm2khCAH8r3RWZvVCzJyu6VcHm
01Mf9GRJX7hWuUT4JeF0z9XHL96xp9Ynd6wWtwPTLDEufe9VN/ajCeV20FYl7gdI6lYza/2K34W7
QDlwhPCidD2t0A1W0CtSbGjHHJMqfF0uw8qlkemlSYuRbcvrE49Hb98bvXiXnxqdxEBNLGhdILxF
zP7wFOyBsnL217Wzfu9ubm4e2W6nulfuauU+zLmLC8cK4/xo3SN+Bx2aMfmK0zIJEqPO9SP5AH9I
1y0bD5QyvbT8foEXYrwzM5MvhmlhlvK+gLPQh2I5JBb2VIoTVwQanwsORg83uXWAukYkC7Y/cOBO
U/bQSAt9aEv9iFqkMxKb3i5vlm7lRM4doKYzn8b42Z0Zw+UGa/guRi50VCjPXUE6yFDB08PuCGr3
0IsaLKzposb/fvu+NlRGM9DSgFLceJ1OR8U63aJ6FVrtsb9OrxRPXeV7lMXfwaq1jF19/8h9zas9
uz3MLO+TLP7L+k4MT749PdYTCrKZ7hgaV0G1le74Ws3XcbQA4LTlLyb5lQs3co0d5mHYIo0Wr/ZL
pvk50nMbsh+1AwHO29KL9+VRNOs0fgR1REbcbBctq8CpWwxO1B56C5If3rNrlrntzj4qyaOVu5GX
h06VXffFUi/dOgZr16q4M8qbCjqiUPgUkpOs6EsJepLaXoQEea62KjCBu4mBz0x2ueJ1xMvdFO1D
hwJ8p1t+pwIpQriTXvXjYP2+1HMHMzvog3PpEUQjqAtofrTXXpN6dup8/JS+28rxQj25NewgRp/Y
Mtujjln7h7p0VQ7W4p0Czj08jHnQJb+OfOv2+6Pz5Zr+PDkaAW51JC2ypvdGGonWHF+gsoiuTdSq
gtCZY5ybszHxXi1D370qYGOrLTGYVmzJ3Df9xSlPVjG5gPq+EFYZ4jMDp7xHrzlQBA8pjohTboOX
7zfsKwxmYmty5DtRUr1VRlsO5vh0tlIzXz9cBU7hKG656LaKe2fnM5OEF7cQ6BTkwAjeQG1/fjhy
YZQ1l1MY5XWzaALIUQkl7X3WrascYKCe9w80kufIpL42+sbFopkxKsaPIimTjc1Zkpu0xatLkmd5
wCgZwaDKFY2VEepby44KYsh+afyKya54l68rywP7v6M1M8HkF589eYzJngPSKKhMk25sxNOFhA51
hSUHfox+Tnmdm+ri+5f82S/98jGerHvyMSY6G7SeY7+1csEjR7fRso2TdaV5/I3pUMYCzz8DM5tr
3Fixn69Tc8XelPe28yKk2L78SwHAjz1+/1Szb2MSvNdR3DAzzsajx7JV2tzqihu9hsW97ebM0dbN
UxfvUmwJdWrDS6VtLGbcxdc+G94E5G3HUA/6Gmiunh9ESvK6yQu9O9bGNjZQI76hN7bqcgaX+1MP
qNOvdOpk61KHBAKmORLHvlXix15dCAue3e8xl6KjlttB4nmpdntDW+uzEJhLrnS8B0eeSQTh0+q/
QHdMI9TAQ0IsfJP0eIHGgWprgy/DfpnFm1R/ru0bXb2beUGXrnuwE4wkFqopI/M53x0VWWUtGbyH
yMZOiW/roXcHCBCrZXyTqM+9IYNtZ1ORhRIkvgT5J8N+rpoZUOo0FcD8IWQELIzRKUi+kN5Ozm4q
BWatN5h/etKWTzghVuJYP5FYLtkSQkqNCxCZWEELFPOQwS1AT56xp0B5oG+Pf77fkNE9nHxGXx5l
sh8S0F4A2g/yUQbiXE07J5WvgLMO8pk1T3OAqSFl4h9VsCO0qQRDFXgIY+VXH9xYZQFZceLrlb7g
uZtv1YaDx+ZZNHTGW0y80xfjkyAvjIcWxIWyfOTsnr0E+d0gb+J2FSuewheGNFNcm1wFX6yNh/8k
TlBkyeKSwOtN0cwx7qHnA3UbKMJV13k6N3Yxu6+Tzz3IbLlnOiYk6Vr2w3pRyivauD24cBKXw/uv
oPk9y3zx+bamxwZ4C3AeKAZoTD4T/tMlxpUwocYLhlrAxK0lVFQWCVivIeoAYKTyOkc+c3GVI9sQ
XAX0cYDAPN/SJpHBXQqU/DHRfD1zdb5K1ra6KsUNgsgo+6jtZYUbVwnevv88pnH757vE9SqjbAii
GEBrzw0PaWkmgcBkmNpEwYPRiG7ZE3TUGA2Jo+aReBZxmz9IlpqsFdkUq1wSmJDL2M98qD5SJe+W
tamxQwaY2vXACPPhGl4KkbDV90966UNGIxxDRioxNGgknz9on8sRywI8aFwvRjXvSFkyT7Vm1Zsm
DvRzQ8ZIAwgSQyaYZD+307ZB3aGdAa7OykOfyE1uQKB5kx8MP/nVLTnY6CVf93fmIl7ry87L1/Ki
RKsMFKSH1LPX0BZAvB4vpBk/9pmnTU/k6XNNTwhTSKCqeC6TvBt5tmoXvI79HmWdMHw2O6QxKnX/
9J7/9db/r/Cd3fzx++t//jf+/MYKUUHyik/++M//aaCD+JLFL/Q3p6neX5rf2Mdvd/yFxzWP3+r/
Hn/Zv/7yP8//iN/1py3vhb+c/cGnPObi0LxX4va9bjL++RR4qvG//L/94W/vn7/lXhTv//j9jTWU
j78tjBn9/c8frX/94/exZvBfp7/+z59dveT4a9Caf2UNj6d/4/2l5v/4XVN/oAyNLH0UlwAGciyv
du+fP1F+mJgaHYGZGHjUQW78+2+UVTz6x+8K+WFiBA/QAiAWITOl4KuqYWP8kfwDpV5MJwJ8AH4x
G5X8v57s7HX8/Xp+o01+w2LKazwNDuPfhwJJPUJjFMlRdxyTJ+RQ54fVZlLYJNwEjanSQevJMriX
mLm9PNmPP63OWgFfFXg9UOGBrzi3UibxYHcCVqxUE7swrKOHTKnm1GVRkp2sBtpgmLy3NewPgITA
u57byVpMpZEOBMRpwzWw1EaVULyiCKwbq2mseilSU/PK1KrA/Q+gnhsWPAHASmv5TWEbNaBObUPv
qehiw88htsj2bQCxpg00dLXWUTEkbS4o9Mg7P6YMEzGcB/bgVLTpa6/XSbPWEiWIV8MAfVvFxNRW
BsVnRTSFE/TMxKNgnod6chPot3GUyeU2tAs1cFUpGVDl1bTwEDCq05XctCbUqGJqKL4R9OqbZg+1
tUI4ryzNQAVXUGaB38eRGvjMAJLcgDcYXb/tUNC9RTvCiq9l6LQ9CEIgc2AZSXps2xz66OiwsiuN
dDxbQPkKUYSU5H29LHmQ537XyEMLFvyOpQ70YC2EOkGrW14yyAzMihjaLkBMFSlo/MU9gNurPoDH
px1vLVcnoBtdFqnFCj/O7CDBFIdRAeofxLTdSnqcYrQIgBrqUirCdUW6gUOpMte0F42BC8Mzas7o
A620Ygv2D61cVcwUN0EMWWhHqToVU+i2AD2hSUQMgAqIo1+SIrBf6sLuUZmqio82Vw3AqEKePQNE
lz3HcqO/tXGrfozK4PSnZIKH1YUkTqv4CoXc9cqOpArUt4nUxCtlAIsC9JW6IlkVRKqSW9vgBSjz
SNaivVhadbmVk76ynFzpi9TTFKMhz7ySNNCTADAHwjrCtdDXlKwnS9kui84X4K9PnCFswDity33S
rysjaOMFwDiyCRBKgnTYSUOle7IaiytOpKe0WJWFkVyDsLr9I//+t1zxPn6rWM0++LmXPfff/7wu
3ukdr97f+f6lmP6XZ976/w33PAZf/2f3/D/5exW/4fK5e8kZKiV/ePzRrY9/7w8nLSmG9UMBMTo4
u4BvtBEk/OWlJTjvHzJcNHLFkWwfScm/3LSk4EfA8IwNGxn+DQT1//LTkqL9QNsM5Uz0kA3gqsAo
+2846vPo5ZNPEKkQ8kBYQk9mGr1UHBAnTW/NO8wqEGDskJzrneB+Cn3XdZCAFvxkjy647ElHCusE
DBvtAfNT1MU2ph0gIql2mQ+svTdtoQZe3HLMRlRKBC1Ku248C+npTi/TEAzcmrpithYuayG11FO0
MNokQQvqLbCmJo4Kabi1GqvinRbNzxw6HZ2D+1K7rTSBT1VSwR4SKNK1lJit5Kt1Hq9F0iYvvZaG
sqtAO9qLDAh6AJ9DNzqLkHk+mI0F1ly5HIhf9GX+8/u1j9fE35fiH0tHp2AkrIOACirs59cI4qQ8
AH8bv0/BduvGFjj5GqE+DZUyl1yOF9+5JQQAaBCjd4xcG6RH55ZsLmeVyo38HrguCFZmobJGJVPx
AsjbJmDDL9i26UIyk+xNkpNxgWDlw0weQOhQGQXDyLlZNYqgyxT1+X1VqsqCxI3pZdyuPE0Fn7yu
k9RjYZe6Bo921OzfhFH3999v8QRT9ccjGLiucU9AtgTf3PkjyHIoKo3k+b1aUnIVllW87C1uO5We
X2FgFMIByLX9QrLQ3JSHgxzVzdrucBDlNE39tEZWzFMJzV9Mov5MNQbOTc2M1yjUVhvSfmhVXizE
UFX7DDx4M5nE9HyAbMPC2RhHGdEaxUd5/uzh0KhqZsfSXSI/GiR0mbQh6dzRmH7woxGAPmEAkP2R
4uPcSBvWpRSHqXRnRPnSiN95Dn5Ibi/75OHzVfz/e+F3+MuTUzmmBWdx+21T1/HZhfD5F05uBDTk
x448IptReuSvG0GxfyClR84LrwzqQYTh/7oQLOUHyGugUweY3nhnjMnfn3G7pvxQ8ELhVj5pYjBd
8O9cB59MDn97DqCOEbTAQ4GuCE56HMQ/Px4BWFJkkdjgdCxkLVw0FDr0LmL5qnnqNV5AEnlIipSD
WzIbqhtZ5oNxG1hWkqxAr2YLdJj6ArCUCBAoK/c6Nc3bVZJXKIJmglvMK4JKPqTMZg9RGAM4W+XQ
Fndol8a6zyIjMA5apAfBQmLAlqJtQBGDaS7VJdbXizoVZZS7cmJ0lQ9KcFR5h1Ymjk0kCDrQqn6z
ZRSAbgrJTjak6JXBbWuZQbGGoS29tMOyk91Aa/QnpVF57ZDEDnNP7jQdHOl9ke31LoCseBqDD8Lp
NI74lzY0QWsrNqN6kcR6eiuFGoax5KQtsoVMIIa1lpVkyLSFUQtsVSbZJbC18HqhmKPePPcPf7wb
HSUfC0kI0rTphGgp0ZZgz+DBJRYm8ExdVdV4IYW9zVOlir2TU3vhqp5k9qM9HdkO5rQ//4eS9uQs
xCEA1ArXQFmPTEJzSBuSGroqoda9yiQnlQNi7zLaMspE9obrW7lvi65+El2NIyDiup8bPRgvkLPT
+cd8wxgXYdABfv78iepQGpIwpErs1IkMeQ5NAkKnYYOEQDhRu2FpJl0EGY3MRpGflLRnPs1NBAbf
78xn+nr6HJhBgtYhEkKQM0GvaSpWbRiYMJGyALdaFPDM8FgM2djrlKYxuiER7+SFFkhB6YATTE63
fWio77KSlZ7SSwSd57Qgw4satrX9gCNvIcRB9hChNZFaTTH8UrgamLcaVztMJwWDCN70tq9BhywT
3ulzhaXz5BbXJBaC+gHcCu4dDOhMUnU5AUNZzPUicuLYYs8DSo+5b0Rqlsycp/ObZzSkwwiAVRC6
JuAHmLgWTBYGOB1Bjk0ze264ZaoI8yphuWW6NO9j4SJxy+agdNOPBlbxyUC0ThkJCRCcnB8Z8D6W
BTUi9G4tEgJXlhZioRos8Cqom81c4F9WqCPeB84YawRz1xewTwi2a8gBZmAZh8R7X3iKmpJgxQVt
rY0ouU62vOn63p45jufR3hjoAIeCdECFeZRCppBEHrSWCui/AZKccDDcXqnTmzxISijR2kH9oIiq
RpnfKHBn/SvdueAfvuwszBoGJoANC8E8mfK1DCTvBAO8DWblASmwonf9vrGsokElmmlv31tDxnP2
6YOzDvVnoNSBlh8HAce9Pyl8mzwl4AkxEzDmSWmzqqrCXAYImJYSKvE3NYJSPzfUYQOOkN793jTQ
KF+Mo8AGam30mIFZA3HeufEAs/EkLiFC5dRBX4A8OrW1mt7WFR3SlwyBVm07RojnXlr6YHKcsjCt
UBVvJYxaOGkBmGcAEAY3lMhlaWWIGxOKYBRcSmptuDJtMnJd9pLR4ZpMCU96x24GNhw6VvdsGeAF
5wc20Ao9k04RmDFpgq4UtwWXjcEhgSEZhwEVgOFDjUt0IFdgLkmFAh4ZUx6OZdxK7XuIrCY8dlrX
WraTCCtJ91oXE+0qprJSHqidGz1U9kJmJG6XqSHY71BVF8TtlM4KXNFlTFzVIQALfm/1ZSUW4RCT
oXEbhcbkMZEYN9o10rVcK6DyY9rZMRoy8KxGGKVReq8wI3SmIXDXD0+NRWKUsFqd6o6WFqEBIXiz
iSRrXWRZl2x5KKvRVdVaNFkaguXaCr8jtIdFJPUsaN0UlpPXjEY82JFQqzIvRR0SrqOWDcliV5GZ
gFlujZNr9p1X9Hpve3wAnwxu9UiSICDemCgs+VlJ8l69QeWlFNoHVQ3aVaiT5JkUe0ylNjCvVNLK
yHQbNRCo/IWiFXQdxrlkvYNN0G6OBPKA4iM19MIMnZ5FZvEq6UVB3DiiZenGal9H3LeVTqrfEdmM
5TcxRMm7bWcZ3UhqgJjEoXlSkp3U08JADSwcIFiKMm7fgQOOJ2nqaF3dMJeg0ZM9akjUoalhKKzb
kMbI7VUXdjlYjFB0bNcRbSXpypBFiNtHonZU30Xg36U3iF2KjzwpLPs2rKRuRFoWupI+YZQojHCn
Z3KLocG0F/IeUWFMbgUFJmbb9qJmC7UhAiSDqRHrG4vrCI+8mOphfxRF1a9C2wzSRcE0gedS0syE
4EaedIBzmrS6R6VNsX3GO2qBOgtlYWN4tagU9Igw8crA6ZFZTEuXnVKrlO/qkkSKsSyAo8gKz+5S
kMc6VqgrfiaZLHYbDB/qm77O02zdFbhSoLVh8rixwo0VSrpZ+ibaVck9MKh58zBEdBCNW1aJHK17
tZYinFpLyftFStSs0IDTkOPBdLjeqeUj4Y0mb1gbtij4tXZgjMptfaYzEGBoFJTvTtNxwwBYSso7
D+TVWrJW+7aQXF4UhhG6vZTK5MYykDKCsXucMHglFQbQ1nivUeFrgcJlQLOqlIyJHWJRuev65Lkn
iWwt9JKVzVVBMPm1GwRo5PdG3nSxq8SqhCmwlHSlueoCue13AkXfaGl1phLuFd0K4wczQ07X7Nsk
LyyM1HcR48LFudD6dRHLPLBesyoM6mMQ8zQmzlAlGcQcI7PjFDxffWBHx7rV4nhlaHXRNZscs67G
uk3NVA0XVo/2BrmuRCYFGA7KuckOzLL6WvKyWoWTcIZA0bKfousIf2yk3IqdeJAU+SE3G7nZmnLO
+rWEikSwl4KI36IWrGlvgutmNncXnl/BY8MQnY8RtY4EGgmTMV4jJ9dEQPUIIumBuSiFVLqMpvW6
zlnp9SZYU4oeA27f3w1f7WGMaRST+OR1RMnu3F4CWUSlaYW9SIMuWtGI1StmQgHbUuGfh0Gd07A4
vwbH9QFXC1lkGRU0TPpOKztSYLQt7yx7UaTMcnEa+0UfQbBP40G9Q7lXcVgeWB7mLmfn/cf47O+g
99P0CNdETQV+EwK8k0uwYQgpMjIgN2uiOgJQJCa9K/os2MpyVD7KRivWGTDvultUle6GSd7li6RM
6tSDXK0yM1nyJWxFPGkBz4HOK2RCZW28sk9etBKqUmx1SfARiVDdJI1C1uhQzJF/nL9ehFaQhkc1
C61vIDl1qI6fWzGjMAFIIyg/aN+FuKyUWNQeyxBSLksVg5KY6kwgP/D9mZpmOWD/QDcLtTS84jEF
m5RojED0BTN58FHiK2vdTKM0XYJSMukXI4lpCzBoygOXV3xAahoIvraCRBZP3z/F16WDaxqdQkQ+
kGFF9/986b1ulIGlRmPMEwXIxYC1DKu8cWlmqdW+RGoY5o5aqmo5s/zpETfQ6kb7EKVEBNFIsMY3
f/JmiRqiv1Rq2kptYyMBuVQv+NIijXJL4R2jJat1+GUytIbLYz1WV9+v+zzWG485aodIUYCSQguV
TGFcEgkNDMnG5kJAM26VqaTchKSLrgKKGGkmcr9gCzUd9G7HEg4qp5M9zggf1AQZ6gLhtb0LEWQ5
va6nN2jV9P6/uyy0GcbjhLOsEnPKxJ41ctsJvZQWXRSakWf1SbYNmVSCmEjlxQwm8zwj+XQVuGDR
o0C9ykSZa5J0YR6S6DqFJnadVNY6qUDWEWm0ckiByWFgI2TDYcn/5uw8diNHmi38RATIpN+yiiyp
ZFrtps2GaDf0Numf/n7Uv7hdLEGEZjMYTA86imkiw5xzQtF3XMILVlfBOTQ8EdpGGE6/PDiRI4l7
dUMJcjPv3ldCjLeWNfdHManiY6442UFTBrPd2cNN1ZuPRanHBsLOjHoQqBS+L806pU0YItzkVIF9
VE9FOjCvGiZRlXtCK6zAVSMljA7aUvWLn+c1CG85qyAjXLVNo27n51wdKaoidJT4Tcwg4FXaHKmo
p7VcWwRUfaop46Hu8zb/Z+gbJKfmJuneuuTPjmpFo0DtY6fXu/zXXU1p23ail83JcdqhDWjHNgfw
dyOyCUhsIwAgf/cWc5V3XMSlb2LJge6Re+KVeItIyzZm0UmuJoYdydOYTepHZKjGD2opx+rQ9z3T
fkEL7Fm89MnPFl1Qg9RIyLNXMuPlh6qZpug94d+JqVW+aIvoXUlj6VSKrv7Cof4qjLT8UHTRdB8R
zr1//e5uPSLbSL2L67SK3yAysnl5p9pQ88YKu9NckW9muUalKKnkp9wQaAiUUgtGpbbh12TTzv5u
+JvrdwuxKicRSlHpguly+d1hVCpRPEzDaeij5ZQ4HarRU+H+apdhup0TozgsY5etAgSJnw/9eGMh
4Hla51CAM0CHWPTDcOxDUe9xm67OOceIFhNbCfwFV7M55xVDwq20a+eTgtQZKIK+Pily+TEUw57n
vFp9LKHe/z9tRwM02uUSmElT9JVcZtCxrThMpVDPSyy72yw1lW+dEst7CCiWhxBMJ9/qtDFtQQOl
Ko+wJECXS9OQf0AuLO58oqBGjGcOHRy2PPrhsra/Xz9jG8AdOw2DwiB2Bq2DBioN5ktbhiKnJNVG
7cQKSL/PtclTu7Y6lYWT3TYwNaF/hPlBwCZ4nNxZO3UytQ6O2qof62Vm2GDefDEK+PyRCivFBYH3
UGRZ/KcE9btzKi93hGjb1XmiaVDQRaV0YmwqiV1RMAWxdtIjJBtdO+fKZCzfFSVXcABRmL2za1t+
KAbVqsyDO4/qzq5szeNa6eDSzl+fUxU3dLlS2ehMQ26bSzBW9nBbKnX53myGH5kWDyeKByjsxqN7
hqW1N6/78oHjjVkNo2gOkZppgGhgXRo2Czll1hSrAf3D8neuZGNxjO1WnQ6Fbtcq3HkLfQM6RZ9f
PxuX7na1uyZUtKoAltgcjdU5/uXlNZFVkd3OatDTtD5RbxfHsgKOkscVOy3H/PY/2GOPudgkVxT8
Lu3Vsz5R56GKboLXvrMXZ3xQUho4jBr7GWuTuuNeX/o8sRbAYePS+LqaO6LXbd47jRpYRuW+gy5G
1tbFven1JONU3KzQ2HmkX7RIpRY9MIvj+6wq9deCVp3uJhrRezAaanQE1SNOMxVDXw8BBRWTUe0A
o9cT+f+p2/82kH1bRx4K3Pi2QpwbyiCnWrCgRsL4MohNH0b+C8MGZuc/mNLBHWJsxQBspeIh6BA+
ixCeMSo4vpxnxYQPMjl+Fk7hngbwS9+Fd1wpiw5V8C06uQNcOBtOogXpOJn30oyde6tpa6+kUPfh
9TN5bYoHcL16xLU8hFvhhGK0rGVMTTUQg2v7buwyqt0Mm8+ZZKLL66aurzkTqVclGhT3ScG2sUbn
mkWdMlI0yCwmyJpGbxzbKGWe7ki2r5oxcjGjmwWvG33p+8io151ji65GYfdWPKqD06mBUyW263Wh
UX2ajFHPb4mLir2H7dqFMj8WOQheGw24yPb1Fm6fDfGQiCCxlZ4xhZXdgF8vOycF3tNKvTnmsQgn
VEBKM/zYjC0ooZ0PfmGVcacUM/legz78xsmYmVDmZejBqSyKpDNXTEj75jU4fpsKRmpbvrGk+du3
ds30cDY6bxcY2UvPZi95IcwRo41lJ/5aAriNeO3u5sRGYUqfzWPRz3vC+i9sLaxsATd7fTWB/V4a
ZXF76HPwjJLU+jog4hRoc2kczMKROyMcXlrTNVDi+NIqAeN1aUmRydTrSqUHqk4wLsq8vyVvIkbM
swWSuys9Xan3EC0vfZ6Dyhi4CJdbsc1sE6ADqblInddpjo+dVRVUiZfsRuaN6b9+Sa79NlvGABWg
G2svc3tmEp1CrmLNGorihTjEiaI/juhi34eTEn/IBfMiXrf3wqdxQon74DYCC9mSIAqrGpQxxZ6o
Iv2oLd30ZMTF76yZupvXLV2W09YXggiQyM7i41xLbEML2kZjhsDmghpy0n1V+7LoPDUv052X/doM
lQeqdjTRLCKKrRw9cONiastIC6Qao6zHK+/oB1EJ/cvrn3PtX6irAKYhSKKIxNtweRAdV5kUmRpa
oOYOZwJHFCyUgX+rcVEfhnBofepbQ5C6zV6B9vqIrCgdE6oM/eZVlmlj2eiSIlomLSAv0fzBGBln
2Oj/0kaYzk2Z7BXLXjJHaZLmpEX2jcTOpbmSxEGL6AYFI2yyI7e8RovAbDWPmSlMtUxmWx5fX9qt
xbW8bkAJoqpDiY6I8NJiqDRhxRd2tMZcNFtc7U8v7PNk1aFHC3rcyfS3NwBrK16U889to7W+Wc6S
sShupbqd3yuDetsQFJ6Uogpzr8iddE+X7IVPs8hMSfOp5pNwbxbTJFet4g5jdS/ik6hdZGaLvjkv
QzQd1Lqydi7dZVFhLS3zcTjmFQxGmfmZrvhXGOgwhS4cBqPzJ60zb8uohpbi5qF5nHsUybEnH8Kl
DW8RBDS/8m/NG93Lah86CMQJKldIJGwWV2bETmOqdH4X5dAxByuFijo1XtYxN+H1U3O1j8AvDK4E
xxEsBpCMy1MzMVwH7INe+6O05m9DmtfxU930Mj1bSZ09vd0Y7FZePEpgXMV1n/9aVx20mq4lBnFS
XaZ3oZOVvlvRHe1cuTfi9YXvot641iJMDifStpemJj3sjcYymAmgxU0LmSAaVE8JK5QYq7Epv7/5
w3ipuXw8PlhzNhvGlIkQEBh3L6KdHpAmOf9kDSNrurg0Pr5uavuUU1XhOVjVOdbyA6W2yw9LbahR
DXhhvwi77mxJ65bcwvAtho14oJbTQ10ve8L1K/3oIk/BKJVLAl9KbByXrW+pW62O9KGXftO3/fsw
07Q7W/QI6aWtGh6ozc1+oWh55A3dVH7MS4PuXl6haGPXbvmkmBwrTzZQit+8FszYoHJOIszbeFV/
czP0Mm36+CDyy6CcFjc/NAbzryOwOTdW0SZBWyPU4r3RLH8dFK0VTr3mbVs8cJcakQ5KZPRBSsD2
pJPtGa2pH8BrLbdq11J10LqdB/rqPK82V4ghO0EqoG69ezQpE7L6ow+IPvs30Xs3kAQMtwjt701H
eNGUQf2WXaemsw059LSvYnNORn80TMVj1oZ+SIe8uS1nO9uJS18yRXLPJVUR9wKTdHmYk2Vplsay
RpRTFeMxHKzci5GEPbgEim/Mf1dWBrkbgdSaKILvuzQV63MnRG+Pvo2G2nkSWRMMsVRyTyrNXs52
dUdXW2u/Y1W2XB/jS1u62fV6U0eTLxqhH11zaVa+nfM+rpPQ07LRCvK+L9/qyVcfvsLp1s8jWVxD
r7+caxJmk6alPUbRxDiqlbE84oNmXxNFE7z5AtDKwR9wAejwboMbUc8dA4Ip6I5i1n9DlJmKQ6qX
4WGqk+5TZajTKSQ5/fm61RcOyzMOEsDZWmTb9h9HMxsqFA1hCXRTAyYxTY496JWDVVfzP//FFLhI
ZKSojGxpkkaBnK9mwvszEjW6WSwFv+JK5pHQRt9xJtuImHPJV/2/qY0/txFBCw0oiL7jZPV9akMJ
84Y6lAjr6R2AsDB+UoYoPShtNe6EORvVN+Kc1TaMA7CRlOw5N5dHpk2dxK77BR5ch7qFSlB860ZR
/JTb0wSsuGDBvTKR5oeKWUeLZzmz+6QO4fROla2847lIb2c3ZEJMVUgawjWNcDJadW/K4TY5ef6Z
62vHMw4la7vxITmka1Bs9LWu+1cr8/nTAJli5129ijFZCx5VEBxANsEXbAKhxcozqjdsuRzs7Fzj
gwOnDfV7Z4h1X5tmbaficBVjrvYYdkPBgRQBZsnl2gOqqnGtA/YaQwQwp2k290YS0ADQjo7TywAH
Eh3kCOQ/R07p9PoJf8FFYZ4klniMysMztfYvb9EbS9aHCVC2xpryB63RBvUkLWd6sKt2cTynyvt3
ndmZxo7sxYvLTH4JgmLtmm2BG4uWj9OgcuRyYBrQrBbnTna2OMJQb49D5uz1BF444xZQCU4d11gn
K9rcr0GCaVwsbfDrpslDL5ZW+oeCp/kJPgQzlYa8NYIZFO7vIR2HYw3jvTky8br5U6FWJD01rjvI
FWHe+YM6JRUaPlZ1jJzJ+fH6hlx7Nw4DqeLKK6TOt82MZTUUlKSHwRcDaWm9ZLXmky9W2kFD4SDc
iZyut2GNJmghUg9iFJy9eXi5bLpVg3Lz9UyF6Uyo9g2GBl4mRDpoCBXt/Zu/Diu8hmvYSsNic7u0
Ol/yYXEGnz6eaA9gCavwuzFWi+Y57FD1dnMowZLlU4HWQTxsHuDOoKfeq2nvy5ph5Qv9tS9qBNA6
FFG6pzd47Z2giK4KHGCROGrbMS9A6GZnVvPZH5MRNHvqxgwMz+zxy+sruIEzrM760s5mCaUxtqOV
LLM/AIdiJkkXf9VaNW3IbQRSh7q0lQdNr7TQm0Wk/omWfHqfuhXN8Nd/yNVBJbZBxGBdXcrglEIv
HVdOWqdXRAbwMiWCdqCdbqoYQZWZBNN/3dTVKaWcjxop+SnlaJdw6tIUWFy9MnFCQQpD9HZyyv5D
YrT2ja616UpTT3aOzQv2NBWuIgkceiGUvy/txSM6AjHj7gJHmuU9ut7mP7oDi8dxY/Mh7m1l2nn8
rx4BQjYaafyD4pvGwl4aJF/Lu3JORYAiTfVOJJH1QdUz/d/IgHfiIZgCB2tS6ZqcIZWrxY1MlGXn
J1zFH6v1dRAz/ae1b7s5VkR3rp5nAwTMMm6+lfQuH1VKAl9VCPrzIZvS6Ch71YKWIZqdI319kljL
lXxNiROW3FYhzo7H3gitWQR0UlYWk+lKH2F+xoUVs+HunKWrB4/vhJvtrqKWzNjeslxq3c5NY6lF
MExKeUzAHH9gRf8t5ig5mhDpbvJR64+vn9+XPpBWAfcRYJcORvNye81arUeeHhEgpaLcZbOCBGOT
S9v8WkWh6uw8rS8cJtCfTOp9bphe1dsnnSEVxtjpATlrcjTEPN0tjcNQMk2vP+r12AZqlOUPw0rv
y1VR/Xn9Y6/8IAcFCCqkK1oZRGnrYvwVUUTpEi59nWvBYmXFOezt8HZx025nG6+v6Iq34bZA3uCx
3D5cpdHrMCKEHrgiVr04qdMfVmsr99nUhA9xIa2d63G9hfgd6tVgWSnCX6mhxs3cEwyP0AgrGs9N
a5W+QdrI3OVkT7HnJVO8jM+SiQzw2+pcF1XduWUjjaCBdXnOKG7ekojIm2GO5+D1vbpaRbJtmKl8
EXg/wqL1svy1V13ZrvNKSvolI8BlL4rAyVilUz5psnofptnw1ouAPQs+G9BonCsdk409WySdvXQU
36c4/IxWSXwEA1/Ko9G2erizZVc3HWM2UgzwqVfe17bvpNgF0mZpqgWzKOePi9vJz0W+gNHVl/hM
jkJXumJM0Osr+oLRtY4Kr58wZx1rd/mFRa+0wPr5QpCO9X09uOqdVdnmCadj+ZYr52NnQg193eh1
TGCuEGtiNSBC4Py2VfhOqV17KflULWujJw0dE8aF6e2RmcOJl8aK6lfFMnmDZlRBr1bmuS2dvQfk
6tjyG7gYa3OasjU4y8svV8sxUhSrZm/RM/cbdRho+C+5l8fhXtvtysVgiuYlaQuyGHQCNseo7hUR
thA3AhG62cM4zdHdkkJlen1VX9hKYkauBaU2m7bYxmsrk1sycAZH1lSxEcRJmB4yAJWBoibGXWQV
xh1shr2u90ur+Ny5ASkLQGObj1m9vSS2w05O7PShz8v8DFgjARwKpeX173vh8q8aFMycph2MTuq6
yn9dficsVBQ9EIJA0lE9NoquHDQ7lcekbpJ7JRJ7feCX1hOMC+EfuFBqU5td00PoFiteLGirTLwT
HdoNeamFPhhR96CH1eQxpHlv1PWL60m/D+Il9wIXfvmRhZittAEpHowOmjxNl6GWLRTXV2Fxvd2Z
UjVYRz0b0I+vpC1A705iaGMRmLkyM2w556GnzWe436AcGsfItNudsukLK4pFzIGnJl/a1m0KK13G
JiSWGaNoOkYIKIHzFfYJIl17L+b4++yYbxPBIHxhNi9+jTI7kEtI1ptrHtvNYvXsMi48R0N2MNJg
tJ3Ys9JCnl4/oFchKaYIhtEqAzHNim4uYK0i1pW5oRro8BmDTEcBu5wixPvqvF05bEsgnaX2w3B8
c9dotQxemnIB2RbV78tTY7TOXCZ9AcInCYsjyLrOk0Zl+JHrLP/h1JB+s7AICsFO3oT+LgpQlp6B
W0rrCHBPMy2HtB+KdyKW8NOVbq/Y98KFAAcPVooiw8q33lyIDJhy1M84mGg9ONYMjiA0wuKGdv/v
17fvRUu0qAjqeZgIBi8XMaWebqtZyUfFcyl+j3PRW+81JVa1NTNdvr5u7dqbkR/y/PAArdCF7cO7
LC1jRl0cdU0yGSiGm/kJiRTiREl+VnN6cq/bu/66VXaBSqG1krqNrVRtR0MdWYPSCPpYNW+MnBZ/
LJbmu+WE8YfXTW2EHtY7t9oC681ZBI/1LKrzl6cmo4Y6mfQGeEvDLh9rI4zbX9Zo57n0osRuGVAx
yTQKzA4a56PVigwF8akXxfCpduAN34jRNt9cOWSpyRUhAj03pLaCwTVtzqZSMsqjURiajcermEU/
J8tYiqM5D1HhU1UGzWgPSabdvr4iL2w22SLdvhXHAcJ3/fO/FsTU7FqbEKkLogxMP8+II85lLJwA
NmxzsMHg7oR1167o2cvS7SOwM5/1vv42mCfLSBhSukEvqyzo5yH5GjpDeUuZTPVThgs+FHoYemM4
VDs+/rrnyj2lLrzOacQNmtuCYGx3eoHSIMDGuFZDz4wQ2R8a0HBp0dc/lkGf7ooSnmZilta9OoG+
bYa6OlXLNH4y7GbyC3cROyfyev2p+1DEW/Mvd9Urulz/AQa0nlgVoZFRxXemkL2fzW15F1fV8lib
zlvrMSwB+DEA8CsKnsTv0hyINp46UKuBQkH8YyPg4B9SZ8jQn7GHhcmPhrs3EPj6elMhWBNMoJbE
09uaBJvp1BrMxUDP4lJ6hawgG8vYqoJBc6M99MVGxne94TBXcMqcLNJ2crLLL1w0sLNGxKuKdBF6
XE49eZbsxYepW0o0EofuaC4ZxO0iL37iQb+iG2EfionWollZ1c67ex1eu6tXo11PaZ763iZQKzJg
Sj06nXQeiu6EQticHSBC7Y4Zvz5F2OFUU/lCx4Zh9ZcfrUoxDHlM3Scp5/hTodrJnZVrxV0Bqs4z
c+fn607jhc+iTw8+eK0E6+AaL83JzCqj2ABmmU2sMWoG5qMTV+rT61ZeODh8zTpvBu8IuW5zVmun
i+oFmcmgylPjUzfFeeG52Tje9WXT70mfXgeAdFDWMgtqhMCEtmzquclmkuCQypmM4x+x4po/oORE
y20y9Ir0a7Nj3k3SouGw4w9f+ErqdLhD3vUVjSgu17LT7G6N2Na0aOnvTKQjEk+RPcNMZkX9/PqK
vnBMsEV/ipBsjXY3x9HRKBNMxsDrN8fMwcVZHlMdbQDoELEf21m8gxB40d7aDGUbufzbl1061uT0
tkWpJ1vCmzx18rNNwHLrNJlxFPNo+P/h+8jdiQJXxPGWLEdY21ptNxuBXqSW7wrgpFUGaTlbk7E5
tLq9F2XdnL/ZBow+oLcEhIcqLyglYxNy6tkc607jUGBqF7sN6rKzPyrJ1IBOCFvpq460NS+1WyPy
lFr28dHOkRFfZpqiaqm1B1C2ey7n6jzxk4B643A5VTqw0MvztADBbE2gx0FJCkhHWcx+OYFXyO05
O75xuTG1IsEsyKDIPG7frjhlwjL9QSOgB1k/RnU/neJlYkxOCph/gAi8c5yu3A72AF2t5UoEDwF4
X36amYQhYmm6EXSihXAnCzq+3jJr3V6J8soQ8Ce8ActHN8/EoV4amhxFWhGQ5JMO7eIjW2meAdHH
O9yuayv81fRs12uvroyjSyuocQiwx9I8aZWiF4wUT4WI0DnOJ+l4r+/U1aGwcVbkxzBILST5ti2J
Rc+Nbqo65xRCvvlFP8S6CcsZ2aZMHd8MLcUWQC6ABbCMYHFtPiu3tdas9MY5JUhVHzK17Y7I9uj3
od7d5aoS7ow4vV5FskvwTnTxV9mtLc9gyPoss9raORnWPPlUJJe7sDGUm9cX8Bn49vdNJ9NbYfcr
KYw6FnSVy80aLBukatVVx1EZUY6lX5aX7S1E3N46umktosEbetMeHzi3LKmAdxCeaOvF+hnsPCis
zs2Ei2eXds4w7DJnrlPGLAAvmuTcBhpI8e9NbxZ/4jpqP4714ryDo6o/mWFmMPCqyefPIDz7uzCz
xMdx6jvVi/rS0Q7w0kXiMQ7U/JVOXd0fYKWqD5OjTj/iUaBM2FCzvetSqmxHpJ8zmmCtcJcz1SW8
UmbUnfBKew51z4Jf9z4aBawCV8AwfFSroRvuw9rWmTGUZ9ZvV5fQYEVsxJ/CNh9/FGKJaeXblC3u
I2kgxINLaLqb0Oyix0oOYxf0ha0MgWU2yXIEaVVUMPqiovGiTE1t3xpFpD05bS1/j31VlKee6owf
IrKCpJM5LeNvPYLwd4wmbiPoOT0Z+8PcmllhHNo8zvJjbqRTUZ/7coT0nlqTKbMbzUyRy/I6J2rD
8ijcrC/elTKPYj9qIzP8oxtTn/oEAugtJmrCrLKunhbn4MRFo8lDYihtw+IZPRk94WHSBIU+uoXr
qQ59WSVwZYwSdVV20/SH6bom854o8Ay+1vbz/GUIbZ3Z6rbjtu5JKgOcpp2zyFG7OIrUHLhj4C9M
6LrXpf+yXbQ6HiI/idLqlNZMxytANQD0i4wl6OkXeFG1JNA1y8pvOyfcsb991QmwCci4EDgTqh5b
KppmVZD8hZb6o230t3UUM8oYuRzfcpQmcCtRftz53q1B2tQ4LV6ZlaRNR2wTtqCMHucLSlfnSC/q
MBhdUbTBMrUCIc0SytNxiYtkvDVELcxbWzZO56MiJe6mRe3dk42uvHmyDST0gyFs1BA9zVZFhbwx
0POJZOJk3ysZ27EH/GpSH6pezcKPaLLA69ERxWwe5ylSz8PQ99OhTozys8IteF8QFg9fusjWKl80
o+iOlp1RRTD1DGHlVlodSlXFqIXviqGq5BFFyTLzRjsiMqG1ULbfJEgZZlhkSkz3EJLYp1pAMH+X
gbO+15S6qbz1EfyposBu+G2TpuWjiwqBfho7NdZuRCqyfzUjzRi1pDakPB7+InWfRlvUH2Q6RN8G
OCjWQUNM7iHVZDI82Kay+OPYdMnHEV0p9Y7fOiU/M5Oeyj9RqkTLfbfMUj+FemNXCAAw98s5lBm0
WNjuAKMnTcrxKZnQKj3NissoPjeb9Ae30ubkt7645Yn8MuyPGZ0RlzEqNKkYwNfTOGX8nwnJz7O0
tG3nY5a0hfjaIKE/1TdjEsf1jYPOaoKsZRppIImQ2uq8ZLQW8yzIFZXj0LpN9KTPqTp9RP1O+w1k
sdHuKGQ9D8ermd2nOiIv/NBFvu5gtJYz7BTGSKU2V4/uBb2hNU1HO5bq+/rO/lUtYfbWSAHIqc5I
/miNPDTUVuwAkisXPlaqKuo8k2vfBuhBWJ/yKZz+dSPcwlNdhjzqWQWM1ZOtAPXUUW7pbxa7TH6q
Thk/RhVPuF8MBqpvzGioDT/hPkTMcRUqbFKU8mbhFUksyncc8TFFSFJFl7SeF61jv9SqehqUaKzf
AwBWisB0irDyVXU0k0PZlHqrIpKFBNj90Npa5nUzg9z6gxqXIAwr2I/Zg1KkSeKXTeEMiI4i8OZ8
MWZpLN8sZXHMr6LNq5+OjHUk4hCCkrdOEgFPZ2yOjmIaLHmRP7oz+n1/kjlk2nnQWzKdHzsrr7Tz
3Ge9X5SLSAM3zt22ZZl0PTnYYNbkd/ptzOXO6xAtsrh2u3O6xGZd4M/MGexNCMz9yHilavG0OI3C
IKUsxwyGypVI+pVl+M2yisHySkOdm1ukuKs5SCMu90OYRwwRYG0o9ISJnp5D2So9L2dhyvk9ylxu
7wl1WuzATCAzZCaVkfftOJY3sxtP2QGcV6/eziUyW0xgMN33ilnEDvMg2mmUPJKinZVD3Npd+hmh
c4G+eRH2iHu23D6kT5Qmbo9F3hXqUdUTZT6GeY3KtV05pnKg2xBX1kEKXjmvBP/jrFJac7EALxjq
YfSsuErUd2qJJNEve9GV5Sad9arwmcnRj6oHDjHN3xOymP9MTSmzT1SDl6NSMn72bKZO9IthRdqH
uo8G7ZblV+djgxLj1477E90gRcQmp8CCG+UYmos46Wqa2t5oVTDCkT/Sv4ZST0xEX/vkyNOpN6dE
ojD3o0zgQb2TKILMP2pX6myTJqb8ccpi1O3hUUyfot6x04NQu/EI1JVmaTfk5U3EYKL4OI81mkde
mDCpgfsapsLLEXrNP5fKDHxNqTv9XdJpCxuejmqM1HBd3JijMotP9pLOyb1EEYw6Tj1UyacQqftU
nMbcTuxbt+X0916bdHrbHKnHZIW/GGM5f0KT0fxj8IdA040FNKano9qZz56bZp08lRHP3E3UaHFo
+bPRSuOQpvWS/mD8iGZ8GcPQUAjLLSQJ7mJHSY1zvMQOY0y0TL9vFVuON3MNH/Uhdhtbv1tChaGi
eZfWA61i5DG9eHEm1xdVL/LfNLUG946/yyRMDfW+9lW7sU+9NUeIAEZJPOn+ECnJcmDYkOEyLk3K
+vugIcHlS2mJX2pIdf7XUNeJPMbF0kXvlV5v/zG0BuJEaU36fJpHYQD4r+Pkjicrmx9aSD0TBSFe
Fz/vNOWWGoNC2DcMRM9e37hun3oz2pyBumLsp4M1FvFX2AV59ZCORf+5KdGd/pfoSy/RwQqr+owk
2ah5U6pqvyM1TvfY7ts5NGsxi4IBsLjVDzDUdlMWNcgisol27dnRZAQlTq/6/BZhLCT2Eb/OCPUq
lMnzsnI+G8yeLfymsGv7yTFmhre6E3X0e6WMEnUNx9dxKxX9zPADiUEKhSaKBONeirLQfaQ0Ku2L
zLr0bFS1Zn4sjcz44pid1nlagmrjrVX3xR6u6Lmt/ncIRxNnpe8SSQGHv2YWuB1IwBD+z3l0UUAL
mEChPvQI4Xt115bv0lnNXL8z+jTx3IgZMcBn5bd2Liv9OCMFelac+ZtBl+APmKO88eZiHj4b/fDb
CUexx9y7evL4qcC8xDpkaaUGbRIfZmqXrS3n8Txa81yP3lTLtPKitKa16U1ZksqDk6Tqo62OUxWY
oOLeqpHBYrkM7CBLBpRBFruGh389ukYf01ULLfXcUT37TDuk8xuwvWhUpjjLKSqIul6POK8CThDD
vPNAInQiT+DrlxZToxeD0kj1rGRTnp+0JZwXL7Np105eakpNO3R9qyg7ce5zY+3yVIACJegQNN4g
om2bU9EM7iRmAPY5I1sp3zvtgs78gTpZ+0sXcWw9mu2whAgigUPxlb4tplMdFzymxqSYy5M7IRLH
gKhx+dec58U8yKocut4LTcRRT4sSyp/jKAcGMHbjqNqIEGjOPfNLGgYgE9wO2U6v4fn3/v09FOMh
IK09Hur/UAA29RqRZki+6nV3VxJt6g+ocoYIaA4pLWjC9iR8qjO0eDzaI0XBPLvF+lWPYz/eUyCP
H11lIaZEC7n5BzW6OEMneIiDHuKbelYnN1dOpmnJyqviYh7vaj0fvqcCsU8/mRUlCOdML3cqDdq6
7X9/z4p8ggZBArI2ta+qKFyArnaU0joDJkkZrGLXVXV0BpKlO7vWU+cRLDT6tEOUOGdFUNSZvXYW
9nLQejsLmeXXt679PhvkUjDROs+HT2lqOSk4URPFuGnsE3EgIs8fLf6tfmxzemA7J3tb5oZEZa4V
jP+V1K9o/X0eISqrT845ks54WxPgvaPO7963zWT/6dtROfA/lHsloWurFHmpOetAuvEjW2/u6n0T
ip7ycp3bqXlq09Ydb6rRHpynKJ/z+FPm6p1z72jILO/F7Kt/utg0umoIpAKXIWyH/b/xHmWmK1S5
6uJOZqp774wOKr8dRKDofULb9UlpmrH20kY3mAOP8rx4F2coPgZGNDPHNmtRob1h85LHOU2HtvTm
pjXz01SI/OsUCQgXelqD8idfK/+VfKOOXGlYuzts2KuT9wwkpi8Kqe8Z4HzpkCIp416opXK2rR61
xiT6MZrd/AfnZD7xtkf+rMX9O+QizT8zIp47hcpnAczLNUS9BOQP2Q8OCt3BS/MKAiVVysfdGU5v
OWfL7jTHG4miiuOUZIhMT3psNB9tKrENQYwpn1AwNxkjXmeF/U2PzCryBcPY4LMNSxEWP52iTx5m
O3QYB7+QPR8qprvJyYvBvil+zqPNbDYD8ezuaQQpfo/MojF5k8GsAUgjNVxEr4xr4zd0SoOkepqR
i4k6zep8tMvj6I5mmCvu+lmMjjfLrFa+1R1Jf3pr6KPlHKi7uSpzerQOFm1ZNVRCX39ArmCE1D7R
DoC6QOxIG2X7apbj4lLdU9O70YqmxdOZvHbW5DI+UpyvTlQ00juXtrunatHvenK0M9yd7sfrP2J7
aIiaUHsAV0E9FhDVthPgVnUShVY/3JUtTabbPORd87jeGhNDhoECra6nlno01uFwgWJWanJnJJWa
B2/+GTTbV1ocPsAB4XB5eKZlGTUnj7u7zJ5b3R8te/o/ys5sOU6k28JPRATzcAs1SVWWVJJly74h
bNkNJHMyJPD058Pnxio5VPF3RPeFu6OhIMnce+01RAM+8WsyXFqS2eZn/dYhp+fTOJUkmo9FfWX9
/gGI/l6/PAlIpDoAEjRHOJUXNYwMUnDFLG2PZEwk/n41PljCbvRx7Fz6gYyNLJ7G9kS3KH/abe+b
GOzb9V3eT4NcQjypvdu2SHB8aMZeI/tUZqPcSKN18z7sdXPuD/6oD2KHqLc71YteTT9i3nFwO6ra
P1Z2jL+P5hXNbRckEud7X7aNu3NI1tjHWPxXV8Zgl2g/P5cB//pDOX1Xh6O3T1wZprUkeIgfNd99
nXRfGzcizb+mbd/Y0ccv9924fb0WUAjcBd4vI8WLawnR+wUZMvVxVNrrhL7LDuOiJOJmbOds3wwA
vGEmLa/eyaovn1WcppslK4dvgIvjDZy7Tt9/fEuXxRt7vE5KA0v/j3nApbXFDDar5CzkUYNZm0V9
PyYhtsJtH+kOaGxkdmRpXjlW/wjU366w1duJMpX1zeZxWbqxnbj61PbDEds4nwbPKRrrMNZmNx5U
3uNdaddtOWbHTtcS7WlGm9fct4RJbPK56IuXJQVrewnAbO6zNNCSbRUU8kiTanqgvNIYfuHKrqad
5y5FvBeMIPpwcRMv21R5LtxvI3EiHFdWlSnnDl1Jrs6IqzhvadH7F82uM03sWpx86mgc2arBoOzJ
v0O50yZXFt87jIznD48LN2UkdytN9GJFNCom0TEZ6yPD0/5uTh09gdLSNcXBYPjp47eVG8lGOl27
kDnUN69IKiZ/Zwih5oiQyL65RW+tbzK4JBn2VG76pWiSej5Mi6GJTTOb1s3oxMNV6vfaU168Q5Qe
9J2ruASxwEW52ldwC1JVy6PnsYLvu5pD/VOWAnQbBha3R1JcnDt9kU6818zCSe+10c67aLDcHGty
EnG8rx+v5H98XNBlwL1hCFE9vxPdmVKf/RyiBVun1Rwnd4SiORDjYBj1/dD66YNSQfxA02feSMdp
Rag3k9WsTNnpayLhZF5Z5v/4tLAwILUNuupKDrx4tVNaxhTohXXsgMSBrhZ3DSKslr3dQiVYdCbc
V6747iClh1hpudiKsrusJolv97J6GAsj1vT+aKkxkZFqvGqKrL7M9A0vs2yqUNrK7B4NwX+09WsQ
440G/AWdJy8s58obef8A+PncBJYHSHPe3Y3y7DjRG1cenc5zs5tiYZK30RN7dH96icqaTUeEh3bz
8TJYn+pf65IygR8OO4QKGoXzO+OVJnAmL4Z7vs3KelGfRqNz069qYK58wBIwjq+0oZfgxDproWRG
Rb0iE8j2VkTgr3571seUfF3hkpRCzqqIavKucnqbIfbpUvhu1V5pCVqa0qCMkFFlzgMZwENc/NRW
LsiWiQv9Wqx4LuO2tJduaTdYYS3MMW0iUDauEG0jQn8k08q4svtfMjy5e2bqmIkwoUKEywT64u5H
wGTPXtxzF7jlA31mIED1bAzNwX4+LbVbfteGhWydWOBo0lR18Vg2jXppbFN0VwoP7+2bW++FW6Aa
RX+wjqcvSp9h1p2qruz0sUo8spETO3GjtJiM70qm3lM6Td6WoqW4QpO4WKRcdRU88Bc78Bpxd/GV
VqLnmFPjePZVFf+Kh7T8HGv+svzU0ELVmwJTgvmK9P4fT51rktYGjxevLDgTb596VUI7ASvXzzPv
JrhpJojKx8auK78Mq7gwsRqwytzdx11S1t02mNyi+aZxTi2bOVCJ3AKT44NwZfe4qIDXJwGxarVg
gwgDQeCi7msWOyZurJvOer5se6+Y3YjFcaNMYTs4a5CGGk9276xwdGUdUhhC8lp9tL7ivz5e/C4w
tuRUQRgGFYJO4O2DyT0i2PM5Ns5VayQZtvA4/e9loy3ai0XEycPSV6raZnKUI2a6c5c+x3AyytsK
vr6e31o41BghzGunRCJv0B1e6VT+CMXe3iAbBUAXo1z4Gtzo2xuUtYy9XO9dJv+tsWBSNaCtSpiO
ps1MhpBeaidbzlhgA3oHjHqNYfGMSEiQhrPuq2DcSebxTIBgGdls0JVVVE9mZSXdMVZTdbNgb6v+
kxAz7Iw5MTg8zDZVdrtSJCoO5YB7OxBmFWOCGRm27J/KqUx7Zupzk/mboiHBtN+YiWYcjHJ21G4y
5qC8j4OqyXdakIg8HBp/nM9+K11aea3HvUiOnORbUSSOdlvHmSOjYVjUZ1ylMwvz7j4e8DQsZ9Hf
MS437XOTmwnD4EITyn2ougl3ympuQW6IU2uGgzllmLFhea89clfFC4gJQ3bFCy0ip1AZRZ6ez+Xt
0E53UNnt8oEU8hWc+vgguPzKWEyrrJlOzoPE54Ifv31XjVbDGrN746xaNZ6IPCtpmeeZSHDRGGVU
2aIwN3mRZ2qXsIcTB6AwG03Sdb6lB/Pnj2/nAhnmbhCOMQKhLllt8i5VT32t7GSo7faxX+J71U3p
IQBNJ1Kro1ev4vw/367igzHG9ZXd5p8XBlUD0eETZz95+xg0ZTcmpi7ycQrs9MDgqgy9CsoZf1w+
CH/WXlB184cS2ezh4998WY+sP5rN9Y/RByQMRsFvr52Sfp7p05w+NspLg03XjiIAE4c/GiE/WRN/
48L6nI2GFy16kz0qRMxfi0CUVzaW988A6h03Y0L1g/V0yWXXGFtKUWvD4+Cx0slbMkOjKOdTOc5y
r9tt9oPYyDQqelf78vEjuDjUeAI08n94ZMwDYP9e7GgFiY6yLGvt7BtEW5FAMabzKRNS2BsbtiFK
yX40yISqg6ub6Z9f9Xaz4rdi0Y9U0YIZvCbK/l2a6BncOBl0xaNacWugVqst1tp7JnNyaxfCGEI1
MFIOl2DSmzAN7Gp5miaHZqGfA0ukm0ybhDopbWRQEphDMP3w2yzRnifoRLP4PaPkU4TVxfhUK2J9
0n2fmEEdTYGKi9PUDGkb+mluzqHbTBP5jos0GBnnlTzWKqlLYqL4Crf9yOip9IU5R6WuT8gBGbfD
CsuMpNmYHq6c2B2mdr4Da6zHHaiAJrD7afOh+0xhVj+41rx8j9kB47NTt627n6BeVFu4yEuAVEAX
3b7zMruNlt7FKT91B917XXro/REZdE18izNKwebQ43CxB50T7kPsJ+WpEoxB93MZOKvJvWYOZbiQ
Idrfyr7tvE1jjtmw8Ua8jaKyM13m9Izi2ico3qJ7qGK/L4/4TwucTGHfMtusnTE2qiityozZLM7C
+c6Tk/+IesKrQy+N5dccigEtVCeW6Zvjls73tRv1oX4N3QMEmMrdD9lYCoaOksRbQn+Q1UOJVge/
rDT1RdmzPOTZJGA1uZbUTkpR4oV+o+Z06wqGsBxT1QipgmiGzha/pGLGifFNbUJHSebWbr/7Cjn2
wyrmWR6gAmvGDcQ8p0ujOfCSbUdFZEVUcdbSHlpV6Z8EO7Bod4taJIbU5cDxtngzn/RUN1b/TbqG
qk9oJAtadAh5vxFk+Q+VKtUXs54nP8QtgBj3pKqbYGOWUBCInDOLzVIkwQF2EOhFpJcMZaIgTWEQ
oKnyb9M2i+e9owgmJTOY6azyF/GVpqgINrO2kmrcwqrayFwSaAd7mHO6eKmtTgT7ZmmaOWJiBcNN
1n4XIOlw0jiSs1I4tji2DIqb2ZoK/cY3qvFnW5RJvsEJABMFNs3Rf+5om6zTkJSDh/Yq1VrGKv3o
lYe2EKaI2BDGo+ERlfbUI6Ficj8DO+GIUAbufM9CKMofnUmZcxdPZq1uNCdYnNDRNNHsvUHrS6h/
Ki+P9Mi98xl5RjKellZ3iPSdUvN1Weacj0s1SLyVSb59zuiKuF0Ckcay2E613exLT9nGZw1uy5Ls
3CztbqAfVb25W4saKqrS058nrcECVzMwaEVhEjv1TvjwK8q7si5Vo22dFAAyWkTenUe7FsWDuQwz
Ho95qcVXmOHvt2fHQfZI/c2siM79ovIsfb1DG285Z17tAplx8LGLLkOX5YpIcI1oTuO5HO8gtKH7
2XRYO6f/+1GFMagBT2/1mIQHcnFUuV25QIjMssdq0ikUZJHk9x0zBjwQ2vjJGnX74FgzQXj94p2n
AJWD1mfalX7sonnltGCJ4jC7Uqk5qS7dqSYhpyIw6vKxcEojT6IKD9TkdpFyjp8dQ7rXEsUump8/
11vNvzC5AZD8fwbXX81rUQLD2cXSPHpEtZ1rvCx/93G1HOB6F5isAZn/70WZu044V6L4ajdlXTSc
Y4OwqLWq+rHzkqo6aNWUT1tISCR+t3XtbYwh9f27uVVfqkQTe6aDHVRNqppPErXHw8eH8/t15+pg
7PBCWXartv/tAdmkkPAaw2gelayL713ftKdyjp1IMSo/5mDxBGgkfB1q0oYr5eD7uoCDGQEn/oys
OcJ03l4afUHD8dzWjxZet3fjYOmbSTnDjwmIMJwLhx5P9OLx49/7j4saLqN6ml3oCQC/by8Kpx3u
k5v1j1C9zA2sT38rmlQ/zXqdPtfDsPrO2faVX/ruIXO4regPOuoVaLcvPizmGHCWUBA+5gXjuLIs
ss++8OvXwOuYZ9Scm8aRoUd8XxGOfo19+4+LY4sBPrkmUa05wW9/McqEmqHxKJ5KTxTLJuic9qDB
l9sbzagfvIC0pNAD0YBzVnnXPLgvGmrW1ApBsa1wADJRufTXz0WvrBLj7SfbSdWu03TeLAc7Ysmi
jSo55gfsjqx7CzrbrUbGztPHb/v9x401LEoiTA/Y0nCsfPvbC6PFs3FuxOM4wAVtMsHZr6m6zMMp
a3bMeGA5fnzFSw4D+wkEYrRESGR52e82cuVKaqSuts95tkCxrbD8B8Nx/XQ8JNQTBqpop9gtmAFZ
u761K41TK06D/iu7voZtid+uVUif1O3tYBeWuAOZoRSJY3N54s6h7nOIlEtK0P1sBb9mrxygCecz
xniREZez1YVDJqlgNx//sEtseX2VK0jGPxnponZZn/VfGyU+6wasYak/sj8oK9JEEUCmgM3wGwfr
7AxiZYftonvdXrRu9Xlo0qIISSbxnhmMl4y9Sud/bSzYrfExXHGIVVhkX75dZsWtVqCwFXlWPFoI
Bw5Y+y0x9GrbOWChE5/GRV4b1b5bU1ihsVkZwWryZIJ8vn0OSwChDQTXfmzJsfeP5FSXp7gtIXXX
bZAfFITR148f/bsjEWCaKdE6h2RIRTbO2yumGrvUMCXz4zBp5eeu1epHLzPEPi2oqz++1LvtkVIS
GT9N+jo+APd/eymcRyHzqiB5atJGfq2V+U1lvnusaOzLcIiHfOtqjfhf23Muuhr3MBHjKAKyeHtR
yXAKzl4bP2adlRzp1vyI3O2aAi927tzW845tRcEXsrrHK9Dn+0fLlRGxM5UECmN1v730Yk71tKbS
P9WgMgfETnBSjVEm97FEhRt+/HAZRPC/e9OOYvTEcoUVxOxzXbtvL1ezmOmeMu+RUquVZ6b+qmX/
X/JSoT4s7e637iFk/7ygOE1RABi4eE0U3yLE+wrTznAtK9Kw63uDfFWz0X75bZtnuy7LygflB2W8
syAxSILgRQbRFnwpvW39vLNIXNe93g877PU6xsxp3G56zxkz7IpQR9woZdQDNuGBMbwamR8Ud7lD
7hP9VW4b032/jm3DXkP8eRhUV2UwFLz2S1Nm5XMrirSA05e5K0g+Jss2GfT21WBDyDdkpsskmkVn
jaHLTnXXyQGBCSW1DgkmreRvv7PnMpyHruk/OX2nfRNwjYc76Jzdl1TW2gueg91rsRiW2KJ9Wh5c
p4ztKBlTpz/p1uA82lO5vELcpe0sZWWE+QioHCG2IWYyM814CIs5ST8py8T7WeETKW77UtSPQ2wM
/U1VdYuzqZlJRAR8wMRK5nqswqEvFz2yA1+VW92dluRAmrMeaT5qzS/tZGjBfki65j8l/JyvokC+
uS98XaVPFT279luaJDE+QKQWG0roeto5gaj1Iy6m7onk3EILgXT7//gbCjkFtXoN3FFZW7sfsioE
rhmfNTW35tdaNtWt7Dhib5FJWf4Ww7BBbObUGL5ZnGv1Fg0VOnmgu26EdgzHOmxgPtMk8Ofuxhyk
A12XoLLavZuLBDNbXZ/N4MGnT5p2vl7P8mSDWmTPTifKdhPT501RR4xwcZgmqtMwJTvdixy7dg6y
rkoDnjvygXCoB2HvHQJfhk/tDGoSuRiMjV88p83jW5yURnPcLmacLXlEpxU030sTIknotEn1ZUBC
lm/mZBz24+yn1tNUr1wAyywkvAiK7zSkIp+tMDUDWlNsp5Zpk9W1/wJsH7ivrYTvu8F0o39uEzsQ
UW8KTxyxI6vqzdwbs30qfRR4N/Dhsx8Dmcjurk4yjSZ+tIax3oyNEq8Jx9TXBLrZ97KoShlqelPt
YBAFzp3IEv8TaQ9etSVbI/ZeAL7rZgNoN3tk7DYoxTzWfxpmczBnqLgG5xebf9+dB0dNd4MG7XID
3ZJxwcDmNoSl2zMPy2rLeCkEap+HvF+IKA69zHUf/Ri4/wT1H6xJYl12oDxlFwENyFU7hKLHBm/b
5Vmb3duSDLhd0KeJ91yPkx30IVa/qQq51VkX+PgyPIqcVKus3TSqog7jDlbPoSF4vOe7yctp63kd
dwSxwXI+iVT2L7JSw+titcYv0g0NLVK82unUjUH3vcIfKjtV5K/VN9NcNfghzK4b2pmYvJu8K53y
RsfOd6QiqbIXZ6i68lcs/d4GDBhMNzIHYb626EnjQ94MQYWfPb3GRjUzdASCAVt5Ax21cIA1cKQ7
w4pv3Ci3pOpf424e89uxb5PlSQxOYRyqdsbQiUmWlu/bfCqdkJhRFA2sR3QIPqfFAe+nicFiLfEO
LtMxx94ny5pIh6k+buD9WBN7g5ekG330Y/tGSweR3HpeXNk8QRO7T1+UZgx2V2TGpo+lfectkzdj
d1o7WbajZHOBCO2ieUGrm6lwcGJUnSG8fGvBb8omiUETZrqrKCCc554YDNLnY4C0qDT8SsIFdIc6
tBPT/aLiFjFWbEv5aeCpDs4Gs8MpP1pNaizEqQFPhLZmiHI3OU6zFZ3JACG3UQFHkH2F+xi4jPUL
hAmp7UZTm2PHZNQ5HNmqnpEQjI3Z7l1UqL9z0gR+L6KpnhGDd8NhDHhBd3E/exNSBn3BZjmrMVet
PKf70YwQM++QoHgjtZQszGi2Giu9nXtdw1Ym7YvJ2yDEqs29hpBrddWf5H+1CoQWekWt/dYQsI+I
CQKnJbor9q55wrxH1emeGY451LprB385hPJqXPCQxsRPTl3JFjjR7bn3gCliOGhaUpM/mbnPavG9
zzZQZxqalqrvNbgR1zTm7+vi9VZwjKQ2W/33Lj0SPAcJSivG+MmuBoWRgF3d+X7bIBStwJWNosp2
plFpG5Xo8bdizQnNDGl9T+fBeGz8BY3vx1XG+xIOAe/6VNZBJh39RTVlW8rOimS2Hpl6J6cudUSz
0W2MJSdn7h4xls4R09aDunLZ92Uxl4Xk4NLqIja9zGNdZFeaXaKsR5UGFCpLmu7YQP27vFjKO9et
r3R2//qVVP5AnzgRvW+zYCLOlWV21iOUte77NAsn1EUyRBMUjzkaHEw721Yv/le0hFk1HuE4EzOZ
wOroAqWrG8glYkyLJ2eg+A6ToMU6oi7He0ShPWLtudHCnikSarXOr6/U5u97abhG8Htg0tBcvqNZ
ZCULyilH/3FQDdodCIewaQnXjqTlpN1myO3s0C3AhlGDAOGrUjGqlY/X1j9uAcIaDgS0QKunwkUn
wmhcTuOQV0/9lGvhrHLM9pRRWV6YtEHDKHipwkRX3ksVaMGIYN0Zr3Dq3y8zH0PIP7p6HXb9Za8A
kqKPeet1TxT11p7hmeqx6zHsWzshZbozZfX88U++JPHT93JFJCX0mquJxGXQnNc0PZyysX3ykzSd
bjryLm7SFoePTY4vEM70TtO5/yV5kN2DqGsaomMOfqPSJTPuAZrsFl+N3ImKjENr67R2+dvwJEmc
qYqbPnIwR9X3IpPq5M1ZGVxZNO+/E7Raa6dKX0U40iWTNXE9iHRGKp9KrP4aSuMh2E4FbGzN1Udt
a7vpuGG7kNcCet6vFHpjZDhM/mAysGbfdjqB1DUeXI/rMUJiuohA1uW+H3zUR8uEXCP0+l6ZUTbO
6gXP71aFasmTa+be71cLXbq5ck35WhlDWm/vomXaU6jaqJ8WNDg/W64LQTBVKFLTWotQUuo3H6+W
dxckHxr4ni3C5nBnEVxcUO+EBk/bfDIIkvjUKlSUKrOdW+Zd7S2Kj2uuvv84fdbYJZaoy/WYM190
lLPFAMhnx/9s4FRw0hmCfBsKvPiizEH5hXdUl21aOExAROaCh3li0JDkAfuDYzb6z35srtl3vXvz
2AU5q2/rn4MZiPftI8jjIGilkRbMXnQ5hXji+z/6rlDf7XRxTmyfL7PTWQdU8/oNUe1Oc2WPunwF
mPRB9GTovtYFqAHXL+IvnCqYzdgphkKetTZr0lukGLJ48JrK7w6o1vBz9RoHadTH7/3yM+OivHkE
iGjAQHovvWOrpMpKUfj+Q47Fxa++p2ved/ypuTd1TsWtO5Vy2FmqbOWVg/AS3uVEwO4JthjehMwk
LrdkfZCQ1TRGFxBYgp8xMRqfGjId7K0wAxVsnUVo3wqcFuyoc7s5vbLe3zFMCF0A6OS45wsjPfmd
1m7ppETpnJzrqp1+TKaGJLZaSJK0uiL/hnqo3wd2op1JKhToMfLhuRnGJfQpwK9hV++KQu5l9YNc
4yWhmQD3vn3zpC/aHSyH4myU2Xy7msht6aLEIcZs6WitWZDhEARJjCFIV+5jf8m/jHKJrcPHa+Ef
97F6MGOqvx7U6L8u9j6RGdagwN3P86hXN3KeyztbTh59IOSkV4nH2w/Pnronq/K13wCUCbpf58qx
9X5ZuOBaEEEpkAHnLplsQY7aXhSjcx5IMqojtxpEDanf1p+l3tvzJrWHaohsNDZu6JneYG4/fgjv
PwjKA6Sq2BnAZcch9+27GHD9FFOrT+fesspzTobwbvGGIDLjqt4XltJueETXDrv1wf4Nr3G++caf
FEVIjEB6F5shkTLW2JTJcO76ZQhCN66CJlSFo92A7Ij9x7/w3T5DWCPPlnJQx2YEc5O3vzCDLyDb
0jDOvl4MSYixA1hF2cX/ZZNOLB9RSleO8suNldME9xZ6Hq7GJOfSnJ542I6Ubchc9rIEh2lcqk9u
OmXzHYSL8YZ1nH9hhu1swXA9vrClSP0rL/VfP5ldndJvtU3EGe7tTybWz6il3urnBeOpeAfmNc53
yYAbeFxlhnFTMLQs/sfB+PqrIZ7z9PDRMKnD3l4zg1lSdvmsn0mIyHBI6ZfuALQy2JHuj551AkUq
X0AE4zKy6zj99fFL/sczX88StnTAFlqNi1/s9i3fTCWtM2da3YdoxeTXZnW5zXvMfg6cXmJfpaBU
UN29iBj38coG+25JWytpjklSQHe5enG+/fkMGxp91kzzvDBK6zd21mj2TW7gZiaDOMmuLLFLWcpa
sVAosXGZ/OxVC/b2cl1aYf6kB8G5Erjhbdp2dODH97WtTgxH+3o/dDmuG2Wc9hZSPhdCZu3kk/YT
GollgViPo3UYKhhmSRZk2LUGY1FY4UhgQz1Grd105bHvZr3xcM900h1jR+FEtXDoGxtv8MPG7NIt
+nRcZUJSLHApiqgf4eGOXQoknjXNiAfG5GfOZnLWNqgP7P4+GyfRXxkNGGtx+GY34Vl4Jm00ewlj
00ujxW7M+pppknsu5gnIaazPAiMoGz0Kzlj1ENPgpFnhHYesqbfd1Ku93bjVj8FP5xdMXMY9rFH9
2k2tL+DiplaGMhUGYRirr9jbF5Ta5uikuMecjQqwe59piQxOmPKXgxEVfqXteeANKCMOEMG26c1S
2yfsYtmjMJrqmuvCu00esQk+dDCBKXqJY7vYAmG9pXKZ6uVsmlVa4FOSxptsnuYx8ozG2SLPVaHI
Y2vz8Uf5r8ui0F2N86l5/MuaA3GPh+9KbZw9DE+cG82V5IGRdQpq3bbNqJ06CFG7ru37K4Oqf3yM
nGfsAuuJRg++/vu/SstJIkCE0aefoaHl/7nSXzap1EzCspG8tVd+5aUIcf0W4S1yQbonKvvL04zD
rgqWZdTPcb/IbwmshSEa6D0qgL4i3cCNWMQR4r7apEPjmds2UQwsjErIGwN28cmX3jw+4FPjvoxm
bplhqy2uF06J1DfS7QVxWQ3TiKcBanYa4RKTeRs8hdpDhhR3DOu8qYKNrbIC2YgcV9a7MfdZiIMl
8vorRfu7coXfyu7GYAwtAMOti13eEBZa93Gyzo0Ikm2RY0PlWi2mW9KymgMQc1GFCxPe/7Qqta/V
a/94rShY/jxkanjMw96+VhvGXN51sXnGXjjrQE2DPMZO1V9GeTNDkbaeOpLp9hOafVw3NKf6FNBW
FnjhOfoxSReftFunV8421fD7+STwsbvPc4yxr6yIy2IbFjcABGJ80ubQONFhvb3RXBT1YsJuRztZ
5N3nPmiNe1G4LcMfBlcizGOxZLdg0+O9rLqhOlv02ENogGqnX9BUV1fkKhenI4UAhT9yoz8MWwa4
64f61/dAXR+kLQPUU45rg8xRxS75Eum50VkbNN90iCHfav3FzNxKbdSMQC4U2lJaV2qEP+rov3bF
9Ub+tHpoSWiF2JLe3kjnyGAhtV6cRGxP7RBVterUCzG2ZhAxusrxI5w9yUQi6xh8h1U3ut5mqYz+
NENJ74/Kl72TQpjE08fgmKqp6UJtCAxpRLVV6v5vO0smzLegQp28Rs4Fth5JXUVuDH361/+0vRHo
RoA81pRr5hHUFf3iqabYyak+ic0TGOLQfdVrI7th1KuMDTBUI4YIoUXs7BaJFOT540v/cS1+8yC5
9pokAwsQDJkbePsg9THAJHLo7CMuc/aETgB2KunShDytdvJ+qcrPgnztlHvB/csJrS4vxiwqYiW7
LmxzsycN3hAxNqu9m7wgeUbM2Y2J7+wySMVUCE6fH8tBh/Jr4sgHrRXCuQ6IWJTaEeJd+830h/oR
CmhrkDAf9PKkxZm+DrHMuYxDW+aMCrO+7MJ0mAihNYLKuu8nH7flYhBzcsJeSN76Ka5uW7wekz6y
RhioTLxYhS9lN8zVrixI2cS3klakz8c22SWG0UzPaEayL/0IQXfT48z3qnnQWU51Z6foV7raf/Uz
Umlvy1KOv8qYkUhIIUXcFRHyVrmvA5q6vetpzbGoHew4+9IEBMhREh+wS0No4cUC2nOI1V7mnxqQ
OYS9HRD+zi2cOTgyttDavWo94yZvgjrjB9rjvP34Df+p4C7eMFT4NRV5dSV55x9f6rODVa2WnkzZ
9OJG9aJqDGwFsEIOg64RN6mp4uzWGQbMa/aewnrqEx4w8YnNuze3td/XosP50NS/Olkb3Dvg4VhD
22bB+F+ZcEbvsCueP7cNxiFbGdjFLrDYnm6xGc2f8iUzqj3vmliPxXHlkm+mLp+I2NMEToKRkcUm
JPnOLv4cN57fg1sFAgvUjx/DxXnDN4YQAZCOyhpUlG/+7TofSJNtkz4Ijh4k7N+N7zl7d8kwZDPs
+EHXiO4KRwYpQBZpFVzZNf9kzr19BaSI41bFLo4nFrXc24sH3pwsuAX7R0XbguinFwp2Pamo1U8v
rUXyTINRePhkBcYPABQne+5QhLs/HV9lhA3gsDRGrmYaPzDx6HsZEsA+31tQ1kfj1hD5LJ4BxiBv
hIVfjHhQpk6jfWF1LfgwOXGZ3MVtqmcb7BF90vAWtE87lAF58CUx0uDejxeri/qWr1PSQuNSQ4UT
1HdYodb5oZtk+3MyJsgEV3qPP8/84rEwPEKGiO6NScflY1kcQbfd6M5xGpqyRqmOX19wZzjtsIXg
0XY7iz5375Siyvepo5UvtsZHziTVd9qlwVoKavvvVqZudqsD9GZhRZyq9i2QLeR4ASRU7QjlcZmg
JrSPNuDHGDPJlX7ba9saiJ6js0KLhWStLDglHF/Y7R4ufFJuUKYF7nenpM19MtrJrz/5eZZ0G68T
HW/Q8WcsJCeR2TfSQjX5BB5fWQ85RsTjqUd8CukhnZYmUkY2O1sbXgKlcdmYBvQMf6n2stJj9YSV
I4+V+/LOssQG4C7wcvFYQctkWD+5s2zQuzdt/LUWDLvYaem35y0Gg7Z4cWML34KOL0d7hlcI4NVX
k8BkuEVDENtwVbACC2a89Cqtkf9lWe5jt9fQQHz5+NN6fxhD6QWAYzpHgf7+/IJG4VG4i/TU1pk9
/ApGZX4n2MAf98SkJg1JXotBvdnGlemFzCi9CDsqfFkRowsHFoNbYfKXYt69QNYx9OQ2zzNj3i9J
7cAAUUHlfs3EIp9nrVHZnZP4tXcYYCZa177Ti15r3SSosZA1U+QQZ+evDeJf5U1W6A6GHoNxHMuK
N2XXyD0woEqK16Uzq+I1pkmpw1n3tHtMl+dsO6erbnX0+JI3g2ekiQxlPHfmJ+rn3LiXfyjmQvbW
c4L1/Oq0VeIK9r3OnNF7StKcw87RVWtxri7p+NJ0hfd/lJ3HbtzIFoafiABz2JKdFCy5JTnIG8Ky
PcUci/Hp70fdjZstdMODgWfhAapJVp064Q/Rrzrqm22xqAh4W69uTS/wZML964p5fPboQMWQH0AI
VBHJ35WM84MwyW/CCdGGGODCqj99AxCD3MzNvenOBurYwhHyus+GYhrdJ4KHrt6ZTQ9q2eu7uP2U
SHWOhys/YFXqLZ8A985leEWfxzqDazPAHxkv9dpdZ9NH/5RKVXxqzE72gZaFKp2CJEepCcniudld
3sarooCVSYEAay8JEaqCa+mCKCvZHV2Z3KMGOaTbWSrFcdQznNpUq3KubLU1hX5ZzaRzSd5HT3HR
TDp90dJSG0PCl7/TRN43iJu5whCHEBNjvKCNoSi/dzXa/8FgDFUaIG6kWER0RdF2uSp1t91k3dQO
d/WUjHsXYyvTpy6cbSKTQ6uV7TrkGRq6hRRXXtP5B2JXLPrtTP/xNFhz/1UtdZMo7pU7aI6utkd2
UYVcOeN99FRC1+BWs/qvWkfgv7LwsvVObwuqK3oOYGzeBR+Xv//rcOYDY3K9m6N7RA6rYcMUtzuY
KjCYPQ4k80Gmo/btn3cE0H0+DqqG/LnmbTBuKkdFJvG9GyXdCEaTJsQXtROIbgNCGq3+2rT9/PQB
cECWh0gKcZMb8fQRgSt1dZTEyb3ERNrc8XSDuelJm8PPZNBu/OiqoVaBBm2jtw6bnvZ4+YE/eMWL
jBe6CIs0Dv3A0/WpqpwE+Qbvru6K5HYMl+4BN5J67JjEfNKzcO6vpGXvPY3Tr4p4xSLGgDAQ0WTt
O8BQNatyVThUuJqDzNLIDOMI269p7xS1bOrvmZBxG6RjA7w1QpuNAXphRe5nTUz5qy00EaI/3aOU
/QyxFclWXZ1y+xrE5oMrjiYF1PdFOgihjXVbWFUGp/LsRtzXXkiq7U9Kn86/+kF2D8qEFIjf5DEU
onRBRqRZVD0u3kqLrrIMtceoqGQhdhCwFHlvS6gbvq3nkfLgFZkNmmOCkXdQRsN6U0JNaeJNxzco
dsLJe/FvY0vCjmUy94cbwgAPNYZVQ6Ho6mpuQUXdl6Om3SYiAQfQq3GkHOIo02TrKwYJxRbCZ1Fd
I6ebSy25+tYWNyuVLi8R2bPV9s4NK0kxt3buhmyoPuNQ2X+3XMCDqMPbBRhmpxoEQWuWqovJjgxD
m1POqJs/tTLZWA5VVA8MaHqeUKtuSH66Iv85m8ALvySMauev2CN0oCaV2Ctf63oyDpad9iJEzjJa
SngpEJraei7Sj8E45wVoZcep2207eMp4X2swK341tVLFzWM0RG3b0ODpk0L4U5WWDK+G3i6c+9Fg
oPzSY2Nwg25aZe7aHC05n6tiwWHjzdX6iLYWPzmqHRkNTEc7ELTMfwyGKsZsZ1bZIsV0+eieh+UF
FbUMwxjXMLdYQstf0TFFvnkpwMW9S6jKN4rXUtG40ayCjsbGfj+3trtJ0QBK/31hiHtsJtB5YC/W
MDB0GimhBAYSoAS6lNIDM4Smj0p+gtKADszz5J5e3LV67oOaatFNYTbGkTSNM6s2J8rJvvtwvlvw
2Y4TNElvN7sJxc3MLzO3/6OOVRL6PTLs3m1ouvOnRhaF3IbtYCog000kioc4ce+SZHK3vdRCZ+mh
aeFu9pA5h5vv5YhoqyhDfgvTFCmqts0nSuPW1NxDSO0/3UXelNh3/WT18mc2IeL/oDioLz3NtZn+
7MeaFoVSD0i6WCH61MOWSQGC9ZvWTMOi36CNdE2K9/2GOD1ii1ow+SsXCHxkfbUNlva/YxSqByy6
TCAxM49vNoZMi+mpRmjmK0eFjABhDe+FeqZ8RTq8d0cM0pO5BeTMqKHYF0Wi/AYMi4ru5T36wa/j
7Bs072xGGRAi1l27HuRAFLowebNuhmOIKMUQ3ZhaTG3kzanr7IVWtp+GqLPDL3o15uTT2G/ENapC
kCRfPDi8xgaJpdj82U9VE5v/vJlptpLZwF2DPMc5Oj1F0qGVOsK4ve+tIblV3QTSRNNQ4IgbU7JR
9lgRY71qApYumisp4fnlu5TBNjBDfZGtWOM6hknOaY8qPM4Orfsfni4gpJwmPgAf6ICV2hhL7K58
j+U+P90ttMEZOTBgXmwI1mQY3UkqPQn1/N4a4cnfdVkYo3kQDu6+iYsj/JD5vxT1Lh/p2unFbgbA
yfXglUcV7brq5vKPOWstc/kvk8+F3gVVZv3qncSpADvXNGjtWR2C1NWxBWp0Jf8mBJK6AVgu1N12
WgXU9TYuneJnUmqm0l35GWv03/uXp39Hag5V9byzDCTNrfSslffJ3CtTHACpVvsNmak7IkJjjZr5
2ULg67FDIFYJEJ+3smM31z1WOYwtoXj4gzG6EX4MKhjR57ocetNGQiGUypc2U8zwSDBUopt2hoN8
WOSxo88zkGb7WqJun20o7gLA54jpLnQrstjTzZzhUJAbddzei8JNkx9MXKLiCfifi4A8w95bE/hh
iRA0YRtxUfT6YEhk8fAVU/V0F9sKXhxcXRq6JQpt8AI1Y3pnAaHdeQ2h+hfPwPeLJ5X5H6IW2Rz+
CNPeEX4NGT/blFXufokd6im/1iZuHUapobPXigwqBNofdWxmG6TyzeHWKtMYemEUjovqQeJqitxI
/JzyQ9iFuYvIgm6JHzYmSf3GVFLV2jIlLlHUCSMK6llvMeGxrKLLH4SVGR7Da8/8EQ6JptzKUbfb
JyUb7SU3s+FNQDBywQxrenyQVhMzUE3Be9x0HI/a1wZTSr9SGWVvtZlRyo2NtGd4iEYN6Twr00nt
UPh0sD+XTOp+2ikT/HdP30pUPjbpkB8yO3UB37WDmynfbBS30RuIjAbB4Mvn5ezCRzRqKRzJnEFo
WOtRjIUou4VJjLhX7ELr3iKrh0QXwr69xQFJQWwtIutYMB3XgvhZkcLC3DAMCxwqMWLV6baSUcUM
xAVpPs0LsLK0lOjQ2oNe/4fBQtzexrVWOYcGgeoymIhob9ZQ2K9zVqeN9NUx9aZXYVFFMWpMGFMS
5eKy6G5SG5uCW2Fq+L/6Es3nt4ib7Jrf4Bo+yfEGz8047R2siur4Cu+gjylTRb1I7j2FlsteSyZn
Y0wWlA+jCe+Z0ui6j40vTtQhE799TtsmCsxEM3wnTR2MLpCZv9LyOJ/y8ZsIfrCVCThoo61uHTQ1
VNlkeX7PnpcTRi6mmQDpLhvnvhUwmAIMV0gXMAUxdq2om7fCCb1XmGbYXSpGOXRfL2+ts04IHFe8
9xjQklvxc1ZFgpAOyRQo1HvTrkqaD0mOAUnUOu6NapM5X17sncx6cgmxGqUP0tHgqijwV0lBRs6S
pV2JHUPqVhFyuTUeRLh4qCnAQjwMA3q+MWTQ0syaqA+mbuAVbFyk2oBm5EKp+88aSOvijkRboAqK
bYKHcrFJg2Tw3VLMeXTlCJydABf+B/NHuJewO7mxTk8AiptM57rBundGBOK6tHSe3UxOja9D2nyG
Cw6DLoeV8lj0kXNl8nleRDGuW7BgIITgB3NLrRbHFAj3E8+4Z8O4RXqjtFr1VZpqiUPO4ApsR6Rj
RGAGigp0ub614jaxQn+cGixqHCh6UEL5HFAkmbKpfoS3x1sk3an8VGVD2hwX5aBpDzsyQ5MEcys9
aNAHPg51P9KhRzzbiAJX8bo5RbEnjadnVVVM91eqNekfMy1inJv0uE8DLTemKNBR43+JIX6N/oRE
nbPFVBsuI9ZB0rsr1LHUcevqWw86Enj+GGSQqddWsiHCKNpmUtVCvOpd2dwPSQTcwc8AORpdIDDB
OI6GBnH4ym5cX5pEBqKChhIJTH5wfqtLk3kfLeBaLW7Hpi8t0ElyxklndtS9NRXdE6RXrLKsxSuJ
fOVusrp8B1WwPKgVDlSEajx807x6tUpMmpJOGwwfW7hrxc869tOT4p+l8CFPJJFeheAIieQEFnpz
C/3eOrhZFv8uGQwcJtgI20pXy8cs/UdRLyLfAoGx6L65S09sPaSmZ1AOYasMt1mNikQ8Vn0QqnoR
IBMwHDQyET82nP7Kbl9HIsICYDyAnSRkNKSdVUOqSipI3G7dHQpzzl8sByFCP2LQIv1WZfpx5eOf
fftlNcIQRus0noHYnx4tR3oKDuBqd6hwWKTxVcSq3yF6VW0mbYzYmx6yV/9YcSxPuLREADGw4TBR
OV1T6P1Q17hwHADxW9+QdWrmTeWKtHgwQbjhXqU02UsuSa+uLPzRq+USpERcRh7UY6cLI+HgYSWv
dYdSts3GGaxy3sEbj1sf2IRzrT1x9mrp9zJ6RmoJZB0Wmatj1diAmQrq7ZvcHKPNmNrJ1svRZsJa
+62pKDEuH+P3dsfflwpmDggngAtZAFWLq+np03W5N0A8ne1Dg2p0hn1SPYkO+POC2v8MS8QcAqeb
7fnRjqfqtkmVyr7P8OyoPtd5Q61fz5r4gYWMHqPupSgIs0kDhEgCv0fZ6HZivbpapv6sCWbjVp/Q
itrYQ5m8FAkMlC13necdYrfQj2iQoZWZFugO3BeNZw8HL87y6Is3zShw7QoZQvnesuHM8Fcsckv7
GTFCH9jmQynnIajVTma/GnpOcOZrYcFjzhOrjpC9LOndFUUcyqDu8u6XjiJdfKci/5bt8MNxxLeU
Uru7acF1bWqsz8QNjnJ9HRjmZBHKCbD6/UDyuy1c8F9BUxsgLfXB6csahIOhUfUUEST0YhIFeGen
75sXJ/HS8s/lj/XB3qAf6NG28kgq1bUdrKKZ1D9ICtxMpdDmFz1KNLBoufpnGJu5e8gmHOgvr3i2
94EALNoT9I5IY6y1ALwX96R4VhbfpI2WPYBC1ZodeEf1hxLLuNxeXmydLbAV/z8pMVRulDOEbV6W
kt7FBKQHt02Dfga9QuThx40b4k4KnLPaFi1qYL6n5NeoMR88KIiiRRAU/RLq+1WmYsWDG+bwqDnk
Y8joVVdvhVYZn8xZ739dfsx1c5fHXEhXLtBtUhNEJ09PXIZHHAVaYx+4Rwa/1ssEOw4MypIr3+6D
dbCxJ2S+Z43OWlNU81q0ocvYPQhEF8xvvdoP1m3emGp3LUKe3bIooqDYAfkRwX5CySpCxrGOuQNu
NQdg6OEj497hSRUuahx5Uc24z2aM57yhz64MYc6/GV1UcP9UWbBrz6BtFMCRZVUA/p0c0aGdM4Eb
3fVG2H7qFQZST5c/20erIRYFKoX2La90df8waMpLLwkVqFJuIj9Nak233ARU8TDl3Y/La60O+ju+
1WPYQ9kIeI8m1+kW0QTGMxiga8dmctSvehEmSZC2YxcQYbNi07hN/Hx5xdXZY0Xa4Qxslpt1EWla
rUjfTgXa0ehHzNZm8dgVU/sl0pVs2oxOr0m4Yqr2imhwJG4MpzW/Xl59uWT+uoTeV8exmN/AMJuC
fLWBJtkbFT0v/dgtmuftqFm/nNDqA6VAWE/BRnMDedfbtRnD/Fax58Pl5c9fNw1gmtGUvIsQmLdK
Z3hKE6z4bBxFhX9KX1bYUlq5/sVD/lcLKteU8/byiqvN9P7A/IFmEXU2sjercIMSZOdhwG4eQ3xl
xiB1TDRNyoQugRnX+ufLi62O5/8XY1YK4YqXTB12upvwL1P1tiqso5zoKT+MjlT+QxoCTWPbUEd2
chqROMl/52eghu1q/OvAfnPXz8grTRQc5u0j8430TVFASwR0XZxbE2HKf0z0358RqOuizKR5i/rU
6TPqKE8MEmzfkd4oKWkyKsrR7kP1ESlNgDURzK5N2XbjlSnhOaGNPbvQaBeIv00+vIoKehTbjV6G
5rESszcHk4laf9N1ThVYsTFuiiJvf7doykDBV3CEnS2xheulv17+wh//DBylFrUvgrC2+sRKie7R
qDjmsTcUDQk5I93ZaDujLSYK5U6TkX1rJ1P1a4pi9wFYVgjJNL5GPli3Z5aPAEaDK03jmNoMgE8/
As7ksqy5/vgIbVffaBPiPnsUMwTwHBGj59cDQfs8p6NdwHFJ0WXxgGIsASXKDghQ1NOVG+KDg43G
Hpcso1xkDdeiBGZjFlnapOaxzlOgb00c7ZDa1reJ46X3MqyazeXvcH6skX8jdUGynFWZ3Zy+gCiB
vYPzbfh5ruEZ4AyTV9/UDPh5QU+huRJDzoMm6QPny0RwnmRiTQzwwjRSKr1Kj9pYFd2jbJLZ2I/t
0G8MW4mw8XTj3tkUUV2/2njdfPfUHlEr//ITn8cWBkmUEARvWnJnaiOSjqBSWlN5LLs2f+P3dEEy
DEYTpGXuzvsQd/O7NMSN5vKyZx+WOM1uX4RCafEgL3L6ojUupV4MaFwAdxiLHTNcHx71DS5kVbur
mE5feczz9RgagwpekN8AeNfN0BLp/gkQbHgs0zEKb6TRFS9mBQoNRSTRym1qjvO/TbnAmbMkL3Rp
XBBB13yzArF/ZJhc79hasupuSs+K93Xm4NhbWcU47NXZNtMrr3Xd9H1fdGFMU4Cys86INZHNdCMr
c/GUabrAkQb/reY7Ykzu/DK2o5lsmpa88lavvewTVT804snDa3NR5s7Hm1rWTb3tBztSrhyss72O
bBHOD1Q+C5H1nOsXTVYFl8w75o7svqQNDk/oOrlIC1GHm499nVJiMg3NjgWIRCpmJ75CL/tgB0Bf
B9GF7SGcYXWVIPVaXpfGNImnHsuoW13E+mtYIizpykakQapl4tqI9Swl45nREoHSBrxwUc083eNj
iAUAqifeEQX1WbkrjSy/ySrX5TSPmG2n7lyZmyjGzzOgtmcidPmIncUyE4UApHsoUBbjpHXszLQe
oBiiWk8R0JxkN6ROtm8RHI72FpOeK+fr/Fnx8F2ec0HbWEzmT5+1N2RchEOdPiWKIm8qsK0vs1Ub
PyDoffeQh9uhqAkKHxEQVDIuP+f53bl8U/RXycMA+pjrtY0SsWEHrdWnpI2srwgcm3s8qtQbOSjN
qx1ZJbJ1wBxkqACkGYr4vxGBqiuH/YODtygf0+KCD75oZ64SwsLGwAfpdedotHhh4kVvSPkcj0Kx
HmngIwuATDrZSwx9frE3HZXwYCpFOvoa/vVFMOmRft8M+jxf2fbvhe9Jam6i3AQYAeTyezd9dacX
stSL3k09sjiu9i2W11a9QXjP6f2sUSfMxXFQDjHPFWp359ptXAd45rTbCAyYOLi4syDrlQxhEsBy
SxCaK8f8G15crnEL2UYx6WZPKMImtPB3neON/9E47j9LdOTnJyztqiFgjlRX2whKxtuVL7+a6hPt
KMWXW4T4qnONrV56kqSz5sieE2a7SoM7nOEENtq0tH8cCT0+Fgj+ayaKDcjt3GWTDtTaadJ7R+2v
eVCc3aP8FH4I+D7bRKlh3ajuuHYcG5L0EcSVxTw3M8RXYWuNs23VQfR+7rqgq4TdJM+XX8IHC3Op
0VaCpEYtsu4S2KjhlyEh6OhZjYYzCzSV77Tu036PFDr2YOncv0QiUuYrx+48vJCRqcyGGM7iIL/u
LBEIcHvNRvEkpaXlqOBrdQCSutawEh2TK93x88x08dlAs5XeBEWeuq7w3ApIU49m+lOXZeIPWJ42
3cs+MeTjoAyetZ0QSlqsX2xwhzmg0fIZZSOl2hhaWhubVq2VK+fqo6hDubJcZ++Yg3XhoAhB86C3
o6d4KJwvFbf5Q1eqMKY0A3nTVMa1z7RvvMlzM4QQpPQjALlI7i9//XeZn9XxflfDWBi1dLXWyF1Q
tChXSeEdB6UrqhszVmbXx4hBxwoIRuG8zeOyR0UvThuEE3vH+i6sFqHDCoeQ7jCWShF+CY1Jhr5i
ZrjogsKOgFnXzqOOWdZn6AxR7mf0nuognMbiecJFwQrwlrfkA/pkU+x3Zi4+zSLK/jgdiQcd6sK4
bzw0XXciNZL42VXjLgoAWbhINFoIidH2T1HmRvY4tG81rcm2VgdecRdVSjwFYQ0wYm+VUtl3mYs+
vBXiLABPVw29DYI3ZfwLa/CafneHt06aTEYStD37HkuRtsU80dLayF+gj+B8vCFRffLb4jP48X66
l/DZhk1XKlF9q2qzavw0rMycbltp6tN2xIsLu4zILUEUxvX8iFOl8aPyCg1uUprEXy5/vPeqbv3x
kBDn5kDMDiLCKgvuuzKz9NoOj9Ispt9TMdTzPnIV2wbI1sVmUOLVADtmgsnn562bd286V5nA7N3L
s13ayqb3m76WDybCrMLv3bL7hf5kHQdpWLbVlYTifVCy+rnLzF6j5qde4CefXvJxMUL1EJ5yjOYi
7zfQKWFTlSKcVNa2ouiu1/usfhSyVd29AhSrwYxnoJJp87A3/QpFVIqqZjD62lfGTjW3bO2OeVCb
CH8eDO1tDlX2gZGp1U9tSNJnJ1cTc4u6pzpuNIkG2xaWcP5oVfiPbxUwKSzc5pD2EAvVa3Z5n5r8
B0mWm6zmfflV1E/1VoI2uHb+l4xm/TKg5lIjAs1c7v7Tl6HSkMHTyAuPjJ4N9ScXHQYjPoD9SDBX
mirze8FEC3/bYSrUBxi63q0Xq0p5C+FLHawg7DH3LOn6XKthzxNdIBb4YoEuIzRTCZz+MFs6ZmlP
RvGUMvFuHo0mml8T2CzxA8Bg64DkRHvlHj5fkeEabTcSe6amUAhOV4xGQ4Ke8PInaGO6inUPw9Ip
d/rGF+3EXKi8hsT9aEEUgAh3jBTp5C5//xcEGGgTHfqwrZ5ye3AP3IDYsEwds+EKZJK2V9uwag+X
z+r5NUv/G/At9/hHRPpMKLk3a131hIZ4a/kmXt5tZsxa0OVFEhhdjvRkw0TqyrLndRP5zTIrouu3
iO8vP+uvJ82hZbhW7BRPg1eHzkOM9HIZJN5Y/8aMCLYwc/PZQzZ5GdfOWPragLf0rumuXPYfvHBO
PNUbcxO037zVnuqdPtYbMpgnJMAwpGlBphEPo1fbhA5d1mV1JZ3+YD2IvMxXENpjYLauXeQoBgUV
p+apxBpon5fhD6hx4h7SUrvHnzB6uvxxP7jMeTTmp2wbdBfPjDILBIeGaTLqpxBbB22XTBHEFxcl
8pAk2Zh2DflGtCXH0fS7nn4yl1JfZvET/CmZXimVP3p2WDiEx3ds0rt2xl+fXEUCBaeEvnkSYTjs
hT5X90aqGTOE1fIRr1cQxJef/n0kfRrKFgYgOSSnGFWttRoHYyYTjYEOyGRsYooZRqr1RoNs9A5z
5dBLT5quWbzjBUur+AeBCYQw+6iiB1v45LuDBDlVu2hkq4VioOeuOVDG0e/EgNBMKbFrw8QOVhRq
EajdDKahI4xEMME649Xoy7TfRY1aRP7gojcNVrJsrc/e6Fwz6P7gDC9wB6bkYI45TktK+9eb9cxE
MUZbZk9102UvapTZO+jaUAgSY7itqjm94d67ufxyPygMGYcsRBBSRRsS3OrSzCGPF004O08mIqdP
fE4gCPpo/KiHRt/bSpt8Ywwsd5HX8aaFsKvbWtMUPQhBHuX4FWrTP58tpkQ6NkTcWYuS6CqkTJ6M
nRat3ycRaymWwZNtbXMMt0aAoK5+X6WI2F3JHM639NJOhhDDAGORI1m9AyQWhjTpU+cpg2OiIK6O
mi0vYfoSJyhqQPpsxiup1Xl1wooGjohLw29RCz791AOWIQDVWDEN5/k1iqUZZPMc235TF/328ic+
21Z8W4Z9y+iL4QyjktO1DJLqCp/SiZmpbh1D5OlSYL8hekE9KNVbcwb2vw+zML029jp7SNqZoLjw
lCIoL0pOpwuDLxBuTxrwZGeF8jstxYsksY03OmYp7bUg8f6RTqIEcrHITi6XPLGZj3m6WmilNS8h
8riKnLn7GZkSqREExYE5v9Frasd2J6D29mhyyljHiHBIEd0WUSfML4SvzPuOXp7Sqj5ho57u0A5V
sIkI2yQ7WKWdqX8IKq2NqE/Su5syBeH3U+ohlqZWOAOXS7Arbg5oFojbUcVhEQSrJKlEL35Eox3O
5IuQhjAfFvHX1K8s2HR8bS3pjJ904SCJ3I56NVHM9PQosw3QL2W6xX5E/6SLvLW6AEkqFXsB0+p0
yubJ078oFKLcdlU0vlDI9zP+jibWolZuhDusb5rBh9vapb6ShM43pzf6h6VqSQ8NqJmdNYyR3NQJ
7e3NQNDJkDYCrukLRUXKOxiwY1S/wHyVqp+SV4dBNTTz0VVqz9lmlte/RSa+nRvXKtXHXA7qszZa
2mT7VmH24U2SsMPu7Ui4gHhjzTrmbtgWyB1m2jerSNsJcLoWfk7KEV5ljupBsykNqf8h6baMrwWx
prwrhYUNLey++m3GEuVn09Ej3Heq1t4RtBT0bKC0z36allP80pRMlQ0Mz79jeFkfY1PUU8CwLHzK
U7puyxFIg7ynF7kp66y9QyC8TIK4HtmdOBR8DcXQv6ROGv7qU0/LfEYMRX7T60J8r8AN/qH/qoVb
lHNr8Yw6wmwEeUqx42dIchgB7k4yeyiMPhweEnUo31DgoVSctIQed214EfYGGeYq6Irok9hPNEWr
Tey1qkRJv2jfZig07l2kRUmNFZ+L0xBmcF60oxIW5id3DqV3BCGB44Gi5vadq0/DF3q6ZbKDlF7c
kYu6XtDYOJJw9UWowkzxVB/tuZByC3FLSD9J7Aq3eQoQ58nBP87xVUR2fliOU/7sKn1IH3ioaDNP
vdttZwD9t6Cuc903B7UbnicX9t5mnvGS3zZhWv8hfJgtOa06zEEZOl32pWNEquMHUaLxb/at5rxg
QR6+DSY1/DPM5LG/c9VUqQOn6sJoH+UY8tJ1mvpmE9blNAcV7FNTQnSwJNuckeLPRjLzCVompPk2
wf9yOV4Cp+M4ltq46cAU4Bo4RhoFp1f1KoAehmdBotZoHNt6r33vC0wdXrWqNvVHgVB592zw+r/T
pir7NzNyMAr1sVnQy5tIZMO92mtN+UMMYIePzJtnlLiGBkdIDNRb51fXimT4r41i035oEfmcdzmC
FZNf2a68LdXYG/2FSGLwiZBjtdLWe6zMsLHuUtGoI5SeHu7M1OApHgzTQGm4CTFFeUDP0cpv+R+z
rcRHZLQD5CPpwWYkhIvONwnRwQ0pq7/mVhrhiKhWEjP7eiChlnKa/QxcpupbIp+dzTSbtfOEUKAo
+b5p626UXG37QDb18NjM86zdUOMpe7tPLG8PGxa0nBQ2FjVxN8X9rvAk1o96nU3I6SNRIm7sGXzc
S29WXvPA84bllyRJRkrmrEH8T6t1+zNMDaFtzVzmf6SCR86/5gMWAtKUiUz/lvpt7eCmmvgvwSZx
EePoy11ZzflbRGlT++FkWU+6bKYrCe55ts1AwmLkzp0Fqx4QxelNMtNZQtlLx04GhectACH1IR7L
4jdEDu1Ba9rxVrVbY6/NVj8FCEWFtT/25vfLt/a6smLIjR0TvUsCHq3xM/gzU84cgk/+rE9GqftG
xRRM68r4TSmzZNeoCaXUjFPfiFHKgHpjk3fXRlLrxGH5CYyAKZgXnUHI1qfvwU5cJRSuKJ87q9HF
xjOkh7pgjTWl5yTyPuqa5jMjqvzP5SdfOhN/X+Qsa2ogvxn7kgfCADxdNhoqhL0avXp24f2Ej2FR
MBfhU7XfZiMS+0r0pdjkBRn5JwObmW+XVz/LBWFbgL+iYW+D7T8jHuYlMFWs07JnOMN1uFMTffyj
ZB0/IW24iG+xXNWvFNHn3WMLMUWycD4zVTxF3ukTYz6H7hdR46k14tLPLPxtEqcWn+q2JlfAJLJ6
GLBQdzdTm7VvVQlnmR7/BP7NpMP9r8kw6eKioU6BRwYOH/H0xyDjRptUL8Ynd0AfdEo0GaC9IE0f
SRbn6EnlGhP+gzSRwSdFLQApoBRrRDLYbmfOOmN6sqoMlnYdWYfcSIevkyzDa/IB67WWvbVYc3Cw
gb8x8z19OBKfsK+QXnymCYQdSF6UzhF9sP7Gbnssav5tK+HXR4sLvCe0aOThjVWS78xpYthwlZ71
QaojJk5e5EN5Hd0tczT9zRRVFF1Z8mycxiifshyzQGizyO6ve6BAI4cS3HL9gmSvw82IEifarTls
+YSMpc7FAbHHQftaqiNpLKnu7G0AzBhvpdAZfTau0KYAXTBn3lJnq70vxsRNdgBk9XvLCG3uHkMo
bRDl6LhRYffeDp0vPFdKA7Pn36oixm8TkMrXDIk4+/nyCz0PSDwcajgUTgtYeE1CAGAyTAnM1Jdu
9DBDBKt435A6v6RynAJlbO074IzKlXC0pkVBAqaieGe40+0BCbrEq7/K8rwTbjW7RfmC3zgyUHmD
jlfQObG4E1bnWDcR7t0bXD5z6NxTYzm3rlZh+dQqjbFHbbuvoAx3U7WnnB0P3kQCcNAnRV7Djy5l
3GnYXHRRObMkfqgXrpv1sQUgJq1b/XlqigqVZHolcm9A6roSH86PEOt4vFZqcFqNaxlcTZaCfrOh
P/d1m0y7YnZ+WyDO4kDrVYYcl7/4Rw9FXOB5qO44vOvzmqeV2aIh96wUCo5VqSiiGwevrOlKCP7o
of5eZ1U8gjtPskHFPII0uXbhl4BD8BEzmcINUx+AZJcf66Pl0LVWDSCF0GnWwzksm5xqdGfjOWb6
TTFexXeWFWe/1CgtrvVGz18hjW/g4MutypJr+EGcFNKJYp0kPEyH10GpQtvv6Wp++ddHoqu/MGeW
8wmBYJUs1LWqNwkz5Bcx1hp+qJ2cuUGYtQVx0uhvlxc7SxEW1ZRFmofBrsptvYqsNsqhmov74otR
pl2zifLCe6MmQo3c7czpHpRY/GLFSfXfDINquHIAzqLQsjgARCi/TH25uk7jAWABY04p1V8oKPAL
9KA9G/DxXM9PQpGFe1mlxY0W2vPNvz80cgRkwIDhFnbq6bqQWGAQQgh9iWQTMsrBAWlbOJ14mTGM
finTpeIdOtWOfdOq7X++zAAw0GEAMYaoH5jb1eoODneKUdVQoBKapcaQQjgbC+Wn2dbVTRe113py
Z0dkWY/Umk0LuBdRotOnBdsZRjmwwhdklV3lNhq0vNqNXZiBnkFEw9tcfrlnpwTFsQV6tchM4aqx
VgHTbZTzyELw/2yEzGkq5OZvb66uueKcKUszjF/QdkuOBafRWGdXphll3LP59OLGdA5+YIFuIIdb
uwKPu6bvPtkZTaaD3tleuDUYXNFjHey6rveF5U23mRNbmZ/ZQzsfwtiSqKVaFaIp+O22Q0RBODXz
bW3XWfPiulF1KFW10fD7Ubo8SPsZh1V0HCh4fVlQ7Mo9NHoI/1jT2RhwN8nPKG6RUrj8Zs8+JBph
3BgOye0CkljPShrydEciEPAy24oDGmN0vmu4Tu5ru7sm3HG+FOx72qn408HDR8L7dM8Msy5gz0XN
C6ra8iWKUk8Phrh9wtfP6naXH+s803oXp4dJhOsJZcK76MNfaQF425jSUW9euoU/tg/H9n+Unddy
nFgbRZ+IKnK4hU50S5YcZNm+oRzkQzrAIcPT/wv/N1ZrSirP1FyNZ2jCSd+399rlyZvswIqgovTt
70Dv827Tt6zOMbWG5iOK/5W6+TpTBzCSTgJkqNY1rXZ652nvF10qM/JUNyMaGIVN5KAt1p+58OlE
ECJp/nbYrZ3oHSzNQeu3wM5cSzt1pzDFyDf0LC/m1y3qAnDOZphgm3yNAGGIt0XmyuGT4XUjwD+C
UmDZN8P9bLb142J6zd4mXPyYU5B943O5Pn/R4tk6eOzubCrkL3boRiCVSIhi/NSklLlgDTY0zomZ
tYeozXTVHWUq1rfCF15M6dtopHmIEY0BilDq+YczKJ9FEofxJ0MZoHc1OppoUpqcpAW2a9O7imCZ
Q9kV/7yUcF3ahzAQ2A1gxrn6YNvWEVlmteMn0yKaPeSt6ufUWmMff87XkaMikciu+Vat/MUw2XaH
OMtp1+oeO7irzc6Yzm3eA0L6VA2U+8huRMYRBqNWykMyeWWzf32kvDje0rP0EI9As2PxYFq/uku0
RqjaqiV9WNCqXzJFK9pIp/yGItht1tZH186Mu43m+o4alnMauOV3qp26N76sF3Udwqm4YX7GFubN
Enb1O6pZSj73In/oRLfu7TIzZUg6hk0MaNKi1WnWtLtZGtUkYd5gIghxYjF9jm4XvPFIXnxv/BJ2
fajTqC+xDbxaTPtsaqikz/mDxXpdECKQlMcp2ygYzdp+CcbF2rN9f2t6fNHr4xzKdIX2Ap8xO4jr
02+HpXnMZq98gA7Q3G34+DxsdGnF7QShOEw0WwN9TSxsE9q9co+t33i3PrKpNBoapfa8Q5qrr38d
Vx8jGwpEC+SruMjf/5yXnw89TzmqJJc3AIetdz+nWSb7Ab46gT7eot//67WIw6PNuRkouOL1gVyK
UvOFN6VnP3EAMo+zA6Ic+nW76xsfFdrrV7uaybgz/KZs2HjYjG7klc/vbGM0uoDXk7gpA/tUBkt3
r+eL2pGP5O9MU3b/FpGxXY+lFik1tbA/J9bn1zMh8dlFINzYCcrg86jXkHCynowtZ2B9/+d741po
ETgHIq1xru7NMHGPr8PqxJVyPme+Mu7ZaHRnzK1T1DrTeHz9ctv8+9fZ9v+3xpNkoWUnyDbt+a0V
vRjgthE4UqBh2cFCskPN0eu9NRRGmOjacspkv6L4CspjEljy8Prlr2ewP9dnMeLB4vKhNHY1XqUL
k07rSz8mNTj9mvqqvIhq1r9SAJFf/VHraREGZhFZTuXfSFtfjgly2LNcbf2Nn3K1Mv//l9Azpjbq
bpBO8/mTcCxa4TM91biCnr1zhnX5CbPDO7TwFu+o1RVoyuAknwpgtU+vP4WXIxWvL/B6FsoA4dY1
M26lz9Cx/XRjDe/5GaUieejMBx+9Wr1lYd7e5/X7ZhfAB61DZPD8q5la4j3iOMelmspuDtOQ1TuW
aJIzp2E6ugvuhNdv7Wo+/vNUcfXxXFE6sjJst/7XXg68XOsUi8HnbCy2RQ0y7y4+kbOR0entrl1o
80Y81faNy768Tdq4ZAhSL9nUcNcuIwREYFWS2Y69LE2/0H2SobsO82G2Oj2Cx2m8cch5eZuQH9iJ
Y/tgL06J+PltBiu9K01MVjyWNkncU2buAjvtPyRJlTih4vR6rw0m/aLXn+7LD4fLUoKgk8GdovR/
fllRJfo239pMhGN2NIRyYr9j/0pGo/v+9Uv91x2iTfIphFG7RtDx/FIcyJNu7KUdL6rVf3e0IB+T
nEJWSI7sOoeUFNdb8kDr+Y0n+x9vEnwf8xN1fKpV10UxaLGzTl/bjeeMPRth3f4FhMcSNa2kEZq8
FYb8HxMS9XleIgZ1OhW0aZ7fJ+eshikxcWKXeL2Tma35vbZOhCKVrbt8NluIt97sqYuZDbDcx8SD
R00coX3WEWC/MS9Q/eNqz4crsMa/nvrVr6FnYpL60sHxdK3pg3Rwm8RN64KFwdU0BeHcBkUQojNv
nXdohhv9hyfTDjuX5fWxXo1zAjI/c8AUjOYE8gN1g9tG5oqyleQBzuVhV+Vy2Uunbz94lVl/9xvH
/iryTSxt6Yv+iRV27iITFLGGtVpM9DmFUw/3uiUTuV/HRKpHEzbacjNJrfXvxxrA7d5Lg8Y52Yuq
2t1iJ4n5BcdANka2zyd0Xs3aKw/WOOj1bmybdfyMrtC0PrIOGQSuSOI0Qh15kgyrokweatRmZI5W
JP7sa8MQn6va0MTOlNnwrrGqikMfN/xuzFyjuUdZ7sVaPs90XjO39PbZaKuPJTuk754pvY+9nawk
7lmBdppaYf02CUH5oTtjp0XYBKsaNbyWsXkrQWGGvdUwpJFOINNqhkLt4TFmw1kMXXo/rdJ03/mu
hNPQ4q+/8zJdfMAfU3ytbNUCT+HxhZ7dBuc8cfo0skiOrCNAhb58MIwKZfdUTPYX+KUtFVHDWNVe
LElvHf2hoqstZ+1nq+zS3E+acozdajn9FPLfDRdA5D4EUdkGISK6srlk3hIkZZgW1njrjQFihRxi
oHvrJ/ShI2qwWnLfuKnp3qY54SfhSlzCx0G1IjnKsUhv2wmkb6j7zfSzEA6BtkhNBpgpQvuZewap
LQjLyq+izOEw0blvlf5eKxsQy04py/KeE6et/SgstZ47KfzgxxQUMj/Mqankbhw1lKuTaubgrDWd
fkPhEXVAtywKlVs/z2ByHDwkd5VHrEwozaa0D4ZbsxC2ulEfnRRF2x3+fmSGoxqRuKM1EsVxgl48
R5kvMv1nY4x5c8uABnSsaBm5v7sgE2nkrGM+3NWyt9a9sKTzGxYrxDtPQtvyOtC4VohnxHDuEmdG
hOe7a10cPBhhO3gtyfBZL9t5MSK7t+ybntiobggp26tp3tnLrD1JFazvbWKW1u+0K+ql2stkkD8a
S8/7r+aSaN+bqWf0KAw6aKKbZKlLQnf6FaoNOb4UqEXdDnVPiyfVxUeVWl61K7RlLC/eUtUkRxeu
vhRMrlmhRz0qkS6kkF1oHxmN6ERLsx7PE64ZwO1p13o/i97UPBoHo9ceyIfqlyBknU0fi1yj6l6g
ANz6ZL3zUydIXZ3KfoI6VlPkDVuccR97d1yt0wyL9R7lp+Gd3U5rVFRnS/nUqkzZNGMape3JeFUj
v60r+0dgh1N/JpFZnryiT0GFLU7tX0RdT+pUrQbWetatqQkboNfLpSTUovtFsS3rfo2a3TT3adHQ
54nIXBibk987tRPZcmjjiiwJinMLnakQCioEfi2YdLBpveY0NxQd7PKumOYSs7ZlLb/A6QbzjpOn
5QKmXDINfwC81T1P1uzuab3a/g6GnvHYtlN1nzma6x9E689kXZi1kxFCV+QMjG4dPlYuEa9AMeug
DdOmG8Rtt0UxgQfqgSoa6OpNGtdUURCg6BzjBH7f0B3rLIhzGAYPFRRXN5w8wR8IrKkLB88V6L9q
PpUDJO/y3NpE+uGccM2L1Lb4BVn1JYIcOlvFvkyGOd8tvdI/B3LV2t1EuBIksmweqFB6mYx9qyWX
sic5jQLOukKGJoLStI+KiAL7Rinhfqvk7N8BjKH12tnDgN6ltMd87408hx/tlM+C5sggxmge6xkC
LNBKUO7unFhhS6lMHBqnHQQhlm02RQIxEUl7VBaeNFrNv6dSBD9mJIGf3NZSTrQdQmuURcH8axxy
Zh8LAuYl70X6gbgGUPJjMDFxlGkafNa00SpjM9VzdYTytMY5nymNvKROHmdRKgTW/pB9mwtPv/UU
7padtjbDbWoWvojSdRnGvT9ocxwEXf2l1FA2h9NiNh6iba3HeBdYv1vN7IB2uh0H60Q21LeG2ct+
kXJSUaatvTrYwjtLJiHg9FoK58BeDyvCqOBI0DLglL4dNSPCp8JLWru+uEtTwjkjNkXLe5N4mhR9
ljOUd0FazJ/RHpbv8yzJ1oMWuKq+s3Ol2e8tW6MjGbK3Tbp4BrD+u19skq9aq1DF+3JencvST2Ta
atpSfWuSfv6qp8opDvi2A/MApra9SbdOIVm/vf2uWwrXCKfBVRuLgerWURmre+NVKIZDDw3Np5IC
8xOYPkPF8+pNYLVUx1uxQeFzOjb8MhqAScjIInOmPKhaaGOY9E2FaCoBKX6yRh5uWMCpvgWzZdss
OLa8HZ3JfZiSRse7qpzgTNddODu3s3MZt4mautjikNbvCW4c9H1bBxoZV/mAJLDMO3VjZWMJUcDN
0m6X1QQzRk5HCzR0s96Zbh0iXu4mzt5ql+tVp1OvlZtQzXKzmzIQwXzw68q1bmyMjr/yNkE9mIIX
J1pgkn0ewsHoPvjS9lCe+lmZ72dtHJ4GHzZhb0ED21MW7k8cPnV6SZD53TBJneK9zJJmQL2ul2No
aMWAcSLgZR3xUgwfUJ+R0gXkyrhb6sZjn0Xy8degML31riptH+VnTvZeaHC8qMK5YwvDilPVcGDJ
P9JCuzB6j2koMH56dlZNMPin/rbX/Pa7JvSpuLH0qXsyJBbCcK0JBvioyxIT1NhW/qPldKqLjEmO
T7lmzEU8EIZYnUyjScSFP2EFUaN1qRd2Zjrc+TNOjIufdtMvbxSYMFNXOf1no+6LZi+6VqeuW0rL
OGGM3WKv1gUAZmYbvXnMVr//4KRDnnGDHN92nZX4PlGHSZvEBXLZd8vQIEhP28LIwx4pufUEqqLP
jv5qJsVONe64D+oOOU2NfvFpZD3pD7U/AzyfxIyy0ikmF/Km8MSXwO5Q3dE7MfMd3/MYRI5wbT80
8Ram8VzLJT9qur94YTvoKrsMxlLZVGetpDqVxZTu0cM7ybH0Outzlqq13vdu0RK2NCzsy4JgXT5C
gJ7VMZvZRu6JbXWpDLFPAzCnzY53kkFQfNAybbIOAgWiHzWr59/nwkCQUaG5v20CqxbnzlDIlq3F
sIvTUAj/KQ0qTHgg/kf3IOcqryOZpolifQXcvSuagbce1GnVnykMYotzsI2kjwopTosRc8COVCEq
3LkLGzyk/6SEn0pYFOzaG9eQtwlo6ORITZSowKxOsjwuYG4wECfMJSQwKSjO1ZKhRjOJtqs/uLZj
TOeUjx7hcKWST96aam1oasIYYFEH9S8ylwqcKQ5bQcdjtTlPJlToYSoZAEWRQM4rsZKQqEm3Dt+u
PpT7LhAYNzrUuisC45UtXangvoc2EdSqPXgDH/3OzeZR3z7qXNI2EGJf2X6qY3KvPeMec1TRYXaT
+F71oCdCdHHS4lLM6+zv5rUr7tzarNuLlGa/64gelWTp1D3jt2vWuf/k9EPQ7eip8Qu81ZEPlSR5
85PeGMkU4WbrGQAmvsfD1Go1Mc1Wlxoxh/DBKMK5bvr5zsQyVMSms8gg7GqwCkzgaXMQ/dhOIkTb
jrZkw0Cyy/ZMsPawa5LusfbbuaUg4Y9iZ4xlXh9I7PCCfacG7X1B5d765qf8n8MGB1QS4Qp1tV0D
TE+77xvbYGvAzNXs/LbhsmowZX0LFbdjmyJL7YOq1+mT3wYl+gM19AU8WRCNWtszf/tsTiFHaX1V
39C4MovYtkcU6EZQ8+ZqY1qGdxAfvSBCYdBMt3Yn2c5QD8y1e3bWbL0coSrvI4kz2tetEp58WyfV
vuvh2PdHrVOckf/98E/jinIRVV64iFd1BqegZDL0wo7R657XEZWXiUA1SgbNPuhy+b25cN8oTP6p
XVwffUkKCKhiA0fF1PH8ID7BWFFkFlox7Q8vv7Ewelo7yQYeQnU+T9mW5Ut+r5G2yjwnKdNQ2Eyj
eSocrTUPpGkB6HXZkzwgOBHpXjCFeyFl1+wXzWPegmuI9EZv0VruYIK4n+xgsKsbyPjGT+pg1cFc
0iW99ZyCl9fTVtV2wzhAv+o0DpsfGi/PzIs5T3KG3gAkfb/Y5cjD6Io8KvW6uvOnkUkx1Ijam78V
DfaCsF59+zednMSODZn6DzrQveWmVrPz6PZwQMKKJeQ3NjcOgYGbaNmht1et5PTlo2NhjCrS2rPW
ByRcTD0pK3WJPasHyuQf1cBYOGcesYExrCi9P1DFWS+LO5nVwSBU0dini1s8LIE/pA+Nlixyx5EQ
ZKI9YNZmdeiTN5oCLyuqiKbQXG4OUSQyzlVtl12DGfQVOi5yF8dT2wwmonJSvNCmIoiTTArfusH8
kadJ4r1RNfqvS8Ni0AEIA9VC5/z84zEaUaM3093YEtuyz+72wErSHgKq3exkkmr44lHluXiFNh5e
Hyv/VUGimAtal7gYRIrWVc3GstEcSG9xYwrbkNoqZXkhX06yud+1IeLYTNztxOnbCI0eGHMIHxB+
as+k+g5Abjm/MXj/o4IGiJC/N04gLaGtsvdXCdayvGYUcEviZR27YzNVgdpps6afh7lsMgot+fyW
Meo/Hv/GPgS8hNyV8uRV17cLALsX9eTEsKPNHRAAcZwcqLJI/NOzaSzzsWvJGrJWW354/en/R5kS
TRZSQqREBMn/eTl/3WxnzDDsoRDGQd/7hzIR+feyQWy5pIEWD+R/bmkKq/z3z42uL23frXJIzXB7
Hn9d1TJlIrbyCokXuPi/l2VgpYfRxEM0md5U7zhti8jGZQO2dlmDt9qP//W4t/4BfxmQXq8vv2jz
2ntkeMdBgRergvt18edluldT71VRl7bJT5HV3alikyffmKdfVihBFCEqQJCBXgwdyvNbr3BhlZx/
3bgYOIiGuaKmGnGOI8M06KYqD3OU5NFssqF2s9G9BUBc/nMVnJGMxpu2I0ZlWtDPf0I9jFbQpb4T
g8czUYoqESNVuSm8an1DvfFybG+gIbj4NinDOrLJq0Wp8yYohSvzykDJbzxYFcBbJlCfuopM7VLd
jLLEBNiS3OUdAlXk6n1AKTY9oFj2b6bRGN9qsLxIlyOnMCBjEVfnpumgZv387l1S5I1V5H6cNso5
mi17vNBmU3h0y2C9kHTd5iQZz+u9V6q+vAw6RPuLXaFyv0iQCjvAxxxoCyNr95rskG7/44Dk5zEW
Cc1C/AGO6mpokAWlEvKVg9jFvX2rTOqjUaUFzk0vF+NGA7wRtb6bnV6/6os5b7sqJePNQA9i77pb
QYFPdnIYfeBrtncvvJ4cBRMo23fbJmMilIXtv3HFF60YtkXsjtiwUGHiQHS14szC9xN/Np049xaT
CPVKpqds0ZMwZf6p37jY9tCe7Y3g2WHlZaQz13Gtq0FHU6mbvMZKz1pQ2R+mzlpvCrmJLqa1nOnT
Cu8nGv/2mM7Dp9cf7MvbxAOKbJhXirwWpejzr01QMyeztM7PQe+efU8mT6TkbEr1KXuLOvJiKqe9
z3TGxoGVFJX/Vasy8Dt+gT/k57IZKfS6OWZxDhk7Q3jm02rX+xG4WvvG5/ofT3ZrG+JQQvyK4vbq
Na6d3dHYKIqzIw0tDVtXmO9ar1CXVIhyjbsyMwaKM0uenoSO9e9fF5JNP+LiKGY848i/jrhzdGXS
bLLJ5ZowsfYVgvewo/FG3ao01CnHJAm7GKsF1jl3/Pj6u31577jV/+zyYZugOL6a3JgzJnOlEx0n
oiXjxmygO5nQ2yLRiemMq7GOW7efVKT0Qf/9+rVfhMWyXYKYBxGOLT1yret1xOK8tTRyyWJ9qZYH
Etfb6qgb/cyRLqddjQgzaG7mSqEu6VLZJ58nkwyVXTOM0qJCQbr2zu7rsRLRSgJk+d3w58a8EE8l
9GMhW+vkDsX85fUf/XKWYZ+xab0Y95un52rqbapJo6hoN/QKseRS/fiykO5yMJ321zgH9lvhki/H
HpdzeD4ci/jnWu1ljDPtWeU2cSng6dtUbH/3UDkOfWV0efj6rb0cfFyLFtXGxthIpVe3ptdk6801
AmRhI/MsBpRm+B4tl4BJY86y/dh24l2VyOmNNvPLFZYnio6IiRtxK3uFq6lt40Owpo5G3AZynM+U
a819b1Xjbcam/atKOQ+3sP1xPAelRE5Wa91TW49UstE2iH8V/uBRBFIOgYV2AtC5q6fQLBoVnF5Z
sQFY5xE763RnW8IKYhnYY/WGHfPFI0ewxu6c0iK0iIBv6vnUSgbI5FQ1UhyqZugziUpvjVPGh+fH
molkgVSQFrf4goe0fAOG/OJD9pllgUyDE0DJxi94fukN/ptVnJ7j1Z1LMzQZO7dWRdOrNsc7F6na
6x/Xiw95uxySBYOUZVaw6xOSIHB4plg3xi0u7l3TL/k9tsv8OE/lWzvzlw8VgDC6mk0LR2PxOiTD
sTGtZ2s1xmam50dpm8k+B5EWSYBFKeE/5jtpiP6f3+Smy2Q/sD1PrLXbj/rrOIAUxOuRUY9xMFST
v0srtxyjscTCFdIRtcuTWJV6ypWcy/j1J/tiCkdjz+wJkHHTvbIrfn7lhjKQB/JxjZGQJY/2Ksz3
1IFNZ28lo96dl8wjAo7kLzAjEKyANbx++ZdP+4+Oi90BcF+giNvP++vGBylbjXOtHZPxGOCY1700
LO2yPvdTYe6LTj4pAybe6xd9+TWhctw4Npy7HA4AV+MmmwstX1hL4zprinNpOKMVkafntZFG4So5
vX61F0OF3HYEphDDN5vcC0/lFKR0GgyvvTSqmSQIhobWmBApjUm3mp4oGfOE//mS2JU3hR56X0S2
V59TVpEk5ZdTf0GiZ9BCnUqaemXOBgE1/izOjVD9G3e5PbNnG8yAMhRcIBwVG+Lk+lBBAkqV8CEN
F53QduOY9sB746anE/n0+r29yEulCoVgigkPDwwXvN7ltWgK3DzHxg9HqG7iTOvcKsqoCWe/RDe7
H32nm5cgWqn4QeTADPRV5/uVtzRq8nvav1P2s668yQ1JMvfeUpG/fNneNvdzrqea4aF6ev49A3OA
LicG/dJIqp6hiYM5NBEovPcJXjvJbvnXihnOAE5JG+nfQPVzTdsiehGs7xzQFS7n2Tt33mq/Iyvu
92wY6VEkrjG8z5Wln/Jxyo+vv4gXoyjwtoLZpgL9Y07Y/v1fQxfZuNNLYtUuxGaO7hBKyyIrw5kT
V96Qmpa+sc9++YFtt4qc1tvIQHBcn19u7S2S8JKqvlh+3dqfNa/Wy4MsMd288SVvU87zL5majEUk
E008nOfXkAOsXTR8Xa25lOxosmUPsG7c6NhD8SidxZ9jjYNbC51ak+NPN7Hrr68/1+vrE36xYRaw
7nEgRbe8fWJ/PdcxE3rLUpheIALLr1Zh2iRGOoDszQ3BkbR1/h0v/nq0tbEUu9evfT0d/7n2Vpdi
/dsskVcnqGJWWpeYXLtmdQ2zFvQlvRValV6zfuknWX2e03Z+fP2i12NmuyhfMOUI5MQcI65qfwz2
3F/KNrtkCcM+zBBLfbAnReBUPxMamtO4F29MkNf+A9bZzeVPCCzWCxbea0gskkfTCMSaX4hnTfdw
e5IYJHV/b3lZv3NntzxB8W+igUxqI2p7lHAePrA3nvZ/vOmtCoUMnsjNzX7w/E3nCGZURxvsAkvB
egxoAN5pIJMv/mijfHOSfD4HnjbtHJAqb4ymPwvr31/59gA4iCAGZbOD1eZq3e+QBhng1fJLSpuS
RAZay9jiBV2ysCJE6KEtEYrR1GsJ+F2bdY1xWWpJVAiNjnw/jeRyteZyGBZkW+j1rR1cJffUINi+
0KPIv49d+iY4/E8R/upHQ6JgUPBpslu5PmsPFQdOt63WczsF+Tt3Bui70yakqyHsP/BGWV+BmiZS
MY/Qy5TzfZ4L8bsbrC2WIS+A77YsKJ8qU3VP6MWmB2vORHnSctPVQtNlsbgJkENmX3HhlPMhCeos
uZGWWPbdSBf7BiGPFJ9TZadPc6YXwd6r3Okz+O5xPCSL2Z4W+sSovhuh/U6bZDbARlhJutACyht1
R31muMFB2a5VSN23ynddNwzdp4Xmf3GYlWqAlAJe0M0j1gLb4E3ojvwua2XsmVW19Jta1dK9q81g
UHyVaGwiAm+t+2GGx/JQ947oQm0xBtHvpdU5+sm2qvopxfxyZ6Tr8K2aDbciMM0cHwR9LRBGazb/
7iej0ZCKtoWKC9fipBgw5Y2hbffZRVOJY++H0psOdeJQo1wJezqYVuon5yBoSWOdS4N4ChQ7Y/mp
Rk2T37VGr08nC1TJO3xFm97BGyBJTM7aAwyuaSFFsK48bZ+1qpC3bVkksQ0lcQ6D3FXD+8VVsxEZ
Na1ydoPo7KCFdZ3YKY/0etDd1AN2mS6nh6lPZHWHZUnUUV2tgmR6f4Q8gOk2iZxhoJ0QZGsfF01X
9+FSAz7qyY4dQyBH/jcMu4TXmqaai11OK3XYCUJwv4IMtfUwn3rIWI6Xzj8GcO1DmKFJe/InaCnv
xsJqNeJ4TfNDMCwtx1qCQZfbhnkCB/mopBcV64wARi69dXFJioURrPttt8/oLn3DT9q9n9K12EKS
vaU7riLzsPXUdQqxaLCCgzeBCTwaic0ngvR+gbbkd8UBXQEYMyC6phmR+OzrB2WtrTxNUuliz86G
QDqjUv2vcRHqp643Tr4fafaX97aXNMXN6ie2cdRGRxm3QaIs6jKD639eB2dt4mBEQ+N4zjS8z9bS
Mm6oP5c/vTkd9BBEBj23Yz42Hd8aB8KPviDr8mlQs2guTR/0iA0HS35DN+KL38gp0uK9M0lv/u3Q
Qiz2FQ7HBLgYKcknS6iGbOqhqFA+UJ06Tpw8OKXO1nI/WLnM9ralRB8vwSyATYkV+alkDDQ7gL1d
t0uSmcS4rmaWjGd7pEGDnEE3PjBwNetjMpfoQrwxBeNfWpP9kz7vVO7EuEmpiqyyzXAdyr5/QGFl
Pvop0959N+X9vqtL3fiUpQMitsSArLxbkDe7X/IlmThKExvlBmRBrPYvw+UhkYds623kFat8v9EC
H2Qp0mI3pLrzQCluLh4AHOvlQ2V7cxeW1My7uBYZgNBRaGWrwcWuJwPHDCK7cVdMa1B9Z7ruvlMm
Xb9VRq7/0olAyIgWR9Pzre8KAMF62/lHyMWBsSusRI3HxJiSAc0DwbO72UHajWlh5A/aQS/as9FR
iwkB/OkfwItv5cG5d24mXZKdRsIYcH9Sa5LqotrZWiN7FCQIr51lRLmn40XGkzrczZ2iKaL0dpVf
NXpwKEwJTWR8OKPqI8ZD29xQQk6Gva7I8Yr02aX2ZvZpeia6j9XEYmH4jiu5ESFVfLcPQYUFF2Ow
53a/1pPnHJKqcWr0zFMx7+t8Tb502TK1EYXNrqbhGdRfRoy2KgKn235ZgoZBm3CefbQyEXzNB7CG
t55JcraeAuQ7a22SHIPa1vRoFN0gT1SMwDSFJUXcc7OaWXFEusruRjZE2MxRTh4CWlIY8B+MtFrs
c03AahqboIJj5axD/b6hN96YIRC61Nih0cxuA7sYlvPAwn7W6NMYO7CdlbvfxPafgxKh546tGlSw
pDMmjRm5tr6mElrTsQmQWR85seXezkf1okfpvIWauEYH3ylcEIuAvQ7Gqv4YSJa3Rzsrzeq+GTqv
OxMFh/4ob8xG4jReWu1Up414SjrHwMzMvD3a+14a9rwDs4queUFjSS4nDX7/SyDM4JEg3GyN9EVK
j1x2EB879L0uOfUCZX6MTt6fTllqk2WF/rtHmJUP1H7ulr5P6ndd7o7ThdLXijhb0ttA51VnVdd/
nfS0yeIpMLub0g+K4kaO7XyWQFP1D2Mw22fOS+D5CDvTht3i9o3BbnpUsWWApN9xvjdl3Ixjn0cT
aajBzuHc8nEmpe3BhtVon9p68dLHhC3pdL+p1L4ygdQ/eivVblcsu+U5XfB+f3Gockz7FPyfTrqA
Jo2dD22u+IQszFDnwYd0p8i7y/Z67gjjO0cHDYypqeqbzRUT48sn3FOWbg0Gz+0a00FchFu2w/2Y
rc1xHpq1YSTPdtHfrLDrvHdrX03t0+Cm3lNa1nV9oApm9ycdGNwvELgIjcGJuDRZEjtHRGAgHah3
m0ADtRQni+PqyLb9QaV0anauX9pPQc1PiYIFkN4B8blh72ZXOMbPJnWN6iZYATsj6EftXT4C6mvy
mMhKI/2dDIlpg4ZMqse5xPZ2EhnohMgv5XiCamn7saVlzufSoDY57OWiUxOgApxePGeZnX1btZp1
WjRP2Vj0bbO8OK2YvmdeNva73NF07ZIqYAgXe/BKERHvZXs3yejrR0AbHMLqCtTwgz7rwXGhIQg1
SydE6QCfpK5+COYJEVW1IqDM8yBJRDNiFfdYsp4ah+11ujCOkiALux6Mf22jv8PEQdXrHTOUyHa6
EPU+Hcl0iLdgpgKIdNpBW2gMTW9wwvvys2blyD0bbbCTg6wsFnylALMh1zGnnZlVZnr0VpiDB/aI
I0pHmIV5OBrwC2+rBRF2pE2iHfaGKMWwc/veeZyDaRFRw4+sAYMqL99PdVD+UIvazOfBiCKyz0rv
4NvpyDbGrxN2aIFCDmxpwYMpFq/74eV1phXsqfXht1d7aNDqPseeOOoZ9cMxNf38trVXw+xDV675
bVE1pRMvnp/tykRmzv9IO7Mdt5FkDT8RAe7LrSRKVaoqb1Ul2b4hbHc3l+Se3J/+fPTNsShBhM9p
dAMz7cGkcmFkZMS/+Mo0GIhVGrk9brTekdY2L0sj8EmBR2B1jrBNIK2KE3/H/zsl14364aOghIp7
Q1Xa7S7O3c79QD1GRh8zJ0dzcUT48JDhCU9KR0fLOyiNdHIwmUU4gsmrpIvp7ab0BKJIGyCizieI
QqJ8qWMqJl+oICUntM+m/GHwatRIyTD0atcjiPdVKTrA8ygwppm+7QBblA8IuGJKVseppfjw0aAF
VBb4ty63hm7bI9QwbFzwZ2W+SatI6X/pcRH2G6csDNPncIN+c/VspDBJLXtLwMns70KYovaxfegF
kYrS3m7QHUQ6qhir+7BRZLitekO+xIYt7Q9OCQfN26jgkMunAnduXAQUAMfbiLwMv3Ql0YBxpyaC
2WrvevkLEPaypvAaKFWyLUiOs+ceifyEM5sqwHPAcM8ZN0X+z5hptBbJo1kpzgwmRvAlsbNsBJ1d
y7ehzi2x0wpEePzYsXEdMQZ82+wpUcZf/YRu4A6+S/9YqaIGxof0iPcSBukE0d7gJtA/lV4vP09q
2IpneBteDWdBenWYQ1FCSOR5yrTou61YUf0YtN5I3KIyon9R3EagwmrMuSdMVBn6EhGbCOUwN1Wc
jVegEUkvaIqMPTdqi2RsQk9k18g0D3d52KcI5FuO/hJhH/cThH8JMKPxnOigiLR7iA1vKFH4FkJs
GgBc6nM/9YqxhUQQ1zuN4lS2z2LytS2+acEbQ2f2tqnGqTjGVW33Bw5RZcGLSgZ1G0jPEB/HVE7K
wZJaRsWwjKqtjvSb96FrY9IlM4py7ZRNMxg1HfNIHKOgRrpgEK2UPsjd8sEO01j1EfPigacBN8YH
Q4Dq3FlFoYJRoBWkBPHGqryqIJJVXr7tlMTJSEUa0f90FRKSTdq41uCHnpeqO1hrVrmxYMSNj+Qj
evMwzYTqqYIEh86f4gRAa+kl4g01KzDOT0Y8TGMYDZbQhPuSe6E5+awy/OQID8Ju05ST/ZbZOtnn
THAJn+SYyQoakw1pqm0G+ERpNsQEqyL0+9Sdojezk8HeI8sP813be/XJCfQuOVZmEb9p8eiMfjrC
jW02TQLhHZRCmxT+EOeomXZ1W6cPsqv493Nd2H2i0KRkJDs1fAFQu62FlvoggNVnsW19C6YRAGmg
T4rrAzolc8b/pBxQPm6mBq1v7g1tGwliRLGJsT8Rz0NsO/JFsfXixdWHTH8IJbZ2fMlwOnFJR9+2
3/TRoLJv2Si2XVcHX20X4NjGhti2Q9fHYiXBJVXbsh9y5xgibef46Bp338fWbJiDoQ/SJwMJWH2Q
3PYJs/AS4K3dd+LIle76aLNP+Q75M+/fmggiAvAzdlP/akSRfKvQrh1OWVrA9VMDyIt5Hxu/IJhU
44sjgckeei0Pv6Pt0Y1HFbOlEcudQjSfZVA3x8ystWIX9ZnRP0CO0vdaiWoIMOSoio9Z4YT4vYxi
ypNDN3mRtQsxROQiM+IWFA3VQMV9w7+lq489768f1RRq/5UxKkCb1MWi8mC07O3ARZb53mCp0y5v
DawYNqURV1WE7IWEX0R+Dr5SlxAINyE48s+aPgh1D9I0nY45FeZm70xFOex41Fj9FhRR8T5mFWhU
UDm2BzmzEkRS1ZrMs4PT++CPXaCVvgaiXdtVRqxvWxry2Rk5/cnbZ5j/2q86oGj5XimITeziCSui
XThZkbkfndh1NmZsTe4WHXZt+h5Iexg+cAn3zY7InVmPHcVpXr6WCjaxQsp7IGAmjg6Sa0rF0Wz4
+ZBQiGLhNkyoFR+EyG2JEDKg8c0EQikyN9h2ZjnamqHWkyTaU+Pz0FGLDYmg2b+0opafIaDI5GDb
uW4dZgLDsbeBymy0NIMPZCWTVh0mDQ1LUB8YrrwIPp4fdUyg2BlekLj7pOqSEXZCFYvYD4woGz54
dtU4Jy5azXlH5J50fwMUrf6hBZZMPlWAjbRnV1Jz3WJ6XU0vMKo0gOXjmKm+4VTeTyIr91heDFGJ
vzfZ5EatRjDgtYRu46etUsX7IQnVs4SrrG7rNgKZHWA5D4x27MN/7TBpVN5xttKEG1OLAyVfqTJe
13QNy0Q5lj6By39w5yrkH/XkWpsEZ0ytnzTkrrqPia2FBEs3hSwAUbM81A71iC8ZJ/cvjVAosoJy
QOTEAm8N8m3JqbeNRLqJKNIno1DzPXL6BCJFgVy6ceKkOUjUv7sj+ka2sVbenZsBl4VCOrioHgAJ
oMnnaYvqZoPochrqjAwqhBSOl3aqUPcqdXriYahC9XKyn+EgYIboqDhs7Fq3ty1Fln+0LsxWmtdX
CAWafwZNQACXYGpp4y46JdIZrN60FPGUucAvuO6n6UjJMC2ogpTlewX8qnkaRU3TCkrJ98SJKAkA
X4Gfp0HvuF9tvyo6Ezz4m8ycnMvSlp4hyjCmkac34XPcWelJT6fkUWoILRDFUlhFokQSs3FgbCAC
798f+qrQb4CRAt9LZxK1QHepJlzxgbYmKJSjg2PsV72tg71iGlBKTKN7gtWZrBS5r6bKwUcYEDwK
Th5wwBbdDJy/wik3RnHso6rYRn1vfbTQun+Z+I0cgbkW1TdnPsZobcevvjlGnvVYZrdByMNLTZbB
5mFcm156lANQeV+Mbp18Nqx2HKB2AmMo0ZUncMMfKrduNOTYwI1kOHsnRzVlVGuIR/bYjp5fiy73
zokyqNNBEJ3MvWHUKQ/IANbSWlfk1q8Gq4pqJEAAoDTzn/8RKcopQBtKmdLjyF1pczP3uv0FaqKr
ztV/R/7KKPdHvCtR5lzDyS7OBo1qOJ/YU8zDI2qy7Dwlgaf1asjXUGZ51Gwg2rY7+Fst1DWJ2Mkm
qlqHjAdOTLgr87GuKIkmOtzXtFDe3KFK/qmIYL8yODL5xohAB271NGoPsk/7FezLsgPNb3VmGXC0
m6gN6fZynbhcLTlV0fjK9lc56Q4ykRiKwVzcYN4l+w09PBTlgMZqmJ7x0lG2GA+m/5mdkn0FBCLH
p7EsilObaPrfWrbMvw0XT+CPBB1XM+c26h97iDku/fnWG15J5uQT0HXviy6tWN1UeZk9WqzoGvDr
eucYEck0YEVAZ/nrcsTc9GSXK+3wmsYBxCbRRsGzR+YOM5/6ULwpByNd0268PaZrzvgnYFZLh95W
dJneOcPwGlPd++LY7vhVQHw6a6NIdqClzP/uR65FJPm940Dl2G/awjY32uUcZ+ephn0cXs3Jgrqe
ywJ4aTq+66WjVKixKyQzgSc/8cxZ+zJuDU0Pf+57oZSFlPTl0PaAXATJz/iK6rh8aF3FmkWXrF9F
qcq9aC3zUe1C9z3Lzeb9/qTnSf1xif6eNM9DrIHpNszIlcXImQb6XzIyF5b4DCO/qrEAomqohLqx
AoC6MRZNZxha6JybgAcXoScsK2/MzHF6Fa0mv2qD2zzNMk/tzpyQ0V25F26cHgYDN0pBHdUfbdFw
pkfVCeC04yvuWcj1NyR4GuabbQt0Vm0RtxAVKmH3F/PmmFAtPHBADv/Mf/7Hd9k3neINvKpeCR6/
0IvqCfzS9JR9IWoT7Z9Gls1K4ndrTS20rYD6G0j92Is11aiJGAj+Mk00MF9LvfiYS2Gc0nH8eX9u
i3tjPigwpv53oPkI/zE3SIsz2nUaXwnPM+k9wQC4BtNet5nzHuDO8wAT0fp1f9CrBQUDQU4LHhAO
y4wduxzUqtLJTWNneLPqmCelF/WUCQLhWdU+LsCfgKiH57iyi+YisSR/niFjc+jXZqDPsmUvq3LS
Uscp38G6GuWmmRAf9wcv5fkTl0n2qahQZ38M9UR/qCKK+nt3qjT1Mdf11juEkSGr46SdHbusz2E0
OZ/MKpd76NrTc9Xr26qxtqnTwYhFkyZqt9lgj+phrAyh8Ea1kN2mIuqhz4KvT/QamsHw0ARhVW/t
SOb2JiwTJEzAlRifjDCimI/hZn3qYgQkME8f+6+JFxnBPzzPw+lHngzlP0U3us+D3sETx5IykpCL
dVesLNqScAJdnlwT1fA5iFjIFS9CmIP5ieEylblyo9l7fOWtMyRgxztWyHo7e14PfYf124QVVKKo
T2i8K8W2hQYeHXHjsOOj5xY88dQubn5kFNHXvpRlhj5vK/Wq33QkYjzArcvDZJadE4wApd9r0nQo
V2ECBU9vxiE4aDVUPFr6Fs2LhJrBTxpplJxTq3eQz7EoEdVjjqnk351upI8pe9izzLoJdvvKMrQs
I+m4QfOu5b1nAmwocKsNcgWrFV4PYpfJul8JF78fRX/G+3lMYDjzawUcDrCQy0UIKXpXfVF0732u
tf0m5pHbbhN0L3JKNVNv+o4mun88rJzdbeVK9SX0+n5AB6MzsQfWpqIGJ4TDarayFss4Nv8uC0w5
nzmXEaC/y981lDAbjKAv352my17CqQ0eAPWE03zl8pz/64WHHuNxz2ukoq6zOKu8z20sQamEmFZk
/AyC1v1lhkYf7mhP9OgDOG6frXwfy/DJ/IDQzTAc3mOoFOiX85NGAzjAqdp3JaMNW3t5dQIKp+6l
TPtfNTG7eEoRi+lXWJ5zVL7YbsBt82OU0e3f5nCXw2YICNLrMpU3A4tgedAb2/lotK78pjkJ5KeM
a4mAmjvFUzIlxdqm/n70Xg7PwQaxSPUMyLOzxPPVAQoGVK6dNySTaD1Yg5sO36YkHK2dVdtO8y4N
7LTcrLc4ckXw7mqGYj2MY4SwkW424kcWGrF36E3ugQOtVPnqjglSLEKXmvQns8NZthl7M9/R6NAT
zDPq3OaB3br1gxlUg9JvzAbC4XCIIAkBeMYIFtUbTWh9uxtKagtoGajeuzvOOPApyGsoNaGW+IrZ
ReIgCk4CAPu2av0+DPTgQLdIaV6GIfL6j1T0vX/RuHXLf/tkHM3XERuP8rOFmgHjdvWIKt1GRSe+
frED1XP/+ctDzPkFI2WDPwVYR4pzubWx2jqVO4XeG/ISiE04aMq8YS6XPZV6XNo+1hnFmsLq1SHG
zBfYL8dJRz0Z55PLIWnWFyhSUIgc8rgCaZBE5sdmzFP6jaEdznI9dCW+aKFWBPv7k705Mt8qtQVK
TPqSuY3Sx0StuMvfuZd7vhQqgmqjtx+dXFNRix4xQEiDVQThclRKOb8p6ny6hsEFt7gxgihRCwM/
tfdW2LW5ASpS/kDysC78YDSHH4M1Bq8V1HllJUovg+HvcWHTzZh9qjhL4kVUd8Ayhjw8KVZQgjQp
kDioO/dz3EWFf39hlyBJjL6Y4wy35kqAlL/0Th57jQ66pijv9VDKp0Y25Y8uwABOiXVtW2pVbPiZ
m3nWVuL6njzyNrAfG8uR3kq+voxU8++YOeGGDtmFG3FxtoRJbxoj4+B97AbXeJiw+PuayiynS9gj
FGPOMJdtHraT/pzFXER/eSVwE+jM/7eHD2Te35KLf6S3k+aK0oEUexoCVU1gCqCT0xVBf05oykJa
pse0svLXE55HJCxy2VE/XRbKQp0vW0Er6oReUns0hVXu+qzvP2QpegCb2uDuU0N7LOD72fJwf9fn
g/tnXJ5nC7ZQ0+HzwdJelk5jwCEoRTTiVIWpelBlrz4XaRvQ6m4SCwRS3/lNYlgfMe6rfaq++cpm
Xx/w3wwYkxSbxyDw8stAIqIxcEE2ilPYjf2TohXOwQKS7YvWVNYuoVvrzNmeH0fkWAh4Xo4lHRoB
gRanp2Eq830XWdk36Zj9RoE3dYBSNn2jqIh7fJOKtTfodfyYheZtSIAzJRcWyuXQbdUrNFg9cXIn
Gxx77SWvatRWfgXu4zhJrzoHCp2G+3u7fDOxtxQmwY04mN3MhMDLQYchoyEhKfsiOgVPFGwOMrex
hv7ENo4TMWwAD2lrwP0bM50f9rR/0bggh1sA9xUNWaY6LrITaDb72LRT88bJmsgV8TXgyWPYX5tJ
Cf/+GKE/47GwVGuwaV3E56Txgqk1pvwEhuBICys0tj3VFV/vAwSi7i/rjU+G8gyCzJTWZjGH5ZGd
+FjhlGenIgi671kweL5mIv+Ck3H5iEK1/lRSl/qGd5X2AjV5bVdvDw+c5jcPGdj+5a6y+CEKMza7
2g7Z8DS0tZtvIEkgIJ+1hfOlGtEQiLSAPljEg3VX4YZhr8TIW5tMWQPJZhUiGaDyy9/QxANC+YHI
TwEsuRP/C7kTDmqjzaAiBuolY7gZlEKuVI1vfL/Yw9ikkDZW7Byxy1HLLPbqvozz0zTa4YPtDart
I+QsD0Up7XA7FE21VXMPLkrF8+X+pt/6luY6OSh0cCbkWYuxLSURfKz5yRlBIm17gKRgKOTwb4Ba
U+oXE1K2K2f66plKpYWOhsOnSxFi5kpcjhl1gKed2EjOpaKPLaXlGg5k3DeR31hoHIPHS4HIhZry
YejIFA6kp9bRQS0hAT+jJunKC+I6QZh/D9IpPMoQioFne/l7dCvCM7aJ4vMYhAYgvqLvggOiulRG
PLMEaxjxyhh8T5Sx46tDk5S7GvPXdhtTDXNXNuTqMyCKohg+Jyo6T6mlhMyoxoHb6UZIaSFpfo30
6p+jHnPcQ5sM6Mc0UsWxJAfgY21bW0+Sx9wB9XD/UNz8DVSDVZ4U2GwsN8gYcS2nHR2fa2lNu56z
86CUcfpDiO5Hr07Oe2xkiIbmQTRtw0pEK/H96itkCZBM59rmm6C3t7jPir7sCwtxwHOuho7P91Il
dD2Detc1jfdNoxn9jOpYvJKSXhUOoCthYzHnDKiq0nBbBKACZ8xJJrVyQrZO7Apc4tVtXPJISnUv
fs/MwUEZuBpnqEfzbNJMf2hGgallqPYfew7mSi351ibQ+J1L9fwibpzLUzmQ7sMRccKzMSCfsoly
6ALDWEwq6iuJujGy0XkOA1E/FKNb7Phup5VTcBWWWI+5NzG3iXh9LZ+2mjUTTO0JFV07Dt/Ap3in
WXbjOXXM9N1WTBuFo7hKfw2T6E/3D+BVVGJoPFNtPkuqZs6Sfw4uFcdiixOgDbJ4QCFKshMVpZoq
Ho9WV7qH++PdOHE89mYhE3qmtHTn3/NHbmxMsdaBXYjPZFj9a6umDdU7Xd3asaXuJiswP0Uhp+H+
oDcmydk2AddRUKRyMK//H4MKVyAC3evJ2UMn9yOcZsJKpdmogUuclZU13tGtOWJIBNmdteWamf/8
j+FGngY2fClBGzZ0keNUpq3Omx7GY4Q0pR2CdTX01FsJrhb/rxd5OBxA7vK5h4xF2dWtrpQ9fOvB
FefcwG1NzSM0U9pJhRUiqGbcX9BbM/ScORGlN6+RIV7O0GwlIRU8/KlzcAIfKFa/ltqIevaUOKDJ
LMGjVo0+3x/0xlei6yhG0BuAZ48O1eWgU2QrhtplyklpFa/chF4izkafO7swtbod2brRbXNQjU9O
YjsrX+iNm5RclBqnDQyC0u+yoYd0gaonlh2cwgL7vI0OmaSG0VPrEcrIWgC20sbLMEWtHHHZIG+2
JZaeFDlhFm9Ek/aH+2txtdkUoLED4n3LJswZ+uVaRCSOYwmi/YR+tvpojxZ4xlh2qrtLmw6k1P3R
rr6feTTOFQ+Q+VwvFZZqXQ+FbNXo5Cqx5wddph6qQBzbHB0U9KtH7/X/N94ibQn0amgGCIGnNhTx
v5MTyGjjVF2fIYFr/4zTsNH/DzNER46XJMgPMpPF2VKzpESRxoxOcVX+CJUW1k3jiDcJEIsJ5vHX
v5/g3NuzQDpRPF922mgKJwnFvOSkNjL+As4xO2ZOWO+VgK75loTQTR7vj3h9YHg+avRSZotPHGAX
mVdshz1FrjI52WqLS4PXaaDtVEofXZmpa6t5FR7gQfNwZDlhqWrqssLmotekUdFMTm5CrFMAsQfH
vHOacjfU2TjtXCcwHrUIGPH+/iyvDyoDz+1FahKEiqXshzbqwpK2FZ+iAbzUdiy9VNkpZiw0H7S5
fIdABXPt/phXYWmeLO1E/L/5QACiXn6KgPMR3QxacWqapngPYmgfgGI974OjDO5bMKXjP4FRZ2j8
p5FYM1e6zqipctFIpYwJs4bcYbGvRRPHpiIMcSK5Cb5ntYv6dBYZ4UHJAusnGokxshHVoENUjni7
y1EOPvD46q/jET/DpnE3J/bgJRaJZIBHZAbnKDnR9pk6v04sEfqq6EdaYIrzdn/Fr/K1ec7kq3MG
iYLW8nhBIx6lVyoCHoeKXK+XD/JnPdLqc7kv97FHyWADGK38nuchaG74COJ0/xfcOGe8nX8n7LNQ
2bLAmMXR5IqJmhMc+1b/XE5ldBAhjZctZgLhXp3SVPvbJHUuZ3IF0Rjnu7pqamm0DAbFsMRpqtpa
7qrQo+Vpu2XxqkC9eoAs6v2CRtK0h6Q1wobbIIhWcEw3Pmua2dQSgQohD7dMU1OMGBQLN4ETAERX
2ZSak750tdL9Uikrez6l/t49w54sVr5qky/oIrNh6i4xmbsXiNyVRgZERhK4OkhPmZkk0k/yTh8f
QAZmK7t6Y340NHmZUI5AWWB5ruwW7HiWhfnJi6Xx1WpcOG6wr7cSVswbyxF+HODWrtw8148hTP04
xzz/cKCh9LS47CptwPMmSLIThrlD+EMEZpkekFNtKUApRvhKKlmbO5Vrvf2ptibKAhrKZTWc0659
RJS8mXyl6pO1R9GNCwMpGIAadBt5Gy2zLRS1tRC9q+ykGVUU+SW8mQ2ddLd7QjG7HlYy9BujofSH
/DPLD/x/2dIsTKAObcmOwtVqq89AqlH6pObpiH8suGrxSsy+NRyPfzIZcM7w/BYxm45TXag1iDrI
Wx08aYM31pZ6l/xPwYHr2/1gceP4sn6cXXA8yBksdRs12WK4YlcFFAPLmA5RgPnOMUhy8X5/nJuT
MmaLMPQOyNIWBwlRgiIhNBSnsRTlN82DwIOSOz3oQutWIvCNOw+ZAOo3+C4j6bU8HKiuok6DsMLJ
dqcWzyWt6p4gP2kP6YQfUi5t7Q1R6GSfTka7Iph2I/RyzyApzMOV/s6yn5UDvzYiY8xPapWh/2/a
NedfBM5BQtV8bZtkzcz6RlQg2s2nhOyX1vci1R5GwKFG6hQnRw31L3g0pjvJKwyFrVS8REFZhT79
KKCc93fz1jyB1ILk4HlPRJp3+49HpNZUTTwaVXlCK6DaYioQ+6Uhip0xSuDnGIYd/nI89hOUtU57
AQQy/+VyvHSEl1ONqXYyabw+oacvgY6Y9LVhsEK5lHAg1/qFVweWUeZvnRIURRv6hpdDghOmzI5p
wylEXXYfpaP8KKIG8f5skPi43p/fdaZEQ5CmDahI5NwRv1tUeVKjKRxelfop0Ub56uRV/8ntYWjt
swyAD2J4pVU9dJoGDzRVUjykKueRXvya4NPVcZr7koQCKmDkD6Rul5M2aDsiBKAZJ/zA1AeIlcMZ
pyDg9G6XY61nHfD3StbMCq8QyORKVHkgFNAOnWWwFpPP074YQ2HqJ6yX0nMSdUjhoX76qR2lDmdo
GKqf6mBg4qY20zkv62Q3hA7uXpj/4XpdwcIf62j49/6WXB1xfhRFGVq0yPZSKVn8qEIIqaqtZZyU
PI1/djJOA4wgek+HWRuE2UMd10Ar7o95feYYEzU3lJKQwEKz53L5Gx7rSTHYxqnMXedHgqPdhwod
AZhRke7fH+oq7s/To6JG0RbvRDTOLoeCgjfNF6h56obebLYIieTpru6VNV2tWydqrt0SEkkOzWU1
NXRb1azG0MJLLC2faeub38MOgw0ZavIfC6eMdNMaxtoVcGvzENEEaQSgAYfcxULayjgUgl90alpV
2JvW6mDVxRLFEfrrzteh9RCtub+gt/Zu1kgjOyP2X8Fw66aijRHWxgkHZPNZCR2zOqT9gPJD0blr
CovXu0fHhImRJRCcGO1y9wocY5VMJMapjg1d+eCgAWH4TS1V+9f9WV3dpbyaAGewg7RqkKtcfAVw
LoGjTBZWvIaK9K7ZzO9xTwTql4hYts9dVN93vYHBNOKsTrpySK8PD6MTFzEymDOhpTsuVcMyj1rb
OpWxhma+UiJk1VfVA+o49S6EXKhsPHus9vfnfH14LkfVLxc3FVWcprrCqOrYvUZomTwWMH3gZejW
fwkM4JXL7dYak8USbknTPdTnLser4e/3GP7ZJ3TsUz919cinlBhvKjuUL0huVNskQIoY15T2/zBT
5kpxAC1SLrv5mP1xjSddiAVNO9knlJkwrUxNNd5G+SRrv/CQLYvGEAOZv1/cubNFrY709qrE3g0O
zoR1ap+qVJgP8KsC32xxf9wB2LNBnwq7+nl/xFuHiCajSkZId4/v5nKSyggAUOBqdWpK2z139aBn
+yHGsWabhDq0YC0raOo2Eg3dNQvy20MzLJhEjfM///kf6zswo8pCv+kEGj/CXyiosfur6R7WtSYf
MTVi5cHor2mxz9Ht4kkKwYFyy1xsQr0Xc+nLYcU4unmCF+EZsQr1wULEZgBEVvzr0lJrNmkKxxUg
rrNDhiNEa8z+2/MMRI869ExUc6EtLmfddo0KpVYpz20c6kgNyeasxVrr8++CbYle9btWj8aTk9XR
yshX6z3zHxwQr7Q2WPAldMEoBksiMVedkzDJ0R7QTL/qu+Jg9HGMukgZHuMsrVcu7RurDbIJbBAi
gwBZl+2GqixdpOdlfY5qODt1EVbPiN3VB4SNXB8DJM3HrL30cdKsvph9o6x8w9epI93zuTs4mwyY
87Zf7naZh5aXo+F1ttGWaNEyULx/bTCv00fVGCfz4JAs4TRqW4okdYnz/EHBzdt+FBh0rsTrqzuQ
n8KOw2OaIQTWUr+zHITJBgh5hjGFV2g4GfgzjvGPROutlYrT73rH5SFnLJoLwMqo6wFbvJx2WCeI
cEmzPqdJVHrbkLT2deydVvPxiUO7x6zMaVPqs4rUhA6cBVBEzpWnKIbfbw5KIvHlS6naE/ZgleAz
FOLzmijOJyOylGAvZNcf80bW6la0raVtyiIKxFY1E3QF0B9t0YuCme5so0JMr6mEEvmXcYvFpPDC
nQvSaPaQuJzglCKw0CB+f9aRBd1NxexcZnv1Lsb17LFpyw9kd+UK1fPq6mNM15qZdrDKaKAt8iaA
kcAxnbA5Y9PpbL12tgwf6ChNE3Jvqlv+fYV4HnBGw8+8AHDbi1AFwsirA6trzmiRmOdS0oLkClD2
oaMqR8qGQF66tkp8LZnybBu5Rot6Bj7Df73UzJhm6NwS8Og3Xy51h0RFMahlewbdFH3kl35r0zg8
dOaQ+Wpb6w9Bo69Buq5ufQS5ceiYozTSzdYS7TOECQyywWzPaYUS9bbgywZJYiGg0o6qeeydzD0Y
OpZ4GypPX+/P9zfZbfHxUPPhxcXf+H5Zy33WSwmlukvP1Kij916o2YM71K2zrfIwRzKnkuMe/100
n5os6p8Hzau/Rw3iTEqNttVjK7UW9lynFP/0KJl/TDAi37fIlDwg0RtujPJTVOxVRfceEth9h7gF
Tr2SR1xH3Rn+x9rxgpnf54uvQ4xqV+M1k54tMSbfGhhazw1SZfrGRAbCV1It3Wkt7YXBSaNNNRn6
4/0lvPGlwC6hs0JhArD2klnhNYEsQrXIzqVrRJ8qVMM+RAreo7j8odETls5KZUm/cV50NAgcNgwZ
XX25ZW0qUgxdtPxMK71+lrojHrB76FBynKYOmzWz+Oh5YfRW6U7WboJuVJVtjizRZwF59UOKsNDr
ONVDiw6aCel4cqoTBftpB77d26WW3eyALSqf6WSKdlPItBXbwZqChxp3p1cDntjWGSf0NjODWy7O
KvNZiIj31P1l1edkd3Ey5yYgj2A4yXTKFp/ioHjIkpZ6dvZAI+PkgzcrEvl2XeSbxpL9dxBTHrry
AsEYunVG6OM+LcrHmaNu7LElcZtt1pXxTzmVyldvisx6Dz3NtDZDSeVjhsuM8SblMzsC2kEXydEj
+6XU01zZ3p/J0tEDkCiWAtyBIC1AzdDfvAwqFZ2eusBLm+Qnrmvf1BNECEvEPLY6peOH0fGKcQeF
3PpARyNBjJ+WxSPyrMEbBvPjZ9mb/Q9DpYW2w9o5RdQzm+y9rirpFpWS/+7/2OvEaQ4DvF55VXJ7
L508OlokADHq8mynmvJ1LLLuA+gQ5JsCktUokOKhtIJsJXNZfMKzarEJMBqPNMhqoG0Wrw/Q5+Ba
KzM4gteo9mAGtB2FigJZUQPulaycXYeM1QG5DxRWuyb278958QX/Hp4yCwxo/D0gXS/2JwlSCd/A
QwbTEPmhyPGXEVpGscV1I54Jkbcy3mKNKdCSrcCM4oKlD8mD6/I8lNMogqIJU/TqM/UDgg1ZvDWA
YLwrSGolWyzn/wvVaFwZdYkN+T0szx4edyAVNZDhl8NmgWvTeB3p4avqaGyMXhQHd8yTL1HR56gb
wRM82LXDMbMa3f0gsg4WWknL4ZddoyN9f81v/ho+CaAhoIttdVmvtnTMtmaM+LGRSoTJx5AFftem
xpupIHG9CSARzupR3nSiP5sQzftSJlsMmafkI6XuZiWqLoLq78WhQU6FiMIrScjiDNhl33ZqpmbH
Juv/jW3Z+VNeoy9VBAZVI1pMG0dHdVKNdISg7i/FHMj+CHTz0A6gDlA7VODmLPZyX1I8D9UaObaj
ElHatSOtGDfEhZ8m98r7/aF+1w2XY9EkwFyJ2jLQ7sU0EVzK264VBYr6UfZoGCm0+zyV8Wf4Z0Xx
Joe6+Db2luK+tp3dvBuKUSC4hOfLwSNeQSEoGy38qjQUhJ9MChT6DkhgYW0ALFf/9nbnvLdGJLS9
iurF+Hr/x99aJ9JgCvFkSty2cxT54w2dVlPTxUKWx37UxjdZhadkrNsXI7CDlYh9cySSX5IJl7fc
MvlF27dylTwsj6Gi6vvJDh2kX3nU+VkZ9mIl+N04eeCtmRWBAELQErXkQYfEbF4rj/i4AzBGxq0f
HvG0CD/0Sq2hF90Z2SvyBGbJEypz+5WDf2OuRHkK/RS4Xfu60K8mE4U1UR6bKks+tlFmf5KT7L9p
am883N/A65kykEamy10GMGIJOFSKujPlmHdHcnqUfhunelJyxXoksUhfFMWOXijrv7d6uFZ6ngPq
xamnQUyggXFEiOeiWZycKu9UJ0AeExFdN37OWgdDs/kJv7KUV3Gdei9k8LlOqiG28Dtx++OANm5s
x7pat8fJSTV/aDCkz8N6OqjKqGybupYPQ1id76/p1dU53yR0xFzocViWLTsmNo9sp7St8ljrAMW3
bpNWfoEG6Zs64IaJgFfhfCrK2kIvOQgRyBJ12vxz/yfcmDZwNJhdvBdn86/FvSIRlIx0OD+PtGIc
xKD7Eld4fZqeErfHqqSgNLVJ27xbOU3Xm2pTWHJgp2gkWFdEBTUXidWjenUsMIiPNlqniM9Gg5z6
/dktgQ+z5AyHlswLOCWNmGUpSYlLoFJ4Yx8DNVdTv5dwTfzWNTBrn/6HszPrcduG9vgnEqB9eZWX
GY9nMlkmsZMXIW1T7ftKffr7Yy7uRSwbFqYvRZsWpUmRhzzn/BcgLeW3Zva0yRdxEqNK7cWackhd
vej2I2pdoe+6WVF2j1U/xdrn+z/t+ttLSyWJUQek7KGcfxkQGxCNA+p2w1PWU9ejglnj0W2m04FY
Uxh+4E3pryAJxh3OLdXB6DDbuP8Drj8BP0ACXiSh0nOWObvSo0HbW9n4pKmh8Y8hFKP3lcyc332u
KBADz5MFJQkBl++3P85VZo+NaCtneBoQe/yeGdk3SjzuDvhl9QynbnyUYqaH+1Oj33gVNCQ5k+8O
eIvrclnNi6sO+VNbx3mNvvDR5bbrNnwMtfe1Wmowgr4c3yrK5e7GbkPRHfFpr/cF5ltii0QHBc+J
TRt/sGIlAlZI/kLmkU3WxrDGhAdf2rbONtcgX27QAEWLEPZ0gB4/1tgmj7EWJ1XHaaDPpQkQqinv
tGOnqUWAWenkDrkfzUH2Ckc2qr6kLkA+ugQCCLczdP1b6NkF/ytUt6oviOg26IdS+DTfTLtU+leO
lftYxCLVfmg4HXi/5kFrSfIUAzZRHw+j/SzpZ5rfTHZj+4NGhZ7sMoIii/pkxyZTyu6EQkf1Lah6
r3qqrdL4CX+lhbqZF7XQfaKEVmzh59vWpqqx5qPb22cP1VR1xYmXqPKrQLXZe5TekshDsiylDz8S
OcEhn/6Nysl7Ngssw3z2XueiKe7M3sMArsjdhJY2PHtTrDc+jhzNV8pw6Vs6UNvHDDzwkOAfWoDW
AbKM00OJCfKbAreL9cJOwPQRouwxRsFbKTrN+hTo4NDMZPqVJnFUU5imFIKWIyL4BxNfpZ9Za41o
2jeOobwgZT18SVBIrb/T/R0+BviTB1syykr3B2cO59cKjkDtG3rjjB91iCKKT8Un/hIgxZZuQjvI
0p1ZV7V70OoOP8c6yXF9a+MxwpzEivPmXxYJqd2aXlex6ROXQh9mA+6PIMv6cuWNs8xKiWtEDYlR
59UBl9Ba1E1mJGltXpzNk2uM6rfIxRvejwNUQf0kB1emI9kuNkqSm90LuJJJDzbo7sgNVvXqa2Z5
IVYdQddPGHJSm93nHbM/JNGMNo9vk9ggoOwZ1fz+cMwPJ1VDgE4avCyNQVM3DqloxO2Tg8zY1sao
d/BzPSkRje97cK3O9BlZuhJnqCb/0GITCVNJ1566tHF/gAqc14BxV+8nltFzufC5hqDFeIvbb0Ai
J+90u0GJHePXJDCRXRTKiJpVqImVK29Z4ZffDDoa1520XAONsEgV4BWjVu8U7RPHmw/F/TONKByC
qaTvPnzMNWTWG5f81cnK/HM01dE+yIBIreydG3NGhoGQSeAnc1kmsB7pYz8ELTZ6rbAfcDwYXvKm
jXeZUWorQ13l5rQ0GMmhm8JrHELFZezXwUfz8BjNp7zR609ZWuTU3ENBZMjKqNY2QxVV5/uh/+o9
A0GF7IJFBvJOqr68bqrC6cZar59MLbI+lUleHgCJKy96mc+/FCVEKh6o7tq+lpnXxRvVNqWnncTO
SuT7EquWDIVeeJ0wjzjQUOpF9Nz+AdFoQPvVhvenF3Ub7q3YapsNT1zx15ig6bIVc6fE0stDXblz
r9bdRq7MAYkPGJDU4Per6I87d866lreVYx1bejeHmbRl32WmstX0Xtno07CGxb/KDcAcusBmgZDR
6OdRcfmd58EGutBE5rEZLGvHfTD+nWR6o+1nXAxLOg5t8imM0KJ6KfIUWad3fnI5Or5kaItw+cFK
uhzdFG00abjIHAOLQ9wjr4YEQTMeG8tCbBxJ2fyj6ZWKur8/7I1FdqUyJFo1pP4Qbi+HterJcIfe
1Y84QXibXHPj5lvGQ/HvLAoL9Vtio3J4f8SrJ6MUvQCuB9tBNiqXIE8RYSCreIF2dGKhf3Mrq9hr
s6Y/tMIx/sa20cOwBpsbhIxN/cGk6latgLNvfGcYWbSi4XMSv5eMoHBsQVPphnZsICSc86k3vigI
f25xo1Me03xSD5kd1i84hdPwuT/3q6gFrIzvixsb5Bkqb4tzrfddzh962jEVnWh9LEHnN73xEL4O
UTBd6Upeh2pGA+SEDgLjAT9dbGjalGMJY107clilFK2C1AMMdd2PeONuC+LaI/Sw4leNDvwX7CT1
8TDpU/Lu5b78FYs5mwP4eoQ9tGPdBOHJKm1CZuXMBp4swTR/R4bX3FR5GDbw1IpwzZ391oojAgEW
HkE7ismLNRA5UvPFxIpPfUBHCTl7LFZ08IS0NZx45fNe7ywEMwEQAvqXqfASmx3mdq7ata0fI3VM
jWOvujh2lHl4wN7PjjFUMLu/AyWd45csKPti5XtfH2Uqd5YOcIePTYtWHrw/4qWRRKLEd9M+KnOA
C1KINLjYij4Wr07lxFsaGdaKSMDNESWaBb6BpFwsgodrjb1XUkE9GkVe7TIMv1tfVQvtU+U1Nv5Y
uv747vNDlk+hiRtZym7Le/OPKZo9UguozjrHWoMVasyjke9yMM0qBkFdvTLYja8JzRyGA088SjdL
dW9bUS3c3R39mMJ1fJ2M1P6C6vr8pA9z7adqMSJSaKXxtqwCZyX1u9q1stkE2pd3DZ58V2WccUDY
vcln9MHK0Gz3ajqpvIzTuSphb6JruLJvr74j9W92LAEByV3wG4uSrIrnEk8btWamaSVtg+IDckHp
MQZAfsjQRHrvyoJ2JAzS9IVHTnN/MZ7dJGjMYbt1tKxE2Vc1J7Py4m4T0dvcaWWqnVIlir9q2WB8
eucGYmReEgb8CelRbC42kDco1mDpojl2Sad/Uu3ZeE0BL24SbB0q//5YV484xgJzZBF5wR+RoV9u
1ignsnux2Rx7E58gK+zSp4bbHAeZARCDRi7o60m9Vsu98S1B37N/KBuDPjIWo4YxxJwinPRjm3dW
uGnHWHlrasv7MmAnsEPuqV/ZPNfXDBgbVGDooBAKYMYvQuwcxa6tAOM5KoGZfcYDIWj+ttXE0diy
dkGxz7djM/kWWFIDKAeNdEA2KIg86lJxuaoyeH10DFIgREvIUmjFL38NHkscrcgVx0Yvnb2aS+fP
UPzNs20t3l73j6A506ahokzclRD1yw9cdnkfNY42H0NqCPlBn22S80EN6gd9LKjvFhO18u1kIBhR
I2TTvKkzzxlMU0pTCABJSZV8vb/lrkIWvwjNELirUm8SpuPlL6rMDHQ2FlXHaupClIdsrc02QUyK
dMQRC9k+1LvdeBNGRdw9FGTe7tv9H3C95wmURC0Ab6BorpDcIndFSAttOpo4UgChByKzoZeR2Y9z
HevmPsZVefwBYcxYLSbIxPOP7IVLD9ocDXcytd89PeNy7gSsziJfCF97hGrnY+bwCZxj2rfA930F
d0JEY/KxDNOfU1+k/S4M5zJBNi9LvS9agii6t60sq8PAgak52kpEX24WPolUrZCSkOA00KJc3M6T
HAJt2fE17IRnts9ToZA4AgHrWufRLRWUDVUjj0wK9FNoa7s5GMso8+faqcuD0kUdaDpixrx2fBdb
htViy/BAImLwaLjCZwZz4aEE5mFKSSFP+COF7PYxAt7RbBsb1b9BWOLF0vAw3VeD0PN3Jp1yfIqb
v7N4nuNXgmwtPVaNddGfa9eoHnI+g81lAPr476Fwwge9GqZs74ksTXM/08aiOiDopQpknYNpgxxO
kK3EM3lG/txH8geRnSAawHWoc6wv91GRpUoQKYnxnGG+9thBfxF+hK/W2vUgP/jlOBCW6Je4DoGa
XbGIHlnnCbvNwOY4mYKTHw5wU+ojCOE4m6zAs3k35EVpb4p47nIftAu4rHpqQU/eP7GLeMn68zNk
B4OKww3z7572dm2UivucWtg7+bnCj/abGokE6MLwLVeGu95uDEcHA1AmjUbIo5er62UW/NTJdp97
U5/2biq08mAqASapZZRu6iyeto6i2Vu1RZJp5cveGhsyLl1OijlotMmr84/XY9zXeTUNmfuskOkj
UkTpim5UMOoHgNCh8piQ93l+FIviC1xPlJ3ur/QiNsqVBm2ADjttBB51y+YxDLFkECSkz0qLEJ0J
82RLxLL2s4KXQSOE8thG8dpz4Mac6R4hjC7VJnkTLJ4DGgHfStXOeyYdT+ptZiS4T9JOElvbjJNj
2I6Y/4AK/2Q0o6avHO5bMybbxZkFZCWVycXgIS5DAH2YMce02jmDlz2KJDBebFU7tUU07Kigu/v7
q7zEF8Ba+G0/znNEts/52pdfGReccJpnIV7UNDSSrUjM1v0LaKH2Vlomct2hNXhSmm8Y7LdCTUV4
npqKPiV9mPhj7mbWF/xJs+wzSDZz2mRWKCzHF5NThKfO7oOm8md11vqNp1biAa+QeY3PeBUYKPzx
ngAeYeKtAhTkcgJTNGeVqYAE651EC3290lrnjf6m1qsbJ0FM5q3LwWLRsgkmWkHZGCEFt2klc2kF
gbvcPCSRkvore484h7B9L39J6U345FEFfxGY0uHh7CnzvK1KbRzsvaKI8aGqnbF9FAWOVz/Qv/Ww
N7v/NX/bufwZJSVZC0lm3jS8oyVp4vInIApSYBJcq88eepzhtlfjKkSmFGiwn/S1o2yDcE6PiVDV
8EBVU/uqWVXsbszJHuYNVvTtjAnn6EU7YbQQv8YS8zBjg5b9mHxoAk5MTbuodPhvVaCvAWL38dQ/
FkGtF6/4ftnThl9gt29VGEX2LtOwbt9QbomMT3kwztbDNA3T2aq0fjo4Qa+qm6Rt+uEhtPJy2IVm
ZESbTlfD15YXcbQHeNzxB5mHwIRrzAC1ESwbdLWmn5W7Wzzmis7nua1gRpMjOcjPaSc6fBijVj79
tzTdKlbr4Os4gNdtd+Y4ZtonMMjToQm9cHrVjFZHOxTer7kdsfpzvifjPL+pEXAvX4tyaC73P9Dy
iCMWBdGM25L3A8VLZxFTMZN0IvROo2f0m1Vtb+lD/RrWhvKhxWVva+V5XT7y9lorIi6yHDh8HG25
J024WNDh5c79I5QbczjmrVV5z65Rz5tSSdtDW0hUeiEm+1OKn947Gw6MyPuIRF/GK6khsjgLhYc8
B/JQ3nNfWO42QAL5U99Z45YHGt619xf16rHIYMhM4zXD5FBhXDb804luUttU0QtgsVl7TK0YCBiY
Z9XwZzqBghKWWrrbOhGdNE90MGF2OqGm29iKoqM81tlKKLhecH4R8CC6rnINljyaNnDpFsPAeinc
xvpL4Hz+lYx2ov0iDaC0zlmrxi/fJb+XgDgI4ZkeG/zJyy/M42iKYeOFL6VldEedYfd0AOMne5ys
lWvqaih0zmBkQeqTirU87i+H6qMhIC2x9ecGIOCHXo+nD0rdxBhswhu5/2Wvh6K+K3udfFpJ6F7M
qhlcpXQ7zXjGJLTcCS/Rko3hNd4LgU0oK4NdnU3QdbQSeFryxa/FU1U9n/WCdscxxMl2p7XJfKi0
cnyyk2HGGj7RPveDtVbiXt5eiJxRm6ORQF5Md275fB5EE/bgnOxj5sW1suva2tsNXWDZvrAJYL5S
dd4BhV7Els1o+u4Vwvl4f43lGl5cGbyxpPAwJViCg70kUExj01d1k/UvauTY5TZD7T57DmuRi5/3
B/ot+rgcCWE3D3k+WSS0Fl+zDiEIpvi0kx8Bf9+0s+E8TyNGINsqD4yPokTjxq+FVkVkdaiEbMJR
z5U9H4uiuA+L21betB5I+AueSxrJRtaPGBmaJQ7ZbmLRtMdN1fa+dSTwWG+BcPkWhJ4xOCsv06vD
zYoh9IrwG1VAUMiLeWhN01OrheBJuaR76ltHe0UOSXsK0En9t2+UNdDOjfG4zyW7hVhKV3Vx4LSh
1RoNY5WXfpjLTWYG+U/uYl34qZF/zKvSXrmkrk4dpWl4ERKjBL2cl/DlAW+VxBp4n3Yv7oxWZhvb
Abepnc4/SQX7t/ub4urQybG4EAH6Eb1opV6OBTDGS1Al617UutFftGRS9p6bBEctrPV921vTv3o0
iZUPeDUo/Wl4CmB/uJgYc5FVjQ7+8lgQI0bpzDNUKWQFbX1MH7S+AnYH5sfZDGmZ/rg/1auDJkfl
oYqICrUmutWXUw1EqWN43akvlTYDNFSsWHwHfBgd7g9z9fWAUvEMZLdIryOuoMthKppmJgYV2ovT
uFi46oWZHwl69id9dLTd/bGudiZjyQ3JaWZWFPUuxzJVntQxzrwvU2wWT5wBfY8py/xkxQg6YR1U
VN/uD3hrcrKIiF8HsDIytcsBKzWmMJYMGEOj1KX67F4E6GeQVwdUWsa1ffIbNnwRscjxuet4xLBA
ACUXJx0uLixBYaUf5iA03W3SUC/eTl7S0//VoAXPdW14iEpbzbeystMziCDEj0N0LSy/9HDrQFzY
wyUknLrPBtClapPbcK5UWOqjT+HNUX7gV+C0cGVwivq7nXK2omicbPjB0zTIi33WVxgUD1mffxvT
0f3cTAavYDUX0ALwoo6rE1hZBb+i++u8pGhSftMlBQZSLKcTfskiBgSIcgBwCLUXO7XV1iNtatwZ
KyvyN7ELjciNjxZ+QK8U30LMIcPQ/JgYFR7siUm6Q8u0zfsn+NqVfkjjyaX2lFjO5Od52sJWR0LM
w2ZJ19Nv5YisXLFraKuPz3mGpEW7ESgSN5CuY73sP5cty/edt74Wb4O2m5SVaLcsyP8m+8DzIRwQ
7iCmLjbxpKdo90VWeaKdkh0mXuOPAy7KR8nsf1aNYv6WUqTEOUy1nqYwyzexwNz5/novIpL8DTK+
QzABEUTetgiD3ZSrpQpd8dSAdvMRkkTRcHSz70ZfTR8MQ3RbboZgpR8pX/1/7O7fg4KBckCMUF+5
wpNpZkZKXRvtaSjtZjfSX4auVIpDFOlfI9HPBwtLS7/IxbASfxdhg4EZEOoiFCLoLcz78hR7+DP3
WluOJxZ3PHStER4IJMoOm/efeeW2KxHxep6yciY7HDpNDm/Z4wCdToAopuHkjUBPHRtuSi3caVs6
kbENjSz51GK++2n0+rUS2jIzkTOFAMEhwqyeeLwsTgDV17Ip7sSpCrzhqcfNmnqd6dFAy7SvaqCm
+ypLc7gyNS++RHHFto1G/XFS9LUkaRE5//eX8F5BvIHXNBX5yzWPprnOy7GbTsEk9F8dd/+jZTTJ
qa3xjL+/mZcPvd9jSR0BMlyEQbnVL8dKh1ixM6sVJ2+YPAoA8TzDSxzQMdyks+NGflaBQKShVcSe
H1vV/Fc/aNhAdAPNh0NUetFXHjxevumDpH41KpQSt3E1GcpTmo/5D8tCBdFPdK0wfT5pF27GPrC+
3p/ErfVCZ4fuuSw6A1u/nANm7DXVB2s6saZ03UQFHgQjVVE9oGPVrDwNrg+EQ+mIqj63KT2438zK
P/LzaKjLuYNSeXKcOECepQnS3ZzPuE4OToe5Ta274xrFQh6yy9NPxkFs57XwGyGwOIRWOGTgNXvt
lOP/t9Exf9+Sl4bCV4XqHqMm0h6KGpXLLtXnkCJMOq0kHjcmDQiC6rJcYeTlFpdrhtCcjR6tfhp5
5+8S3S6f81yo/lip9r9xXA6f73/R6xhL65EnOzotUgpwyRHSg6aeI9Q+TkrnBjvbSfNNy6A7W2u8
vRJW4daNEGi/P+jNSf7u3APKsynmX24jXu1IGwNPOFUQSR+CQssOeZ93H6y5q3YF22nl7F1vW8AJ
sp3IzkX+/+oi6TwlmyHXnkJ6QGd4QV3rG2GvfRLTgBDC/cnd2kL0LsFAsm0l9nAxuXk2miJtjZNT
NFoEY8Kj7jYiC9D4xH1q2GVHRheaY1LvMCNwPuax4rzb1cWj+sNDBRFErhVO0eWPoI9YofNj2Ccw
GVrsm+iuPwigkhsrLFXh922O3IK1KrdwdakwrAvrCeqQlPBYvuZzBVFSC/7GqZjhANikqHQnMQ3c
JolinRzkqo5Oq4sHFx/Cx/vLfrWnPDkqTzQQiLxMl+kLJ1pRImO2TuhHJz8we0uePBE4n8xKL3Zj
jIHQfxgPZA0FGCokpO6XK+yKyRVc4tbJTMyCsO3QmgGLkcQf3KGMHhoMUFdmeHVUmSGPEmkNT4Cw
lwIhCOBAzeCsniZFGb8WVQmDFHX/vaI1NGWiYvjaABFbo33fGBVFAslUxEeEQohc9z+icJrPYwZE
VzmJ2PnqRWGwKTWt3+Yy15b2QL9ytWvXYMRXB5YQTApFRxmfCOKx/Pd/DEqTIMPGT1dOcBXyn1Vn
cw8adfV1GBzn6/3veL1l5VAUZGV9kEC4iEVuqpokMKNyCuxYPVZjVD0YU2SeGwPPp9E0yTO6gXwK
cb41zP3NoWnbgkKTOjtLQn05VL02xVF4NlALFJ+zuDU/e1aO+2sGQaZGAkax9pqXQ0cpRlg5K4Hq
xomhQU2xEqA4SNZllUHUiWS+NtHZTKryX7cQ/dM0OfUnaKmqxePLXXMiuTkgWFJofrLevtSENCdP
Gb1Kj85TFOaRP+godcCk+Y78ZOEramatHJgbu0iKTzIStUuYFovXStY1Rj6HhncSVRy2vJt4TGyU
Hr82PzcJQSvreWs4DEVQfPwN+FvWDAcbG0NhOAFtSSPdWTW9RV/VA/VRb8asfu8Vir0hZS9KbZzO
a4RBVrl4VgYzjUcUg7XHfhrMfdch+7mx0CmxtnZb1Yf7J+XG/BiSxIinmMSo6peHskrtigdsHJ4r
q4flbkSD8qXJymkCHVT/c3+sG1sF3UioBLjMURZaUjMimtGGU4no3KRetaWFmb6CAksfOtEle/DP
v/7DcKwjFUyThHPZmFGg41uCsH2u+zlByzHpzCc9abp9qFmzAkcNfsp/GVHaqwKboGSzyG2ROuwb
Lcmic6aXabdpwjwentqkcPRtMxdJijtLihvO/UFvfUFSapnusLrclpdfcIhMZU5peJ6UJFPUlxo/
zGKDQ5fo9nBzrbUr+cbVQXD7jQhCk+AKNwAcs41yL4/OmMnSsqQZoxT7xuuVhzmZ6uoFdaSXFA+R
Fc7H9Sx1TgXXMmefxtfyZtbyJiZ7zuOz2+gV7gvIX23KZuKm1sTaMbw5FrEbjC0VuKsqtF5qKS5B
dXwOi0g/ACA29kDF+xfkJsqVE397KLgGKoMhHbCIZk3nmsKoGqaF/nW5nUpV32GEYH/y1KB9fyxj
DQnV/zeYvLr+uIDVsXKVWnWjc5WMY+2XziA6P9TtRHl0k2Kttn69URiNVqV0M+Bxs2ScN4rWe4rB
1CpvMMWmD13EeXKcrbHwdssPM3Ifx4Jw8fbe4/Ab4kiUkWCaK86bVoeR7A/HZ4qn8aOW9d4ZtCEs
nUgp1xzDb3w9Ch5kWnDbqe4sL4fKhlw3Rnp87pnWV68ygIUEjhRKKDPzvekOdwJlWYInkUWW1S8/
Xq2LKW/GOTqL3DCfsX5SXrIO//pRtGuZ3K1pgcxxSDOkMc5Sx9pDwxqVHyU6z9GUc9ba1sQsuh/b
cMPF4EQrAez6WpDqWHAjkIhFRm65URL2Za/baXJuUEj4aI/l1zGyFXgYvfYWj33/+f4GuX6gXQ63
eOMLu4ws1AaiczHOoHtA++VcPuPo/XBbu371Qvg9b+1YwbNK+UG7+6OvTHaZ0SgxPnheGyZne4gH
6gH64Ae8nj4qYzPjR2DmK9vm1niETW54Tj7FW/nv/zjzRRBAUOT+O3uNOx5TL1G+hK4z4A8orJ8N
Vfi16tvNAaHUQJaTvYslOa/s9LLg+ojPg/CCL+qkFy+lHVabzp2zA0Do/n0sIvS3IGrDGaMFhEYI
CO/LCXpmb9QDcLmzSUHZ8Fs44upLL6J63BW9XsyPXl+rznGMpznZ0CpbEzm+NV/UcaSkMkBvQJuX
4w+K04UBoICzW5kjfcSK95Nw6lNeqOU/rMZaEf/W4bTp3YO21Bh2SUbMMiU2ojaIz1nVDJ+zUYo+
GiD2DnY4F2vSsDcHw9GJNaaKDR37cnK0LAeIUWp0LpWg7V+bbqgPelmJ6sMEYHClSH9dQgZuDDsJ
ChyXBiWxxV7FlUAbgZ0m55wWUUD7F+28zTTFFsgnb+58FEqyHy7IoY0ejS1/mo+x3+ta+jyRiK08
jG9cX5IyBTUMDPS1BlRRFNkwZBUHRytt69UIvYl+VxR4+zFgZ6Pp0UfxI6U1MFf3Q8RS1UNuackr
lsA6XWqUyq/yx5kNujw2sr5Lz0mhB8m2Djrx1bSDZmO3qWf6JnGfv2qC8nIbl9WpGOuCt0NneR/E
3A8vnV6tgejlh74oofKTQLZycHlByAbD5U8yqtyBzRQk5yK3crEZEspgvsnBfrg/9xunCRtPhxYP
uTelgsU44YR6gQXO8ayb1USCriL1Ps9thlaJgOHc163z6f6IN64DoiKJB10hUwN6czkzPeV6R+E9
P2dhHhyFoGuJheqMKEOgz//Etad8bgOthWSF0sb9oW9MVkIYCc6cZdkvvxw6taMinWZ0M42hONet
2omNZsc1ZnxKgeiVvRqbb3xF2n+UoaVCFT2+RcN8UAd6lYBtz3qS9+OurCF5+ghk2N3KFr4xM0TD
KAkgWErCt0zSp0wLgUJW+blKTTX0U6CPW7OJJabSqvH/tNs1Lv6t4AE5mhITcA6Ah0tSXp8YVoMM
V35u4kDfNw6tWdHO+i+qi+FTZxbxI8W3bkNT17Q2si8H1nNO9ommiK/3P+uNyOFS4+f9RFZN735x
fIdaD2fBtz1Hje4plEqTZBOjpEcTv3XOsergcmik6u7+qMslB4wLHZDISa6rwjRdnBzUwXuHaqk4
1YNWHcbSbJ6SuCd2VuPwy0m98L0a6XJAVB7osRGjeAgtBpybgbuImdJXM9zjlITdoRznZvLpt/TP
2uTF73zZywHJ5GX/ROaBS3UNMGJhjkOPfjKQxy4eIwQSfiHxo7TbNp3XOnvyI/0Z8ORg9PV4/VGA
Blgrl/uPGJxRGWywpFNPwZxmyZZCat5+VjwnjLZGXWTzShS69fWkj5JM8+gYL5/cQVHypHK1+RRl
ravtsTbMs2fEK4xvTu+52zA1pm57f8PI77OcIXctRR9ErrjaF9+vHiLNmwq8SiDbzX5k09ZoVKs4
jgMp4qacSeFRysu/U7aZH/rYQ5b6/g9YnhO5xAgMUH6WDyfeF5dLXFtVVQ1Vop1gZli5r/e68Tm3
aMYpoWf+NSh98nEwvezL/VGXMfB/RyUvheohmymL0xnOvTXMndBOal1rhV8V5Fo+XifmyvLe+KIm
fH6ZhfKeuWILiRx2QVzF6ml2RrN9sNDoHrY9gufxQ5zo6tugj/Z7PSGYm2xeSNVKyhZoVlyuqNLl
+Dt7pX7KdawR9hgX0ob3seWJk6c+oMLnU5Yrle/3V/QKVsKwrCeIA/yvWVNjUVcwZoTGjX40Tkk7
lx8j1cy3KuJLBRKw9cjfRsDRTRh1gzCjXTONcPD0xl55Pd44sDTHf5f7JY1muZsSo9X6tO5N6sJO
1mxa1w4OakRDy7cye40XvXw0yBmD9XZpBAJpxXfncqFxHJpqrGWNUxqI2XtSNaXeVlBrOy9tUNez
PGo3reGUz7XnrBUZb2xgAgQnBngHUPClqE9c5V5Fo9o8DcLo8y1w/8TceV24pjJ2YwNzd0MB/K3s
jm/A5RyLTK/JXgwTsJDVeHgSJNEDLrKBeR7FnHynP1Z7j/d30s1llbQzWtdE+iV4v0kVeuFxwNTG
MRQPbVgBiOyARZt+YBjKczd7mbYdJjM4Z+O8BmG5ERDRm5LwYCpxtBcW8QhyUEHXYeJ+QbbzZ4UC
cfMwFbme7pHjH58mZSzEoR288bPVhSQDiYUozsotfiMmoulJxkHVkZC4TLgg7lQDIE3tBHUjSY9C
0SvNdzKhTR+ayE41lLtL9ag1kRrv76/9zdlTsEM8AeEziFaXnzsOoeygIKqfqibS0w9KMOXbVsV9
dmdkw+hswjie5Su4KK2txX8smSmRdr7/I27tObof//8j9Msfoejojc1apZ9qVetegVXl33NqJDu7
sFqMDHLjcH+8W8sN/xdxA1QVeDcuLoPaQaguxC3rpCvAMbiaswFhOKG/JR2dwp3IQvFPPnl2sHI5
3BqXO4UnMoV7eAWLl38nss7VhtQ4RWXT/ozQNA5eolxVlH0MLjLfByJxf+gSiH9/vrfWl5uehN4A
/sczcbG+Ywt0vDKNE3XmdgeX1dsHoA0zX7fneDdb05pr0K2JYgkH5kfCnsEPXA6IxjltuqY1T26p
tc+pNw4vpVMm8GTq1MXXuCgiwO/Urtbs2m4OjMwCKEMperp8v6UYBxdOUxonZSw1HKDUv8ewGT7o
6JGofhUHJe6fQo+y//BhASog1ET9AnGQxSnKzWnQzLAxThzT6qPTNeGXIR/o+eh1jVIHjdkJeVcU
dN/JHwHMQ69CYjulrgSSvYsdpdVRGY+xCkDFANa5xZPO7R7UyWyRSJ6bavwv85TKDuD9yHKW39Xq
snAE8WOe7D7KTmmlzB9hVrqBX+hzxVFtImNXRrSiHu5v4Fu3PBcfJF2CpASQXe6noI3zMO3Aopju
NDsbTcz0oOLYK0YQs1k1/YdpolrAU4rbHAynDJp/ZgGFKSaryc2TGpsfuirUT13dGw+kk5bsbQOO
NhTx/f4U5RlcvMup74Ghos5CMXyZVylA0YyIt/BJNEUS7oGnZfugww9hJeDfWkryVEAgJIwSr385
N+T6sMkdHHZMrTi/sHnSs808DgBFTaF208pot64X0huQYVQegP8tDkYY4Oqt2a19gncUHPWqL/Nt
OZUvddOclSrJHjTiofuENq/u50FQrQx/IxwQg8C4c7dRBV9KEQMfwnHIKe1TK6bJflCGwA6RKDTH
U1NMc/OICAckOTOPxZqf+o2Js12xJwaHhxbSskcUJKNjQy1nZMscN6giGtsg0ePO76rgX94YduKH
oU6Ba5xK7COmMjbV9+9iKRVLERP8I8nIYhcniNOXZq46pxKu6cOQa9gKKhOtjcizZpRciRJ7uqhr
egk3LhsaVVITkjcFrZ3FsJpLnw/hTedUj4Ya72rLSAf0ab1/lSTsdb+yR2PlK99aawnekiEfI4El
X08Ys8pnjp1Tr4xh32+yKYn+qvokj7bq0AfK3ihEqzx45lxijdw4+lvDn6zpN9yaN4VsiROUuMTl
HTDpulAFSkanpMkbf+5G21fqKWp8Kwk+Y2AcrXGh1wZcvJpwtOmUTAT2aa4cr9mp2APZTwE4k62L
0Gjha0mo1Lv7UepG9CB1p0UIvhBcrbcoJTZ6O01ZUfNxi6iqsLVuUZPrATlszLDrVzimN0IisFma
ySA9JUtjEaoMfUJF2gysU5g2ZuBjBR2bfuEO00pF4takSK2AjCFTCXBkEaSQJEaMBQb5CVfOekYO
AUXCT9FU4dUTT4ZoTu9fQ4naQOdKiusvN4qpZhBfZsM6lQJ92Kc4cp12E1Q2Lc+kLtwVFbgbyZUs
skCD4DIDOrVYRMcME5Uob53sAsIOlyZ4Jn3s1C9FnjtfLa9XX3OunM+o/a1dozeHBmcPd4pSz5WU
i11kVAZG2zxN3LRg2A21PZipWSQHHahR86QjfAVzPRLxPwr/vKabcOuzAnAHEcdfXHNJe8H/YWjT
rnNORoRYNHZAyQ91+B/Szms3biRYw09EgDnccpKCpZFs2ZJ9Q9hrL9nMOT39+Vrn4mg4gyG8Bwt4
L2yghx2qq6v+UJmbqXLqFaT3+T0DjAqjDLYPNw2J4OmlqmOYMZhC018DNayHjVI05W80Yuxpn6aG
1e1cVUDJVqucPuz1zXQeBHSqPswwbDju2eXyNkFeZzYU9Feli34JXcmjnT2llf0snRtuotqu0VD+
D0OiEsSplDoiy6KlJ5AQd9zGetWGyXmeaQ/5hEU12iTCwFMPyNnv6wOexwHw17ilI8YKpuQsNVK9
GQZ+KuxXvS/EP5ozac0+TL1qTfro0lwisYEuiUSrkeKerqIFzsKc+1SCcnsj2iWJI+ZtaDojOt/4
b+ySIRfRzfVvu7BzALtQCoUiyh22rG67nWM3VlJ7r/RbjWrfVAUtqbiKbYnTaYL70u3dPxBwq7VC
5fmlyfOXYgvvYGn3stSfYhInOrogRoOisLwNKuPhXtDbFHu3CY2fWePO22nQZrFR1Kgzt+iiJmvN
1gsT/vE3LBtTld4gVR2G4i231OQYNq2Id0mJ5enW7VAXN0nzg78Oh/LVD7Jdlt3xhlissTu4LSR3
cLpcO3N0j21Pb2wq4SWGb+MjjkpeXNZ+PGXttyBuu5XQfx4R5eioepgoR1B5kBPy4WEhJp7MBaWN
Nz2wtJeJCkCwIZuwX+oWQ8hqzOMnMtQCgfzMWMkGz6OhFG4hQaL0zyPKXoQoo2rsNDVt5XWkDHNv
KhCfs8RRvrSggQ7X9/SlZcUnDSQkeSybazFUCgNyzsckfEMZpvaRWAmfvDiYtt2cftFHz3q5PtyF
I2TLdoJUAIHMurSBBgWj4guVKK9pHuGsOqO9Mu0yJl/sTDzLx9CvJ5BooTPaK53cC4FJ0scZFplD
XsWLDKzpQvQT7SB6o8o+2fukH0Ln0DrC+g8TSukX8Ujev9RV5O/4sG16o4yLKrLEm4ZD7YGLZkQv
EqJW6s59cxCWQoH9+pxeWkKuFTph9Fal2M7piHXWCy8eDfHWQlkc9gJ4QH7wptqKbuAQOPVthm7v
8/UxL60jnSHyd7q5vFoWhyNLArTiTXDCeotuwjCr4yZTsKKwitZ7tjur3jVmtuYHfOlYUPmlLMbs
0pVfDKrMkEv0yg3fIjiwox8TDW91YWTPTQ1h8foHXhwLC3ae+cDrqLKfTmpMYU4BUwRmPh2qJzVR
y02AbI23LbpBzVf2zKW9SerF6sH4ADO/qAzlDkqGDupFb4neZj9VLSnCQ5uKKt/+/UeBESFPZ/bg
HsiQ92FvNtFcN0aSea+pcPo9jl1OsDHaNjRurWlunJe/H42tQaMA21lS58W+NCz0CzRF9V57d1CR
0WziKPfNVs3FromN6Pf10S7NIW9Z2ut8GnAQ+fcfvm0MSidKyTReLZr7j0hAAQACElUnu+vjXLoW
uIjf4VaEzaX+hSRvuUmXBq/0PKzsxgsd8UCbxH2YNUCsiJO5eQ8OChHAn+HoqfXK8JdSAYojvFop
1yLAvphUVe1daDGV8prMnpv5ioHVHEz34r5oehwWR6/aM8XigBFJ0uyyvMm/Xv/+SydfyuCxT6UA
yFnJIIySMoiJ4FFXBg8BrLaHhHfLp9yaU7oOWL01dWasnMYL/UsA5YAkUXeA6IGK0enqmrmGR2og
vFctnOrkoSjqwG+w3DQOWKyY+P3lQRa6PuI4un5Ptyx7DCxMnd9y9Bj+XJ+ApbMPdVwqZGCKeUPw
JKQAePpbQgqufekVwWuWYmzi10z3DZT5MkAZQWvv1N4LD6GWtJihTtZBIVPNNjxNtV1Az2zapE6V
bCsrX2PdXLoGsFHitOHCBjJrEUTCRrdmOoABhKoiM7djk1bDbZmoAoL3FHY3Ctatt9en4uKQHHFM
ntkJNARPZwLl3C7UC9N5HdsZUTfFqNoHft7g7gxzNEjNosz6dn3IM+SdvFWBIkjgHeBV3lOnY5ao
VeTZ0Nm4lJeu9hqpHhbD7AxF24/AERsfhoVu+EWI885tMo/Bc+CpKOYmRZTfelUw5m+G0mGwcv13
XQgL/BhJZuP1LnfI6c8STuEFhhUGtG3KuPK9Keu8zcQL+rXtdSXG+VC3sp1lpK71ZJWNsfZ+v7AU
Ut2L4gvCAqSBi9UfMQV1G6zH36axsR4ot3dbu3bzjRnzYNBsa1qDQF4IRACoJEUInS8V4ufpBzuN
1qr6qAavHVjB7JeZl/2bXgzBTTVVqveAulmMhUyYWfaTRr3C21RzuHafXYhFNBh5ZNLiJ3ddAkVy
Xod9MM/KKyiKINpWuaeSmVcgtn8PCTjfTZLbVeBbU4j54l+t97skyXuCzq5HencZBpHsaQBtIP41
JVH1xYztSvUTRdVuKg+Q7z6tKC7cBI7UbYYWY8/768PLMP+hAyGHB2GA4i9KZEjdLDHjWGW5IYls
8IAMVYE/nt4Fw6aXRiP0yPF/uT7aYnMzGnFeggwk+FJ2fk/XutIcaQ1U6A9lIfLN1KXRzjGjbO8p
sbix3KS49QiFW4hi9coTcBn45dCyKkS+ZzA0WkKnQ9vd1IRdNOsPdhvG9/VYCQpSkb1pY89wfMAr
2bYsW/2hrVTjxp7c1scMo1krTy1OF79CFuT4D7wQFK5lyM8jNTa7uDc/Bfh9HJsOlY5AkOQGSTFt
dDzM1sjsi50NNZbKtITXSuyXDu3i9LN7j4pCMbWkFlky/6nq+PuAxsVtMvIIzdLW3MRz7N5cX+Wz
PSXjB9BeEkSwid6yPylaVwmBrccPQ6GI+7Ab7V9eZ/8QnpetFIvPplNiVuSHwRdjapf9s8kITLUe
1ORhTooYi2YtKKutkQ+TjcxO2P2AB9uuxatLX2dIqgxBS97c8u8/5Idd2Tc1La7kIY3b/HYOOwVH
ogFYHW5y4cvfz6SkwtFMh9ABEvJ0rD5ymyaK7eRhDBC9ckNN+2kATfll5KJfy0cvfRcMJ7SHqUyx
douzWTB6Fppawtks0T6qLZpXrtrdgpqNV57Ql5aNBwqKeUQfCfA8/Swz6rkCgywl6JRy23fqgxji
+GDFeL/s4lBr10ynz48B0YaIw5iUTbWlt7FhxKTXDYsmqE9/s0TsfnMDtwmw7otbTn8xo+gAmmxN
a+s87LBDOYJwHKj7gzWSU/Fht0xqSjHYdVhBr49+5lZi7vq0AYmNuV+7L6fJ+WErniY2WWzOP2iy
jN90bLl31/fR4o4lCvArgBnRlqQMBnbu9Fd0qWX10yyY8E4dn1Rm3oqq30k49upt7Ra1z3txNrb4
8YQbhGjX9KfP1hucIP0IWerEWP2sgTRTTFXcdJiOZpsW/T0Ktma7A78XV5Y/GWoaEvF7K3BXUqml
taCsKNCPRQuPUYHfvOPIP0x+24rKrMGkHJ1EVK7t55WSfDGMCk2oTVWXfdGTWUbYx7RURj9r0jbu
vggsmCi2ktnaZgrc+De+l0Xr930xeJYP0tQZ7pzMSqdPTiB006dI1P26vlrLhwG/+/1VCLkY3A7I
sEUtbXBKVKv7qnsUGJpui2nqcHGI+sIn9TTcTdFg4+g0SnAfeZryRSSFd4g9vWw3A/4t6kY1i+il
DdpwZRe9k7ZPkgU2MWQVxJ7RsJAc+dNtNFutFxRK3z/2YuqwEc3TNNqkrWIfw1K07Q7HmvorMmpR
M/nuiAtpW9pmwwuiduONJspyfE4saKkbVehefNTGWNFWIubZTpelVmg8AMves0qZgXxYclF0ZqG2
cfKoTmPpbiJDR2qzs+LHrMHdelvEQ2PuvaBz8Zh3g7o52GikrQF0zqKNTY6DoyVqH9AUqCWc/gjX
Kga0Ger20c7wDehgjf6y4kptdq6XUwEukn6bm878en3bnH861UJ0SOkwgrs4M5dora6ue8VuH8GZ
dfuxCvpbe4pH22/xFHCEvimsLN4qU+k+l7bTr8T0C6PTG4ItBCyY5GbJWS0Cexg71eseQ09FFrgd
1G6PwsygH6gjquFPyPntE6/hkp5gn45SLAzd4pVq4lmgeUfLAgiWKAznrPlYhHQeuAHaR12xg72r
RDygNHf67TZasKl0pf5+fcovjCfNtkBcIIIEuG9xIGqH6jYlv/jYUL8I/XGqTbHx8qR80rK0+GOj
hJQcrg95Hhy4oWn5cQbJIPnKRf4xuXGBuH2XH0PSXNefimAKFZ+kUjGQtesCPL5tI6o5dmVmqrts
VOxuT+pbl4XfAWP7Zum8az4ZSWcIPF7NKlLHlUAhf8JpnIBdRSohVYdR1jlLy4oh8vRqEEe9mbLs
cWymELRY3QXfEnTa1pDw5zsPtSZmmYuF/UeNdXHaNJQqx6Eqj56TTxhfK0PEnwAIIK59qVr3OwLS
ho/ahX03VUJd02Swzx41JPLwCyiYSw9FWB2n49dxVscQbqNjgeXsMelHw9jAsy/E02gHFWDP0Zy6
bxEglnzrdElcPkZ9YqZ+RXD/3tTJFKDeZ7nfCGh1uOnmwAtxbOM5tk/VjBdIM00WSGi3pD9YjjEu
v5ZT6OPBTfSCHouVk4XOwCn8Ri0M8zFnnz+g7xk/Zx7EfL8TIn+Gkat7h8oaunrrjGIet02FcsMu
KIw0CwE/NJh4wgQHMdAEype4EHr8HIVO+yvAjmN+sY0YYHYYeuycGUkN4kiV6C+p4gTf8PbyjDt7
Hqd456ROkP4Bj9OU9wndCuNrLlS4bp6R1sbWisww2MLU6qu7rDXTYZ8k8uEDyKMq95DerfGuhOrq
3BlZkz+ORlOKjTU6c3OrYExs3PZxPNVHthA4z7GfqZIOhZcCa1LCxoEgq5aRsr9+3i7sLp6rhuQg
kRNz8Z2uLpdJXkd5LI5W2w53U12MLzqGgp8CirecPrOp/ihJZU3IqGoiY5ula+Xv818ASwhsEU84
fgHgxNNfQMug43STxaCS2n2ulTR6iaKs3daOCnO2SXGCE4pqPpqiDPYAkdcgZefjc4oBkyDswC7y
ljT2tHZmxOX1gEooKM99XHjg9jx0wtKN7iaSBebVs22+xW5XPXRoUKVbj0ZysnKzv5f5T6MKDy5i
LL9DMjGWjePUsqe58HRxFPk8Oz42qUL94tZG82kY+sb1NT3LPnEvO285brR36JKkbzCaQ/fzzOVv
v6ZxWcYvWkAX67uVIlZ/H6eNYq0Jrp/fCS6PNakzTdZJ13URjpoKKRr0KKqjhtHT3aTHkHmjjKvJ
V6KeSM21VfxzfY8uCZHoB7n0eenDUMeHNLccU2TYJHlenx/7ZtaGnaIO+Ytwm7zeFb0kLaeRhc+5
n2iNiL/OkWdkGz1XhodBiys8OBUjTKzv13/T+4V/slwyTWQOqLVLUYJlrceac3Qrhkx7qos69R7L
IOrap4lHvP4pVONm2PZN5Nl+mpte9DxZo6U8OEk54XClFr2ET8dR+oLGYDFs1LZHIl+vlDbZ9fWU
J99wGRnKQ5tNg/cylt0U7gqk3R9rlK/Gz4i8ZuO+DIxQXUly3iUrFx9FrwRxPO41/lhe+EbVJW6X
m8YTbu3zrTqF8z9uV+TGF0cPwoPRVl78KqqKc+lFg/DuPEQX0luz7dpXw66KdBvhq/jJNlPTfK3T
qPrkDJQrDvjjdconLU/67KtnCTF9zhyqvZs6d7LXNNBFv1KiWVa/JeAN0gkHitIQF/SSAhLZQx47
Wdod1QZBP/ixRoFOrloU4ed+aBzhZ7PiRTeZsAYc49Ou8ltgh1/m0AyNXULfhn892m258mQ7izXv
73N6ITRngJwvm94iivsuz/rxmGeFo90gCBg+zqIq7gKIJFRh0+w7kGkBt9jpx5d5cMVK6nJ2evkB
jA3eHMz5eZDpg7jQB8cbj2aHQ6SP5Y35O7NrYW0GDYyG2kZr8PrzEgGtRlksA4oINgXNo9P4bkS0
2E38mY4qWgC/1KG/m+Yw3ku/Fz/mWe75o5ugJqc5QfHU8NB9oHSyBl0+fyvLX0HFX5YK6ch55umv
GEe9MloeJUf4ZkgJd1VltlslH/U7BSZWuOmVXBtv1R4x7AKprfzeGN1YzH5fZcYo1VOgWY7KbMQP
lt325lYZGujtmpfSshisBmqcNWlr3rPngY9fTfoF/ZcXMwFwkXtpcFyA9kyUUpsS19JU739xf2Tz
ruj0+TFo538cfmQCJLh2dkqjoHUWD/mzUtjKX0KgOVEgrpF1IusGC4j47OkEmsIMuzKRE1iazj6K
3d8mkiAvKn7Gj0nalN7f1tIZ713LHHoPlNVlTWcWkr/WutORcF7jJ9DMT2XjmgdX6OGXqJstfx49
zofT1dbb9dh+9r6VnAVJ6AV5TVXtfUd/eGRTsq8pY/f2cW769lsfJI1A3TzUnF1Ao/7JaNJ/BaTU
b9dHPT+avLSo89I6YHSYc6cTjJfo6JWN5Rxd2GG9r4go2feOPX/P2iZ+6Crx7/Xxzl4xNKXI6CVF
UXoBLBHCjdPXzaBE1nGeQcBklT6+dG3dbVCQX/NIOw97p0MtPm22k1pxi9g62nmGxZ8b1fjpqGBg
tlEVDXt0D8Uh8bJ0NxpjfIwNGHLXv/U8uYKwRZmQuj2oRBKYRckiLBDsjmlwHkd0I5NbMyvL5qYO
6jnxO6+qbxC1Bm9kx272T94OBZQYsEvzbdpW5mNP5+iXMffxc4X5V7fBB1bs8ySa1ron5/vOkLBF
hOJ5AOMIJHfIh32noHYwkoTqx1IZ0I5Xx26r2vXwgkoLkm26MqeHgPZ18bddBizDpLKg1MmiHrfs
odieMdYxGfoRA2Z1E7hOuWki03kuqLTeUGgIb68vxnu78STLQGUBEV6gdDjFyzbs6Xd6jRjNEr7O
cSKuagdIUJ7hB0lqa36pgvC5i1oVFW1XtcdbrRtAHLdh4yncyFBfNj2iBcomFlbQH3Ct1o68osbh
kzF3CmZhk6n+KXXhTgenzdubTlOnAJhcUSV+5Y5OkW0CXY23hW6k3g6g1GAdulbD30wXSQ8/VZhu
4utZPknujjOH20ZXrOTZ6izzgIxCh9aWqgxfKAjW+Q9Au/o305gVIoOkXvm9KIfbqO2n4K4GZfeW
IWfzLLqmCz4NPJMLv8a3HLXufGitP9dn9fw4I7UAzozyII0HUEunk2o1TdEVteYcW/pl0TbIrEDZ
5TDs6Xp2XaCvnaizsgCLSK+BMghVaOlhdToeYCgFpoRqHbUOk9mNUZhkfwmtCb8GOH1wKqeZD9ok
uszn+d8XO6MnXN+C+lNuIuHo7Y+hAKSPvtwMr0P2frcdaCTNFx7ugKieJBplvSYjb7s+Ue8C14vt
R3Krg0nB+o6LZTFTWQlPKhyS9hiEQBudKtOjrT435tGhYmq9hGanbEC/K/q/WdIlu4T2lfukVW1e
+XaO2PhOAK051CXFAnDEXdEnvgpmpPupeEWxga2Yp1+Y8XBeay+fh1HJX8dsEl0UHIiXgvNhIjq7
wlXkyJFAYU0Uka/mjnHXFEXp157ibfOx+uH1GBRwh/x1q5VXKZvLASwAbfEsOmH85ObJ0LXHiZvz
WfOC6EcB9hftamEe5qmrv9VN369JBFzYZsC4EDQCCEsStLyLlTZV5t5ximMzDkWwReEu2Dqla9yU
YxNsR7du2lvCY3aThQX+cde3yvmVzBOClgCXIwVndzl4YRaWcK20PmZICNyoFYy2jeoG5K2UId/y
UE1+Xh/wwg0AuZhLykJ2FZzxYmuiXFXY2RT3x6ICsLYdg2KEJ99lIU4K0bCJ+jLkqZAlX68Pe2GS
qXtIliaGKvAK5c/6cPG0STXPbtQNR5eHUvrGD8BD1HHwVtwOYVM2v2vqLtZDPlt58cUJpnYldl0c
H6KSzgfS4FimuV2t5KRhRXd0sdBIAILgAN0ZE5jjyauDlB1nw2lXJmRIDoViqWudn0vTDjyE2rm0
d+f2Pf1+Y8BwNNWS/hhjK1OBvYyFuzfdPng2clQNoSsrVL9HRawUNi7sL5lkUkUgGMHRWCw3jS6v
LyeP757BoOmDgMkZ4SnzSw8E0XQIvLUU40LwgzAFpED2TIngZ1AgOzEqdu9wHF1HjHf5aOT/EuNT
Y5s4dtLcY3OQ/E5kC/GgpV7wz1A7vbKtq7EPNrrS2+a9MeiJclDyWsHcL7STkvqYY2c+irIdcFzT
jdF574W9u75H37OC07AtqV4UgqiE84Bd1ukGPdaLYsrnY6yJ4VmH5GlsS+TU6OUbQflpDJP4KQop
T29mxLOjnWKT4G7nvm/r+yaKREEzFP07v8C0BmAhfrKVP3n0hDeIeZXeTQlJo/EHpy6N+1wr9OSt
7Oxk2BTp6Pyrzq32iqgA509Qh/YORjGgwTrMIfbV1z/0fFPAC0ITRfpwSszS4qE1po5WGo6CZoSh
xjc1l9LXkNfnQwbVdsup6FfSsQu1EtoZWI7hjCBJvfaie95quIF7at0fNbdK0tnv8jG2/JgU7rFt
uJKJO50Y7jk/kbezEBKOt3pu4RpriUqqA2ideNbs2f71t/MgvayIgRT8JKh1cSiVDLOCsTHno+5F
muF3GM3iuOWJu5438R7xaWwEr494HgYYUUpW8boFv7GsftVj6c2DMszH1qxjfzBT/S4clZfALQlK
hdqp/+REn8P1Qc+Xm+KIFKfhRqX8vGSTF26fuTXK6MdCL6Ztniemn4xQmNxUvRlGp365Ptx5mng6
3CLkYLyDC2EwqMd+QuIeQlH7A/3ptyye9JVL5Txbkbhfai08ZnnJLxPSxDVHLa1L9VhmU7N3+iFw
9tSbrPRX00jHmkRvEJAAzob8ZTEnbrIRYzJ6f0mE5WVD8QAxKSnvgM3q8lndicxzpiiwjo421bNP
f14H+xequwZ/t5WjdGEtZfZNOAeOR5iVk//hHjUjtypyRDqOTZ/OB2AUE+KWVorfcd3Yt7xzMm1/
fTkvjcil6QAGYAOR+J+OGAW1iTH1qB21SoHv6iTRwRvNMd2EWRdu56FZy1Au7B9ZjpKScsB+6P6f
DliHjdYA0dKPeT+P887MrN59UlPTw4JI1wNz5W0qg91p0Cf1k4Q+qWgDnnkxoxjK6V5fe9qxEASY
TEHK5oBXY62vVL7PMxCJIKSjQfIhXzULSIoSlTNAoUQ/Dm3RbbTGpPmTWsM+w4t7w0tKvUXlKd7i
7krt+K+XkBPCIwqgtpQ0XyxhHxrGWFGOPSZpldxFiEbdGgFok67Kui2aTatQUfktyzmFamJRDUHb
n28+XUJRUVDEI1HHwzo3N2MUj4fCa7pPeRpGn7Qg9jYeLtDP2LnoDzgPeBtRd9MOnbNVR4oLAVdq
FVGZAdACo0eGkA/nhYd1lRs49h25htMvc60lv3My/huTsDv4uZaZ81ZTdFdZOaeXNjEVaSQtZa3t
rLbYDeUkpGbekU6vcfAGtxe+IiOQbQTOyjV2cSwLDgqa1dRml+9kik5mAhlVPVpF1f+oYqX+gqsi
IOhes8KVC+ziWBI7wftWmpUvUocCNYpIH/mu0sjG330QYtjLO7Y3fxadi0fy9Y17afWkIiqugKpk
Cy72kRab3lxTPT2iAeTdIP6POF6cN3uvUefvNPiBmNez+Hp90EufCCoEDND7Fl4Wq4rS7LqunrWj
QBj/Gd8N9S7TK/wdabbQNf0Pg8nOBfB9iqTL/dk2bjkFNDeORTLH5b2KvObOcBXEk4WSWivTeSGU
U40BE4eFEtiqs8fm4HbDkMSEctuKvW2CvJXK49rTf1TVoGw7RNb/0oVL3o0WOSYhgPSDJVyEnjnK
IrNQUuPoKG61hZth5FC03XgrZTZ8rTacPVtaW8GqX1hCoGNUj7ggaScsm2CTU3dDN5vEH1Hq37m2
U+0n9ZPmhkvONP8WMgWYCOdE2j6AY4E3yB/zIcS4vAi8ebKpqYo6vR3y/k/ZQGppU6ri7M/EWDNN
unAqGFC6G3AkSGAXp8Jx83IU1LGOtlGq3T+9VNm7oe5odQf2dEDJW8ccddsi3D+v6MdfGprcw8FB
GFA/M3v6rSK1YrRFYuOoOEr5BGIrSw6OMWXuAaBa8oNX0QCVOBv+S95jowqEAiWFEqrsi0m2w6TN
I2L4cVbsZFs3TtbtNDEHD3PoVke1S4t6+9cnk2wZTXO0QaV2y+JTQxyrVKMx9COlYuVJ4GrkbKui
j5N9Ys9ZsjKxF/pwtiOPpERogM5YNr9GrYQfByX7Cf2x8M6NvMzeOllLqSBX5jsSNLHvtST3hzZr
7xTDCcVjVCrhHTUU7fP1Lz8HyGECRuLF211yDyAgnK6ya6RhAgU8fRKhzVoXfWuYvshH8bmo5/Ge
W6W9beKpxDnAHqDiWyNCgOVY/wYrSZ0aZ51ig5LAmuT9eQZFXZlihpSl4swt20laDQDOsdr6KYD/
kfgiKEkrAGh9AvVDDVgflC8JeCpfTLjUr9x777HxNKVh8/GClTQfTt2SnQ9yLYlwJ2vZ9OUfZLBB
3UeW9QlBH+cQaUn2Oa/zftfqwvTtLqzvBivuVwLN+eFzddj69Jkkff5MZZlyOMbJuTs+kdDE3WYU
4N5GSiLPrWbHnu/qkD2bStXXnHDOrw32IwVZIEy0tWAcnG6HvGzTPvbK4WkKjP7P7HrtLTygRvkK
ZJ8r2DJDJ/zrmwpUKRUrknJ8Ks6qlOaUYQfVRu4xC7VDVCe67jdtXMDay9zP2VwFP69v+fMLQz4j
MWVDEJA74P10fojh0SyGFv1qB9OGtvjT971FTdQOXgeczL9cH+r8dOGeDKiH/Em64LKVT6fTzEIu
2zypH/EQm287c8xvu6pwkp03ZMGdmQbDsY86dRe1iVFvKhQ9v1pGGxWowWviLTKm4h+RaEW7ssPP
3kGwLMCbGnRqwbUAVjv9WXodVC0wl/ox6/TqD3zpEX4T/Yvi5vr3n+0maYPFOxLJGGkWsGRtt57I
TS3opkeYHO5wMPOIE2O2PNGtJsz/hLNt7/9/Iy4mPIjt1pwQx33sYGc0G8U105sgbJtPAgzMQQj9
cH285WaSdhx0fQAVACRnFy/uqspuFIhMInsoczO55Vo2HgojOGpR8td0wPehEFZGjYY/KF2eLlpa
ZVMelln2IJyAvpaJlTOwvrR4AziLUbrb2j81hPKmTaKhTnP9M5fhSI5NuwRFAYra4Du107G7xhr1
oXPTh3GkDyVQT4L6l7l+aHdaiQSYa/zJ0dj+fn3U5fZ5H1WGPzYpOuzLYJTklemhpZs+TO2s3uuF
+6qZTQS4Zv40ZGWydljlrv8Q9iV/mDfc+3alkUyX6PQjNTq5eo+W/ls89v3O7cJ4U6qBtS+iQPFu
HCtx/q3IlR4bM68Pat5G8W62a2V3/aMXU332KxbL3DfN0PQNvoqTUTTDTWqUIwBSYcz1sy3E+GeY
zRjZj7g21xwyF3v5f0eWM2DL/tQZ8SgNMty6EkN5hVOFH3k5mcZzU5K8c8tiRnj9MxcX/PtgINd4
CbG8EI/kNHyIwpaw1KoOh+gNrG6tflb1XFf8UcPEdsuFH96bTesmf0gRh0Ne5s3auV1srf8dnite
itGiKLqkuDmzVZJGVuFbUGOx6JVZfJzzvPqeeMDgSWpyeyXFlHnUcnPBfCDo0o8zz5yuDWXywqFw
Qlw4BnfYztTPd4DGYmPbEkFoeZqKM2772J3iTVvAadpQvFWqldTz0hLjVkRbTIJ0OFensz5XZacV
cxm+OYip3gyGF2yNqbG2lQ0u+voCXx5KYoJ40vKKkH//YYEVK2X82QrftHFIvtW6VODRPQg2Wts7
a8+kS4Nx1ZDKwl+jvreIT4YG/95use3FHXR8oK5npvsyrUo84zVh6X/35HzfPNjBg1rm6uS1sJhF
rs5hbtwqeI2qWgNIkhjRtB+UJpx3sF0HZ399Ji/tVYDgPG8l8x+o5elM6k07hoVUb7IqZDMHR0+2
SVm6T1M0hH4YTH8vJUylnZxF2omghrgk1FHLCtNeLZVXk7TILz0HYb60D/MXz4zSNXuaC+fC5YHr
QYOSFLRlX8as0QRVsF98BZwRbfjO+U4Dz3XbzeVNM/XeS24IZ28kypD4boGB+cq5vLBzyMwIRPK5
wf8Wa1nScAKj1IRvrTbFN003tfddBNoBqg+36vWFXD785MZhMErPVPNByi39qyxKIDzpOgX1hqLO
H51QcX5TM8zF1nX7apcNcS02c6JSQOzmWS02lStxbDnwl35bNeVfm+DJHwQQE/6X7FKByDjdWkE4
ZmOaamytUhsOkBco2WQRGrDl2HZ3GnOwhsC4tN6sNdVEMPbO2XxniVDqJrKyN1Pv/w2dbM621DQ9
Y9MQ+26cWRHHAFbMLggM96Y21oa/tNxSzk+WqniBvyfsH6JSqGemlooAoycrNn6k7oA8dzSbP3MC
/+/rq31xKIqZkN9Vqa25OLa2E3aN4dXxWyciJdioaAPlPhKwQ+mPalqtvKIu3Kdk2LR5NS5v2kaL
h5upj/HYwgJ4S+fOqD8XpZWpT3Zsl8NXyqaOt5m9vs/+CTStOdQWFY/n6197IUi53ONcqLKySfP3
dCeVYIuDMHXjtzI0J3AH6Cf/y9POfHGMxur3mT1GaxjiixMssWKy9UDN2DgdEmU9FjhR4jczt6dx
Y4+Wk5Kx0Sw7BvGo/bj+gZdGkzUpm6qqxHwvRgvasTZGUSX4kY1BRiW8CmfnmGVupv8Sw2D+/R2D
nBAvVRWIFBoYi92TdhkQHdWJ3woTEzR/IErm27Yp5pvKKaI1IMflj/u/0eTqfjgWgQ5VWQtF/Ga0
KF88T9VcB/egkq3fbhutyQtcGuzdiUuyHqmsLT7NAmNu9gqOxXmZBO3nMU5jdzOj0Go863CmrZWo
e+lkSKQubFtizhnsirpaoUz1JN50xegz3yoR5dFzAEJ+ZlDzOoSD6xUGKM2++Y3w8ND+h5NBJ44t
I2FuKOeczm1Jk7wISyd5a5ra+dk4k3PQ4iHZFUpjPAvwn2vXzMX5RT5TKgViQrAUjGhNuxM6uOS3
QavVeesl0PN9PYr6YZOp1WrH8eJwlNKR+QByzhV6+n19GfVtieb1mx0ZkEmbWpuTTaM62aZ1h3rF
zEhO1iKNptAvH9qQWKnhLBK9KWibvE3j9M3rBre6VycxG/cD7ImV7PVCOPMgY9FIhPHD4i3CqeF4
YV9XRvYWZKOd7jVhWvHoi6Ge9lalzPNd4aTmmqjIxUERnEVOUkfHYJl4DUbk/A9nZ7obt7F17Ssi
wHn4y54ktWRblu2084fwSRwW53m8+vcp4QM+NUU0IR8EJ0gCeHexqnbtYe21ql7KW3ZjkEOrNgKR
8ZVuHJp9WySGfdTmOt8SsFzZPvRhaShCr0YNfNk/CSFItPRKTS6KVQuIWTTqjWYNn1NQRsyg5oy3
3Hakq6vkrXqlFyL6WHzaSa/HcG6K5GJV0/DTy8e7KdSNcldWWtZSUR7arWRPvj3LQ0N3imlIdhRc
zOJt0sB7xxMcMJc5K/Kv5oy3paI6293OqvCyTzSoAY6raudkH3+VYS2G6RUieJ7GZQt1ZujLRbMh
vVBJzqqjVcLV4iRNZjylM9r0OzHqRtT5YRmo7q5Wst79cftjr+0ucACZPniS+l/+9zeOHTK6HsYQ
O7voWVL86/ae8mT3hh3smAEfTx+3BfsOCYOMQAAhXtvyFOiAo6BGsTOsrMdIy/PvpEZB4Mdq++u2
qTU3IFkj6IzRXCCcvDalmC2hCKT6lzwItXGfTa0THhib2lIsWPt84KkALhEcU4NaPPpFbeuD2Tr5
JRSu9T9axS5SlV0OM0aOwu7tNa3akkBsaiKSgWbxTsAvZSP37WUXiMPTOwhuii/oRTsOpAzG1gDb
qi28JzBo+hvv8uWwg8uPycz0UiVoat0nydCc2hwXcUJBK/92e2Fr108nTiMW9jiGy8Il4/YCWVE0
T5M+thEUUS3fZTDjM2ThJmoT4/i7No3x/rbR1RWCAgHWSLwP9dT1CQHwPxddysGvk8Z8TNu0+3ey
6n7aWy2Q3/1tY2sujcwcLihJaYPk9rWxTGKkNJWTH6d56pzq3MgmP9JqABPqrIeIiueMpR9vG11b
IUk6bSIobOXkxbVRDy5nJTLRdXXVuoj80QNBWhiTey5DZwtNsGpLjkzD20BNwFzYovxn68EcZBfP
Guj62oxfHQprQKdKM8RW/23ta74S7bE0yc+yMBaZTuTaqQ1jJHXn7Ai3T5qBtq3rg5bVwn0gJ/5g
20sm5kyCg9X8fyYXp8UFw1yi8ZZfsgYCkMcoNfq/0cCqq51bqd3XoaJHc3v3VhcpqZZwyjRHlviM
uGr7Zkjb4mKrCH0x3D1+CpRIi/0elfj7SYvzlz8wSKKEE5O8ROai52PNzVxqXlZchCOy08B2+rYd
qbsuq5szz9O84c5WF/jG3mIXByvMUjPMi8tQ8eyxQjaR0qP5m9g7/5VqpbtR25SXbPnKU7an2ggQ
BUDhwldPDcclbOri4qhZne1re9QZPSvcaiM0XLsLRAiSzBwmG/5+fe/KsfO6kALORdRd9TPVDOWu
CbPiuZ28j8EVX0+lBLsSQKDdw3t3bWlu5SBJ3hcXhAZj/ZACi/hVpWIzBFzbKknRJ9nsEBBb9lny
MI/jCP9xiZ06fM6KKniJ56a7Y5Dta17VxkZQtGVusVEDoFkQmnFxqV0p6ddnuecXuaYU1P/1sNzb
TvMHKSfDRnT05eln7xahCXGzN3e6mV9q+v7m3okd42gHWV29WLWebFGprZ1EahIQkzEdLpVdrvdN
oFSWhGIoIL23nC+x0kVwxlWltfHErSS2hOYEl/Tj8CTLPG8Y+yRoJiu/dFDrB2dXF2p3Sku7OpVk
Lo+thTrGrg5EoTJrU26RQ6/t4lvrizdPdRoZrriERrOhPodFEjbHLNMKz09gBFD3Xomw020XtvZd
5QeV2E5JPLtwYXltw/ETa/ll7LJ4OOmKNlTHvFe3gHrrdsj8GI+DEHTZCKzajII+qcIF/lWl/MeL
tKH84lH++SD7yesFl+QnMCpL7tGlWm7sjFMxRx03oYoy5SSy+sEcYTJKc+eTKIog/4NHh8MvQ1nS
ICbwrg9mXc6BQhZYXMwx6Cs/HYJiP4XpfFdXbWfvhOVtIatWzyhYA2D7csBziQnMKyMpq0YpLooy
1A9uMTe7HFjUfzNtwRO3tXlGhSy9H3VevtuHZS3qtN5YXlz5us0HY0iT8jI3sXtQxmG6S5Um85Mm
F6cZBcy/vDJQ9n9gFMSlRJlT2176GXhryhCh8uICzRhUP0oduH45MAMcE8rsVdx4t3MHc+tJWj2w
DnLlKLYANLEWCW6ZDCUszCEOx6V3clK6xHEPEmK28fStftM3duRuv8kmvVmlIhHbBC1DdWB4NPoH
VUJNEjtB+HyI4D5/SsK2fbz9UdceXOjOeZ9swk8Qc9dWIwjBAMzJ/GHOlPEUQ+emHitjLI1HCEmt
acOtrpozYKKUlXtSlkXgQtbQdGPtJRdoRnTlfyhkdcmT2lml3fuyWxz/vL28tc2DNEul/8IABKik
6+W15sjbK9qcGR2EqnxNSwkIq9qztyRn1zw2/QE5AEXRFRK+a0O2VlkFktjpxUmK6H9toYfzXcGU
Xn4smUli8s0yurvba1s1KTM/EzYAyoOLtc36ZKiT12YX5L4y8dmzgJL/1xda2zyELQIVuxSisnoj
vliirl7dKisEi8Ec6ntxUnrolaNGjoLO4Bxav5oZkOyRaCrTfmtmX8z7zExT/dT1MIp+TodUcyDc
rFvDgmbOHETnOwWjUqe6akT0OBHsfb/9VdZOGHkpWGepcEwR/HojmtYOuwp+3YtZhvNLzthg709x
Ot2Hmee93La1dmXpC4HcYReolyxOM9lvm0eGkl46xh3rvSpEObzorRkHvkolfucl8d+uO2f2ht21
Uw30iyvEAt8DLGAtaIlCuLR93aXeD+aEWyXaaepYb4Hs1s6YDIFg65XTnMsSVz7WrRKXU3ZpIJcK
9noUTP+h3KzCnBvkf1uNNp1uf9K1pUlaFWoacBC9K3g7aQFYd4o41ErWjs+inev0VBcuo423Da2d
E3l5DFviUd9hRnjBrDnJyUrbJDWE32t11N256tQ1x0ZMg7vxYq5+SJgZuaqgVIAsXh/LrOwRmbcB
lOXtOJ4i2LDO7myj7xG1kePsYjGOwZ98SpuwQBZp0Mxc3IQ6QbRARZLvosVoqh3mIqAbYoLw/n37
S64uDZUwGdBxJpe1tSQrod9tSX5tpY1o/3QCUdcI/tFhp7ejsPcx8LVm43vKCGOZkMqPKXns5RDG
4upliVEkE4xll9FBlsRS47zzA3tu9s7sTsmup//3iJRDcJfFSfmFumr5v9urXrv7pCEUY0lWyVQX
G4paE96djsFFRZ0+8oNW1UpGXduQwaESuJXa2BXclJFj/7hteO1zA+hl4eBfcXOL2CueYp5Jkv+L
WyjqgWAd6me7bz17TzO4+d6AYJs3goTVtRJwoWMpyWeWMbtalkbvtEp2aXNniI+Jx3Dog6KUXf1L
iWcBq2Ddolzlw+KWbAW567bxBBLLhkdYfOcqLa1BQi8vs0FFILTizDmjeSLROW6a/xxd0Rh+b4Ck
2+iGrTkImgr0/Jm1fj+iodpTY09KQ8U9htURXfGkGc+ujeP7yphKLLZK1GsAFhBdjDABfOLaLkeY
ygZGYzeJqbvXg/bDGsW9OehU3dVuDB+FUyd/13EvHmLVqX/oSR4+8jBlL1o3Wc+3T9j7T877SfWM
j07nnwfm2ldp0Vg4M6DBixI01TE1FOfstlksGMKBQtIvwZQAkPfG5sttu+9PNnZfeZN5bhgOWAQ0
PeiLqHdccTGcvjzpqRnEBy6u1e7SqJvlVpfJRjy6HEcgnJE2GRmhMShHNBZ+RJ0R29TgSiTTbhPH
7505vdMpig7fPcWoa5/Wku08jJHXpMcpSP4lTWi80Nfjsdwa0nvv0vgpJAAIhtM0eDd+6DiMllud
E13iisxmZk7kdzlEc/SQVejgHILRHtuTMtiCDEHJ3J3VJqZzur0FK4eQHwG7AMMRlGypu1/vfURp
ILcyGvpOTAQLT3XR/pMbneWXSWMfnAjmflQ7Aa1xiKdLZA/8yzSEzZsspdmk0XkfDUhqS0l0AjUk
oGF5R9/kRKU+t3B2juIyj64NB4RZatmRWh5MfrfXvWpIos1p7FMWX969YlLBLWmhuFSCqVa4fJNo
OKZOWm/hajYMLZ+NWq9tq4orDBledRdRpICqGO6acmMj1+4SqB3I4iSyHIdy/eXcWlWTxB2jS5NA
o+ZT6VLVkwn91XCsbObcIQJUK/d4+yvKw3H9KHNqGMFkXoWRNsgrr41WtGqVPNSjSwjlhjiDvhv/
52lp+Gks8jE9gaoQo28Mc3/Kp8pONvZw9eyyEAICOUNoL3le9cjqNKOqUI3su+KHY4jhsRdtaB3H
kPqQnzYCUuqwiO35EFOtNX1t7Ac7B+jvar/zUm2r/e3v8f4J4XsQERmy88hf0tG+Ob6tqcZB4JXx
JR6s/EeqzjW9FrTuDnbGPbpta+1gwXMOUShFJlza4qqIptQabY6TS8sEzvgEAYoOG3ddj95W8Wfd
ktSDkKqn74GWETSLrWhYVWja074EOdv+h/ZCudVVWft8xMrU74AW8P8LXxSnelM5SgK4R08/qaMo
fip9+880T064cXTWliSZgYlhuQhUQq43Kg3gess6C9iEow/pASLUDipv+gLNBvJszcfDo4fuCQ8O
sJDFc5PZ4OBzaM8vkRDO9NUrhjT6BWVTFPuIPZbRp8QVfcAInlp1p15pw8/tYAdbvDVrD/zbX7F4
4FWjR/0gq+JL2zbqXe+mcPBlBM77dqjNByu19DPIiq7fSLnWzErnIDV9wBUuARsxTVyrK0V8ccSQ
J/swDM172GnUb+CsULmbO9gbHpkVnbeY09cOEqzlYI4kPc27nkHUDSjQV3p8icDHnwFTEr/oDtpM
ktLd3oKUr1qjjv5aggCOu4hYPTExFT6M8QVqrvRQTaP34kXlRAlvjF5uX/q144R3B7Ml8fn0l67P
bdEzxWOVScyYkoA7ES7+svWZuYzjXdiElr5rHAMQbpkkaeSHTH3uVE2Y7tfbv2JtwXByyISElATc
/vWvqLWum3vmzy5uAOfQTh0jrXwusmhwfKMvENO9bW7taYMVmd716+T28pXRmchqh5QntKTQ87u3
1B9Dh9BADC/hdzDd8Ya59dX9f3PSd7xx4mFlTtqcZcjm2kZSH5Brc7zncp6BV5DcRluv2NoleS0p
SdS4jHmuzWVN6+q1VoQXG/2Y9DHT1aCBXRH2/+hUx57ytxNUg3UQSm2XG8/36kopUQDo4P14Vzrj
GZxGxqKA61v28BWdISlaopTp3s2hVfyDTWQImHE7OZ3wrjA7DWBva2yJSht26IlZ56rsVB+YvtgL
Z3Q+3MCW4xYq2G1GYSETWXh4xYym3E6U8DKbZj7uRWaH3l6Zu3DDwa99Q4J3yukUJnhPFg7eGVrw
9koXX5q2ij7HdZ3JoouSZNWu1fVO31jW2l2g9AKyEAQugK3F1fOyPgu6inB9pP+EDtJsWr+UqTAO
rjvEP+bR2Hw7Vhf4Cmh0eZKJzK/Pp5FQDLUBiVzyLOyPaS+8cqckRQsDJ1w4+9unZNUYjWXZVePB
XA6ywdQfFnAbiovQjTo7QC1YTL4Oo0cLNxxcTbetrX5MIFRoo0npoCVa026sNqgjR1wGWhRPqBaU
TxqIzT0onNjaRWpErPhxi5QfQTZJmney3uuPqTGdM8Ud+Q2stzkUN+1/Vh0kz3nVDQdt6MXG51xb
4Btzy5eptm2lK2BPvhToQu3zeSSNgxHiQH4c/TdTTfj9J8uTs3AWEO13DcpuZKwdLSC2D8bCfwHC
PVmTjcJc3tmTH5RW/weumvYgVWOCRan3eP05KzuIKo3GwqW3c23alUo1fWuSNvBORPrG/e3FrSU7
XAFLzqDDo7GsHOgQMQ0DFYtLqlXqQafmd1cCsz/bQvUU3zWaAu5q1fNnVHB+3Ta9to8UP6GfZniX
uHVxbNB/S1UEtpLL1Bo/U2VUY98Om+RsaiOyoaGa/nXb3tqbRK2TD4uHoda6sJckWWPlysh4hmNX
vymttvk+K5L80NuFcUc46915Qa3Ph9tm124/JS/+J9ls3+nxwk3CZJvTAaTsRv1+HChE7WqbIaY8
LpVs426sGiPNkNrPjJwv2dJap4iaUBUpKLW+uYRoVA17y+m7Q+2Y3Xj8g5WBRSUTADQDhPj6oKZq
lLexlaIKEzIqAbdo9uwqKQ2jxhJ/ElC84u+AzIDuX044ZmOYzT18XZdR6ar5zkEo55ddivwLlD6W
304IBfh6H+pbE8+rhxR+G8AXkuZq2REdR8eJSYlJSOOq/mkWrvuJQHY+zRG0pHcZhXVn47ysHtM3
Fhf54uxGlju4NvkiEu5McOaSHq0KnwEKmDtjmhvHh7JXnG7v5ZofgFiLoIIhDYfqw/VeomrWu900
MTVBBe8ZYh8bYcdcUQ6ggJG6mycvPbqprZ6MOi7Kj91MiReVk34A8yiNgwyXn+RNcJrECvAXq82e
bHVAXzaEeVn3J5R2gkOphfWuYWLsYa5so9u4LotvjWFG/Di5VIi578xSXRuuRJBGiTlmT3Egpocw
Lr53nK6GSZ9Au4uSkdinTMe72596caRejeJuWajNqYKD6dpoxuBsYIGoewpddwLxmBpec0wjc+Qx
swIDlb+hKTae6LWFghKEjgqKDfDHi4X2VRjoMff1iSdHOxpp492pBvJaIRJrX5rJTneQzG8ZXTij
14XCD8NIO5kdMevCaCj6idmlMn+qJqM59NGsmYcw7OanmLO8NUxu8tXeVO0oNtPVMUwa2fgHRA0W
zqipogBEjeUdQg1YjyRID5hJztRxq+yw3D4MecDF6W9QEMMhLFZVGVqQ9lnjHUQAS0swmeZXNMd7
X4p5fW7dttgIB1btEaRKwmaL5Hhhb4h1TRlKxztw75xjk3Myc9LRA9ilcccc+4a55aa9Lk8GO7LA
QWFscTo13LgrFN07pG5Z/R0pbXUoWzs6US3fohpY2TJAeqwL1RNi1WUVWWssZkJrE1mErLD2Rai3
u1xvPzhgw8GgP0xvVdZSgVsuG7tWNcSBkY/eYUSo3A/Nwj6YAukEXcuzo63A4FUwrH+CeEff8OTv
14dl+TzCmEHIsSTaDNyk95p88A5m2E+fBv4ZAYihP912J1tWFgdfD72wq7oWK2OmnWkz2kdhoyhw
28r7UyjXIs8fiS5ICnls3rroQTPK3Ki9A+yvUlRxMCnUwGngWm13iNrG82/bW1uVhFZRjJFdxCWd
DIN9VW0ijXdoZic+RjNJPDVN/XjbytqqJKzZomuGyMDSihqoZd1moXuoZ9e+S5gnFH6t5w4wA2Mi
oQCC89F1IfXDJAEQPE2q2i3BNqozB93Yaslx7t3iqbWn6onR73h/e13vLjEBEqIX+qur4sgvditM
NLs1EkSvqlmvdqrNGzrWeXwA9pRvmHrH5i2VvXC3vGbQpMCGtjh/il0qSqOjHdSEVfw9pTl8srxO
mXeZpjt/m1nXfsH/RwejcYXw28IKPrd2Y/8Os6ZDdQi6VXPjrC4fO/mLGAoBwMY3hrx9sfpyTpEV
CIbk6Ikmu8+MJn8YCRX3dH3gjrdn7WGC13ujhrH2yd8alUft7QWJwqIuocU5wmBbH1utDvaBwlRD
H6PN/fHdpWFBIQHmFMlYfm3Kqvm6isCUKYoI6h0ETtHfbqecInicl39gDTUMIjOQaGT4C2tdkHSK
0aVIfDQRU+UkSK5NAdZt7COzAtUW9eG7K8nmyWxUUtLTBlpyovdIi0xtlidHZrKjTyrsYAxIQT0T
QzpxzGLngwgq7VWYzsClQQxMlLKcvQaKEfSmziswmZUOJekwHqATyfdVSFR2e98WMbY0xfwE8zyE
YBKztbgpujD1MPf64GDmTuh+7xkZzu6sRBT1vZnSzd6lSIzoHaLoFgI/fTWgOXb7F6wcUvJCiZLl
/NBPlTfnzSFVtdYInbhTDnowWP8GtR1r+zEzyi+BFRXFhmdY2UnqhyxTBZML7m5Rx1DDmaGoViWS
SIoRXE8eIa3TOhL0H3fD4EFQVs/lBrLz/TfmYpD+EsCQUTBrd73CPE2gRnIlzGHInJ2eze2+HPTu
ODMR9IUz2+3bsBYwqJThxnKXliU/zOstkc1SiAQWcVob2ChCAe85Z4g4zCepHvF35BnNJ0bVGCpE
37Lxdrae1ec4ERAlfmxnZdefxFOmqAxsAgG5XncdO6ETIAl6VjPXrXeITVb/oF5iHHq6yRv+Vf5Z
b0PtV1tgn1Fjp2dDanxtKwJGQi1F9Oew6XVxqHsYU6APnqr71Ij0du9VSRx/de1wuG/jPHQeCRm8
cCPsWTp5fgQgLqB6OEBqZMs41RBKmiRePJwZ7ijuAk8Pn714cr/GZeM9g4dpj1ame19vf+XlkcYS
w/4kjfJwyWGh65W3/JrZKUFQiQqY6m9G1KlhHT0mvNqDEmtz+yvHjYiPdRkoBF5blb/qza11E2Ho
sDMP56GO5+SHNjuptR/AeFp/mTYjzTvS6uHb7ZUuPYW0CXIGugbZHCdRvbapKoXV6006nXOlmd0D
FEt9v0cDLdF8N2qGLdGElQ8LYodo71VQjGz/2lxfUsolUp7OaK3Zp95qw++JybvdT7ood90UR1sh
0vvzA/KbDgpkiTbR2NIZK5rqVa6I5rM24yl8S2sBqVVNq92roarYdz3PwacWRoSN1soS3yF3k4AM
kClJD/CwJcQBnYTaCqJpOLehpnx366Dr/CiLHG1fz/kX3a0cpurAQ34JmsCOj7UptO+BAnHNPXjJ
dkt68r3XInLDc2jQqVP9XU5OeL3ZFnkvxnMVd+FPZqLDh6RQf3dDobxwqZzPMB3HX3mutgpr752I
DBlloxX6GikFc73jc9xlTaVUwzkY8/GoR0a4D4Fv/wAopz3mQsTPAy39JzOYm8+KZkNrdvuAry4c
VDEMf7gyKDWu7Qc9WGnLYRvgi+xf4JX3auhyeyg8oPWw550Io/RHZVTpbyCUxY/bxlcOH91JOiVE
6MD7lyxfAorMLhhZfCpm5YDoTPJUe6POqPvUt/vBahsE/9R6I7VftUoSJzmKJNB/8UaMUDPBcuEM
Z1GI6DCZznR2ECHY62pS1tT62/yEz9zS+lqCE+WBh6Nb8lmb8ol6V3fXVGG1KCaCxoCnf5KTf4DH
omKn2cL7kgVjdOiLMTxaifVZkZGfhuTc6Q8+OJAJnizyWBKj692mA4jXhO/+rIig/+VB7CWEKmg4
0Nn8Goio+toqwjveNmryh16/kywcLLnMQ6TazsIozDPtrLXuyINf2ycF/pHShxM0+Pe2mbVtJayk
+wz7Ap93sa2M40uy6RQm7mas8V7OBA+eqqjlbtQjJ9wZTaJ9ntASLjfigJU3QpYTXenPYAleXmFz
SscgiTJOsVOWxyBrgy9DVX/LmyzfOLlrlxU7NhRClGsBU15vHymi2ulNP55LVFO+NdU0fdeLxL1T
wlQfjo4zdZ9DvfbIvZiU3nDYK6vkrWdSDzo+XOVyF4MZLUtqttNZh4bd5wINZ72Pi/rBmDVtS0d8
xStSncUhMNBBzcpZPPWGSN05jJrprNW9Tg5SGnthtvo9KTZIqij7V1dd4z97jL+ZRlz+8+GD9FoE
h0wc9j2IV6+/sk0SP/eaM5/NPpiCIzElY3R+VFZBuBunzhOPeR916t4Bz7tFo7KycJfBclmaBrJB
E+LadmfEzGAm43wWfdi9aJOXlzuSlaQH7jlFILddCgx1jMq02ipq5cdRn2/N2r4T7cVT4RsZQiW1
RtJ0+fU7MwmGtFbYas/tsZR7lrIPDaakn3I9mvPdoExpIXYVHaF8B7lbqN7nsxaXe6oQtg7lbiyq
gylp5/9W8zSqzkmUFvtOHxy133i/VpwLVJ9ANBDqBqy6DCNmMELIm+vjWa2H6eKagblz1Cr+YG9f
Om960cxMGVw+gsHFmeittLU0kU1n6guxc9BmNTuYBvwGzKlkcX4arU7dSOHWjoJkGJa1DSCnS0Z0
6JXLONan+exRG0KFse77T3OMOFwOofVnhqDs1B81t4b8UTXEp7isLHN/+yas+Bu6tZCmAEihDLFs
JpjwDSitFavnYnC01p/Q77KevDZpKabFVvklDltT7NzCTfdRz8XYcKxrMaJ0qITDINIQy1u8HCgm
RGkA8dvZNcLhJOKsu+QmdSyIfqLxENkgvX0rnprgzh36LoJZdu4nH00K1e+8ZNrIP9Y2BEZDgmTg
jvSUF06JN28stEyo5xili11Te+ZDU07C10o9O4DZg+kQxPSz4kbl58Cowo1ndOV9o3lOcZEiuiw/
L8yLwREgkDXtTBnR+SfrZueR3o54SEtNK3bEyKLY25NUyLh9COSfu3i+6fRQskFxQI5GLo6+q+gi
TOpeO9ulMQQRBBRz2n2qeWuhMQhcpTV3eulEwX+3za6dPci48P/cat66hdnRUPNIV7hVQkmMPeQ5
xos7qfVOUxhCQ6wgPtQj/UEjHdONWaG1SI3mGTeOFiEl92Uf1lIzPuzQzOeeAlS069Skixoy+1pz
vqVe0sV+3DPT/rOFHEo80vQHiZkwmA9NYqB9WDZMXkBaeTRtUJaCOsm4fhLM3AzRpS95EvIa5csE
7TAmpoQ/qeWwn4a69Qe1r08Qa3r3XQyfS1CYqt8YYgtwtHYdwRNKfkZZUaZJfv1LYMwPY9fil+RK
X/2aOrv8NSajsmuaMLqLptHYO4pdAJfpaurgczQVD15LIUQbwnHL76/cBuCGpMqgIWCKXIJlBc9X
7A46ewSl2Z1Fbe3A8MQ87KGuLD/picpwf56LauMSrpxKsDM4pFfw4XtsubCLnP74dJ48pVGZhS6m
fpdQmwkPhe3mFmTkDTKEbjCW+9jUqPttvHcrYRhVRLo0tJNhJ1rm64ZC7a2Dy/EsJtU8lsFc+bXL
4KubOdrHo02pN0LDGl43ZBwXN9AsxroXfcIDhAzveWpiJua4kaU/4PCe9AYBUr+Z4iSDmcIwqtPt
+796C0EFcA0Jw2hMya14U+5R8sJsFFVjh7U+2vXmZH3StCQpfBcR+IdRKao9ExTlZyszSZJHquO+
VRWMtN3+HWsfXOqhkrEBRgMadv0zUrWoNKuRh97U0MbLp2gflpOOlHykbCx5JZahGEM5RPKXE9Lo
16YM9GM6xrnUM+mS/lzZaXPQI017vr2glWfsysrCn4RVDbCixUprp9pf7ZgGl9zR3aNWu5BKap37
4uRBeg84rN4bSGn8ddv88uIyvswR5Q98ZZ/CUV8vkjAuskZ3ns5JHXhPrpNWl6Qa47/UKYtiXhLd
y33ooM2NvtRy1chSIdNDb4PEwARBsGjfZHRtah3a0DP4zxlAPVgbzzeiajolWVt2+8mOSkqlZfVS
tW5f79OE+tXGVM/yKMnfIGNHJkXIh9/5LE8bGm9KNOc8uXHPfAZdT3Ov1TE4jTRpnA9ixQgc6Ue6
sB3R96cWv8wWUw+ma4YPnXNIuP49y+JqlzVBdrZnb3ie0GNlAtDdYqlfRguvRqnT8q3ZZnvpl0O3
i0szz91zAoJo55XuBCytbZ2XwkzqTxCKOs3howeKmW3oioGCs71E6tcHqiobtk6U7nkKmBVXu7Z7
FqNan61OaaJ9rTTFCzIE+bzxErw/x5h9nTKlaGYREV6bTTqrsMxUuOcw1q17zegQwI5603vuRKfv
s3xydlPgjFvuaOkj+L4SLiUbu1JWYQmDKQzAZ33kcYZKu4MtxxGet89sE4mb25915bBiiAI/mH7k
DZaZqFl3QRvCU37OHEoosL53xyqw9PuMeekNl7BqCngDTgGVkXdsVU1RmZE3xO7Zmjvx1NSWzmBd
Ve4GPSw2DsuaKd4zslr6fy7zode71jCd5jCw6Z3LzqqeNDUdjgCZrL+G3tkSZlu5CaxFdnAlwoEW
zbUpMjoPjv7MO3dK2H+uZ4frB3v4eQhC8aUpR+/+9oatnQzIS4C8Ux+WOI5re6NWQE7n1No5jpKW
iYU5+SfQRb/xAdeOPQJDtG0pIUkg77UVBo4AihDVnV2nQAh8ypoGrIjTWvclU8jBybCC/NQbkbsF
sJA78zYNkQdfcghKxMhroe3asBM0wFq7xDiXeqvNPrKH04MJjuiusRQt2AEh1E+ZrU6PHQLbyi6w
sk3w7TL4e/0JqFky8AYF0btMqMg5O15o6+ehq0xG3Eyn2NdpkR7rbOyhq7LTkighjlJ/1lM6RLf3
d+3LO5KzkRIn6O3lVPOAO6hMMzTOjmhQ9xvL+q7PuSCRIuqXKVJcv0G/dyP5WztU0rPKRUMjsLwv
oGcUClJCOxvw3e8jGm//i9qi+nl7ae9iPb4sSl0Uhy2JeyXou95cNS9cAd5fP+e5Fz/ktFkOdtug
g6a0+oEuuQM4TSk/VSHa6Wk7zcW+ibwtBuiVD4yGockn5oxBayV9x5uAU7fgW5szTzuPltmb4QHV
68bcwbySabtsNMakPfR0oEJ9x6ged2Sj2rFyuhD2prJL+9qy382KRUbf9XajmuduCMOnKHO1b2HR
OkcBz1a7m+Yx+204ubJ33W6rrrziqqgpyPI8XlFuxPXKeU+KZkoq8xxFTDrcwbPXWbuG4aCL0YxW
KQ5VO6h6uOFKVnwxPDbsOegWzLqLkCwIK08dIFg6j/CLHQJrbr4yoOEywW3Yd7cP2IrzII8hl5ET
q7J8fr1AeCDCcihL/awYcV4c21of7H1fh6VpAZGFV3MnSCisz4Op5NFLhX7zfT6UXvnx2wTxCZvL
p2ajl98ZBYya6MjTUTT2Us9vIzM9uE5pzhtHaWU/YfpgJxErhSF/eZ3cadDdxoyMcxt54X8FBana
n62qOYSNO/id6LcmoVeujpxKgLyHhhoLWByg2YXYqdBz49wP6vwrHRIaec38HPWlewIfPDzOsZdt
lOPWFsl9UXnGpeElYsnU+w4tX2Gc0wYZbAqAJoghUK2a1ZkHEuMtGPeqPVq0nCAScOof12cIOjii
1x6O1yg2o70TmCNTZHW+g0E0PRHAdPe3z+yKP6C4wZwz5igDe/L3vHFHCS9BjLaTfU6DXoePp9VC
b/wpxOR2B7SitTG8CxqPdi2s+UIZjwOUn1swzRXHTMkehJTHOLBkYJMb/+ZHwKJSlKJN7bNbmW5Z
7rRME+X3IescQow6qtRHK477Xj+0XpzH34B+QEG4a/Ri6vw0GJOt8Pf9RyFtQruM5IaS8DteztFD
HmQqKvucUx5PD2HRdA9JbPW70DCT5wT6qGe3SbwfrpH/wfOPbQDatISoiLyfgelmZps4XOchnftx
x1sCXWXYFYmzU9Si7B8Ht436HeU3LfQb0Oq/bx+I9/6Sww6LDy8TnWvox673YtbbQouUwDyjSF6Y
/pxnw6nPZjv2K9VIN1zVe48pjUmSTKCsICLkj3m78bHOS2jm1tnJo+ngxiI/JpVw7oyheSEACX54
yEJ9zg2Rn+auj/MND7Zqnm9MuZPRIeZ8r81HXVRaqEKZZ+xNj2DKFL/KrODrIDRIKqag/CQ6GgH7
wUnL0TcbMuCNcGv1a8OuLL8CnnrZWPKgPHOc2eE5trLs26SmXxt9KO6jcdy66GuWmIol8gF8QvS+
uOj1XMSVLVzzrFTiDgmK4J8wMtWj2Y/igxU9EB4S8/B/lF3Hcty6tv0iVjGHKUN3K8uWLcuesOQE
giCIQAIE8PVv9RvdE+q67uRM7OOW2AT23muvAHETtkP4Zv92haHcqhVGSAXIJs0mn2EXBQuwE/b+
3D3zySBkskeqcPMGRmZM7gLMg1//91f4Gi6E4ocsyX9kmtGMzUsBy5o7Fo7sTi+b+xhPyrSTQiDV
f/+of3au120dONnYmVzz8q5//h8vMPMsM8I2xV1EYN7WQaAO8jUps/XLf/+cf5YFOHYC0QEujqr+
j5oekLAhc6mqO8zL0ymp3QeYSdupZWOctWIMfwKy/u1tAXYGtwRcf0B4/nYwiUQtVAafN+bWu3bb
MkxD+7Gul9Ku8g8vzD/rOn45qJmvIACK0N/XnpGSlcKYU91hxVe+QmV/6LsGcTD8p69drt/TA4br
rR53kf+h+v3bY8UFA+fI6yocUP9fv756N0cRs7G80zH23W1dRHUnRVF0EV9m1iaCff/fv0e0Srhf
sefEGblWnv94X3Sm0lqQuryDw5LcL/WSLbrN94U8Wc2bY4Dg6U9Y2b89XVBj8Pqg7QYh6W9fpVW2
zqyPSnT8Uj0ru9rLVKnyqZBmuQRK4q1barr+CRf8txqK+wz9cIau4h9JN7g3GTwc8QZVOge7ALxG
DKyaLfczlXOfFLv3wwETnRdn4v8xsQJlG4gI2I2IG0HrhmL616ecCkSL0YnWd+sYmW4KSzRQPmFz
q2IE/yFU8Q+v0b+cFgggatgpXO18/9H4mzQWWxLj8wDqFjeg2NX3sJPi346sTv6A7v7LG4u352pt
eH2y/0B3K4chNlceyFwpswHhevBzHCHqCEtioQ+q/iQN+tfPA/KI9gwmaVhJ/fVRznYZy2oEALnu
VkFQHTWPoeTye4j99siZ/ROx+98eJbBkWKpl0NRArPbXz6OVRZp25EtQJNe139yOajyDuukyH/2J
oP+PVSPau6tP47W3hyAOZt1//bB55XJbGtLcwX29OO2cRp94PSM1dlX+NBdad3mUMdyylbd9AsNS
grV/kXwBKJv9gfj0z+OCH+W68btaSmH98reLoaTosbEHaVCu4MsL+dD0ZfVFYiFi25ebMvHZa54r
Ik4we1jf//ul9HeD5mubC1kWePRItgBLNPtbFUt1TVLk5TZ3S0hjiGTXdWuPqtnet5ha8D9ybm/y
hpshGkVk2kJUiEAsmj1fep/b+suKkKKnKqr/dI6x+L8e1f8A5GANh2YYo8n1bGFn9fd5iCgpmdAR
zDSTFOweUTCWdYDH9r2bGOEZ5NljvPTW++qDLjDot7v2DttDgzw/2GEdeu2LqDGfkYhcZIOZwAPo
msxgrsoWUei+TOBfNcKIpBgCPLWyzrkcScLw0XI9lCM+vF73PJdELlHUHcU4Z76DnWrq9m6eGzju
dDxPl8R0Du5XxLRH4MkcOrtZOj4azsH7nGyG6M22XN2aPKxRczRxq0nVRJd8zpFE3Y08qxwsbZbI
EyQH1Vofv6y4Pt9L6e0RlfCK5cfxKc81oQ8OidXmNCGyOv4KVEH4J0nFSm8ymUfNW3FMVX0ZY4/9
Ybvh9k9s2yg7bmcBYR8Cs9JAGn4r9WJhrD2TktyUscyReWPrMXkuagW6KpPGym6ixJUB3Bc0H3A5
jPFwAmPhl6GxX0yb5GGWN16nEF41vtb0vJFD8XtfS5s/TQQhBHfIgc7pOc23pYa1dQrHsBY6ZX5R
somXmxVyUfcZrAzHuzVZ9DikjS9zGBBqzy60Bso7ZAjt8C0cKoriFOltrAfEQSS8w+aHKKTKkHT7
cJgkDT9hepRmD9FRIHIaGt4FiWBN4bl+jBx0ca2tsYp8NmU5hZ9FpBk91YhZmR52g6yHk2NRvH+o
yLqEMyvhKd0j3/4qhUo4FAB3YKVZ4m7AXQ1Np5fF1W9IkRTuFzbaLoFLfImh8HYp4Vr8A6EOq5D9
sR+eFsMBsXTeCYVA261NsqCWpa2nlUy8rTKVmbRzWK9dXZ0FBFefUwMrPqRKj9EuHprFy7FH1tlO
93bJBIlmuCvBjes+lCs2a5Fw+3FJofjBXwsLFZJ2WAaVE30Yw17pBxpBP4YQ1tJnS9JTtSbh4rDK
Qmy0BpkzeiTZddfeNTuk6VOHPoGqL5CBKX6bwBgoOgEpN2oZmiWy+bnyc4qgAZnBehre4bBV2I82
8eqYDgh8AxhxPdc4n7xdt1GWt2tTQQkcsB8RNzDt35rnRNJsLrvEIPT30Y6EbD/JGBjt4Ecyb8kw
ldxsW4c4b/B98kbBmKGMxgh3UnMceMQdVhITTKITMWFV15siJOtQzMGFYY1AJ22diZrqPYKD0pVX
mIgHbf0s2jFhe9NetUL8lW2RM8MuJbx6Goy4wLa5luwVcEwdwfJ93OUpKOz10i5LpzJ9rLDdDP1o
tzy9N0WpihtfV5ii+kWAO3JO/cjVt5FjP3C78rIOL8dilZu6yG8maecjMPJTUm3A6ImTkTZoZWcV
h7hLo7jcztDOryA8RZVA4k5AzPSIa6o2RF7mWFXmBrqueXlw8Zb6563w23aAqkrG5s5pUoSWi7nK
fzKRIu68jefDzi3NmujKJbVVPP4ccx7590wKqV/hVurkrYYVI/tIKIEHDXQ0BP5gAJxyQO6wLGtV
E/LmedSxiW8nyCHD3RyVW5reTMJXo2w3gb1Bn5IdriAnXpSgSsBwmZffpkxF5Ac1VhcgB2FrOUyp
mc2ZSRmrU2psSm7x5Wr5Q8InQj8gHzgCs67MWYyzAN+m6fhuyMrCCbquel7axBTWXsgBNwlUmHpP
fgDajwlpYVAZ+4/RqPGXspqO7KJTD08+BqCOPMlNGfuYTCqyN7HcuHvFC1KVXXY4ZbpS55s82zJx
6jKlNp4ufpfJcjuv2tnvXsCBJNzpnWDrVNolmW/2XRzI3vVUWlxSMsIuKCWaJu8W3IXtZq7Vak5u
j0f3vkrUkq4GDwl+sKWor7adGdFXc+1D1tv2GhqRw5p4VDlkFzGZ8vgbNJ2yuF0n7/1+WhwMst7g
WwXvhqNGUUhOqDjcnBtZNnJDQBjEjMMEtcRedTLMs+jm8TjkBeVPqU9wtRDbG0hysRdDaeDE/M15
vD4oFm5bK8w3oC7JpzShCOlgNdhnj1U5Ada0jMP2HCtfB/8T2J+W4obHhkY3+OyqfAmHP+jnieBU
38QYTt1FRikFP7wohKftkjf03u7luGMo3erlvSij8rgzWIFcTX535otXgP9sefOLPMoUCbg4Mxde
gKUgUC/ZlpyZKrw5Wg84uzwbsH32j4CXc9GjWReAJbUsZClbMNQwqDQKHMFnD0h7Hda5Bueg5QUX
NbJSBUXAk0QD/aBmZJkPzNZRtrdgGhPac+ilo26N6nIz7e7QgbYGriDiMnmjUSwUaLcdvtsU/hmc
5uWFIP0ktNf0luauWWMxDQxOadPXohSNv81Kp/NjcBmvjluw1uvmq9lsRD8S26QGhq2b0dlF62ps
WrftkAO1iyplqvoY5xRx88i2+GxiMH3vTcjH6GzDSuk0gOlLKwlvy5KGd7Ydcvm9aRXjJxQAuZtn
RNmo8CrmKWdzJzEsh87nHGl1nct3fKfIXWvcU9ibzJ+QnYLF0vcMlFWVd6iTbnwZ8yQ7IbpF7WCW
bW46rxAVpo+E+kncYW0GdWoPwcYIb6Hk+kQWkCd/4lZa3bALvvQwJYCi0qcBXtdrCIt6nlWEr8of
SFvswKyJizaSTfF7mRh9qbSeLCo3IpxujbEbWjPizB1zfvyh6IYFfISkPzX4qYpkh/zk4msx1zV9
lHKt2XnZar2ezcrQe8cwsIBIGb5DJ6gyEUVo5JgCCkVoLGx7UFTWx0OPRYVP03F99mIbk1ba3f6k
tYEfdV0T+k1nI3nVmY/BaCSVTU6UmwX2O2QsntwSjnkA/8PAEoftsWjOUKrk7GR8pcy9Y1yTSxIZ
kDYVRRm95ct6vLgsG92zUnXUfB1XltAWgt/yYw7sOPoYwf/y+KE4Aj0SkdisK4txfPahwNfpMlsk
d3HMzU8G9RrrllzmL9susmeENoe8bda0UXfwPWS9v6p4bmIRw1ZDVm6fe57sJZpguHmitUOopes8
8Yk447YlxUWmm8sRZJttLxILAIqigMf0S4tc6a5K4Ijb1+VoSC9yOb2MFi9kl1QRf6FCyZ+srvfx
nDZG+G+BV9ny0wc4k3a+YiXe5kkmsethWYqUoenA0vIbGkzTfIiYEsfrnsIVD6Rd4vglwPMG9p48
mvk9+iQJEHtjaGY0irlCqz6q6gPKG41vD+wl876pfW5aWBDX8YnidQ28zchc/R5B28Jc1mAyPBPQ
VuRZzeiWu8OLkYEOYHPznGpsD+9NIo/jLY+wsWqlMMc6IDKDNBcmsC9AExUIOc+mJFnRK56WeH2K
zFUDKOYVwr48QoWaBNfgvbUmpuckJ1FJ0d41pWiNLeKPC1vcrzleue0L/CSfWBY1+4ASlqdtWVvr
n8LokwYDVI42AUnxcHOifYAzgeyKRSnWM2/hyY/NMp/6WSXIyo5qUsmLgDi8+YryyYthRpWKztij
uTC2IY511B8Cai6sqWu+nllWb+PjpFlGvrBKV+twyHjLzvORx6LzU1HoEyxn6PGweW2wTJLrJt4B
mJhliCqGEkcyXGdf1RxEenOl/1GICw7XXEh2ZOJLltvyjMRpDdYPz7zhLWeOTUNzlPR4xmRRHX22
s3oGS1Ml4SaVUH1iUITNMxvvYlHPBMc6m6tb3CBgubaFrnXZzUyZE5l9Y/vyaLjEE013rL1Tx8ce
GUBH1UEnN6lzgMpqb/OaMP5FQHhgTzzOZOgr44zvWS1GJPQgKie+cUi7K4d00fAcnSWDljBjBfGf
wqGrGEl8i/DdKuBeHuMIocUiF8xV3u2fAgBUcChAzm4OsHq3ZOemjeaSLPSuGF2VqOd6BAce3WaZ
T3N+k64ufhQ5xbvq4kU0fVZiWsOMNUIU1uW5a4p7B/5f2VKmwtSZUVuC64ettr12P8cDhXhhfNQg
B5AfOlFivdpEgt5qzFTtTxgMSehctjdQlDWEfGJVCf4efqUq6hnoXu81CPI4fDrK3nyeUXeTqHHB
oiadjuwmIWbXtzLNCILjas/WlsZb8wKbxuIzssr9twLNbNw6ZeGEuRova4hKEr8MOMaZ7hh+mfod
QXfx3EUG+xboSZcAA3TJspssLPkHjoELIMmWNOrGrxFyzVSyZmUL2w9f91KLbW+pi+CROtaN433k
vKs7IYV9MiwBRSiZHFgNyzym+x0TuceFAIFXOwObnHufZHpqxTWN+OIoI1k3CZm/Ae1o6EnQes86
wuWqOgVjHDnMQYK/ldVTlSNpl01ru9a89Mgg5KhzgUPlum1rXLZ5ute/G7uRr+sED/S2yqfyd6wb
8h3PNfDumGEklTVaJvij0T8U0ZWVEC+FrdB0NHM0yCYnS5tKUrxB/lH8npzltpsQLeK7srH8G0P0
/NRJinugB2FcYPyR8zrehDk2CKwVYA+n2UILsD2BpvR7TtHuI9A+T9oMTgnfCxcdqmVYMLtWwZ/i
U6kxnbQ0deU8OLZUEdhx1cK6A9pPKGYPw2QfRfsW4TKtzIf14LrpRiAY95GFY19ruUm2QeWewM4d
XWbUZpu/upPnfjSdSDWnLQ9mTTqK6WTqDqGbqoUp5PSEd9zrtoR7YjjDo448lWy60s3HwtkTpPHI
2kZjsN8jogvaWZeb8AYZLwa/Y1QB8IBycOUmMPn4ZNJZiO6ocvYD85mAxjfSXl/c9fDdW8SCJF2i
KEWGm22gA278ljzXWWAwN4gb+xzlOTM99R6p8CuoUvcHvGQeIJlYMK3ihoTTItnk73Sby3gYkWkl
YYwUifPOcUn3YErNW1chsADV0sEStl0I5uI2cg22pqFZYQS7lTr9HVFkQ3fJBhOUDm/ZojsLY9qP
OX6yZADPi0zDHnsX+ol6GOIxoBZVy6jhn+SauqOtnUR5mDZ09D0pafKDZ7GzvRFJMvczQEf8LGQu
UZtBono2mUPE11pG07tI95VBlMviqMVEC6Z7YZajR0u5k1PAdPIAmhUQUHjyFpjoHNQOA6ynSos7
g0EuUld7+eUQmLL3GoIpDL7l/ood+Vq0WRGyFNdzyByc7mJwK48ZtMDRbTAaa7YdX/C81ehw6jBh
KEiy2Yx4xtcWLkXswdSLvfxZRVeBKU897VJWKcSKeJybOHll01ZfR9viu6Rz8s2x+ugbDdFWF4/r
/Ggs0BbcJmP9SRGv6UlnJSruBLaPahU4NwBBRMje4LCaLJBRFBJzOcCDC47ZmkEXrRLebsfmsnbO
VF71axo8wb998AHWShIa/Qw+cy1IS9PRJ4GIBU8HdaLdXJKMELDxHPfn6ks0oRViMq5k+vJoR8Us
VKQksaqt5JwS2P8JzvtkrePHkm57jOocw9ESdOkm7Ug5Nz/zTFDVTrj43mg6FbQtxwqOiZW24gMa
oB0e2xkiSVtfIki5TdEOHB9AXBxBDvD4sRROruqyPVtgfbr7CF2PlOroKrq4/KkcwebFE0nSE7T5
gLgSHhdjX9CVfkfLkEJ1o0z08xAbKwa36PJlRVXmnTCTxIAd19PveN7FPgB/8t94KozoucHY1u4T
VGldQGDL9gLSMuFPKC9uexRxpm4rW9IXOuvatGJK5geDKr2eQg2K7+2yK/yQq6kSgc2CGeVAVj4i
G/TY5w7pNUuB7j7D1jFHI39hQBOrDi7xgbWQc5dji3criI4DkZhOoLIt4pQDePInAIiYWgTSYluE
jwYUdmHHCSUzYntHCihwB3QXer5bgDHTIcY2pfkU2zAC2CyPBZMivKP9EdF6UHCrxNAvd86G1MTz
h5JGeXyT4sQcHWStq/mxRDFY0WLRublPFOD9m9FAf3AZaUCyaYNmQPbI6dUvMgszcBd4LIFgsaYK
iDDG5L1TfqswpMs0f/DYpCetW+HQAJ41oiDOxG0IsPDWTPgre5WTGzQjLu5qHgXXxhn8LTosS7Fn
SlYkPl2kg79bB5tRaHT2KcefLuawEhFJh+cPURTWvbdoHpAPhFyu+BLPIABSLUt2hn/7PGMFAr5R
dxUhNh1GcktbLNen7cyVWTF/Nfoo3qpiruyp2gAIdctuZt4CD933H5K6AsuECMNnN5O64v1aF3DA
bEO90hovQCySKx78/12TCZ8Chhr2oQ7p8Zqi05OdlCU+at2R3fEwzUDWzysx0csOiDdtleaaYvtk
RSU6G6IEQiwxlr/zVKLArfBu4a2iDWbgFfHcOPeg9cDiFGOR60K6pTey2ZU6r6BcvBLwLXlnCcTY
Ki1EOI2F0a+aNQyCULxpc79g4ONwDsEyZ0ClB2aYiW2qhrzi1RNHSA0O8HTs8YmVC247XPdyqBoa
sQ5rBf8xVVH9FpOonm9rEkzynCrF0d+kYiIDZMWbblFVVPZwhW0VUgt9CDcVyFgfKfQaW39sE+ii
jONQnpJg4ZGOI22Orpkw/N5AgDI+q3gnajCySD6i5jakH3m8vm2HKVQbrqYrdxSxpfkAeBWzT3Nk
2ccFcCltJWKNv7MKMR8I3cElAOWzkcAjKMEfEjmlWWfKXN0gJDKYjuTc/MZ3H/0yBsLtlqEf+A23
Skw3q5jD0sY6d9hDKEKvrk9YIpyaeSHzsMMhkQzzeoi6W6pt+SGyILdBwq8E9Td4+yj2IvueXyef
dguYH86YBjjBkngRt2uNYbv39ZSO/SGt+Uq5KN9L7AJ/jwkV76SJ4Oc3jpFO2jjkqRtQXNBVzRsH
GrZx2KncM8REDcg13ETPAAjgd8ZY18qC+afFbpp3++yLD/huK4/DnK+vuaoEg1/JdPWlnWzxyjHt
JF0tg8nRvpaV6fCzcXEi6LIBHG41ytcIi421FXmY3GBwQz9cT+Vn2FeNuquhNOPDiF1GOJVAel6U
q64eB8XxWdeOup4yHtTFp868gMOyTn2u9/CsNlS4oV6FCXcUqLAfMGfh66KwX2g6biOsgVKE+hE8
dpvPXQkfA93to8qOTgIjWQeNAKK9bQxYZG3hlgmzGlyV8ZyntaRd2PPwyM2V6sXR+zp8qXOjgBVs
tOorrep+Xiwsc0rYJ54AJqTklMeb+5GgppcD8ZzcWJh8sX512I5gKbfB0eYYJ8Afcy6mk8lXPMEV
rrOiFYpOL0aUANXx7q5vInEOvdJRHqzjsGiU7W7E+hwUVaqHEfn8GWv2mHbYcIdfo8Vk1JNl0UUn
Ga1fnFCqOqugxm+NiJbbI9K7uScYmW5oMW0l2vvk+DwXx552M1gVDrulffU9NEWIDN/pNN+woKrm
VI9wle4KrI4ijHb7dAuw5djbAmvbW5WDH96mOuijs/E23YGBxHS3lOkoe4ZCc4txWMEqoNLZ3vMN
QTWd9iCbdErL6Qq7NQIrtwrAJjBUK7DGZeSabKIC+bzBZkkNBRZP6MfQic09I9H+gn5a2NZmCOFs
j4mltjWZCb+zsYY8mKUiPOAXD9NDUUTTcUu9xayf8oK813BRilptgUJ31yzhB6Rsz7i7kfP9Vfoa
EHpNHdLaZrWYt6B9NLae12rsDMAJfyIQzr3GDvrOGGu5r+NURp9zEo/vCDvYavQ9DGC1DxgSD+Cv
rIU6WMS3OiMC2ZnJVNxl6Elth43j+jloMv52uIF9iymaPeXQkGYtgH9hWjeD/9iROIm+zi6CMTtr
MAJ2oFCHeYgQ6YYFXyZc2vJxrZeOm+hKzmMp8CcmGzgU2RIvYn9YKAiHfA8UrZ6XRdmWRsJbRzSk
oj3k42br66zGNlEFCAnwsfrAaiQqVt5C7qRsf+gCs0CsJ5/dFkZFSWfNBohI5nZ9rhD9BbWt2xFI
BhMw/nN2zQo+0sjdW2XlQU6+aCLbAzCy401E9Jo+RiCOLidSAu1FuabVPWytjxQYDqdviYEDIRrf
VHDABZgTEQqhvD0l+ZJA1lXGqJTSJjgblfIKfad39Esm8fqdqmnaVSvCOv2qVR3ggJ7sFP8sqaa8
j7Avxf/P06O+UEw09ckUEyA0l9Ds3OTTMp2jBduFs5artI87lKRVm64HUEAsPizmZI1OdoBqSNUd
utmZYn7DHX0C52s8LmOyG4U+JE0+za6awhngNRrZjU8H6ys4z7gnCjEwTs7CgdteX/SPUDlp2O0v
h05QJBCDvuDAI6sOUGATjqMlZXnIM923dOBTrvaTkAZJ6N7UkrVAEJr4UuZL8QV3Kl5OJFswvH3L
QXyblaaIUODRlECSrv2dZHoHRHlEu28jQFa03bHmA1BPZjfDA3Cvm+6IS6q6dJ7QPzYYlpd2XBtY
5glA019SnNaxdzpFXIZwBvljePXwX0USdsvnrXkJIsJxBt0N8KNdw1W8lbv53WOHg65mBWVhmIhP
k8ucaB/Q1RXje8YbWMpmbjGhj6touq3gnfNlnyYwmGFpgTkBzJJmGeby2CXaetAtwHGLYZ/NrKVR
h9VC8Qph7mw7WBew0BuT5m+rIg7WNCqrH2CviMY9Tg59jwWGIGdsDRN+W1fFyB4i7jfyCQozFV1A
NEHJT0Jut1bKxH9tqFFYinHYLdwVis77F7wRW9rqYl+WxxmdA8D5MT3mbq1Li41fxrN5oJOscN1X
1NYncozYckVF9rHR45QOzq0R/jYraQxjZyLQoMOwo3q4kuvghwwAhr/iGE6ctWNzpP5hWZOZvxyo
+a8jSbl/gfkfHjkMrWo+YMUrvuc62/gJPxZyRZGrMGZP2w4131fmkl09jKB0m/ORTttQW3T3F7Fy
lEQZ4HHS5jovvzmR7TCBBsQ1XwT80rNLfMg1fsnBXwi99zzfhq0uNS5lGL54XIN7+BBTzj1SDi0W
R21I9FScVwBXSatWbHTuvQTy0OZoWXfkRTn8lwH6DhjKYdpU3KRYqVdvSwUyCtRKjXXP0u34Qp2q
0x2A6VyIl3mbIt4Fm6n5DnltTXaSiIlonoMtbXTaS2HlAA9ELu6mGvl7bZZih3opwhpb7Jozundi
zQ9xP9EFitfrQzru1iYU5acDRvPuMcEbRtDLYJtXvIRiQ+LHANqjVvOQUwzGaCYRDvXAnPQ/Vs9R
tyzKzkXX6fh6AHeC7Mg6LMOyxdRVq4zWth8Z0d+Nxd5vwHKMfQsgB00DQuCWprelX6E13qfl0Ral
5zckMqYDHGQ7FU8fMFBr3GnsCfXmdSzrsWtKrb8vh9E3uNGKN1pBK96PCA79FqC3ix6TI8ewu4H9
jxNTvyNfVr5WR/GFwaEDxmGL/ExsTVu8IqrNuMHF1edMrGeqyfKa7C4vT7FcdkAFk/tWARhtUKuW
0fxcsoQ9ljGi3UHfEKVpc6VCdGsaWosOnJzJtrPWZG13WzS/gtmxq4CSnF6IKhrEMDoAV+NIqh8q
y0l+QvVv8o+i8jI9TejWXM9nwmCcGLOyLSwt0wsCzcIZW/PsDngXcL1c8I8paKgn4Bv12kZ0sj/y
FN7kG7gRuG/yeR90LWd7Olaxu1NGmzQ8zRyGP1MBe5ABK/91iIsJhmqQjhV9jakEm5xqLt7ndQIM
UJvr9UKIH79jjy3f69k/gWTerD2r8gaQt25WFM8U0rp2i1awy6CRrgZNdoCjG8LSTR+O3Z4Rypzr
rtxjviPXFjWqnRD0Gvd4dRrR4nbVCxpJjBa7CxYGNXWOYeHg0nyw47HdbBTqXgxNDfuGBoE/guUa
YwQrdXHReCczTGMmAy9TElafloVOv+G1VR7dhGnuawYjpATjWe1/CAKlQneMkv6qJnwpRRGm/QO0
plUL6hybsH0z6+NcuGo5If5LZ2/K1+uvQzoGsDnegUxX++S/wPeWYDwIVwCoSOLonvFGN28eFKDs
cc5W+zYFbVYgjUjHuIyLWWYwc3Rz4FoBfaUNRXRUPVcRTn+9p1gYajCJz9kYqvGk4orqBxUtRwnA
fSp+TbWIf4IOS7YWEHscf/ToiiDdyegxv/glhmyS17b+hQxHnJzRzWxYV7dN5+KosHrVaMLuwali
tyBZJfA6IaBz5PiuIiwy3DbsBRPyI15BDICSO5ac4j3ejo6WyC0ZDjS/qocgSey/djkZCzJOimIT
4f5PLgk0TIA0FUC2PsO6xN577VSCj1MNqOMo0ORM5xr58pha9gk9+lpspykpyNGBIbQ2a7eAA8L6
sUqQiLA0Di28DiV+qnLE9LdUMVz9TONzzNqYOeRVUL1tfZiYjLpkTuSXcgGLpj1obuAtosJct9aQ
EeyGJgM6+n8cnddy3LoSRb8IVQxgep3hRGXZkiy/sGQfGQwgmMD49XfNfTtVp2xrRiTQ3Xvt3T4h
FwnFjeQyiEUeDbsezh8abA6r4qp6N1l2S9sG38JOZnhcxURxJzcyHmFRWF5UESr6l31mttkPsl8s
K9MU/AxbVshXW43VYpetZTte9bat3vHWGTD8cniKwpmJ+45bV2YHu3J77ZIlKhjOtFt3QHYA/Uhs
mcAcybGgcBQMUm6LoUBeSvAiGum1Q8po2draX8Mm38JzhN/Ppjbo1XrRqpL5oeDDBMdpkfGE6hOY
HC6vDB7ypdQvbb70HzQ0GQ23cMyrytzgwl1jnTTZxo5OdDO3Uf2oxaWvN1XvcFk35SErevO6ouP+
KZc1eZSt387UMX3xz1JSMnBGgm32akTRZ9C9Td45Wn1qL/i2p9JZp29HFNW0W6Dn/F3dJfVd2ZT2
0jFoJH0FsetWmbpslq61903TXgMd+l79s4nqqkz7zkV7qwal3V0VKifau7FdPnVeLxfu++2OraQO
4qbMlU45nV7U5vBfSCczdmrhxqmO9UqI8pzzxUeZA88Wus0c7JA/1uRgY9lfvVLP75KM92DfZFlD
Lta8aoQwtjVeyQvVkjxtMQYYGrvy2VNzNd1N7Hj8VxgQyh2OfJJlvbD2fTYyu/376jXhccDhA07A
wp/4aKiobyFXRUlrIjr27mxTlemd3RKKcW8p2rcgLutvzkMIkErp/NmJnfxwu+q3NB79OPuOYQKP
cZyhtJZuoMFFuqx/z0jAQI2lMI5PQZIFOq1qw1nATU7EoJdDEPHSaMmFtqzcEYvs55GlCzhjoTHU
fJzg9e+TbeF+YVqthz1ZxVtxgPFANxbNZPVrVbrmU9ZMKPazdGv/Ujna6vuoUTWqlje27ZoWuZcj
ogFYHtB+rD4NfE5wUxsE9Y5pkzEI+DzGh6DPizbVYSfRF/ySpmHZyLA+dbQR5tEmozNfMoZFqKRs
fO26tXwdltipDjZXpf6hswovU8mPS+1Q8xFbQT3CjYQV62yLzFb8IsiqvLJJprH7YKsk80UBpnA/
KFqllPtPuaeNvDi67WAWMAu18Zj3hUI75wrgnt5/Ja1mbz2icna21GZMdWTtf0tVqYwfOmaLKWN+
UN2R5udPGDW5l6IRB/kelNB39trJoq+AhfUPw4JynS6qw2jfVEl+jNiefq/l3P/lWxXfTru27aGj
CXXOvokipDMYStSpTFGEsi+qH0EMy2b4A15Nxw487j2wjH77OfA6NfsiE9PdSi2+HFxTOn9IJZ/v
V7K28tMsnPh1xmgid57WY38Ox41qNqht5e15UUqNYZeYwb1fT4RiWTBSJlld1lAoNEQ00SBk0fsW
rIxtrDf5yVm2WZs9D1qq4rJCdIT7SE5zTWJV5I/sPCwC71iI1uECGFmBmnYbqbjI5jpxTmsYovH1
rh4eN6KCun3lZkPDEwqZH+wyJ5qRC/okIaQxW5bsPHs9yJMt2ZodtDEFSVXGpX+hCcLGNvK2B3vO
yllgYmf8d9x06T+S+gkh4npt4abOsDFcZRg7RjsVLE5LLW6W/CMvilj83mig1KlhKKb3PKHN5LIv
rjXzhQsymFIgVeZ5C+xRlLIpFxpbkksVHceImed+noNwPs9k/dT7sPI2rmwwOcUz3XKdNGHtfCVQ
rd9lYD3Nj5ANwcmlCYluf5K7uVx5HX+gpZbjvhdZzJ/sFCc1pI3zWqhwhlDG/lTupEBbWaKh/lVm
wGUPhN6q/OjPZvmoKtsX+7koQ/8o6c2QaVikPJ7GsV84ApKoci+D4L4+VQV5ufcs3mvFkf4rYh0u
clZ0osZiilkyxHPO+FeESLt56u98O7KSwWScA3Fc8fUK0f036TAcT3FhM0kFUlQbB46Q/X248Mvb
110xvdganJO5UND7u6S/IfYCWdccg2wr1dOmEf7TcPTleAy5I6J/XtRG79hhs+W4oGFG1zKJhz8+
7zXzj9pjIteGrLbaOQxsycirFbjK1pt6T/HUP7itU96V7iCPlZjmh6TNXYIFuBIeG/YQvMFIDuFh
09gZoALjwX8YYR9m+mbff2kjual935E8emVzrPwZ9F3yVMturVK0/ppFk1NgfmAA9Os7Bf8xMVvO
HfSxOBPnMekYq4RL4zmHCMmRnkaW7+uo7PZWl01YnTc+8SN20IoQtxAi5iQqr73HCwTr0k24I26g
SNlxbePS5VIPVZiCec5qJ2crqXW3gMY48ges5kISywGaKGuUpCSzTNHktu67MlP/xq1K1lOE32hN
y2Tr/4LFAgPnzLYt0obcjjM+7INb5NmVMFvbHiZ/Kd7WIeRZu6mZr+uq6NsRVW/8uMqts7dTUXwu
grHvLuQehnTNfut6iO4RqpcXWJT1P/xQER4DxtxMaKBcSS7Jq7q5nwoJ+GLmSR7GIijfx9ZlDDNz
E6YO1O26a1F2XgFlxr/LBDpJY1BGz3542+5tcuLJbjP99m5US3wd8ib52SAZP7LXRX8PyUg3NRCb
ci27KnguvGl6anp3/OW0fkLRkUzzU8cPx6C/DfRH2VHUbzYYl51te/ldb7ypcFvkvFUqqO/qbnOo
u7DgpTJxloeudpASuUvqIGIVbr/V4fbXHRm8t9ONzrdB/cvGdD9rqalrNJKXp0Jn38VyOdwGx4di
DLtjtZj2tLmR+W4X7V9sFoSXYXTM2+AO7p2Sg0BGlbREgWnzNGmQ+oLBe4CgHA/00fML7Ol/uQGr
IbM82ZmSVCKhXSoLUpkgWepsO+s8+cJ7R7xHedOf2u7kRK19AoQL324v9KnykPTEwo89b7I4G1/Z
U2zie9UyAPfkKncE8SIwB53+hORNHtF+j0miX4yOPeRN7tp9k8hjOa3DnSLnwTjjbwiF73qcQRHM
etfAKO74v+xK9cPlfmiH5mfWE5q5L1pInPmtaAXtFUmf497G7dSkoHLhW1yBNxyCaPD3hl7zIcjD
CEi8tf1/Ybh54bFydfSwDbq7zEM4KEa/fQcKHzfAI8X0iGedp5uZAbh3bMbhuDVTMx7ysloJsmnd
aB/GVfDLept42TB/vvcxrpC8Uf1TI4z6bwYYp7QiweErrKXzMdJQ/Ba9kD+NqN0n1Ozm2Rl0fe2U
mIfUySv/qLgr7t1mqg8Jg+g7VH2q5HH16n8NnCWgTbPku1i24WGEHEJ/95LH1QY30miyB+as+rdb
eeu604lbXjV68SkGkkYwIyv9PTRr/GW59a8ecum/pIY4ih5ddJIOmH9kZk2d0x0hJZYHEivNm3It
VXzcdXeMyrCs12prf3iZdb4CrCcHygDE26ljXpds3qfoJazoVnmHcejlW8y7cq7mqUDOIOCVkvyH
4t5+diOfv0r0kfenSG6uiyVQAH/BeuXM1aiHnhlg3ZPCPSKuRe9gXPU9JTJ7hzm7ome3kvqDyzlC
usu8qyMI/ASCWLOGjXKFc1rmWN85BjQbcEgY5BW3Xv74UuQvS4gxRxeleIxMtbxuZe8tO3/ovOPU
esVvMWX+ZzH33YLjol8vFGtiwjsisx/kBtSfC1E+UMOuLL77PPP5+1VWMBrpJu83AwH7GkJ/Qqus
Ic/c0mj+nhKB/BkEnBUA1Ngqubi1FMwiE6+7HSME1qyxwjcwzbxvqsEg05q6OMxN5z9AU7Z3Fj7y
zgPg2NnIbE8LmWH5Hj7PFWkwG0jIOOeo0/SRB0aFzXPSViuKPhPEt0wNxUuF6A1b6oiFcbNq1O9x
zcyI1wqEyG6i+S8fB5UOITkhu9AGCU1DULBTwi3ztQMZlGQHU0Y+blguLGPeafvuXOYmiCtwiL6M
tzc2mTRj6nZePxVpqIkduAKHDtOXsy2o4btx8/LuTDniyhffOoV3pQ9jRrQlQozfTd3Nzo7pmvPu
590QQowD9H1mExz8uerUXP/t89aUT5xfvn9f6bV2aPXirD/QsWzBPh5F9RMIMtBgKZVx6wOECTuj
u0G3G22UCV3yh7a2V/l+2UwVNHysufKuOD2q9UKXYUH4bts0sfssTTxzJ8gGmp4+U9Txa9+t2r6J
MIe026PdF9uxiLoserasa/ceVA0XfQgCFV+ww2z/kWhd1Pt8rcf8nNMFNM+mplw4QgQti3PMe7eO
t8dGhF3UHgc6jFKdhogpXbGLu6mdsOAl7Vr86DqQ3Ikbz27xp0F0CGmOEOCxNfjtumJVCICVh5Pf
Q3IUuOY2dn82K3rDATo2Bl2wW9bhEhbgE869biAX2RWHDENH2zilN7SA3QhK3X4Br1tU6s9h7j4a
1KX47NWDzfgmEXC6vxxsHgPUeevcyV68jCUbH/WwTeIEflbYcRdPALw+RXs2sujKiYd4HVgeRp/s
HKO4mNXPUURcxvFIzOQjKEw/MscYfKdinSe+gbfQ1aO5TNjrIoQQau2rBBNIaGOXed5L5WWElWtg
zEMB6Vfd5zKyWcrnLgYH5cyLl1/8LnLY+3BevkYMts7Pted0/D1ETr3QE7Dkm15HDap2Psmu9kia
2ahWq5dwtG7/2KLiehes0413IjGjB4+XPYIMz0DV4oZadF08hi06HiDk4PgHiVwTnXSTGfsvDE01
oM6AHf/AypCZj8YfXbTn2fOYivhLR406Fa1bPC41rleG5WyF8fYF7qPstC3hgrJGY8Z14TvCUuzW
EKepiok3unOgNbINk0fsF0fh+YX/K7dFJB5QOVd+vf0ghvUxQ9aKf2JnwVXgmLwh33ZrkvJZwwtH
sI/Gz87l5kTZjij4dbvUK668pyEphgyFP/LpKTbBP5rv+LZidRYs1F2gnpzBWi+d/BYUmXFjE5RP
LODgFN5iB47ChG3A4IelY33/JPKJ+cdOia5SCQH47FcOTnzCJDq7TlTBJ2NFHvUF7/qIZBz16Oe7
cG6UIsmJtjn45eh4dL9kGWZYQ2aLU+WAlbjN0DmxQN2ygrI+GU+NovI5tPyInptqO0h78lfWYvoX
DvSY0nosegZExmt9/3frCJ6RaKiEJ9hdHdFw7wSOrW4iLCujaMVdEyz32cS4doe1VTRpxu8zGkH+
bhOQvS9MC4TBHD5z30un8bvnAEyofMrcGDG8YzLR/xujIDBXis2ox6OUA2wDBclSXV2buNMJhcKK
L0iTrP/Xd00wXIzHlPYA2ptnPLRq7U5jNM71PdEKImHEXibt2XaLme6EybIsdSMo0H0yS1/+xmsq
ywOh9/P8XAIxiePAGBAnq8F3vVujmLkY9mNk69zQiTMCVN12EMprQ55Sj5id1Kny2UvdUvPwH2PG
3OqDQtF2BtFbLL5zDZKuGOcjd4qHatAXUSHu2E07xRwDbG9Aza6IVefOCA1UO5XOMmsaOjP2d1JO
SYvSOthSpl0kxWoZkdjV/SEWNAekJTrxH+GGOwTi1vWnBx5Ym5+5D8L5bV5qlqxhZ+D/3zRhYIKl
x+11N8MGTTcWeS33vOzG/MMEaMujalw/4JjDy9oQRcf259Pakfmeqqxto+CcBQTX/mi65v+awpK3
VwRX6W84IRzG/oeYUXD3ZKOyLH+3bql4V93MOLigI8frF0k047IJ50QMy7QijmIuqvuT5itZ2/fQ
MqT/dHCseCuTWd775yYOBh2+eZmPoXmXs0ohTN1ijAvaKNXp+GpaZf5NHCXJXuipTI6BspMFv243
Zztli1/N92SSY4DdaKOm52htuLwLgmheonly6YL8ql72sybHhzdj8L3hT0PUuotHMUBZCI9Fw9qP
pzFp+qreMwYV5X0UVEJ+RlvD+k72Eo3maNqA9Qu7li8xd/CnY7y7dKFMsvs6Cl0GEZotePIq4n7S
B58Dk5MWmDG5W5n6Nxd4hRHVuvNM89B5bVVdI65YFJwZhaPZwQ7MCQ/TNrvH0DCOPWt/YTkirhi/
Vx++qFRzZjCZCO88uWvru289u+zXv3nkN/mHqYju8oFQyyW0O8TGbQBhYt2U2U1DFYIElRYwaHGZ
YxyCiaGCR+84D/Y6+AnTqcPMAqb23lgXmw2hSFU07AdCUYsXE6NOm52OlwbSGB1Q71bRF8lXT0rg
oJjIi7zISQskJPso+1LO3oGE/tCfnuJgNNsFX3Vr/uCKQOXgU/jipW0Zdd67MQR1nrZC0aTV8zJm
r9i1LRsGZkYV2Q6HMFRz47HO+k7j5q7QiTYVKCyimVhOPWXrf8EWdvYqbUb6hJjCEZkk6pL2x+bk
Sf8rF7AEknOtStorKpAVzCFRxZoez4fMaG4qvqc8zeMZjZNapwv3i4qr6kSH3oZAT0Gt/2qSw/Ln
kJSL+h+oZJf/8+fbGs7dYMkjB2uHYFsp0Qqnw67VBTg3cQ76qfBUHTCDLSb1jrFBl5cRNrV5CoEQ
8hft4rY6bqWMzGVeS0sNtBH5pC9+QS217CK8hBg74y1w0I3h674mY7mUyNaz1DzTPLT1dNStFSWO
cZus0ykPHFc1aTkhEJwxb6LEZ7dFa3fOWIXm0NW9+70arasX2PxgmABTefeuNRDXtfSYjlKfYwL+
1YxJnP0FTR9nsdMjGHXagYJFcRpmbdT+cZYq29bzqlQ0vgeGAAuzyz2SnHaKmBJCXRBymN7Hk6oC
snuDmCZr8ZYwSrtaTdOxRW/tPuueCTueSMddPuAsJoPDgvvH/enD1XAzCVk0fWokzNlj660xUtfq
OurkkAYGAiPbWTBAcqvsyO3PwToxMUeiijuBrjhZJM+j9sobLYYu6qOiO4t3cb2lL08ZBdN4biJq
/JISsKzE58Z8A5wVd03yIceGxIY9M8nMLrsxkqX+j7peQeuSN0urEiDCZverb6OOWA4mrK/oPqO/
LwG2qbgQTs2zgrpa3xXgFyEVgus6bWIRyr/cLx1nI84yslWzgin2lBMDUOz8Lsi6Y5EUXveI2VIU
h9iurfwvi5xoGvbSqeV8LInrKqlJgJYXfkAV9l9MrNjzK4m6KveukIyBdvjtcOCugfaAu1UhSBEY
Y2QM4UyWJLnBTC17ozMzBLdyWbVvIpoWSPtgLMr6aHsb5f9sxnEGJqoWPf/EdB2vJ+URRQChbhdF
wjgFontzjmFnhBCkJfHc1jd/1s1ks5O2eqKWGPuJFyTkHoh+EnQ/l/cQNni5y+kGBfTRWNTnohkd
wBOWa5DRYIfKX39Ky6q6mz4RtneYicl3EFG5lgtFJO6t34SJ9P2pC3CfnW2y6MbyJLdi+UGwBLLd
sV0HpjFrMGEtOhmqnjxlEarnrkcxgxWfqljR5fKrnoNTHYwhCCX0kufjJhuWDCq+WRX2ujnzdHDP
976tj+OS++1R2mlK/uBE5cRKndhalqGowlt/tiys/QQBk5+tdBdusRaiqLgvx4AJ4AG2lDyGwBvd
/M71jMD2xXNe9kAjlsFTypohvd3bvPeGD8rPofvwZkzYrPnlqprvtSOwfVKIRX26jljG9YXn3Qxx
ulJV4aWdIi5QQQs12finU2GwiE+dqEYFMpqVG7uktCEkPG6TZTh21bDaH55f23mGKJ1zI1EcWpDN
Cyav0RvOA26/0pJTtI3NkxvxZhtm+8PGI9z2RC/8ALwX+fNGz7z+rsBSxFdAtNzyp1LsWLw0HKzF
Bl7quMkXX2uzntY+BILCMrmUKnXq1i4wdl1MH+2w8WD7S2AZ/iaKtUl6vKlRAhiOApYXwt8F1tL1
8xx2k+h2JF9IkSA5gmZze3Phht39Rmbx0B+YMUaNAWoYptBPZbAgV58lpXj5xjKFBpwcxCFY/ks2
1a9/mQM49i9qXei9jvhWo3/5WM3et7N0w1TtUEKl9h40+PQ8HDLHTObUOcXA+z3MyRTFXFJqtkHq
Lg05EvsI0hNLi3ZsoU+aIT9hDB5O9nMjJnZMRa1evY9GTe50R6ZpZ18r08bBY9+JzLz26Krlr66B
5zrm85a0jw4SXLjzhSxZukNrX3wFTPyzSwAzzT3CLeqmE3uvi72TS7Ypuug+8m1j6B++Ois1K5kn
vrn9DQjb98u0xn5/4yZX1mv1XCGonI0/yfouU86mP4JAB8krRjZc+/TJlWdSt+VEPidZGbrnjrGW
PEQNJ9Cd5bnoTqQ9+eA9rUNqcJyzkCJdF5zmV/I7nPkWLbDRgwTFOC0cSmsn/WdgnE2eQ5eMp+JM
3s042lMfJ8AyaN3zhn0nWKPiOvGAhWGKcyCqL2hRnbcRPC0Z54xqK8ShRrEJLHcuCFmXsq4jh/lq
glj0f0iJqfW4nxXSMFV9JyhF29k1i0g3xKv/t2oLJmQg3xL35Y7Fj6xV2oFo+uJ79ilHWtZBhtly
gp2ci8egw2/DZurNz49KDyo4W3lzKxM+QW9xHZYNZxfu9Ga8Makh9usHfmvOSlfs1i0cwKw674L/
2sij2URtKT7qDet/g20tfqAGM+7zhFVu7Q+Y8B1MApys44Mtu9Ac824ZgxZ8JHHCL0r1nCAxvL+0
ZEMdmj26Nrsu6UHHUXzSQAQLTzTE0rKXEp59SOEtFXHdBe6NqbxPlrwwNOemsv6nYEAlX7qKA+uS
L+gadwYAGGcgd9ZEPknluulgwjhngFgqU15H5NGSkKKNw4y9aR2DbUJiuvy48QeTlykP1/40kHE1
/OyhRm7nW+NH4Xu90r5/E5cQt29jaDQOrsxbIjx3Bt30HReNQ35JCED7PjWJ3x+7wiTNJ5zASvdM
ce8Uf+fWmdoXaEdBIYcvkdcY5MKbXsRKdDHimZtvKYylrl/ierxxK27nUv738YhNcgr1LKJd0nRZ
F97njYao7xUsx3Gz5TSeVsJdioMk6iIgmaEHurivVMTgLpHLUv9opGyTp7bakBxnO/JZ55jqzU1Z
wTbOv+acr7el9gk4e091yZzpqhmIV4eA7z5J9tWiEnlSUdx/DrcIAIydyQo/Mvnu/BWPlvjGK2M+
VKaAeZNzop5m79991GL/+53FsmAgD+zXUvN7iA3l+0YmwUzFBjFbUdiHYJzAahnuQQCJVnxqwkzt
T/Qoa94QihFFd8045PMD+MG83f5h5qbNnGA38YxljF24iVn7JzfvVRUd1qRxmTxn1mc3CAwrRpbJ
OD5O9s6z6yP3ZoMSJSymDhjLphomfMZJLukJyioYaqBhH3agZLBVPGaJ7MQeF6jtv5Z12NozsHZT
7FUREnsQU+6AFxVqJgGUZTNjEMS7hYE86kqXxEv/IHNfJ29L2ySgvLKNHbnj+Mo7+g+PhJ4ds7El
wAATd/zIMdbStMD4Fr9tBn89/soi41g7FG7J6qQ+aCwm8qaLBK6yQLlmSxsn07F8VK5H5XGpZMe6
5bBrvLV9BrwZ8+CVxspn3TSLVCP5s0wcf74svSZxeub7HTAEr0nEoKks/COpeI73omtT2JdgZez9
ZklMcH85McrnMSOeRN9hICbAdXKmJs52YR5kIYEKURs/zqOt6mtVDA2+UFXIeChO+SpnVh/2PlH7
JVzumoPXNrclowjiXlnT2gdGl/Z3k4wtX0buutc5TkTxhA2upRXsG0qZ1OAEMScxtajCO4hEnH1p
qHLUf+S6nHSCGvQix9lR9RFtK16CrN8OyL6MT2PAffowUYSyP5DkNCVPDHXr4sxpgwzFwE948WfT
UvX+WvvOY2zItwfsj/uQkRjWX1e+jWKlXN4tIWr6jvxF5sroQJHDj0zrVV4mHKcyLbmnunJfKMNA
M2LrkveqM/Aku49MqbZPSwAGSXAshWqAFCC9Mx4tX5pxOiQdYCk0YF663oGIIFC52pni4XlDimLo
D6mSwJ2JkaDLaFUQ5uRR6OLsFdbW+cMt7KY/6H5bwZcG2jDzVDEUcIrLeKvLCgoJnIAmHSfbACYB
bIZjrK7hPNH7PbZzgkcBzD6w4z86YSySe6SeG25lwlIvP/rZJQjsyBJ119zR9a/O9zZ0Seezu6/P
PXH05FKNbAgaG77RbUN4SDHpZuuLbnOnfiXWJQ7nS7T5stVXrCa2fMSVUx4bmu/qmwE6Eya0Ksg7
i/eUCBHPHX+6czjSvrZ2/rvgCuO+VNv8ylwijk5O0xT/5QoIdbctwehHjF2dQdS7jePLP4ox2T4k
L8V/2URQEyuDCBXb0VL6d5Vc+vkf5b37rKQpUDHHPHHTYMSjhOup856WgRnVUYssry6CkdOx1mvu
Y89chpfJvbEc0MpT9NtlptqQLzITJAMuBE0541Iuf/REDJrHnFu4+jNh5nRcuvIknxg6eYM/v3HO
RrG/c8ImXN/7aaXC2NEqufrYMJq7sajeuD0OLaZEbIpbP+3d3h1ofOR06whQKVi4jAkIhDbvIJa8
BWM5sDWs/HHgiicQI1JD9MLF4/zROgf7xunjX+cgypsTiDON+UQgmMcz2tDR7sfKw/aeY/zKGPYU
6Ol+vW5eilBnvifPEHofwUb9hNbxoRvIPfV+DXXMXg3dAJudg7HtqmsZG98l7jypvYMZhnK8L8AX
u5eAHWj+B9StlR+qlqP3lMUMM+4EG0n7uwLSgGwYHdZe/8EIUwYXUrH0tR26hXl7aJIE4IZc11OS
5STn8mFFdSl1lllIVNWE/h/wPNM7+74kDu4CiBOVx9zfMGyFrpOIx6HQE9PueqXj2aHzxtt7XgX1
/AA9RBLE/P94eIK182cJH9rtYm2T7ZrUIrSfgtsytpSLDDWZqpicf4OFN+4I50bK1gR3gj6HpjB1
iieQd+Wlcpi1MmZsbFEYhrBJHS0HfnFLUuOLAJVA02t0nVT7QG4VzBchbExIYXMzM334DEwlyFnM
/N6tBiHvKKNC504B4I13Ag+UBA6tmmr8kEHQiauTgOYzfg8WD/QtGab+7DHED75E0hECx8aEYL7Y
qsJq2iZN9QRpuhgqLj+qDm7QUzBQ18ycKjEMF8kuRMdUgO5hwjlVuPzNdDVQyWW9yPYQa7OER82U
Wv7wiD7EOVjiam1T4BD7RdO8zGlMF46LtJzXH4soS3scvdknYknBRz563bw1N2dG+Mz28Gk66Fqp
+TCgO5bPczYnfupwo+ePq15vDoS5/F1g0nlU8IjY8FyY50Oog/W1KwGr731BDNfdwhGJqFX13lVj
YKJEpuhgVL5F+KReGNJh4SSnyfFPnYddGtqciflz71fZRXPk4UcaQeOfuHuKYRdzkMXnG/Mid2RM
tC5PQoxbTI5hiKuJJBP7BDFb+X9nQiUUdlHJfh8Bzrr2OLmmboA0JiAt70gmlhqipCcY0JqAmVhL
1ctGkqHs1/nArl02EiiHdp+TcZak0O7L3rET8RVCJNTXjfuP81RDJHU452pzVQUEqzzhHstRXpmG
bYdhWZVkrOnVf+Jl9dphv8Rd80mIJ+7hIhrr+Lbc0IqEh5QJBhYx3K0tNGObT1e2Lmp+6Zk3JHCQ
gYlCotubXDTnjXCW9YXkDixU9NbD+rbmcMXk0ZhSrk9NU/n/Ot9vvjGCOsEpCWL16GeUmIeyGKmq
HEOPQqtMSwgTPrAPGStYYX8FsKvTUVFsXSJVEBltM6FJndgKn5+NKIXbzLoObXXMEH5fYeFLHFtY
h+8JDmywjANqu0c+h/+Kv8t8ua5XFeeSX0591H0fMFMgl5G9shQp4spfvhxLEW3FjzZY/u/johy7
Zg4bYFNyDpB8aVp5cZkrhYgVc/7X1+H0M+KE+ys8Ga/3RWej/tE2TvfGJxrkp6qrYfwT5IyAGGrb
ypzdYuqbS657lNGuaVV2QD8mFEUlA2YEd8UBjyrSVIeWiAm487yoxxcPjn09C0bT5Je4ulL3PFrm
D8uLdXjc+iJ7HRkF+mkrqa4PZHVCLHZwoSPjgiCPUzLS4akVK0VAWPrBcczXWtlA7Xm4qYoKWsPu
4LF/ofpT/Y+jM1uSE4eC6BcRAWIRvNbe1dX77hei7bbZQQgEiK+fU/M2MTEOT1Wx6N7MPNnWoKRY
bKVDTSq6DUUpdi6qMs70BDMlMbO+nqITLOIM6kZcciwkQqC4keyearFObVFi+ma3TOzIfzlFoJYb
0cMJeXTdLLVXNhSNqvi3VS0hNfQeB8y1x8W6Kd0BBW6TELYr96YqHGxnwODC+wyF8S/7Oif8MfBM
P/XgFeULOjD2D4ncfI8+CCk2Xmdxg1bGWz7rXeuc2HLGP6ye6nPiwOkiihHkivS6lE8Zs3h5iIYZ
IguhTw/YMjzgBmoA1c/bWgOvg85CghrzLCGNB59oK2vAtC8gDlQrCjvvVSW2Eyp//0ZgVB9Tlt6W
I1YFUwM0oXLvU2A55U2XhLiKUz9bw3OfcPujw3vxQ+ZObbcdF/SVMxvDqeZEpYDzTZ2Ht1HxotmR
7RwVBAI73wssmdO2A/zl4ZWK5cvMOKYOmgvmnwNC9Yof6ADephhS3UNSpU16zIfYvWlU3QcXVpaE
KofqynphtMpfK1Y+kP6YFsQW9Gp8tAiMrPfD2iP27dBZeNe3sn9waUSut/R/tT8zFw6a7ETld8QW
j6YIBHaHlpIG4XbjFa0XsREZ1birWllRXDwlgzxxEkAYnebKxWeGfESZ1bzqZ54GOHjXIh+WHQCj
FYMlyrOfHO3Yr/etpIN6TOegPkZXRTxCtJHHaFEDnNaEQEBx29HRFfiHlh+qOiGDZAzJzFrevneG
UOpzrFi7eO+ecsKx35MozPECEC9pfs0m8spLNZDZPXJqa0YaV6P0x6Kw3abGi9VxnEsYdz5pg88c
MzhCKTPzewTMg9GP4xOlGBHvCee0CD2O31NNfubISXNtd1kZ8ihkLU8OPKsiwS3G2Tm4zaAXuvuV
RZf9hn+CqP8bAbIlP+2mTV6DGVSpSw8qWdw4wyTRx7cuf1I2ryhvijeN7HlkYA3hCV48ecY2yJle
XngZBqIuTxdrMS9nWfNeD8l66gbPZJ+1u6bAFAVUpOlQaNtq4hXYc3dmjqBQDMLz/I3wp+Qerq5B
TeqxiRzw3qIZOY4DSyj2uN+wXmvqk4iZViSkeX2teOqX0XwWi1cvoIG6pdr5YMKSPbo/rF49C5g5
XCFnlwymPk2UVd7HtpDLTjZ2okEmn0zhPdM9MlU/S9/3KAhprCD3QJjx/A+cU3Qe7AWjUXcjtIQv
NbZd8tWjvCR7VnJswYtaCXNSzUg2PE4zcyZ9FsZ/Ygvr4ZNnvM0vkCb0DkaYjVFTzHJT8FWyGGni
tvrAn1H8iCqiaZq3aGjRH/r5gRl+aV9rSHP/BkPojzCyqmEOCAoMN8XQDlWz64sZIzGxIJtdAvyf
rHPKGc6HaPDn3Ago8sBOisbWx7lKlvBgO13bl0LQEIqQmsTq3EMzzTEIibQ/xroJidcq1rqbcsVH
yy4Y6mvFShJF46TmfMGEFUOUyPDPlwcMO0ybcl7qp8iprNoVo6jUYcmFgYJSV7w7sziZzd2iSnVW
XOsEzOTqHBt1bc8zbe8+pX3pxPvSD81l7VcP8/fKnX1bYyclJt315qb0yd/vMmEqXP+2wAuaph4S
6IayL4W7cJTDZSF5zgS1OvrSZj3BuXbiwPaqEejzo5gYZDbShmX4qxmJWW0qFv4/vGKzx3ggdn8k
L1Y+ObMTAD+4ikXsnfWiMTOhwTsb4B1oU7O3hL9kdI2pcK0wuRMtBLHSEy/dWa/PHzVUAv78NGUf
A+1x844whVf/Ys9u/A1uwPUelNGYbdkeSUymbO6AcdUhvvFEigAn70iu6OCRwlbb2E7Or2hwxgVr
hccIZ0o4bmTtx9+LnUhpXRkNOJIiStuojCNR3hTMyh61gG9LJ0fIH56P1wp28fwrYrNaPNSlmxly
yg5IQx6ZjR4fO60FSXfCRuUxdyPOscaZyCDQ5NWiI6x0i+hlIDuwJOCjydg1xVF3vjJ3PSddc+qr
Ofs9lTyE2ay6y2tmp9nfG7vCcCpQ7/odCyHONDC03X5bUwFzAhc+sa3PS/OaZEUYHRp/ns1hLuf+
T55w0L4OxeNzWzqhIhLqkLBjfvDB6eCdnQkQr8FHjbO/3leV9avNkpdcxEHNi3/DJD9/JpmS7a5u
W7/cQXqY0LqUiI/t2hWkAFVxaTJbv41wJnBGtm31C3dhVt8qCLjvngCecwuzyH9C56/f4eqsqHki
G85xPBli5Rhx8L2tdiZBmS6rX9/jT4v/oqhm8iaA9Taf8dd1/X0She2NGRRGUigRyRtpa1DqU02W
GudVqex90GTk6osKCS6fptLfIyqYPZZCSyisNzUrHVqf1JXVleLohV6U/I2mqbHzIWCenw6lClEe
UgGF+6BoKEi3kCeSc5ViZNkRTqzmUzX50Q1YxPHY1tNI4mDOE+zaM4eTewKVjbsvOusQ5VaUV5CA
w4ku8NgeC5LjrLnw2jH5rbbi2VNJNzpAI1vfvLQUzl3eIVZdweeaICJ4AG7gFEj2PBZf6K8ul6xV
UyLv66hMnWekKdSjeAn1eHaj3h9ulj6r9aHA/e1sSidJfi19Cn+i5sQHcncRZLCiYcncE5FIpt+k
RRB57as4RHR3Fhl+kjAvY94eA4YJt4LVvBuM9NIO37jFxxT5VqIbrrJtm51K4WmDGs9G8+WJhHFj
kw75+DZRAsbu1xv1zoyOLJ7rq0N4M7aJ0z9UmtKo41jTTnhDDtSxx7F0JWywqce4s/YV8+wwsLvY
rhjtGBwpuNIXM8Vt+2cAc/Awj0zdl1QDiu1aBgc2t3kAHHwzDmXUXtjwQxMDbjf1uCZcHv6zJfa4
69a1fKoCWf9J+YwvQ8mwQ7CfL5Kl5TS9AgUdNQvHekX/lRbUPqRz5AEVYgL3VStZhWeqaneFXGN1
iiyeLR5rVeKdtUzkeRms/x7GRXNPXzE0HQ9L23vuCjBcgRTwSVliLi+W4xPQF1Llwx2uSTTzbMHB
SRLdeN3Oy51Wfq8z9Rhn6gbj/FgMzORMmeyGdwpoHclhBxQiLBQeN+VIHmMrAoiuGwkD5w3tlh+4
tG3KcyGflvHA6bKGdhlOPjjjzik/hzCa34CXs0NUcN7e8Uqk1YUuO2f4ijJJO5475frAzqJ278Eu
h3etj9yAUlmUf6ybtZdc17r8Owjf1ZSysJbmoB/DOJWZRbTiPAyxcprsiMI1B2v/OcfdSH6l4Xc7
4dcv30aqEqq3cVz7uxj1t/mOwyDsH/FDzf9GUH3ltvZW7xenKdWeIVPrBi/EXP1WoVM9NoNbYdCL
BDg5W7kJbnVvtPOdCF0CREw0bE7GxNX6KclDxEbJr32xU1n8MX7qOr9d8rGkFKW28sBlkTLLMH7V
O09IwkBIhMFpGVgF3IC4mYKnFYG4/2TSWLp/oJnC5bZ2cxE/SbLy/g4X/1Kdva4ZfyYvcdXRzEnd
3VIQWaPkFCHqZDtjO9v0cb9M7O7s4O5mEbFc2oyhs/YvtQqa5BH/rVj4G1v3b1cVSXAWYSxc/trJ
PHdjnc7noWgmSQzC8wYgr3hzHxlN6vRVkUlItxNe9WWvYcI+L7gBOxQHM9wkJSv3lw4qL90avgmP
VTsAAed4D2WJSEKJMeILl1oU3sXgdovNFOP3pEWMpoVTlWC8JG1XJtVhcGM8YQnqzDYADr2HNE4F
pykCx3/UM62Cl9QK/KHQAM2yRQRjq9jMyfKU24wSL07u47S1fhF+VYv2umzbZV4zbxqVNjizQ1h3
WFT6nHQPZwIwiDr1/wYdG4M7F+PVB5S90j2m6BIScpAYn8OZd9QuyjuxUiaiyvEnBIiG0pewmAFI
y5e9b/iZ8dYMhcdmZR26cFeUqMyXvGevJ8LGBJ9y7I3/O+bweTPQisAWkFaa6o8fWH/Ycs7piBZw
Q+CGSMfkzKbBY6pfG3UpRiomd0ThUtiqHUPVNqfdAVWzHPRXG3g5cn2nw5D0sOx/J1ULGEKvgS4Q
pEYM/zB81x8n9RkgYEEHP2tDQuMum41F44qrFAmgY6LpByOY1JiEuw01HpzWwO9iGph07TC0thNE
OtCbkmupDurhgW4V9jXotpnchtVsoZcO9DpqbOcaOlJFuQhTVncFDeKFOuGGSNmJGQwTXgFzD+VJ
RcOWrtq2Z4HjiTcO7BH4fb+FJlZV0Fj8PDQbwVvpn2cxlUPE1d0fWgIymiqYKHgSp6zpNu6Ujo8k
PQ0vb96PObDIeH6dcZn8gfMOoSEpptkyObgwwVx/wukc2nA5eZyNF1yXAIe3PaympwH3KlbBGm7K
pscw5O/gQJqvvFrhiFYsruhXCZqovCtWCS5DKgceoBNO3ec6oLdf3UUSoNTcPNerNUeuGCA8cA6c
px7LTMp5rezPfpK4RClDR7RsWE3wz09cthqO79eHwlbOb+z1mLxCnZQPZlE841LwXYrlb63fMVoA
hZUl3WOsQsWwrdR1ZewRc7hGRGCG7hJ/Ee9K5O7L0Exdu0ePxn9dmUbwS0zT8sOepHkLCf+FYLhQ
ajai8Q2NOyxOAFFB22tAv0Uh0dRm/eqqvv69RiKHIIpGQzleE5BkS8cxZXFXRRELdFarG8+Pm+d8
xru6qWf8tny0Kfpj4aie+NEiu80hd/Rk34rCObh5pOgDt1evbVPl6rFvlMgIdRbsG3C6jZSY2AT4
Lg2xa731mM5eTRv1j7w5a6CEIQ90MowtRfYRpuv3xgWrzSGyWz9ME+EB5M5s8q2covih8CbOCQza
hjCkcGy9MZ7AIwpds4OxkxKsO6SkXeItHc6Nx4BQsgDH+6/ep0Gs33ADSklIE/N0hl4IUT6c8n/X
8RhO/eouL1JWIQg3vFac4vi+ObJlrD5tS7dH0BmHbJslm+xSo/HQC7nA14XRG2+ubssjXTNtQq5W
E2gvWYYU25L7+QamXdyfbY0avMlhWZCRzWPsrTMxl69ZVDMeeLCvT1MlkJXqNo3/1ARo4ZZEhH0P
UkXxu2cb9uY1R9hnVpz8I0bWa2tNMXBjOqNRcr92Er7HAGlv3Ys4rZ+KzMu/lbnSBqMKWa3ltZNv
tRq4uiDgpPeR15Ah5vCAVsgXwcvYpglnaZklS7ddiusk0rQth6RaRF227yZ/YOdXFj1eCrrC3jCX
IrYTgbnGr22ibyYPZ8huxGfw11md7C/1P1og5MfiJo2a9WPiOWi2yVDLz2VxdI7mVBRvBILnz7oJ
RUz0KzAPMYAkd9v5M7y9yeWttSmYZF+SwUvZ30YGXhAKNjO/X+JYZw+BC5EsVRWeSzl0H4llqXVO
+fL+4CKEHQJAjgl/rXJ5lrhYi0PdQUTAAzCafWtS+RCF1jH7IWzyi2gWHsn+kpY5fI5QPUxDG/+x
BbfLgUBG4mwoThLNHmAk+uKESsEaGvGXDoKIMXRVC5qTCZfZ34WhBqyKFuX9eLn0MPQFSzicCjOk
T1Xjg8KYfGyXuwVecbftunGGRKULN6g3sy8EF4s7B2dSZs53wvYp4Qi+VPd8l8jWAxWQNyhffALy
P5k5tFQ4MWINi7rtStbduzjxcZpfK65f/BQtrd+g8HgcGaHzE3AnPE0+hf1P41383EmBJyg4Wx8l
5ih5iAcI/USBWJnox1rjjN1Qo8Td2649oAlE5iy+zcIi/o29Hc+33+n+3zxhPKAXpJtHij5HYJ5/
Vg8aSrBpPKXj+ysRADMal1WH540NtY+RH0NHK44zPG/zWRMB0ASQqVVYoBFhXKJUJi1OWKsVqwQ8
DNNI86vLSfdThpYV/cEyRIYnEKkomghqMIcRsnnl9Hm8nJCbiVt1k7ankjYEjoayymnsSshhh7nf
fxc60vE+zr0asHIf5b8VD6ZvCToY2X7skpwBO2drt7QjKVXNevInSVS0ptsm7+XYnVft+/ENe2BF
xjbBVcvXr0NtgsvEi6j5SyePZagdB9Fee6D0dZIB3dYwUajEJL+kh19sx042C4mXocgchWrzi9/g
Ot5eD3Ng+uuFIJolA0CKs9ZDuV0LVg6mzj1y/n46fyNJBzgPPNUuFwvUPAEXL+iS58vtmhnXEJzW
qX8OCVn0EckeScFHwcmd8HLGiubGrFq/VW7Jn6ODwqqHYmEfspG1E38nKSQrTmVEDDYtluvqcc6q
gRqWKq1+SzauycnIMX5zdDxb7IYRaRq/6cy/3gZkxBqIkfwwDjheWqEZ6vew+WJ9TIa+e8W1qMON
4dgLqqKVDQU5mV7k20ij4esMrxsvgZ8M9uQtPizrjCYde0wIU6t92LVusxvl6N8j+ZiRRwFr13hD
Xqvqb2dPF+PvDJXV/etgVxe8JYYaxg5h7+PsL9FjNrNw/VDFjOpc+q6ab7oqbgiBg0vr6i27rKL+
Nsid47BrczLGnClsRgR345H3cy7MNtxcmKTlz2RGsH98FKe+FO3qJ8BYhhA1OS378HaIcWDSpFSk
5WYMQkWfFCSnQTzQdc8xUAH9X4Fw5hFGOL+qShwg82y3qG45QC6cIc2yV26dakjdovLnBx4tefM3
ROfWp4C9LW0fhqX+BnJQ1r6Qae/ss1dG9tniYGVTtUwxN3gXQSzkWi1mSPBrKV5Wlu85r/Fkyt/g
OSfLRz6UU3dxvVGIu5zqbx53ZRkAUCAukN4arHx0GjXE4fYyIp1E4rj6X38q9QOLhBLKkSorvVNU
d3NUDRFYNqza0+EhNtraU193+pbXO68a8nbz9MNGjE6jEPsRngOb4i8zrdBvmS1beTdXYRLuXMP/
8Udtyi74JEnqyScJz5VvG0cyW1foWHiHqMMyDzzEO47WRDzxhtJ34R5mY7Ijp/FCbutZoLNz+Zlu
02DkHb6xhLMHhW2E5TG1M7s7QD2AI7N6mfo3wlLAL7JYp+YeRaAL951hxf5lVu6Rmt8Mdu8BS0Nd
PMEYQyAJIlO/45nso83Y2/khH2aoRu06rThEYbjKk1+HarlF0+3Fezeoddo5oY6oJ0H2Jsc9p65X
/kMrWPwbTeRifBxovVPvnR9xmbBKYesRYsjmov+ZkXWxE8kGN8bqDRKCqMFqTy3mjFuHoYTY0QYA
fUByBvVI3TKQMnY1GH2CJxopdPzmA+gi84oTI/2KRZS7z/AMJ5BfDLlnQDRa3hsMKMOlRq09svpo
W0z4eBduSJYA7lk9lpK/AXCGiDn4noVzU0xOVL5yYMQnD4y/1u60bUpyLK+x1G3wSgbMByHIGo4E
Hz5IZzsArSAwSAzZhW8ON+C1wAoRHTnuuyecEXX8ivZHEZeHrbLYqciKx7kpcnsKAR5c5jnzXtOk
IoDoEBbYV6YtzmHrsnpDsshAqhQNh6Vk5NKnwWOqL0t/DZREBunsqXGQ0s8j8RvyvKRFiBpMFiIP
rsLRuVmxROakGF14hA/+kOnp21+H2d6jIuHUpNG78H9VHqLtF/dUGe7xeeL4YFIJeYWbGgvnL5ri
8V1KNgoUuNVSTw0l9ZaFBYdcSShiIwPezWfBjqu/azvE+06pdLzrEyfBEOgC3pME0hLiqRr1ngAC
KOk8QQ4e8Urd+X7Sv+Jxar+ZYWX6nfAxv40cWGhWQlQIKcXa/iPmpmPWZbVAQlqWJc9vli7LnzBh
r9luBHkwbA1oV4glqAd3LHs1uhy/UlFve1FeH0chYa5t7zRiF5ZB3zynVg3eIVgb5tRxwboKMmVe
LaVfrnwI4yaMD1XSsigI4xwhop0WEB5p0ye7AE2Jq64o5m438T523kM2utHnODpvGYEbshSdcwwk
r4qg5RveUAYh4ruawW5ic+N3vNY1+SLBkTVRTknxy7ISMh6rAnVS9whqsZXLZRTUUnNMA19O8UbS
GLWSXoi7u6529Zvttboi3FbPfSxZFjt3Gix68AgtvwqOhrtdH2PLHffeCY5Xm9GDMQdoLpmqYzmG
yVeex/JvjIOYA8GaTD9VEzUUPAxGgSEA4v6ix6ihcZPCnRY3Tru8M9di6bDF5F2CFqcUtV5zzmGk
J6l1SllgkrymoiS/8VQIUAiDBCnStaBx4ViQwPiW+Bbsy5VrYB8SPKfgTXs03X1ji6zYRhgLy2Pt
9gX9nk3/p05qt2POdhS+SYpN/VPGYa3bh3j8L32Cqr9jse7O7BSVmMGqkvbG5lzVD5PtQwQk6Cju
OxQcSHQQqhkBJ9mI9bKsJYBez0+UOTXRoPqDddm5483pRb2l5dVzThXZbQZ0v4TLBXlgjLb0Mbos
BCUhp12KCvYUco6EIgrveBjwrpqC69A6rf0I/m+YKfulIGkr6Hq7w2G/3HASCvI7ITr1yWTaDEfh
RSEghMEAZc9EPuxIaSlCOVDTDn7UzgdHUgyyoTvXLodmSHRx0xRY3qGfeAkLT24alnzRLJdjirzU
3HucENbbMIymcD+mUly7PYqp7E4izIPH1EyB+goLaqMpDLGDOSLmyveU5jAIbDVyJ6nsGBAbMHkq
CgrhjDPjkhBvXSs5UQVRH3HcTvIsUk+B9eqbIKoLB7StP6wHj+WYeoymdfibYHtFwbA29prbocvs
zogr/5rt0rqbHHb1tyxrUTecjnzD4wSSn7Ib8haPtYhVcfA4cFzbS7oy+OzxzBM+Xwrn2/Nd4m0I
PUGzx4xn/GI7AZyoT6gP6/Mqsj5ZjoI0UsABm4i+4OeYfYR5f3WcWxxN2EOaJuWomUUOMiwcPVKf
uioPPE6cRwyMytt2I0nrhEq/Kmr2cRTIadvmKAqYq7XPZGpa88sOcXUbLvi0tgmr9+QYGT/qISbB
84k4SkpOuFvbRJo3OGkAecMw7S1Y+yNeBHMLohhFZAU7sCJnRnmC9bWNlsr5yLEg3mpTy2Ubwcix
B+oDaT/tHWwDnCg5CQMzWsePlUxQc8CJBxZ5NGCJsA93Tzzg3BdqQdL1SfeSAx7SZtdyVlqInNXq
yl0Ow8YBhFCPn7TV4enwsBFhiG3TtxQj3C+0RFHyGy4sMPBGCf/UNXHz4PVB9921V2LI2sNJ7pPE
+pfSGXj5j6tYYCmVnXvbKM+a341bJOrJJb944MCsmOltGLWvnmrC7CzRueuzy6LsGBS+xlGxtMJ9
UqiHWD68SHwH3vVKKWIxU/bXhR3sEz8m5WkBHs77iDqSlJOJ8dh9e16mdqvKIHvTDklhEBKCn7/Y
ZUqDXYMbQu4WfoVqf+WnBjzi6e88MEHZljf9qMtnbd3JPQaG1s0NBAyWLMhqIDQm4ZLTYWVunPSI
lhyhGw5ZKsNjOilz1UIGf30Ocr380G4R/e05El0gQeb4EwRt1cdBy2l9w0vOaSP0lvRHG5WNd9pz
0kceOFCx8C2PoMR8cK0bf+SUf/N/L8inO1tekFjgdSr+jDKj69ntyZPsoZPz5GxU3jrfzkCwVwhd
xQ9VXoTvZD069wtttY2f55bnJE5KXoUu7cmrCrde6K7jl79MroNodHU+7PK8j1PMICSXNzMTAAb5
Jlf6pgDGK1+x6ATgsNBEna9hDYh8w4/SQANLj7RUUhnI4yb0Yaa7/AsQqiFZHchV7Xn2ZDbvCPrX
F5x+Q3bHT1R/keisKNoYlJyoeOiGOzOA8YRrq6bpdvRymuQ2ud9k3ND85O13xl4o+gzUMAgGh7ai
louVK1Z1ZiJ+FsPvywkPjFbAs6ehdzsGJ3Ah+wcqZiTH8gvUQRLzDHDT6UbreGlPtcSuewiAc+pz
zgkvPLl+mN7VTJLrY6BWPB+DXJeMkpBcZDdMwZixNy46ZXrur93bj1gK1vXoFqFyH4wPeLwBkIYT
gGKdijBzbziltnxa4o9VIsKn1q/0+ZqRXffdVSAAluE/RsCr/grLLm03YZLCLEyP+I4AoHcmFRyh
wXVxlg2v1TQP05/RaYZ2xPelpX3u4rx29nperhe6EBGjAyep10xU1EFvZi6kbwQ5R3xdDQ7+HgJi
6j96c2GSm0QxrN1RFh6dV+oswgvmSraCMbf4+MES09THpPadZZsPyQgHxuphBzqlHvcDSwvepvE1
BbutoyBavm2aDjCJuXyXcd0mcp3fHODd/kMIygv1mVJp1v07ZR0y8NeZ7Q5Tu+7v2SVGw6FjqMCE
kdcM7vgZq+V7tK1hsajV/KecVWofw2npyW6PU0JZDs9bkm3hHE5PbFI8D/vd1V7FKye/h3spGzZw
LNTQ8inS2orQzu0TLZ1Dfcwn9MTtTG/I2W3GiI6LeeQpWhWl6nYg++TDNZHLuEQpY7CJFq9xHlt6
yOwm9AfqVcYe5uLBnUmDQ/2iAH43h072Qu+H8M4YfCUfw2RTc9BQBF6XHqj+Fmq6pDNlmXLUt2WS
mTw0heecaU/CsiJKeDx7lFBOU2qMvX5b0udJCKfE2UQpR1l6jYUcnLl6twLQiQ4+W7ffblLaFDki
Ge5ZB129mRBodxlh7JVvY4HRR+6DE8icG5BgLCya9sACBoUdsviVdiYoj9zKEb6436tF0z7jq3nH
Urd7zEri2Ns+HZgUMLhruhCutcDWAzK3jUdnclH1xvCPVI3p3kaC3+IBxdcV2z7KPJyfQArvsB1W
txrC4rpdS3JlNKM15XymXK/86wEFyg4ZuLNbX+oiA3vg98tbW/YO7uYxcW5LmpSiS+H6a3IuirCr
gWQFy99EKFN88CibnpqkkN0ZqZao7EYikD2Vibdc6cTuzCYxnrCQ+jRZ0l6+KIaLGcWURZTHMccz
IwFayqvHfdrl3ScZxLV+4Nds2zMROsrZbAEC7QYNkUwBl7lvf0qOPLwzTDQ0W2J9gnYCwQp7x4sG
ed5R6Uw3d0sNEQfqtA5pHKmwtSvi9/HGM0SrYmC5Lh7bojvXAKRB+LANO8me2gn4gSyzdgYrVLVf
EUyfV4yB8oRKGC1v9SjJoAyAG0460FW2xcl+LZ6k/KZ7HjPsO1EyN85LvJCs5PGG2PfI+iB4cjr2
Ao8Z3xAd6XnKiicgv3qUTolHVaF4fXcNPcMbNWuDtUAGy9GxTXGHbC+CY8kT5Dy7y5zjDAHAeZ8E
oaEthQdw6RN9DeP2gdyse4xosgFT2bV6ONgcP/8LcmX2Sntqq05tFTvHuRlpIHH7WJ+rmH3j04Lc
WX6Tkjew7eJoLX506dCCCguUCx+B1O8/JhwbZ+n0LkWZC6H1qXey5jKvhHI3i6582MaSXP02JvSs
ztZAxEYFS8L6II2zANqxVDbwb2bAOh6fc+fQ68BWYkJNo0slzB4msHfLGZIPEPYcwuc/gIcGKxO6
3jO/f87ni2Uh95UPiQA7wVibj7pOO+LUEs1QUEzMBhK9pd3zOtTBceStQzCHMidvo20NfJSkhbk0
LVrVo6sJQbG7ID5MDWrR7ee+hDWIALJy/AXdS5PlPKTrPp1ncLkhKxl5CSCYPuYTvXVblefVx9jE
pX+I6ZovqFRfwwfbemO6J6bUh4QVr+DtFSnnCQ8NAgc7XR83ROklv8ggwbuBIzL29x1LcbnBVqN+
waHL2TylV7phyVEOYWwiQONEdUlJX8mItwktlISnZHaxEgq3VE8dpzL3xKAgPsLBeMjDZTyfCrzd
6+PiYs7CgoYVmzD16t6WCvo2JRsqTp5z2cR6v4pSsxYexT82ojPjHVfeD0fq+YxPFAOyy7MYMsqk
3X9X7zOtk1Qp+uc+UuYpBmcUbh1nxv2DOY3YqKXs60rE7uklMlX94w0FBvYtJ7v4ALElSF9NPORn
D6xl/Zf4kg9zjvSrwMhHDzQQwpnNPC3d/uJORwN+YnkPGGbdn9Tz++IUY3diKUh+GUy+175OaYh9
Zg2KjPhv1tP/uUMum8ZbeBgxNHnSRPsVAj9JhTawLwMcEE5aSW6TL/r/JIAdAQwQsEmb31OsYLml
rY/3KHekKEBVLgXtiwVW0ts0Lsp/g4ywmEWAz6DKUV7kkVG49muSXedQJCedvSx6nS6zRSzedtS2
plt3bCw1ieTMHgTvmuE1bOO02wz92BbHdnICiBDJkt0jqfHBhTYU6rVeJ26TEQ7gRqcrkYEZAyvP
Kbwuvzlhm4y/OGDvvtGG3sOTrIF9nMzg9McuIKR/pJrgejJ0ENpv+qavTovG4L+1tVzJ9GWevgUm
u/zG3NPUlEZw0rq3hQnSXT50Mbxig/19BwAxJI0awTrAY09tw8nVsc2oIAhS+vi8pkr/sS7ikQEq
xCQ7JmbnG1s002PeueAb0yAwzXtl0xWZKSS5/sJcDy7VkYyMWxwSWMdEKcWJ2jxjD9HaReo813nY
XTjqLfyHwgn/QdcbAVYNQh7TJI7Be0UN9tuMNH1/Q4cgoTkLayxllc4X9h6Phf8Kaj1GIY6IVYGl
yQS4jRKf4EoIQ5/YbqjxM4uVlNGtzzHZfrXrop2bhfrNuyFqSCKxaQzeI0ws0bYYAuq1QBisAARn
pxtwAEa5whNI/yUcADfR0ZH7Jw+Oc1JB7Svx7LwOmkqyE9jzHB6dLo241hkEUGDdgYUeQh1Du5gq
RkMvMZVD1mEx19SQG+8D3dsHSEIiwBybDNe5izT1XpR+Oh1AHNANgwEfFnc3ubHeUCgLh5QXrrlQ
YXnlWWHOZTaxiwOjyS/XHTKC0btktvpjmulx4gyDH23PBovwQSz/4+i8mmPF1Sj6i6gSIAS8do7O
+YWyfTxkEFHAr7+r79vU1Jw5djdIX9h7bWd4hZ/bkzVJG/A5tDXLZI2WmGMd0ppAx09U1SqinQnJ
Ve76J4hW5FHQk1q41oSjT21nVHsRNMM3uGLvm70tquaO1zRZznM+yq/MyunaSebolkuezeK7I4xI
r6NF+6+dySu6cqz8pJFykiZr7NPlzIKfdmALslG90hzHZCdkrtWQKiLCuykXfXDtCsMFDTXDfk1M
E94xqc5T7rykYE5eGXOpnJpAKLAp465dIKNdc5Om95Ntgnjd1C35elY2VMmJiye/L2lbiX+0/TC4
ToxZcWq7vftfBnxjb/tzjlw/7OgUEUuqExTMicPCiZIHLjNhViyylb01S4oEM6lhzTkoYXicmsb6
wM3v/AZFQ6QmRuVmTwRQ8acdq/6pegLTECFFDOLpZLOsgjQb2w8emZUAhqRjocSEr0cz7MxMKdad
3SNDj+yOtW7k9qS11kxvLyMBbs6alxoIVK8X1Hwrn4d33sTL7A1rLYH2bGxj5buaQZ67LnXqyke2
6PmwnYhvuq3gxzbaLgt4b8SqVqmvFA0k/a1GUgyfeWAq0g6ZXtJFuVH/pvKaUkxkREnh+A4Rjdoj
L8W2CtCkb4AfYBTvMPn+SWcMXnPKWhKZwZj9wJVELeJMZh6u2tRO8+6y8dv6bTF4jAwtFidw2/t3
YjzgMymkjPdCJ4jWyWdGsQNZ670k/ylc47wAHJFy2ntsqsb+5JXBJDa547Igyclufpglw+5Dl/VT
fzRdGjxBNGBuIJlahPzoAynDKZ85GUvQdFaEUtDlV2FEbiKG0CQ4BI3nI+VxMF0eyQdHiwyDzCHe
j9jIN5cewvpBYhyB5TJte508E8eP7ugjqWZu94HQB8GP5+Gq3DJ5Sliyx4WsunevjsLlSLc2jJBF
6xCcehAt4tDySTP/JgFQ3KBJXvFE+sZ8Pw8+bUqC3+yIxS0ud5qUzPqOVVdwhr7r8dApPDsQF2pY
0wtZNcW5hMxm76P2/0z2KQgAk9YA8HtysbbhEsl2n0qoHl+I9J17M1EUbmxiMIa10wLuovqaYW2s
EYAkBJRMRvtFu9IAB/I9NsERH6Rn2Q6Xl7QLsgfc5XF0XJ/pb266xxJ8GxPj3sPC9eYJsgC+SwgV
6hzCloUlFvrxYOuHIJFIqjf8bdVscV3nNqMLZp4uy1AuRAMCKSiIO17ADPBgpyOzfRtxzTNEBVPv
zGSCRwpLWW/7ZarOuivEuPFsiXW9XihIPmiLknjP1mBkFJ473Sl0geZtKDbccFv0qnut5oH2QCfC
AB2aU+9Q+8yct07rqH94hAcOx4HrY6WrynnPRic4g57MPoKaYIsVsSwDGXmtar7rVtBRNzURC8Tf
ophZeSzI6HDs3ntAyxmRkOfXXbDt266q8TzW+dFFZDMc5rqe5J7xDGlBlJAsbqccofWelIb6cyG3
0/oQYiZf3QKKV9DPROOBxNLpIcTji8DCavL627JQ6a5DqAfUsKpGSkjwnsXoI2lL9wuK7ZIfe0IE
rh18lWnlRHP/H1CLTG0W6eKWXRSG7gPZE0ZtmZ7V5Wk0y825AH8J1SrJbyHrPXzsaN287te3Y+8n
0Q1O78DqiwV3HZHPyVhhlcCkWiTHpLKtR8ztLZ60AMnFhUyGSJypzyOU0LPTGG9fE5wVHwnmLTbw
JZFrrAEfReUhDOGRnI07Q6EBR4CQTTLQXtPRlMmZze38GKU8pAfcnDN3s0pI+Ww9rlAkfWB0dlT2
yOMW3zTeM644ojrLeEjcLe4jXAQIVY2BjCFJXwKsRueSdszPoaC7Q5Ju/b5QJGaAKZqnWwuBvQRK
Sbt8hONgvKMlii79zfMch6JVtg6BKyD40fKtqB8XKnv+HJi9HRvWvLU3GX4Od0s0FJl7qpY0tCXt
3AIHAncgaVH8jzf4qlDsw4fot1T74d+AjLRHfdywCKol7cLKo+1njtMW8XvsVow07xVrmOiZjDhs
ljAaQ3ybvCQIYc5z0Wn3jypkyXYjF9RfTf7Np+4Jzj6GQQPMyrCgWRA2OGxNeAKr8IS7oj2RRBBH
J9109nMfqpLXkm2FvSuwU5kTeRHTfyQxi9+KKVBxe2GKYIv3RrEE7QO9bFoBlRstodXdQWsz1qsz
4oSK5pQpA/PG3KVRjlMkW0zH8uGlhC8jrlHMLPufzokI2M9IEvlMoVjJDx5AvBfrDtBTdEj48p2f
VvXCPs4paj7mW3qyioPvuyLHu+rI/2iiG/T7E1/RKZoU6bEby5Y9+kjJFO6f5WUU4AHvHgEJUdeK
IwAs/MQWUt7oYM88lKcIsyuODgfxKCeSA4E+8oTUPumtqK3XKmKUO2ycCVgs5BQwJ2ziXMvjGhtc
LiERJZa6apDM1pk7L1m2cQhwfQt1Q6kn227YO+N2GdOdGPmJ71BHI84yndcelWUp97j4XsFMTiqc
WiOgLpdexvKaXdz4xR3PaUSq2ciUHuhxDn/G70u1TYFjST5SlsnTSSSI8JgRe4H/WmJxgBNXtL7L
grgePkSqne8G7Uz40mFOBIbPgvAUmm4gYVdl/hPnvEWq2WwYtYImqC6jloRvNkuJVB+ATXjoWFKR
ZW/37nkAGzztKTFptrUVBEwXsbWUGy+YpLdDYuAX727G6uOYGErylzCBYLIa+jhRV+IlEEFDlFYp
6oKsVMkzI1mP5j1nUKD2fQO5m9FueeNShB54VnDpPrubzRJb9KwrvyHJ9BmBlSzvFjBV6Y5JWvRT
1TBKsSwiR9uVPbmY69I2LKRokcjum3w9fVjLOH0kvlHWQXval1dmalj5kFLmmxZGyb9q0BI5o8pc
+Wo627ZWJdZug7ZQMWha0Crkq3kUWOazYZjMtiTsJiTLSurqIOslDLYgOglpAc2lMYaP5CGd4iEP
Xois1XcM1FiYhDc1/gaKelcQCITSmntHu59+RnT7iiJ6BhQaeQgYF+wHxJNJQfBOICLvi5KCc6ar
qM/2zswYYxUhc0BwWxBstC9DSeA8rk/4p07vmQcU2UHx6jPMu4UJD86ZX2t2OS8RkWzyKAS76bqA
e8NCz8VniHt9Bjug09F6Ul2F+CUdIK9g/UXF8QbFV8EXxM6DDt8gGlDbdsi69ByR7ow015JJfp61
kdXnokjw++aHaqNv7TmNb39XHRvVAxb1ONzVbufe9QFdDT7wJLbWYw7p4sQttICkpDDk77RVZT1l
AKwY2iy6WfpnU4s6RxM+gCE4DUDL1G7wGIyd2FcM83fi5OPHDW8Kf8YsI9PIKBIb2A2JZJBjl3Fy
xFrtW2CBtY82tI9HcbZaoYL1RA6hvqhiJGMxZDDHWDmVcWWIQeNEhW0Bji5Z23kb3N12MWiZsrQE
NzlA+Voh9/XPmRPFpImDuUEMT444nTISKaivt56mHhc/209BmcktOTi8UqqD/AJOsVbjM9PnAODQ
HHLiwzSxzHqKUbKhgA0ld1vdx9EvvpYxfNQt9/ElnxbF56P4s+F9poa5eyEVr80eFaqdm2ZnsCNq
CRJzsDSz4jxWwLDg84Hrw3CfzakCc4VTeedPoUMTAblYI/ZLo2hfqwRs/8qe+Jxu4sGlH7wN5+DC
I+OPvfyk/Z0ehXIrGzptijuBsZk6CdZLFq29JZHL+7nzTA73QmqXKaB5bPEzljzsHLbYbFJd7wfV
NP6rDFN6TVaUyw5vNt6HBhBQjxic/Q07KcNuP/Ud/5VDF404dmLFW9b6A8GI4Le+utF3/iUw5lAb
cYACJw0ZIiG+EOI9YRxLOCU6QkLKhfa+pjQnv5oChYx4ek8iJyNNJA/AEy7RB7RBZHq5duXeN7Py
yFYD6UwVWXc+p9uqicD64EVvgUA4eZiK7YzY6RZ/ojyxX6C2vrB+ZrtSobTO94pBB+Kw+P/hyJD8
8IoMrSNOcnLCDCa9Iqe5LalvWBv2ZJX27SS/0KaAMGGPhvFwDpjWg19tvOIclq23cxldEPDSFGra
UFA6nLek0qE3V9nEKm4YkH9xKmlo7XgmGElzaUdrUBvxX9qLhujFemw+Cfp1/w0peXxxEaU/dEaw
LlAm/gMpS8qDjXH86JYM0FZEkWfWD6czAv+o4yHcUjoSAlpYto/QrABJeKlrCaROukNTHdIJrSzS
OOjldwlN+FfJBCvb+K2fvQgt76dhCov7Npuci+8P+bSeW88lLWb2YTuGsyXcQ6MmCf+DJSGTclgQ
KUcECs5nuvde7di4LimU9YHipyjmjPq07Ki6QP8tpsKTWdJVgi5CFgjXvsoffe2M6XVwlvzXXmpp
b8sSw8PAb2bRDK3p6peffEZZuC8XV09rNKuEcMcDneLJZiDYrSvfzvTKylWNEKIqxXs75ua9sRu/
2ZWBscNtm9mWe67jMPrgmRibPXBTL34fC5f23Lc6xua+P6trOdNpbAJUgARGTzom8KmJnJl7N3Je
wsAQU6fDfhnf2sbA5TShJy41WSflBnoJGaGMw9xpU9syeatmgR/LzWFnYEBi6xhuphAV3lpMXVde
cZzU1LlVhZZntmdxFrNHbLXGjgoxI4gHgQYuK6kIXwR2QPE0YsxKz0Sl6eqLYXoPLLpNMFDNPIlT
VDzRD8cfMPkYuWHQYtI1+FEs114sLAyKcYkGuNx0hA8gvasVcLl1m9RWf1kqf9DrmW4ofR69puUQ
m3wv3IQIz3AXjgz/YJ3hVJkQH7dNVEgO9UFgmOusgZ/xpjzBqsLYFT4UD/hod/G+qjsssboodQhI
HWCTZrnRxBkTtUzj6mm0YWRZpWpA/muswEY0jjePVqPoXLsW+4RoE7NcsSInrGkbCw9+++DotLF3
9GO6fpsrsZDh5bq6D3d5GnWYy1WCcblTGJ+fSi0HPlhwc5AokB4PWDBZcYfzqV0QN+4mgnPKaxNU
Sl2ytOd8PNuxrMlYQb9N9Mim5pyTwBC0N+xZ1g/DD9upyfuI2Jtmb21SonAmDAWAwtruiLfdZK1e
qotghI/GrGSuCzssiHoYUo2PZX5ksF7s7Yo//pwUuKDgrrHAQL6rB886ZQPT6/0iyiR9aAoUnCvG
AA3/UWlMAtkuJkQAJfzYXnp7KqbPLK4dotisWRLeIIpqHWrZnUmlkcuzAD7nnvRYQIyy7Hn0jwPt
8bRKKUwJEiWlgslDpWaKYNnAZtoblgq/dEUGx0Du20jPKC3RV3FJV6CBYlhC9FcgRU8ti9ZhHQ2u
s9A1w9ne2GA/wSMoYapNX6Ms3oSONRRPIiP9r101ihjdaztzcSEC66E4XVlKqOEpc9yuuiI4mLs3
z9ATM/HM43jjWRNeQhd5LkATVfe/EeTi+K5Lov5S2UP7gvhblAe3cUCGKSwigjFCTbDN7FIfFpXD
hKi2K8F+KG36SzYNwJELE00oUJrxhgmroUd9VhmaWcxBefCT836ZLbRRVRDRQiG66hPoYghURQgW
nS9G+nu3CdF6p/B51WEOl44lHLVisUbHRSwq/GY8SmEaErzIPUjRxlbG6OtUOzTvVQNhmtDdCUVh
TghLeMx7OQQfNsPc9xo9MEoYpDnXpMjS5c4aR1F+wR1p0wdiEDgJ2PubBZF4W4T+80D31mwAMJjv
urMo5GuPyuSASj76QDGsjyDM0OKjlhO89DRZl7Fs0Db2t0KNgEfmUC+sIRr/DGUXt4FAkmmvTTPZ
02FAbeBsm9Lu1UPCw4tNrAD7cWcNBD1sJq69n6BFZL93lDck+CIZOa5aO1DZxq50EZ54opsHD+zf
LbTB6E/2JUW78RQdAniRbj5NfN9ibTzGzZcGtQFaDoC0/bnVOl6Ggzcsdvlv8YLZOvE3+OVzajfT
Axmwk7hYjvDeqQxlWZDjPGUwOEE2oDhZ66wL7PeplNOc7/ku8pj1NKZCj3kjYadfOnGHiDAbP3tL
WbASuJbz8mHmu1HVn1ljhglL8bDqX6Msjlt8906LtRI+XmHvPCq04spSOoq+eHkXF0Iua34UDU0S
iw19583M35eG4GRcT61fwgZwsuy7z6F43s5K+qLMc5wbACX3fGfjBAXjvqGIOpSVQ5rK5tnwj8Ux
9ziFOUOZR8uXeumnUxJmcBka7hYyb7Ia37JWgOQhB3u3Ry3P1DfNmezeS+ymJ54wg7Z+DPBrkcBB
e0i2ugT9G0Mm/sGd5cmDH2Sk1Sfg7vV7wT5Fkz3Ft47Df7aRnzVwB3cO2vF3j+D4OwQOhAYCwOrM
jswxp0d6EemJAYlf9gyuAvkGN1IR3laMlvuKcl/We4McyT7mNywQ5RSZRk/Kw+UzmH4sDgVE9GSb
ebbGDYpk7mwSHYdEK+G92Lo2fkBKFys6Cj3hPOqWLP/hJW+/DN53ELNKuB9slUiom0ElhvtEOcQ3
s1vTH5Uf2YTZjl38tjTl8AB7inl2jQcC0RsR0/g+ajlWP1RlofnLLZf7RXsEZG7ioU2nE5aT8qkK
h+C/BCaJIZ3dMQES2QBcVpb0Vb5GMD4tb/4knWNHUpq7tlw6v3XPnFaz2OEq2rNmjRAIVwPolLTy
5HMdtHOOBwtMVWsXt4pJ26XLOuMWro4SPZsYIhI4egz6EbFNqcey3KX9pNqNoTIjFBJMO9nCyI9J
/p00y+QkjGuEM23KRBNmJRJHajO7JbZkcHYDgeXWNvc87+rk1oASZHGze64X9vNj6DgA5lvfY51f
T6rx16nF6bQjWmUK9tHk34Dh0xhn/XuU3xBERRvELWoegT2zi033ndspLLYAqhA2YCISRlwJHdNU
xy1fKuQ6vOcUcnJlsK+AksU07XRPZggRCaxQ4C/OdcRg/N+Swg9ft0Za+bqcmfCASSAgpwT1Fj/b
INxR5YlwfmPfRwUNGNCCEgmsHWhpatcIe31j/XVZk55lWYf5qV5inRwsFVfXKidCGytgM47OakoX
lxRvyaxnM2Iz+5zwzcWnVIHpe6NyyM6DaKvsZqwN66shTkL8zp5DHhXu3QgOj+W0Hzw2wLpjrAvN
mqmyB/NIZfGba2O52Telg/7yCO27nD5HHAOIWicvLPYD87QnsIHBvxFxH+r8sbTlp4n6YbqS/UOo
J6pZKM4A+mtCwXqs+asgcTT7R7v6xXsRXAnNRdbg4v149o1DEjFKCinuA4tRWHO0F7Gw9YTKMtxV
tte7oM/a0n7wlil19x63UYhA3JJ5q3fDmBemQZpOlMIAUQxZIRV85QViPhMNzUJ8Vdi+HFdgonOL
ZoXFPkvERgT/8EoFkh+CJOgDKp3RJ/gYwe6qTDvGD7gcDYwc0c2YqFO7g25fzQq0lKRbwodX4oGh
8pwuoSajeyeNCE7gJqKf0YezuRkK29Uf1JFjRro9Z8W3AznjDbbJQFZIXP357Wj2lZzcN4wa/l/C
jUz+hU1HgHOcvC4iz+9CFAeGAQ2APOwqUBTor8f5MIkMhp8mFeQNpTaHPjY7buMmEuxH/MZhSpMY
5UVn2MHLF1qV5RuzpvsF65hfxglY9jDXw2i38xEW3fJ1sOKlJLwsh2WgZFjjMsHQFFIKfhAWbS98
8mE4HYjnGG7+QZrze6bJmXpAU1UJxC9UXM3VSx21XEAYWvMGD6GPy5xcFYCA9g3G1VZ0SbzbPrTA
FrVV+dNoZbqjhtoE8cB3s+IcAbmyoDSTlfLkCf5UtorQajIiRoHP8amR216huuaYDcfWf1p0T/QG
4v2ULOsBtxtvA9nIKVfoq6uF9Q97vO0efKBl4nFK+ojbG40BSSq41epN65ZldnfTvL/ylhAy02XF
vIaNkzksaOf84NhNDsc6j8js+sXhgiS0jxx5GMhKYW2ayemiwqyTx4x4TkBt1Pwg7jEiEbmShizz
6zeryEoasZSumVRbbPJbdyxJ4JHD6PTA2BKjv6bWaf2N29j9smedm8+ngLkWG3kwzNU/1MUhH0TG
+11/lgq64B63gWt2t8Sg+c3LrbFfZ/kNCArygogRll1NFD65Ge85latUOMkw/UNeIlxt3eaa3NpV
hoJlJWqrCe/jmHLqpMKya6DzokSPdrfrHEJMQbyWI/ub5tW1nZeKJVrCbnTuqrVL5LqzXojqHJ8L
KvlkB1xLPNUxPM6VuH3LjDvLPt1j+slDRhw1J2oR9wZ9kSnFRYigPBBASYAFLdLSHKD5IB/IKO0/
s9nH4hBy0h5GtK/8vojSHqDUqOgHIFmKoyZWDSVP1JIPyNJpvrLVIM4iSjwLIOboge8KOHJfjTMj
xRukzRZ1Um4LvrG35q1w3MZ9SOZx4bbB349ECFX1S584M/7EJW2uo+B6Dh1twl0ibSZTrGmrBf1v
IUm+RQnSPtFPtFh7cRf9BWXjNmeCBwwBBlM6XHjvSx+1rtAvyDWIAEflQf/SWrmJoBTOQ7Idas+7
z9geLkA1sZGmbbP81LzvMd3VAOyYYb1n4+Vk/QceBdBtBEsBPyz5Bf4BJw6bcegygPga2j+EWG7o
ZHuXU6c6dnRh47YFv1wNO1YqqbPle7WxwCcmYONUDO6ybZjvhN2mrdm/qD1aj57zUaRwKu0nJ8/o
8prWs6x9X7tzu/ecjk/BSdkw8CjGqEYyaxavg/RMQbNloU/QgpnTRqRp5P9NS6EjoqGI8kB+1kDT
q4Bjo7wyU8crxmS1eELOOM93mcZ0xbMM27YeRs1lSnzClRXpwEB04HTbg03wvll9MJSe6Kv7fVPB
oT8ipER3leZwFtYe/o2Xmz0s4X62GswT1dhdM4sC92Vg1HxorcnpmQ3HPVVjXzhIAEk+iPEPoXLo
T8biwthgjeHoJIStik+KJFwI9l0Q3zNrBwxkcO+YrR/IZXods54gFcqGBGZdTErlR5CL4hrG0A3I
ZsZPg40bgXjvyjXDUo7zyGqCH4nMBExeg7J30zEvZ8RQJcPjEnfEnjB5CE7EcZDJqPMoPtu5FYRv
jRiGQ0EwSL5SwYhggniwGY1ZSHYU/aBpFymqPSBPx1zYySb+E0QksL5M6YO70hakV9U41v6WlK57
g6zSyLW4mRcOqkwmQEdeSBduIWg1qK1cedDJDNp18IggoACqgmBH/TKYe01U0ragQfe3MXgO99IF
YdtsW9JN5GocgBTs8syh4hpT28+OE6y0vyae0N1hUoS+SVjgf+0SY6JNlA/rG44LMSsHVlLpcmxG
A6UwzSjYeZMlEeuws9p437PPYdHrN1zRdxqVie/ybXR6POR513112dR76JxIfr7lfQN54N5uhy7V
Fxy1TTAeFBF93SkXTmGj7uE6/bAbjSehNJCIEGo1JV+NcSb2nQ1OxjXyd6iOLW3Md+PrfESHMDfz
iFwT6MtnJIp6D2OsFG8SiXj+BNUjau8m6FhEtMLuBzsIiFHdglPTCPOdw0Ka2eICfwEVG07iVcOg
LXtWpY8mwSdhO2Cdn1ARZ9TuuJfyuFN3OCkIB2IDcCO3LCQOzeva6dgy5PnY3dwsZU7QXZozUGwW
B7JGF1XWsUl5WZkFFczOibfryb9Bu8vxz768mFnYRltZBBVtFE+ljLKdkxB9CbVlgEH8lJfCDm9Y
FqubnkKE+4gvGk+X/Son2HKOdzQYhWw2y1yHX55V5Mmmsa2le9XEueWbAp3yHUa06Tm1osyscMEy
6Jno4oN1B874WjGQfCpbCmU2lp05uYGLdtPDzv8UW3FKN2OIa98RpZkdfaTU816Dr5WfFt16RnAL
mqBsPVpZDPNvSQtgld3YLZ+LNMhz17zcBXRd4RhEG9JV4dcCl2r4XfLJnY6zTXrPcxCAqwYFYeAU
AazJi4hNKmrTuV+VkUbqIvwUUptMmBPfDT7Kk3MAX45lYRkhndxw4XlyR2S3FZBzQVp5fccpGEn0
nrHHahKPPcgtxOPwUfaSSVvgHWBWwQnd0MTVg7Ny2EXCdEfilha/gYtAjSOTwxmJPilcoNVyQh1R
K1IMJNbFaiZnvg5V7Ol/TAQnRjiRLRS+9tpJ7X0FGQkBX4HXHe88TOgl6Lco8/P4u7aD0NnKKZni
swOFZSDz0p6SaPmYuLP+JQjlJmqpThSPxL5gVdhoxCMTFW9X2HdZGt5sVXTAb22Jhe+JlaQrP7Tb
W/A9HDna6aUWS+ttpwnSyxYlcT78SRoJGbFvTcBmtCM3sHfHStcrkTnWEYRbyh03uQ9IS7cRO6VZ
iw+vmMf2DqPnmG85DIvqHnaURGYI/C6+pB6qjofWpsv+iaYOJNTW7uQUsVdG8Zlgo2dTo349agrn
pgqOig+X6w37x8Ao6xQKaMwfM6491PFlp0XK8q1mYWQM+z29cfBzh1sqfbA4/B8BEX+H07Co+EXi
fGCzyJ4l9fc1W+fxp5OB3WLaTbS1M3Wr7H3Q9BTOC8DABEiRT/rGpkMsFhKLFURG4KcuqbPWjkW6
CivwxK8vCMTDmNi1dJFsXRC8jPGxs1tPgPRqlJl/ahKF/f0oFXtSWL2Ylj/zjOIZTaaTxJtR1npG
d2nC8jLljVMTo57QRo8ReJAf23ggbgzzqB5NBDdBdA8OhCsCO5/NPitMhHVgAGxPmwT6uI8u0eMt
5oQYR3evM5UGjwkMfhpynKNqp9B+uo+z8HR8iJaeAiXynNjZ5MIr8ZeNIrGtF7syebBzSKicOXdR
mV97FiswTnxf6G4/60RSLnRZuci9XaYe5UsLi9LyyROf6NOwWyxOCmkQuRCq/ZBaB1wuxIYd2MGm
yg8lGAhZY9HgYCRebfRtfmSyhTKxmtme68+873v1ohqktAQytYrcIuMTi7muM5O4HWZzult2yUzF
Qr3xM8wn/Es2Fz/VMOfVGj9eZ1ZTHAn5mQdJmyVnXh/fxTido9zHRVBxuv7yyJV02wtRNNdYtBFY
M8V6fRVkjYKS2UryHNiMTRCgABphPqB51vwuLXf4x8QYxL2wusjFn6qQ3qPVnSzwxqipZUDYRM5g
FKoxEedKoKsH6+jLg6vjwUWDOLNdOJWKoevByCC92SGFywFPlAiZWLhrEOn1jP/XHlqPr4KSbvyH
AIIJIBFHTjCQltKAUZEgXDpuP2Osp56QDBosaXj0pd0oBa/aRbvM0LoX6iFwQewMMHchPmEVrZPh
CXjx2IQnBtsdJLk1ttAUPk+FH7hI73yQQia7A15Ym2BXQ2Frmi3GYKcEwVgJXwRrsPoYqWeyEQzy
9iBbxl1eZX7xyQw8HM/Bki393lQt2RVlHKZmR+fqE5wEFzPZaWGT0Gd1Ep4REwycsMaeZ9KXbhTS
I5P/fkQnnCD0bLvSgR9mgqDHGgwObFsOajoWtFnIRfmQyk2JoA1YH8IFZmdZkT4hpW0Y+XtjTvJR
QwexnjFK6E1VUf5vLBP2VEmMMmjckor0OqTVzqpzZ8J2md1488FnCSg2bLcE2oosCQ+C0OUfznrm
jWWm5KV2e0Ju0V28N4Vwhq0o88rgG++wd0ncJIyXvAhBAXYERqR6SsYjEVLRX1e7xC1rLwq6P/Qj
nvdNl2NrvhIkcmuFzoVgXiCR5hF5HbE4w+SCX6izrvR3jPhgJOdNZ61rotfY/LmjNbLX41zqNhrT
n8GJQrzyTx6Y+ox4JIO4ly80VDYFPLVR4U24QGIHt1sAshRHeZOn565r6/AMlWGssTsXCN1iku2d
LVsqqjY/jok08bOUB8u36gx5Zz15C0cjaEe0vkHyYfV1uhxKmI4dz7ZdRWcOAXRU/Rj0vwkLyBdR
iIntL5Y0pPR2TWlcSZQgjKkoGZiP07utgjyovdWEnw7qxKx4ByyQqMQvhdz9NhQB72F2qUm2FDoK
LQq9SnIifcYf79GSZ+mxC71enP2pmL0tyRHJazfKIEAeTDt4hW/evGUB6stvVcUM6CoP3tYGKYwb
73RuW19x4BV/PZbzim/D7l4Ha5nxXJEJWK4NUrAfaDIwAMjpZZugo1s+56hE84RnuXSOC8luv0Ws
dA3rCQI5gj+9pCQKxsZh45eZcwed868fEYlBKw3D5ZFcreS+Bgk176Oy9Jo1y95buE0t/Hrrk/ZM
CE3rVwdkyInc2LoOG8ahqCAfe4e1065via26X3qG/M8srkjp4PNJak5b4pNW7A68Pd0SOL2ky99g
LLj/eXWaHdBcg8HH2ZW+yGaIm1OmXNgY5PDATVeBJe7meMQaTPRo+TQKOda7Us12QAJTKInaA4Xb
rKRKu+emmnLm1BxGuwz1c7UP0jq+DyRb7sPoMvgilqcI8a2ORElura5R0KVkEomV6zOLvk+q0ihQ
5IPE/dD1AbOZOLPWyk7xKAjmrf6Rcct09C0bZdNgfEnHUMW4f8iIbu7g9hLHYykfS6qNjogQW7wz
xFSEytpXbURqRo5oIGcQLRE84TpkJU3wqPVQBxPUQsA3mbtCtRYj28QKdTutcb3tGsVr/B3FON02
fmR5T0iQgNoPlYkfm1Jk/6SViUvFxJyZ3P8pXlbooevPl+V2IGLOR7VYzj2M9j5jqgaut7p4cCwQ
kPWdYJ2JEzwkIwneWX6jGvZnYAQ+erRu4bZReWl+bZty2CfpAAyHX6fHkaiC28gJeyBawVGS3WUt
Zb8RSjfzGfF7rC+o1/BMTFnySe03K0K+dPwyYAbxTsZLSMTC+pC/V1avfzLC5f9lYDjt0y3p+cVq
0WSuWThWp4ZfKd0keM2Z3NjkcbzUdhe+xZyjT96U6wIpGIevQKTfipcS5K4+ktYz7lgB8ikHkU9Q
oas9s/ZRp3eUOIBlJ+DQ0Q8TLBdlBxizYi+8zHUOognS30WI5V/AnolExmHJ9iGEW2x7ViGCAwXf
zMYy5LcnwVrEeFl5dUL6XWH8TYkOhOiv2OsuPaRByaKcJ4URSu2B9pQ54zMSmpaTGUYfQBdK/Cuq
qz4+8g26QJ1txNGb6n+kncly5MqVpl9FpnXBGg7AAUdbVy1iDjLJ5JBkBHMDI5lJzPOMp+8Pt6yt
kqGwoOm2FlroSnIG4HA/5z//oMuYmUfh0twNWuxh4t0ktbhuEDmGi9YcEF5x82a3YxX2HfqFXmBb
ZIhsZU7Y73ybpqp8blXcHhFC4rfjaiqO145PNblsGzE3i6Ff/CzBhTBFCcHbXjKtq39Vk44y3216
wpLgjUS2uk6MzO7ekOaB1GJObL/5/chH2RpWyeAFquYWhAA3Wxu3vg1TRg97MXJq2MSTB3dzYWee
/y5g9sSY2k21uVMhqeCLHHceTlao88bGaAuV3bSlktmmptszl6ZTyurRSj3m43ZN7LpZBS15IMS+
zh9w1fzofSxb1kxXZ99BuBWEKVHJk7aGWQxNcEa4xXaqYMMs+8ZCXeEHgfFiMyWW32qSw4YfGVJr
HHDMICXiFy4TymitwwPI9DSxV62bEP0SVxTKduPJ7Bq2GXmiuFPk75E2AVKHlPqPKrfiI7Iz/83D
NK9fZyP3OCQPl4a16Rxk8KFVffcKCsalH3Q4rOdN5b9QbqBVwuPJZmKXeyUYkc9sb+EAt3kQcKZ2
JR2T3CxCrZJ0GVtYAuQWJDWaWkuzHuAEMYe0Q0KbB6K81V0qbPMX7gIdpuhWZb4mATST3SB7GmUz
hwNEMNjorG2ij7LvJhqTmLs81ONboaPqu+3DSs6WqZgloLhSSNFXiVTTHof2AT/DdMBfUU/dwlyF
g0AcU/Rxba2Mumzx0YR22OzKLh9wQcN6Q2yFC3GQvyol6KjBt2QVoEHWF0hBVHvfVzRBC1Wha73K
axntspa+4XosgxIz8QpgYDHREsl1oLWRs+EcH/c0GRbMYWJfbe22t9BsODvdow1ao0Y1uwNoaaB/
TwvGCx9ocBB1r1unwJl008G8Dv2bxIc8IbdhNyV1s44cBKhUHrIZZ6MEYzp4/FWQUQbXawlRaKX5
pOUd1NawjSqXai1E4tCRIFzjIG6bjVjaPRpvcr0tM30tg8S+bhtkBshQIBekZEXBRV7Fo9WWN1Dz
xnrT9mMOxRCSjDasJAWZx0Y3NNSSpQeY98DUF+WExFO3XMQj5SheDo5RHewYBscWtW6R344oSDXk
lR6+0EusurLgjoCw0AALn4Bx4OGMkIwZpfKjQv4oghKUbyfLWLOm/rrnfAx3E+c0zC/SBX20ytCO
9jBKGjpLy+nmPALb5exAGpcsJ6kPT8HkVhaq4DqtNhCNRLoWcBQfpI8YbeWkxAwBsGjJU0SQgHHj
FTY1LOgEBFSw/sp6Aqdrf7t8u5TMSnYkBw42tzMaIVtnPki+7ZINM98CTl6mW7uQnbMrBGAzcy6s
bnaMewz/Fylg0COxNbTsTV4EEMIdhMDBjqCd0WSUblV6di2Dtml/cc8b4Q3mETyvCGHfbLaTW4/G
XLY/wI3wvUfcqOYZ4zhZmBgkIzt6E6EsDzb9hCUYV52vjJ0lfWiYFLPtwRmDMdz6PlzmRVkPiM9o
z6G209jroCyBoIexqRxxsLETlS4jRem7zOAsiQdJh8+0ISVxPfoeKISsXARYTcUTDtDURrhDYvKg
lFQYGBXjHcWPwdGpcI+6wQRS/q4x8hi/gWmo+kcndLLhQMlLKEWO5uzTGDOl+z6kAj4WKCvsnemD
FEGqynok6sHULUZfau0hCKTKr/Ieiu0SrLXQwY/Kyv1u5kOtr4Euda4IUizzD0MwJNxAaJN4oQZZ
AChq4vf5CA++S/Zd0AOiAc64kKF8yJ7WvQkl9aVFN2beVIQbNxvhUWfgtWDwzYwxr2vTEfA+u0pU
Q18uEQEGBG1XFTSUd0byZb6cb/Qb6IGDwFOexAOIqppXBD+KVI2vlBdjd1+65DyTZNQLuYUTZyAt
0gpLpQs46Vlx49M9R9eEOjjRbZEzDlq5GB0yxEYTkoH0QDk3EXYiF8Sn3zBxYQUSV/g1wdAqSpdE
AVRt9bccLkxT3WPUMFF+QAiA1Ch7HSOVEbJVyg3jetpdaAunqn7QcPQklPrCT5lJaVNDXkVpeY19
KBCyDJhdtGjb+SfKdA+Ncsf6V+TSTe8QTLVyB2wnwgO3ndDuwNB778Hyo7LeUc0QQNgPjom23BTc
JqmsrexugK0drOcpkNjpEm3cmgDe6getNQNupk86USWehSzdSyU1KtVOTRotjhhaBQ3J2oBW9xTa
BplH6qrwEeasbRnW6TvGBfhfDIETHkur9/eVVmhAJbYwDDI/vO4pmcl2uNoZ+rAXXYR2zPJ7+92L
6qleVkDVhBTFGven43bGrY0S0SOznb26mi8ve8Zh7YNrYEEEBI6fFCPBHPsaiEOYdGa1qHZTp7ez
q1WJ8Ep3IYAyxBnjAvMBhWVplanpynOQPAGADXhLlp3SS4wEe2J7augf/jJuoKxUiRp+almY3I+B
GwQIrAIJhxNyNg7PeOcdhoKrEelk5T/pAd4w4PW9dqMhhkDRVPNBLaHoUdRDY7O6Oak3fIaB3XyE
fQE/SYOUz4y5CCX/E5w0gNi1EGtz6sBfCLSRKkv4xR5TZTSBK+m1SCYhhENWphZRh9iOo3xVQsA/
wvRn3BfaQ08cLXrEF1g2BrlCRK7sbUnK3boDKn9upnnqUxvpeFuxSW/wPgTlTOJctQfsR5PXaTLq
2Xqt97Rl4LTmPZZC/UNveM0L0ZbZh1Fb8Zs3Ot6VYfQtZo8FVP3FwD2OHA6y0StIKVysaiyrYk0q
laut3TSJjm6bYZUnYES/hOjZHjXY8gGEZwgpqx5p420akKu1cKscRhZmb9V7HVOoMHk34nskt+az
q5vGRxyGf4U6ta2znFRawddu7VLHIVPEJAjCR2ae52dixVbjXBwgo8Yr5srptYKriUMSacjlAk4j
3ss9tqYZh16JznG0SkKOkFEy2og8zjXCUxglpcpGTGRYEeftFI0IK8oAOttC1TqNAU2flqD8s/KP
yipqe0noZvWbEisP10afOSG1S4a7Z5QZznUDDVFHcWUxG1d5wW8tycAJ6S4cN7myzaRBgMR51ZIp
BZVV6bBWYDBGXrflMEh/911pvWk95+1sHJ5qV21hl+8OQz8XVl+aERDrgs6vfQ2HrHU7WeVtYwr1
yJ3j2zsC+4h5GGHSYpqR8ZwWLecqTZwWOtW+amZpVt/5yWNV1mRXGtzXBP/mjHHXgiHMh1W32o8e
jvBuKgvjO97LswsP9k01U7Q4gILC1b7s3chIt6HnI1Ybg0RdV8nkPmW4ZbTLFr8H+I55jpAkNChS
4IUgA3aZEd5p0GjKfZ8q46HrmuC+9AR3IZTCEUuF0R9uGYJkGHhALjcXASZm14j/pje9ozBfBiaR
2At7oBln5ipQ3lrdMDz3+oifJj0pk1Cm2BV8bTOzlsxZ072E/tQt20o29wzayh+RP+Y3UUaK1gIW
DfiZrJ36PsEdErTGd4YPEUewSZiN2VszbpJ80+jEmG80cng5HA3wJsCQYfqJzKp8VFXnQyvRZw1x
04ks3VA3EXzOd593S12jnFpnMpz6ZR8qbLCg1+kLoL74Lor14A15lANU1OcyXKF1jB5c+ltnySeX
vram5ry7UdNFK3YCUVoFndmDiysQf4ZA2bNmolBeu7NwYTn5qQbgNhXxU+WOMFdSrZff/EJkxsal
cioXTh1xgPoVeBLpQpyrCxcTs2M1DA4iZZv3T9XgsTW40KAMcTbg4d4WobgjMpFzCuMu8eoz0GZT
5UyO6rFJjrI1kiMGL9lL05hQLYU+Wt+YPkQ/vMzGM7rJCpnuuzRKt8mAK+BqYNL9AjGH5shzSsj9
/QQtitohoux1jByHTgP+ebDDDYJxeY0MtttbGV208qCAYwM1MvSq+BixcSoKygHyb6BdCXD8Xdd1
VP9c2c47ke9Vv+x8WR1Tms5H09bIZkYSohAIlcwL0A8Naw1t1s8kCLrvvULMR3ltSIq2LrWmmZoF
GIb1XPKk6XC/FkhMdViSvu/2K0CfOlrr0IKgdtbAwYu6dWebdkYvgDq5I54V3y8jdjuLsSjv6XkX
fuW3zRKMqCuYlMMNWEOlwBea+OP4IMkH0xdT3JN+Hle1wn6uC0iQKGuP7svHXszapByVt8qZ/Guo
MsWwwic/8l+iOjA/QshP9gJWVw3KnjTIMtIgf6XtSK71sJ9DAnqBizFdh68IYBmzA/7AYvwOZlvh
EgKH6ybghk73IhpwPMHcI8XSyChxAI2msch3WRXNVEy8KvCHKivdX2tYNHfXWFoyWbQqOJ9gFkLe
dmWq/W6hZ2/l/Kfj6+r3iOkIPn23x1TAh0fAhyqjkzMJNq7wLnSjonyMh9R5c6u65xblDETPimfI
etQNC/clENFvVmthx0lvhqWPwlwtYerOmGMlUtx0FpVhpAMRCRjNLfBL6HXspQ2HXGJosvRVE8Tt
ZcusDRemnvKdzixI8wV2C03NkJRWeC1ohgiEM2ojRMKo+1cZBxHgMakyH1rHpbfU8IFh7GFjFoQ0
JhstiE8RQXRGjKfoQqdD1JZY7BZPDf6DWJMxTf/GnJiplq53dHe66LNDQopuhA9/7j1D3kcA6vk9
c62GOSavB+W5IMBwDtcc1KzEzujejCJ9qZI0C64pIazv7IASpngRBW+IlfMnTCzBoQvP8tMr3xgG
EHpNBx4IGSnVm6pT+aNHlg4FdOzLGwvlE0Y9g92/+H7DPc2ww6pWgTB8Z93ZBN4vdCMt4PoAXa96
Jl6K1hXVJOT9uvpu2kaHil9q5RvfOskZtu3lHwNKIIJnoV1AXrXa6FW5aK3Nll5yk+kBjlGo9Zp7
l2AiMMcoz/aQ2osOIMohn2wuO0E6nME4JNjRMxhhdDyrngmswdhSZfvED+Y5QB3DIWyRE5NswDiW
+6gMYOCa5sA+5YVmtwPW3O8+jkbE4kxlWC6DJvafayimA59u1tyqPB00phl8rgsjblG0JGbVkIXg
er/Z4mA5eBJnoOyR/sjZmD76U1ZlK9nU40+BHOOeyUMjl+DsJabgOGfdMnSc6QyE2x0cZ+z3RNpa
+nKqXX12rvKw2RB+F/tYmAzTUUB/vkkHFKErvcVyg8eng785sivg7pNK3S9Lak9vwcOg3x8HgcuX
zpyVsiXWZL5KXM28EexGUl3CVF0TE458iddp5CuzMhkhjoNJOdaQRKkvtb4yGGlTnyAPEpPbr6tY
s6s1xG2ePgeR85xYIeBtAOEH0KMszF2tzT+tSEV5sA1FA5cOXVQTcJvk92M6y6cob9Uqw4g/mlEe
pLIlRS1aosSiMWsREuwqlDhEu4Rd90T6YfZI6929ETcYIzWqCdTRABuKZQZ4mS4Cssf1pT+lYour
F7FfteGbBbVSFj9DY6+eazz6Iq7HWd0QakAuVFpBgHNDRFthdqHzwbGinBV6lAg1cdL0rwH+WYep
YA67sE3g3DW5cqG9KxVis61P1fq9Vi3NF4zxCD5Yn4TPpoWiAdNOEuyvglrLHuAaBvB3kNKj3fKy
4SUoqLaWQVbA4MbVUew5u2jpa4gpyUqDPdDvkBf4t6A9jLdMsA/8G0MuHiLMUhkt0R/aLmr90OcW
YPKNnbqf929pwuhng1qqXgtCBhgXlhBwwDqrSlsx1O+CB4Bmn4KryLXVgDpSv20Get6VmyVwz0bF
vHbfEEX6A41vvcNaUGdOOEGBZG7LrJVRthG166idPEwa2BLmCs8e86XVGhwmK6Iqm32gkL1v5u0i
ebx8RWum2rhz0ILiawmXsCK9S3PscqMhhaaFIjd8xHWQePIhLymwEmXhIqEsYhAgLhEQy4i11jFL
dPN+q0RftkvKTy4PpMvlg0Oqmb8phT38rMNh9oapDETEzF4tCA2wPwj4atr8FaDVwuDAQJqy0KAg
P0VY3+AnIwjbW5QZhMyVFce49uh6CFekwnsbQ7swF69NgR31Et2+8X3CmQjWjOxJmergcZHY2lgc
3sqdDWjrIO6nvRiisN5kqZ0c1AjjYFHgxwUfg4oh2TV14RI3jbrP25LqRSMCdIipaUVz8xG1EbpI
o4HhtU81p8bXkGIG4NHqLW/nA5Yggh8IysaZKLmZxs7S0MH5XfbDdghKWSGl8NzbiPP5Zxv0AUOj
vFRiVWZeTwNL8O8b0ACuJO1QF8BKDPXMe1xkimqFBjO6C+PK7Je0+AXp3iRR8V0gLyGcW1HmrEyp
BcfJSmGC+6Hp3yVdZjZrcqCsbefopC8NMm5vqPiGcGvQVIYLi4tI5+tv8d2pgTDesYKKXgXZpnMi
kZZVP3B0V/ep3jJi7Cd0KlvZwhaFy1zR3jFMCHH6xqsKlMcoo1ekqNlvBOciXya6h46DjEoxrTXL
DjRUXig+ONZDDVSFTgVPPsq7gHjMbsWFWVHL4AF27GKFpR+8DfvVsidVoZcxBeRMP5hjrO2223mt
tCBHEnaXbRQ1728TCNJfRXDLKTEjKe6QEHHhypz5HcKs5rcaUqi7jOEdbJdQynnbTkeJj4GFTJ8h
EDHDK+rGWgOpJFAaY59WLsGT4QeIW/GtBJZDd5VUWf8jxfrQWcDPYewCVYf4ZajNBsBk5ESzsT8Z
pX4qw10NIcVhF6cj9vgAru2vCaJVtK4ruBYrkTjjMeZ0/5VxHD2OmNWGy0za01rRdOKkn/vy2Wyj
7FqvyTxZWbnJON2U+c/UMWHV4DZV3GGBFnyfTGUhPmiT8QOcdvitI3F5oaAsrhSIa7QqMAPE38pq
0nWCL+lzwAt+YFoFcShuwfXDIMfivnQzC555OmNtbtHWA9OclIAqBD7xLV8Y7kdUu11fYA5PBnT7
i/ILFJWPsoiSe8gzgQ1vVeWdARjB8bwSwdhyiOiG7NxHF31atmmCznYWhhj7mElQpTsecJmn112L
GBbTmnsL/kG1yguzM19IDOAxOTHDZiDuOtTNvY+jf8vcJh9LiEgAywzcs8kA81oKLWUUHLI/58CN
xgy3DcGCA0PvUedLKYXvxha3HvzY/WzoYRIPX2I00sSuOdwZJKuir5CcYOWdZzgGkxv8BmyS2iI7
af1nwxZ6qpYt7xxVaBlJIgJw08Lw8jEiPRo7/b5w2mtC7lxrY7VjJLc20YfZOzpXw8FDwijqHrfG
IrfXmD1gp3hluni40gH4osWePkiEjbIX2HNobgLVOnW2Uy7pTPY1Gn6mD+swUCEPZDALvHnWdYxi
wlpjWjhguBKQcLfQQfj1uX+gx0fnN1Cqudp0l+Don26hgTPDw+yTQzK1Gi58biimExFJg9pyEFlO
PgWkJ5JZEV/NrmE9lu4RMeUT1jpECC+DABk7NgwGxw+KoOAQEc7YLqIKriqVRZgJdLW2NOnQqfVW
FtmmtxK6fc78H84Ic5SSToeZ/M8KyO3DtqzqGe5uVS8j7AcoqFIiXZZN6MkD022yftrcEFDyJOno
qzBHVLPSfZWYy66zq4+ZRkxaQG9Fs0FKJdHmQ28nFB2+EIk3YWbRkA3jh7IRX5OYnQ6Mg6D6U/kg
c4jXaLP0HQxDQwJCFNVN0WpyXOAL7r45ST9u8IQHnyd8o7GZPDbgaI5lQpLr2yZ8GaDt//SJ1AvX
Q2ZmIE+0a2STMRSTO/4OhvBKs/Rph4iKKh8rYYqyYigxe/cn2Vr8u6ZurBShDNihdGADTQ0qxMGm
Wl3S3XjVGm8kkuRzSf5I2GXuEWwdHgvy2NS+spnlw7CsY/iQbpNqD7ptgdBIMyo/AiMzx2U6Sdle
q6gyHqn5oHD5LoXxYtLJGF33FuSXhZRYMFm6bkZ7UlLQmBQZI5UlgkhoSKGhCHs3Lc0pr5p5i6wi
pDTaVu+HKcT1qIRfg0cLrhZKEh2GEeeknmx6WiapECoMUvY6A3EYVFBSR8qY2PV+hCg2MMiihjOA
fYoCUTjHA0lptMGQvnEoyIgYaYNK2bu6ypqryKt9exV2Rt8tlfSAI7Bk4b+NA49cRFnuvUEpqg8u
JFGKVIQXvx3TqF5hPfbuktaGnV0YDbbyAw63i7DB5nSF3M06uDr47yazk+oe5hgIE78t3rXw7u8x
YxreZGYWN4ZN8u0mZIrjrQm1sdw1hDuTG9OcTZDMCtXwyjIQIy8lbGdGEZ5dJUvyN8DVcH119YW0
LHwMVOeNTEqj6FeWZMy9szrTbrF/SnCJc/TqKosznJgdW5XbNCTqce8iw7/Wmyo+OgEHMmmiWA6u
8ECAiwjjGSKTaGzLWXhwiQ+QPQTaP2y73oIwHiEEOiThIlFx6oUc/TBcAA3T+/ge05oFj4ObvwYV
fbIDo38xpia/8yQvCoQxA4rINBzuCRszMdYde/01SmX2mw4vfIjFjLGGqTl22LEr9ptFOh2SvAHc
hm4PYQHFKyIBx++jVz3H3lXEYYeOQcPcAS3UFB7cUTj2KoBU6G4KptPFgoIARw7slyXCPcFljRV6
H2AeQRQXamAkdWS8Of07zd9InnI5NNe8R7rySHjh3HWBxy1ajiJsL3EVUrPPgvMiXWuWKk8pDjX0
Xhm8uNxqv9NiDfkKjYFsd2CTVblsbSHvsPYZXtE0Vq8RHcu7m+K8R8M3DccEvfEDE9DmiMF39Tjg
Zl4sgF6w3BGmzS/GLpIH8R+o4eDNU+mvS5xMi12pOwFmG5WLv+CmLRgFXYVw/QmystEWGOt//uN/
/df/eR/+t/87v8uTkRn7P7I2vcvDrKn/85/WP//BXGH+T/e//vOfjil13ZKWC73SAfKEi8o/f399
CDOf/7L4j0APg7qqE2tdmGlz02GaX3hBd3d5EfmviyAhUQZxK8KAymZ+XqTj0bHdbCK37BGkk2yM
CVsXSijm/D2s1397NUVNL5TE78nkh31eja2AAFE5UOB06sk1Oizs4UfDba9MBg4flxf71+cnJPMF
5dguJD3yHj8vFmOZzyCdSDBYaBXaJSI/OaM083h5GfvzE5S0WLrrmFhCGw4v2TpZBoIKeAYs1WNU
V+O3WcKm7qnSvG9YxnrZvqigFERfPMf5Of2xNf57TfQDDkWQ45jO/Df9sTVESsCw3ejJkfAu1NgT
gOIvZrThSzehfRsD0W+yXpC7c/mnqn9dVugsaTsgbC6x8J+X7SCwFbIM46NdDg+pB1LdqRj2DwUk
lICBFvcQi5neBE03cZeXFz95nfNvZnHFlFShBRSm+Lz4aIzMLbM6PiZGSV2bI6K5gtmdtLvL65x5
tkK3bOQnjsEPtd3P69gV3SvL8CM1wnU0LeCa4H4Dp+m75rnHWnKbkfXwcnnVk+/wv3+dxCpI2I5l
ofP4vKpifD14mRMd+VBnv1N0nyOZBUUEnTFviuDm8nJnH6bkE3RsC+WHM/85f2wgJBQkA2lFfISF
xDhVRPIQmAH2WpeXOfNtCN3VbQjsyrYdebphxFQPmGYkRy8fkJQS5FMR5M4wzuH2gotVBoa3ubzk
udcndLanNHWYvPLkiNFm1m4Fo+kY9pYRPvQqpjjUWGlc+31h5T9V6esd1qH02leXlz73UIl34gPh
xHagYnx+qH6NBT6sdn5tMQL8R+DXJR67fvc3duif65zsUNXFkxKhRH8CkQ8Neek/Qp8r1wSvoWAI
Qox9cz98+xs/DuzMsPF2NriQPv84UagJ8NlMjo6bN933OC6N7t4Oonr1d9YxXRsmrOI5njxERH5O
OqAtPg50cziO1/rkP+QVvMovNsrZt2ULxiXKxIvt9Acx7Iel1GbpEWKz3MakqvhrnFTJfbz8g85u
SNfQmazqwlHGydtKEumB3gXZ0U4c/4l6JBBrUzddrP7o1GgYpVkLGHkRxe/llc99fUh1/t/Kpv75
lXGGofOAX3fEtVz/LpwEU0eOHoGWBUfit7oBNru84rnfaugG/kCUEgafwecV8cyKCK+ss2PUQhb2
qGBummpI73UclXGMzJmOgkDFX6x67uw02JKwCWwbwfHJqmFpTUVfZ9mRLBcXJr8+FW/YHBZHh8CI
98u/8Nwz/XOtk+3JrDgfkNDxNkOzeXa1ZvbtKolEHtAo33dI2h/+/xY82T4uFH3d7KLsmKqk4sdp
dpitkSwVj6I2rJcyQzT7N/YNpxfux+Af9KknzzMgvNIoyNg75n1ibZnFyeZGRSTqLadESQzanMgu
ry//zHNfo0FtyLVrCGmdfiVQzlHYVm1yZLpcl8vKI9V2PTAN/+Jxnt2h/7PO6Tchs6gUkUoSDFGD
V0a7I/KJwLwPVSzVD7Jn+3BPdrDzVcF2dov+sezJ6dlgJxJ0Tp0cO+ywBGBM6kF0KpkhbgNvsMIv
zrZzy3H9KeVS9vIqTzZN0ODaMYVhChtQ9zYx+qs9laGPs3Ua/rj84s49UFPwtUtb2TrJI58/ea7D
wkdJS/lrWMP7rGm4yky4DItE+Vua3x0O4O0XL/HcR8jxInXJvwzIFp/XtFPmARI54bFnuOQs8Vcq
9qinnGtCwnzwyKysvl3+lWI+K08qbjH3LA6kGMM1lPF5yRFHxMbWLK4l1QSvDkSGquv2WpfD8oCa
NaNNyGKBlwaGkJoqmo3s50TPy3/G2fdqwwLDltN1lJz/+R9l2+Q2lUxNFR01H+eNBQ4d7TUGPqi9
6TiAcC+vdvbVKophKZgQ8m4/ryYjjSTEMYiOHlznPZLjAqI+EuYHOwVQLJJSHQZXt744Yc+dBCam
pXP9ZtEjnpywFq5sM7g7V8KBjkhh7OpVDTA5rC7/unPPkkKGCpj+F5LlycZNEJJDXOnio0UK0XU7
eEW7GeKpFFAdSu+L4+38YpKvURnGXA5/fpRd3pOz4Y7REcNU6xX/ae1Kz30bN1i9XV/+Xec+DiTn
Ot01AwXXOlmqMUdIW5rJWxO6IryeOdJyCMrxjqARqPkID8sv3ti5fQI6ZkmMFJRu6iefY5nmeuog
/j22TYVLdJAP/dtY26A2rQloR3JgNVRb4B3xVSV87rHyOSDet2i9df2kwlG1V3IhCop9BgAEjIaF
WE+ZNOGLgAh8UXaLs6tJg+xv0qXZoSe/kxvRy0aoZEf4stWyAHP/YQgHGxGnNLcaIq0Vh0CLntwe
+0cLn2aMJgNb3dWID68ZQ0pMlch2Y1IGdPwca6W9v/zqxfwXnJ5S1JkzIgFeRAn9eZsR+ZonJK0m
R9T5ML8xiNilWjX9jpG/Q4gTMSxgad53LkGZGIyKhmwU+j5jExDDcflvOfcZ0z67Dh+XDdx28mqa
vtcF1unRMcnJj8SzUMf7JO/1Ovgbd92fC52+lcgY6rjIaWVTvf45QdlGbN8JIfZtDpX9i69rPn1O
nzD5m8qBAwFe5p6cTnotIX2qEhSCMVO+hHmrQWaqbIcpEpZyYH3kicL6Dm/xOqqXl5/p/PpOF8eh
aL7y5vbWmD/EP47/ZqjhOiOFPJCEriF6alyFGiQx3utIN4s7AiYs7REf3zHaqsIPrGcUZ6XxdPmP
OPMVUOLzDcz+FcIQJ0+gLfqgqvnbDtLACAtz26S1d1Yjs+ciR7PwxU8+87y5AuALcNsBjZz21EmH
gwQwmou2p60e8dbE4U2UGJlsJDKCcOVkNUY6md9X37QKCuDfuAMNhzqDYoOhL5j750duDIgT49Jy
DwLqvppBcI5XZgKlez8KAnM8C2r0gyRiMPvifjp33MyopWU7EIOYm518zDPhrIwYphzszmZ017WG
4JhBwXRXpDCXN8DQfvYwaTVERuX22oEKGh2GTmrfWvNcvMHNpuuHbz7GQMScFGNr3owDAonj5Q1x
/g9V8wnMt86Jd7ItTaaP6FcN7+Bi7JRvQekIxtZlN97hGKLjojIyZxMdIDSi02Fq9x78vX4bhOHA
ML7opLf1S64sErTd2NmyG9RWJHr0RQ13buOCCLncwAZfsDx5nhWix94rdHXoNRShFhqvbyH5F+9Y
tLTTv186GZTDvJG/zuFTfC3GeNPXifE+mB1OyytpTYwhi7IX11qX+SUGpnUfWMuiFW74/fLrOHNI
zF+n5Ms0LZrhk59JUsRgUIW4B0jyODa0DWEXfSLo+q0MWs33upL5B04Cyc+6EMnDgL15tLv8J5wp
CACIJM8ar19d2CdHcsJ8E/G55x4gzDH2xZUG3XKRW0+tN6G1MbpI/cQePJb7y+ueKX2ojHHOYrzA
R3NasBLb3SIZFN4BwU0PfYV7N5ud6rDY9qc43OJJHGZf/NZzBxSGxkJwHSgUNSfl1mTF+MkUnneI
cW8Or4qOsV1EqotL3CBSW1SSbcXICn02Rm9B93L5F5/b02T5MQhwQaqFPFkdC7ZMIDzTDlGqGeMK
2V4CS9dQpRntOqupxvXl9cT8f3hyBWEUxFO2TZsDUZ18633H7iHp3QMurkUNOUE5+8mLc/HsR4P+
0JX5+Bg145wKEJYQ9QYj2iktw2UxJcmYR5Pl+lpTnv4FoH2u9KHqAWbW6dP+9WImJoXEq8LUDhI/
j2e/mrqbmGfDtBaXyGjV1V2KE2Bj43uYJYhWmaS7d0mATdQ2TObHdflBndmKjCt0BtOg0CA0J/eG
5wBVEW6iHRKPsQGNoYys31MSQr8DmapWFO+D8cX2P7MV6cSFiX0NYyg0p5/vqtSxdeIffffQlo55
lZNZT64uCdtq5dplDPOtxx52CwDie3BJw8R7vvybz5R880xvHkuBIlrWvFn/KE9EQmweHA/noPVx
ShSqW6BhHjsoWJfXOfdsmVxIzLAYtZvGyfEiIAOW6C3cQxKmULGyUejfnKAj/qPGgZWEgbzr7i8v
eeZEMzlTQHBYF/z75KcNonPzgOCEA/Ss+jrqzT7YNqERw7Aj7XAJH4upde73nDqXFz77W/+an+Aa
wOkyv/M/nqlsYcW4fe8earysr9LCK2FaGRgjO7rjPHXCx9bgb6wI/M5xZgphq5Nd1DERH/HL8A5Y
LLtXGnmML2hzkeUA3GJ5TOKq2Fxe8cwhxk1FGz7Pvrg0Tt5n1ebwgL3GPcQcphsfb+vr2Ah/xNXQ
Pl1e6dwOpZLk5OKTNORflcwfT5ORf9lQwYFbBEg6ufY9b+njbGX9jbeG9hXasM608l9OSdxCwdpT
TR2ssm62emOVwRK9gv1gatjBbrJcEz8v/7Jzz5APAp7FX4PZ0yvXHkQbIkhwD5g91t6KlBmbECCY
W8jiOtKsvsAzzm1LKVweIxjjjEZ93pZhgd2KaF11gFpXLCM7n5D6kgW3iJBSrAISAdwvtuW5Vzez
BuB5UGpSVXxeMcIaGs/t0D0oduRaMq2ZSU0YX/6NV/fnOsbndcyuHMykm9wDdlH9Q+LCX9zkJtIW
PIBmUwZlNOmvf/vdzWMX5UoepqBw+7ykGFVHxImpDpphvFpe7B4mczpUcWnfX17oHIrJSjAiHMX1
jRv/55XSbMAnBEvwg6sIs0ybSr8hacp38BCusi3uKwTOShcJb66F6iB7+PpGXSS/L/8ZZzaPBSxA
ySKpRJ1T1KahnyNXauArbLC+NyNbPPXkSS5ZL70VJLB+8bPPfBt0yyCmQDY6OsGTEy0PMDtqPVc7
4N5PFT4p/z72AoFfDsyT5eXfdmabzsWnlMCmJAPqJ2u5cemlmWF5B23KcG0namwkszecodPLC515
iJJAPAHiRtUJIPH5VeIVSNBZJLSDpWpYvbjXwxWtUqn9X87ObDduJNi2X0SAc5KvrEmlybYsWyW/
EJa7mzOZnIevv4s+597roogqyEA3/GDAWSRziIzYsXZ9g7FfXn/TYmTdV+4WKxEG+oN5zRvIBqjx
nQ9KE5EfVM0UUBnCDOtrmAfOTtMHfFGsHjr+FosUPXyQYRDhkD2U1ybOWpDH+AL5B9VhJMaL+Yvn
p12Vgx+caKTRur3ORHLpOehm2wM0hF80K9CP5CYiZIw5xkPJkOavtFeDsKbhHDuJj38DfgoVZJdo
UTUXC9dGJqLnQglOtLPQi6jBqqW6msO1SNDkx9akPV8eUF/76hzNRI/kgWiPmP/+jwMMWZ0EVyX4
AI4CdZjkiHXKuAmVN2OvhQKoIaaWwWekoQZu5lLG5qlLu27Cog03p70K4jO+CfBtgXXgTFr0CE0V
4G1PWazau7YJHUrLzAAXgYkQoH8ZOEYfYqdWtE9OPbdxIbhTEyShKQqxwJem2Em0HcE9xLGmerv8
tGuzzeYIJX0AQ4Pj+vxhA/hadW+2ygvG6L5IUHqW7vAp08b8eehy8SXTRHYcUlvcd5gy7S4PvrZp
cMcBpAg4kAm3mGpljYo9cuPgBHK+/u5HEIGwj8trLyHdeWWs+d9aXKqQNAniO0GaixvM+YNGrQYf
wBr9F/AU3BNhOICa8DERlcCe+wfRBDTQWzQe14DIe7X3QM+b8ZXJvBLiUupl12L30snLLxK2hl63
1djMNzsoaHjIYqsVfPXzUH1iI0/7bUu7+8PYWEP238ffNGf6XInhBZBTPH/6QGR0/YjGf/HByO3s
mtZcjGXpcVNDazpcHmvtBLSEiyiJDL5lasvsSFlayJbpxiGQDycgEDLz71UFUSYon3j4rBW4Tu0d
p9GBmFm0WmGI6IMfqrpqkFfyUWt3acshTULtiSrtO3VUjlWrhisYl3fbie5brOA+69K1D86o4YLo
K/lXgRkE9h02zJjMMr7bKaaodaVMLD3gXV40BMW1OGttGvAxbFIHFDqJJs+/RuuSNWg7x3+RegaM
20ZIrd4UGMerHhYOUvNUQIvQeoT4i/nnmK5FZp5A1lyqOALhlprE8vklSh3aAkU9tJ/UED842k4T
ungaE2033tcYSV+eE2t7qoMUzrKodCIiWZykBhrkfIiF+9JhpXZU2zT6lMfaEYp7f6+MlXL8i+FA
mhKHzWCg5R1EnVDaZk3IdHer7Js9kAX1ZKzom0HARrnl5Iu6x8tDru0vbKBEzlRzUXAtljb8hl66
ccs37TCP9iLf9j0V5kTyKKnJ0alXmhlNZkmbfqvMOt+bYeN8vfwT1rZTnla10Bo6GkvvfFoVNHrV
1WC7LxH2EjcdQVIDK1X808ZhV2wvj7V2bszHBQECSQJrmXtpewHSGCHeSwrEYk97IP0+HILDP5mK
nkXDeVv5otAhodMgihL9yjxe22JsMj+WTaJAoBdf3CBGpYCn3nJy9BUpnhBT3ic7sM14Z+JuaO7s
pGftNKN/Gg1nH4SI6/dWgcjzyjxbeeNkJRF/kJq0OcQWC7nWUCpUENBfmrnlbNClKA9W3/zslLKM
rrzx1bHIOLioA0mEqouvmyUT0C0sCk5TVkXHBMoOSEtsPfeWZfblxyPfudTA96H8Rsp1EQO1nTpg
oRNFp6504i+zFs0b/Sx96Oi4w0SsuFZQX1k9vyuqyC7o2nkn/aDPLqbPs4xOrZEYNFDH0QD4umqq
9N4Oxt+IvtF+U2FO39JdEIZ3g9pinnt5Tq+94TkjMycu4NG/k0XiXJ7g94GAQJlr7Kjgiuce5efJ
rFXj2sE0f65FPGL/Odhi6jQdLUftoEcnUH3urwhxsnrIYq09VCOIfkJtuBIeoQRoEos7+Nem6ADU
ewNNY3Rw0O9DCtqw7J+OUkz6htbfsboyB1ZfBx+DYwr1hmsb59uJkZgGhvH8QsgPAwCnKnTMQ2Y0
4MnJhMNnuvz2V44IW0f0rrKDUotcdkngxWehuHMZrqLlep/qWF3tB5jXoChR/IT3pt2+XR7yd2Xx
3UdwbeDfgioKIf/5I/phGATIUYJTrrtIrDy60OwnDHhGeAXwr4ubTgUQdGwAGN3nmWtjw+OKRIRe
Cx32qBK7TBvMIFEl4ZEl/3Fas9euCJ7XvgK5mPngJHNHtvD8J+Y8PzaviNZDgA4xsC8T5wjMDW6U
CuzPlW+wOthcBEbiOUuSFu8DprTIaluJThpeoMGnelKaZj9hrdocJmBxV4LStSUwVxGMORJGa7YI
CsrOGgV+BvEpK/Mw3Vo1wsUnOHSA5a98Z31lsVlMYjQlloaAZjES8nQLYEsGPrRUAHsm5Lt/AoOg
L03HZLncIH2CJqGjniXjHA9H34jlDmFrgfmjVd4ArO/2l3/S2my3UF9zcpIt4rp9/lnTRrah0avx
yfkRR1V3a+VK+aj5YeSDWDHra/v56oFJktT63/GsRY67JrAz4F9EJ9OMte6It1eb7VtjoJtctcO7
kiyL/xkbjYBmwAYvIm5AdLhnYVmEf7HL2ohQyfUjeeP7nz/5fJYQQYE+0/OsHD0sc+PtlHfGPxZV
1CtxwtpbJl9r2uRPVWLBxXyemt6daECN6eGxaLSqB5HhSdmi7/PUrhTmhtBMvTLZViIjEqicIgZJ
o3lrOX++AcMvXSuy6JRxt80fXH9ImoMGTPEB+GqQ7KOyD8ZDK8FpYs0y5MDtL0+teYDlpsYCJvtI
adjFKPz8B0gQw4QExEZK3czZiqyTgJeo8pBXrQUwsJmcvq9N+on+5tM6PDPZT1Kfxry9/JE5URS7
9VXW9MkolO57L0dsoFOX0ynrstPlh1zbqUi8INqwCEC1ZRm6IqZHSFiHpxC+WHxrg/XbRWZi7LO8
aNWby4OtfVKqjKTFuLSRRV680X6QLS+LPGCmE0PuwGjA0QrokX8qqFWFsL+IUcBJx26jeHHNj74S
LazN4zmgngNmIj9ncQhERpuLwh+DE3V59xZZfPXWlqaIdnIEHbKl5JJ9vvzIa5OIpAxrhviWoReP
bA21GccGJ2PmN4COdV/vzFuInHaxk4oVbErF6SArQCgNrkyi1Wel3+5/R/6dnvtjEql+omI96hDn
Ok5r7KiwwyeB2wr5o/fTINi4RDz57vLjrg5KUyRxNUoo9CvnM7ftVadPif1OepHMaTiYnT9HnC5h
7Qitup190ccre9PaG/6t5JyjD12IxTfV0CeSZWxCNLhas++AiHkRe/RNCDrjO9fkoYHGECfTlSdd
HZYiIMuG3jt9eXEDkWu1Q0A+tcA34KuPC87XGqu+21IFp7ZPMjyUvCBVMN67/IbXMjHsCRzh836M
kGmxOYBAsjhaI+WlVbV+vHNAlR8hQ8DDCdRGYPtIB33qRJW4Q0iLF7IQW6VkDmy0qp2gCqhS/9Yg
oA7+IsCiTEOxm+muc508//QG6KNZARacmgETHSrddv8DcmHzj5M0/uvll7A2zcj9GQK9zryZLMay
4b5kk20GpyCFMbcpOjF027KiR0h0WrtNoTT9zec2mdOkBOjcts3zpyOjRXeSmkan2UDnaZjwsXUi
OfynZ0kH+5eUwVZVoOb9xXOapFuRUM679GJuA2OIQF2H4SmeoulEsaZVP/duaUxPPsKlamtCor1W
U5/nz/LYI3Ql2UNWgnNv8W6hFMEdtrroBJekfq3ieoZUTo7cCCMDenf5AVdXkUVUrplzZ/dysELP
8qiiQZBG2bAGCIL5yheuBLhEFINRpftUJDBDqqiAf3V55LUpNAt+SfOQByCvef5BjSluuI1xxoYw
gn52SejcA7XqwK/r4Y9ypEJw5VuuvVcyuZx8sxKVz3k+oK+kOgQGIzwhdEVdreNco94mtSWbXcd1
OboiMlo5a6lWQtznBkhpYFl+AjsmZ6oP92Lu4PV9jdWVZDMIRhhp2VSPj22bYC8i0hmQFOGrKveX
X/DK8wpEhXMbITUn6t3nz2vAeC4m7LdOYMv0rdQlF4PGcv4Z0TF+vTzUyrfk4sMUmrXb9LwsTh0M
jwAmmVl8Gswcq9lpMjV5q5DogdToDAg8ezcfyysTaGXqkjaw3blVktzzcm3aLTYkeW1G3IU6beu6
VejCVdTEf0DirLsqSNODr6FkvTKN5o1msTy553AJowBPfLhsORGwejoFD9cXpLO4mSH4rbov+Gz0
yZX9fPX5WP48IZcd2kHPv99o+7odVANqZhOn+E2aCpwqEnLF/tYBj51+wYLJrjcU49Hwf/x7si7n
BibyCZqz2GzNUMceZkzRTwR9cQ85zNx3sWzwAzD1baMp45VdaO2dIhCZe2u4SbJozh+VbqwyxWQL
FUEHGfioWQkyWCHT/ooSZS1PAgYB9QT1I4M76+LOBjAsV1wAei8oDvtjDFUd5p7SH0cxKhuoPcmz
nsFQOgRVAfe4V/4hjwOhJrAbG8ieZYMCm0RTYgZrdFfm1dp+QTfjzKAgrn5XWSizCSx9Wzsv6IFc
9bbEaTS40UXTt88xhg6KVypm+4RKwigPJqWn4Pjxb07UQKqNdir+XHxz0XUWrD70sFjE4BwT1uN2
RJSHO4ttbbBl+Yv2XzF33dOIgxCRYs75N8cyPTQwJ/NfanrI31Rp6AU2XjYODttITkrk2aBe+7th
wlz7y+VHXZtuCBI41ueTB2Hg+dD+SIOSqmXKiy/QXG0MpWw7KPmi/vUX43DG0Z42SzyWglsfw6MM
fKj7gmvzcJPISqQbk+zbNXnH2k5PERc0A0kooS2zfwUcYEgaCA6BFjYbGFrZnaGCcKTtL/p2+ZHW
hyLLSJjJPXJZkMqzRoHXzFCGkiQ3Xaa+JX7Vf5M1Z+lfjIRoAY0T4Sw5lvOPpAO5wrI38l+yKGy2
SV5gdCs79Z457F85qtceinQaaYb5U73DFZSJ1U0ZteQXLQIpPmZ1hkd8hPetF0i3v3JWrm3rRCHo
UbmQ0gQ7/5g/roVgrWsDzL/yYocB/lSR2mMeL2Q34c6JifrRxURlunWNqbjy6eYFtTy43Hk/d1XC
Z3OZTjFSkq0Wkt8TV5PqJ+tDfk2F+iZb3b3X4tCH627PSH30evdN0lRXwpGV53ZU4hHQHiQA3hXT
FZ+u1ybouJ5kbv5VqbNh3IydK+90q0t/2KUbfa1cmJFXttWV0ITLGgfLXKLmKF3c/xOYhmPgJOEp
FU7+mrXY4Dh9bfmerSTmE1FDfGVzWR2QKTtv4dyIl/O2AXHeSYsbeIjDznfQ2f7noQ6+almbaBwk
aXDlAd9vZoicyEDOWnZGXAq5y5nGW0DTehmdPH4C1ch5RRBm/Ly8HN99PppD+HKIPUi+UiudH/uP
aWvEapYruN6eaghnX91ccxqvG4QMPTEaDZQ6w4lAa1ofJmIsxl2EBrA44kHDguJEFzeHgi+sL7AP
i0Om5D2mTJEKH370P3oWzoOSMNI0l+0Ajfz5w6YDEzPEDeXU8TW3XP3MbVLB58UDS3+CjFl8dK9j
PK6XVIDpip338PPxNDodSYMCobDpVO/ohJCG6uEdK5VPEWqi9KNLcR5uzv+REXM4eRfhOh4bBZj0
pIS37gCdCftii0FQfpNUVnUopGlvMAEWV9bF+wnE8uf2zv6MoBMZ0PkzjkMhM9MaitOcPjkOunuX
+BG4YrsnlZ2VMQnHsK+uaBDf7ewGg3KLtrn2sdtai1nb+0UVgnstThreT2IbkqF6SsdYHbdlc/UW
tDoYilw+Jb0cVNLPnxAg/AjTI5Wnknjne1sU8ouQlO9hhavDRyPm+cH+GGsRrXWRU/X6mMtTOuL+
sgN4DrsXJSGA08vr/t12Ng80qxMI1HiBy1ukPsmYmlMPH0VK50ufgHDFwTrZ+CLQIYc67ZUQfW2a
0GvukNPjMoDC+fwlDpwGFXrE/NTQWH1smBxHePFj7+FOat2Jola+lFGzu/yQ72JvHvLPQRfTRLMi
bDiNuDhlVTHdMzMU7GKjAetvB5eY722ZBm8hJptel1n+lY11bdYAFkK4iILQsMXymg6VbYDKUKAY
yGvEWqnTbYcO7PaWuvXwcvlB3x0W84MSbusc/xRPluQw30kF8vSmOMHyL78kGD2DUC/y/Frue/WF
0mdPv72gz2q52HXFEMpUt/lpIvkMtR1HqsCd/q1U/20oBCnotrBCamYyT69s3e+inN9P+H9Hplh2
Pn/KqdMDDPnyE0h657t0SJ7ZE2pWvQ1w4Gg793ky5IDzHU5e/qyEVp4vv+K1BaMJXjAyUI3O/8U+
Z7Yw2yX+iScUD3e6Ls1HvXJqfBKwPewGPf9xebiV9YKIBv4jeyrVwWWaSbps2qx9eEaF2XhSHTJs
Nh2SkmweyTNsUee+x8lhf3nUlYekc44bAGPTILtMGyYwS3K3dfITWnxxF6mFf6B9Lr+lrRGTxATw
R/nRMAdtEgcx0mkkFYIzZPFdZV/Vc+R4ymWT7Iaw0subCmBu8+Gj+Hycxf5TQGIZoMHmJ8jVPm4+
dJIfuhb0JY7UJD8uv8aVycplm+/Gx0A2vIwV2ywiIIiK7FQbstTo2nbbo9ZW9a9ZJn0qk5jmY7wG
uIx51WwQ8xQrg+oeLv+I1W9p0ehE9MHpvEzEVm2pRSR/+ZbQ2EktJdMhaHznhoBkOkwNovjL461s
eIjMHA25HWO+C3ZaTaGfuTPyk0zwD1Eadjmvprp6M01unl+ZNqsPh2AYbqFKi9oyktOtEiNWPyjY
iCII42ExPVEwV49VHWqPmGYGV5bj6sNxw5rFZqyQJfpHEwHutBMPVyRddT+0plJ7su3DfKtEg2tc
WYZrix/CJOlBCj/Ujuen/yMot6UuqrSOihOrY/DiGNuWyRfqF81p288c6tPON2rx38e/H2w/pC4Q
O0jeLKLHwFbzBI93VoipOQ+u1HDBBrf/IxfZNS7I2tejYYLueGpMKhvN+fNpBTTrfsQYqGmAot9n
Rhwpt8XQauMDMfLg/1BbhdrilTmz+lbpS0W8RTKS/89HxS+AdDWtOadYquozMjHHODTqkLxppe48
l37yUKghXOnLr3XlyNRA+M4gnjm3skz3isZED2nU2Un16+ibi4mp17S6dLZOH2kYmeaWG3rh6OjF
TYj9dXglzlt9aFq9AAHM+KalEJVaT+FrCmiuNAWe7vt4GXVu6Tue0lTarg0nCNlpBxL78lOvfWGL
rpjfjY/sPYttHTRBE+LHy2bQVxlyJWfCjSmXN3E5U9kRw/zFY85dE2i12O64x55/W9rVjBxLQ5B8
mp6+4nVRbis6kD9PatMdrQa56CbRA3lFU732bZnDM9+BOgVVmfNRsWbyDWSoAMF0Hxj2CP2HMCh4
0VS8GIe+VXatYTa/kiZMvl5+v2uflTDaYUbZ/KEu5jKGMthL1qDIyq4RD3DOUQLgXJB5Uspxq1eZ
3LqWvEZAWznX2F1mNQCjUrTVzp+36lQQHVHA8xLs3ViG3T/1mPtu85F2yW1US9xbkrzlWAtd33oK
q068XX7ued6cJbtmhiyiAHSYTGgqfue/YEo6TfVLfkGuT058G3VZ+In6iTPsL4+zst8zznxPoWqh
vVPU6HFoVqUAKFTiaoKHWjq27bGaqqTA6A0zg5u/GI72RNLJM8BgqbYjB6OTjrfjE2ALZlJBc5Z+
b/umP9FIVqRg+z6+KzFv//+Ai81+6ieb+7INroudFpcgoeCOqrj1i6y4BOIAh0vcEOVvSdlPV5Q7
K1sDQ6OfoYw69/oslqrAKTRJBPQkI8BjyLNbrOn3WH2030u3d/9JwNJfmTQri4URZ8U0vDz08IsR
e8ceGhP/01NVVuEn1QgFWqwB01TMnar/8Lp3cf+yMcW5/FHXVsufwy7ecdthC6iZSnJyg+pnIQtx
l5tNggFN0ZU/pV/doR/6hBlZe4vFalHuLo+++ppJRyOrAFdGoHS+Uup8RBPV8IWnTgYnhIV3ZRaM
PxvVHA9mI/qPx9dcF5DtcEXjv+UMBsydKHGfpCe7bd7qqsBQygi0k9Jp1jWg9Mqui3qPhD5IMQBc
y0uK1rZ+7qphenJT9dYvZXZrVP7QerUStIeoiRr8hEN/Njb+uNh53n7+GHrxSd3SSSIoy+lJq2J6
ZkTpip2rmNZLQxh45Y2uzVrOSWTfyDjY8RZHKGJzav+JGZ+KrO1wUpn0prvVy7TDB1AR7jZRdFzP
uhKjqJvLU2dt8yPRRRmPZgdEooupk7eB26QKkm6kq+PdYNFr5qD6/2W2dXslTlgdihiQW+Bvyddi
KB/2d6uFSnxCX1wdnXKqj11BW2cKM/zpL56KMiqPRM8VJ9j5glCK0UpGLD1PeOnCRsNR0BuS1nyM
BAfJXwyFBfNMQiSJv+xMEBMTV3NYe9VU4rDYJaO5t0MTO6kwFcVwZZ9ZWw9gXf7faIuJ0ozJAOQR
AKKOqx02bxJp14Pm9+YmSnECKLFK8j1AweIgrTq/EgK9F26zJBAHggoBXcB8WbzWCc2lGnSMnrUE
hHioo1Pc1rreA0ugB0wgoB70e9Jw1tcM8298PZDw36aYhF9r0FibS6DH2PJou+IOs4gN9LIdcXKM
s1PW1/2+CxNxR2G+2tkWZtLex78wYnUgMLQms1IWGwE+1LRSaUrKkYKxQ5S1sbaRUY1iumwoPV8e
bO0do8MxZ+IkVE8KGOdTN7VqqYx5EZ+omzajlxta0u9GdWp3XVrh32vYWttvamxjx1sNe7ZHF0c2
uUX1VX65/FNWNiXuh+y92FzgjbAUCAZuHA41QtRTVKTiPo96w90Ipcfq65efJfM3z/Rr83vlJKP4
jecgdJhZy7Z411TCbIxYEXiVaE7fLKR52l5gsSte+7gq6fqPnDz5+OlJlQ+FDDzqOcJfhAyNXsBW
nYbo5LR5fOtPQ4E9tdsPN/SQqo9BpyofBm6j8JmvphbDzRycxU4Ir0HF+dMH6zsqwqMj2Dni3pl+
toiSNnYc9NcGXAmluY7yIQkR4GIsi1NG3xSq6Bgw1mJ70zb6UOwSrdfUK69ybcrAn+YCzKWbA20x
eWstsIdAc3iVnZJ80eMay/CsMPvgrqfEGRxK6ZBb9AFIDB8dmRVDaWrWr5EmQtVwvmyiCLWErtG/
k/cuF+uOvHkIoMmQKULeJAA2go622lhuLv754DKZ5w3HGlc08I0Ye5yPDF5IBSjstqdAozy+EVoM
mAMvkZB+7cgejI2WT81+7LRrW8W7PZCB56wRohQkimRXzgeOc8eJiiHrwd431UNRdLdBC20YB/ms
/2hKbA4qZ+4uRQ6NYuNiwmINhUO1G4pTYtbjCyaTw1OEE9XG7Ubx0d12HoqSMDsOAgdWyflTlVVv
DZ0Wi1NL6bPfFQp6gJ0RWsNdluMdd/nbvdtu5sciC0bUjO4G3dT5YDI2iKhiM311aEHfBXUw/Wf2
9vgS1mrxbZ5n1+LZdwtkfjidpBrZfvoYl6D2SRppXTVJ/tqHVrYzq7oKsdtys7vUldMPMGPDEZim
+xePyT0eWZrGCf5OX+D7jZ0PdJ+/lm5lb/NcVVSPHpPUgz6Q3WCd22h/NaKFKQpfCZTpooQjWYkx
xfD0NZNT7w008D5kog0eQpwR97Jw+ivjvYuLeK/Ezc6M05hBuYsJOhq27JXByV4H2n52Yxspu0a1
hm9UW9o9fq/0xWTJEHNxcP0PGhVxYHCLp30WPTL7+rsrZ5bHIX7LY/xVahXemdOmuWZRtOTgEOIQ
c5Gi4Fika5Cg53yewgpRWrs2tJ/aUI77opLNK6k+WgMmle5jI3yVQ63sE7oEvpF3qO/jtv6CHKp5
vrxcfvN+/kjJ8DuQ+/0mDs4CR/bb89+RFw1KEXUqf1h6aisSd6106O4wZm4hqrcuFCmvoKcg2gG6
UOmTSOLAqD2Bu33/aUrNybwJWqdofzUNwI1tBs/4u8Bu700kCLuSWYwyANmPCoQMaFvd7rHq7fpf
tLrWC67Hau1pZtY9GtJuo19XHm3eV84fzXJp/pw75eatbrnvNHbTy8jXoh9Dj9z5EaVD8wM3XLyl
CXvR1o9CDXYJLGjrJjJK09iV9qCmxi6P8nS6G1WpaZ9FpISph+9YH27HPA5G2jijSR6UsUj8Rw1J
dXGMA5IeuFwC0DnKTM+0L0nCXwq7M6wryonF7sZZj3CCBT93kc9Myjlp8UdpYULQ5wtRjj+RGhdP
eutGredqGCg0uhvs7by70hlG+LN8iaBJEU4g9SNBSvC43E+jPldSGu5+WGkkrYNSj1zEPITxpX2r
Kb1u3gsEMdpD1dIp5oIuGneWX2g5rtvCzPZVHDg/1DBUtK3vjlnsIfzqnE0Z2TLE2D6s8qcMt8zE
64sp+GS1dH3cW05j4DbfuH1+CJ1Sy19q0/eDO9MMjKL8VBb1qDYPuMhmB9OguvI0xQAjb5KixUsS
2wFFYghsVkN3oA5T3apxntU4BA9a9HnSgv4htyvd8YTSxm92HeKRWJjV9GzmoHW2tdKxGlORlvt4
HIfuBhPPxD8UcafT2pgGBfZwaRnH+1a6Q3s7OFNF7q03Rt9+LLos/ZWQEOs8oftVuRMGxoM/R3ME
GF8nqYg3aZZYgTfA2TTjvZ32fvSVDpD01R15ZXc5JXKxKS2M9B5kCYu7JU1gUpT3Gqu0lDuj9MUP
QWAU7ozSTT+V1dQ2kBNwLT9YkNGCXe2OqXkcMIqV20ZHMbmbuqqXOwxq08Zr0sF9Ap2qS0/trdo9
oNFLfG+06EDfDEFt4DssjbHZ083TRsdKIUMDsGBSnmqOMf+mACiQeQivhvDZLXvp7HLNDp1t3aJr
vc9VVabgtO3M7XYAO9Rogwp3EHedWWiCsgHQuE1Z+jGNQePgfDdIkNp3Au/A8pl7k9k+WoWVm1T/
p+RWb8EDfJUhq/W+yqvhUbWqtvVSK4xcOLRTFRzLTh9cjr6qtHamUWjZQWldET+oiZ7YjzJqbHS9
oPOnmzpyYtdrnBD9ejbl9N2bg3IXtZTiNp0a9/kP2ixxlhw44N8cuxbjprQL+ZmNc35rsRkMeIHr
4XhngIxIH0XRT/8EUxPCwW4KIfEiho4C0yFVK1/onuyi3tlwWtnjIcAcJnucelXRUs9I2FblVskg
AzyYhCT+M1Y2Wnssy8DVHky1UvKjj431UGyMtsyz5yDLlGA/gDQMf2qdXeafalWkTbGtm9TXd72v
SxBTIovU+LuvhG2oe71Wi0LfZH2UWV9VRIf2XVYgrjqKsggKykXcGzYsvbZ5Vh1Fz4O9PhmGxNY+
UgRIzcw2/du+twfcSKooSCqatrvUiRsPuxDojZWvJ+FWt0efnDrGSSc5hoH6LQwq9WmiLBh4VYc+
8BixKWt7kP76vz6eYHemBgBgSxM4NqV6V6nG8xQqY/9TM6SBEKVT2/hbD0r80VSMsLy3Wk4lj70J
KLLjBNixln7vDpvA0ptq27k2spxeLzL1CZvj+N8Wkav1qKrciEZyerY3KHE2bTB3tQ4TCGfNUyth
v9lTbryUUC40pneI0bY9ThgV+9LoU89VRF17BfCiYKOXAV6mpaiLGpCWAzHCzOSA1GiKNJC4U/vL
wUc729SJkn2ukSw6XmgXznCTU2YZva4OfJx8RV5ktyWWU/VeDZvwOBmpoW2rBuNzzx2bsQFwp8St
uiOcKrIt9FnnU6dMSunVpp1rW9O3ivBgmLFu4oxsYVq8rya1TI4dPUs1KgRMGq1XeCPZL78zWddp
m9bhFuBsZ36iE69pb9MK1uw9tPm4y/axOpn2bVT54YuVxmO9TSfDCgHx61iMizKwnukuj/utMo0C
T1lwjl0ReKXDDXqjw8T+FJiJ35xSF83ShgKRHuMAqM5PV8hO2VLV1+We8x/2lmzZor4Und7dqH2u
c12r6CLZZEOYTXd1n/rtJxqs4SCktOSeKspG/3GwmcG3IB/H/aABrfrVCDvQN1Y9IfKC4p/WB0tO
+WfVTVxrU9hVbO2MwWzlfqTY1G2kXZrDXqGsiXY7wenSGxM0jzcp9ZFwm/umeMHMNRrv+mZuL3ZS
y2yPbeOOn5EgRIXXT02T31cJaq+dtKPBPuZaz3zWskK3PSqIRfVkRnkkD6iYOnvnqzlq9FoKRbvv
OjBC2rburUB7GzMQVI8qDaZ0yFtDnOr3wZxCRQcQ8D5dzox243OPkS9t3MsiOtCIjqXzNpXhlG0u
x0GLCwr5CBWEOxc9DvC5g2Jxjyb5pCoTBLJXGUX/xb1Z3KlmgZ1Ahsp2S3TWfActr3+sTPQ/gyIR
ME2ocHPP5Hmg0mmcQ2rW2q/d0Ks3Jo7UHPHTNDxxnzGxpk6Ca9rLRb3mf0akjjvniGfG7CKgdnmx
aSdz6zWv6qna5WM13QHwFrinC81/pBzXJBsjtrp+g/yz2KiVMV7Jpurmu2AJBe3vYhUKGtqQF7mu
ugoci8JN/DMIG+UpplmoeWBrLYqthtDf2VoBGc5DbnWW+ynL6IvelWpTdrsqmIhZEiNGck+zVXn0
Uas/m8hkO/Kfjdv95/ehA+OY1vU2+t4roaruacDI1GPkVvU/ZW7bKduKkxV3E+q/7oZQKDeuiEDf
B5/Uh2YmP6XjuU9i+U3jwa4BKVk/J0PnXsRhpwWfEz2s7nqlqyKPFG5RXUkCLTIiBLxQuAhD5pbC
Gbe2uJ5Ube6MOpnQn/Om3no0DvTRbauQU/CAI7TX2K/LSTSbhJAZJcFPmx3b5mISITHxW3dMpp9x
YNXdTRE06XMJbb395Bs+56FDyIVhPNvBsC+axpBelrfOB0lRFOmpJINEIauHWy4psPPFg+eHhu+7
rf30jRSbcAKkk9a4SU4j1jUe67tvylBkuKgTMXHJO80z+o8LBTtGHAaN1H8SQeSnemyCOxFG1Y9G
TmN3kJpIrpn9LO71PJxNJQHhPCxSsl3L5FoCLS7h+he+uakZWp4iZP+odZl23yiQAgOJs4YoJE4i
Q6PJK1vhu9nkzuh3Unq/MyfWUoaaWz3100qJ35pGDuUmGe3oNSNxu7WHNL1ys7aW10/WGemnubZC
pzEDL75i0MNrncJI/TnEeMrtpdTy9vOg1FjIW1wW+51VaROdU2wE1jbXU+cHCphO31AAoyNtVNJo
SL2Yrtn0a1iCMrQPdOtO1aMu81a7wYXcdp8mbNclRvKzT3XuScMI5b/RKH2Li1BHB8jgFTBTom+S
mCHY+SBNskfXSbNsoyMPTXZ6q2uvQDp7zbPNskSfKqlUcpGUcX1bZOEUPpuVtKrPQa4XLSb3xtAW
W5T0arBRsFlXnE1l9H58zEyEu14R+TrW0TTGKjuhJ1bcbRq708QenDLW8JvBhBADvVDlEhLvss7q
Ztf3oskpVPqx7OoncyJYeHH9IMvfRFhZ9Qfzg8z0uRmTK7RK6xH5wcWEB+McR33Vj6/UZIJdNOV4
P4WR8ygm4w2zTOVKLXG5oXD4miQh6JcjWc1JuDgRmioctD5s1Fel4Fa2t8ck2I9Kon9WUysNDqoz
dVvdSY3YS0J4KF5tF4l5ZQ9drnF+A2hjFjhpJkqaSyxsH6hKkLq5/hrYgbERTpI8530RelRJTII7
2gWvJHzfJbd+j8gZgUIFRgPZl/NdJZFaa5Vxrb8Kk/gtagAk/B/SzmsncqwN11dkyTmcujLQ0HQ3
NHBiAQ1ezjle/X7M7C1RLlQW+9doRi3NjFZ5xS+8IRZlsO0yz3Olzhx3SKAoqzSo76VACi+VRvdX
dhEv2RJ88eXMPO8HoiAU8z6KG59ut8QQCW9FrD16dRAcZNhtG70th1vAbfJlUzfd/nyo9WFI/7nk
xIdPRGGut0melrvm+MPLwWo6ozP1xyF0qn9WHZvXDhmmeQllyZLdoAltZ13X0RjvMFKTKCaUUrlp
1DYf114HBnALnsVbKBp9EQDakygvXBFq4vqcvOFjZNRAJ9QfgVqJlYpY1cbOikZ2xzbtnpIMvYft
WGqe/HdhNua1o2k26BJDaeLOPdWDraIBDCE346MQtncPjqdM1qiT5vtC1JqzEZkYxnXkheIxcrLy
Lx3qcAO5WVa+Gbh8/A7GBxA2xYdzbRicFLLQ6Hrjsala+2dYqtbKc4RZE24XFuG9nUXN7vy3z185
hmT92XvQLBAk+OgJf9p5jVbUclwR/8roAOxqYB8XxB3ZqifJWssRpMMk0NL10BtLbkYfXgOzPQhQ
Cg8vxMXZgfOWfqNRYMOe0H4Mei/qfoQpMd0vEesGOJDIUJsNsmBReQ3JW1sNZmMjgkQG361C5Mev
M5TsxCEJO2nfml4zvmMurzaBK9NvCLZVZSn9a693dRPigiOUXyPECnuVQ+O6ghRU5d++uqg90qRC
Jp++EdD04/NUlFkjWVnMNOY8LKHR1KErej0GJ+FE0bUClmghRDi9sBkRWBsdJJvuw1wf3/R1T6mp
Tj+2HXSjUZfqh16qh20tkuTCwZpqX2nysMu5cHcx1/vCVp1HKODb6Hoi2UToMKVOs5sTx8FaJzc2
H51WNDvVzuq1L5wekdl+3J7fol/c0gzGm4S0LBBJWh3HkytyfRy8Pjcfza6MA7dBuelQO0oj3Kww
9Xrd2k1MFatRfmAYnzr7msxro9LRAnAX5Jm/cGROryl+Dpcn4HXZnvroxz8HOSS9jQfFfCwGtb3F
gKTYiHyIt5bIFXeEU7qzYv2bKqRkjf9NOAQsy7LwPz4etLcleJd5bT4SuFg7M5O7l9CygINUMHe+
13L9v2Oh3kHpHj28eXZIiViryjAyH5VMDe87RBLdFDH/Q5Vl6cLanl4/03chqTG9QyDHZ7Fn4QDI
klj5x9hssa7iXXBbXy1XQ5QdAsOXEB5DoFE1/GBh/349MPpbQOZhtM2/UWjUhPTWMB+lrnLWfdCm
eywncHhKHTSym2zTduWzZyjJQuo91xBhcpHTYVCSCiIdlEyPF9Jom8DQRRE/6T0aJX9AFjuKq9m+
QtO3kWM3M+jzbIdE6/RtkeiFtWZvRco6pM2YXOpCqdnwXU4VuWq1cKNhpLJkhPnFgaObSNw5oWeh
Ms97fkFWZ1GW9NqTyOsnz4ujrdGGYqXFsbqOfOwFQWHqK70ac7fw+3hV9b6zCyndrc+f/NNLBhsq
8Jf4byB1YM7DojqQq0aI1n5EpksAOWr7n1XRSs9DZ0jfrz6BfUQngtKBTl9/DqYDWp4nJnnBY0QH
4tJTtPLgCSMEbi9L96NSR8hmlkunejq1x08gfSKQ7uSzdOWpBx1vhnD0rXg02+CpVDWaF7TfHxvs
JypCfb1Z52XT/zs/o18NiPLc5H4wpdJz7ybqLp3wdTl8aitj+At0t9o4pSrvoDIMD00tv5wf7iNk
m38g8QWklMmpjWb18QfCurXyxrL8pyKwc/N3lkRqvqJGUMmXsZADV8opjSKt9a/qhXdZatgmuoNV
K7ucSGzTmlUEhrILmnhrdDjNP+SQXBem5PQ6p84KsASCA5rbxEPHP3Fw+kELvMp+9Eo9X2cGNbiw
r2My/Kh71ZPGdksR8sCcn5kvtjY6rDDLiHghe82J0VIVFyP22YyKugtApUi9Gp3eeJClsAoX0pzT
u4699aEjiRIqwcn0Wz7FeFJshLFAMe1JtoJwVVRZu0vKKnZTgspLU8jNr0Fp8pUfQSf57lcyGhQK
IGc4JZ4QDnK8B6quEfETYmKW5oJPSlddhdGHGyX6kqLuF5uN0cDRAcqEnIzM8ew7sdFqhq6KnrDE
lNVVWhc9roQ6+ro/pRDTxo1eZ8aw9mN0vjZx1NnWMyTt/ianB+u5hurJ7zISiNblkLfFsEGB0g7/
RHXFPv3mtBDhg6q28DaieHZSoAywvMSEpBYvwcCjs8qwEl0TJQ/eBr3pJeTEyepPkQpiniRW5FXA
OI5nZYySEvcmR7wkqhddtWYU7+wkoUPO9LhtJml3pRlcaVVbLjyxJ3fNVLwgrSU+RZgKLsbxwCLt
qd9QbnoOeR+eKRyNl22b97d5XPTPkEKWXD2+Hg/4FnE4NZOTEkZqaZneR+qzVyXpXo1x4Wr7NN6k
SOUVro/Y8kLN5KsByWCQhKc5w1M5+0DLi7sg8HokUuXcfh7b3vyZxnTHZDwN11qrL9o0q8zY0W3K
9YQbE2f4I2uz5kupyKJsDFV6tZOyMddZV9RkPKqgBe45QXqplSJuX2JlsAzpIKA6Z7/AQtf171Qb
Cn+LY2rG1ZpGaugttFGIx+e/bWL/wpLgEbWU07imkv2wrBFZfgUVICRzrTqVIJICxRtYq65PbcO7
sqko7HzJjscbvaTCTVuwIrmTQkM417mvJmvkZ1Jr3StG0l3XeYMoTGrpcrUvU6tLD73kIzEUQ7FG
ehE4lLEfq0AP9iW2nO22k9tEeqi9BuAj5TMt3thNLV41YgWB+05NdN61SpD+imLU3cUK7mc6hBsz
18qicFM6x3f0b6XhwRG19agZJMY/FD3QH4nNw/h11Fu/2YROGosVgIX4RdS1Fbh5auGml+MGunP8
AvH8ru0H8bNQS7pWda7xv64MmWQE3T26oN0h800j+GWFYfMLlUqv30upl/wGMoKigTQhmNZDaNEG
lKI+vxzUWv0zOlWtPA3JiJNWFkVJeNO2YX9pogYZuCMdxXhy+jCTu0rvZflg9xUoN3esQEyvK1ML
rxzIrvaF7tta41q+VOKHEpcR7shB7tQHWkGieKsS6hmrqlBKqsyjmv0KYSLrNOmDKL7CJkiTWT7H
uzOsBtuWSskG0zXMSEc4qBPSOsggBezQZpauvCTpnVXQWVn5xywGIXebRi/yKN2YHmq8AosfX9jb
HjD7wyiFsv4aiTbstkFC7XHrFJL2rgfemCVQmGyHMq7ZAYbqvvkATxBhYIkcXMQPTGqfx7eTLEn5
yMXkvJBcB66O3/0fI/OTN3AKxjdVpNDKgc09PcFc+OrkinM8ljro3hConfci44+zD6uxvqiCQkZE
FC2Lol3UnT258qcC0gRjJ3aHjTsvpCmOLwdJLg+vXH/1TsRdsw302t9OFQO3BFWIpDBW4XLQRQvp
zcnIFtQ3oMH0iCkn8cQdf2lmIniQDK3+z+zkpEQ2A7bUGlygcktzMLsrQR7hmEG9MXN2NXb3lOrP
P60nZRGCKqRm0M8CDTnR/45/wJD0gZEkqf9eozzo32p2bT9InTISZCblDUz6MLwcC6/chKJJ7nh5
h4Wc5SScBD1MXYTNRVZJJ30WbNErVVKSsuiF1EXZBdjw+Os8HVLNRZXlWsIDzwYo4ORLUND5Y0TT
HMUbkgnSiSmhmOWVsV3UfV7K5suA/vy2GIfikKt2vovRVEX3scC04/xM68zk58eItiNaGohP0CkD
VTy3n2xiHxVliwOEDp01go9qY1ea4o8FaN9HAH480KSFAMQVdRs02OdkXMSw4zhwModGnCFurdZp
bzwb+nErd/VhwM/Nd72cmkFS5vpBK/Jntc6l/fmPPUmJP44wbC7iKFaXfufxvipbJadZFzsvSdGo
5dozR9sNiPDuRN0OF91g6xthhtFr1/vemyrG7iY2UjlxjUS2t+d/y/yM/fdTULGmawF8YE6PjtNG
7se6dV5yx27Mg9O2aem2DV6jrtOhX7PWlGKkKZaFt0oz+LfnRz9ddlYDBZX/N/psIpDg0o0Goc+X
okuDtVnZg7/SBCJyC/fz6X5mHJuwCvI5NYg5zWrQ1L5z6ooJj9Xot+7AxjHH2tjxNHaXZuCMC82H
r8YDuwLzGacfwLizc5u1tjk4zmC/9J2hoePaY2U+DN0K4xv9qS7KYOH75gngtIrQNoiMeYEAxk/z
/CkpaycMb5/4zkvsl8ZPtS/9x1TY/WHUw3iJRvbVt9HfpdQw0YyIHo/HikoiwhJD4xdM6K1+lzVm
fJlpgT26Uiw5uPHGhnb37W0CGEIhu6Fsg4zRbDp1Je1sKcy8F8lTGn9V0VPxt3LEU75wDX1xGiaz
AhaN/hntw1nSl2PpMej56L1Ucp6tstRzgH3k0sbEh3evlkO8KjKv/BOGZbU7/4lfrOCUZUDch2RA
XXq2gmqN9KZelM6LgkW7s8OTOsSMStfHjdwDv1t4WefvCvsFIUoSeOQT0fqa89nNQK2lWPGll1iX
9GoqyA6xW6mmePVyKealrRPX1xzv4fxHfrF1iFiQfqAyxi49qTsL3aTCbDC9XukjMZG1e1LF/iBh
YbAxombJteWr8WCpQIkhhWPM6X3/dCzAhZWxIg/Sy9S1v5Dg46zbDP7URrKD8EpnFpaawF8t46SA
RawwkWM+sFKfRqTtFDoe4iUvPmqb/ho+rbeSVDNMV6kIvYXd+sXtyVhkShz9qfU2i49ioxNVLlrv
JdXzRqW9qQOZUfpRXrhdvtotvM3k+/SU2S6zE++0ZaFFo+W9WInfHEa1GzZRHAUXdFO9K6sY40M5
jN7CI/nVoJOvOEVtGHggCY7Xrs+8zImqxn+VyBRWelx2G+yhsfIQSrFv8kb/katBuDu/QU8HRSmN
YqYKlg4djTnToPNaOfBk039tAgExNkHOnQ4RdLSt3fvFVaqWTu7C/9bX58c9XUnGncJ56loQgObO
O1Ssy94XFmciqrXSLVgIQhJKRu/nxzndnlygPBVMJygQ+rTHk4rZmZlUWSNe+85yrrQhGdyws8xf
uio5m+8PNfEnQCEQP/ODj4dK/CAK8RMMGKpLrgZJDf9gGQm2GRGLb18rH76K8F54cyewx/FQflGJ
CkIHX+Vo6Y9EqqRDPygchVZc2aLKtue/7ItNgioHjwN36CRjM7tVdC+3kiaAuVPJlbEOrL5+cCQt
PiROGAAK1FS0Z7MlSfZ5KsIk0kFBIZzWBWW++TeCuihTPc2CV1nuup1G0WWtYX7qBkOkXVNhrmEY
9uo90IN+40SyuXDVfLVxCC2mUtjE25qr8HtBMViFJgWvVOfaA89kuNKtNP5ljW1wOD+9p5c2KS6V
bETROQvs1uPVNDK7NUazSF6rPtaKjZwEWfTTRixfvaNCVd/6OXTrJcmprwalFsZBI+EitJmtaZJH
ERD2LHtVOui9MvbEt9SFtKuhT8UeeY1+4Xb7YjxyaZJLfDlJd+aBRuqYYwkoJ3vVSstwgWcGqIp2
Vb3uhk5/DykTL7z4pws4vYI0pFDXo6g5r2cCVwlTv+njV3lQx62d+dZdG2hYAint+E3XGJYPeh1i
xXQjQB5SLT5eQcKITHRdHr1KHp2CP0NUkiJ7jpdIhwy6wJ/z++Xky6Y8Dt77JGlF+3c+lehL+nmn
BfXrJPD0VKN65CoEqDy+ktb+f4xFZgZCYioHUAw7/jIwTbkpj0HzqsmZAUoAQasNbyIEj0oKlloQ
J/cMFSVqs1NuxJeRJx4P1uqwlQtP7V+dvqquNC8wV0XeGTd9Gx5aJ9wEahotnL2TdwgMF2hnUFMq
x8CZ4wSz3PbS2A/VVzmSCV+wuivkjUqtcCHvO12zic6Hhzideqp02nQ8PoVJTtRWLXma+lrTo4BX
i7vIhei9tl7FsrMUBU7zdJTys14TAgzmKcrL9ICPB1MqA85L48T/YqPRgOSlxh2M0HA19rEFLDFI
VxDZnI0fqem/81vzpNqAQCjiCpO+Ncqz8kmEpvWmljRlW75TMjWfAyTOLsmshl9FCNsoLv3uX45s
4J9QV/oLTCTtezUZuoW5npuETShcS0OllEI6cQ1/H39/kEq9l41G/aZpgNc3oxl6pWsEjV9QOxoa
hE0CGdUjZP71O0lPBPyIQVP2SWeUETXjRH2uI+D9h1hWMnm7MEPzHTfBznnOkKglS0a6YvbjtADp
kDo21DdkirRfre5pzxJIqwcq3iXeZQp0tp5S6KYgE70swrS1Vo4hKROnMZuCCb29L8eo/wuyvFnS
YjgBNk4/Dljj5K3GTgXUejxzSmnHdauM6ptc1s6PgM7Tg2JIceGqla3ddHAEO9epEVRyO8r1iUt3
Qoh1W+bdvtYF5FmhF8JYWM/50zH9KBJhIgGymomnffyjrJY4sY1M5W0c4v7NKJTs3YipPOqs2i9k
ypbczr7YPxxQ6riTwyXZtz6PxCEWJULprbcwK2V8KLq0Rg/RSmq3EJV/k1V5Kl9ZYpBdPQ4be53x
VP/yUr114Qcm/9KBeGYr1DoJ1+c3z+lMUB6dknUSIJDG87zEjjMUJRrF+xc1xrMUmR7t/rTtrjwL
1cYkLN/ODze/j6mG0luHlc9WIyGZF949p6ngeqj+m88j4I4y7jCVVEiXZV7Vh05L2wu9s8Xm/KDz
y+tjUFy7qIKDJqU6erza0OUEHDMGzUbYS7Um9B0tLwdCYKb8bFA83fWoyxwqH0bv+ZG/mF3uaGq/
FIMnCO1s2btRFIbRSP4bCkXdY17b2VqEgXapN3207m2xPz/cyezCikBtlFua1w71kdmHEinJQRCG
4RsHp0pcDUmt115rhgpxjqRzqWuhzWvo7VKeOX+KEAFhVqeCCKCC04Kwgl9Ng19E9FbGHB04Rdna
d0rPwMKXd++7O5bBaG3CKScUm1Srj1czLy21tdMmegNaEQxuAadV2sQa1Q9Q4dIGyY4y/2bkzvfR
lIJOo4ELIpaY3WGQJEMa5W3yZvh+ui89276EDewdxgAI6/kl/GIqGQoALg8N8jVzHtEIqTuP5Dx5
E7EabBJHkba9UNUUWiIFgoXvOtme03fhNTJlmNhizBVIqEKGioTh2BvoRbEKol7bNzRsdsPQSj8T
3Ob+f8ZDosYmyASYO/fKkWtQTaESZG9BaPhoQeRZUR9ktTcu/TLNJDfPdW0BOnly9qdP5DRM1w34
0PnSRYKevBRZyZsZhv2tFxb5psxC0y2bCMCNXKn1VaEbk/tx3i0FTV+sJc8LCkjsnSnxm/79pwht
MEgYfKieb6LpM0g2tPv3VdGFAZ3uxPx5fuN8sZYMRlrCPU4sPycQpKkWJLFWZW9jGmmbDFP6DZDC
fteix7jq4BYu3DVfjsfLSXtxwpLNJzZR1UbkSZ+9NWVo7ilIRPgElslPHq50X/HML7QDTicTXSWF
ui746Ml2aDaZRZ9Yfpco0dtodfKvwm+KNQXm4SeF/CXs+GnISRAF44bE+UPxTJ7do0oOvpNgKX7z
7SLHfmdUYzQXbPOvU6nhLUbwMJlCuQA51Wo3JqTKbdWOxUKb7XSC+RE0CHg9UCChsnW8e6hKDnI4
ZBxOawx3RpSFyE2k2j+rz6N95WTfReswEu5cwGEpGlBqmtezUTRu81oa07dq0J+rpqj3vsbDlY/W
OiBV2p7frqfLCTSMbiVlycmRfC5YBXGliTRPat60SPeuA3lEsiZ0goOutW/fHwkkIWEHDXBawLNY
L3AwyKylsn3zOjW/GlVHbLrWD7Z4yJe780NN++JTlgSsCzFL0LG0+RUEwOZGPMNYIdUhJeq7n2Y6
HMhK3VSK3eEzLiHw4lfmIbENfy26ILyTbVB/54efx9r/jT+By7jxNELtaUt9unA6IJtdLWrlHeqD
rm9qu1Dva71udqnfGetqyOUr2fceZU+19yC4AeGY47jVrWq8ketk6fqbXb3Tr6FaQg+IbJ/4YJ6g
0roFMq3U6rsqtdYaWQMoGGbqab8idMF3lacjfJBUnuKGUdkuBAnTizxbCVTDOMLAPLgu5pVTs8dk
RvVT7V30NJz8Jhvv1dCSFgpC87D+v0+cPpB4BH7zHMqX1BQx01TR3mswPwfEWTQ3rRxEY9SyFFt5
MFQ3DVH0QxBm/BFW0rWG9OghsOpDnHX5b/DT5ZJVy7wxzm/6KPXz3pGvErzPLkq7b3pHSnTt3VSz
5ypLvL0A4b7ljXxsrNAuXQW5/3HteG3wqxgCaCJBAxBrJKg5vx1nR/y/H8ILAT+CSiT58/FuzIsU
DUI11t+BOQabygnNQyDQQpVaXdqcH2p+Y09jAfriaylQwJKYl3abzgkm4y/hu5Jmo6JBRHfZdrX/
hPJOdRirMVgbVeatE0Tw173kUdAGGfNy/lfMwu/pR6DlRiKu6cAq+Pv4gxXfzjoDVIvv6mHlXDS2
c5uXHaI+hdIUv8NSh/ta4Ru3sNe/2IVInTHDBBmEGzAojscdPIxPIx3hELfXgmtEJbz4RwMVBikS
aXiv4t7e4LXmP/damsJnQIboYPRSt2pQZC1WQSvnF11Fs20h2vviOuL3TGqIZNjQmecwZycyhOnE
JYKvYFLlH37fiAPqZbbbRFa/EqnXX/QInCAfEptbNHnwZLEq/XIYU3Wj0a6+P788p/sRdU14Wbzq
iGIwYcfTVKtOa9ZyFvpuZOigvjCevGFRIEHr2RKb5eT+mdRawZdNY1Gim1uS5mnWSVJltT69IbRe
QJejONTmiZ8vLP7JnmMgCEHsOShfHPfp33+68q2u6IeylXsfvd1kjDYO7gDqOq6RGrtNuZ1NF/Rf
7V80KmohC9ffB2D46JZlcGLOqcpJT4WL9nhwrzBFl48aG8+DajVsRyqe6qWIc/9nkGjIpcW2Vcvg
2AFGrgepkJ0LxUNADcbUmK2K0DdTt0izoXbVqEvIWHuFuCp0UakI9J9ZgvrbCt2LWndB9ZpY+KKy
EDwbYZNJt2aZi/TCCKVWhqqOpZ+rmfJADK/0CDvlroekSdCvdM23X1BVSh9EItCMNEer1JqNN5a2
lq0pWI1wm0rUEh7Ob7Yv1gWVYJp2sHYQRp9fflS/Cy3uNcV3Td6DQ1p5yQ9NL5KVEHn6RNLaP1S2
XS6xGE7eXCIdmCQTCIJSACnP8Yq0BqI4epWoviugO1WHrsiGctW16AVexnlrxRfwurpLdOfyZFPQ
sFl69GdRK20L40MXeeoiQpmdo4RMKGlQkTpNoJqlOoMLSLem5g7vQF5lTtq8mLpvLNz+Jx/NmAhw
okNBlDeVqI8/GlQ7oj8t2k+ubmT/MgznblJU1Gkyd86F2vf6zoCJsDX70Vw4AV98LRkClto8/RN1
ZHbzkspFhhOh+OgOZbC3ar+I9r6qjv6vOtAq/SojYk8W8oKTnUU/n8LZJFMKKQyCzPHXKr7ehA1F
zRC0sK67NXqJ9UopDSVxk87PV1IuOT9KwDbewlXzUQs8Ou5kX2AaJxYiqBfoyccjI+yUOYmmQYep
5bZOL3pS36pc5Y2mxH9r2PKgofVGqfc2voVBvbJsoEZXvRmkzQ8r7QgFtmT/qESUqFPeNM0oCVcp
VSDziZQ0+dp2an0nCKzhHOYVKtckBIjTudCOfeufiGKzWeuE8vLB0kisEYaiv+hdOjWnWXWl1FIC
XL2katzoSSIH12ZEQWiNinaZr2PQxd8UHie85M7Dq54MDTVOmg7H8xER68vkaOrfzmnWhnrnxMJN
ht/fu0jmg8wmPWq6WhsVof7VfiM4Ibn94AY3zsKemu/j+SCzhLcWeJQbkq/+Jc10NWXlSxdlcLCX
VIrnW3c2jDa7nUwL+ngufXyLv7d+yb+Hw9KXzFOw+RCzbC/zDSNXY9YEqr64UmpXGtbmq/+nvlN/
nV+Y+a0zH2l26xTQ3S25ZCTlJrpAMczYGD/EBaYx54dZmrNZFK3CS8jgCKp/vR/pOlzLv7uD8vN/
G2J2iwWdXnuSF6h/uahX+tpzxUbanh/iw2vl890xn61Z8BVglKTlBZ9RPBfXxW4bwJBwm7sWTsG/
QHKDB+fgr6UDsnbGUvV2rmswP6fzRDQJpCKqO74v9Helvq+81ZD8lKvaLSXjQlFdFFWuDXvjawdF
k1zJKAAPHST5cqy2/OZ1h+qF+QchuQoy9PlpmYek81mZ3SAyYPww7tlDwnpJutsqfWzKhfvjywPB
czHVyunzzAmmqiDyQ8WC/RO5f5IL5cl58tf+Ntuf/5Ivt+mnYWanIRvCwBERw2Tv0T57HR6kw7D7
34aYnQTJzGstobX6t9n4m2mbDu53o+mP9fj0FbOTUGtQ38d4GuIiv/Iv1ENxiJZOwnQDnZyET2PM
TkIp9NwqdcZQblLHba/Aj+ENV77kpdtoq+if/PK/TdssXqh8R5bqhN2fvY+X0r12ke6WFn/Oof/v
hH36ptk+tiJF5BLS13+9p/xK3WVP5s+Od/uiLbf1vbjTR7d+EAsWMks7bvYw1lHWlyJgzGFYSX/N
Yi3lK+ePefe/zd7sZUxzP0aNktnrNv3+v02nHc4P8eXjS4GXeBn5K47pcRiBD9AIoDBS/1rlRSb9
tvXfRje6Wvf4vw0z29ty5ntxODJMLjaOsQujizxfBfrCIT0pP5HwQx8i9TFxQAC3NHuAawuOfBnL
46NT2SJ1laBvbj2gmC2Udkj02yzNUIZDSyrYS1iKpOsIrbz3ICp1wg4MG56/99WAR8CITYBbYDm0
uWf30tD1pRbWnvJoRzEmdXKf3pREyIRrheaShvYLkdQ0i59P9wRWwWYIrAj4JtD9s9ONVhk/J3LE
k28kju56YRDjPe1ZS2Hh/OUg+ifpIQ8AYwvIZy6q3/Qe4uG66j22lWoXYmXnRihfWBQBPGVFY636
pq8Y4B8gfcS4oPonXv7HI/up0BADrQ38Ms6ftCIxVpy7VF7ZEp5bljFiVBzW+ZKC4/yAkzfzZE2V
bAQ6NDxwjs9FTVULnJgWPFeqFFyOIgpuTJwXfyC+bN+M2ZhdxZALFoqWJ+s3uZgpNpOKiA5toNlh
TLRY7iVEolFQVEHMUHXYYV+grs7vypPVQ7t/QgUAOqdiBzLt+NOk3EYWPlHS51IqnHyFXHj225mM
n3fAYZKFF+f0k2DtTE6gYCVJU+eikHZO9RB7nuQ5N9PmqsRc8jYtjKWJm1bjaOMD1p8gbwriR9Av
5rBoyUNWSY9M8y4QWbvNJdP40VqBsg/95J4aqLmXMNfIXUlS2tXYtN1CJn5SAWaxkEomL4UvxOGb
+3QbchwVkvDtu0LwLEDL7e3y2eplQO5pJhpUeO0yCMCFjzCO/yAPmqqOa/p+JL1FMf/ZwqSfBLz8
HhoPqNgBh+UPczg6z6GHiLzu39cSOs3IlkSVle6Mpm792wSZEeuyrFNdWdMtL6uVj2iz48o6u+93
iTJE/obTcDN4qwr9uah2TcjjZuE6cWVWF4laGfk678ayq1dh3OJwujm/P+dHD0wA/g7QIbjEcbLX
Z0cvMupRraq8vA9HyOKirbsfELvHreQ4vuoWucpVSu/m3/lR5xtVA4EKLAvBNy4Y5m52KvzI0HLQ
ksa91mAmOkmchX8NfdCShah7/uACrIBcgp3p9A/KNrNxitjBVKKL9LuhNaVrkNoIO7d0yP+WdqK0
W4SIMoBo579tPqOMqUy2YVwttOf4yuMTX3IwhW0m9l2usBko5nouciTWBTr/2sEDq/1Dz6zicH7Q
0zPJXQa0i6+lQgEn4njQzi4MEz0X767FZ3hdhnoVY2NaadD0m9q2dnGnKcMhSFo53ZpIPfs7T9Hz
duFKnSfKfDqFOXoiQO0AQcwtItspu9Rhud+hnZSOvzqpdjQX+3dTOwiAf8WafVxkm0xGOnyTFbnh
3Z6fhpPbdhJ2mRpQFAnhwcwrZnKY60Ygq9n9GA1BR1ck7PutUXiDcNPG9Jfu25PhmGogj+wtQFhg
jmeHx/ZLC6sTK7qPxzimlFWliBBIIcx+N2Le/5z/uJPZnThFBALgxQk5QOjO1jiihWiIRrrD62u4
jRutWeWxlu7yyO9ce6RkNsRhv6YOaS9s6dMr96PuiXHR9BdoytmepvhmINETl/eaKKXrMnGcK70N
netsaIwVH61falGi3iqeLq51RbyrSp0shJsnx4qHeqJsTpxN/jAnbRrAE+qoK1EiL5LhScrjduM1
kyhq1xnphV74j8hZmwu57nzKkVcHKQEMjfAO5/Q5bCpL60Qt7cZATjuKflZ0l2+7pNPbW9Tbx/dO
tWpzDZa5qq9xOOuWJKpORgfZx+08jc+001o4XnDE6Yuotbv+3sws+8qLqa6+VLnqxKtAC0uaIQCq
kt2g190uG1DL/e6qf1T1eeXpbfDPE6CR1/pUdM1guO/I+ZSVCFX7Io3sJrrQWhyA3Az6wHVaqfnv
sKjMi7Qdghct83pj4XKb3+LT74AdAb9lApPyYB3Pg2QonTM0hXxfVLU3uMQ+ebnr1Dou0SL0fcBd
TZIvgJBOxwT7jZoBw/7XRzwes+kTjDZwS7h3cKdZ13rr3IyFg/pLJK0BWi2Jin/1ILK9kDbkVaSR
NFvqpOnsoESciJuklYKL0ZNia8XeK/WFRZ1fWby8wEa5rYCvcJPMwVVVPThoyTXKvR/1lRspXrbp
kE93hewtOSyebl+GIpyHtQAeF0zs8RQ6DfxOPKCUe2TmsyttLK3LptM9erIsIpSJcF2LbHyJW3SY
zt+Up4sHLXCyyQOlw4aZQ52VyrEQVlXle7zdrG0al5Z8UfAk225B3PpHa3B5+vaI6BPQAyaWIhKc
QzG6KJWjqpX9e0tE1dYzrXrrKKmzsdFgcS1Yn9/TP4KWAdRl6o9MTABcyGZz66cI7gxpM96HmRrv
nKqqoAW3xd5PZHOTZ83D+c872Z5gmiecgz69dZMW6PFSyk47godIx/s0EsF132rahsrWksjSl6PY
oMUgykPgmxOePR8l+QYzw3tH6ev1UMQ6lkiiX7hNoInyaz8nMAhiTZg/fIJxb4RVM8v8jDYdG3Rp
gjtPKiUEB8sBK1UT36jopTeLoJJdEcHeMFyAcoUTuloYiPRhLFsjmXTUQXj/A4lRDXuzi21sYOpY
4L8bprjhrGJAYc4L7Q9riFwHsQjvQXNCry1WkjC70nEBhDdS6Ca9aY4rbey85KbSsga6c9pXtbmj
2d1Q3AphyCirbiiFEa09LGeHHmFgK08u/dzjpXPpxlPt3VUV+0OswnrUTCrsNpZGB5xn4Bq4cMdj
G2hImbT04LWYeM/YN9gTYyIyZGqhmO7/Ye68mutGsmz9VzrqHRp4MzE9ERfuGPLQSzQvCJKi4L3H
r78fWLp3xKMentHbVFeXSPEQCSQyd26z9loRCO7UIBsJbsgeRppIzq0EBZ0LekyUZnQhPJrq1NPq
1kzP4E2Lyoc4kcvyFv66KE52SM+pdGuPuhig+jQX0xxGdiXJyAzZEXQ0tWDLcpUhniMp5UBsI3Q6
NcBRq+sd2QwpuV8SuQExGwUwasj2MlaR3hMdkaPY5qI2L5ddC1XThkjOTH8AM7Mg/FdDmCgvA23u
SXUippj4DcJd8Ss9X0XhxajZEIyirGhwJUDxw34kygl8Am49+VFOXSr6Ncw8o6PVy6B/UyB3qm1F
S+Xcn+JyEa/MUI26cznMtBiVHaXq09DOlGilsUs6hE5tQ0377KKTggzIy9SjOr2lxdsQtmGodMON
ChImh1sZU+9Zk5VpV2nTd9ajKJJcmRwpyaEJceiqUpWGRVKU4U6ShfINrulqZdaVp9gLMmUEyxWi
QLOxrEIQ3Vlup/a2GoW22Mz4gdGmIhc/7yIdZ8itJiVI3KGIwtY1TCFUnTEYs/GsD5VG3SAjY41O
UyvIQqnBUDV7RDB18zY1hd58mIPZahYnGYC4eJOQlaETN32kbWBKyiO6J3Rz8HFW6KnQzBb532wx
m8GeuXbsDhKYlNSxYlQiYHMChm3MtqyPZtqw2JH48iDcqJENRIOxm6+ESBCWPVWosLsch16OHwe5
VbXNGIAg+boMmYKOfZhNo53DE7g8hwnqfx76E31e4PG0q7QcCbdWvKNdCHi3oSuRbnqqUcETCnuq
qvi6Phn5ASCoujbe6gPEMnbYaq1Y0HMz085umz00V7aSBW1zxy2Y424iosu2ST1YoterypTflEBk
q7ea0D5FAAjqlavZlGpNdGJYu4DRySMUZDLLD1GgelHn0qlSQ5sLR8ykpoXdvSqL3OXVKTFKdQuC
FReVGhmoO2dxMARPNbeEcJCA9FuguVmrQhIy1kClntVhmgJah5QQUum8wBAckjTIwx3tp7GpO2XV
Jd3kDHNhLW+iYEilZMdFmCyaTX9sz3EqFaEgbYcBsP33AqhE3G1hnmMmXLkmUPhOF4cZewW9UdbL
5yfFkX8BkhrkAGiFNSNCQHScnFko10+85/Jm7BOF6r2ZbTtLZHkEU3rilD86Lv4easW/MiLUS8ew
aRoZOnkUC4j2sjg8CJY0eH0ZnfIljiLr91GAtEEuTooEV/DosOikGNhjXRU3UzlHh75sX5dcmG47
MYxofUF8XAFADWdqUm9JBP2pWwG1yt8SroR8ZJqP3EIWRYKUXybcSVlbmLYigvZ0sqaZDnoWY7jF
oopPeBZHL9CgJV3G2wbqAJyPxz4K9UBIAa1qhPwxsaQ6dkpS36nfC7EyvUKboxk/Pl8vx06iuuaA
gLPh2bNqwHN+9CyKBFkGq0mbxyQaLcvpg6qJ3mhPKcyztBmw3XKaGEPBBlq6dhPJ2iQ9fn4Hvz0w
aLFV3t4CRg1DwTGyh9aNqsKAZ/cV8nz3VqRE3yfRbK9ltUa28Y/HemdwWnk5AW8fezhKi2Dl3BnJ
fQ8777astEl2yel3A/jo2qxPbJDf5hZNEQJ2SgYqPGFw7X2cW1mdBRT6+vReGktU8QAMWjcoEHdX
Y5znG4Qn5UcihVR2KyMr7z9/0t+qQyD+yVbgfNHCAfPDcdAWqxrZHxzte3QDgrtKT8iR+LR/RirI
aQGicz8Ls9RyUEmVX8tmDifa2Ogz6Q1HXtRJuh6MQJhOJKjeizK/un4wZBJdMR00QrHcjqekzWM6
YcNG/Ab/3qDEmwimMPQBChMP7wrbP02Z383kMcgaJYtBHjaJGvMhLIwcGGM7ZG0J7buI7o5j1YUZ
bkk6FnroIrWHrVaq8STT6W/Lk8CbiggUbCuLL0C/jy/REso5VIJCfpggftQ3uVGn8nasLDxKPM3o
VND2W6pnVRTAAyewoGVj7WX6OF5csxLjWRMf8mRRlQtKF/LkBqbSVn481TnYszHEPGxkWegSyTYw
QeFVWGmj4jeagcro5+votzUMxJqgA+ApPHTrLX28nakW5bBTjfihbQPDk7J0Am5IP4WWSK0rL9Hg
B4tWO5OQFifqe79P/Mr5wr/QPgG61Y4M/9BrCWKrRviQiJBF22kwJOVhzb/hOAQwZZ4Y7jhmhaeb
cGTtk9HXPrLjRHzeje2SE0I8GIuR7ugbjHd6awk3cdQlO72Xsz+EAjEeBG8S5h4zRG7laGILQWq6
IJvaB6krA4SW9CH/1sV50LhdXcqN3S4a3ZVKHqgn6je/zyuh5KqpsO4/+hbWA/eX8uJICXw19dOD
Bh492deJJRSHKC6WxDUKaNlPJHL+xYJejzSEDmAzgF3+mKykoLiYj8PYPAg0uIl3Mc0Z9KjUZoHI
4RyqyZ4kC1ygJTIruQuCupvcCMbM2DHLOD1VHPj9LWOH1wwMxRZS1ceNgnmam1E6jNHDCu11Z00P
dq1y0RiKE5I4236+d36faaI02j1JT6uoCRw35E+BDJN7O1sPJtQYX8tqlK6SSodPXYQJ9ObzsX6r
gvEmIZ9CzIxM3UpEut7ML6810IvO0vtGeMi7IiQ+hQfZaGMHmmGLKnJZZfl8XRIj5edQl4kCKr+Q
THyrakqh55UihGFH4WwVM6GSDpm05FeEc+J5OldRts+B+kGSjyyZ9jWazPH285s/mqh3H4+DUl3b
l0AzH9dNEyE0kiFU4xthsZLrIBAExyqXYQ/tQ3nCnh0NBTsoZyEZfHgmcCjh9fg4TV2IMLFRiNI9
tSgj2rP06keT2D2C6iLVBfePHmzlIl1rUGTO8capxxy9FCVvROiWc/1eFVLtHl1kEH+6oHl1VZkn
9tmRn/xzKOAC9F1ATnoMU5ihAkTZWNdWeLC0Bs2hG9dLu81h23eXsFXthFWz41RPvHBRyz91W1de
7pXP31grmvRTf5zXXgPQlca1eR8QNsZUvawixcNAkucsDEVLOOFa/baP6dJc2bbpdVvHPe766KGZ
JSknQgeu9Z2jDoviJH0Y7pmCFrR9kZyAQB2Px6oBew6MAHwECeljbF8ao4xujaL8Msj6lWkO4b5J
9f5uLPN7AtdTku6/jUZ5Za060HIP4xIw8I+TWbVjl1IXmV7p6QAWsTQicspGacUb2ajiypshuT4V
Zx1Fc7D2snYIAtbOJgz2cZtoNnTN2KeL+GpZQXFFB0xx1idGfWJD/Isno9C9suisDgUR1ccnQ7U3
LlSzFF+FPhi+aYM2eShiZG45w/1py0L99mcbUIM7Dgw9RQTqFiBrjsbrkZ2fqipIX+daF+3aijJv
GObcHpJ6+UMHgqHQ8qH9cj3pcJWO9zpsBhbJiu61mPRmI1bLuCHmOVT4pweIuYY/DGXeGxMI9dcW
lLUh8mg4fOSknvVlhrR1XAVazM4P1TBz9FI/JVe2XupXp10jhqCCsO4BTCestB9f2pSscBMDaqfW
wB5HZr7sYkg+ziPUtr99/r5+Wx+8KFQs1khfBpJ0zCIFmbE+K4vWv86dlT2Y0P2YoRFXiFp20bYJ
9ROn5upkfXyydXuRhKZiwDl9vOg1cQE6QvPSa2hUxgO4Lo1U5ySO6KP3xlR40LWARl5RYeEf2ksK
qbBbUNpjy3EcHVd01RGO8sUs8ler5EC1cRIDeyHIdqYBcfETa+X3WcWeUI+nWo71YnF+fIF9D/dl
1mvzK3zS8taI56iyC4hvvlvFUN9ks5GfeLrfgOC0JlEsXllKQOeAKzuKmkhFRhkNaMILREnm9KID
P1x2gpHEYObMrAkKehGXOa1kb0GOZdxVU4xgSVHHZbSbAw1mS3uIWY121Ztd7nZDnBQd4nJjkXRn
CQeDbEtiLAo9qlVKkEt2DyGV4WQJdNkCuqpNT40LOqPqFKfa8VSueBY4sjgCqMPT5Xh0zomtlOez
Dsn6HEjzTUmmeZtZc+1BCpY+atI8nnh1x3uP7i5SIu8KUBgy4sKPr07sKyGQ60Z5ghQrccC2TLYA
hdQmpUB5Kjg/PgJW4i/O7hUDiEmh0fDjWGXMJlAJtV+gDB30t0q0Eujpwjnshczt0Wsq/XCpSffL
icZx6Awx7txkx/XaD+xY3So54tBKmCiJ24K3U9H1UZvexv6ie3FiYn5LcOjQ3wDvIZGw9mEDhft4
txyd0ZAFVfbaq1Y3vsk1MrpuMQ/piN47OXfBU6JWTN+GUFA6lIpRAbgOkfImQZziIoebgvM+P+WY
HFkUkj0ryxN5VXa3DpDzaOH3RF6LIIjdjVHiicjKYPkwM5pePhW6m0K5tWmrMvc+t5rHMdb7qLQj
04dPmEEn5NGoedgkgZ5p3Q3kcoVvJmO0zQqr3pcyyZVGG4czPIjBVzHbjk4L5SUir6eaBo52xnoP
AK7wPIF1skOOmQ17c2nKQLXqm2pMq8SBK08ynbyfzY3RtOZFBwvCqR7MfzHZZA1XNg2gZUR1RwsW
jPVYTaVU36T9rFwV41RtBFSNHqLQ6lzTxOQsgSpvPp/sfzkoiFUqpKAyfmOlRaJsCcJkbG70bBB3
ETWljUim9gA1X+DQaDrYsL2dojU7MgPvkwv1nMaiIoMGvutosZvZ2Chq195E8KI4GiAFB1nixZXa
7FTU+q8WE2aAdCVVPvSQjx2ZLBEaqlFycxOVgl7saDMsRTRiSjU4U6IuW7wxpOP0bDbrXqBwKDeJ
rZqC3NFhKIX1iZPkyCatoeEKqVtPEnxvsDAfH5xK05QJWl7eCAN0iGE7dZdIEaTPn7/To+Dp71Ew
6GtGBh7JY0nELE8DlIuE6iaVaMVDnq1xkiDQXcWKDG/o1Xo7zKpGLbVtMycyhlN9tcd7Z6VlobUc
iwasd3WMPz5lnqp5hqBrd5NLS3AlBhXlaFGJxcxFDKB6CpRKPBHQHFMG8MgrRpKoDT66leJrXea/
5AtAblRpVMv9DSKqwlk0hlPojYvQfgeDWoRuRo30ogi6/hWGv3GHrIjw2ltR/ipBLPiS8Rg/lcH+
7XX6d/jerv52u9r//A++fy0runTDqDv69j8vq7fitmve3rrDc/Uf66/+/49+/MX/PMSvTdmWP7rj
T334Ja7/c3z3uXv+8I1XQL87X/dvzXzz1vZZ9z4Ad7p+8n/6w3+8vV/lbq7e/vnXK+rq3Xq1MC6L
v37+aPf9n3+xpv/t16v//NHFc85v/Z8sfGti1uvfl/r5+bfntvvnX5L0heOEMInFAUoY6ti//jG+
rT8RzC+c1JRmAPfIhBzvidmibLron38pxhdsIvHqWtiBX2gtmUGTvf5IMr9YlJQIZclKYMGghP1/
N/bhBf3XC/tH0edXZVx07T//wjNnkfziPxPJvTOPsz1ZukBOj8wSrzhocrjV4WBA/+mObIeqHuBI
0NJBon9WHqfYNatAanKWc1DUySa04L90wvVxBcumKC50ygXt6+IjXKIU73s716ueEvrQKmH+QMfK
ZBmeBbusWNtiwt81z+jXSOI10oqiRBtwD9JUftImqx6Kx6jJyMnbk4CExmQvkRapX404Gw03k+J+
ulXaQsvdMe+1wZ2WURs8c7EMxLrMoj7r4Eof7UTKhsifAcnezmmbKqsRCOlw7qrYkVRglhBFqmBH
hnKIvocUWOtNmSRitFOTSKjOJT0WdWdQQWmgQ5VoggvHvUDLulkECRGoNHSHGeXXTHBUtaDK8aii
XjNR5Y+aRd8acq8n31TgIWLrZYMxSrdCNU+w+KQQLBzqPh/vMsAE7RbZ49S6quORinnUFZRveOu6
6I9dTwSYm5XopPHQpb5cTNxLFklab8vF2pxdd5gbty9JxgEYmKvtVFnFZJsZXHt2VTa1tJFm1US9
x4AocqMqra47wtQJeu7jgepQy3RN2jbkmWp2Vu/lJIDDZV8L8RBUNh0qqrgHvDHtTLJdmQ0gpHlB
UBsF6zo3WvgQ4OjsRYvbKSI59OsBFXIQR4JE5X4fyuQCGlAmyPfcwqRkhFc5ECHJD0JBnWzDSqdC
trVFQoTFHIo6vxBRDw9t+mLk0c8Fa1bsVA2FAorToBCL7QI9SmMLpbR01Gw40+xRME1INyU6bBzY
k+rUT8EsLJ5VJkPqxG1tDe4ywyC3Dxe9vahBXQgbKFvVdDMUQz5txw4w+7WUW8vsZVkmDW4QDnXt
tIMpa85I447kWPJcfNX1Wb+G/jJ5rFKrMx2wEvJXfREn2UlSo7paBOSL7Dwsu3MhaJrDHJG1to04
UAzbatU5sXuNnLG7ap1ZNvWX4ltnDpG6E6Mq/GEgvAMYRTIIIZsgVMXzIJFTTjBw16UrRm2mb3UT
uQw3CgANu22pC7T2lLVmj8kYS47QoOq216osepiSapQ9ShCN6JE/NXunga1FsrVibANfzKf2NV20
UHJwPsqU5ZoLV1KldYUTyiFa41khWq0/JYIkO51U6U+SlfetXeu0RTqWPhaFjSc+p/hIQT3YWoLm
GJJsMSL3Zh4hSgdfDGfsGBlCA5mFpD+3jPkwTLnwIzWTTgcHJoWxK6JFNFKvHUfoproO1C/upcAi
CovkxirzvndTMy6V83KaosesqQ3JtuqlGx1xiuPQA05kPQtguWo3LSKl9oUGi2mj4NBsNLEAkGkM
ffZNK5HZc9KiLSARFBBwLPS2fk4g+gLwWqxJyYqBMz0cPTGCe2Ofxgv00ymdJmFtz4uq174uT0m/
IReKxiYIoM58jswht/YQJ+RIRpViKfGHyl4bvbGh4+SuH8pEvAwgV89gv9M0KtOpEbzjWIYuh5fF
zPrgmXLKMAUOPF9Cn9qxEkbUzEGo0UbFTSwOQhsF7GeWLliLdmlG8E2qLrS7orIN+1BO79ssMout
Jci1autpks038TJIuR8BjInPjKUv0yd6jE2Fxt+p6urbNFKMzG2GJFtNrjrUoGHYn1hv7IW5zMCW
LBn9R4qkKAftcwbJShfHP+4jx2ix3x4cu4Kxryw9qL4FyaCrG7OTED+MJVDe7iB3WgrhQlSV8wMA
NaW4NoPMGmwUc9Oxt4XAVKvdJEudcW/EcifDmYe9CrzeJOCE/GcwzPB7LrC1Gii2ZiB+cz4IOgw3
8qT4UVNUQNNMFenNpEqa1FXGXNVtkX6IatcVhfncJbGMorwsCLcDnP4T5rRXr9VA78erecql52gR
UtMtpmSuNnXL2eIoqSRHD1Iuia0/j0EvO6CSiHQjAS0JN+q1MbswK2EeNz0cWOodolUNUKkSgJQ9
qmN4q8u9dAdT9UxVVY4pvUdCoWZ2RZ0mgdSjnho7lZVwtpFlDM6zYBpjG/88D11VqnKOE/qDBlAo
WlWzIUu6LRu1Tq8rVY4AGDTL+HUosX2+Nal1vONFRxYYv4EN1pt1HHgwS06tq8rpYKRO0xhG7kpa
UNMng0qdykJqxGqwu6CSHjWkIwpX02oIkJJB0IRNWLOHnCzOYPdr5xABb6B9QWZnfREsCCSqy2KP
VR6Ufh8IFhBndCaZm6jMbqIMXlJXU+PGF1V0wzZjxgHi1EUThtsCYFm9M9JSuiNpLamuRLVXP0it
2qu2NFSmslGUbPmRm32NEGPQSE+s5ri1zTaGSL/Iwyi87AeJ1l7KXUGyt8a6OoxSNn8VsqmkLMFs
phfzAJ7YCwzTQnhZjCOp9aJIZcZFMc6s/ZI3ph/WdVlsUG5pZuxgFlVOB3GWbnhiZaXK6KEnqoFN
TAgYLgu9U0VHR9yXdyQOw22iJ13HWaBKP3ozyXI7FmgDciETbGeUWauJkkwTGldZMpiJXeUW5KjM
7nA3522o0EcSF7dD0uhPEcqUgV1rOtjFLpmn1I6WghcGP6UUeDS0IeLBctQjL8UhvKmKhj62TM5z
jJ3ZTC8LWQDTl4VAuZbAoyj7virM0pNwsXQP9J/RnuFkTc2lBa9V21DWHyR1T7/QFD9nVt22KQSH
UkCGMkGRZfw6Ef0mm1Qqg9elFLTSEeM2vOvoipHOQmOJi4tuqOr+tZyM8YcaSLzZIZLhRs+yVIjc
rNc1hGrUuquAoZNQcBKt1rZx02nVps0bejqqRCkaJwpzKbsO1DkVtqkWx4ZvDiVu4FLoenkphUo+
+CQPYTPT26L2tU6oWxcgLOKjBXPgKGMxiXYfzwAA8zKrMqSXx752SlMPnyV6sUq3SJum2YYNmFx6
GdT0sZKXubuUssqobqC375pbAJMtWWGlbH7QFLjUnlrIQWDHYz8jxUrfQOZXuVywd+Nm1D2CA312
ZooayT42k9l6jovJyu1OmaXyakmUVPZiqIC1h0KBGPeKREPS32oJrnQc22PeDOkseEJe4RdEJNub
qpz6jQ7x1tyykQWgwhJbUoTdWkudYQmV9jxApvtHKGjibIeJaEQbGYx0xkHdyOic1WV3UTXiosDg
HGYlDVKGEdCkCZ2Z3VklHxmpEXb7SGlkBXedRuotPWPqgeM2WhzcoCxY5Vmj+yVL02tcLajLjVDp
JTsIA1PcKaws3a7bea6cAdI8OsDJgziTRvrJQd2lwiFHHSl12h6x4AqZjc6m0KyWDmAgIcHTygXQ
rJo2HoxhaC77olUhOguk4RkXZp78OIrAMC+zWj8ZRJZ34PlT0Qn6Orym1xx8TKkHxWLrUr60NN+V
yyPmse7swYrE3EuMJvCDQeBYzhXm1VfiyHiIx0zssU/kjXG0RkEDhS0mP5RJHapNNawcaWWiNt+m
SUk7B1zyBKSaRIHs03YW/4gs3Aa/rxWOKLqHTHNLXwI114V05Qtl+rEC5BrMtdOExXyLImFaYLl7
SGUz2SAaCkexcgy9QlwPuG/d2giUc9iHDSrKMJfpC60EwEcdHWb6bJOKghRzoKTNA3CtghSmXOot
mWBoBp0+qtXnLp7EN3IWGW1BsdEj8pkBtNiopE16Oyv1QbcBMQMLf49V/yho/29D8Q/h+6eh/f/C
oJ16yWdh+3k/veUviKSGv0bu77/0d+yuf6F0S4UCHC6QDDJ3pPT+jt21LzQQAjDiH8p3K5vfX//4
Gbpr4hdyiuBMLVqZaVhfRdJ+hu6q9YU8J9eiQEv+j1Ljn4TuZPM/hu4iJeaVOI6zAXJqEzTkx/zP
XGkRWzhUbbntOjotptnr8rCwrTJrXsEnWM5Ujfk2Ig90PVtBBVhfUDw4A3M3kvLEGdIl91DGi+24
MeUNNL3mN0vOXrR26TaLNI4uEATFtsLuOc7158oIvpWN+rhMLO9awZRr8Q/6ze5EGoRpTMggsIgq
6AkbhUO2OO8izdobc3hjCOZ3VY17u1WrejcttWFXUWS4qBzpjixnwllhYcjqCFnOyRofO6mZnWmJ
4lucpdmpwqS3l1A0DnQLKDbhWOEWIeqkQy73pIGIZGgbqeidaBEaQindjcpcvRQD0doG+jidW81I
03jUUtLoio2hzF8J5J/YnN0+ldPrKFBoQRC5S5Q+hnqTaHO67wUL6svY0Ml/S08U3K/lKIEgvKhf
jWjK9lZHVREmEm+SgjMzwucI8Gb9osxftHhUNjE1cQdfqPYTGcjI2OqLj/3uQMUg51FXQ+ssZdg7
Za6JPJL5TDgq0z8CxWyiR91+Ql3zrO3Mp6ptQtpWGvmlFJMpdwPw6VtVzpuzKFla3JRSRiHD+FqI
2I1CyOdDBoOzU8li4iSKnDqS0DT2nC3QKQvnY9xKPt5efTGWs+R2ZkKfAu6+a8nFDa6TBmjNapH8
pRNGjuUDfHDo1pSkCZo44oCY2tzRaHVXZtmwg3o2+Q8Jn9iqvyoJko5qCMGMSLen3pd34hCYjqlN
i4ty57eq6jo/leaDNra05VRTfwHPFWQ+3WyS5iAWyyKaAmJh3sZBCC0scH07kob7bixNHNz6tpVq
eIza4dCpfWeXRVF6YkM/UVzNflUovrbeQWJmz0EV4PFK51oNG2Yi5TFQqehiGYLMbQP5Bcya7vV1
wuxVpU+i4xHffsFNF2wpj3IUn5WzrEsXOwxh24QY9KUZYtpXiuVSCIuvi6n7aalHtjwRO7XafVYL
gd8F+uTPmll7Hf4YaK2pcRoZctZc6Zs7asVbU4kMQnz1ewjxLVqf471Ors1JShG5+3ZaCUCT1rOa
/rFRwrsKeaJbTaiHbRwmCoWwaAO8XXdnVd7LLWeVYhaEVJW+K2sK+9x5LPlx2RWelalgD6up3YmF
ZNl0RT62Bo1gI5lzqBeNYJsgrOs03bAXh37aDp2yExOOP7Iumwr2xw2pr/yectNLp4upKxVl75br
SwgjZaT3vZ79eDCfRLQSzaH+Oigk1CYd1lIzEwuwvZVuk1WxNlJf6qTauc9syC4qiwwZeNjFLlvj
LO0lazfI1XI+RWG1bwt5cREps1xyCpatTBGHoBQ/YRMiJzJ5r9Eki66kp/cNRKAIgqeSa7TjraIl
j3E8et1SLa4pD8pGUJrMhWI1tQdpznbYRnmjtjDAl5q5OFZeR4MLEYDpQ8hyoTWLR7u/6nSrALFZ
VMoWxFrs14Dt7BARaWYtVW9mo9XuDEJMl0ZxCqkL6SIbdnTZlaT5LFe6XUsTFltNjzm1owWK1hbo
wRBfA8s4k4sRqyKQqyme1XGZIOTPdhQEZIcKMGrMMFzY1iIi6iN3F1Y4vzTBmG6EbtER2w6C7zQF
4fhV/D82vlpW0jthTYVUXp24uF++9tR7hyA/h9yCLVqGOm5PrfhBUN9no5W6BbXEIrVCL6/FlyXk
LWeGTqIrS3CqEnZn0012KfTzGazfmjuOg8X24X6kbgq3QWy80XslwvyW1rapDIdJnr6XM8h+3Eyo
l9pyp4Sx4RnB+LNr/o98k7sy59/jGsEHx+R/5r5s3so1X98eX+p/oeeyMi/99/UGu3le4uxXp2X9
/N8+iyCbXyCVoZq6NoCiGrByqfwsOBjKF6i8xRW7v3JMs5v+y2v5AukKXbcr+I9W9fdaxE+vRVCU
L0DLaLSj15k+iNWj+ZOKwwenRcOJgPKJ8WlmppGaMsZHpwWYapHIIcF4rXWZ4ixRR29i3xfAGcNF
Szr/l5n5WfD4UOD4bTiQY6bEUDL4J7qcPg5XCUbQ02GJfUzpe/s+IVaxkPwLYkG9DWmbWV4/H+9j
sXN9POCpoHd5QjpUwPJ+HE+MCUfnrJ7sWhCLm44s7F0d66dkY1HI+/hcSAHSeaGseGFe89qj8nGc
FR0uSJF0fba79C+3ru/btn928H3X9Q8O3x9c/uu6jr3lK/dw5u/sHZ85HPh277r8bOvu+Zm350s+
7e92l+6Wnx745R0fdZwdV/M3Npfk8utH/JLf3935l7sdV7O5nO2tP/Z3vvPER7gF21n/hq/5xrNt
Z+tsGZfPcsWrzSWXP3NdLvXE3+w82/O44oN7sHe7O3vnOfyO53mO5zjO+jGP3+d668Wcc7448CTc
0c06/Gbr7L95+/Wj3n5ne86F4/I1T73dlDy8w9353vbccfzdwV9vlHvb8Js3zjNX3fLR/cXtdnu7
ThMTtf62ezjk9jrsrcNff74w3onl/6vQRunv4xs7RvciD9aqYiJdH/zLp51/x0N5zrOz3Tu3J0Z6
x4J9NtLRFuvaJpM71obvXj+8XIb2pe09XjiifWKcdwbaz8Y5Kh22NbIrxjoOr+hhd3PDe3aYb17J
9uzgnjnOKXTTeuOfDXhUYw+kjo4iBjy4T3esFt7T5+8IO3dihHXb/VJSb2WCnCFmhOsz/2xd0P7h
/X/8efnkszcuWauHp4P/dLisbTbO4emJd2mfb1hYu5vNbrPZeJvNuX3BCts7Z1uW8+P5+ftyPLed
iy3vm53HtnCd6zPHZn96+2vn7IzVt9+eaF44uRBWSMovT6OSwgwS5st9cO/YN8zYqVX9zsrw2StZ
J/SXIRYseaExxJn/dBl6bEu2++W64Zm2G/7Z2Ru+Wnd1aPOE+x/byhntH+52u/0x2te3p5aIthrY
z27oyADnnakkqAdeY6XuLn3nx3YX2/7GXyf94GPj3NvDaiZ5MbwIz8YGOuu37qV/597tbg7uQ4lt
29gPZy8+F+BRLjf25u5qYPpcrMjNbsO68/as88r2Lp4Te3/Lq3Zd2XavWRBPlv3Vu8CS+K69db1r
7ND+sBqYz5eqtq71z57zqMksRX1ZobH2GoN9sB+wuYPNfT9ufPvmb8vM42FEzxz3zOcmPOzu53dA
G8yJWzg6gxZjRjx4neoHzPuBWTisdu1w6166ztluh7XePrFbMNZYfE6JjefVmFffZ845erbrKeA+
8HL8J3d3eYnBZt1c3oS2fc8q8nknnBLenl34gNXe2++2bLfZXe5u3nah/XazXvTl7vIptu8W+yW0
dxg77NDlDd++vbEasflb5+IWG8uf19tb73b7w8Hkb2/tO06RybZDe8NWvT+/uLi/2G+9r7v99vv/
5ey8duRGljT8RATozS3Jcu2kllotc0NII4neJv3T70fNAbaLVShCs8BgB6dHis5kmsiI33x85qbw
nrkOvN3uo+9+f+AiOj7f+x/Zou7u7u6BM/vuyNT7zOqfaWbkv5luLlcicrccH7mXH++94+6Jrf7n
P3z9yP+8HAof/fvnL19YiN7PjS9y+/QCVHm+Ge0woAjOFcMtec8/rN3Do8+Vx9Z3Pf/u30vO21gH
cClvrgN4Yudh6Twhdk9YYjIdj+/Y/2y1Jepye9cuu8j9sdz1HJfsi5PLf8jpsP+w3Mp8aD48//aB
P3Byn0gI9vzb8mdPp8MT///4kUnz77znP4kN07pfbk121BM79/QnXTje3bEhl6W+X9bgu/1ynEbu
kSXE9HNa733O4/vlM/rHL49kOv7xnc+fuf0Bltvh//ckVCTyWRtimgkNYyFcLj9/cxj28+yEMqVv
18bFyZ/aqveoI7a721HOv/L/ooCUhGeOfg2ezedRAKVWkEnxTQqKxEHBi7p3U4zZt5DKmh+nzpZx
0+WoIGBgc41IAoaKPBDO42XKjJwYApFu1zj6HqWHcR9lgINuj+paFPww/9XexIBwNapFTSFpZIyC
k0XuWY7r/NRWlI5uR7mcOwO03CJv94estk6bmzqT6Rw6jYvpQkS/xxnLzk0bA1xN6UylcBVe1i+3
Yy637PmqAKIHkB59X95RAPXO5w/1irrKewqcZV2od7JUG34v0uRR7mxzY3hXQvHy452DPvKScK4m
Ua1yGfQEqiFl1lf0Top5X8Vd5YkkzzZQnVdmErgKaEdoazAjl7fk27UOoqWwwec0gPxFcupifA1N
nm8Peqk574amtI63Z/HK+ngbb62fNLVo2EKwBSpSKPMC/AkqaQcGId6Ic20KMe1A1AjfDl7PqykM
cqAQcYmsvZNRKfKSZE4mv6XM8k0DHrQR7Nok4q+0yFxqsAzXVEanRupSJCiah5Oa+h3NvqfINAMP
RgFODKOtbxxQVweHUiYELnRsAXmff7Re7wK7jVV8fzIa8YaT0MhsqeSG8V/6fSynFH8/pG+IrNBI
kKU4D6VIhpFKI63eqQED26qZ+SSSWXUdkO4bG+w85bsMtdpg/WxVjVAYlTGX72gshAc7nepXxMP1
h0FP61f0B7/8/Wp8O7qLiYylccD3ko6HnHs69r37WLRb9nTX1rz5r/mrjhPXei0KpwJQKEWNW8VO
9z4tweRLdqFt0E6vRmGxs5mRLLHsVdYAVQeWjWPV1GUppmtjaVLeRSfh9oxdW+rmHz05vPYseAbn
66FxLNT5arOm4+lopmc7WYq9Uh78zisRvTicV+3G5rq22KGxchzCNEV5bRUxkaKsiU2tdhE/MA9Z
330FNv5DrVVrd3to1yYQRD8qHax1lMyXX+TNtQ8OP6Kkz5ERBZLl4c1FuyLDTeV2lBVbZlnmFHWg
oVPlp7WI2sp5mEiy4y4zChplWqO5otBQ35qjZFdVFUyYodTcyjQOQZCmB81oB8kFTUvjTIbYc/s3
uRwvPAb6ojCiIUmS9Jz/IvgM8bDsuWWAfWXmM63+SJwiJAHFxhdcmfX9O+Slv0mVHE1aZZ16jCK0
MYIvGxfvgvROztR+X1MIf8G26jE0pfGugYqza8AZuRrxvXFKI49v0AI5O3WYqG0IL1yeNA6XKzvS
oYoqQwA8H/kwkR9J/Vi7lWwP9AZCJzddtQX17A9yqFY0Unvzg+jafEv25nLOiYyeH1QyB4LlOj2a
VPS0OoWbYtRK28OVOfVmlJ83vuzV8b2JslpiU185c1hzaPOs6+GLZcDh6kA65IA5JudrmQxbbOKr
4+IDM3FIRIGEP59R2xoKjYwS8bgJvIkEyg3gdVts7J3Lw4fZQxREhtWuUBVffv5mhxagWFJh4ZeT
ho75obRh+4HcScADZ8mPNm7m/e0dcm0eWbJAB4gFM2N1IgRpSQHf4EYyk0Gv/L62pXs1AERl27l4
VPsJchMwMZFujHMr7mqcZheOwN302s3yorlPhrI8oYWIm2onNfedbegQ5xJl4/i7NrlLtilDh8VN
e0FJvJ3csbLzOmswx0tjxfgCnnXsdthHJoehcOQKzKDUfr49vcvfeJ5RO0tDAm49GlA0M1Yne6eF
Q2Fgwun2gSh8s64bX8N1Hlez8e/TTlJpMhjI4Fj0QjE+H1wKAjIdTB10wdBlOxlN6v3YGn+fTENZ
WkyHSASRDlpTpIoJJ0BdnVD8t6rhgMtz7qLZ9Qyq3XDB/G6szit77izasore7IYhVE0xmpxWoCQh
8yKul5oeJDCA8Le/k335nRDMoEvK6sDmQFl+/iYQ+zjOomims9/L4i6y0TxC0E++A/Rg7yrL7F9G
mEspPnBDtMW6vbIVYFHSrSK/5kGurQZpYWkwpy23/4yI1sesNtR3iqyi960a9alszBm8ZhRsscCu
rEyHussixIAIEcTw8xHzJjFbTRlIRZUA1qzmgARWEryjZeh+tyf32gAXnwqyaxg8XI/noexKTGDs
KhIqPCTuza7uTjSijbsY6NGxDaw2crNadBsnzJVPSomDugOJiG2of7ocbz5pA99sbluiap2pgomI
Y9tHRFXcGaXWPY16mbiFDfSljvv/scvo5F7nKl0s2+XSRWcJ5XKEBcBknQ/YCIaiqmtOlDCxK1eV
QXxQi+k3WHUXX5AoXK+ohQOpIlNdnS1NMKLaOrNm57hVSld0NMh54mbHxW5hQ2/i2og4XUg/MRpB
FX4VC99HPTYqMLQp3J3KhYw5f+slFd3q20vl6ph01Hr/cCPN9SEWY5FhD/DQWZXp5Itq0u8RE8hP
9diJjbPlWiiL9Y+exXLRrvX82yEoyjLPCYU4p0vZQ/KrefoalfK0kRxem7yF5o4PBrIWylpnokYG
Kh7VCgqHjkBqI5HrRkO05eRzJcpyzXA1MnmLyOH5okP8OnLqGPmKbOETyKaIQFjk9sYHuhaFpc0a
IAZM4VUUdpFih1mADGoKKZ9WvfSjR37n7zw4SacxW6BCCXCRK4Z7ZnU6WSrgFylMK1evOxBLaSu8
VOsTj3LIRh/m6oDeRFp+/uaYwKa4Dmb0WxHe6F9tq9B2IK6rjbV2kXgwHEqTy9nHmUt7/zwI6JQ6
LxWpdBWzlB8wqqg/5tpQnpwQy2q3HMbxcHsfrRi3/04gL6/FHR0xFeCd5xHnGnWKoSaiHjpMYK1E
/lgUqRc4vQpEyQgA2ox9uJtiwzkUcq3+libpThhFtQc6lX64/etcm2Q+pIkXGrVZ4BTnv01YZHln
B6waC3FxHN2kZEd54NffB0HJcLHQ4uUJ4OA8iFkPcywqo3THuFFjbxoSs/UFVChzYw9c+5rgYikZ
oeqlgEY5DxToCMDDLUPWBBlwL4nAo8uDhGZyfyxaadqIdm3ubFASiysCagnr9KAbhTnmfVm5VmsE
92k/1aeKE9T/+8lDwtfB4Y07C3n78zFZwLu0KeQ0TCBFPJRdlO9GQ4s3SrFXxsK08YDiNORDrWcu
LXC0d6BdkaNa0ROQL91TYiP62zIR2J9FcY9jg3cNKknnY0GrQIKdwdpPYy1/zCd0VytIKbvbM3ZZ
5VjCLCJyCGHgnaYsg31zcuTmXBpybpVu0gXxgzTZ2l6pM+jJBg5Ucv9kD8aHCmezXR1ZwT217jvT
qaqNu+Uit+KXUKBkg+Ch0gK6+vyXgAXYOW2YkQSYvars2jESxXvQsXL/YHTDoHnjgM/hqemhfW8s
zCvbgJcAOCz0aZAMWqd1UhkZcpc7Jdw3iCZeJJuTP1TxgwaZ1usEDNGNgNdWz4KO4pOiboXA4/lY
O9Ua81nmFNGjCPYKuit7K5+3dsJlXoD0hUV1jBW0qDWtdgL15nCEnFaCE49DD6v78jQVs3XSAyfa
WEKXM0goG50k3t1QNdaPqYU0LzcGM1jCOJLQ6c9q25XBjXxycHP6GWE/s+X2vczR2YPUAUqiojyK
v8Nicb5KTaO0Nsaw1kq3KnLJR0HFeK27Yf5Rd1AuFfRff1ACGe+rSCuPeaOKb7c3zeVyRRKZ1wuv
nMVbaK1Ykxe1HPZDVwLRbNB9MK2f+HV8Q4wTOKgDh7rTtzLKy0WzROTBSidt0VBa7VIxxFAtlboE
ca7yYK277shWKTa+5LIoVtOKEdaijMb65O5ZLRo1aUHAIUjvNgiazB4MwfhLDdVI95sq0N9j7TNj
Ym5DnXetLBNbd8SVNWtg2cHzFWEPTtbVV23mykoLWtuulAVw08J0Ar4fKNFLKfDJ3NiGVw4+2iQ8
kxEcoobCe+B8H2qqlOpDK7PxTfGeczF9UbAJ9Hv0qRRfF5HxMdVynsljMIh2D38tsFxJiPpThI3I
lg30lZmnFws+E3EKxPfWLwY1E20z1wOHfR2xXfuu/TGY5PKFPDpuNgXpo7BflTqM/voqYxJooVM1
A6sJwfR8EuQcp4e6YiUbk56VXhsG2nxwehRLNqb72rfl0QX+FH0zOKjLz99eM0WRBKBOS/RousXy
DUGy3aQ4wX0b6511uL0/rwVDgZrHOgUe/lkdsS2SMdh24BYPpVy+q5SyexoKCxcksxxeboe6cviZ
S4jFAQYrpHWHD9ltYwKoTk6YWMHPpFUgu7RWf0iLDG8G0HOfb8e7MrSFf7Rkh3S4LzhImS7FyHeU
nOsYbPkYtARe04R00/kzf//JbNrNXIkMbZEgP/9ksZlXocDo1HUmvYEfMnZdQMuvwIlchePv3x7Y
lTMVVSoGximH8vHaaDhB7CtDNQ1OUw5VKiihD8HDpOnnBfh3/GynppcPNXfNxsvpWlxKjYTEFw8g
yWqtdC0sZzhnxB0KqjdjF+tP6kSTsSni6NNQ6uUD4hHSRnJ35TMCTiAFsEi++JfVduitXs9bKeSo
a6kQBNBdYbDXpWdZwtyoIF1ZoX+8EQBlUzEGkH7+GfHc6ax+yEs3EGglZt2sHiazt49dg/nKgEjR
RpHl2tB4Ui+tE2rFPBbP49WDFdaj7eB8InTzpEqz6ueoeXyYof1urNBlBa7uK+RDF+dEtFGZy9WD
DL0ItQ2noIAbGmdPekPpKNGNaH97ZV6Nwr1rqMYf7Z5VFDmv0tw0OE3qJKt3dSDb95EUDX9dB4Of
+EcrlALu4qBxPm0iou1mThVRMmPEUEA2s+moJ/TU0Ny25XrjiLy2KhYtdd4xJBUXNqOyPJtNF3Nu
SW37sW/n57ysIRWST7lWnWzZOlyLRn1vgU9RIuZddz64qhCJqVVs7maqw7sibrS9SEPrhHlBdT8P
c7cxuiufjBOZKrSDCj9t09V7IrXUahghBLhDX1X0ZCNZ7f2wRAB2YwVeWeyEWIpi1Gfx4lh+kTfX
2lhhHdnG7OOx71GCyMEN+Mgw2JDk4qD5eHshXplFJpG25GIC5lyaG47KWLQh9C7TwQTC59ep/yka
3QjcQKKIS9Vfj/7+dOTGplJKTkLKvb6259LOR5hgBfoVMcR0CRUNSIRUaQ1ppwfN6I6jMvi3h3lt
TkmqjaX8vNSZlml4M6eYB0hVLunkmCK7w4s23WW5BjlUV7eK61uRlrvhTSSzAhIGIggBp66N+xNH
dZvtiint8Z5PKz7l7YFduWqQJuMtv+Qm3CmrgeUtUjSRUHCGwWTtME+G9H42A8evDQzRpdGZ7iwU
Rj7/h6CLSt+yHXgtrYJifDoosa0VrhiYxBgYyCfUWD9FZoGQiAltbRCRvhHzyvOMg5+sGmwqkIW1
B5Cw51IkWlO4vJQUN4yKO6cas89TECX/lAgKfDOwqvQNSW5O6J1tyXJf5tJLR4gjlIwaztV688t4
FY8azqMuesTKc6cWE0xXTNOloO4eZ1sK4GDX4lGqxMbNd3nqLMuVnUIeTUFhfR0Vre7ELfVJN1AB
DdHOCHfouqrPtz/o5SnAqxO3DRCv3H2kZ+eLtreKLo7ViIJN0EXfQvxEIr9F96/Y68FYfms7I/x+
O+LlhC7vXEpqeG+qtGRXh1zU5hJqLWQQOVJXA6zIwnjvdDMqLg0tlT3CQ4ZrwRDvXYjAyRZi4Vr0
P1k8CuvWkmevxiuVcqzopKFyha+Cb0lsTHcwSpTRnCFDbQsR0Xnwq1Gu0iPFYuXX7dFfHhI4nLKQ
uSWpNVApPY+PuyIaSCqHhDqm2ol/vqeVjlB5ZNv7v45EiZTKEG2cPwX280i8HVRnzrgli8Cx4NzP
9jC5Tko/f2/2xhRtHEeXuxS1cJ4R5IV8U8oK5+FEIqXJ2AquEzWrf3KB+OmQQD9OAypwbVEewnyq
v1aDVR2SSdNfbw/2crMQnVI65pmyhbPKKt9Bcc9MO0F0UGPJPeJnMvpmhfrXW3KJgv46ie8fLfbz
MbJDbBDaAxniIDl3yaQ/9fYonf7DUBCpY9eD9ESi4jwIpHJTApHGRA5z9R5AOkLasSz3WziwKzuf
4vZiAoXLEcn1Kouid2rkQ9EhCifrhu/U0BwdBVUxsH7jnW230l+npIDNEECnRwaL9AINJkJ1KpEy
gvYuwYjPejt7Mqh77fJw1N/fnsJraxEBSxxil4KltbZwy5NY5r01cedbAzz6pNY9igm5r05DdkKS
ATNceu3PRpNUX+HAVRtb4coZQxrHlFJ1wq95jQs2srQH9kHyHYyhpLo1FcX3up1Z1DGRgnhRVQn5
JbS36hc9DqdmY/CXeQEZFvRVmj1UwM01WqrEtFE1KL+4ylzKX/kYsekWKpsRnZowE8Ac0/RDKI3G
fzhwCAy2gI/MsbOu/bcxso1hzyNgUmrhSfyGp96ekWezunQjd11td+osDmgeBUFWxLb5zsvP36Ra
QR8VuYNvpC8PwvAVOxMHpeyTjRN0XdT7Xxib80zW2PR/fv4mDNKzuRxrWHwm9CjwQ+j8PpylHVIe
2PeYQn6in1jcpZr0PhiDcV/T7XwOuvYvl/PFr7E6EfRKHlqS29iPG3RcR8NqkEGR8Ty3cs1PnXlX
mgg6sZspvAFk3N3eTKsb6090wH0OeAoqqVRwzue6KeMyTqwOqc8w7O6M2px2cogAaRn3W22Ga5/1
bahlX7+Zb3PWrMnI+9jvHCfetVpm++ooyo3Pujr4/gzIWQrDNtkcD5/l52+iSH2EHClmrSiVNdZw
J4OADTwxVWlz0qbEkT/ipBr8ZTa3BAVFv6gI05vijlrNooZ0VoM2RugPQRQ+tmiPIJihb9W8rwwN
cwQuD6Az/N86Ve4gigQSBSbfGSc7v++UTEuPrZZb6hGqvoD/Y1Wc+LcXyOrA+TM0WpcLSovYPEbO
57MMrCCKJz3281FeXJyTqotn3CXEoKCeOFqj47V21A+HsKvptt8OfrFk6Oez9sFFYGbNWbt6mzd9
a+kSypYeajHhEfehyTMBvW5EWZ3oWP0AGEYQhA4qz54Lk84uiyGvlKrihfEU9t6kZeW7pB6dHf6S
0k5M3NY5+pZ7TZ3DjeP8YvsRGhvSBQuHew4o//PZdRCYCdIk1zxFLiPlvWpUff0at60qYQ4eWmLL
yP1aPPYFdz65HFD11R5ESTXDvRp1kynVezcbZhQ3EzXzjG5u/Nvf7kooaveoraMtD8x/3S6oYHM1
KXAaL+DVsQvqYvZH7mWOtLrZ+ICrjGD5gKAgaLHzj4WdzmqNJqlZK2M3MCohl/dRUGBUEMxoD0tW
+KHt6fEH+PV6ST5qD4NmDBsf8WJfLuFpjZDUgdxhpZ5/RFVyHHLgSPVYpPZBmlvV1c2GwrQsoQuj
l/LGq+5yV2AWSQ+ai5ieJjiJ83hVOKZBEnCsqVmqH9Os6BGmjdqNSb0c1VmUtftD6miOVKda4NHR
txZJ8dLLRlB3iMo+971mbJwz18Itpj3UNSFRML7zQRkFtVPcn7FVsyq5SPaV3kwx+kJGpmUd6j/6
pBa7qc1ifX97nV6bTQ0WIBBYwJMUsM4DR5Qawe+rkqfZpfk1SmljluIv4UB8JJROuBqo6NABYsef
B8nKKYtMW9a9ieF8deSy8OliVBsVuMuhQH6QsWxbzIbJxVdzmCApEA6Jk/jqIo+OBV+5k4Cvnf52
woiy1IhoiVKYWpemRKkNUWUjLDkNs3wIS6yxYllsrYfL48PkSOSJCz2Tjqu5/PzNPU6pPpi02k58
qZ9KZG1lrrdBSY5jQLP+9oAurrgF0UROhauMBVFofcU15cKwjePUr6GJ/TOnXf5iGKjD1Ykx+sIu
pbuQIurGer82PpAQSBVSniX+anzNzASHNbOYxFFNyxgYu0DmFG19ZdjYyddCsaO4X3ivUBdZLQsD
hbcY2hcdHETu3lUo8HllbytfdQCGf72ZFuYeGCQq6ktZb7XO5Rlz3aqzU78a5vKASuvvRjO3oAeX
34v1QDsCzP9yba7PW6EpqAbBavUr3Zo+deWMA6OkRw9wXsUjwu3ZYzFLzVZv7HJznUddnROBiWeB
joqsryn9fBx0YG/4Odsba/EyF6GpSQWNaxP6Of3N82VvjFOcogQZ+5Ldxe/ztJvdCWVoL9cr9V6J
kgCd4yHQjnrUBt9vb4NrA+QS42WLvQg1kNUAx1lUkjRiKZGY5ujjyZs+pAjh+v8hCkXtxe+R+3Ld
uzWSDqhtYMS+pfb9XqsQjFZqZauue7nkedNwEGqLaha9uNWjqrTkvFDaKPHlbg66QzlUQt3PCJPn
xzpX23bjSFyW9ZvmIsMgHGQUxLN4RfGaPP9qfVjodT3riR/MtX4I03p+Low485NmqVU5Xe8cb8/i
lS1A1c9Z0ChkHBffKmp1pGetIfFti2yjbRV6VpZU2kceKu2+B1P+0FsCK4jbYa9MK+cxoBuiYouy
WJ+8PZRbaUm+6j7xQy6fPXKE8ymIO0q6JY/5LcL8lUkl+cercDn+MTZeTapTyJPlhPWiDNqGJdQz
Uj8P9IFterHpiOiYYqCw5WB8ZYQUVShjccEhEYYM7NkIdWsYhOi63C9ohnrUloIXc2i146yV/T+3
J/PKfqNxxTanULyYVK9CtZ1FFyDqF014Eqxe6Q0vm52f/yXIoplIqKWwcj4eWalC8Hw4AACAHnZR
IctIDjrzxql1MWuUT7jG6PtRs1mArudRRh5vNBeT0odXXj9nlN19WTTDAdFQ8/PtAV0ckKx37KpI
PdjfaK8vs/omLygahFsBV9d+UhraSwAyKzjF8wTB1S+DRnZ8bu7Bjjx9qOr0WzJ0jube/g1ooV6M
l/cTUEkS5AUJApH+/JfgOZdC+Ezr3WTIKRxwadYyLMz7bBZhuojUixy97DifM8eFOykwX5XtXDZR
fKV1F9Q7J5bxNfg459oUfY9TsBj6acgwM3iNrIIKxedgSpMiOVpSL6SfRZ5g0OBJsRxgvBCnfZEm
O2w05UDzogmTSdlve9q9yaF1kkZ76TGckUrPjKJh+e+juda+1laUt7+VVq6Gz7M6m9pTk1tN/rNO
9bbzVGx+lF0ilXGdoMraJjkq9kl8J2N5j0cK/tHTlzEqWhrkvOvk1Npz/wWdNynYfWOcAv6oeZSz
RSkh0aLMfqW8o+r3JjxK+acj4D19SvmDWoKWZVQqhcfM5JbfZ1LSFX7lYJ9yH8EDyzw6t8XwUZkk
E6pk2aK57ec0yVMvmVqn+TTqWpO8a0pD0nCGdAIKhIylNL7W2dRps6/VCNYbx6aew1lD7jWhFuNl
coYo9LGJhDQc2hyolWtmdq9aPswUhO+93KnRkEdgPZD9Es1hrCc7DHB+ZojtqvGhRSXwcy14zvYI
cuID8QRetgye2tiZATt3Ck7gkdELflUTZMkXpVucEF1tLor5Y2VWYFqdENmI3SjkuvU6y8iSZ7Fo
0OS+pEmd89kIkDH9VnVNFnUeRaai+yjKhKKr2xe49UQ8ZQNHOUaa2o4fzBgnCF4R4dzV9CsTWUJk
PVObbv6MzU4WfooNtF+lPeoBQ5+dsq7vomcr6qq+d6HM2PrzMFglLi9tFg5T4i1dWXLseDLH8nOD
FZXMu6uonPZ1nrQhwIISww7p2cYyKvtH58ZWQ3woJTsU/oxVgWrT8ZeN7iO6u7LxS51nPUwpSos6
kr0o7K0k8mK7bxThTV2NyZYfOuUQEp6N7LwkwZSDWe8q054PE97qxVfbSOUkxbkliibulqyzhm+c
lb0qu22np/P7urOBQR4k4UxCc9WkaIzQS8NW6xo3tjFk+CWaQjVYyoEpoC1I06TIX2x9mgV8dX2c
m94LE8Ryv1aRMyt3g1rp8ye9aLrwo+YEbfECs3XMfMMJJIxtEMa1XFtug8LvS6yyHnPknCD7U4yf
XzMJ9Ejrlx328G4z1NbDNCWm/tomdofmdVByAiFT34lIRuG4VELpWE/YxYZuUevT9LXQczbqPpcn
JBpcK5VnICJFIhWNfK81ao5U+BygxzkcikgyLOztsb2XbCRuU3oB950Ei9PxlD7v5p9GJNHFQmFX
gAJylXKSS30PRAg/Clco0jwpbiLPxfAVhKWErQuM8qB4UFXcnODHJw2wZBf36zD9btTNiCMXJmCz
/MEk0RU2rJ0pcBJ3boHIdC4HLEbCeTIlUeTiV4w4srfgIYS4s5Ss1tuntJRxxTk1Lc4e3aEZoQUL
r+dRYGFBoZmB8VBoiZl36BbFURGdWk7rBIy04rSVq6FfY3iqLkkVllHdYFfqadZyjq9PQWZMXfeh
SLU6dXaicKxB+dQEJW8fsjvb0JKlJylZj2M7j+O9DWhIqLsKW/bBHZypU3ZCTEgC+Y40JM37PKmn
+lij5REnIArRLMeywFAH56edq/Q89piCmL/xJxuse0VOhfwNhxxRvuQWbHxQf4CVAB5CIi1/YiYj
B66KX3rpYc7WYwxqolr4MvFA7l7ltmyyQ5aFpnovbLSoPI4v+YeF85BALHiqTk0wZ4fBCBQEIoY6
VFz8j8JHM1Cjdw7Mg/3izfiOvlpFvye3HGG82LGRpzvKTc2oujS9y+idWfUDxN1Kq3Xpi6pR+/6H
McXal9ZMBGWBTpKcA78WLQclSrvJA4eQaZgzmXJ2L6YiMHxzIE330sRR6y9ap9qS7Ep5XlcPkpE6
2Qes6LP6QeEGDt7XejxOD5x31ZdZV6boNcQZNfgHnxI7f05Sybae21qenS+LoHi5F6UUW0jcV/10
IFdFwxtbW0Cju1rKg1+lI5TmPbDVON+PYTw6P1iyJWsuUIC7PDcm5gw/nUBPTEiFDfOwK+e+0X7F
ek91Gg+yRmVVs0bk8dnQctpTUjG15sdiwrfpLpISHVq/PgZZ+hqEdot5mT4IU1h72WjCUTmOPBSC
0ZsHO2l+9/Y0yL/6VK+R0I9aRe8kT7SSrv5Qm3HELjMq8CKffRgaPb6VqCCFIbZGThQbcDXKaEGl
NjhgjcJDFr8uflldjp2pW9q1gCkbhWrrfK/1RK5erVjPYy6lkoWOARTXiql6aTlpBsgUpctxAYtC
e2wOtt0jfp3S96gfY8kYNBegDHJBdjlyngM9EN1XLOBMRMbNEVV/NVFSbLbAgYCxVEo00Y0R1zF6
3Gms269jSOP0NRik/GdYVIlNtRKhaqrBlfKqSFTMPI21qHlWHTb5P6Kb7Q8AvLixnVyOxmcTT9hj
yP4KHnCwigqP06f+Yis0fvEI7tOvAlAPBthl8tOMjTY/YraiPVfDYD5DOg3bP9fC19BWmhGeozDv
EOOOuo9kCjYlaSwK8kM9I2xxQMwkaHeyFeijp5VOYxxnIQNrAe6bv5aKxceaZunUNJOs+NRGI9nF
7UDqPIB4SBEYdZYl+8Q0ggdeN1OOG1A2f48l7u9T1aq1vqsiMQDBbtt819RKusfVTdH3ulyEBx4f
KIZUU7o4/oELivwqL0rZw/uv9Bu6F91h4Hr7qoHFzLw64I7xMGjko8RThioQfuNq603N0KUnEfcW
xtm9DXYMpTgnRD1oHHo/niQx3oVIXkyYABXWMcWnZ0SuZrAVX5a4hnB/JZTXlSpOJ4XSBbrXKNjN
+dqojhgFdmH0geNO/Sy0suhdFYecT1h2h5+McAx+R3R2npUG6RNmBP/kfRRjr+jLViOzH8rEGVzH
FiSriMZU5kMV5GP6XJZzIQ6qLhKcwUo4OvtOa9XxUwrLvPb12pJiLMMFDnFpydI0hZPru2Cy5dJL
+DPvlu9AJXxKy95rg0BVPXKU0vL1mVwEXOKUc4kkVo7DS9Gp353ByO9DrZxHH2RzzBjkscWsQZpr
GOVznHwr+TSxh7OMhMeMyAx+2wJIkWHgPZbleMdgR2Hn+0TP+FfKsOTgYWoX0R9nu9cmTZLgqIfB
oLoWmQoQjMR2Ss/Bjehdmpl2tLfUBD0bR3Rmu9dKIdPSx0/TcctZlFR7epC9rmQokc7Wz3G3mru8
+jBYIjc+5mmY4JxgSknr5qNVCRf713F8NKwQ2zCsOpzQK8LBUnwsBYzqqZ5l9ViGSW6cSi3DwC4f
JZ3s0uqU2dVgBmFCZLUcZmKO9WxfYLb2TgVaVf5QSozcJJszE/O/sQv9KKz5a7UU58Zd7/RkfKYV
408XFIV172SJhRVcxhlO6u4U6a901sbhl4noypc8w2frXRLFseYXwnGafYuXB2NRROGRLeGVVgzA
Pe6CsTFeVWMS9l2B5TPifFoffpitsMBCHuT9/dgHJJf9MJDk9XOF+L5Z6uHoITrlILkYjfH7qVbV
b0J3oocYEx7dbWUtxCnCdpLYK3Ckz/CVU/RPjSpP33BADBxX6vVY+aB22NO7BhCH/Eva1D21sVS0
XfHEtpxmhBZHbj4zwK3+fURe+zJ3ErIuWG/E9yWenI5Xovo9uyIt09APw8jGpS+BubqfuwjvkYT8
4QMuPkWyC8a4DdyQHnV0jLFcxUoCqA5eBdCYrH3QBpSDZynIcSoqR+WLPkgLIAo2Z7KnCIk9hNaD
Bg3GKDjMar/4ExhhmB8k8unqc5Rog1vZVhp7Iuw4u+hsWGnuDlAk82MD3/U9tTc18+kf9cqptloF
hpjEm4X9ZcYSPqGGPCbHQsez6p5chVdbymdJkPZz+HuwuTKEL0YdKjwElugzbf38l6rM4U9M/4af
SL9E34cwzR6waG3jvcYrHb+sLn0pAnzbfJkF9aXTClkc5FQrXppUkjkzcUzW9taI+7lvyoEj+QYJ
hYYfzaikJy3LxQt9diOcPd77eevNbaF9aODYTTsYSBW+mInJXSBxa+GMbqCNFWS6HZMMFjxQ+0wz
39OVR5hihszk7MHoy81eshpr/JQUjp2eWj0lHW572drN+LXWbIi40NpdhVZd7JpYLn1NQpjzLqA1
OX/BPWMQfp/XgXbgKC4fAVEslqnabEK76RzT1ecEnQCAFM5vuVHH33IrOb+FbvCy7RNcU7wOixSa
lrbgPgNgl8W8Q3J1Fxg8z8G9LGKRo5LX34f/I+w8liPXtXT9RIigAd2UzEx5WyqZmjAklYoOJEEP
8On7yx7dPjeie3xObUmZJLDWb7cNpwu1G22TTsnuf0OWsAPNidswIovxd5xH/VfbWeFf+7jTL1wn
jKsMOHscyOEABT7hXGk09Ww52pOSGrrXtc9XXpd+L/6End7uw13mn8lsxdPie8tTIhLKJzQTD/LJ
OcBVHLWQTseqrofTJtupOiauoUiupM7sbhuUcU6KAsAvOi7ZpwJh5+/aJyOBlJfODw+58aIL5Yyr
A3BT7J+TQxsWN2fc0TzSTP7XtsmFolRr+0/N4bEfI6r27rzac/55VOXer2LVPErDFH6uhapfyoCE
DCyNarpewoIRKYBMoXsMjc96qRDh2sOwVe0/Mzjiq5tM7XG+WfuLbhQiWaZ+V+VDXQ0S2rRdux9X
TbQNbTZpmqMVUimUm2q5Ea3RIwuCHf4Vocz/WKqQnhau8MeQ7sGPcg5iCoj41L6jYR5vTDvQO5R0
fOcp+SvGzejJYw5UqjzbduWEbMGRVtFDUJbLfTKyhqe1aWa2Klue1wTKlB5drzXdSTtVACLvkmZ0
Wie7Lmk9VEF0AXPpfoRzE4Rkk0ziQY4Br7uH7TICqGKHPxhs7WMqIxOxlaIkiGGbhE2Om2+wcDQU
yl5TbubL0+ax2B+9YYb2nOU8X0Q1n3WazO0cZv3iLUW6TBEPWb5K+ZAPcfmK8kK9bN4CDsTit0yp
r5PBSXMSGKh7ocrpuVFF8LP2ibrbJtoEr00pfHlMYoaY02jaeM6a5cyoOLlbXLlDpOaTMUnywp3e
V4c1qLqbGof3fDX2KvzTr764o4p2D05uXJZvBQPrch0VY/JcJjltm3y8eAwm3wR5ZsthOMauiZrL
wZVdnRVSy7/x4BtEQF2ubuQ+7q9yW/ScjcEUdsQdWbGllm/mooWK3E7rWu7veWGsueW0CNpT4lHz
18qY1tkByQTjrC5Y7nL+eD4dm9h3lm7/JWj84lczYvRNqxl0KS0EM8DBa6zzj4rM9ga73/kIB70K
T/QI6SjDRTM/RrNdCe4l24EPYN/CbMeW9UCmm2/gfHYajtdYhMOxYGwPKIqRzlWwbvyZCSYIciDb
LYpS3mf5DcOX/3a0nN4kcvo/0AT2plBLTdNkqZK3eFv7vyCB6nFcdPtVB7t/1fNnUkzn+Ky/BpaI
tAw0/+jgtiS/8rtJxfzcxfJEiXzejrnjr17qynzgk+XMAAfxgulZEe7Bsu+hiuD0jIbHlS11Swnx
rd0bbUXwZ7VTcBeF9fipqka++REUWjpJNX81E6lTqVHgn9nU9mHLsVcrLx2XKf6EYWZIXsqkuN2D
c4Oq5UO8o8jDqbBWmeVWLwVDiuMu7sHmkeqxdQ0UxVr2jg+BNOsjrkIKeXNPYwlBuNFfSF3nTWrX
0bACYStl+d+rfrjIW7Hd5fG5FCSEip1pIfOiIpvKPl6OTE22y+S01+/I9PNHbwm3NW3Zj/asLc5T
2yDX/rILySNMVx1GfVb4GPav49GOn95q5Uu4U0nJ5bR3T303x29B4bv2KmmoWtdz3X/PSKzviI/o
6VQKq4QeHlIw3h0DkJp63MCY/6vBfVZrxxWQl8RmcsSG0ZPpnOht8TWrHCpi+VquK1cHpV64fsKx
oaFsdmpqrCaWZGZfnwonv3PFexXTS07vVZ2zkMaSICe6QftbWsPnKdVSDdR6Dk74JcSmimM5bAQf
1ee6QlU0zUPns0+AA8EpX6ghr2/HnaCEC7ph3at4aqKfopXdNfp1phi1MmK4c2xeQJZpakaGnG+Z
iUVcHuJAI6BXAGJEZeKbv6sgm743NSfhaZ577xSEdLNn3VzvVeaN4/ThDFvyGCLuQ2vfEUmSNkFL
w3hC9uMNVGYfUMTaVL+KlpL3TM+dR0fUtDJ70ek0+OlM6/yvJRHRlrWb9vdslq65lXFhKcjq5+qZ
ms+BilE9U1Hqx4t74jvWO5MbVufWm8QH4iLs7pjevYke5mC6VbjjtssGluglEttYXpMayeVYMlaX
KWeRuKS60qwXTqGj6DAGMS71gDbOdwlYdp27an+YZjUkx92UzY3t7BiwgAWWwj1hp4dqC7nVuqiA
xlTL2F1WEUTR8VyE/h7kev8cEuMMB77DhqLD2XMPyTbxcKsmb99m0eivpFWyyEImlG9IBntXR9tc
HtiZKXc1VqhHhyiGuXhONCDwwfT+TCtPvlAX5vqW7jVOALncy9wrwkPcxYP9anbhTGnXzLwFIp75
FijblmyGk9/4F2cBABbnaky+w6Aau+MwTvv2Qamy+yuGOLy0KzXbWbuvy3vfbsl3u/SqPMVu170S
nC7fll7UY7b5ov1wKm7d1GHj/r2LOiF0KUz6kzuGPKUJdc7qKKYlobJ6yXV1OYJ1TzTRS3e/LVTC
zLKzFv8K5QS86BqPZAAfAFsdKt3EJiWqtDfHOK77BpjDb381huAEotP3TqRmLM3HLGvGUC9yu+jY
Kn6ZQ78O/GgTD9F0cHZr7hieB3ZZqygIbUH0qiPu/LYFU9PDp7BrGBffaj9DCtYZhqe4pq/+6BHX
w7CxDXbL9iroQKaiZXYyYc3ec6noUWc9nPY/z0aUYGu+h8q7DJJN/xnyhZTTPFoGPwNjZq2xkb+A
9Iiwpz9NekIR0en7oEME64ESj7pss27fg8el3prb1RFbdzDzxipU7Mj2MkoLCZEvx1lvJ89jxkAB
UyADbnU7NhA0pnuux8Vz+L+v/b3r18xttt6d9rSD+kp6TavwqVWoBlJjFw3i1rTRPZF09N7POlz+
Yog3SwoY4uhDyNesD+0oSgArnRSPqyUYJwUoaZyLFdXudggM6ZxZ0CbxyKPjyTuV59MzpErLbm/7
jvK6dVSflTm3/w1kXfHPK6ZpWvDc9cXbZfKgWzObC+T69ePUFa53CMiIeJoTwhvJ855JfO/CzYOu
csuFScCZPFeclgTI6LUt6wKNR12sbtb3XbXfNbJhVQu4Bts0npfAHPUuCO6kSX5TN1Rmupej1jS+
avj/l5KnakZZo+ISrEL2BYdxxQtVoZUpUoPci0U0DIqLpfDj/UAwsYbKzOuZ2jlCx/MsXHLzKTs1
OxclW+oVmKr/0Edb+K/0E7lwbhWzpV0PFicNlNqdU7MXzX4Yc2992QLR0l7o0jBMNoZUESQMzdmZ
bjWCb0s2lokRXfj7BsyLHra538hPCzJ4WrrpAHPjO0ii8XeORM6B8AcKIct220H93BkioNqGXWQ2
n9CPuhV3k3Kl+hJltQNKyqR5yWHo9bGNRGIzwX7wmJiayQl30VimjjPt4MxWNdTeefh66ZXruMhI
ZugOEZPrmC1wfC3f5N6zABgZjFlQa/krGV32ahfT5TOUjwuEMbgLg9CyNOncxHBSNpr141Ix8h7I
426u2qZkxlgLsQ6HdSvXLy+3jmLe2/Rt3bTKvfLmXLyMNBE+of3d2zSY8wSE1enG8djC9t3tfQAA
VhbB/Pu/SYY0WRP94y2jeRBdPr+KvB8URY1D/RPQBU0a8Gr2r82K8cG3Xfkz9ER4sBz4+YO2XcgR
lPfe66okeb0r6NNl5PXed05z6xt/Ks8YvOi+HBbTjX+iTgDM7/tK4tYSlwpLMlEu5LXVwZF7Tj7A
oE3PrKq7zvwisO+IpMWfDmaCiyyhCp7udlfUd6SVwicV87D+0jYuLXr/ndoD7UXjz+iQ2cK0Hv4I
QhydjGU0vve8rQbpHc30W5iWybqcF+dO1eeTxpRl/tRxfdKFPrvrDeQI7luEzJFIcxpFwzsT7DKE
mmnVk3Et8y4/snugIDMk1nDlvoujlcNqjELneYi7eriZ8nNr5e61a3AoIgVMSYR27F0ugyQqKyBh
JTjMbmf/8QmdDytGzSbTwKmv7lYCljbk421pIIE9CqJJgksuQRdcm7Z4BZTX9k/NOWnglHSeveXY
8zvWD8b7NIxF/y8XLdWbnSmpbY5Xv3+uTTJtGXx5NZ0S2RH64pnKfRoZQWiER+XzODH+jxwHcQn5
hH1kwRlvnJEhuzCkv+etXtOGsw570lpF9kriCPyJg7qWaesuss14SOz7utTipXBrSnetHcfPrslB
a1eK5Jp0Mat+DIkm/R65eR5Amt1H8np773FAC58D2bUN1RtnhtjUnTu+5SB/zkXt2+WxddypvcnD
ed/TgdcrPGFGhP+rxTnw+Jw1fGyniVnej6ukQs0ziSpDYlt+dQ3YLCbKkYVWjE0DTaSb8tHDDbsc
x3kdj0U+QfEbpHx8vtZjqBiVEz41btMMfNQFs0KPGvSLJvixPnYTR3Fma8MTG/dO9G/2Hfss7bJO
NzoOuXIsnhs3i9bAfIKDRzKbECFfhMTelleVRB5/vubIw9S69xn/+gLcjhgamsiBdff32qzuh21U
7Kar14gbTO/9TxhtAM+EPBO2WkMBvy0qWiOEBC0cflBEw1U7Cf7LlLMPjLQyoo18aOLgH7xHANuB
iuBMFrd4rjo5sWYRGu98g50Ai3ccamvWQB96t3Zsnd9KyME7CvoKq2yrYPnBkXPI+KgE/z2QJdc/
N5tvvwxKrg/+IBpaWDZUd4xwh4SZHNZpvtjITr8G8HG2tOcR+sW01KlD4efCod5+F/6FdWf/wwm6
6hWVavlnAZv9IMrTLS/gqdvXgfr4n3HvS5My9FAcL+HmvnQ/yDuTxMM2HoM1cb8RjmsKSfOaEACa
KGRz5dC4/tZR3RVce2WXj4cZNQgPMsbOf7yPhmrQYoAnrlZlGfFQ3gzHsBGlPk5jJW8m0iagm0wn
f3K/BQlw+zg/lOMWbqeo2lETVkvgCDaGXkzFXRHULX8zzIDIDM+rPfXL4qus5bu77tzegUvGkPnT
6G1+0t3OUCvyKQ8yC1ztH4MuMHWmHeU7N3uuxjwlmCj4EJ6BEeqK2JtpWI7256gRrqbAWQh7VY2l
94IclmQAxy2ZDaKeDJd+dkFnivMckBZ5rh9U52vF4b51v8QIPcYtTdtHurs6enKmcC1Om5hb+uqZ
jrKqA6xOlSgC7jNP6Zd5MMFfPBfgM12z9FT7zvhx5LskydC986319ttmlJVI/SYHbVqLIHpAq6ub
Q8w9vB/KOR44lESwYK9bSYc4FZS3qItcDVF943F8gDyXw+we6amsXuqmsMA9wSaqY48uSQLnecDK
eg73zLML6mG32ZtXfF2UN7fkWRT883E/hHTrzilXJBzHwk3zMxGgKw8wPu51uLV5Q4ZlEl6HTSwM
gP5mfpV8lK963zEZmzqp+kw0nH3ZWnolccNdP+gTkFDxOJXnfA61he6rcMrlDb8Hr1+30AnNt0cD
8aGU8SSzQmikGDKPPXpyef8+0QlwQMqog+jyfA7bhjGLl7PzRp26FRAD4SaII8lNnFhiq3CY6QVq
XZprZ3LfuA2i/CgNS0QqSUw9dess6tvAbnmYxsYxVVqsJBNlqgNQvYxtGPzoYCjfOo6Ukg8hWq56
l5HoEKOBks97o5ZbK52+umU6C2837UTdRbB2a5UFQYuohskBtMZ1V3c8tKsnAGD2goenDIL+Y7UL
f8jgV8VTy9L1ZtgJsPiInoCDPdb57yYutMVNuUfIgLg66iNU73ijNWPKqQVTbzKl7bhgn/XHe3fZ
+m+hRFDdGC8MLnFfL9/hqoKj45XLcA90D+c1Y4q0HEpD+C9Z2+qvhVv9UaCvr1KHSCdyTaJP5jcF
09s8MJofqlXLhxm5BwoxOFhylFZroBxW2WTWI4Kc0M1t/IzqnkNwKUHLuUnmaMzqppr4KraIR3+O
dSfTrpzka4L06LNUrnl1hihe0tbrzGdHQLR7qMtVPDFP7ChUBn75KG5/S7mMr43pnSTlrHZrPFDo
TlCOyZGhxRa6IvIo7HZ2t32i2JgAGKAG0uOBuXQ0xqm7GPkZuLP87TvR8iQFC2o6xev07TlFxzzC
EqQPObTmVcsfyEiXL/5NxUgaZqpapx7NCpnVhH36BNOuGpEFr36rL7gLy69IbsFMtLTdfXKehio8
SJQw1SHnA3QzZLkR72rOc5BVnl8hWyYzDP5cI9hKz2cyphW+YJmOVErddjFwJ4xco18JmFJ/G7OO
PSr8XT10isnzaNdCQ2tB77aHpF6lOZkaWnswYTtkNmokf1mOS/S451wwcOOx+aMbp/lkIcDHXbVi
f/Fc6+BaEcP2Qu16/ezZ1QU0cjdYOK6PXmfoNWCmVTz3D+ucD/et9PzfY8em/wTs5MtsQHn1x+Ks
+yh62/6awoYRGwV4jSasyv3XMrA9Dnxb+fcCmru87Lti+CzX/qxAZAdp0o0Yt/licbpGpOuScF8I
u9TQSZCJL2GIqKUuiblMt6Gbf1YMF39CVtCCecPn/fQZEmi3993dpmVsJNqrpFnCzCun4KmK9oD9
qSVuOl0Wz30y/maeWsrINHClrD9R0bF42Hn9a1ATt2k5nZ/caZJVf7nrpnvvIYF5iBNlqkwABjgp
fEGZpABNwE972JR35ay7KBulR2l4sfGPTkMpl5I6jxJAXDnCqkvZ5oiFpsLMT8WUI6uoz+L6VMqt
tGjQFvHOPq4e/AB4+1ziLh70OBePWGgIzM3dTl557gzuO55lSbxkQUAoZNMv8SECSHsFSNQfTrF5
wTFyFFjsOlbuPTrJLszwkgBWsaOFMNG1G9mMsxXBBuNW92QXKmEOYvD5kssZ+vjAY4+zo0Cl9y5K
X5uDX1rnchNQ7pzbhfmMdZC/BEwufE6hWL5cf4fZxwRfUSvjBpblXGzlq5tXQX5NDOv20A2kxJx4
/DnMkONxP/YB3cewrutQMK37IxhTq0OuB9uPt0JynqTRXMzNYVZy2FMR2vwBj8X6vHrx/LXKWY6X
LjkhN52Cfmda63OoSBl8gt1tHHnRWFz2Pq568Neqv3A2as8PRgp9w586IWeIvLLMLDarnyrckLQI
MttPk9OG/7QsVXgU49p9no8ENjN4DrK7mR6uoty0RBnCkX4M8ebicSj9ouNWEjGQDLjEvRoxFCCJ
CfP7PVI0+O2Ab+gPyr1fD0neF5oxSFbXe9CBWuscbTqgBYqP0yBsc98kPRdmO7Sbx+Mz+tdNAM9E
zo3TK/amsHl2ZlN/b/0e/SnRgCPCLH3nbdoHFqFAkbQjTYnCpvAcfIXF4uSM4uHqv/EU1rfI779N
Pqkh8zvNhBdVzOTRHnukQHbKuaw9jYbJ7BCbHNL1UB7rmDE9XQXbZ1pD0SEwSjbvCiFOGR9Jt6OL
KeyE/9khgOOE8rl66251Lstp4JUA7E8eJ0/7jxrUuTvkm799DB43JQ+f3L68jnqhtG7q8Gad0Hul
XdJXr5uFIgOH2oI7fNcbTziCyvK4IOYbyYPSkg0+amAuwtF1rvniRvQZjREvTWIKxGtn0WEf0DB0
sQ5rxSGbdx8jxtH3zZ/6+86pjH9ZK+2cOmFmecGBOjRZNPdzKVFKAANS/wOGoNbrpoPzdM/sITq6
OI1wka6XJglaOIa2CqdsFB4AL8UomBvIxofSXv2G94kvIR/RLs1BCNmxxnfNVtFgNvlA4ncYyUAM
OtOEEV0yI5pcoAgQCu6Kcj6uOlL+iWYgYOx68cf3vva2n63j3iGFC5b5UM92+BUlrlC3iHurm5rT
os2i7bxJwSvzSyCRqYo0Yt56J3tU3OBUhLqO9q3+lKXcfuD1+KljMzXJAaxKxQ+jbAGBaTTc2QHI
vIVp7eJgfMP7poObMuir3wgN5pkha9ULMplKoBMx2FeabNSori4LYLTpFgvtdLciLl+yGIhrv6QR
UVflA/yq8V5QVexfDFsrGngTyXx6nYsG+8dxJHYruhLQ958ke2/vpvDNcgEPH/eHhE0YXcUiSIRk
pwbQLqJdfCTEoBHVFYfJfbk0SYkCrIwZqPv+1wR1j5jKqZwvgSSiO+xVE+RHBCEJcijW0fYgJ3RB
sNvnF0AuloBCr4vXIYtHMYVM1RHqMti95GXuh/hpX/zNgaDc+TNxJQ8XqGu3u32ddiC3nZPhABmy
PBcIpRc4IbcZwDHj5rUiEsE/LH0/kvSD8o/Bsmkt+PAUcOSMbsOiHyMGcZGJzfOMFkWUDbSC4LGB
syW6sdF7lF8O4MkVwUQMtVnveNCE0G5deCJqTJPHRHxafAKtb7ibfA86TiIdJydu3FmRu3H1IKp8
UfxiYNzWY0lq6jUBMi6oitMJwUI88fhuxiFJYahbm6eN5XiHOwTkuSIJnAUakUmEnmuv3c+g8Ro8
wx3RmSSsro05tP4q/5Z7xxkoKtpnUuG34LJJje43XTisn0c1qN+IEX19ZJM3r2tRtuWVYNiGz6i0
/xQVHqlaxtU8kXPYzS5MoevebQw0n0O9xr+ICE4QHNFOlB9VsmPj3H1vvh/jyvtT9l4UHOraOFd7
UPT6YUz68WmzXeCg14hRrffncb7N/WbMpLOgBGMKF7itu3B660rFblsTBcohj3AzP4CGyyeOA3gj
fGXIcP1OCYHgTSyPHFP7mvl1g65R16QYbcN/3wNyTta0d/r5jqMRbhjtUP6O+0JdWtJUzQGRA5Qg
0p7hw+KJmw4DIrfhmp4U519huti/cAS4XgY04HKVOCGNkRwuIj66m8/KSdj4/LctvGljiG6KV3J1
1ydbjis3jA6Lz3Ko9n9uDltyasak+Uq4pMdjyIsF+zDU8UDsTB2hBbWMmRlPPAS3LAXvDc4Fhj3W
7eYbXL777HVUbalLHPwrzC24zDbN9q7vt+STvBcUPLDEwQDyv9fIlH0R/1V1u39V7FP8Va5Cx7a0
0SqzuqqD+UzhBWvmVJH6U5HnSlGPu2Oxl6BzMJ3V2ccxrQkC0a7fWwQnjsOXX0DVXU+b9ebUibwt
4D2QokRZVBfjMdYJUmvuFiqU4kLuRQYJO9zTNObYQ+SEzm1QdBQMVO6m+gtmxuZt6DmVGeKQGy2e
5uhH5Nh+IzGtH/GyzmgLK68VR1Tg+ePM+VRmjPYuq1nVL7889OG/NXzNSxDCHUhux9u2V/5zrXzZ
PQ31thCvk1SrvfTi1fyaymki+nQffaJ/tJrzC9v79fOi/Qm0abMYVayzgzAyuxCUuntxEx/ZjER4
rGTPimimIRwP3sxbcyzmynA+JtvYXXXSeAsW3E3GCXhqwPkQ+DP/c4mF51tXuxYZ+Wo9KQa1a+uv
uEcscUEsxprfrew1iLhopn82aOV+JOsAX7V7DnDpCvD1XJZIyCyqFyQNs6O+ttHkLznT/V+CoM7Q
qjWb5CBgBjxiv/E/8ICg7mixBH0MleEiH2c3uRjU1sCs4gpqLw2azmf2E02Rce1NSOYDDEGbuw9u
Ninch2njeUqhKgEYOeQ51hjmyCh6BI9m2gxwAtzUI5K7Q0WlZAxhsHA9IajxXz07VF8mRs2bKRUx
5eL4G4dscOL8sasl2qJ+axhyoVrL5tT7bfhLtB7inYWgkMdJuPOeDXG+bCmWNxRMOnL6F6+Kxj9I
zXZxMpEdL0rcufshLob8mkdKqmMztkymSvjdkxvP8TNljf1H7A+BOK0ICX4WtzJfawndBMhSy/tp
F80zwRx8ThvPw6eGXDfsm9twNWK6Wo8ume9zxu/lvMg90ZdG1DmCGMDTv1NTFR9WF/Wfdrb+75al
9+8ymLaCjuWZSz2/FTYt0GUDJgVkWKQTOvg3pWBn3KbNwXDbdYeQj2J9gdZ+8DJ2pKLnNoSHY2RG
nJ8uPolpx2Kco/u5DoThAFduAApY1++jbqqXJG+SRwhEsJctz3dxhrpMn8ahwORiKskSYDnvPhkl
WEA89Jbp3GN7SLFY5V9hCWhxmpKhlgeLKiJB8TXba7mHLakXzvneqZ1BVUe5lgC0Cm2Hf3TbOHo4
b6ABR82yX039VIxZvqygfCQ5ebfTusvfRcPZlhJ1WdFDxLJyikfNkEOM8/hvw/p3Ww3t7B3W0YE5
r2L8BSnhRWbNgnkoVLruVrxjReSbN5Zw9Lja3RffRIS2DCgwPb4/Bje6dHoPC07TJU9zk+9Bytpe
Mkrkrstr4nji91b5+++8WhcXafgZcSYWbvmU9eQP2b6ByGQ7XRT5OWHQQr2BHj22fKsCIS0Ldmr9
yL3DODbex0mB9DhyW+b9QkYzlVGJ3gznP0S9N1lI3900W35CMiqLS+VOyZPoSvI0kgTu/sZfN3gN
iPHpkM/WTpgtmACuvFomIp1mGpXnbhRsqDME/JEVtqsxJNZ9/+RZF4EA6rEJO03O4wRNsi7HwZRW
H0bHuDKLd8zQmXGW5XP1N7Edt2V061NSJg1vWpmEzF9IUXeEdEVRH1zAweqvKYBojssu3DVre6zw
jGu2QXyRDF51TRJZ0t5taxU/BlWjhoO/7grDVo/a7gHzD/T2gmOBD2Pw279u07nTyZZ7bg7WAF6d
ipJx+eDyKY6HnaOdiaOGr+KDVVq44ENe/lwNERPGQAmGQPK5MppYXuEf1Rlq1SscIM/9bMl6GSgE
uKMaYX5HPSuhI/spvBsCGOjM361GZBzrmlRGmbtocDnPUgGlcu/mLuIXA6aKJm9DoH1QOIn+9rm2
v3vl1g8Sfbpzlg6CIoPLRqynvf4X5ysrIQgvqCE4InNYHUDdzJFy/jAHbnPG4tIxmK5j/OBqf3Av
chnvfwqxOXeYTVfnBluZ/3cLXP8M0yiEmrQKFVdAxOUOU+p0D9gMfBc1v7+UEO5UHWTIgXijIlM7
TyX1B03WS4cvbHWc4GWZRgjmYQkhehtnSq6sKObtYuP7/rVzr5tLCcZxVY8lTLi/giaRdrbcIo3g
7uzRodwzM3CJKGfq13SfgDYu4moYgbI8fAW/QCcVg0m/eiinuiZ+CtseWSyXUPEwKDTF6cqn/IZW
fX04r3+IchyFM0yIfnrEMZl/NxosOVt9w94hTawQjFCu8pGUlpe50KWNUGopQIy2JmL3SC6e/FbA
bmTEerp8KWU3sw87yfBB4lCogNs69V24w4geIm8Al/B1K406vdMvbo8WgJMWJYYMSD9Oq4lq8gNv
sf2T2HBfme59VCEboG2AHodhEsW0VM+ywtWQwUeFX0E8Rk/cTJN/6vMCxptHdzw6czEy+I/a19n5
dLYnrwbyOdZmBtAO4h2JZBm3D2c1qj2UZjB3zDPdFF4WcNv2WJJJMBAyN4i7aeUuvWz63r+KQUq8
NCZqnsW+N9p9mLAF/h1zZ38Iq1jN6YbEYrmU/R5XN7GuOhd4vpij230OlX5lQxCvIgEWhQTSDur8
sGbenTftfqhuB1Fzmevr76SoV5GyiKFQzF0sUxd6QDP+FtEXmkC4JF3AweADkqGyLYDgkf9U9jfa
0pW2jQTj0snXOHnSfrG00P7vbudz6sP/G21AdQDBn4Q14MbywCD/w9qtXBskA7If6GDp/RFLn6dL
MywXUbOZRyEUUa8iL/i65uWgmsW9+N9//H/avc8/npZWzPgxIbZwYP/TaY2DdZwRrbQpxisWI4WQ
ebl00Aj6eDv1AwxFku6BLG5GoxAF/+8//D87xaiW46d7jgPn6Ifn9JT/+dNpCQsDiLsubXKu2ePo
5rw8LYWAx4b9okLUBJ5W4MuGPa/YrXCIHpsOrQnzDHD3EM7v/8dv9J+hAf/5G/2Hnx+5cz6MLV9H
0UvOXgjMQ10kXsbU9DowFHPYwISPeNGOat4C0r1ie9F1YAHeViAMt4APqEmS/+OT+k9D/H//Wsk5
hItkFv//yxUbDKfy8l/snUdz5ci1579KR+/RD95MPGlxAVxHX5bFDYJVxYL3Hp9+fmCXRrzgHeJR
q1lMqEOhVplkJjJPnjznb1Qex1nqU3iFOecD60ioS8Z1rufO26uwVIaYR5v1PYxZ2xREzEIkpejV
DIN3cCCAgc3vamgogOMgSxmbcNCG71j8yisSOue2IYJ7kq7Ne1DSFsIXwCPrPK7pwkMGlG91QCYk
vBJI3EYcDmDnrF2RwdzOFf195g+zuaEOzlifdyDjS4sdaObwD0G/0OxDBg/CVUlKUXxOVeL/gZoQ
je23l/b1RE/HW+yvURegpRQFtMNM7GdJ1fFqZNwL0BgKSPGycUqzLD9YWuJv3x759c5mZKRnNCSN
Ddyo5p/shbBDPWq5FKrsbPyRxKMPspXLtsjfqdTyvJ5YBLJt4GNQzjkdhaFDxSo50UovNUdtBr6Z
qXSkJd9/NEBbr+yb1+cC7W3CB71j2oF8zdPhTNXyrFRgp1YNN1hDkdim9vgVao20f3v5Xp8JFZUN
Ax9ymj2o+y50MSByVdUQcjd4pVweyFpgYkEeDm3gnXCSKwq7K4brZ0dUkGGC/w4xYaldKPHWLtOW
M18EQv/DGyl5WU001xSrIL5Fq3FNG+ncDsE4wYQGYSL+tNQW7/GDUOnb0hdA5aK3o35sTLsw6i77
D7YiBkQowkuqyldbrGUIlJwsgrWcSqME6dxYII6GcmWUc+uHWLkEdAoPFBDxp3ujN0DpxgGjNOAD
dIiF1rSPArlyB6qt9O+pir29Rc5tRku0wA6QihHNFidMzyvNH815i0iddddnyILYg+8bgtsmJDIr
kWQpUTSfNEsxRFZRRTNiaVKSW21C3gvvuJL89DGktQc6NAa4MhWXZp3NZsRC0315e4pnwhcXAxJk
ErES2zf5dE0nz5wUDYjoBkUB+JyS4e3qkcqrkkbbMvFM6hGKulMV4I4r0z3zNZGApdeMIhPBRV0k
Kp0c5oFZctJrrzW/ydCuI+5iqdtjVdZufdjR7ttTPXMa5oQMYxZF4kpahpa6txoQdgldLcChjoau
5bYVlDU/8jNf0ZDRc9MlNIoQfl5MC7EaP8rmM+fJsTSAeY/raKfUtSRupWZ+P0g1hKhAaiNrZX5n
R+YigMCGVSBq6aef0gP1PzQpDgl53In3cK1iWjmxF96M+GJ8J7SDdO3hcXorgfTMKWE4keQCpWvA
bfPP9eIequC7G9BLWde4GI51JnYuMrDCnUXRZEU26cwU0f5TcC/hpMw+4adDlYkoT72WMkWIf45Q
gSsbtArWbUgn6a4Ao3wfS9aaWPGZCVqzMLz57J8pi4tPClsaAeaOMxLy7RyxAosEr8Xb+SIUhXfv
UQvAh4XFBp43KGCeTjCCcU4JiQl6qAE5VgOIqS+1NbG31ydhtlsQcVjVkHvTl3qAYmdi4VFiAiOg
HnAT9zFgviDqVjKxM6PMwnj8h+CJfv4ieraQVdJMs7h9DACihZRpQHUCfWXXnxkFM0OE5RFQlEWk
z05XbBCDbiB7x60SxEh6U6Gskzt5JTTByjY/NxAJJVL2InecoS1uH1pLqp9pGEhMPbKkYSpXNmjF
FfPL10Hx2U8UsSy84cl+FrORyVf6IaOuyXTjI7EzHN2wBghSDFD+XejVxfjtvVsOJV6cGsGna7Ov
yiJshGC6KRmQMCtKwYstMIttMQ6D8/YoZyZmmIRFVeRu03nmnX6mHvFWv4pLXuJWSe8wCYxLnGTq
rWm0gV0M/pozz/nxeAHgYkp6t5TE72SxNQxKOWARhJpGIF6itFk9H5pNJEb5XTtUyo+3p3hmgzBF
7GC5ZBD8f/XyRhwfygoLOQZZCG03p82QN9P79zuCPNTCNGWOutZC4duqdQjuMA42bSJ6t+YA26mO
4nHFuvJ1WkD1SeMmwTYTbwFrcXY9PUBratbOVPC1A6aNJAuUmf4jWXJ5Cd20s9UqnNk0UeevuIqc
+XJkW4gFahgVSpRSTndKF4phWeJWssl11b+H/6PdT62l1tskR7Njo8dgi7Zvf7nX1wquFCzl3NLh
8lze2UEvZ1aPhfbGU7JppwHPekgEWpOXgszr/NaDvitt8jKghPv2wGe2jImmp8kBNDl/S6FZTC/J
XxEb3HRBI1xHmppu6qLo353GMj0L0UsZthV634v7Ky8GiPwmCDArMbMdpEYPhTchMzgKSZJqKxv0
3NbhaqYAOK8oiLnT79cq+GEBUuVZag7hDmEvgHVJKCBJ7xnRFWKE45VGzW6nkFt/ev9yGiwjViMm
20ebt9aLTMQIKVf7ugb0H1TTrYTgk5sjqLjyRD23QQ2ZJzEppMZLdZEyI/hUKMjNA0vWY2NTg1x4
UAYkPQHflvTN9Hr/H8yKlzQqt7x6CNWns5rQUsnhB7I71bwIHSjuhQ7eC4Wsld14dmI88ufkg/82
F099ZKnAhCLPgHyLB4EAW2B6JHVuDck+TjWx/jBB+1krhJ0ZdHZI4dnDYnKFLy6GSQajXEyQbEbs
2mhLwd8aAcHniNr4aeq8vZSvMzk2Bw9UjWcqt4KyiC1pH0OxRVMHPlQDs8gOp6FM7iF+GeUAPXzs
5bVH3bMpymk5ePZL4WFlsq5kD4uvN6RW4Ot0IzYWxy51w64Rr/oB+TArbLK9Z9ItksKypsVL+xuY
Lh2pjT8a9ABTBPJWtu6ZeGOhekJIV3Ri+zK9DHogmlhD5YBsKt/FRRcsn49M/NurfH7OL4aZP8OL
cxjpTdKJHtY33jQN+qZqZ2UtfCJVzU4Vq7nR0kA4iD0tNTNBrrZIEB5CtdzEkicS33+dMGXqSTIl
JSLD4rTmKMl5hsqUoY8hcgps9UmpyhhsmOgfu5on2tuTP7fE1L65S7g5Z0e307mr+oQxBZqMG0NT
SkTXoA8ZY9qvzOrcRjZwEZdQxlf4lotIB0RYTYaWdwL6eeU3L/JpHZay/4jr9loqcHZCvLlmeXJA
vuJiAZFGBiEgkXBUOIg7XgU0kD5NsJJwnB0FRgmBh9IH8ft02SA1eYWMZyoewX5obtEoUluHlxb0
57e/z7mVw7uHq5W6O7WHRRpfkdybMFoZSGjErQAs3THyzrgroAt//E+GQvXZmhNrDMBP55TWQ91Y
Ah+pGJrixvSagKamCZ4XWFEfff4PBsPqigocKba0fIWjZRMgDU3C29F/2bZtg+slUHGna5J0+/ZQ
574VKRoXIFrM3PCLeQFmUvU6pXKjKFp6h46Fea2bnbkSq+a/ZRk4UUg25uoQN8RSiDlLOn0MJ/Zd
VgOg3LSARg8Ex/5LQIFqW7RQfd6e1rmdQa0PrCKwJVpYi+tPaWCMpzqdM8S0Mjua4MZVEQ5h5PXB
ysd6PTeqJSqbgouPSsZybj32L0kNuHqmUoPu8cq73KyOyNHpe7EKu5WJnRnNRHQZ7wQMX2bc2ek+
7FtFwGqcjrrWC/rRTy3hE75O8HakdrpFn89byTdf7w8K6xKuOeQRMjTXxVkORR3kvpDDaKet/q2Y
+RCpIvcf3v5cZ0fB4pBjTCmDlufprASh04cJaSagbcivqp1fXYPlXDNUOrN2cy5En4XHATXn+ddf
XGVU66FGmQDss27sbiXJm1ESUH6PatrrX+XSS369e1psQYpMMlL1NHgW01L0pAr9gCcB8mIk66n8
M8yMdxpUU1jgPaASlgjoXB7LlFIWUJrIpo7nXa4goVsjHENxWc1s0Bew00S+2cppfv21iOsa3pu8
KUkxl/3Asiug33QWwL6kbC+NKfKuxLZX+ndHd7gVooFtuUF0l81FdDdTID5gPmJkMZrcTeP0aZrR
ZZUerXlgvZqQrki8wA2RJ7KMdfniUCHzWwmtCAtRKsfwW5oLhRs3wbvL84zC05R0YnZKYEKn2w9E
KLBvA63hCg5uuYkzEx2cfuxj5aprC3B7UW2Bm4Mkz+FH5rJcbZOdm+ccNniRE0FoOJ7+BAkvnZnt
C2CpSoDHhJUSXKqhlr73/uc6mQ22uJi5mQmNp8OIaMO36lzGgxNmOpbSP2Wgjfdvn6051z65Uqh4
zl4hcyvcmv85HaQKs7pqav2hhSBc5MKdHu5T0djmkrzB7oYEB8YXZg0re/JVdWEeFdYRZV11Vgta
fEPgg0j1DvrD0B6twLxMO1fOPTvRI2ea7t+e4HIoascizQcccqi4Qn9eBI8QUYnJskYowfrgXyN1
4tltn3YXAmLrrpl64Me4TZ23B13ukOdBafHT0pRJMZalvQjJIa3Ph2CDeEd8B1EgcSdzNFdGWd7O
f49ikvMqyuyqtzhv9KB9tICZWgDfqQdTIsylWCSUbEjla3iJM4PNTiEQ0mh444+xiPpVnuNRps0A
xMBjrL4wP3ChcWMOjffOjc+8ToZabHxN9zxjKhkKYmIPmyH1diirvDdlm0eh8oMxBnU1IskiLrat
FADBR5qRIKPteprG9NomY/venUBzFjoEcYpqE/WR0/MF9WCKNB2WohcWBa/YOkBeMXlv5KXzczLK
4hTzIEEQYODxiBqot0E065sYS9/ensnrDUA5Al1WnDnmbpOx+CpDIjSyP6Gjlted/lMaEHNIYOfO
ohLGmk/S89Z9GZZIMBiMEgHdEkC5S3u6HoEEdezoYtFER0KGnFGAqW3Ul5WQltfgbfNto7ftHuVX
2R7CSD4gkZusxMZXp5g3MoYnEuAtcyZzLmaclsirp4Fxb4VQAUo0Fu1Bj9eyqbODAPBgTenY6OJy
EDRf0BD2v8VjmVquUiraMcOoztq96+vNgBiVhxAtFAbC/GQRK9okGaxAH/oNTngBYOXC/IxoClxS
NQpW3niLGf09FFkuPq20sPEyPN3yimeEcUZyu9FTmN81E3TaRJDeFySeR6H18zwZ/C+XQIQpz9GQ
ygIoNwEeHBV06EtFnNYadkv03t/D0F2Ynfd4rmqLdUM0p6N/JoCc77RqHw3leImEXHuttb62C3gw
Q/EaNBiZELn6GAcVWNKtf9AQbbH5pGsHfXEIn38cnVbAfARJiF/VI81MRj8PnQi4CsmmVuPkYkDL
YBtCcltx436Ghb04g89jgZKT2Tj07smNT7+jqqboPo98xyCqPrWwfNDNUnaTF+/RK95refXQhv1D
K+Gdo3ofM629H+hAj2R9ZRMfEKVfq1PMsXLxA3GRm1zolgyKbgkWgloBPddEH1+UKkt5ShF/jY9Z
TZfzFuHMLN7G4ZTKHxCEC39MIVLUK2ClM4s/e9iK1M3AS6C8d7ogXjXJLdqf3QZkGAK+ep47QIYL
pwyixHn7uJ45QydDzT/KizdWKY1yMM7bLmh04RCzIS5JRtv3n1RGsTijANnmu/B0lAp+q5clnKF2
8oOtbA3CtpARmvoP5sKzSqIFSBNCX+wjC4uFBN019lEeRQ/Qo+troRP0D2+Pcm5zgPTgSFAfoXe7
iDoALvyiS6FXx6EU7fBrDQxIIJLv+qrfXIoFkg5yWxRHpYu6z+8fmjsKUBlYj9cHBY51JvUpHEOF
4tzVIGn9I6YIwgHOt3abIimHbpqu3xL716CBr7cJWHneW6CVSKYJCacfUOhp7QhVhHiHqZZXUZzl
+8Cq17otr5fWpAPIpxNNkQfesl4fiGWni0U6buDnfRB17bFTzU/epB875FsQbG32hlq9D9ZC8KEi
KSMbQJlVBqG7uBahHPU8u7MRCiqqBfdWgSr4vpCUULfRly0CBBtrnyYM+pzRl7c/57xTTsOMKc1l
cTIQ4j7dwdNFBTwTWFbM0KYOHlsZvMjNi6B0MTqC39BUa5WH+e97PZ5KKwRIMtjVxc4dpclTfRkx
nLpH90Ae0uhr4vveFph1BMvRKPYIEa+Z/72OZXM7EIgSLQB2zrJaHmA0CEMacUXUjAQ7FnPBidXa
2haIa63EsrND8WaHDYqQITf26Xqi0jZh1ojCDLKBvcwFIsai61lhlm6laJL092VtWMyY3NUAKtiy
c69+cWMLAyRqU4N0oQ2IeAgV4lZFjGvaOzfJDFRnCKInIEVelqeTsjzwZhMCVKjkpWbtjn0QZU6i
B9pP6GAmQmhFtGYy/GodF0Mu1zGB82diZ2DD+SwcSY2fIkNqnLRMupXJvQorzyh8IA5kV/St9cW9
EExjIKKHhJDoWLYHREtSGzpQtrIvXo9CXYMuPI1OrlSE20+XEEnRLjJK6MpWXGtuGXTQOT192r39
oZani9yFU8W5YpfLJjKkp6NAxpIwfALp0nqe+GGwOhyT/PYwKka3wX1o+NDla+2hV0OyYjxcZtT2
DNpevvkSyVAGpYZHEdaV5AyIl2u2lTfCrYSs0o1lNrNY3di4b090/vwvwwhFMZk0bYYdMihYy9OJ
JkPfdmKMCxRWypvW7t18p1zJTrAyzLKTSdA4HWdx55AttnqZME7hPHzJHIw3Nj+Pt49vT+b5PfLW
bJTT2Qx6HUD2YxR5B6Bgg5GHK12j9+JgfmJrLq23zUW1OaKdvxm/vj328vH5aobzxn2RfPF8TtRq
9tMS9qrd22DgNz+MK+P43nt1uZLzgX8xzpBkCENkjKPeebsSfv0X8MxHb+WDLW/v5SiL6wVefpQI
82ymLcYgNqqBdmYXK2f51TtpOcp8Jl7MRQkrSY3m73VVut9j+9OTtnv88nHNNvPZ2fetbbEIu+CY
k1EKGaZ0gZ3aCBFsvqC0eTPZxmfEOw8rO2Hey28Ntwi5FnaVhA+G6+3vKL5ufmSb4y/740rCIZ0J
GC+P7vJxntZZbaADOs8KKSybYpGNYZBtOrrzuPtWO58RDVr7YCvhYsl/akylsIJ5zM7hYccBC92v
0+bH5+tgc1s7j7wJNihtrlwsa99via1XUOuQk/n7jfb3aSvusMNy621wHR68TbJrNyvfb77r3/h+
8iKKxCoUStiF8yQDO+U/6ga5TxtltpXlnI/qWwMtQoYq4EMU0LncSBm63p0HEyKv2mMXG2tzWtsr
i6BhGlFtZvNBM7X71tuHCCUXWJ5qWYwmyVrD+bnO9ta8FsEjMgVZQ3ns7wVMbjBpcIwtBnD259AJ
nV/w7AnE4ubX2iyf88+3Bl7Ek95PMRIoGVj5KB/rL/l1eVS+e7eUG9HcLh7HT9kxvFFutU8rO2Zt
eRcBxm+GUM/nHaOwZxBbYH92e7I829sYduFmru+YtmmvQbZfFVsW8VNeRJpRzuKkng8GDchtuJec
T6k9bZ68TcHy5lt5s3qPnwsANAQB8c9kOfg1pxG7js00E+ctiwOxK3E+FMcic1Bt6yK18e+7q2+R
s95VO/XSOqys8rm4+nLsxSojLDMmNEjIVZze1b8k22Dbb0cn3tYHeb9WMzv3Sekn0LQAVEdTfPEg
iFCpjsaqqDcV0u+iBPkWnSp1fGqzyommu7entgwEpP3UPSl2KAogf0ALp6uqN6HsBYk62YLSKFuE
kpBUlqoQg7VxWok5c0x5eUQYCmQnjX4oSKaBQNbpUIkp64PcYZvlQUy/yK0sAw+sJCsxdLl68ygq
HSxeAzNZdllXUbGoxgwS3aMGUu4NipPGseqS2hZHOb2JijT9DJNJun33KlLB4VlF0k4TVJ/3z4ts
IkcboaoLjBpxmyxcRFmJqWqT3qFVn6ztxTmELZaRNxyFG4D4GuyrxTnAiqeaLEMYbSPrMstG7qL+
jAocYkqVlivxp0TqGtReUwPRWirbtbBBJDG9TaLR+6I1WZOjGdB13aFMdfkONEmJwVAVFuamEDFN
entdXiXf9FzpjekSpSZwYfSuThdGxUEjawwDB0up6zAcERJ/JBoiWBs4Q43JKxrQWjdEW+xNu8eK
zuMPv7Z805HoDk7bqFD0NYL7Mr+cfySF/UF7C51XTIxOfyQBtaYQi/jBxl8hRmVYkTc4UaTfKPyj
RdAXnXkcC5lrN+yGldT29WFT+GjA06gHU6FXFrcTMq5CP8IOsavGfCgBb3xuUCG6QXpzDSV6ZqSZ
SaPThqeqAJbndJJ+PfvdWfKErl6kA6WA6+TkY4RsKH2qp7c/8utzTQmTmheqAXA1xGVL3jfEIc3R
tLIN1G/cphpwdyr9lfbJq0cOnw1SpQIkkwYyV8A84xdHzKc5oURT29meEHibATvRTZT6yoYNlR7D
dspdI/ESVxYj9YpufvKkpaO0EsFeHz1+BnA3M1sJmNmy0jZOXe/nJafLRMhZd/3cEz6qsQgm0GqQ
vzmgXYx6y7tXd45jEHyA+khU6k/nnWpBquQJtvN5nSN6M6rxNk0NZf/+UQA3z80CMAcQZU9H8fuO
3tQYdSi7YOaJ+BESwzhpv3v9VFFhIhKVNXqVz9/4xTeMRyU2GoAhdtgX2VWi1pITCgjO9MiIOmk7
eNv3zmrGbIConJHD851wOit5FOsEI1rE4afQP0a5MB08DFlWHgmvA4opa1A2mRQtt1egQ0i/tPRG
s7Yxh80cUUTyJkGhfS+amgBiQ+uRiB3q7uAJ9W9I1n/9GP6X/5Tf/h3263/+N//+I0ffaYaNLf71
n1fhj4pv/6v57/mP/Z/fdvqH/nnTPVVNWz39cfVY1H9s2+znYxPm2fLPnPwVjPT7J3Eem8eTf3Gz
JmzGu/apGj881W3SPA/Hzzz/zv/pL/7x9Py3fBqLp3/8+SNvs2b+23x+rD9//9Lh5z/+hCv+4qvP
f//vX7x+TPlzV9iU1U84UzSv/tDTY938409Bl/+aKe2kBQrZB3hXNnf/9K9fmjuTEChp8zy3mv/8
I8urJmBY/S8SgZnqT50bcBhfnQP2+1d04hwAJB12H4BC+c9/zf7ki/37C/6RteltHvKD8veeJiwQ
9mYsE80wTt5Mo16Gz87EjXuQkb5sdaX+HHXF9C2Ihx2GkmJmp2ovHdHIUu7SUs+fBrD4t7gDD0dc
5IUjKvbtN92P5Ys4jNsLGX+tw4if6gcdcOpvDNT/32sv9prCx/mvf33MV1sNlkP2FL7cZvPv/3uX
sUn+mpEK0AYApJMBsmn/3mSSpP4FMwYEErV3ri+DX/m9x7S/Zh4q//dcVIbgOBeuf28y/gywJcuC
LQRiD90C7V2bbC4c/DtpZJPOXWCCIPwJeeYkL+I7ao5ioNL0O0whbA7F/4yzyoiRSoYdoTV+6VVk
XqwIfeNDgQzvwWi7cD9NxfVoRQ8vluz3/n+530/v0N8/Cbn5c6NsxpKexuQWCcXU88L0UMT9AR06
D3ccNfymWYW0cnMuijd/D8UazqA2zj7UlNOhyjpSuJvb9NCI3ldUu1x5kC8HT1f2mEBJ28LzsO3x
++RakBAFxBFldBHljLYTOul7qa3X2P2nF8XzzzND+viuOmFFXnK2DUvIR1DrycFDANX1Neu+N9PQ
rQr1EOi94aR5HDiNqH9+e8XnaS6+/cmwi3eXQIorjeWYHPoyr+xM05CsjWsF2TVz5TF55tu+HMlY
pNYt1rFJXEnJIQj679gh7LwIh2xAaj+xzFiblTjvlH/Pi10M1IPc9nkx+bzLNq9XWZVYa3l8EJJZ
59KIDadXvcTBm2pTzN7d47hLLelX5R20XHD9+FgEqoyRjnmPu0SwS4cdx3brmYXktjD1pdw/IFSX
NBC20zSLr3G8Rn4hkzFOKB0JDBcy6kL+gbaodNtmODXVgvpdi4IbUvlgQ8507/Hx+YK5v5GlfRB0
n+NJLbe1TlxHGh9/o3ZwU4R2HdRvsZ8PvW8EiO5O7xEopalsR8iZOoNsXnvRKLu94uVfqkbFiaLt
sm9yLVzjZZAfRyX4JI5ttdWi7iuG4bY6hoZbyfJHaZJHXO3p6ueDdWUN6q5OU7w3kKdKfQ0lXgAo
Uivgcdib+wgUIJkJZjiVz0Gsg/YzXsIempspzZjUkz5aSnEBYz6+Qf7UrZTG3CYjroMtritqNXSb
RMu2ddg8mZn/s5SGcVPWyewFtOF8zVLmwTcTgCIyktsczWsEPHuATzgdouYk9um9lNXqBqI5XJpd
Xv/Q5R6nMSH09lhn5oc2LwrHF2uETGtrX+fynjhx343NTRjLT3GEpmOl6fnOHAeMZXKEjktUIaHx
qahwt/siC03kjZXPvjTs2CjfBQ/H7LrM+cGSBzNHAtYv8YFoyt1UTxbpp0zpwyccVbqfXoKXukf+
HS/AmvNSNTEI9Jo7FU7ixwpxWp6H5XXtm8kGLILodnHju2KNJas2YQ+r8hty/YshsS+ssU1dMUzN
L02rI0k2Rg8ywttISONFRtt+Z2B4uZ0mpXFY9NkT1sAECAOr4wAHwOYcfBFkpM7pTH6No/6zNs2a
JLgYbMYU44ZIqe0MhU3TAstVGMN+UhR30NU7P2qGTSkOblYe6Fv+GCJ3tEyE7Ma7BP9smrIbPA2i
DZwZxRGC5iikvrQpyvAikDIU3z3Rmcz+gyfId0OAnjUGzDdpbd6ZZSFu1ERwsEaWOTWpO+FXipq3
PQ5h74hQTa1E/qL74ifU6o5EZ1vpRCgXrTtEX82suqilj7KVHfzhp48CayIPqAckO5DwRas5iYCp
S/ZdxC9F66qD6VVXMiaSY/IARwSvEywqRWHvSx99AnreqzgHoBSKo5UZISJr3A8oZ5Ztjpm0d0xb
0R6T1q07XHjkjaUVXwfCqynaLcURy89vw2yrSxt0KY4YFO2UwZGFKzzSNnq7U9T4uk2ySyw6XT24
9tudb37wQxzgq8kVJ0cEgS4OD369a3lWl3F72ZY3cdFtczx+p/JBM0cU8h+L9if2qWC4KbGhmx/9
RDLVTaRbX/o8BVixQVrFhl2Ub3Gh538OtiUUex3DD/9nlFV2FfwaJozzwm3R/Az7wQlaZ0qFi0bu
tmZxHNIPmYJIqyW5fQdvDG1g3JlD6oV6c51VmqsIeFWAyxBiXIqCaisr+FFY90H7kEDPVVDclasj
opV2+JXlterhw4CoyACvKUTOFkNSvOtdCcnmIHarXHYkLACn8aNQOrksXqgyvwHVVqtUj6GIbmNS
HCMYIbE/+1ilW6C3dptTqi1/aOnk0sRmG+2ESUYIWd2aKd6PXWdHGSvcI9aOwdu8lmlOm7bHnZqn
mow5VpoCdcaxquWYWuhPxNFWATenlfhV+x8LI3c7k95TUSAyKjuDEmzLskMBo0MYGp0X7x6ZcKRj
3cmKXMidWylIj6NF7yOUnbjS7UIeEUF9DKuLNgxwxUGX0hIvm0Dal2L1RfcSIPfqlRwk36oRFpEu
upp4OabVThNnO5EKCwlADhUi3KLbxrlTV8I+CFO7FG6nyAU2/EEFpNaLsZ1GsitP7VbtSxuDkan/
CAJjjilXmUYlTL2J5AdMM+00lfhbruQ8/hCFAfbsj3124+MvOPk/tNzcWmh6q01jR9h8ZYPl4E/g
dL1nG951k7Q7GfHTjVZpWMrXFiLE84+Nwrm1I8Hlg0Wa5ShVspci8dDrdQl7IsSy0Vc3oQcIctSU
elskdYbKonkv+r5up42EVnYwbuOuu+rTCX9MgsY0StKW2s+XtPJ/oZB81WMnfAyT/uOg+taFJzXK
Jk/i9Fh0xtboPo2e+UuRu1tABqql7wSVOh/v/4tcxMagQQG0TwOnE5InbyIAITR7zZ11QZv2J37W
0j6M2ju5jC8rJbmUahwvG9HfvZ0qqc+Us9OkAiwJpUpKIFx/r8B/szxQE2qWsG9KAavrsfwQeaC2
pexjl8Yd6i3TRdw2kVPxPsTWAZiI6uQot11Y6KftJDVML8YB4ZBNM2Q35ogafloeqD9vpbrmruwA
EkWPYyMjCJ8jA/LTm0oVO2Oiz0Zov6SdoXzCOfxrA4sfR080qIufRWJuqd2RF2BzGn3CZySxS/xG
runaVZOdy1dqdLBGIfwlyb1xqyM+9MjqGOW3CfsCoXPDJsfqgepRWs9SPrUgO60/XeLYKYX+V1+x
KtxdgDta14Kg2J0kXvbo/eC4CxJpsr5OWRxsZCi9WCbQZeq/xFNt51170I3G+56DsB+7pPsoSUNz
QcG3vDVRC900qDbcBmUVXY06lD4Ei4ghU4FDdFCN36k15V9DUPF9Vl41dXMtK0Z81+CF6Yxjet9r
HnLbvRltRKJJGqDrkU/W7CCDtyC+4mLfTYSD/DsIGleKkvYWUt/nXsF1RRurMbEjQ0Qsb0Rg27ZS
gwgvj3j+gEPO0rq0qz4AVhAMpo0slHdhVBkWH6aF1CSSgjhC5yX3bpeIW0y3HyKUXuknll6273tB
s4W+5yqR62PWiiPWDtLXXM41u63EY6UWwpVQTexX07+GDp27fmD9xEAIU2AtBS1RFpE9yDzBopG0
JM3wE7L60TySeKlO6eWweyrBd1KfiEwIITahb33I826f5kp1U2NZ45RZvhuy5kdkFdfEwcth0j6P
k3TMRPWgyGHsjmn6ACzyCzzve6zu8LOcxlmfVK8PSsOxRii/RPmqbB2JpBVVYPwDUjRn4YeF1YMn
axIeEQNuxd1QYBfRoP98l1h9+wMqW/cxU6yvaioLmxyoxqZQ75FitTYpBlNxI10OWoL9QtI9Tjoi
18j3RhdDPlS20Xk3WLfOdiIulmZsqFjbiW1dYNQIHiyUfDIR7PwcocmcpjYwravIMJTu3oySMnvI
PVPH32DAhA3Pz9g61kwZV2HiSeyaAoLvnSrXrRvQ/yWHskqrvhPipiltXng/4lrnRpONtH9KZOVK
xx/v41RIAluhlD2H7h4UpMdIPEbxDoGrHzEGh5ZrRP6ntmmLx0xsHrWhuAFdgSZvYR10pMn3USkg
PYtmIrNq1YNWP6DQSt47tkizYt6WX1eIuH81BunYdLJxG0tI2QelNDkFpX8b2L0tJBdx6eYZ/mWI
Xx2KLguPmXfZjuZ+SHgqCOqVJGj3qi/ggzCGGtAiFXVvuetLx1QfZCjBVzyQyJra0UWSuHUTFWGY
8kqtMnxDuNAma9cOZAU1zvZANWchr0ONsIuXH2uruKKnheQ6MoEGBsLKRcrZt7RfqLFDO5dQ0la/
K+1OQF3MtsqvnfQ9r/n/h61k0ZIUs5085G6GYZdWflJjLMRj6WuhYLAAqyAvPuaaYcdJcLDC2xIC
ce4rF5hL3cpVeiUZmBp+LbsLHSF7TGA2qvxo9rfiVG6xL91aWiZv6vAxbjj9GJxo7Y+2z4wNafZu
KoVPJQc2a+tLH//yjazEji9/D6fsmAc4nkkBjrDcjLiS6YW+r0tpUwaKjS52aosRgpN5KJZuHatb
EUUWsxBdCDMbs+eNlNy3/VNaX0Akj9ywSuyZSovLGDlne+GbrR1nulvq/bFNqr1W5dZuzqlIox0K
j5tCOID4J31FN9wR0vSiCTFrU7+kkuF4obqFJYHxgYpkG27GRhK5+pQ2MAh3yfjJIES0EQ1K9QLd
d6ypPiVB+F0xn9rhMspATCdYJCKsEiKxjDVYNVwJHmnYUBqubgk48knCbSDXGLhM5tVA02/wZazR
vPSpMCqFgNljTtwr11UmXahV8HcJ/F21wU95yj/LgvJJSfp/VqrePeVzabde/lX/D9am5+br/71e
aD8WT398eap+Pr2sGc5/5ndlWpb/ooYMX0+BEYbG8lyh+l2Zlikn0kubad7QrOSZZvWvwrTxF6Vn
mKhzu552g/XvoiGVRjADsM9gAJJ6AJN+T9HwuRT371wI6iSaFxAU+AHQ/oOPtWg9oaSAXY6Kw90g
CtohRp+Ch3Zt6d+0IlfBCk3KQzGOvmwnlSK7QM4bO7RiRdlig5s+5lJ0DDywly7K+zoO0UnNoxeD
qxu9aNRHJDzki9YU0wLd0t4kLZ1kTFzkbDQpo0jCDd4pfejEY55+tby+vRQGzxlynOTLju7qvpIs
4Wtb5iY2ofm4C1pV+x6JqvCopqMCDEXqXVXkMtd0DDSTpBvBBZu9E+tyuFKJegaBnayTCYIb1w91
Lv+C3FgUV8nNcH3LlF8g9OXPCtaTvDvKoUeFrMIi2idLg9ad/m/uzmPJcWRtz7eiCxAm4M2WIOiL
LNfVVb1BlIX3QCITV6+H/Y+k6T4nZnS0k7YTPcEimMj88rXpLnHqLlul7vTuqCCYVyUhICTJJ5Qt
a1lu6PQ4muJJd+n1QvvBoZlrADll05ZRrumCMsoepGZlUOsY1YW9/EMgzb/9HuB3SCd04jqgNwDc
/kLPWTgUPFQuX12bpveAtJ+pVajttY6MMismHy7MH30rScOpE2ubiNS9DyqJ0kKx3yiP0SYeE+Mt
LmNxiJ3RXgWVfhI5HX8gUv2xqIV9a9Vpvk+MJvsHfvhX6JG16jOEE/oBuo0wAknsr397b1GpiHDg
C/NtdarxQp38hHGDMk7zZBTWP7mLf6Ojr593zWlxAn5TflUYnF8/b5nLTAWm90lz9LNWON/ScjEi
p83H3djU5TGeAbwmKKFwbhvWvvwnN/DPiLJfFx2cAeoglxCsq4r6tx+rygcyM2XzSeWgblAh4tC1
NA15R2NIbX4tZdzpYQzr6Gqjk0Wd0NUbdatpC87tqNeZKUdEVV/5p1KaF6f2uINNtBf+ELHA/F0o
zjRbH1tzBdqQHQXiHeAWbK1Phco3vT/bGFuIvdMJu0+9F/rZOJ0pV2s2Xl40r1U6do8a0Vi0yFN5
/A9mm5+ZCb98+Z/5cPhdIE4CBwvFr0/ftkhmpK3m3RK96Ch7d9VBad78TFj7nK4WPWuoacr0r1SX
JlhILOl5bI14OJd+6T6kbpqmpBQNPLhibtR5GqkMWPWqnb67mj6eUxLvlo106BbxB+dJpnI+8596
EBSObjajZl9TLHJj0GX4KIHRSYrx/kHn8y8L+hpCCVPOq4h5kJyeX78ir0iTiN55a6kiXTlxuURl
ATRmJAYwX84U8ZeT6d/QMj+1J78+UjIwrkmvGACui/o3XqbLr3YY1b1NYyCfHe48kYJUXNcl08x+
qgLz1SoCb0cDyzEdKaWhfHi4N0Xd9oyj7Eqml4hT0+J3XntBzdhl1PRL9ratbcsqoJBR94neRhk2
TiEdi1m4KHO4y/xOPIpq0kB4MkaUjKj8iyr1qCrTpVvpjWchpapHk3pMS1ig5P2BRNXpi03AuDi0
kYKq9cE/+bl/ZWp4u6HdrhmnZBSTU/wvURaVndlSVsv7HMRiTa+mvlY8MsrH+/QIQMIUzhb99z8A
R/1f2Iw/PxJWmcy1a8jq79FFaZZ5o9PKdwqo/H1QUNlk0vK3doo4WP/9J/0myvr5Ude98mptQsZC
1sqvS4sTu9LMfnhXgXh2++uNqh2H8sWgszpfgoYq5YS2zcK9chSZfy3b6/OCSgQX+PHv/5SfguZf
V93PFYeQjcSma93Jr39KweXcT83grbGljqWceRjsze5vzbwH7ZIAmoJ2QOV9y+NZxx3FTeg5rYf5
2UTWFNbl3F20KneBebUgfqBN5nWUQvURRZ9sPWPavtdG3S9I4OqujhheRqL5ps7msyogjr//Nj+d
4r9+G0SUvK/QtthT8fD8+m30bPG7UnNfy8KEAnJL6X7oAxBNz0t+gblAe1f7NVNOie8nanlvPmXv
B9x0CG4hLNHMweqMAlYmK+bz0sgxMkiJ9NcO3+J1zhL1pVzBfmAiAWCSWMwHeyiHc5Eo+3mRlnjq
mti8aNokKEMzdkXcZXdFOjbaylPX6IOs8anSpjkISKQHbdiZalIvdOj2RmSr8pvejs7RdQC57LaZ
TkbpVWQbilwGgOe5SwIfrok7oypH4Bc/0/ZZAuDzD4/xp8D198doEUVOqirhYayMXx+jJcZhHhLz
tTdT/cWeeiowudPNWDfTakmI61S9tzYCWR3dxpV7D1s7hQVFf6O0tOSuI7zxS5bDsPZ6jvFVTl76
DVqt+mu0soHwbzKFQup9Jwqk0Yr/Fwf6H12F/s/uOZf2s34Y+8/PEU3O/wOXHY6jv7wP/6qOmK6l
sa//bfM6NH+97/z83/7rwmP+QZMFYgcfLvx6c7me23/ed5w/KBi7JgRcLy+AU9fz7n9eeJBJoPlD
JUEkFPT5VV37p0oi+AOv/9VQzKbp6CiLvf/kwoOv7Tq2/e+lhzKUYQrLMPoY9JkoOX5bemWRVsZE
u6E305FtjKJbgNjw7o+aR5JMCZFkL5SSujX4dSUK86VOKFkQ6U7jyhaalQyo71RGlMZjFHh5vKbI
e4KRBQc22sA7LlcqNinhUkxlb1wVZDvM5qCbCvR9jDloxiFvwtr+Bsl4UDNB23QwZlHpe90ORYJ7
bIacwq1lOyMpAwtI4kt2xddGKp514it6ygtuWs3sIt9o5wv+S5SDBO1ca7foTZj68b5vOFdaFd8p
pb7HtVjnmheOnbepSMqBDouT7zDTvHNefaLh1V1XNDmv58U1nysJb94uVRuanZ2tl8GSYex2YhXr
w7dK5M5lHk1rX1o6mW5u9VWV5PfS+zncAjIuX46W/TB9Va7NBZaOdqF8b2bWEFV86CUPJvtY+3Nx
x73Y2FephVghGMS3zKsaZtsYHI25RF8iFGPOvZ1UWtglzl0L6aha90cgSuODW6Y3Ul4pq3ldG61+
p2QtknU32PHJN6kz41Pt5aYbF+sm8PS6ieYkdzdJBTXRpYYTQYZOReSMnt+vgrZKXhp/MJOVJc3h
FqGV973sYgsWNVvUbUPd3NnirSA3qWqxfieetR84NbvbYZH1TdZ7X8FYZoyMPEIyo8ZZ7RVE/1aq
mmTEFdmSabZ1Ey+Zwadq3w2nQWQ5jeozZYFTbghowCrgsLN9+TYMCYUJQ6df2soa7HAUpWk8dnqi
nwUFcbWr2RExn1kXumVZgFtdN+wxkQz2MbRJk1Ea1+RWTVNXKauDNEv3IgJ+jbTI2ms57HKJ4VwI
V6zSVWfVkmmZaDmtq9RhSbwn6g/N4pCZZNo1hr0D4ctW/hKrTVKbP5jX1g1zDX0/S/Y9i81kvTQ1
my91WK3ubLvFsdax6e39IF4uqnfTg1rMiNpE1Eh3rW6Dvk31mT7aE4raU04ss4DGzEf17HX5TbJU
UULhHAn6HJSA/kmaRBOMDM2LkhZXCDfUvinsVet74ZL2kPbC6W48r7hYwmMERbRbACBUwyOwbujo
ZrmVutmvCiHPksqg0d2PFubah87prwHGYWK+F9YSSQBKt9SfdScf7qdiusQC+bHdbdmOpg1Rais9
No9lb690xTFj1VeQQoLm9ozpqE1qwsKCxd9lGURSqTP39h2/qhYckUHUe34qWAZ5LGF+GY/MrSgc
I5ykMsLZtfawf8NB2M5y66R8bpoXcgVP70WdV7YPvDYnI79loEOF8CMr/G8pmkFrcbZU3oTdFOwt
YnmDpd6rMb+YQCVt4VHkyPFu2+s0+7LZVcCn0z3id/lt7i13ZTCCVXm3tRuPiz69z3HqfUNanYXF
UDnsc8OPGDvJKc3hV2WRfTVlibkAu8qSo2AhT++57eYPGvziqONt3JtUiDBMrydZnhHNvJZZtjU0
uexGy3hTdSGTm3KJLci2YdqqvI7Lu6bQ43WhNTazytKEdHxuPV1l1orUmvMox7DJmyzZDzU9uHgE
Ym2diyI9En6krpWdeZ98SwJuC54WbJKOFvQUs5muIjWUD0mRfmaa/lYrHpWR+sVdtYBcwyK0sVhQ
E9i0c3uTdm+rePiwlv5ep0vqvq/izFwlJhHvqWisKC4Dbp5CD8SNE6tibbZav+OuT7SUN5X7JGmN
J65bA1WdQ/NMMLQITbuPI61egvs6zwd6jY3lteiH4Ma2sk0Sm2PojeaCHGwwVn5DszMRWjd4mx/S
uK9DJ/OfS81HAl7mkiZ1ASgj9FOf5dkhxRt58K/4tG3m7TXc31+lJXxZ64dDWz0a5XxbdngKR8qu
+2UsT7BZ+SWuR/b+9JtHaPi60cfvXdVs7OI1a6zQSZMHL1Pmymv0Tz+jNNKNya5pdiKDIhmzn71v
8piIro20onsnHOPGL6b3SmYY1ge7CWm+vesN472DGQ9nWFyGR9GjP2kPTT5yLMjCWC2LTfxOEVwv
fFlKUkANaqRq6pktt2ILNOcwjWtrVS3te2zoxaYc64PUg/xDzKW/dZr6I+ibA6Hg+sZDwFA5dthW
YgprPY0oPzirKrt012y2vFdeKOo0KjxEh1275mqxqu0nQz4ty8vgWHT1MlLzlK83j+tiG7zmOw3F
p7LnNBvtPBonuXO0l0yrtwjZGfDN5bvnF9tce3H7YTd1841ny8dEmwH8evIHWB2rZZIriJDtpNd3
MF0bu5H7JeGOkJkuKQXiNiFY2EqmY9bCaWZ5/eZ5KW04/nBjLvp+Gvr9XNN4XJc3qCy+kfX6HNva
ASnZoWDxNuk1Fjs/1m4QTjXluKRJ/yDh+exW7d5WkJnezeJNcK3awdSsRw1F5srrtTOX9M9FPHSD
l24Mge5objN4DmV/uTGykdzZxuarPRVrP6cBFxVAGEvnAYn1sxq+Kq/ciSq5cbkHBD0iUkvPz7TU
7tq4d1emn93mE7eUKb0lI5XG37T0V47Seb3NlfCGceP76U1KDKZFWElVvnd6RiCaE5nwgXnbhhMh
IzzyeRPIH5nvhxY/+yqVjhUp07jhUr7tKk3b+/qwL4GOtZgOahQKOossHb6nMjla6jsZF1u/SjYS
iFK7Eu65PrcHHc5qlSXiXnTBTizyTqSiDpegjqY4+OBlXaeDtY1LsG7di9Xe6Swdv4L2gb5kT9DK
hgcWsjQQFqX7BhjAX/xt3auI1K217j6Sb/Pap/oWfTZ17No5oQuDF68/xzoyn3q8N/sq9KwyrLWO
FsU89KogjG0Ehp2VQdNT/cxl2x+gr5ayeimGTyCrs6yHZ9NQm6lTO7twNk67rJd0LsOS4ES93M4j
qKon/HW56LiG0x6tR2nx8+ruOiimteOkbFH2CZD/pHToeZKG7iZv+tbMlrau5pelmtaVWzY7S1Te
EQIp54sG6jBWH/yU+8LkmTTVmsDyG14tauXztSjsgzvEDkqf4tx3Opfb2btzRQXbO815ZE3OTet1
xWpBnTik5n3SxpSCm8N9x4CBSe1WSzkOpbF20nnfEy6/CtBAmfOwNaSzdmfana3hQdK6sW7Gme4m
v2rXQw1vbdtS7JbBfqbUqX4UNVIwyxmCY0DJ+soVOhZUqTmPysqejeYxWOSZQtWHhkYCR5hUho13
9JYd4V1OHgzjPJhMmnawtvvhgG5h5Sbdnd2b934mdoRz/Zh1/3acqo0WnNAortNF35oZnbA8e0ws
p2r2H2EFxGbRx4/rRr6p7IpzoBHb0gkq3F7faNDc67RoXGfSTdF6wUrntA6o/+59ezW7gGZi3Hjq
O/F2K27G5abOnGk7+IfyWuzWZTsxpWmk07gaKcdhqbegAnmFlst8T/o3zDvZlhE9ZSlRe16Z01Nt
VS+G8n+YpaRyHn4X8JwtAMYBnOG7VddRFrh7MGZ+t4Kzgn1BLBgKkbdyYmQF/eRe/Do6KLhEebZI
aWYqAfrPQqsaotiaN0PhrmR1U1nx2U7OMRqihkHEvpTFsBU1eVJD9zKARFSlHXZmG2qt/sNKyk2h
w/XH6WpOlogknwhF06pdag21Yr9pKn89kkKKqKp87Vxrm0sV0f98Zzvaozcv+zprw9bNttw7d9Ka
oH4DFs/chlVr0vqqxdus4dTI7agrHTcqGvrw0NCiIIvvve5HXvkqBIVBl2rfW35lRWS7ogMtUAJ7
CKYSFYrMMfa57ovQ805c7Daxk6wwWBT4voqnTozrTHm7TAZnR3U+JP5bQPGkbbwOnn2rbO/NSN5L
3ZVbF7afQu7DZHy3GvPVoc1tqq3HrC/STbV4nNZevMo1heDOHrpVU3fWjzQ24hc/6ThASQrutNVs
qu01qBhslGzdru8feunFT2kTw8tkJl0sg2ydzZi1zA7u2OzHKeHAHFB6mTZzlZU4C9uEe0TQ+KY5
1vPM/rwisAndrXZdkq6IhiS7NZX1VkkvW8usezAkmbrNvByCeSAiO72HCOy/53rxkV/P0rg4abSW
msa87ZfszlGjHpltdo4n/WPotEOfVVbo1i4V7t46j/uPzp4pQsdjIH260c1zadvRAKCN4hAJm643
W07+SCTaKeEovSXbfIlMQytuatHl5zbog50aHJOptOyDLBJlPgXGKs+r/swNV9vghLX2EzLlh3I0
h03g1+nz6HrFj1hbqBKvlzLM0Iec3JJxfmy15Qed1R2t20KLQKH8G7FowY6AoaYJDbMVaLtjFIhj
uWgny/TLeW1p05Vn8bKqwZy62F/EYbcCQWc9n4vcmi6J02vY0Bff54VCQQToOEwJlfNGnyKamOK5
iYbMbI1Tw3yLWKwuaJYOdnkjJ38dj0XiPFV65fah75CEvtVapd3ELip6Vhrdx4R9r0gOZe5YGL1v
21lg+VVsuWE6xdk5yKyZS7c27pFRZitBQyhKyTKl59XslyQcywTZdr8U2dXfZxtrHhZd45rwEvST
wB5XnsSGUmUfpc60MLmCovJ10RP7ZBCpJMa3Wi4UVa1iyqCvTISt6BUvbXczFwwbs3EVsJYwYG6e
tfbZo5rZBDJ3s/0yaKm/GhKV7IDu+iM1mQFaAk6CwXI16qO9ZkGb0SWs6KL6WaksG+8cjwP9Lsgb
rmXwXbKbmHpXok/rG+RrfPnJL9o7oKNS+dE8aHN+8VHLoBsthmV5dOwM/kJJTHiJHwRU1wdGtq86
rml0tMTqCR1Vam1ol35KMcNcx040GG6ut8MxWWh3iDwvJv0+xAeqGe8+x7K+H70mbxcSrp2+sHb5
UugdpITRGe2NJqw6wdDo86D2cR3U5SmfJfrroDcWgfJkuarBO096/RkZfTfvy8Vz5UM+OaXxycUt
9T6zOmD7mYfaPqRO7MrnKlvm0zjayw7zZjUxg8k5BDPOdubSuMY9knc4ZnYCA7klvSzrLCPyc1uP
eRlvndGntW+2mazRJ9fX/ayt/Zvc9f125Y4mamshZU44J/+JkSBIKmSXKGQrDJP5cOMOAv1sUGgw
X6IonLcG83sC1BqM0yGmL6ne6IuK9whN0zi0Oimc7VVB76/U6KD+aibdu7So2Ns1PJ527w6l9Vm3
wfRm0rl+hwJu+GxGJpQyKBzUv22Krk0Nh1YXDZ0DRp2tZOGYy37WlW6GSPUo2q1KnBE1hY7jtjaX
7j7N8pZgvzi5y+M4Ttd+t7hIaWXSb9xMmvtaYf53ujR7zsp8OApZYmsc9B51wOypa4sQ8JVLyNvG
KxLjc3TjYO+IIngACvfvu8xvbsxxcu7gm5DoFjV+vH5opz5yKyf4Ps65c9fVs3m9budIoEpnQEjn
dhRcoFPL1cGtqvb66885QAjK0lv6sp2QiId8P1ASizTJa64EX+HZGwnt/F066filQwsIxEK6CjNq
VB9q8vIvddZrm65Q5rGi/D1jJ8n0FLTLK5ghKqOt9u6i2Olkr1s5rXmJ+VCwXT7TKoYsG3vLQzz2
zCNA6VcjgABlI6J4PFeZGTwPk+L0rlAAB2sVy+S1JmmTXEruxKQmGu+FVxJvPFLQ+ERXnQO8mGj0
0bdpc14so/+kXubCOipX1tjmX1qOxSSU8yKaLQZcjhies7tx/eysU3o3RjX7C0N70k73NCob5PwO
if1iNUPcX9kR1z+Nre9+N2TLNJN4BPC0lsCng5ZKUQFvIhNvJg+8onPkAtY3pvM3sFZEXOasi50R
9NSwNzZDsn2xrqIso6QEt8UH762saSo3kxyGHfCbtXdk4qBJ9glKXaxmby0/0v5+7hPkDGS7nkA8
FQkGD56wskPHW3iwkJRsoOsaZzXBf6xpLMg+jWJhxJHYhA4mTYW3SYJTZLausYz2QixYnQ2PNF2i
xAZ6HjbJ5MibckIFTw7o/VLY6mw4xO/Wo+UfHSwgO573eGexwzB29HU0y0erABkwgRZ2JarQFVn7
WpikiFOvJB7Xm1aXR7xe4C401GxKi8KEzkKo5861HgonBkkdz9Oc3uglx6mTb3mtSviQ4rlTzkOv
Mwk3W00GR1klHzVys6FErMZo4w3lvgrUDmqOoSJm7FjiSI+X6TT7Q7xqEK+Erd2YLE5aBmAM65XR
9OLGbub4YPfK4fJTWB9uNWrf88RKq43ezO5TQZj5bBmRMKkwGbNnd8iPyu/6N7lU6U2lpPWFp4fu
B2Xr4ti1ZvFcNkp9lrYFW2mP9oEC7rUvEfP2dVwgcIuV1+8E/ZfBfqQ0MmcmLGq5ZX1W6V64gflc
enX+YY1OeinQL73bi9vRWYxzO/IKGwKMMocXt7kqawfdSsI5H7TXpO+8ae1pEl9bMT0ai1HnK18L
xEWRMH43I4MGbtdH9y3v7eJgZoyx/KPt5Mz6Tpe2+9HCpJ1SJiRsGmZB0MVoA0/MY3chYKra+Z2j
b7NF87hzecu2hg0no/VOSnChKT4qZUMZjqkZilSmz6qvjO2cVmYY6BMW4eaScASu45asUTdI0Ggl
WbDXY2szsJl2OpQZB3m1yoPrKymzcQO1fiPmagBzxgKViOQInJVjNUrcyC4NIxQJ2C6Vje7TvMhI
1tauNbX0Y/RQ/NrNcCR1qIjiaRp3Teza62JBBS817+QFIPUYGx8qbeAyOw5iNyAqZlZIOdhFhFre
XJVN/A2XVr6lVjE/NcQdrmQ7upHbqOXWG5oXmfWfuZDrvBq4q9AuVtp1fZiA4ENTyGZdGNR+jdWT
VmqRFXfWq6coVm3TXNu4VCRO3dWqU8f71s8BYmb3G40V47kXsXeZ6hykRav6DVhWpKaRkc5HBgyw
26NLcx5IeMBEoy/0tQ5ejL68PkJCrJHzLlu90V66FuSykXJlVyzjoBV9qMEKjZPlRb74yJ2Zy0Vg
Yj8bqqv66C5OXNxyNc9FlJUXTb74LpMC0UTinAFt8ifGz2LbOAKdfq9t4wwngEwGyG1f3ftWTjVo
s0nKtNkIETSRbTRq11jC2dN5YOwDQN6dqnvxosyyYrTuASusRLstnWfHb7bD1B8SIN1IXS83lqvu
oJfHjUjy46SsZDfCGi8rv1iWld6PXigrRBtF6TP/2ubF6l3gYUJl8YvmIf1GHG/12sXt4s/vPjXO
AB76hut1u0fMIlYKvHD2CuO+pGFs1L0qMhNCVDSMBLAwP5SPS68rWiamafxuF0DmXdBt4tmEQ7Od
+Vbze5YHc1g44loNaX3jDTTkfpDjrrTBHPM06+/m+ao6KuUZKmFkr3PzTVlN5akiPuYhiPWbIBiM
/aRVj4OhTiY2Mym9Q9d2R3/xTnmbPwU/ob55fGCC17EbVeVda3jY0QDuzDztz4PwtR95VngXVy9K
MIp+2rHvTpFD396RIKqc4eNqOZya5c41i7dx8kjB401LYRXXATlBK38oEvic5Fz16Tcb8J7O2grc
3mSyv4aUWuEyFHdQg7vK9zCL5mUofMnpNDN+WdWuGPpo0KZL7YxRK/PnUSzeneqm0OpVfZcPnfPa
SOHfI/IoFxgmlq0s9PIYjAljhTRtnCL9FCJ9HKJ5sVe929QbDOIAbrArW0rFxtPsWQcTEC8U+nwe
4mF6Ikk4vZBUsXFMXH1GvQC5jb7EMCdtlACK3vPAf+066MSwa5R5M88GqM4g4r3e2ABixnos9R9q
6YxdjY/AJ4UGIHDezlZibJrJepzYStYykf1hqqvxTebKYxgtWhZFfW9lSajXy4lY7nttMN5MK9mW
bIkoMPGTcvSOYmUGD8iw92OSzasRcaGKtWNS2HuzZj4PGjSpBIzU4jhr1cgg3o9rxAzE9i3AiW1b
AqmzsQelRKbZ6kjIatoL+TY52jlSe+7bvjgiHruUab9WeSZXQPvultuSwpanpxthlk8K8FGkpvUN
YdRhAsirCyy8U/UTFuRFkKk5PEmVD99lpUVFB9vip0OL8USZ2M8WB89J95InKYaZHJIAZnsJu1FO
G092GEkVPJGuz88eRoihah64zpbf+Dp0yzpYx1p/P7flqrBBjCXZulOenOhhmNP2mAMg3c6Tnm0m
5Vzy7MMsZyQf+QAu0ymx8fAFSC6EL5kw5VvfS+cishlrYTJPboRjHj8i/X0g6VmHdUzjFbRXjQZI
Sr+OHdxVVGAyBvsyeEq4gmhHmHHtYim/fmkSx3nVr5hbyV/p8o+u7xP6+l4Lmdt6vK+B2a3bSiur
NTrfkRGmLocJFsXYOkiN2cwHcUHx6K/9NtVvDHoul3XvQUQRhrG8eykjBnhM9ckwmsAfklczeuXE
BlYaSXJMiGuEHos/dYVKhDkI49O8NRnMQmLp8xdronbpJrYtFIzDkPcaxKE0Qhqe1f+FHv7/TxEI
z/zvRCA3nzJ7/0X+8fN/+FPv7rt/eGiz0bz7XPBIaUN+8af+g9aUP+hQsTH0I951SLz4X/oPy/yD
SnO6l0hBojfjp2rkT/0Hgnciz8l8pvLEsIDL/iP9x2+qPx2zkIV6WHcRcSO5/70voeeCkdV12t2k
c5B5664xlXGhEbgw3zWKkdxVSWq/fRw909E2cdnny9NfntW/EWH+rszTeQDE01zTDbGb4aa7ikLf
X++zOrkmx/z3bM7KtBhbhJRD15lrU/Ru8GAnlkEAtBOk+H0VaPhtzHuL5DrP8XkfyoqetCoEZkoW
OkyGKoaT/oe/69f4EIeaWXrSHJzsVA/+m7/LRCkzGnNpAH+P5bCGnWSf7jN/FmGRFwm1D/nSu+dB
WpR8F6hguIdbFQoHFDNZftupgquxbaead3AoQjaif/j7fhNPkpPiUO9nkpXiuGhY3d9kO4VV2mZr
Oe0pc7NlWuuNbqmj1Wr+rSZxGHxJguXGIzpwZ2D/7jk4pO3V/psq0qlfJ4HT3weF6YtjYo4VucOO
wLM01wDB/xAUCFj+27M0WPyUol/LtvCZEi70m+RxyFoZUzUntkOjKQyC2qAQpi1K7KwEh0g0tlcb
YB5U6AaD3KXgW9hHhDSwcnHbqYvljWgbCjvYqxbxhod/lGt74x/jPiMzwqzJRRhxGLb9KA6lXVnf
O7ypWJmpsJgDNwMeqA3ImfEsnTh9YCqeW3tVBnEXgC5kTPb2QUdfOGqfogQ7GfpuQsYS928t6pRN
ol3zPdAYYCWq3qqp1bBBF+MNN3U/bB29DwMzNnblQvLVyuxM/9gXxrj1l8B/1KTjI1cKuLQkgB4S
unyjp2116mXTYQXWwWrzGnVUoplkeRrZN/wW/X3qQQco/LfMD05+cLHLbeu4+ja3xXInZlNipGr6
tQBj3Y7BAFc9NFfj/fjlUcepg4AVhLbPoO/xrC3QXGOxDQjHCJF6iGDLY8CymNpIC3yeBEV8hGC2
rYFAISebzNHbp5jonMh0ZYFKvK0h+IrJ3MbK8Ta1EzePSTf40UJd8pr32njzgeyBG7FdR6oBn7ed
4hag07tzED+vRnc07jjQC8QmuvhCNIXyI3eC+hB4KIvAVub6jrROGzAXBRB3J2LMyMt1Ad4nwvF+
OLGRNCEiqe7EDOocuDxhc0FxtnWUi93PbR/yqrYww7kyauyOGMgGZAG9PHGA00CrrKsFlnY0k2E5
AaFPj7FfpC+5qMt4TSNyfilG5T4AiFgXLaEPsbJhY5tUBFE3Fdqxu0okZOarIFSwyT0eSN/Yiq5L
qautrvmSBdLOdSBU/l5I52gaaFTxOHt6kgcbT+vwKjx0icbiOktbOtOhidW7Y7TAYi4IB0mVw16r
E3kUge09i1ljCEv7Kt+lKFvxowJj7Bqc+Wailx+Wgqxp/WHe5hZcY+qW4ny9z68ojdzoXpH9D+rO
Y0dyJO2yT8QBaVTG5Tjp2j20yIgNEamohVEYxdP/x6t6MF01+Ksxi1kM0KgEsjMzXJDGT9x77k2S
ch2XeWD+1rr1K800yrVbwp52oJOUIhPIBtpil483a6UAWUCZtl6d274T7JveovmNq03rps9+Z11y
4Zbh4jc/PcS2bM2To9Uu1bPlpu8LfRJlT84mr8O3zIDT/LAyudcu65AhGdvLkoCkoJO5jxtNadLQ
XdtlkR+oh+n/BGldFqNprjpHTjttGT0riny9mwY/2MOUaw+iapuH2l76Z2aW1V2msuQhi5PlwlyF
rGo1j2ej9YyRFbVG07BOHVluAxAz4hJhLSRb168YsflLyVQyTtP5l90iug8bNPmbzJrLq5UOeXGW
LJeJVS/iEsGDXkhpGwI5uXi9kTWm1zZomaNYcW79Vnxz4m2t7e6pXmrXi7B0D8OdzIXnvQd+l8Vv
XSsFGopsvYlVyGYRxW/ZoGBgGbz03rPnu+bPTt58Umk+duuDvqUmsWKVBB3aSW+VzItuJzrUkxEL
ricH7Rzn1OFV9UsO7gS2AhWzMU+kTched9luMViY8nBKeRz0I9qjXZA3Ij1OfRnLsFkq/gVtG2m3
MXCJX1O2GchDQHHIS1KbJH73c50VJ3fhI6jDppib7gJaxNF3bAVctlc4z0qet1bHufI2pgUm2wp9
mwkEYgxWFAtV0m8dzlEvbHw4JRe3Ld3iqoJGrQ+OqYgtEca0xr/WhfvjSvvmfImOJ86pXfr1lUWA
32BjtTqeq56HBX3nqyx2v83K4rPpJWdH2BvlcFpF09pJZMeeyYnbrti4WLTNDILXeGdbg6+fqkpB
PxpTr10fhnqW3kvlyabcsjGYgjHk6tTuRk3yBoEN2lhIbml0rr9Ym6VVpNi0NmfRZ116RNHSMhit
oBmxHltNvqF0y0446Domol6NImQSGAB7ZT/ZVFF5dlFmjXWALalSOcbfkrVfcnbHCgV9qKZZc3Zx
ypuhXOwJGzffsKqxyiJS2GcmqTnc+5o57LaWZj5HWhVF65FEv/aijqzC9H8GVS5BcDbWgrIPz8Cw
GFi3e1R/bqLKXZOliZ9HjnaKcU8k9iQZrqWyubB2KZJTMJN6+8ZecupI6Jr4WgxpsgCMSlpynpYT
/5n31K05wSxJM2T5RdR1MX4O08RAfqMa8yZBWXTcOL+cCssUc5YV+5sd5ZRTyW/fsrv2ce1ycz1y
SDr9UxJzYIZ1rRhrNGmbZK8tS0vvTuNp55NKUYLEH0hKao6seGQk/6RIc1qcDS52PIPMTDHX1QxK
UpX/zhT3NuKYkk2pEVYoSRpAQv0ilGI7OI/5i6GC9N1PcmsLW2nelDJQej/3hTomXRmDplGxczfY
7vzp1n38apHxe2rr1AunzGojWivvDa/gu2JJfOTt1TAbKJ4YY9Pjgfc4s0Gbyp0aWaxt2qoZHoJx
/mJLztauc2CAyVxejaGKEYEtXGei7Y/eDDnVRJK/Z2jOs2V2uhArOlK/bDaZxcR5FPSBf58xdA8D
dArsT1M3Spk7bDrkny47SH/cwt1qdoXhBieIwuO2DZKVtfPMwSKbuYhWbQ7lkyuTMpLGOsL5pYad
IxXk5SmVElDB6Krm6rsIso/B6phHQdzqIasK62CzrNvm1RTvsnR6s5CRMaUIkj7E26Q2ZuW4rJK6
5eTkrjqL6uauhstxZg/th+7AZ522jSc3dd2630XSluiBUMqUM81qj9D1ONSSxPAbyknazYKAIeu3
dZ//ctaqe0LWXNPAMnRuVsiv1tykT7cdHb+X+K9uOVqQKxzZXjqzRhy3pK1/n09dQJVguwydzNUK
g25ADeZiBXlFHNFVt2aYra3WYFxC28+0ue2GyfodxIa85ItjvwlQP4zfapTvfWuomxonZ4yQ9cxc
VrfrFOLo2H0rLLG4O59lofxwuiDJ7/TEpAMDvZMtXPM01mz10zSqXdL/NmwcO4ohMTIGRtA0qA24
jvY542F9SpJMfLexZrC2YJAj5rLRoQ4SvbcJ7A6IDBDLAbIWU3689iyHCTccT3MyTO/N0DUPg9tR
UPHu5dOggNhsWlb+L3XFSj1aEi3eM2FLth75fEq7vnkastg+preOIHKWuT+aaqZH6YiVw/GoGQhl
mQsVAKWXt130NBC96xTxz2FcgjcXYTUc/bEdMHYaC3+PzhAhVYcHv94oiQ6vHFl+8w/DC8BvmaFw
H1DfM3wcrN3YjckJJwHeHtvmuaXzJSA8K+uYajpjO16WrOs+tcyKZwvBzg2pNK7vNhN5HigtUEIf
opt9JwfDBFxkVopVY9fkV7fgtj9JufSvw6T6Rw70kmWXWeawz+PyMIxTy0SH2N1dP+kp2yY5HGU4
3LoEG2d64y5g0YJu2Uv6Qx6k08Tnu7AtCFi9GpsYb/NZLAlpNuk6f8Gn8bdzl1nPGjNCqO21DtPC
TXY9g6R9FyfNjiDy7KWoyy+rKZwDbxABUdN39jsfrXKjZW2ReDUZSARzRVpjkBu4T9K+Piv6pr3t
jaj1bd9Wm7krU30XUB8+qMycXr0MATrHcTy9znY9nBDHFBdEOdW1rauroZbhx6SG+OqVSoKVSoed
OS/uwWFDQUbB5Hf7BQiwDCTocVk4bE+KvLusZs4l1ouensocjENLCOi926zGl6RRQfFgrOsPblZR
Rabt1R/Yftsv16mnvTPKn6KmwOTtjHLcGqvtjJQrE81VFuQH5AcChy3bhQjMzi8lc+9kkJgWdXVm
7XPIxPsFUjz9VY3Ucyi7reW238ehmOSOnTmKZVdbz17RwmGpcI8bBFBt68X95c5GGll9dU78Mdmp
KQ4ekaCbLyy14pNJFRuKLpjuhilxwhWX/YaQqmGbEV71zWXGe2ewW2F9NaT7xikQ+Dqtf3RN3e4r
h1wrCzp6VErEMYajLpa0BNUPzBwM7X04NIK/Wnjlic0e94iqrQ8WdOaudRLzWNYO+v+sBHQo+0Mc
ewgapW4De2e7VFQrL2gnsyqOVrP40dnoKEn6CbZocCoKnWE51LC2osVDOloaRbKtApbG+9mypx/L
5Ly2TlecILkkJzfHXkeV9eSVtv+bHqt51vSRd3ADTbLNvKVgXyoN4HUOBXIk+7G9F71Z+9el4u7a
GCKR57SazYw05U66I3SeAVoWfE4PJBxCM5f2Su6ljrP8kNd+rjetHOJPah8rkkPAoH/xqidIn4J1
nOr3TdZ6wwa7M02ZZRVvci4BQbowbIo6dp/MAvjiWgTlMWvExzjp9mlKZ+ooFeuHGr08w8yAoXTn
o+PwlgGBstM/xzcJGksDaGizRUlHgNy78jo03XZp3BMi/JYPlmAqvaxkjJY4deqgvI4mZ5hkmXNW
qcOL0G31g6OMVVpqzO/N2OoCBYAPxq3mvF4GqqCw9jwDj9HNCtH5y4V7mz2+doLLrFLvhNzrO61x
/ljQhiBdUOKxdgaudZ5Qh7kW+GfMhKKM6yRlAKGKY9XcaIMk5zwDKdJ3wBPM9oAFXYSm9KtPRxkt
LgGl7vCLYQpuK3UoM2V8MXHhEF9LhCXU0sVBYnTcMesCLp/YMSjPCbzN6iNmbB0n2ZbM07Y9rB5s
C0Vns3QuUAow4+9YlN0k90OWVmFfNO8IcIsHgRriicDUIkxtTatoYAHYkGl1DTJqM7Oe+kPb6p+Z
U3RDqFUPXLKvEYK3ftF+rn7OvsrNaFBrnttcf/OotlTDyPpKJL3Zwp4sN60Hq2+aU3x71ppKgJJx
lLzOWjh3JBLYj+ghc5S9lS/YU8fnqk4cFcLQ8kO6mtRGL2XZ+yEzphmSVc2GKpf1/Whb2VdQAjLH
pIOrnYEGlT3E0800t0kE7i1+xqxv3jWeFrd8aWVdajQSO3IdtBmipPFObWyiwl2DaZ84LC/MFvlf
aZi7pCUrACeSxYqIFn34NTJku3WTOqpn1BslfilCA3Lvsy9M8bUyi+mxOHCOUe/zgaFU3kHTVVs+
ADbzwTuYRgIaKyd4clar3VoTop0lrsDNTcoKLYU4dAILdkycToWwL8CGdrdFnYGbyaKOdt13U6jh
cda+ZiTiurwE/0xL6wItXuYvr+/rneXqytnOoBjpovz2o0qm5UEiY0DRZlTuvAmQgLmR64kRMVJR
fpZrOfUfC2w7lrtWoHfY03ljddc4P4IqmX/xsMRMxBd76bWRR3YTmGjWp8V5Hp3MRugnzeZSAhng
xBSjbkOb9UaUNbrIzoyM4uQSezKO+oLJ0XfCQFv/YHPYjRFtl/uOrX16LQsb8himhzQwbtYoyxvU
BbFmzDZ09iw9KW+TOVrYCjuSJQdsXhF2inSG4dnP0xUznvWea2hbZuu8dzxpr4g3ql/MSig52gQU
7I3BpW6xxph9iqZlkchrQx5162G6lMnAXV0oesmU9Z+zZwIzoJde54BHg0+ZdFYi4/8VbQufXxWy
UxsEXvwOvNy4Nqgb3RXubWv6ZKpsusYM7tbRz9aoVtrRL0kwONdyMGrv2k6d6X2idhXFdZ2mJd7G
HibGyM/Mod7XpTS4A1cl+VuLKhkiphk2kEug+MKfFmHPjLRrs2LDk/HC6BGyFrrbvv2jfebgjucf
RopNftjEMbqZ167wevJrhpUXKyf4M7+yoB/WJ381S4Z6UJFoMQsPW9Z+HdnIsgsmFuWcOKv2H2yi
4ruwstOsWJgNiJRfHEsttFBmIhWH4VyZfnKUSzbmB19K/650bfr4NSdS83NtKpuRZrzSPLJVxyAA
kqL35WnIDTHfC7un8S/Y+ApELCB4OVvL1KjEZukbxhOtSgTtbxDb1cO0IpLeYb3qmYIU1NJHNZZL
dZZGYnRbM5h85zBy0mB413Eyv7sJtkEntPRNzqBa2r+9tAYx7ClNGRYkxWxaxyVD4RoWnGpwPB13
qU4m4wVU9OC5i+tUzw2CraxraYLQKAzH1qqVtVtH04NYyox5WH6vluzWZuMnq/R++66dN3DsoLd5
d5aV3mbtTcMHbxsd/40D7ekn1ywFfengrawEvNjps0tJMm8OY8zmZyNoS7xvHMa5eKAWyjsqZEs9
CkwkX0WKRI7YI7o1GJuJ3c1brO8rAvW1ha/NXk/nprdsVYZBl8Fu547xxg4M77fqDUu/TEVg89WV
Wpr84rve7WJxF8f1NoNrNRRPlR/TjbQxi/I0psREKRAnjIfnBWWkv075SUA1cXZdnHNIWR120Uc0
p02zU3Er6h1l8gJLdBa1C7/HW+uHPM95nymeVgaLKyKC+lRmCUTo3B+WGe3rhAND0yeuocelceAR
OAWXlVIXDYtkKXSt8TOgIVDOKh5TB8XsZso6Nitx5dEMLjLYFcVYDTsEPbxrhh3B2erGWSLuwXIB
nzXhy/SksOAcgOybd5ntoZSAOVpjQ+4tUIjYiamtOPhmdQLGw99yfO1Laj5YUKd+wsqCxRY43pGK
R6P8+3Od4vzxtXb23FnPohxRECrte+oYd66pwqUw9Hox+tLTmN3aQe8AHkuxDUhLqe+mXvVAiufR
OHNxGcHd2DnNceUndk9ObhXtF2INA+qj7xV7BtmIOWk1AbIS3zP6u7yTXn0oxViZT2nRLHXEQeiu
UQAPKb9D6ukGjBWsvr6CrYWD2ldtvFsp9qlh8WgHFxojmEvSLOYKhZDBYegOImO46wTduw5YZ2Pz
8bhqGdMMQVjMKyRqJ0cLRmKtVt+X0cWiVfEVHbAedf1P0A9OQVHa8HWPSVctkU2sw7tfVtxvIKtp
psSatD9tvuovZkTIhCGqNMvOmwPZRCJr0OQvHAzx9naHcUSjpPQPZX27NJDtLt//vDmHzuIalWYX
qIM5rH5abDrRw+WotYXaK/UEg8EK/Ul/EjkhI2RpVTWKdZzIBUuhthbbIkdQZ+mkRrBn23AVUzOZ
UaSC/E3ubTNu1Dk36tLEWZWPA7NUAs/pK4fMktqK6gnVOBZiP9vmXLgQXAecRCGCx/ysASwmaFis
9rffm1P6225ca2XyLGIv54NzmOwoQ9j+iaVIVX1zupF7PoPJ3G0L+AsMTpMGD4AXrjZv7kEIzVfQ
+k5Z7MVaJftJdDiIwV0OcoXKXahyjyeb5Fs6dmjNG8GJm//Ome0UJx4DXnF1tcybBRIul+muERWT
dcNtvZqEaAIO1FIjBVrgZwNOZIpvhqRVcXrNRU3dnXcTOm/wNog73TU31W5wMmNBXtI2In7L/NRV
+8BwpWExKKfS5pyu4uke80+S3QdzhjpL5gFXhBiGzN7PpWaflbrzOPZh2SOg3lTIHpCsFxl22VNP
WCCwelPmh1UEmXuAqoyBi3YjeHWcxkk33MHtEiWICrlf86ZLo2rt1XdTZ7TdQ59Z7s5iJPatU8jN
I6fISxH++YwgO44Pea5S+II3YeazS0BgcuVDcpvHBlMrIwv+xPDWLogi7v48MX0lCutVd2YD+dEy
MxfpGqQg6MaOrdO90Y/8mwEhFc7BSZ2bskKjV0eDPpN6JPgqj61OnfyGvhz6n14n4gF7GNyGEE9Z
5+0X6rDXwumkE5lIPj5QW5l6qxe51mPoN+2E+TWdR49KmS8Zo9ySqNw41CBxIOcuSNv3hgUQ/mFy
WF8w+RxmY2/WGCPuQX5wD2dNMsrP0pVueXXmwvvBmEEtl94YkN7kPBb1CxWRq58SKt/1IRaQRWEu
jorbd2700ckNT1/KGrzAU0dQi37x0CQgJgy4kgj7NLrU+ZFj2jetXUa+9HC213VRv3iewIyI+Miq
rATxjF/krofLB4o6L03zAD7vNhA2RgF1LaKFjtHvpzpR3o8YajLYSSdJm4vs3KpJb8cUdFBISc2K
m34WBgx2K2ChMJ1rxFbYTdD0IXFWFbLerad50n92BF9PEWaV2/af5UDAiiALWGCj1qKS18xL01o/
93hP20eaCXxi7GNdeUE4MzmonkRVYdus8o+iW6ycS3SU3W2GPbPlONSVktYd86dKIQMVg31KWJoy
bIcItL79q0ZyzRFFs1wSzzn0WVHz6CpM0x+4i6tqxQFZ6J9WtnACGJ6VGkMoKSrbzw6JGQJtWL7l
NcmNdn6WLR7UKEMbzU+Gua1f4HW6zZHRRdseDMMgpqN052J8BvElrYNZ0vVg4oRKxqKpP0wYBdrQ
GQBmXmLt6qUJE08vMzt/I/nlo3VXX/SsRv0tATvz3TdErn6YixXQB05z6oGOmFQ6UwOws0xNAEKV
SL4TwT2l36ZgVvGXu8RcGzHjzQDG2jqrwzKksT52KMUiezWKm109ZRVxtuvCLq59QiG/jbXXm88Y
RnW7SW4f7MHuM2O41BUTlLsYfUu7A30kineXPT8HfVFqtwFkmmKZ2BHnIqA9JBRdP9M087SE69lI
L6xRA7YXXA10VL2VJnyu1YOt0Eqwn1wDvV94yRPhEXaRr48tOsvl3GSD13+v6rFDJeckU+ZuVrZQ
47lrRdscOsQ51m3JksGH7gYh7lom5eT2+RAUQbhOtGfxZjWQTH1r3BJfYl7X7nSt1FA7TxqsinOo
OvTRQAQd6pE8mLwVs3JZw2tozUESBWgUS58dsz5ugoc89h3/Tq44/li1ULF4N822dbvrB9tYzvQM
47jF+7IM7z74kGDLGLga+22ZNya2zXFyO2aFJQAPFY0DoxewHarxknJboakwsFYberCCq4Gkj7CD
DKUflPmVH5vV/0El8zf50K19J78JbhgiZtKk/p6x41JTd57u5r1uKs9+Hpwl6N/r3GmLrzl1WdoF
Fhv3ByB73KNBGfD4+Q8ymFu+yv+m17iWCa3TlCiiAssClhP8TT6ENNhyjFlY59UEH3yEm9bGR1VK
xkMJyyaxTb2q/tVAyX2kGyiY1jMydg/KmYfsPyD6bj/qLy/FlpbrIstkd0vLJv/GY6yzNJ5Lz5rO
Ivb1ECqrYslJiWNzvRVj3n5knhq4Jv75E/grvocP4FYqs4wyqVc9wVSJV/Vv+qkaQaIHLHcAKc+E
IBphbQQb1+M0AmG/uuqFPQYxEUbt0A9TJPD7C1YV/fTPL+MmN/rrm+d7cC20SNjbLVqSv74Me2lZ
HtKNnUXXFPSSI4Y7OhF6snTe//OP+pvyiXcccOFJvm3kYnQwf1M+VVifdV9P6mzOuTBOytbeeHSq
nOQa1TZZ8x8YoTdx0r+/MwxeN4EVCna+WM4lUEz//gEr1OwkN4j5VGBbpXX98yMEEmSfK783qldE
Qc4KbqThkPvnd/p//GjuKF8KhzdJiiy//PVHG55T2gHV/MkzrHzeSw/Ej2A67t1DtuFz/bPwUclI
o/zPP/nvnzEPOp72vHP0qRY03L9dVZBDEhYYdXvqE5at6HQrzqc/tW7kNnEl/fHj/h8QxP47UvJf
oMsYKfnf/wd8MYtr97+HKf9PlEld9vXvZLHbX/hTWWrBROam57q0fOmgL/1futIAfSg4W1I7kV4E
MLi4Ff+FFXOC/8FzgzMDUA8d3h+Jbf+SlToeWlRpOqZtoXvkMLH/b7Bi4JL/qvnzTUEMGUJYTkR+
Hr/87S7Nk2xIOYXzEP1EfOpH+HPlgmzF/xYnqb+zfXUKun5v2iw+TZzlzsBw4dMn8SJEbu6FpVWn
L4G7jMvGMdLidcqbLWmyuHLnzZS+3CZWmzQF2WE35B0gb7cyooOCAhcP8Tq7LHvpF9uhMRuOGkFT
R5iK16TJBpALSwt9HPED4q4aiNO62AGy8JGNOtvrlGLEmbsiYnwTAamPcrBYyYwO1WP+J4S41rUI
XVKBVGCykn7HLYZQaGFt5hMwvOYhuu17piVE1Kz2XsQCz/V8k08ZW6O7TkaAIxkDXZGf2FB+zNZE
qmtX7PHT7pSRh5wmZAjE3/RiHESBooBGdZu5cdQln03db9LpZLWfw8BWFXCLV2x52FLufBB/yRiW
aJR3TekdLeArDn5QRbpHSdh7/akbzVfoXXtQkq9j4fxAT0IYU1C8NusJek4ExzrYyWK4lL25sfO6
IR97PmOFPfjQQjjzd2yGkxNt6hoGeXpwpicbzMKU1vObD+e0ly9+cO+rjvfpYl2orJAYhPsuB0QP
C3rcF1DkACaljwr8WJeaB6TFeyWqC5FCqc4DMpoC861ppXrBajFe6dbfBhTzRjd8VviAzEm+W5gg
MUZ/CKc9Ec1AUf6cp31Y9YBcVnLtCM4YkshL8G3GXXMoG7H1g++rNK4YpM9DOeuondubMeJEvqmE
tW0fNVwGDW/iraN1VRP1O0uNbsvS9Kkm9weOj/q+Kij5sn1Hm7Jx5wU1ZB4lsXwY8/Khg9hTqkey
xhHiI65CUhjYM4kW6Nao7HwiTfxqvQhSQ/rOecFSgFFiRJUHNIIpa10diOHDDpTTpw5k5QFRtvaz
jZ7BtiMSr5E4vJKVu52sK+TjRwj/Zy82dFhReA9MQtM8uAMUhB+G8cGYHaocQlwQvzUNHynCuqI4
OdjS+4KxBwy/qamO9D4QP66td2R4EdqYi8hKPMxGEyVQFzpxSwyfQ9f/mSdV2DTnwq/uQU01Gxt1
jHt2xbhbtD4LQBo4j15EGjxn5Y8VP8KSv4r2zB+9snQat0I7kac/1+p70D96Tn6yCXOam/0YkIKB
EiQpzjyAABM3vH5aiMkYvrPl2ZizmmG6PLLk3TAk3uQKz3fHxnpN6s2CRhCs+KtazIduzd+XRN6h
X9utotxYUORwvTPfUaH0T6XEkx5kVAZB+6I8sGv+0Z7Lox9rEVWudYB+44XJLBUuKEUTpJMRucJ8
MHrj95z52dmV+QMl9tVGEjxl2WfVjel2XfJvTbL6ZCGYW6Xtu0DkYFwNuDd17i4/yLRLvq1tKx8n
YCb7MgY7hW4FF7dtvaSO1qd1lv19tcJTQxdt8PEb03HqZvbDhgTSFHQPosegajdPhZyuhHPs8zKv
fxfr4r6VPg4kfLjOhiSPF9cGaBEYm1umWNY/FeRmuX16SsyedZtxHQsz6pgodX7/uWqZhkPlYTwS
3y3yHMp4OHeLgUlaQuXJP5xqIiO8Hraz1Mnu5lQJDQnbkUkDIxfDScEPbhP1Fc8j06zaJxNH3IOB
n1QVoRqbv8EzbFbYG+2o36VNQJz2kvTnBB9gY7uWAVq7W3DVziRxmjH5wTZBNKRfrebnNBb+BW4E
qt1aNlskOAP+VDNgH8llqqQPJ6F3jagncSzvqeMTh6AW6OvZxlbfKiFfUqsz93lg9DwnVvOHVuxZ
A0ZuZMEoYi5dCHLqXfjqW+6XqKnib111MrpA4nj/2TKxxcZPeAfe2IWbLD9obo6W2DkvMlBlmScH
adoY7Af7B5GSA1FlCXgXW52XsjlWif70cqKcYgnxLrHZ2cO84TJsGy5Z+wukHbZ7iD3ZwjrYAcFd
RvFihqjAriXt6nzz0flWij35W895Jnzjw1xzhprgCfqK6au7Nj7LX8ghCwl1Vizx0nYXIddLW+VP
qes9kz0N088sm/LcVvLOb7PPHnTCJiVOQ/L2NGldunvOxKV3o9G7zT5PglC3VT4ykfmosixKUJvE
sHeJGXGcZ8X5qljTMEL9dHIkLNDDjKHYJ80cTkFwH+Bml82x7y598i0e1Kdxi7ZRJ03kGX0y3jAE
Jpa/DSp4iz6yACO5QyO39xvj6s7lR+bPR0+9VmX3TRKqwEBrOSOBYqaU2Mu2ZuG2kXHDOsYrd2kw
+Hdem6QhMS+oI29bOuwZGwQ+F7JaHgU/++is7YDMPlkPOFahgN3VybT30wBgYgp+hRmC5ltegp/O
0gHJI5FNdgQmukMSpmW5JwD2POfqeEtFTNobY5EwFxfR7jGoQWPBUlii1ik+GqN5iaf6u1O2Z7QD
t/y5OCLmLKy4go3V2zVDo58hk+3SAr0Mo7lIJM7PwQveactb3t5wcrjzgaUI9sxV5+2Ysxvn2ADZ
XrtcKkEtQ9NnFFl+zMBCNsuMJ7HqMSJP5TfE8fNxVj33opA3VcuaE7glSA56UXN+bIJgwEua7Sw4
pLnffXPt6sWw4kdLrdZODe0uVXGw0ZlaQmQH2d7hqEInz3CVdUvDqHW1z60372ICmW0ssGPLSHx8
Gzx99Cs0mGmrRvhWN/2FoDIhhb6Q1rlp2NnnR6DuBFhNwtwrn09HQRepi1Pt60MJ3jJ2pnNW76kO
cEXeRoxahEUf72Am7tcqiLw5u2/ww44mRgwbmmTgR8GSQV9Wz61dPZItdo8l4clIGxbhcfXBXmJT
jt5zoYYP0/xdVfZ+bH5bi32a+rOVfCXuiPChhqaBKM2YDj5D9YIQQ1wArUlZV1/T9qolAVAnU79Z
3NFx7YRZtYWa5i7vEE22ykQslR+CP0hWdbikOjKCN3sBUTB9MdXeut28E8Vdxl/UcxLydfLd4Q03
3Ze8dMO6mQ+TlfK4qD5hG+XhYNbivSvdSMRo0LE/SOS5rpyXg5jYaVNqny2IFr7ONqYxPucT6E90
yAzA8t+m5FYaC3a40wX/C9vJTkNnPMKUPkP5iGqvMu/mGWPJ6PxABg/z2XSoZJqDNRg73P2cui34
XewoOPMj5dY37uKjR1JiD24VWc5hWkfG5dogKxd2VuYdS4ING5PlGsmjrzLvt4NUTxb6rY7LIBWP
Y/bbN1GeoqkJGvME9eyERu4BEiSeg0oCih0KzvnxTSUW9cewjTM4TDZgSKZouzYL3hxCLzNKpzuj
zFrEK7F1E7B0t/Q9/qBDDGOiK+w93qKIn2w2M99FLskEHBibV/3Jdq8jyiYOHRuS3wrgjbdAcwsp
YvSfgtyOD94C26dk8doo1oe6enTb7rvHriEK4JIgoG3OWW48sUD7nJdhuxLGIjrrfliK49T8dFlt
IG+GxJI6zamEGiF42vZu/jwiW3cAxkCrFE1/tIsAVJoAw9lIkBP9CS372w1lkwXLO8i3t8IX1zJD
8STRBgvqmsY8Q9tjT5QSfdgcBNvzjbWCD+1BMreOxkPfod7y/GpXC2eHQBuPXCHabZun2FJMVEGg
j1aiUVVnAUYYX/J+PQRGEdHovCx85MZURT1YAfIq6ouugcn2Q4noXA+vsmJmko/o2ad83TO2A7KW
uBGRHl99RheAqfYHpWv3wYSpjwrWJHck5DgcHhoZc8EGI/bQbEc8dN0ozmskzYZPHK9hqDNRcNkh
AeTF/t8+YBF3j2XOpHuIn0tvTf6LsjPbbVxps+yrNOqeP8jgECTQVReSqMmyZcuZnm4IZ9omg/PM
IJ++F39UAV2FLqD64hzgIAcfiUNE7G/vtR9zbZB36tr6d7tAPd8kVPDKqzHr7MqEhY7uFRvnjGWx
C9waaKbpsJc+RKSDPPJmO3DUe6ijbP0bvoykNF61X0WPhuCoN9p4epde71GuT0tr10c5uL+0YTz4
OBu44X3uyLrS/r41JgswLmNcUcI48Dn2VWuxrEyM18TnOIARLvowPFRb0yAo77Jjt0R2nVO57MWU
wWLMehIEgD+3lJaENT6oLAC6RjnLpqrqh0ThSCnL8hEUQwaL80ulbpijMu88B8xLozAOkVz6tLw0
fVRp3H1Z7tIdfUo7tsIEiKvYujW2vWwnmRoHvzK6Sy+dkok6nKJOkUhXQ3DxehayNjY2vjaNszs6
v4QBndgm8rDFgnB0y3IntfgcBY6RqhyaI2gwyh6bKdgsHWZRObb2if3PobZaXn702sxmzQwejC8X
aU8ADETgcu0xuinZPnVmcC3Y/iUgAS1GHZLiislZho3XxruosX48P7+Ui3eVAzWD68MiVo8mmYyw
twxOfxXgjmUqk6vGA4ApkzNu33PZqMGkANAtsN+0tgDMBzymN7uPuhVvU2vd7FpARZOXqmnC3i6v
mjv7DiJv4/jvrTkcp0D+lCrFgph9tzjvkdw/QbOTIfrrE9+erBfb6p7b3PnlMi8EppL8NaT36bbd
B9Tad2kMN2Xz6Q1QELRW52G7eJ91zKNgqhD7Mltm3Z86UeOWajZKfRUc4u8Sr8JySUZt9ZpDgOsY
185Dhjsw5etlI5FibG5NTMOVARqbYnJUhZrqSaak3fIkap0c7fyjtoh6xZCgNsrtr5VsvH/CF3be
0N0veZc8QF4DJDH724LSmYUM6mKaLx1LSJdDfliPhGr4k2hgrrJcal40nsa6mR6E7s9VHL8yknim
qucBe9NDLbIdZk2aVZavUQ0bm4V3mzCBh5uV7Jqe5VpTuZrNUzj7JsDNFISxupGh2veZk6FnzJ9Q
5c+yjcaL9OMfxTaHSsM7qLsU+45fQe/RmLvCHRcAbvlSvsGiwGlOHw+pPzbtZVi2oGfTYmWp+v0G
TFa6EfAvpNhhOv1Qaf+Ipn50F29jrwuJoFgrpxsxJL7CYTXe5WIh7gn3s6MLWVMHadl3JgxNMx9+
g3Q0NkkhDxFcv5EJT2bhXaP1TipQv2wlmXPOm8ybj0RHcfmsZbu2eF3SmAYQB3nD6jhm15t26k8J
nIBUyk9HVZAruvOgWAn7+jRQ7cTe3aD5d8jIngT5JWaLOo+R9WjXNuHKYstM50WtxkwCsA0rbupj
PmDbSmITCzyj34StKIOLfO44taZ9/8qOaMAVJv46rHU96U1rYusHTAEtbQShMs6TBs9ea4tQ6qwe
JrluTgj4eBhua18/ySnOY/gt3gQzAwAbasaz3dSwp0x7futrcSZGiihFYBe6VVJuh7T703huGOiv
VMO2KfpfidIPo7K/K2yvvDGn5iEmXFxvXaedf8eRN2UIUgVCU8PK64TDTDs7C3Ab72XaVMfU6Mwb
xGVCdR2dvWb3TMkZdwIPSdhPht5oW1/Hqg9xcW1dCnA3tldfc668gddmqgikw3PICvyoTNDKnW8K
b63/5TtfiLYAhIhJjyR58hK5Veg7yDLMxdwLvRfJw7hUOEA5Itvp/EaV7KmtaR4ona7ZufW0Elyr
Wztk6kJEcg4lhdgTnu9D0evzYrMoZ1rqjVum2a+mrdtdMUNMsaYVqE0xNmEaimNVof8WVRcy9u4B
/857uaoUpXQ4iRyJLu6iEb9lYca4erFyhEpz2/dj7D3wks9e/bXjGZ/w+r5+H2YgF/HE/qX3ikPr
gq4bMKA9gCXUv0nhzJ9GTqgqKxE7hwcowEfVxH9tYCWHuKb3bcDmAG+YwxaiyDmnnSgzvPOYv2D8
CvHebGP8zxt/cJ8H/Odmr4+Z9LzDCLhfOz82fUQkcI2wcNWTXnkp6bLHaMeBLGiWe2rQXw3bPBUG
gDAe4s0IGbMzYbvEkfvTJ+1h3aNguwojE0D6nWGZQPGhV7ggbdv8l2//tftxa+V1GDjDLSjHeVc0
9r0cpi8xNayiDcNu+CNUHuS4K6Jb6jT3hL8OpkaaIgINdrnn1s/X7yXJ1a0tzPtCBnpvxuNaLGmr
1zx6p//gInrK2W4N7qlqaU+Y8eMrwpTnxuicFEmm2t1I2VgfC5CobZe6ZTiaKV7E/MHp9L2K/tT2
8zw4sKDcB9Xab3Mdtu6bQJZD0tMgAn0MWIrmlYVViTCBsTPKKHQaIuJyWN7QPM5SmkfLQgGRtnWW
FatfbnEWsBpC5zgLHeW+G2YxYEjzso3HBh2VnnSBf1O1C/nf+wDe2LNuByGOErW1+gLTTIppCb9e
LHcu77KeJXZASyhjdZdXsC7pFYB+ZWw6Mz3G0PMMNnvEs1ARhHOCzH2ktW0rpnHe9DOsPfx9UMPA
vxoOVkAWm9oYqRbt3zvj2iFKAxLxaxFC6d/NrmagHkFYIEwoF15HSxTEOyxV01vpWD+GjH/Wp8rD
G2yWzcFozbc+5wU8lsuNtOwGatl5Kol/nNBBz510T/BkSB6AnhkPY/Cace/oyHwaiuojc0x3O44R
VNX8FNCjPUArqtZXhfGr8gJyYe524oun1PR+HJ1DY64v5+BQ6r+kVD86AAxLhL0y3QzjnoLh75QT
joH4iYUQK1Gyxcly8CQMcQ0OrAjLIczEM2lgUXzm/tucU+kB78sv7oKWAPQgtl723qnfKBpmoQ41
UrvpYPuNp4cud6GpcGSwrAcHhEA25khqZXdXxD91xapiFfctucMqNg/+EBApohqBHjXyYTDXsRpZ
GK2jOvX3RvKKC3DPIZcv0InPIvlIhH2CkHYyxsfcQkHOvOHYFs5RGRnkP+/RLZ99+zMf7A2R+3Cs
xK3IOdC3tI4NYuw3REauWFLuIs5soAXs0PLyHbbxXbmgUDfG8OQtE8V48VdlsQrqrn7MfbFLm/gJ
Q9l54Y3XlOrECJ3BRIGpkyqn1xo+gNe8NuNDyRQkIh4IwL+OfzSzBNoGWvFaThShAMYuXqoZ8zZ7
55Wq+bjAkD1PTnky9C0bGUXozjt4tDzlmX921HgxW8oCq3g32m9q6U+qnn7l4iPH8pOO8jZ2ziEF
FuxpHEfRXey+O8o/lvUITjmQvwcXyBj7Zwo0YMY2+V3VX6NgqH7RIYXeZBybVBKR0GsN+E5GzxRS
3AkbGwleKlvM+9SNicFN1PEKFn1/25ePwCm3i0EXQ3GbnF/lStoRorj3iJH1H4M4z4i9/ckYYFYT
mcimdDuaZ2Y8VnvhHOVYd0V9v5h8dYiTCbz6U6eWkxGfS3bHNOySnfKpsixf8uWae8XeNT8MlvD0
Ulek0OQRQBK2sF/OmN6TXMvNmQWEEgyGZRiUFKQyv2l2ObfMeix0jOqolq8IglGQ6ifskJtGv/rO
2uRBf3fe3aMvV9MqOy+wFjlCTvbeLONHpr5hjsMstY+JoyCZE6pjgkXme5s6bJNQ1pQ/7hxXnGTj
XqlLC6JXXv+bSJah2dy55R2uM4/Np3GseqSiva2sTVV/6/LFhp6MW06w/tXy1hT8Vqu6jxRyiMiP
+UgAbgFOWRgvrUXBgGLQMRYKVrUIffJhtX2sIFv7+cBw56EV3Lcx1u7p3U6flo5SAMRy6WwcSh/K
8uCTJUQe7m1eLIp3lNg7wbJztPXHWvznhNbOTVs8Yl2gvzxg/OG7G4tOIkMQUYuLghGgU9yDVg5g
fMnXeZ7sEH/6MeP4xfYJkvZyYj6+YVKw66yU+jEqKBpq5VPM8aEPWfM4M9DArE+8MfGhO9kD85qE
xScHg236xcmZQTBTP1FjiiIGeumWvjqWuHQwUX1OXvVhGxxv++EVUFBD1CEHiiECNoUYhe/noH3P
9NtigtM0u+5vlatLCyWFwh60nmGryMf5ya43/X1hXLMIMioSeTDPh1YavI5BoszXyORDzx9mflMd
Jn+jDoemUrguzessncvcRMVedwctCHjOTG1X0fdXxiiiWQjHFakKQc3h5uR30qJZklF7ma0XGNW2
wIXI3GMxKPTmLp3tfB+JC9F6EkF/oewT/WpPwv+kgu6WosMK9RiZeOFkG8qFDCSYN7YKU1adkvw0
02QevQl8f+4zOvdDW9jswAF4CJc2ItdEhuqa/nnJU0ozevs9wAOYB++k7S61B4CuZs7W4B+Wjc8L
pTil+XIPmuurjP84yMc4Y6owELrBXi7VvpHlA4oBrSbAabZgxS7EV29pB1OhnNwjdofsWkZt9g5z
wtsDoH3kCevp1+jBniQHH00iMN45afNQSeZA3fCe/TMZuuzt3H6Ki6TemJ76jrqG05m4D8Z4OStd
hkCvj01H0VOgy2PsG7Q/pNzPjYU+jSC6M+Csj9IIGC2Dp6hb40+FhbxcmOQapvOQZ4FPjU5PheTi
fHomz3kZ6JuFPqSD9mfoaVhII7pps7hn8IXmD+lHg8dhKqL1UxCk5mfvwrjulsE/e7RmyAWvkvs5
M2rfBI6lEYsQWeLRK060Idx3A5ANS8Yk7UhfoAomzZPhRrdl4PwxuMnvQMQ2oER0jiSqTZ6qjp54
Eg9PhUUuwoaVoK5TgiN9NoiMF8r+DJJFIaTGM4dO7VxhCVNz08/TsRIOg3TqI6JXjoYBt1Cw3KVW
DEtnCoxz0QzUVXlznO2xTRNoLtpjLfVrrLkazeTo0Glfp8k/Gon7iXNtn4HYQkAUL3hcOYSJfZdP
m0wsV2+EBEDjAEmXfdslp1qYlz4wHyTMtxxfLGEWrc/pYm7qIUgumq4VaiYM8xBwJz1Kb74DLYwp
EfdsDAjPhdZRy7km4pznr2KoIQ4KdJJD1zki2ZmCdh0OSrYweKvEv1Q2UDIrsVsy00r4ubt0Tg+T
l4ddbfdnw4bhzxzHvhsofYAZnyKDIllFUK995e6jqCalZ5Y31xblrbIYkQawLq814NADHvE+zDwl
fsuuvs8mYP8cNisShIDpLMxLmxFm7q6oECuon+ifG3QXkvuN9TjlJoZKPXv90cboyRyaPlBcE0LN
T83YMCWnmc7a14LTsemgOhS29ZxF9V+iwFb2UEbCDrZ5XNnvUyGbn3GVeWMBgBWvs7HLs6b9WRQO
U5AFwzfPICS/CIg8HCMZ2lmLvgKl8S4gh39f8OfwMswjB6sFhAFHmBjGICMKHTLM/BoBhmzyJBeP
rSdfxgCRzKmjY4p5Y5+QwHpn6M5ouqqH6yAWI3RMulDwjFk7szbzvbuogKBQwlY376cP0G3fSdk4
PWncyb003WR/tjFj7xjHwzf72AnqfMPm3rTwnEzGEQhnAQ1iIYbuesnA7mMpj5PplBfPQHaqoiPX
oufdqN1z2bTfIKTrKzCzFcRQ5ay6Wm5rFijUHgJs7O4m85QY7M7MbhoeyDq4b1AV6EOwui74MZW2
q41jGuMBzPIe4QNuoFqd/wlnmgMRD5TfKGk6uYmZaHESzuf8u3Vk9kzEob6Npe4YoSzVTk3LR086
YW8WS/4NHUa1uw6piGHsWINQK1SZPkHwlxvYER0hSko7gJZwvhv9jO3Byt9tJkFt6iCuDXnV956j
zanOXDis09IcROuKh4IjBPucmn1VxQIjdnYKX7cHCblBAo+YgNLU7PFcWxUspgCBcEr8Q91oFTo+
6UTUdEYqEcyTQ2neZ/5M3eagHf+rJgEJt98w2x15Z3E1qzL4k7cG0fLFkARTW/c+wpy5N9klnNGo
2Uqxnl5JN+pXOVLlIVrhPXbWTDwrH8mIgL/17trWDh78zJa7kTTOGWNTvUar0CSoVm44VHjjn3yK
3fagjBWaGeXmtrXb0jy3ICYvs4itm9WTq2KLJqswChjocgabd5UyKrS5DGBDTEjgHlOI0yILz/Hj
gAQcctQcHzOPdPGm9w3m0paE1zn0yT3JEu4Nm3YmHmVOc0jth4xWi3gtFHn1o2hp902h9NEpcv9j
hBcBbz0rlmbHKmbcBCWzOymNLzMqNELDHH0VLaCLomTs5NqWFSrsVCUiRRQ8BDG6SZsHw66nzYzL
otyT1bmPOmoKVs3SUkDYshhxw6NIBX6Z9erkkf2IxBO0OIvq3HrwyGkB54tgRnno/dsMG0loGD5E
fMsS1QV1AwWcVtIdVuKdLyCIQ6T0n2QdzwcdTemd2aZjWE2YhmLpyaNftf0tyrV6qjllNEIWDynb
SWwfU/SjapzcxMZi/x6/56MO6vmQZFSblVRiDRQNHYZoQSeuCQarsY7fJkjz53RyXyf6Rq4OPKBH
IehxGlNhh3wsWs7sKDoiI/V3TRZZb+urcE/xcnYVdTn/nkzaMXi7GTf6EN3D3BLOHImp0qTQmifi
K/Mvb/DQXXRhsSvERqNQKJ7MVgxPaFW1wfB9VhNhhxGuSzKlraQDxaEkgKrp3wmzhMif4NnnxXQX
ZTOgh6lreCJiqLHkGL8dlTKnAaW2r2rmvjxDjFUazjwbi83+VzolM7UZ0x/w8FwRvz4QRGOW3GcI
MrleygdZUfUAEZVNfk9O+UT7g3n0tOAWnuwDSLP9Ah//JCXNO50viWebzbnhtP1Ul85wz9jS2ROy
ne+hcM2hAe52b1JXvMMH7N10RPhV+NNwJcmsj0XVAAOoqKdjfksTHkYFPTzYzEmI+ila7lJ+6VHD
097TAE3gQCS3uWjt68y1hRXnGnZoxIJ8WKJfVOrnT64XDJfRkdEr+EATzS17s5AaQDJ11m7RGg9/
BZh6pDzLGlsaQtk1/g7c4Q2Gph/W0yqPVnM+vPiTncgN7c+e3jQeSXmk6b4+to12t2QsxD2JRmb/
cWXu2f4wScpnZi5rh93CiPQqXQtjVoEQxCz5TmeT/dABJ9i22fKB1oNEU036TxTRnuXkGvfF5NFd
5wkr1HW7QMxmlg6zfo4gd+si5yxuRsyLiwpjRknmTE45OD2R9CwabETKrKsJFo6nAj2PHgK88Ogv
HyLOLIcXtrf2xgFW3MVVkH1aJZeOCsr+bBeBCyxarQ4MCBbUXsS4TvqmiL4p6/AvM8Jfg7tmt9jU
hNBXuDODSm5NczLP3KDZMRCT/FNkAeZMxpJXbBw2P6ilUXJJAAFNFhVfpkj43FV2jPqhRYeJtXci
1cIYSNsxB+i5j67cbZzOVdfkuJ0ideuxNq7FsGMVprVQgLjRgvix/muek2Rp8NbNwJNHLkvsW3Lc
dZ1IiIfLgkBxNvQIR/jYHqSZW48tEd5TKqIUy+cwLFtHdulrzRkB11ejxK6GGPYzFY26OvkCjsyj
O9DNEt2hXQT6jP+VmU7C36fYHy+jdfH9unmkkiD602nJV1d5A8ej3Gi+MHYvP1meV+dgMecslDEJ
MVbEdQar4w88GO7V4E2+F8hQZzGOijxM4CZPlByV4RJb/d00IJRPSW8dFz127328xCuBk920nde3
YGjUPUpWFRYTfQoA6t4JdyQ8iRXhzU2PzeMXVbDLD9S8gia4aNxX+RLQRSRg/nUQt7aDifdvoRQ3
nGeEi0C4uGNzIBm7lvC6ou3Mb686Do46pQi6Zkk6UX9inYVkhc8mTfK9q2FupPN81WDfulZJSCK1
vdfSTt+pjGw8PK8ARQcKfHaG9sLWSJaPJtL1LypdMWilFUNXqfsXE8t4CizRbJHpQHKQz8WiOD2B
20E07LAjmDN1ME0K9KEUw1WbERNqlcngdwtr6Fh5+UQJB3gFoxq6Jxt2Swj1O2cVkgVv0n6B3N4C
u2d0NvsPS4ntimfGuCS25fxpY77MxKYygue4YdAOKD70GQ5REbBMTws1lFw7z6SqqPZSwNCSV0RG
dcvryt4emCueGAwHGweBIZwmY6aVTKf3QIF4RqI45VkgjDt9esEcPPn0eEYMP5K7wH2MoOOf4zbo
vhpN/W0TXZpsIdoZbaTXswVoo4XE7bqaLwAlY9RKZygZudy5RKRE229MGmadqbhzStVTDRO4gIai
RfPQ01LQMglCbWCD4v5lKuG8s3JEB9yKoGcmunn+Bo0RvQwFEcUcOYP5OUN6yGetabCxT72drMmo
7nJYVxvTadqt8JMDhOpjnKkXExEQgBgkiEffPvvSuBuiEn2vnRgfV+1yysGP9CpGi1GMPcVcvw/0
gxH9ukT+8GJU/Iqd8NMEWr47f///hwP+347+/2T6/5/Bp/+7/MAaVfhbwULAC9Z3//bP7ED8Xa2V
3//pP8KyVz11Od/tfPvumMP82//mT/777/yf/uL/+v7n3/Jrrr//9V/+VkPZr39bzBjw//b624Qy
/vtwALv4+PO/pAPWP/HvteP+PzzTdmwswhbwGwC8/xEPEOIf+NYsB/+NYzmua/Ir/xEPcP4h8OvT
As45GwO/g2e/q9hv/uu/ONY/BMdO/hS14z7RkOD/Jx5AhOU/hWqkcOx/Rrb4f+QHOabzX0I1zqSi
aYjGaTvFcXod7UzsXMN1FnpfKvMgSSSO27ljV7xdhgqDMP0MDLIyG1f5Tpm86z2/8ahRqV16GB0F
0m92hpQ32FJY0TZlc/dGLmyd9LYVvbN4FGjSYOpGAx18VoFxWug2ONWcRG6LXQbBLlCx0+PfrDGw
JYnlPw2GK+kQ18JDyW0r1JFS5FTl2UFsfTUWV4cMun5Jkzm69NHCjx1jnUXQcmtpniSxRgYB0bew
2KYNGQfYjcyaZM/K9ToWHMGkexV2cU3c/s3gJaEnkIFucsnwvgQF9Rtjto/A+lHVR6WEDiNRcEzX
x2gtuessPGla7WhhG8NcuyYG2XjBfOPaPfth0/7jipc2IP2Ls5htjc+TG6gtVaV4W9B+zPqzwVAZ
GdQI+eld3QS/wQU8zT6GbgMBYSFKthnkBOkBszz8UUvjSNQcbLoKTx//CptYtgw1fFb9jb1appiN
RImxrdsAVo5N3LTaz2Vx6v2gtvYG3mpy7UetaL02PE5i1Cl8z8tMbkMXL4pK+T5rn8ht/4kbE+5g
zZmf7RCY27XbuzjVSNJ+9stZmj3etiTfFclTt5h7rEwntx6f2Azj3SUd7r2kCu+N8R77FCV31dlc
xC630fh77x6TGV+S3ixBxRnNnuI3n3w+fmlUOj+mdljeVDL/HnH0C5UcYhSIDRrrLq+SdEcsc19n
OLy8ElWdtnFvyUhm0K8aQY1GNb3Dxn8qZufRiej6tRjKOiqsBgopBIVjyrt5dFVIHEcphCWm9gPf
HJHMAhYYaFXgQtPF7s6da2HucvdL+mLSlG1RJKULyacWv4e4vut65xAHuX3rjQ9IBfdVnSUH2ohb
f7q6SNVxBDiGq6Zk99jFxOJb95bq8mfAnLXo7sWROfkS/MD+zGnMgIjq1NcSpBIcDx4cmFupR5ou
kMCs7BOVIwpXvS38m8+BCSLRdoxu0QTuqCvjC0ytx2A0s9/JhCNXz8k2B8DnZePRpZZ9I806FBiS
vEg17wwZ4GXSMayjNRDZvhj8NkhGkBKj4UoWfIuDESeJ84vmcgwnfnqNFZIH7o8Zr0dLe/VxdEwS
4XnDLqKA1bCxPOgYebG3FEZ9gM/T0NDTSfngZuR46+VQ3pLyaKnxXkT1zvLx/pGifpgAUI2xuueo
d4Q0CBkTC8jUe4+y1ifsijRDM2j00Ko35gx6qIGBOWUPuIVOYjSO2nN/NIY4vwBYzB0ijILNb9mD
J3wQ3oRB3eiDR5vxG+D3y0jvvIWCLQRUuzl5zrxlFWrqJzVPdzYdiRwJJsIwRMiBk357bbPliEDt
T7LpsXQGMy2zsZG9zyaF6+2Ai8NZ/UMeAe6Ofs5hjo7JGjHN25UqxtBEUU5YH8oYwvewSuTOdcLa
Q5cS1D4uUo4OCKRpM3SegViePQNlei567r9I/HY5RkdZS2KBj+7HZ2kVx9TtNspoIAp2lrpD+Hik
LOsBT/K9XSUXc9ChNgJwSKSivOCUWPW2w58jEHaSDGvZZI/oebwYBmvDg/uj63yHjrIB/oUrlVf7
Au4TQ6bCi9Q2i6JtKWEaO9050QzCjvBjiVhOLqC1zDsS97vKxWnhQNPiUMSG3Du2XV8gKNPrhIq8
g+4RZjb7fdtsVuuK+2cBtMybio8UmLhIvRZr5lrTqM7SsO5NqznbLa4TiWUMXNJrTQcQb+54L7oO
Jqt9icz0w1lFU5WcCpLm8Gqezbi/T2gGJBin1+PP1gZoN1bcTmWzdQZ3T0kkWmr7ZGJKBUm4d2e3
2LGs6ePs2dcOd6WGoO67KFNZD5ESDGiXTBc5eCf4IJwWlm5b0XTJFVBbDueHiCaBXg4ALZrL+jrS
NP+5WSNO2vmmeh7TAkN9W37hHCVronZSPbqmBk2DaUOx622p61lnJMZCsiW67wt9dhZ5HPz0ktoz
EShmNYPLZbf1w/TP0pcCK2Y0f4iOofsCbrjr1OOk7W3sDBNjMjwLb0VT678yQYiisaV19/CPUTDM
+6Y3cJ1GBQy+wCpm/yzJgvFChAoDcnRqeO3JfhqpgSbX/wW7v39Lpr5+Fa0ckFLBai5Ybuzgyc5T
jDx91bG0BJ7VfrWB3b7oJchfzbpn7A70AK1qbJxus9i+/KiSontt58L9M5f8aAZgSC+kcrry4tpr
k2uT9TyNhclcM4rS2UWJLYO/djEx/sK8HPyeg2LESlvIdd6ZJ92fDsHa36IWM5Gl2VVUYdLEgdrn
XpoA66qDCQW4T6dQazP77hy5ei9qzTFqciJzS4qGjz6aM++UvOa5vhBKKb6lJaa/0m7N5CHwfM/4
qOaGvrOg7Kn6pouTomBJbdIh8Z28ga5eRT7+9Rg7STlnUCT4J2rxCc/2W+/1fEb2RZwVGthgBAYc
ifnRowluJ6exAONWDKk6ZWbpdaeqpz7x3ioL3OnukllP+dAO7H0y1VVb4RkEVBLZEdkBI0cK0Tbi
2Losqa8Ij+ked4nFK3amYCYwo4el6ytvV3DOAE4Xo8Dv6GKDhSJSpLONEy94ewdrtIAWgbxm/u9V
dbDGzCyyGkmAXbLUE/mMGCQQavSgG2jPXWcfUxuM0tmxavN9dCBOh41fqPQsZyiJ20GpsTl2kCie
m5Wgv6Vpruu2RuWZlHm5dOmQCYxh8SWsGDWWM98JTgCYoisRfAwwkclG5AhmbKYfWxoeo0GkPPvo
L4rzLZlM3dxpWs1IcvUtSsRQF4w/8BODGuzLjucztxaG5Z7pVFt3wrh2MQbPIHkyRD3JvbxMk309
uTBFIVm4y9HgJJeGYzBE6daqRlKqzHFTc8ejZE77aQmWH8uxveI6+bTXHbkjsJtTjuBMp8XqyWHp
wTbOBoT74VoHg/07qjx046xuoVPXdemx7MICmVCNotkLY2qQgyfPN1R8ovnAD9ZtayAOsnZVd8sL
tBDEOBcynz8DoQEA7hK0leCpH7mRl/ocWUhtezfC7977Le6ilcZShp7f9TUgmDl9pQq3nsKFdabF
oina1wDeyiVqUIE2IsiHcxHnHsoRxZz0OuBBs8gMdvQkLrof72r4ALRNsonnvWL2Sm/BODUu/7Pm
kMPLWJiJFp5mQtMbmfPRApWIwzQe1/ZGc24DWFe6YLIweneDro0KO1PmXabOzdOdGSUIiZwvGBnB
0MlWLLZ2NMOolqmWTXlVv3VVTc4KEjTLrw1Zqd41WmIZt/1JSHgmrc98cbGxR3WB3X3MgxwxQQAU
QWNUqWSIDSJU7liHEOMiZ2a3M3oqAXhj42Rn7+DpfC2hYNQd50v1VXTN+GcAhLK2pg7gzWxq5C8q
GOrvroltfHVewOyTEq8ISl3cYDcQz03AX24ViYfnKk3M58y1uUpklYojdcKuvWtpQbyQe51eHaeI
cTP0miBGl1a7Lp3EH7eu6CCgxlhNu3qyKCLI4u6OdrQuD70yKvMDRXBKIXG6xtMswP5Qk1fF7658
iblDtknhDF+9GvDDuYmCoIFL3CbMlLPB8r04+OswxnPYB/fzdZ4BntPLPIFo5T0NsSiVLNQGhZ/R
hi/Ye5a1gxmQcJTCjeYCUy3Nqf7rlz6tb1HTVvYBnlhOnIoeR3Ymls9QrAGEui100b/NpoH+z57J
CzZBb3kc5n37x40m+8uRsex3RqPtDwEoHlOJI31A4rOHQdDJkolXIeJKgW/Gt37iCQ8o9tkR/w/c
GNCEDb3CGrG6B4bjuw0B7IUK9VvV4SNhypd1f3VXDrTbTwOXr2+ITmwIbnCRbE+wOpkBRybsRCrZ
+oxI6OfKb3bbNMW2zXMSwdXagLBF5o+4m2Sw+hTmFK4YJr0KYnZJmItMuOWcGcLNZIEoe/G2jZ9N
+7mWvtp6eAf1brKr5imJgOhs4iFNPlCegy/LqCueBWBB0WoMb9f4Jum41ZA5poxqE33LmUs+cZQe
PsF7UUBY8yCrcKApj3giL3K5Ms6rEy3joPeW6P+wdya7cSNtl76VD73nBzI4BLnoTSYzU/Ms2/KG
kG2J8xicr74fuuqvkmlbggX0ooHeGlVikowIRrzvOc8hKc6nFI66yHZtaE0y7xGvKVPN1m7WS5p4
RmEgbgD1UlwCfMdhpRxTw12TN1RuiS2Krf8fLUYN6fjb//5ftvFaiWdb0lL98iMAYvk//o4Wc5z/
urZlGwttxnFhPlBk+TtazDX+K00b+oOkw+LqlvMvA8Kw/+u6tgcUCzqEEK5N6eXvIo9G/UfAY+fj
YgBvQHTv/EmVZ8UQAfwAHk2aOtQwCY/CWjFEDNOsJE69fB9n3mEy9w0ja3FsvXgkV3+BWP5TdPlV
GRctkWAr6s5yFdeSfBqloetwLxYOxQv+TeyOA8AkRUHF0/eFm54NozwY0XiR9cbNH17K0bEWuRKt
ucmDdZYbfnGpQJlmp6d2vJekX9B233jZLkR0Wzbu7vUr/Vge455WV1pRjRzcJtaMEnzfm6gQb7Px
/vW//z1x6wXUhgsYwuENEMvJx5839OOtuGwG27xp0j1hjFH9cVK9I/Ytka3lRzfV8vrCYyWz9zaV
qfo5x1RAZI2yveo4VZkaP1TZUDsSbGg5KdzGWtsflWMnJXz91uo/5F5hmjtsfUF39foP/2lMOQZj
nTqGrlOidCTFy5evYJbSrbUxZ2nz7rPsUksEeIO7169hLANz9XCYT/TlDOFaliVWLKOBmJJgnoMl
UYcwSRwixTxfEJDOtnrcN3OBEgrG3CImmd8YYd+f+8+X9hyUiraL0mA1milEgT6Ej7g3N585rp2B
bt4O296HcbKbD+EdXpdt8dfy+ldZ+hczyGDG/3y/4KOYQULQ7l6Na70xnDL3CFwod/O+8pHy++mJ
61en9onwizeGnmDB+ulq7E2+V6ctdharW3QwLvJikQ/XO/vr6Mc34dHs3+D69uNjZ0Ph0x930eYZ
9+/m9vr1N2suf3v9eD0bpSfgKIhK5urNslnr9C4RVEi2sOZ8AyfFBv3iJvDlTbiDKOGHNbIhnw/h
tj0PdmgpCXzfxhviHo7crbwqzodTJDJH4f6tKf/9Kb/y29bLJfvzwm0Vz0ViobM36oM8inf9SfWh
Ps6P7Wu1J9Fj99bbMH811j1WNAOA2wL/WcbGizVNYk/GHzvEe/aJR+be87W9eyK2wxFdsQvtk/Yp
PkVSzTGbL/5VcGntxal2rPvDWXlXXjUn1tG0eWtF/3mOQ9VcJjhoOc921y/J8Bb6YNZFe5c0m/JM
t93mBsyDovnomIb/+pD4eaXlk0EfBC0Tc13oq7FfQmuJhJMm+7gkMcuf4O5izGB4jrvXL/TzXXnc
Ec0VPlQLTWw19AYlalDINRcKra9OTkGhZ45su5mWxOtX+umLCLyJUDyDLgssYJo9P75Svpda4VY4
esJaO3i5sxPeCcFeW7N464Moflo5lksBOMS+u1Dovs+3F6MnAnEXcDjVduT8XLVX7WV3yE/UdXc+
nS8riPiE/m1XX8737XVyUnzWv7hv3OvCv/pxRkuaR4DgLEN6Eun+6mYrNh6aGEhFB8q6a49R3/ro
4jdiP+2Hs9yvtt9ef7jr6zmCNZKWFcmgBicyfb2pIWxznpb5QhDWrom3M3rr16+wfn1cAXzysntD
2GySmfnj64u6SBRdNPH12VIwu8qOyqPXL/DTLVj8Ub7fBlsyVMXrRxYKombkpOGqHzO5ieyZbnc7
VG+Md9qJy5B+uaI5NrgOXoAN9YHpLFYfa5mC7s28OPWDIMwuzLCQyEkcVWBDgj2QV0gVoetLHP+V
xS+x0xCB/2hruYa7KsEHMoeEIXOu0IGp2Dpl8yyMlqxCz6QPV8nBeYYZbF6y/zSO7SJr9UPYK+ML
J3AZ7VAh6leJY1alH0mSm3wMiNXehavB6c2yOc5btWimDWkPpM61HQ3xTRyZXbuJ0DHdOSQ8oPNv
YK6G+Txkp/WsoSL32s4ed043LdjYtlOYo+g3zacyJxjFL6IkJJ4BQhWNQSLNHJggpjfeon2YCXeK
jKjDDWlGxBG5WYvTxM5zUDpWnfbXVDgN4c9JnVxleH7GA/EU3uXcxcOdm1LEJI7F4zQfjajUNiM0
l8caGLe+UW7GsQ91sLohScg+r2lbAAuF1UG6XyWNHv9wpowDD5MabuxkwWVHwlrG+c6g7JGZiFP9
VusX/ybdlW8mpkJJ2WZYgCtdj0kOAhYIqyJ2rvsqWVJtEEbjXIkMrEAReWQXMB6txdXriY9BbTYp
zxHB4yZARRZv4qathn08NhQOo9lxJK42G+P6LGOsYX0ypGcgg+wrovjAz0RTO8N2YakZNy0edZpV
eQ2HcAlvZI8wh2G7yTu9IvSscqBXON5Qfa5NbJLiCED8AvXQM/mMAEZVW0mFraSPiXZo29ML5OQM
BWHY5vSGJ5ISGw3IEeSJqxQaa7uLqA/GOJ8keVzJoRmq+jERU063wchb5FmaB4CCrlgFaHgGeu6p
0mW/Unut2nR4A/HlJTaYHmUBRPBxkY0PEcpghJGEUTVQEsz8VgLjSJEbdiW7nMVOuqFBBnm9KgYi
uZO4IFEOhHBzT8EsRhdideZ81k/wd5aCFkgF6YzAf+yhHzOwB4zATV2n1R6PjThMpPnRBFGGQ5yQ
VUBuGbyCHY3WzuZHaeA6ogqSfRPk1D7KUpeVX7akEm5bu8TcgmC0PBow8twyp2f7qHEQ7u4S/uvH
3MmJONPYfX/tYk/SkFKyf2ZsoTidi8AipgCFIXyMlKL+RgmlU/cf7UgS+ma56OxNE0JEMmaoljqG
EyE8kmA3n+JnjZED4RJu08qjERq5yr2vhc30qls7D7d1RdH6SNRV3NLe03FPE7pHtzQSvXdK/54K
Ye/08F2mApHdudkX1WVi80s3OsHN4yHURkIcx5BjBXAdU/+qkjyGg1JnxPGZrR1R9I91jd6YtFHN
zMh7qflEsKNqogfJ0yE6LzvEZpICh6F7AY+ODCsaARi5H1JRojGloyzvxRD3D5Wd0ElFIKajfs1T
DPkhatSCItiFK6G4M1lzTMq5DeWwtNv2Hst5T2cVwD3PEZkjnGvEOIfaStpTpVV0IIAF609i7KDU
D1LJi6TiYOSbmkdNOKTmNWJh7AhkwB4XYjyihUDFKJni5Dllz6PvRGoNgc94awK/Fh72W4rxebOz
O3sSELfDnHxBBBTVZiIYhhBCvauRUOZ0LdFI3EKI0a6F6pFo9XGrCQyHmv0UgpNFPZFaABFcjP4m
YiuFaqnng1PsslaQOegUsUIH1eT4EyrYQxfEaVKW94Dq9JsRCiHIbCAAmHrbsaKnoMsCLhUR4wqM
nktXPixpB+4wlgDHB2QSCgTKDcwcQAeI4yCFse+wkMB3xzIKgoMKq9TwWxFnaDQiL/5MwKCXUtfX
5vwilGl+mzGjFgF/PaEzGZqOYlmP/WGDWyhultgug1VpVkB8krBUj2HXkU095laGE2OKSkGChYEt
KoIP/QTiCMMOOJwG+1dSY1V2p2bxfpk1Hvg+duaPnqo8Y6uRGxDRW6zAVgOcNgAjuhlXdhE9Up3u
g+F8IHMr3dWjUUUXHdLHfmvlXa/5nWtS1ptSL1bcurA+EWtAbq05gNyBFR85O2Y6TT8g0GF6bBW9
Gy60yoXKPncayMnQVUQl9rp6qqYa1EutQQumTjiaV1kEfnwzkAmRIyLWiZNK2Nd86+ixwC/i89hs
I2uwAa1EIb42MbosrUXcIXNPLbpGTGbZsT5RlgVNpAicwdS6WBYUqMYHRyatuUGQN/Z098MEsUVn
C/wxmZCnLCg9A6PKSRzYaG5KPlLIV8LrH0IK5IhDc3fiQ2AnlIgrOgTpVtHU/lSCpCiRb4blt6AD
A8hnDWz2STQ6Lh6xOtHlkSEdkVBczqzrsuu7O4DgNPZndv/fEq/oTj1cNJASEkbUhhqPBrLLyIfL
3qW7s62oHX+bydcGZM/xhC58MHk9QXYNzpcx7+I7Eg5RNmrUwC2y3tWQkrEXWo+5XcinSXoBlJMB
4hDbmXCk8dE3bCDojU6Hsl7+ecCt+sWTs4srT1+2JcqArb8xWxJYt5NDOAEFd4U4Hx+mYRxBRuEd
b02n1x5aaSARqkg0MUGhVcVnrZR4y0WcIxhlxCWfWqth5dWdmj0H+NLkcz+WrD91Tc4WwnyUaL1T
gbObB8InjkhCAuKGqYeirq3b+rODPqqmwG2hFFAUjMKtpc/tQwN1H4S9pnITRaToPkDcoFWTu+Zs
+YgmoW/yoTV2jp70t0ABPZ1eiAV8zZlZ5yS7RZgZC2LSlSrGWA/gCbm6PuqwazS9QlnluVlRXTRo
Fd0DX9+ShJFYxI8NSnpsjkyp465JUJ2wsNofs9TC75m1OCTqNp+8rWxIxJtkWMDLGgznW9FGw9fY
Hog2suF8FaSLYFUrSZdkfAeDvIsde8K/TkzVPjZSu91DeS3E0Rw0+PM29DiW9F4v6j73NQ/kuuh0
+TxzHIx2iuYcQqKhhWSq+t4wAHINpjoADMFFWA6mBbOjZj8oAL2gsY3seN4hjsjuPYLk5gNdVPsT
KuYRbhrd7GhfNg7H/M7J8DKYhAzBuVVyvMpIgi6WMLH6a0gqcutX2qKYsEdTPNf0oBmLBIPSiRsC
u9noiOnPcMVhYK3oeZ/QirRZ4mrTa08zLnzKYO9j33AAaG56soTM/RCmrQdYxkyeUbsBn8MwFZCb
0VYTogU2Q8Ad2MRMBMB+cEysXVcx2S24FoMJkc9zWxMTck/FDwPHlo2RflLoifYV3V1bokIB9jD4
M9v+4VAhheoZfLRqnYsyj9LhvC90uDdmHgbpdd92OM1U1IrhkNKuQBkEuv9TFFOz3ClXo77alqh+
DnUDSdJPUqYd6Ym1ziZhSEguTdEMx9euhsQZZGOhY4PLDOQ6ZF+kxJibYfRVhr37NI4zn6OQRFnj
gIwltT60sggqAIGW/mDxS7HwGcWsg/hUs3FCfTO20BN6ZMVhDFeC157CxFSn0JDotsBdLZyzmVIC
u3FSIsiIh9WmEf+eGHZqoK5xA9dbPHjTl16QYLqb2w7fVRNaH0zbMqsD8qAEM1uc1hqOAxbZI68d
UKaxatvY8rDlWx59e7fFEZbGWhcf9CQz2o+t3dN2F7EVIGmUsHo+pS7yjY2DWS88iGrOw8seAtFw
pFkzCzXbe5nvms525r09xv1w4kBo4wei8xtOADc0BQ1hcMws9YGXsaAG3h2Nojn+VCB9+4QRUXgH
UIdyPhkLTf/qEflASFWiD8ORE/TIXyAhNL3C10WTDRcW1s3jmtp2tO/Qf5U71Y6TcU2do5cXghg2
ki/RrI9ASMAVbCSQ0QzCLYiMGwzVVbnpkYxIjFS5pZ7wORQkuDVscU7wFgbZSWLMBlKOgu/ypYXX
RhzqxBb2LX7MRP/Yz42y0OtodjpA5EpT+9hlX+g8xDqvxZ8HkhaIu2JWnCu9Y+FtifBoHjG0YcUy
Ld1LMVsVtbPPBCSGK7wfKJr5jqN1yRI9dWH8ZCMMiKEgdyGZhcYmktjkcEtEu2LWmIoUYYPWp+JB
LkJQN6sKVEto6vsdS4gbP3RdkJHx1iImvRnxkOSkJAZxd+nlhsZRJtdKaLlmIW8LvZlvEAu4V2On
zPKQO3rz1c7l3J3YiGWz6zIxh486zIoZ9bnXekCx8tZAYFcSclzLhZBHvmc4PIhhssIj5K/lsMN+
gZMfaYBh3LRpXHzOS0Euq3AD79mIZ4Rw1syhiDQXXpIveZH6iUxF7uyHpgmNy17idDkmeQtXGxNZ
pXIDdyQzwEvobs3WUPOynDPAmPe+G+l8DxOZWt9MM9VwE1UBeqlNN9N+hRGrxZrfxlbF9k/v+bYC
tWzaC8dsWvrxmlrqstC6w50xuJF9ie/dCE8V0faIzGPKa0isYjKbNgH1S/Y1emDkKDXnvAtOTJG5
1ofSWoSpWRX0X6wA4C0sI/dDQPC96cc0cO9Nu6m7W7uq8ENkBEQ/VQHH5P3s1eqr0FzSgKNigi7l
gt04mGE335ZVX6HmSKLwqdWtoYGHm2cmjf2yDz40Q5J/Qr8DhGCe44p4zVmEwENTmWzSZsFPWtQM
vrmk+CARRZ71LKDSatsiquzykyh1s/NJdpLFaZk32gO8v8QD8lkCx7XnKu85gMSdc1p0Y8hcRtNw
bxWtR8LdIIbmirDR6D6z8d6eGKkk2bvIyeFD49STnlrM9ce+Cggp41xa4wqz9ToAfWrhveptSAic
mC04sU4/sNt0HGxnKCbTOr9s8RiBoWuQDmBT6jk6TKMYkRKxcMCyIA9wm/FJ4d5U2kt29qVxH+Ws
BeDT4vQ21UM+8BGRfu05vnKnuB1VW8RXOrREgbl6btVZr3ECWdrVtReeVZpVfrF1U1JCaave2eUF
5wQ/zCty+Foh54KUKye6hhgLdaCAnWXurZhAwi3lzhwQh91oGpDfAVe3q/eL1pR+tTgHPD4Zp3HI
CfUrm7KU2ULycrht+qpvzybDLq66LHL7LTmeSC3C2cH3u+mmpviqmtC5chyB1yJpoUSz4xDGM8WW
iWwLF3z/wYITjsXSsaA4zp1ns5bwbW1ZA0x002zwOVTzERZwefqi7/3IDGrtqGWfGW3geLQULCZ6
9UR0oUnaOBw3ryaB5+KMCrje2BuSgp3oQUZhdTdFmGGO+lDjRDUxVe0N4Z66OpFhGwyIZCvQZZnA
vw3PgEuB8QmzcTsifa19Cdes3Cw9vM9oAehl4d/h6EywkPlhiJL5wcmE+EQuESFnrkwMvLqkBLkb
jZiiYaGSwBau2nTOrqaxsJgBpur8noxjMsCtyMF/nSYhIsTJRJwaaA5k24wihX4ccnQi47Wt3a+l
t2hiQ5jG5yImoWejgsKYoFGINjma+hQPTaPJz8EcBTcOZtLg1Iq0dCTpqU4Oc6ThZbO6lJlHzJDr
4qCsVHFoOLCfeJYAcYetKbpCF4b3yYZAdBKFmMmJjSt4QZwsOCNjN0X7kWeKGh659M1d3JOwR/2t
QBioO0p9Dgtl37JtmW8DMtv44SjfUfN5Cli5mwz9Y2VV4xczze3GjyhM9hvgJerYqDMr286ItYed
QcrcPa1v/QFErcPOUQCT2FT9WPMfozjlqzL1LRBEkwdEDlamgCBVNao0AWv7ypQFBAstIctko6a6
uh0Qh183YZQDS6Rku2laPf3kTaZOxmI5FrUPwUDBB4FrcVUB7l/gajK8aWopE78k8vdbkYGL3BRD
6Jynnc4WX9ozdTxZOPDIkPraB+yOkbZXSaepjYL4aSO2bJqrwe75io+1nmC2GrXnOMw5QLmRSTp6
6U4omh1pLeHrqQ7AL3EpXBORSF7Pzo6QyRHnRFWArUpIOUZVBqQNDk/eAHexnideEpC2rSosGROa
lltndqdofqXEl+YbvZkqANBEoItNU3gRh4c6TNyDYL/AlsfxIjrV0fDZgEIAqgTNzJGFjifaqkZY
tySgy89d70jgQonFy2XHUz9j3WPRS4oZHHuOeRAvVtuGT0lvqa9eg60K0kkUPztmiVTTNIb8vq28
8aGO9PzSq7Ox2msIly7JwFzE2WWknorG1B76bqhTPy2TKaNC7djXJbnu93bVQsDSjBxyOUbgGQOE
RzLDDmkO/kwrw7QLYHAqUW9WHQRYI9NP4jQgCLfPAnZpIgjcr1At4ADHcTyfOjWSoI2H3PQkM8G8
AINa9kot9n1rxwebfcdsdt4nynOUa11PZZ8dhXOYA2thYDV0GlSAFunxBpCGpvyqiAzHi1+VBisF
Zm8A3Db1rY10nJpYZ+wB5IKOfYH3vfSOPQsk0dZxWa63ZjZmWGKxN15PsQ7le2xBA/gNx+vY78OB
3bPemR1GZYN19cQr+/xWSIoWXeLwwa/1SN6Bbx/usEVi+WxCmKgdu0oDyJrJ0dBscwSHQZn1hH8R
MKzVEp8Kb/gxigUFQPZ4ya2RY6PNzBqcXxOSCQ+KkczHHlMHZHqCZWG2OQMZlQKjoByS5DJ3Xe8B
HkL+jIpPHWGeNLsd5eS23QpdatvlQLkTgHccvNxb06uGy5Jj2N0MQ+CS4houH+KpIWhFWf9ZWBSK
9hh68pM5HOU3W48zuUO1YZanOAdZZOYyme8at9VP6esa59qAXHkLVGD+pmGnBNkf1upTOI/dQ9kN
LhUxwnwevRQPBSdIjI7wqOzkjDN8RkeYsjIIHDMb3G3izeoR27fFpEV7/uxRq+CvJd14P/apCVte
ZzOx1Wfd+2K1PROPeddU25ElEth7pcrPGKOyGUAiuW5o0zA7sQAO8tbsOLnyVau68xxzJ+JdmN1I
7Ak+zdhK44Om0lTWeEJUwU66b/JvpM3KDzrdTrrA/ZTfIUEu7kVLEYPglREXk5xGbFB9nIh+OwZE
SKCYbEEAJWkcXLRTA7jTqmLwFkQaep+9KCpgT8A34AXMRn1jyqj6ErJ/gu/SJEttQkuKp5l43HsJ
G+mTjXWVmWlFTxQnWeICump07z2rOUv0ufia064rNnaZA2OzoIMeJ0af1DsPwNk9uSGdvtVLIW+s
MOHwG89BS8JFi8jHDyFtG3uUwQhAG2eQclO4g4njtzZsNr8xe4RtR9zbtynEVLaVlZd/m6lxMFcH
OUM1rwjAweIQFSS6NJHJVArQEUoL0z2/ry/PySAgs0NQu9f8OZ1DYNrCiJe0XUDzey3l4ewSyyvY
4aR8yzUHtzM2dNFfDbXBrigl+Y3Z3+TeNe7+/H7WK7R5TKLgy9g1bbFx2QiDHKMwxfkMD97lZBbg
08SyKeNzhp5RJQbSyAEpmBJLqA7CnnLUXLStHM8gF5LKGW7qbpmzpkUBb2cYgBV2gyiT3B+7YfFZ
UTzgnpESo67kIQI9KbpkIodHCUzSOTGA/ugADWC8VFG8i8lt745aZIbY8SyOI+es/o7Y/FmHU9IH
lnQ40bTgCXDFqincySoiRbHKdtpM5hARp+JodOIPf3gR20B25sJjNwjIstyVjgW5cZN1E37ESZvD
PenL0WkKmOkPm7USWZ8hUdGhSOIMaixqmhcd9oT1jAZ8mu1ErVXniTSCmzDPyr/yt34rAVq3hBH9
kAnFBTB90lozVz1nLxtU304lUMQECu2A8Rf9KQ2DP3xiXIW0QJuvH3cl171zmgA9h7wi340BrSa2
LWgYtoLIm7cUEGutxXI7LmpAzj2EXPGafnxoLekUYSAabqcnMMMQdbGdl2gTRt/f2tQ/enIeIwFo
CgUfUul+vBTGP4pUGk8uEnZ9r9GZvAAKNb8hc/j5/Zg6b8gyTOFJRFMr8UjtQhACDJPt5rIOPqHw
kBeW1LT96+9nmRYv+/WAVUyHh0aZ3BYUv5bH+mKsVTIw4kJDP81AnOFyKu9IH5r+nCqSPHY5H+yE
6Ic/HeDLRRdkO0llOrbgtUigpb7GNjnZYbuiuDNhFkC8aL+xIqxFFd9vDeEg/ydiFRSuP95aRzMe
bQ5YrqLVNbifWnVk2Zw6LA2nSYWw842hvn6UjD7D4KZQ0jI6rHVG4USyhi1T0/Xz5bM0WtaFDuuP
4x0NKBw2l0UEvv31t7ce9FwSvS935/IVAd63usUEn2bU0XT1yzIOjkoNi58k3cw3CR564+5+vhSD
EQGpzi7DdSxnJYLRAC84ztjZviZIkrDqCk1GSFsbSsNbL2498vGie2JZYIUwUZisL8W3hxxUbtfX
goiiKb4Mx29qgzPu60/vV9exEDwzUBiQ8rvS6cXYzyazDL0gxlY1mOaRLdkVlqMUbwz2n4eFSVAa
4ZV8fJH5yNU8riaFaAH5D0bAybzhqyzZe2si36dRlH7usoJWltmN+htD4+ebwyhE+414UOiW7ncR
1YubSzLXCIaJ4mKB+WpPic04ru0qemP5+NVViMdElKvzYfSc1UeE5D6nknNq+ZHb9CfYAApa8M3w
Rsrqr65CMuWiU2dhZ939cSbbYxqJzEssv+dLQzlG77dZQgLt68NhvV4gaEMX6AiJwB4xvFh93OOW
k2/XVqbvNNi8YECSgb0glOgq2H6ux/XV69f7xV15PDW08uRuCrmW4NpDbQ+UqU3fyIxu32hefyPL
cXx6/So/Dz+Ljyk6PXwtyw5p+RUvxsFcqpxzAlfh5C8uY1sSl2PX6i4opHY1p7QHI5KPnTdG38+r
xSIsZamQiJpZ4FfP0utmL+yzyGQtNGbof5TVAwt3W9GTN/L9Bv8v5Ihe9k8NaKKn/5w/Vuo/e9IR
H1v4G/8vZIYugr3fc0HOH7NHwqQfX5JEEMD9j2sE1d9/GV8m2y9GNtYJxsBfphHP+y8KYEfqUjqL
m2JBhvwNBpFkgxocR5bd2xK0bPAK//aM6HhQbFYVVmZhCP5n9Ir/g0S5+mtzAU3lt9upFRhEEyQV
4VaR3jKIXgzNopdRNqfktWj4w46mYpLQwtDQ3MiJKPjWm2wGDHqwj87YV9hNCRrc2BVxJDOCieuR
eO4TU7bNmZaY7jHuBJtQbTOHXR61rTgPKsN9rDo1HFPKmZNd4OZEORmNRd1yiNv4eKBP77947H/f
2ktjynd547/bqX9vZTXLgHegiLQ667gi04EaLVEfT4qNO3xxWwPoafOpw9QVO1pHJVPZZ2FTYZ4P
XIOIgRHg/lMZx+6HOXdqXPpkelHqTNoAAp8nsvMgt8XDoLnuhTdO7mfedXaIYvx1WxIh8keX9gMi
yj6vH6ahdfed1LWPHYf3szlK5cnrt/ijwPPfO1zN6GFolT7biX2cRh7yAgtU+FdhFbm+TRKhfUnM
MvtIhRG5RhN6NLZz0E3DH60q/1579ZUZ7aKlwA+XmVAc7WqRuD7U3pKXOta19sY1fvwK/HuN1Tcm
0KrRdtQwM7hM7O3mVHyJG02/lZMN6qmMiXN9/UGK5S/+aqysdlJFgtKc8qN5HPP0ntEZuDcNBdT7
thGUnadeTkcInMzcd/RBu85GT16m3oiP0G5C/d71av3e6Dv3y9BH/ZFLMYFKZ2t5FB0qQSaGpoPr
s0rXwCgYD2d0P8n0e/2nL6P5F798Hfhd6hHtvJg4vzm2D4U349TW/+hT/8/jXwepd83QiGCa28M0
QMpYAB5p9cbI/d2vXr6QL5YZ2i2FNQxdeyCW99LQoxudyJ33PZDV/ttDdEHUbc2vVqmfT5hDSxbp
fxbyX6wov/vRq7VRWoRxRw5/OaUWGEE/m4q38r5/96eXf3/xPDwnwwCVl+1BaEgFIeNneue/71ev
FolUjGKW7tAe7BT59pQQQze9MW1+96tXawCRuXGO8UEdvNq8jkTy1EBhe9+vXk19VbntXJRReyhd
70uJmTx06vPX//SP+6F/h/V6rkN4shJzGdZoAslF/G5xF5m6G+sifH79Gr95MusDxtgRGhbkXKON
ehqMtlV7jzRc8ve907X9Lkt6wxk8RiK1cmfTjDiGqUaW73utcjU5C7RglpGmLVEt4XZ2h13b1If3
PZfV5FQAN1RfVe1BjRR3Q3zNs1Xfvu9vr6ancobGyMaEYFOhbvMKnbPe79/3p5fX/GJ6ukA9hx4c
4AFiNFAi9DZa88bDXh7qL9Zvaf74pxFg9KZqcxaVdJg+0uw0jsDdex+yvp/pKNvJTUjj5ux997Ga
sGhgyjSamVVDDoUK4Xc8/Vkh7p9ZJVcT1uqMIYT2yCOic1QMFt7f+J2jfTVheyaoqLxGLXBhGojE
rFbv+8uLPfvle82rwBI07CCsmvJDq/fE1ojL1x/1MqJ/8V6dVT1tQsqFcqxSBN8CETMt5IAtWI/j
2ItRL0ji3F+/zjIEf3Wd1WSloRP3MPlYg6cp2yJlRNkvtfGN0fm7v76ar1Ex0A/2eKuiju6c4Gko
tD86cf8zXn4ycXuhO0/080mex3QQBONHAAdvWRh/97OXf38xX6siRhzT8lAyQYxhUh0yS75vKXBW
8xVBewFaq1aHxqY5HCMR9CHoh+983qsJanQkyXnSUQdndk8pBBwyzXvfvshZTdCxRLdpZ8tAoaq2
dZzypCnbt04Dv3vgqykaDbDuy7JlInn91nU6fwq79+1C7dUcVUhehr7v1ME28g/0GL9UJHi+a+6s
a961sokbHfF5CLvcIGXZNmLw3/enV9Oy7srSgsetEJlqu0o8uJPzvgFor6ZkmdnoaBRrlluQtgM1
V003b/zmZW36xVpir76gGnrysSgZ270pTb90AzQ67HO3wxBl1/pkemfKiWpyvPuaKEmo5taloerk
SLYhnWGFdAg4p4G+uoPw9xChltxkOZkwJLDLq1LmQYRYuJKPUTBpN3HqOUcQjJN7HUfYFnMFSqW0
9kfD64/RL2t+SBVr39RkxnWIiY7oWw76QpDJvyEtyfdwracjKEGTP2ItIQOelgNOgNI5hrzTPcWZ
7RabwVULqq8S8g7l25IKkOk32uTgQdNdrb0RbYeGTZXO8L4djr1aegB3Q0Xq+Vi1ob0NAIkrgqjf
eD+/eT2rpUdhkmjMgJlQee4Npr4bkh/e+adX6445D5ozLMM1AE4mkCADxHnfj14tO04WBm2FpOsw
VzMiyiUYVervfNarVYdUttxBGqEOSVrgBVQpbregu33XD1/3+iTpBLPSOdyYZXBaWvFJKYL3fbOt
1d5gBk6m8qJgjHQD+dVIF0lFTcP3HZ2s1dKDYmTRfzGLEUDsEjJyZhW8b5hYq7VH8VXyqPvxMjuM
n5qxhYj7vmXNWq09kZmOaZkJdcB5BcDPgez21sdpBRT5Z6+x1Fpfbgc0hB61qevqMHpT9BjM6DE8
a6JBQoziXcZaYG3a2e1JfEnUCQ5LeLB6UL/zmZk/XnxUTTJ3uF4PbmQMp7o5uzuNhK73fR3XAOcE
XDwk2YlRqnuYU84GPCrvG/+rics3N5rK1uCFKLzvZGp5ofnOd72at3E3pHaRM4wMK77TCzKB4vjP
+lP/vOs1tSLI9bTLUr7peIsv41g/IAx/3xMxV9M2nZxmTIJSHQrRXGVlv9MWDOy7nra5mrS5Ghtc
K/xsEJqbOjwx6qf3/eHVlHVxrM2tPfA88LLQ5Cdq4615tUyfX2wXFur5y2lV9UURqI4/rZLzOmww
wKk3lrDlx/3qL68mrGFoiIxRqB2T7NfvWviJvo2zYh+htLuszCx833l4zc3AITPbUc0bJR7ZhDXb
X7vJ/NYr/c5u+dVdrD6qQiuqDh03c3OeHSii47yjtkKwqhmjq63A9Ilq0k+aopEnAGmbfWdb2WZC
SPhsebXzvo/NulFbjaaVT2b+fUKQ5owYPkCr/85hu57JZlUNpc6XbM6cK/CAV5URvXGAXsFN/pnJ
a/xTmHYNmiy+Y+2QQv2kCJhdlCNoVs1Jg31M90zfzNgkdhURMscDoPZdDYLy2I2Vd1s7ffMwxU6B
4cUDH6w73pXUoMwOA4+iDsd6q5sZoCUrFGdYqYfThUr6vqeyFliBGhiSouubAyBo/cSGSe/bnpLv
WoaAn/w47ZrJUWnadPXB0dhh9umWlvUbC/P/4ey8ltvWtQD6RZxhL68S1S2XOHbKCyfFIdgJsIH8
+ruUpxPdOJ7x65kzciSCG8Aua13e3P9fsX50FeGsabCjGdT7zsSY9egyJ3IUte98kylj0O+KR9cw
kjnMbRlUPFXJMZOjPpNI71yM1+2GZYPXk0IY7xtyyDn6ShngfQ/UvgqiECWh1ntsWFUPD2Occ5qD
+/6NfPQrYdS+CqNWavAzBAVXxc4/0y376F5cxe/7ta8CKe1JJSQk3k81060P4GDnd/7P93321cGm
TKUNAp23iS3gyPz8hSOM5ex9H27/uchdT3jS0+14ULJpPvZ6RCFG7e2NmGhdFvT/L/Tgdx3wPwki
CVs6px43HGQ0YMIpC5qjB+PLTM/atrOH7GhpcmhJXpinobK7u8zB7W42EYofu55P1JeGQ5+jQLa0
aZ0Y9YQ5w3z1fs7R6L7vF7gOrZRqQ4kM9MD8hYMCShQMpzMu+e9Pv5wr/vID4BH5Y+9O1JQwYrbA
KlkCfRyVh6jV6LHhejCB0H41dIhYDGS+769dxRWm44uO2VB7p8Bl3E40L91ETPeemWzqzsJ3LiXS
KdC3//5rr7xQv6GL/3m4s8haQ+XUL9ygAaI2jFEM3t+O//3pf4+R/4dsTCi4+qNHD3sZlS2E8J7Z
qhEV4jyK6fu//8RrX+AqIjBvZnRQJKydWoCI91XxE4ni+6LNdQ+ahwutxMtKOk3Mv1LQ8UlTvK+o
e+lO+e950GjHqGWKv9sZJXN/L/b8zp/jKhZ4ES1zVROyVuvqKyfA4jbM2vCdv8fVNadfel3PyHV3
NW9u39cTY1KQAN73IK/f4WryKNBxO6ua9pRE0BaYnHrXR5tXL3C+1KodPUGjTt2DdjdJ+j+OmffO
Qt3FTvTfZ4mgGXvfvLBMUvt24lIVy3b233iFfi+2v0Qf8+q2o0rmfwwzd3YOLYSHwOeyHYZDurk4
ho5FydBDJfrsR86p+FFKP9uhITZOUd0aWz1NBirdIEEoUyfvPDpcN+06aHzTCZvLrs9oFfLHLqfh
oT/8+1G9EjGu+7nTymbnsPPuIFSjGLROx+EhGBbzmdnf8unff+OVeG5eQsl/Yp6TIq5A/6EOtW2W
O+nJ8sPlfPvBdeYJAqyf0n5iq8d//7FX4tP/0VGtuQZskWKsVOkTIK9d0hdvfPQrNz/z6l2vNX2Q
/uTbO97waIcaDoagmd9aC6yoOiSSv+8bXL31jr14zHu69q503F+mV+0pLb4rCtJD9+eTSJhDmpEb
qN3FsHgwNeykyQqKNyLK76vp/786/nUHfeFO5WIXi9w1miGCG8D7xhPmynIdCoN+JJHb6pkGauee
K192Y4wXu3EOZHq1pK5zr5YA8r9XLvN51HP3y0qGegsZSN0OojLv2IPrLbnD6hByGkIVL7ZV2CL8
miCulXkv0u3g1mK7+LNzM+TBfAaW1WzdSjefOg9wTk7nwyezsMxtEBW+fONL/329+ddNia1XGZDa
U7WTdZft7Kg4AQt9X6eJf92MW4N3XnA9yh3tJjnTVyCY7CR4q7z/+9Dxt+d1tSkOUyQgUonmQC3Y
PxZ0hDJOJovTrEqxQxBNQGCotl5WXrqgjAoZyXow0npB9yW7U9KkBlP4HC3rG9pBodoAc8KXsNT1
NqeF/X2dPPjl/ly0uZtlGhRmvzPMYLyJxKV3sZuXN/aqvwdAZrT+/HR3WrrJMItph2zM2g0KmGFZ
2822GdVbrYKvLZGruAEY0p7zJZM7yZ/adIjGVl7XqncuwKtw0WeMkgrMTTtH5tkHYUTDyQLF80YW
6u+x24+uTgkitDo0PSlWkCzSGIBb517gdD4AkYoe6KcMnhxGPT/9O/K98iyu+wXBI1CiRcV7YC43
/zRGznQqgZLdYztx3njcf79c/XYe/ncvMptMtBlelkNeGO6pnwL3ubJ1/rEz3fLQTprL+QgZSlhp
vv73l3rlFwwv//0/u1+QV/bYZ5Z56BTkFNRCU4daSLfO5tKTepyrZvnIsIl883Z6eTR/eauvx83y
oTPRxvnLwfNGwAXYTd1VCC3+IJEpMe0PFWpjlXZ6zBxKgMPIaF07jAmw1DDcVe7inrBNNZssSsq4
wa/Hj5G/YKiGkFBm2NWRiFdf0gmwZmMs/e0YtHLamvjibnQm9LObTP6dPXbBBOetVPcRoqa7vqEf
ViVluOVwVZznHobCalFJsk5nf1r7vWGuoxmFIbrnr/3A5B8EO++cl0n0RvrolWs1c15/PofGEInp
0rh0KEPevvUSFekvZSyXOXu4Bl95i2A84Q+LJzR6Ly5i9bM/Lf2jaKPi2Zj89p7JY9RgzCWsJz3N
m8xNIwMTmhC/IGTq973O4SWI/Ge55G3D9crnao0CTh8pfp7rykrfOO39/QTDuOifHy5MKgOwAwGm
yRRRtw6dc+q4/dfWBe9l24X3riMM9t4//46CJ2jksN4Ok1bQm1AAxzP5njce5SvxNLyKeMzk4czT
5XBILRfvSOIsF1KtmvN3xoirmDfZhR01QzccGsuwZxxsrnnbt6p4QJas12XjgLtYEPFUwgbx8u8o
cdnM/vLSXjdltlPvSNCNw6E2guI7uAqoPnYTFmvNzFlcVWX0o+gms4BwUSUnOKZp+8ZffuXXvO7X
TCq7TBp260NrRl+1RIA5wHn497f6PYL8t691FfyiqgLNlYrhILoqGdYRDMBTn8jyh9sO1Tat0kHH
gxklMROL5q6ofO+8gAL+1sPafV9Wl9m9PxdjxLHUDTOz3vGmfsYcrlHfWf1b39B+5cFdhZUoCUcn
lUF/mKRDYtcpTnmQKuziIQbFFbgxpFsqU6dkzFVMrauOPaeh6QtWBWwl2U9vbDOvHeauB5o58Qox
lFa9q6re2DB/YO1DJWeO3fSSxDNzMPu6QVhtUiO/gbubrMDzNdsOaOmO8QBsqRM8uNTgn0nRH/gJ
qkFs3XP6RjX4lc39upnUoemwbsE579JQQRhzUGjWxgyy2C7dN8LO72zO35bb5SH9J3j2iMfsuc7G
w5Rw1g+Tzu6RgHn8CF4tPQoqY3h0Zvo88hmn2QamElcMMYplA26RhzKMzqPSdAi9NQHx6gtwFavK
AsFbJ6gWjjJbXhRImmfmqCApD0pPSLyaD4LMUVyUvB21nbeQTSa4QeBtM/OtCZJXzjzBVTyru4Js
jBIz2tLP1tRtsb+t3XYGJ/Xd7oPd1NfvOyxet6x2Y9Ixs+oiHl6Mnbngwi0hMx8s5GTrZgHtEDRZ
+kaQfmU5Xfewpksg/DZEcmwXc7+V4TIdy8Vg9x768Y3l9MpueRmQ++9qWpaK/BvKv71Gk71OEyYT
ezt8hszcHamQJpt/B8lXArB/FZ8WtI2qX5pql8/OOtADiLG34u9rH30VnIJSaR88SbUDPhlH1kGH
77yUXQ+v4zme1TK55c4NcYLKThcgSxbnjWB2+YX/8h5fN7LSKSyrMZvLXWjZ7QRz8TJClinl3pKQ
n/dpCX18UwXtz38/gdfixvVYsnBV61S5hOG95P7uQqr7mehJPfs+JxedF8kuMrsSKSkEJogluQJw
4+Q7v/G6eBRVlqwKuMZvbCmvreyrkLG4Kkw9X007CHmM5y9ECeiJkIze+LKv3A+ux+Wnbq6gp3Xl
zjQdYyumy7HbYRw7gmCcoqtoddbuTICv9wa3+GLbYrf8JRg+fqt69MogJwKSP1+scqaJgoTptAMb
FWNMtwDpgYQPTE7X8yby78q03ChZ3znTfKBJckPpahvhefDmJLaD9BfpUKCZxqk3N+hOubAz/pl0
Z8ZGcYr6R08Wb2TgX1mI1124jucjqLSacjeiWIsLCPrMamZeTV0b8v5iLvMtksM3i/OvbRfXXpYM
CmrRLqrcRW6JN2DwBvMHzOnmB/yYnhskwwbrpI+8H3jVlp+g0SyQzyLX3dEaO/VGGP9dlP7L63fd
xgsbU4Da8sbd7NuejQQizY8lutIYkW7+nWtPukOHYx3ot4uXCEljsOymiOqzqAFDBsXQ1nEPI3dl
uHa+kdOkVv6QgRIEoiS3tdM6TzBtLhNwXEULPQDPllErn3tDJ4/5bJILNLX14jUoVt+I5a/sgdeN
h4r1DMBMkOZJu+our9pg6wySvt5uWZAnDIN3NN0EzieG1DdKfa+8x9cNiRCxnbb3DQZalhA2Vepb
3WpkMhXYVyY//PtlfuVvXHdFt03aGE07D9gAuJoEHPg2eQP4wJq7tyhDr+yC103D0kAhBE5w2PkS
SrTw7OGwoOC8CbQwb42wzd4Iwq/sVd7V3bQcPRMvrRh2Rep96yHSfsm0DJ/+/Tu99iWuDoa4O3LY
McG4MysnO6YA8eTKC5phx+BUee8iCX7job/2La6Ct8Zm7Qiqr7so6LYkIeKuyN8I3K999NUxLqor
tSR5Wu0y04+LkV3Qe2O7feXXue5vJQrXujCSflcuQbJfytI7w/lL0Whg2tkXFSylN/a2V9pdgbL8
GfoReiRpNzASrMausdeOMSwbgK/65HIv2cyJCuKhbvbUKI5h+0ks8p0pCfdqeSXoLpMoUBXdCto8
ZHPd7WuvW973bK5bXRN36iT5mprHLm8XWX7Lzfnbv5fuK4/dvVpRwJYy36/HejelncOOqc3jkKu3
Hshrn361qFIIon4TGVyOPavFRQvdZirFp3//01+JTtf9rk1uYsESXPmydAzOi5uZ67RzvUdZONbX
f/8J//eB/y+b1XXna2CA20987r25hZcCunwOVbLJrHnb5n5xEJGVPidlcaFyu/UtoMP8VKSIEQab
QY2Lxnv6BDkCLuSTc8wDkpKOAdRxyGD3i+arGRY9DMeosrFm99gcMiPclggSXtDdL7dVMnGqhlv5
zWznaAsO+4KstaLlhWELSl5ZzoLYOFzDQSUyXm+unHIwYukZ4898zvUW2tX4qRCOfrBTYF0YsvK4
E3m371UCPD9tpFwJQzi7dLCLR9inbCVduew7Mned/JTMiQlSaRJ3oVYDud56nnFOedleunIE00Yf
zW29uBYL8uO4zGa5si5UUwZMIvUJtXQ2YGqfi9OgDIXrw8tB5Pf8U/aC9O8tV4d6nQx+8VQ2TXIL
Kk/DHcdWlI0u6J7BBCsKnB9VhgnH99Hu8G2H9DQ+UbIWu6jJDb5rVZj3vm3706YRLoxNkeZnDwDG
Puk6GJxGBx/qciUOqUWCu4Dq0dmnRXkKJmFjOPtoWpIDl/Igjuoi2+OP1/O6Trv5pYTzc8wqRBXr
SAAfRHWQgb+EMhn5D56MqtXFRU/JZanlfTnP7o9ksPJTBcd9iStGHc56uoi9CjmKJ8+pgCoS7DTg
6tT22VJN24v90jDgo4oqajE3AwvJOxl9NoISqXjuinWNWWdte97UrgrYSvaqq4J+E104PcMkmj2p
piIOpTN9zJGY1FvttaTfK+ajPGj7kWRMr5YnV5VA/6Op1CM1RFztMBIT0MKJ1edF7A1DVm1z0TTT
R0Qu7gT/0iUEABymZzp0zQabTTd/vBQIP9jkCYPT1A3W/ABV135J2jH8VqU9B1YYPt6BO+F4Wwam
4K/CFtkZwEutDaYhULRjwE130EYq16nwlLWWAZ4RSOBW9rUs0hJfeVC2T4Y0vHOIfGxfIyX5uOgO
eZbtRWtkLs26hakvViSy/S2t9LTHQkvt3d3EhfGbZSdIRMZ87kF+qMmPm6WX9apUAERxcdUmGo8s
dFed6tpsBcfaqCgZVN4+1LIDJW5YJ0RVChOE3aaeXmfQLW8m5qTWTYulcqtaMl9xpsHf/Wrtqhbk
Idph5etCi71YZkRznTvs2x6hJQqfWm0jw0pH6s6jRkEjh2zczqVZr5Gjt9vWD/VtPpTZ3sfQE7fF
EG0xzk9HvABzeHCpYIdxKQ3LX+H2QpZjAYMHmmQG58iVzqqN/G7lREaXrucGev7Ki8Zyr72oPA1C
L+02Kawug/5ZZD8ys0/Ubd0yUX2nc2P8nqV6Qb6QI8PbTGHxAx2Pdyylb2fnZh5rdbJ9S5rPXR/9
MqtcVOBvmQMHkp1oEXfoeu50M+d7Y5rtFwno5k65fn7n2ehvJs8HydvM6VKtsC3MsHyHTFKWZJL8
Oe8LdUc6TD7wz1c/xxSy4M6gZP84Ae//6M0lMA8/nJoLDheROssAHYM1W4cmhwJLlUkevUEr3DOT
gzDGhRy7WjKoQywvLW5SA3qPLWfrI+X78A5mfrdJq1l/GF2uO2Qli+CBFku1TrPUNuIyKgS8Oj+6
8wbsHEOHeqqTWh1LtDvrIBsk57dAnhmVLuNa6/ExU9CeJ3cxH0hkBpuM3BcEWaMeVsZo+DFuLnKy
NOTumT2Qd5GhxctF9bUNQ+W/lDCqftAzwjELnPZ3qwmIAUB7c7Dpfr0e4VpvSkwCd+Ck3W3ip00V
Z2VK7A+KkEnNdBk3tdGqo7KaGmXKok/o54oH050QsoQKtpoZRDmt9PDuV0WlkB7Oq8CTl65GFFA3
E20lfllvVJEfwpyrFxPrtbPBL2zaq6EYkxvlhuPPaBQqHpqSoC29NJ7SxIxl7l5ozw4c940OG0Fs
9fx1aurxrjPVsLebtn5EC2Fz+CXyYzHUrrNt8qbS65aRmp3p96VDKFiKT2Ez9B8ljnJkt3jg1k6D
ZGGVLqJ+ElCrKRkSEVdZmoh7FGogY+jFzje8ULhzOri0S7dkt1prbBIk/YInbwrUr3EknUGVl1ZR
rNHuofdbb2V7GZscDfXGo4tNLcNsWwbfbKQW9WrujOLQFPWyXnwjOssodG6avs2e+7DSbFqjIdeD
PzVPpkraYziHXhub9tIRFofK1eumsWW5GgY6j4iWZYZMJxXi3rMLv4mHDG792hOGvnfFRIlq8UCn
M7pZ4dct3HU92d2tWtLgbCr+xUKzda5TpHlnOGhs6LnXoSRfHOYnEiu615YxHgSQqHaFjzbnBJA5
GyNq1bkjj7ByGbXSK3wCdb2upVnswPWGX+leoWMk8NSPOXSLM5wC/TlL8+FoDEX6LUoSZxdFufUR
Fvq4mbx0wjGS5MwyBLJPV0s+2S+mCtLjbAv7Rbi62WPOyz/0k5/FbimRnZQ2+P1gdHbaD9p+W4ZN
/UQJTe38pHf2Cd4NBN9WuKvrPDypiNw8Iia2bZ0h/ePwRn6hNAGkls1020i48w9RtHhj7DYua8MX
RVTuQ98rwFUV4WT89Gmgi3WU6n6XX/q+Vq6nwjjjLPag06h4csKk/abp9TylYuwfJTmUJ0KqjQvS
smodt1FUyRVxkfBbZsW9aF4Kz5H7Co7qCk9Zv4p6O79BHtajuEvzOg6i1L8ptJ4wYbeJfvQLoRyE
EwT3EkjxMZPl9DDbutzamDmSDYT88GXAk7UZTNxoxymfqlPdcCZbEaQk0gdEvxS7FSIejJV299Bn
s1VQuvfNuwJd5HesAsbnvpPBh74Lmq2lbf+gOoMB4dqwTwNSsGA1ZTPlOlof1bML3yskxxZxxMJ3
Nn+FxERNYol0UKyVV49fcztKNzoQBQj+AlXcag6cVq7hSHmcBFx5n5Zzj4FpHLydaqOZKWglT+aU
zPtMFcWdJmNab1PXNXZYZ9QEn3dK27VoEr0bAr8AgD4+D03oxJdqKRYLHTQ3tRfkzirra++7adGL
x2Rh4/7sU5k6iM06z1p5XjNsTYubYGZNIYDyTDzh3cnPg2nXTxK7CSBCNzXaLd4eTqtJAOh5mOEC
SMFIM3zYNkOe2NK/gZq0Zdy662CMARrPGjsWQ5KHR+17Tv5z4LS95XxFkqkpG+M0+UblreAY5PMK
Yj8vce4uO9sxmmjX8XY1a9vJ82rXG0605pppVZshsvKFTrBMnIMI2mNO2YUFmgtcgpEzohkGDPbD
8ACdY3sxvmeONkScloKTrGEkI5jpyYgNgZMWK4sBp9sxLLmuQJ7ElReWCFNpWesgWZdcZBiIkxO7
m9f51LbFuGHWl87MXpTWU4pO7mfaAmVDr9Vf2jXldA/fNnrK5WxXca8bzjaao/qCg4YRb7KrRxd9
6WrpXVoiNU1/QRmQBL3oVW5sw3I+mTOqu4BYRzd6b54lTxZ9ZS8iyG+FU7b4PODwrmp6l9bDWBTB
NrVn+uucsEr3UTVZd3Upit2whFuUf8ULQli5m2ad3HL+5E3CoLbxivkF6p+OPtCA7bt7p+0U6Nu0
87/NydBioGu1Ze/63EWwpVpDhutlyS1+PjMrbvOsbZlOpUg98Up6gbkVNVP1DVfvfaQZIRNGndJh
krXdiBzUXWxOa8IybvXQV+ltWlrr2oNitUFYEkybKJIe3XxMN/fbbuhPdhVItWPmbvkBuXKR239f
IC38yX+vNlzPN4a6tyUviUD5YvDF5qUpTzXV29tMZQMOuAD/SG+jVbJF+HWY8g7vJ+7AA6WIfuuI
jDtPx2sfBIs2sel17c7oLpP9ljdQIyhF1axkbnFOmHElcNuY05zVWsyB2lqLUZ75QSZzbxuJX62d
JKUGCLh9vGFAr0eAVZYVNQcHmIKdgLHY0iCf32dF034vDCc54yBAk2U0DQcF0blGwb3Vps/I6Zfh
o93UxbNIdFrEpRGquGEH+Np2GokouY/pgG6rokMydD8nlWs+8OINN3XH3WCVhbQA9ZYG/q5GO7wZ
tF8s4BBJE+HZEyjmoEbM+VFMi0Fwtwo2RtykcZE75QMNBNFTCRP/o0GE+Tj5idgHRrBMGxm6tIMG
4FVyZKQeiyvwcdfbSpwp+F9OoG0lfSxngt+4uPy/Dcn8z9JvnRrYbqV/qdKLfkF6nJIVc33+Daqz
IDgnzFScmsnqvjIgg0cnixr3MHv2/AFVNsEHkYJoV1Hk6WTjLM34zckXe182mflFUdP5HHl0VKsJ
+fS2zYr6SavO+mqPNnfWLMi2jpfIO5dAh7uiYATqEhlQO8Jzy1Y0NR2VDD0w+N2CoKXw++m5Dpvo
ofec+Zkr8nMyMacc4xctfkRy9A6wup2nKhzc27xDhbNkzswjLJuy40zuwoAWqk0+TrPvpXD2U3nW
2MWogniJxQgAejYOu5N7kGnk4F6id6NcNUtLNrYy+1PYWPrRxJIVa2bZzui/QqTKnoUCqZdc8+PG
dS7ZjdHUFxlv6pvbKRrrEy1iFFg4FHzxepF/msMqt1bmxZGS4Cpy1jOZkJ8kBRpuwxnJugPJfDph
qqg0ngOj98oVDy2gY7c1L1c+COX5yXZHzFgkXud4GMwEJaDNGQlw33A7UjxDSCSRhmC46jquy41p
zcTCvBpoCHP058T0ygeZFdapQfB9hOrbdSsdefLOYErnNIQWd3c76xDYBdXgfpUMxIDOZpHbKzQu
6a3ojYJnn+vk5C2yPiSG5947ri68tSrGiWY8uJ53NPGox740rL2yUFellhPcwevKnugSDlFJ5g0v
WGtY82HKjWDboaJ5UBlnw3jkdvsFMFt5G6CDOhSc/UhcdOF3ZCLNo5lPydoe5/JrUOPNwLsw1h8Z
uWg30FVV3PuZg/WFzjegUdQG0J23XZ6sqqlx09gy0vYhpAvxB+M8yYlCdJbHKqm7G3zz1nGcZcXR
tC33qgvw/RVz+CNKouSjJ9uebEC7REjfZudQZEjeUU1U1kc9uMNdj8TtmZCqVgEQ0M9AB4LP7M7d
M9R/RM2XesJ9VBtJR61msm+NKMe+iyoB+y7nauy9EIP3Brc5ezOw7UaMvtbie2UOcoskS26J5NYU
W5WLM6xKa/uXk3bjMz2GnhNLaYXP2qWBCf0pA8dgXsfvHo4wY6Uotm+qLp+rVRPI+ZOGXJ/SYEWK
xhBu9ClapH4JpcUFf+TQtl6Q/d72dm//1CZuwRlPOs0qfjjW257qIhxhj6t+oJPoKXMz78cFjH8C
2eJnwFxk/bFBefzUONjcUkyot0E7RI9uO078S6Ys+u51Hu4BFWZHtfTBluE+jsB56JLoUnWZvHhm
IRcAZVO/begoLw9jzp66ab3aRT4HmOoDc5gcFUDh6V9aGP6+tbqBu0LhbiQp8LNRqPIp11mgYnvu
s2eXTHu+IQzONxjE8XuTIiU5kuQlI/e9k0nuFMbQIfRpbM0uaLa65+JXmUyGF9TXtvS7h+dcmFm2
a7l6dRssXf6TirS9z8XlDFIox1mHds1Vy0tmB6vulOU3dmotL710veeikx6JnjrKVlGRd49uVxHh
xGKh7DasRGNtM9JzJ/vlrN2EIdNAl/NhdCpwotRPZoZOOXvE/ETtHQmb7MaefC9fwdAJ2tgf/RIT
cdE5HysUSelqqjLNTuX1uDHyqcFsElFl5ZNoATvb/rhss0YkR8aT6u/BUPhry8R3eCIY4r7JkElb
MaJtnM9F3TTrokudfVgb/WMti6ZZ0aER7ic/QjIbLY1zX7jusqWjxr2r66A6lG1HfqpphOkjClfW
58amB2YF9YR8VoGnZmYMbc1cQrIPGJI/OMKxP4zoIm9q5LPw9czqUFRzTX1HZDfLPPn7WSTt1q+L
kr5xszjMo2ueFKKHOzWa1l70OARJZrrBt1JS9uYduDhHonym4aCnkbYPJZd7HKQL54cG/3Ib0oKe
DZwZ0iwKjotrh+vJcFWspppsCMK+R8uv2idtLWyahRfigPYz8TX3Bzvjcs9CRpyUNnfwrEkviKEy
GSr3rWzbOTLMDoBS6ls2NYYbLc43JOCozOYYuXQk8HGX9jc/6qujNEP3CE9pOAYDc1AaZWi5JoXu
fK5DPqBJkEWvMHbMsSfBpK95aLraQkjgHF05U5yOeLVrJGkkeAP7KQNdQoIUw3UbsxSjg2Rtfq68
iFNGQ7371kB36q7GRhbbghbblzJR/oes525kLtby0Ak7OHApQ1hVWLPmGXnLfKAbVF/6qkd6M4rJ
DWh4Y7yPa5u8Va1Vb4YJ94o0OuvnKKfsPjfC6Tj7Janqtk/Hu4J39IsiZbxeUhp7Atqvtosz1Ae3
wt1CpGLWUZsLoCcVcn9nsvhgInVcgUMz9z2AZS67Zr/pZe9xwh0Z1HO8aTvMMtuBTIg+YaNzH9Fh
do/Rb8+UbdqoU2W7B/oiN74mboSF+hbmRfiEubYBR10i46Mbwk3WuSnMD52S5m0TLdZatKE6smOz
q3WRzeEDpdzQxC5e6m+LZxn3KmvnbFMy3bNp8JvEVEaybC10Fn0ZA7pZ1ouZuiFHXDfZ+CQBqzgY
J2l/yPy8Hz7OI8LzjZuYC27fOQgOiZfPc2y0nrBxcPapi6IoHDkyNi66vdDTVrAKEE4iYK5tKEdV
YzlHd+rVtyZwjfYx0EG2E4OqflS/H3011Rj2dClL9rlaYP4WrsUlZZxH43FIzb5bU3Zs3KfIcDBv
YbQfs41Tuly3zD7bd14/bPAU4G4TZL+sRchlZbpRdlOEWJDGkHrGyp8KnIS+65FLWGgLW5GLb744
KMy2iT0aZ04C1qOuEQPMpNg2XSj1huPZEIfkAs5VIMybuc3cNZfD6PMQpMhh+Ofts4q8daByvXdJ
RpIiyKofDFkHa1HX1YdykOFdGfZyZy1V8WnmnthxXlPt0zwU3T0i1f5TYJPvMeBB7CrbV5/CyHtE
Ndds7U54B7zy9JZY7CVHV8vxm5ScowOZ3woR2V8R4FQHslXGOrdG8XXQDVUdOc1bYxnnz8qnsO22
ZBnRmonkLsjCxV71XUiJZRjtg6vs9InaTPRk9W297RiQ2jFgxvBX0M7umaoBbUw+BNhs5Y7V/FB4
yv2Z9q78jNlDNSujFwu7N2DkTWXn2dMyMcGX67R5IfHOXqVnrOUbZ6BQkGESvvPry7pQJEGMlT9n
sonRkCZ3NZWPc2epzNs0fdQ+zKrH0Gh7iF8DYZtkcGg6IQimlj4uhm0fuVYPt0wGipuoozGG9iRd
k+KJDAUTZSrurcwMP1AmSE4Vo0zcmlIr/NDoKTrgpm/j0irEpxob6ZdlSbpN5yyK9BzqhDG3nWoN
M04/Mb+JgVDX4rkxlDwOuDg3bEF0+Lede0TMIn/y37qYPEh1X/pVdPal6GJXCRkDo89/pqmXkBzx
8zhIQwbthzQ9CNbtrncKxkgorhYrP2u9ozMO4oSYOuKYl6BMK3W2nNuKALIWc9TeYuQrlxXbXEFu
lUeyaSmpoUGCicCY/+IsuEFJTHRmW33LEmEeW9Xrfa0i/6aeW+smVxnjGiocDyFY7MfMy6CpBIIi
AvulKr60LeZY9tekPQydz8wf5YaJ4gQHigdqbZA56yADHqvw0rVV3nGRoZCwJZUQfPOUMWyWqQlQ
DUOQo2Wr+B9nZ9Zcp5Kl7b/SUddNBZlAAhf1XQB70DxL1r4hLMlmnmd+fT/bdbrbkk9Ynzvi3FSU
ZAQkmWutd0qhBdVNO2GmmJZvSafZ4EFs63Ecls8TIOleg3gbxEzOVm8VDTYji50nmN6lIznGayTd
A/MXdRHZax304wwcH84gNSlRlvDAOn3ZMRrJnirXjfm7naYNJluluMMW9k7LMuMLTnosijUnrC1l
CYstazGBrUYMrWdC3CRpmdL/sYmOGGIcrdqpG+sUT+a0dDcOT++qrrVk02jLspvMIf5K050+DEac
fXHmIXkVVsjWxKCcYMEYiJEh91xemKlsWDz5OgbuEloXSpbpZi0TiUluH94t44wsuKbsJkSZ6NF+
qc2NuSx8YHAdAg6kZO9mmvrOEixPiAmHOTW4CAdZD2cRY9HNZDiE/k5ZKX0zXJb7xpX9eReLruJg
BjPwk9Vtd5ShB7rO8WjWs8ZUjrZ+usrEpmNjnBU51UKxp6V+xzDyokh7Ps2e0NF9LI7pnBmJaJdt
P4nGq4pBXNBy5buVSMUt5EZxikvNclg60z3Ycu75klSR4EbdxLUgjWCZnw13ddVG4+auEhv/IBqn
cmMkxnTZThIhptHJ/CTjvHA2RVT0N05EEaKLYdjEkeXepkgkTybT4KwgB+HCxBrlDOfM9mKau/kU
pK54aKyZ3iJDVQjGq7ZSHE8MXIq8lixCX59j7OuzpGIPbwD65brs5DIRcO7k+mPEsQuebwlkBpjy
uF4vGOd7QAvTwWX68pZhloHvYp0CAdpltCdSdT4pmGo3XknE4o7AdLFlFC+ux5joOoqnMhAcT6dI
i+P9zM1cu3lJMgmuksluGULjLKV/hMWW0yIVc+6eWi17GWB8dLIwALsmoH2Rntas9aHMMv2GNF5x
it+xOMl10V+EpKhfWVbavuVlNaXnXb2MsBJUb+57o1WP2VD0z6YQ8mVq027bWxEaWqdfnsoUCPds
EG4itsXS6ZEH0Wm8YHNncmKaHMwphISZ9/E8S7wVdl1oCd4Hf227tSDLfxuXDnO5ISlh8zV8Oblr
HW27iby/Lwq3CLpydss9WY/0OwTZ366x7QhyRTl/Y3JHTzJlOWd9NoiT1qy0TYjr9yko1PRs2GG+
rTUkuL2ezswJTG0b9jAVQ3zgXolJADxvhdtugMOqQNUy/D5bobvBXiL5Vq0OQ2Qz1SqmbKOzHatM
SH/uxmG7GKP5ahpjuTf6fLggxTiitq4r41ClJCuXwKzXYlIlAq22lZclg5q9bkvtPB7G+ZKuoMa0
y2TaHbdufwV1ktQMZ9GaxwEXHVb54mj7NtHUbhDRdK5HY5p7kygNf02q7ArJWzRsEkcZLCvCU2pG
6QDEXlFUVe3Nej8OXp+0QGNFbVRPbH8olznCTgqVr60f1oww8BKs7mBdiMBaZU2OQ6LRMjeO4XPO
qwdoE6byIuwjmWgtwBELf/1d6JrFrcU89rIpan2Trat1Y7hpCu6QR6cUgMkpkFy84e1lDyiJGU0K
S94uZkaw8JwXyy2bX3dCHeoynhTZ2zr0ZCXDs/AHsEdkTmsubjWURreZVSVvUVmYZw2ihddsOE69
rXm17voSf9uKEeXWMReCn+01fMOk4iWy237T6CN1bzEA4FFGbPq4C5muF8bx4x12OppiIDjw/ZZA
5S2rmglgSvxnImq5pUemb0vTcqGUK6NHZLgkl89OD5YfptM9nsnzNca1SI9zC8pLO+T6HgcuGUgH
Rw+NjwjWBuj9LrOnPnCzIr9sNRWdp7aT3c64kzKFV2YKbjiPZ2Pci7sEQ/DQjwvT8hvB/D5JneQ+
KYrpMtfVkXpbM4+f2T5ulZyZ2ZDYt4nnrHD2rc4Al+iYmo0TL+1vZLzZJ6MotZYwSfyYzhY3C72K
/X9FdF53QUmY3BhMGfMXIRZMbPDe6vdsdjEh3UovsPAMtfGiKBUGtt2kIh2Zl7QfFGjhA9SS8JK+
gHTUJtaeQq2ftkZYanuGfdPeCGPD8Ma1SU9TxpEcHJU7P87ulD3FEBNOqlq0FznWFeeita1Lp0RY
5ueSmEAyPkNy3XkMxa7MOkKPa5VkBzZV1d3KISySYFKpu9Mlh3GAVW5pvJRt1Aa5XgGQlvji9qvs
GIiNuDj5RV5PetD21YuTNiMRs8ANO8tYw3s1QY266jXEGWKcku7ewBfA3caUb6mP+Cstd6Q8WfwO
kV4quuMa83ebuX9AEEI5Qmvg7oLecSNO3DV5kuzC0ZZSuX8VEHKuhKaYulR8nhg+2FOZ0Ndx8cce
z7wLDDRTrzW10S/RPXqIVW2v4nD1IVE3J+QXGmcKlIw3LSzygKU5XWitFfu93Slr00jlFvs1zMLs
jGJ1ziYftww7jE6OLywngJgPNgAlo4Omp8GMIGscZu+miC4ayw7LW2Ek1UPY1Hkc2G3slgEiD+Q3
cZW2uediZ/BGrUWYbBm3S3siBwYF4JUZI+aRqEUO1cI2+PF2oghayLnT/JWafiAJCBWXTIvwYSqX
hChO8hqnndLncjqNmiyqvAg3Oe1QMZ/ZtxJIm3N4fIPHY9rPZQo64MUkn1P2FYmVcuJFQ+/znExz
BwRhvzYL6Zkb/HEzxguyytedkNDc1zYezCBZW3m1AgsxRcliffFUHZmb3jTbs9nK1FdpdYBCpeaU
0jNWgixCGEU32RKq+66oYJjEkJoMS8yBPQ3LaeEgMDbdI/ejYnroEwOZUe2bnRXz6mDb01jiDpZH
utjpjsoBmeK0LBhqh+NWTyMkCkjw4NmU0zMvzNm2Q2ucFketUQPt+mVaevRsBiOzy9CezHBPuTvr
m8Icm2emp/035rzlcxIp687SjVZ6KbyqMyAdaHFZx65da9YatENEgQ4/3Mov82Sevzfm7JKhaII1
L/hdvCT6SrHfySjetZ3UL9A+dUHHkI5D2YncXcrCPrg4Xjb+6GpmkIb1cECyll3FULruWMrxZZdn
+rMcK8erjHm+kKG1XAljVsQLTEsbkElFL9Is6s7ROuKo20R9z/to3Zpp1XD2Vvr9Wq3Dlu9/9g3i
gM9NyttvZn+cLJHJVzzVzjKwqECtebRMV22Sp08J9RpftSwBjO7iHpSZEYHdZyDKYVVXe0gzzdcR
Gs6Z1qX9menE38GgwvMF5wfhAXNGX9DnmDFsltTJ/T7JyELQU9v6WlvXZrbXSpwDpEXSCOBp68WT
KrgJUZ8xI3BPW+kgBS3GieIldqoUlpAVRWdIP9a3yYkXUEiBTIWR+l1HaNd5AQX9zRq04tkEasSY
O6nb0R+hwXsChOaMaHm1pYhONqOmuTd8gO5tVefhVTMQOj5Q4G3nRZRB3i6Mr/Hlzl04HxHdN54M
9r2b1ul1rVXl10nLmYCuYQX+Q+rzTU5/YvoT+jJj/wN7/KNIuvuq4L+P2XKEor3C32/hGvX/b/et
uvxafOs+/tDxOv/zUySp/XXd4Gv/9d3/ILgUvs7N8K1dbr91oIf/Hbp2/Mn/3//zP779+Fful/rb
v/7xWg1lf/zXIuaI79LkjtLy/8ktOv77f/3e8Qb+9Y/Lb9N/HL6RQle+/fJb3752/b/+oQlb/ZMg
VpIiDdO0JcOo/w6hE8r6J/mlDseqa1qGOJoS/hVCR5boPyWpjLZD3pwtHUvwW3+l0GmW/KfSgY5d
ZaEmdrDV/JMUug/OqRZhmSYJkybAq01eIfvKeya71GHXjWXaP+f27GxZssvTBPLg1ThBYQPayy+q
Y7YLgTQfL8IwsW8t3Yy/TkcXO3iA2fD80xO8/jfT+ecsufck6+Pfo9AgQfZUOvGQ+g/fg5+0rxjF
gA52ifkMOc05m5KkOcWpPqdthcX6+0u9F6lzKWkA3x+Tk4mT5XofKOmJWy46zVh6qMOdU5yshUP0
ieU5sKpR1c5t5efJZ+LVv70mcbkuFyZ99SPDvsdprZwdrolkx6t2iU9ttYmCz/KNPyiv/rq3n67z
QSdg2eM4DSQHHvrtHECpOY02zclX3dOC2v/9UzyuxZ/Ujb9e6sjJ/+mNAVfigJlwKfLsuSnl237o
6UHivzbBHjaOpzafvbkPLHnmddwaz9C2Hcmbc9wPQpic/C6w8lS+DDSonZ+WjjyJUo6CQJH3qXa2
3tZRYBejtQlFrdV+o6AWBKOwddeXkUXinOIwX326G8CDVpZYMKEuphQobUSUPqO6zPAjORVyG3ZT
3vhpTAYDJHZoSuDDYesxSXJenH6KSrbcebY8Y4EQHehTlpa+dBPnmxwzKYIuWUfDH/hgCJqH1LDu
0IsPcpPPtniFXoxbVEo+0VtXJcqEfwAvGNpjGmYwJsP0vp4ZpvvDlC8z2kLTuZ8XJWpvoGAy97Jb
6sdE11rbNyYrcXcJxCjXJ3WHKWp6JDfCvR8y13Pcjqw22ou0OzM4tHrPKAQdutu3iJoBWkRQabkh
/bWMIDMWKjlCIt0iL6bU5Q6TOS2qs7UISbMH68YOg0qruIVeIz5zmHmv4fjxbo8boknuLTug/tHz
2o1dN7EQCb3EgnSvFuMmhG2Ltvv9sv24zyhBACfJn1AITGlaH4U0i0FlUOuh/lLbdQEfVofyZWcw
8Num+0wldNxI/lfTcbwjrsWWdgwhBZ39KCBhGM9Ys8vFiw41A4p5XAOZj7RaOmQLPYcfpZriLpnj
5F71bvgtr1PKt8F1CEqmfP7Mhutvbl0RzXwMB7dxuv6oW+3aNmIHXrh1YIwteMu0haBf79vFXj9x
aHu/3fFdsocrXiM9rC0kStz3e0PsoPSSQ0mRo+x8mzFg9YcUO5BlYUhrhmHq22o2PcASgk9CvXj4
k5d8vPzxwrrLm7ZMKawPO/y6tEMnRGE8RylahMl1YIvP45EhBifr95d6v2p/XEoZUjiGYSP6/MWT
xpkWJ06FNJ+bZDCup2w1t87YDJ9stu/32n9f5bhkOa0cAqg/2nwBEMvF7mv1XDWMDhMIGBTX9P/h
mixnbm1qn0ienB++Tv+7drki780gSltScOj6L7Zlfe3kxVhZxtcxSbOXQqxOtNOsOF2P8/ixPDdH
Dknya9XgwNobomyzOilD3wgDUdcrIdM0u0I1OVQdYRftdpzs6kU2mka7D6AfbyqLMNiTAU8/jqo0
LF9m2xVZMNX0315Bn/lmUeMqmg/a9gsa1vhk6iB7edS6CSr3akjf1qjBeCI1oyY5QRxitLt4scSC
CVbfH8IkNRiOwjqqN4JafUZcNc2PdcjIfZe4R8qFarXwslVVmO3SJs6c7Urig3tfoCO5gHltYryR
Qenz1lJN6XEQiXf+hlZPvJFyWNZUD4U9npTGSObNUs391YRFSXZEIax6N+kwAbfusAg3sKnG4I7U
zkMVR/xwOkBI9rOC+ZwfKXgwuA9oRsCBKua9ZUdJCmGJmdkF8WNMkplyKHD4StrrxeCEa7o3Soq6
6xhqaraHz6+rbZhY4xVLcczhh4o8Q0LVxqdzkcgWVuOaxrukMwqLb6CDbkkSbw4rvoZ4Hsx6PVk7
eJKh67kyAkerZF4KiDTJQHh72oTtzu5wFyMIaBY9QLOZwW7hvSxBQdZotGGoGn2nKcsiz3Z1Dlmz
Ee0GvCJy+dDReYAEF83kF4OjT57UcPgOEiioOW0+O0AWmtHjqiLnNsOca4V4KX9AF5HB2Itv/X6F
Of5Ie0gMW2m31k0ZuW2BVNiFW1jR0c5eH9rmE4O+ygqMDpsw+CuAQno+pE1gz+KYx6diuAVTLvP4
TOBRYfilCu3uJI/dFB045o2TRzR0MexSVcSPQ+M2T/B6otdsIZ7jlOjT5myaQaA2Wd5Vzmbk8HwD
LqFZbIw1Kzd6UrkPjBbi7yCBMQnMjcFjcucOmKfQ6phzNTXix7oHNGYeOQDN2oXMrjXb7Ad/ndS0
FVNrrxu0LGoHqWl9VGbfA6v2A0wxsBOSQmpdJtsBSk3oLzC56DY7FGtfl0LajxOGMaezQzeMGVo1
Jb5muQjuu2US1zX8k3VjgGH6nWqVuTUqxlL3eaxccaBocpK3jBrHuezzKL6K6DMfrK4THFf6kk3n
JbKb9Fx3u7k/S6xpmj0H12nY3ourn0Vayzgj0g1ykHsxEems0jA1NytWtKlfIkW6j1Supxu3n82L
YtKdBzfs3OdaQ8juSVhvX6rWZZlmxtHwR66hdtukUBBxVdfzK8jr+DJCz3FuUjFZ38iXd78bYEJP
mDKlMyzvNpIneKHxC/iaYxWOzICBVQb763bNcqh9LSqeGyR6VQFAXwKYl+CsvpE3DJe5hbnZWNJm
6OROZn1lRW13Yc5RmfEYG9J40I01b3aRTNYmdaz8XtMHWDZGN4IhacZ4Y7RD+Nw4YWEf2dbyxnKW
5FHU01LjOZmvrzkZXwetc9JD3E8Wt4I4EWsMVcV3WM7gMJzkjs4nCVuRYVyGT8sy2OOFoxGLBLV7
0pIjUsOjGsqxbb1oNLvXcZorZEtI1SABZZb9Ume4anlVsxwZKB0iaG9BoPjdhiARND3DKxSDkHUb
FP13iTmCXpDdPV0zpGOswaaB/p7kmPI6hnGKDghCFpqYXHQ3RrXEsW9jKAc3zEKTwWRsjN4WC2Yh
O2Jpu8z34Bn5EVFlyFnYw64bi42N+aumf4n0jIaRRGdzpxWZGmjo8Cr0c5g2y6UdNWLYi5TocIZk
KEV4gJHcWxOF37lbzAjPeinSKYAQ7k6n7FnSwK7BqNqNY/DZ+2EDDgZZbEY9Wc6VelKz1VseciLt
qqEKSDYox4ba17Ic+doEqPycZdJ8sGwrXo9Ro3m2bXKxrEGTlO5zHybw5F0cj8iOSt1x8dIchxhv
0Qc8gEzC0Ngb8QO+alYEm37XzdHkR2lYwDhuoj4HqSjjMRi1tJ+DCIyEba7ouhK2Ym0L3xwYcvsA
hPoUyFVMp6mx1OVmqmX6gAlrUW1Kw9beclFxtHfaVBAmiEc+aqBoQnzTVA74nCl70fL8VIKcq1JD
58erC0dbJzPY8kc1DMYmqXP9HPuG5hlFB+CIYy3FCbPKYxykAay0zWO7dk6MqhjZNd00JrKNcLjF
K2n5e9RmdmxtZ2mrOggjp1DePLSIvlJNuaGvxkXdwtSOXotyRnoY1jH09rRObstsTu4zS49rxG9h
e84Qo4anMmCo4U1r0UbblNpo9sy2a0YfJQVWkqC84c0wWt2VkUFo5rMS9neGEysgAjmfB5lpXbUZ
+3b9OkZMArcTWru71IrGB7CQWvMcrV2GoJZNBHPEVG8ldQTEAHiwTtA2hbiBd6teOxxgvxdo1baO
FrIT5qpp6sDsHYZ5MoK7jcrBme91XMQQ6UUNTZfVuSO24nzG3UbKNp9OIqaR+1WOzmGpUnoxE63A
fZ40ib7hLixoPtKmK7X1cbkGwrNeIwvSkteEJb3ekk/dSzos3VVfVgpX/jHJ481UjeHL3MwLj8ya
G9037R+YAT7HftK10RtS3f6tL/hZj+Y4+04Ju5xFOdsrMz1YAthsVU3owIuhB3nCoRX1DKnUqbXr
JRxHfx21DH1kpWxUy0kMwuag5/DS1ajOB4cxPFK2IUIw1WMp5nVKGrdOUbmvUyMAmZzB3pOdETZe
5UKT9LA6iA6ZWSYPUzwVCEvspbvtlG4iig31qg84NeNDH5fZc4rbNKsyU8VXKqb0tRilzeZVDbP0
S6IBr60FGtkG8Fxq/iwiQCsUVe6TSPX+2iiArjacjCmsvNkA3o676RyGwCO4R3UFKzB57EpHmN5U
9Wu7tSsOTqTghnlo8hKiSRNVOCyX+jTcLqVjx8FM6QkGP2sT8/jQYTeI+FZi+IPz7G7BjvveR5KT
XMjBQnldmGIqNs2cAWBGCEUvE5GEyGSFkV+qUesasP9GLptijWamK3Od9htW7tzvY02Xe5Slg89q
DC9WRQa7x+fR30k8lgmsni12wgQVNOLDEnKJlR5GlFEc16KYzaAuRmTafa7mJ5NvNfPRO8KqgzMQ
+xJx3DnG7vpdtvbCIbkbBZ1fW3nSe80cLXqgZgj3p8zq823YdnDumj4vwitZZcXXWq+IjeSrMRzQ
k9yRng4ag2v6FDbzS56VEbOHYpIz4kCoaOWwC4VRjBs5IIOgdtBqToBxcJ/wyamuHdPtLzKRRL2P
oLMDDsq0UR6iqHOCKunQNpRmafsgnU28DWc5TfcZlG8yhmCIoi5x2vxKM6k0vF4z0/1xb0ElNdRw
c62+wnUB9nB2n44NW0wPeavaDbJhC9GnVSGlrltr8kNy39atri32C2SF/BpdM+RKXPGqEy1xRnYT
Xeg3CoH3fKq3o/MQhlYPp6EpujoYoL2YZ4h8Af03yJ3qMA1qe2i6mx4aU+dFNZKJrYZkS2HtWLFX
iakOX5Ns0BKf7ty4KlYz631JVFm3x4quu8rbTPYnpmTrhD+jMz8pm7pEV24uct0sGuwPkvEUEn3Z
L90146gRO+9Qz87abhFfiqpwX/WaLQHuT6UXm9YQWetBxLU5XjvbJS8URFpsbbMcMFJIsvECnTtH
Q9glJf+oWpOrBhku/ntrOW3nskFZvrYtbnlodwdg8KLSrvpeX+dt4wqlc5ogxnVSKhSKALowxka9
NuxVn04egZ6K7qbuMkS0TBbRUi5meRAtZKMw0usTi0ZObZuxSW8B4Fb4q4jzgItoYq4bvGodLxnh
avs2NP1vbh+aNezyMn2i/QuvKGWy2Ftk3aL5LM1ADi0EzZxdi704MvQXt4qWPQkt2W3Dp7aBrUmt
49Af37IonBfiKc/XJMYN89acWWUQ3JXzQCubL36Ilmw640AevspSwm/AeWu8csj+oDYNY3QweZ1X
j5ItLcTNN8xgmZqjVpgeHktRFEjIoo9Rh0L7fIQMHm0MoqAjb1Z5F58WUJOvnDC2qzN84UN+s5vt
LxozN5BC2mSdx2DFp5GmWGRsQNUbDFIOgLomQ4Jtf0oqj4C3dGS4Frk4Muhu/WS1g/Mi0xktuk0j
ayGTjZbTuGu6R1VFrL0MfpK5G5FE3QMFAwDFcYruOU4NnmqUdeFNgYfbPaFddRiYTWw/hHgL3Kz4
MKKZrouDDt5keyGGEE9HDwy0flHWPtKbx4+AT+XBaszhZdLz6XFEWdt6Nc3xeY0DZHU9OsMY8RAV
JENmqXK4UnG7PtjxdJQeueECA1ZZz+NiD/3WDWNFevPYo88JQb27lwiL7dcltN3w1JAy1M90TRqT
D43FPALSafaFP6J9KrRR3UE4mG+t6Gg4gu5zPM+QTFKj24vL5NLCnWboE+erHS7VTdEZM++kiFGG
yVYkCnpkEu8KfN3pcfol85xqwtXLNdfltRqTFz3i4w+QA6VnA9NlqoPSWYMhZS/xSiehqVl6ozNR
ba/WQ1sPDFQB5d1tL3SEoQApseuHurTLoI6LmlVaLfqK4HWKaPNjo/vSMaVhrj9FlXkBnV2JXZ/J
uD83nciuN1maMfyaZnd+Sm1j0B5k5xTlxbLUdh7gCN8VZ3DFagUTJbLsjYM8/Nae25q6v1BTdzIW
xiifkLBjv2kAuSnPdgiW3YisHL8n5WiYW8S9ZQKN206Uv8ToufzaMdV0YoWQsc2Q+arH3Lx6MB2w
n+uIh7a3orJuTyJco4d9xWGRneHzMohN3LblqVXVg9jrkLp4B9GR+BI3CiOCtUIae4wTrW2fjplT
z5DpZG0rmVoJqkBz7k+j2ViBOGqz7nzOpkwDbGc7CKLGdLND2RdGvNMmKNA3+uj23T6C5dKcuWkY
ZneMH0rzMVksRuI8CxvDmNWypy0UMF52uPbHgy2VaPfhqXb+7OJh4c96Md5Dzje+0BzNLSSvNX+M
DYlNDt8zhX6Idv3aTal6/LFgPhhkpmle5DNMdf7NrikIlJ9zEbgRzhKwTNojoxXR4l0W9/i5s6Ig
fCgcLTyVHeOUxxo9xT4xM1ptUp+oqgQgbbPjUFweSkswfp8ZytykoIQgylrdPAkI7xHZxayHM9t1
j82lkRXWGSbGNaT4rLS+YI1STv40WhVik0W3NkzzYUL+JxN3adXFYDwPJIx/q10MJolsToy3Pxxo
IjMzdWAWE5SRp3X0EvwJ1gmLrEqbVTnPSZGI8yqdxZNBHfSnY9PjVRQkCWnCXlPGceD501XWdW6W
Hm7FcwIlYZMvJNNWufjkVn6Zmv64CLNgx3AE0+APU+gsVwyBmNo+z4ON3M1BEVNZ7ezZsjpahkDr
+/2je+/O92NmyjCL1+AerXJ4gO9vCrVA3ztTEj6vbrd6lYmpTj8l+gVjVrgIo3yMnQTS+/xpLN+v
NyotEDGAMY4/A3HA+wu3U28mqs/Kg2vDNEnwITvTKGH8tljJR8yG/ub3N/oeSeBGOUqloZu2Aomz
ufD768FcbuyJjvCQY/YT8CK1wGYbDWpHfQYz/v5SmGu8v5SNzHKJDIPZSaFVZ7LiTFVx3/pmrNWf
WDv/MsoHlmeZUPLgF8Ca+bDytbGnsIdRcugr3EQLwL+rxSqH+z99drZp6zrIBNJHkKgP74o5Ux9C
ViwPOgQjL6YZpQ2NXwbmvZ+ABn93Pz9f6cM3hnkJh7NelgfNwX3TYI4ZGG79/fe388vSO3IZiPgE
7NElIMiH99MwzdNxgioP+QSTCaFQeRVFsnlems64nJxVO/n99T4EWx3Xng0CLCzekwC+/+gx2iE9
xG+46Q7LVGnPmDeUiPkzzborjhKCXqX1vpyj+zDv52u9I0Rbaw38F6BgqJtV9Qr94NR8mc1e/wTz
+nWl8vkJlz/OsThVfkDzP21pYongO/LVHSw26F0nwLeGztJO1np4/f0z+JsXaxsOn59Fyct/H5ZQ
CzrCyTw3h35qC99GDRqAHnwWsfp39wPtjs9cHCkiH9N78l7UiPOL/pDmrmTIVLytuVb4MQj0Z0Dp
EbZ/BzY5NuDO8cTRsePkA3z/kWMlJW38AbsDFhXhphgquWeIX17R0Ii91oTTHmp6fIGbzviYty2s
lH6qL1bRyW/WCNvq94/3R/zthz+H0cGRaAAKxvb2gWUAT2odnHKZDnhrpMLHtIHGyI3xVs6pQ4jN
osWSm5C01X3SAHcEqutqd4s0L7qexsr8ggy9kTDYQ+hg0+jOw8ZlrBACjrgLMWKp2fqZKgU+KfkQ
7evGKC40GLpvuVFoV4411WuwGmX+oBklXDq3ZSTrL8Zq3oycAVcafj3rJ3vFL0cXh73gkIQYI/iO
5Ydbrt1+cMPJBjWrY6xwmE76A5XjtqcWCGLHir9QBPRfwcrW7e+f9t8sM96+1E2T1awDFr9/93aF
+YCKxXAwGCscqG6bi1EJRHoNsq4/vpR7xGrBo6FZiY+xx7YhCidbw/6QWwXOfXiM+YVdPqVNW35y
U8ej4v0KcihrbAhTDMyk+JjxB+MysoRVrgcAnc2qKWdD2TtvMjF9U2mS7o8GjX94by6cMdcyqHYg
jlEFvH+MWCyQK8zw9oD9he1XVi7uojbRPQlWtf/zS/F1OMe7g0lhf0DXR4f4bcK3x4MzME8Kk+yo
F8V4z4Fa/Mkb+0BTY7fnto5lok2ZyNb6MU8GbW8/hLUzHMwwXq+0vgqvRYdxXl7IFVP+Md7UjXbs
OPpnYhXzL1pOH6MlsRXoyawef3/jHwzW//3X2BakEUOgkIDI+/4hLznaBS2pMTyis/RG11b7eXTH
LagpUPGMfi88Kgpdge7XHtE50OVbj21R6IxboNDKTn/+/Z/0y9fD8zlyZQxlH6s//XhU/HToaHY3
ARQY42EY9OTcxKxyEw9Wc8pM+7MV9mMPeLeoXQt7PTZoacA/lO6H916qehonOcwHzVa4YQPuQ0ln
vIVEZ4WIfOW6Dm2XM8j5ESkrAwMDs5Nda1WQAPIeZYJmt0igOrmAJdhjDulKt7vyuxn/mF8yeztl
lEd32/KgXhQzkkcxadpjjjHA/e8f2/Gx/HIreAFRTxLSTDnx/rHJeQzXHAelw0Tc225JxzxonbD8
5CARf/N2LN6NDqWJPvuXbSCvmAEsRbkcShGjroDlfrnW+CY2Rl3cxoZy/KboUXwXjbi006S9XgeT
J7bM/WbpnGhr98VwBq/N3NP5zZ98xsfF+vEZGPaxW5AgOfLjpyVkm/UEBiwHtAODR/FSbOImem5C
vrF4xB/xzx+5aRvS4Uk4LJ8P1bULmnGkEiwHIAsgz3BON3U0159svH9zU1BkTMflMBNH6tX7F9sa
fagnsl4PmtKPE9ek21VLYniVvmoXshP/h7uicEHfZrLzcoB82BHkoEEycavlMCldO9UkMiDhyGzz
x8/OFZR8nMsuu67x4XQu6ijBvqJdDs2y8nLyUXtBsCX/i7kz2Y0cybbtv7w5C2yM3eC9AemNXL0U
ik4TwkNSsO+N7dffxcgErkTpyhF39FBAVaIyM8xJGo1m5+y99okn9CeZ+u2MsEzdRZ6KJoOxnNXN
G02dXGxwfY9BYjfnHSbGB8dKMZhJQScJ8K66l02XH7Tawt3YiuCxpGiK29XILvE54BpO2TJMVMuu
ELAbvoIlKchcDR8CHc9iSIoTU/j9a8z+1HaRC6uC/6zDn6zcrIpA0bTHKg3xztYL5rgT0YnX+P1b
zCisd0K4lBjJalzNKcUxOisItMekcIN90qugsJqg3rhy+FdKj8I9fClv/7nXr1XQ76cvwjlWWaHz
meGVXH7Kq+U8UQ3pJnplPjomBf7JFrrf24214FjHc1ryxubzifVun8KcZahFSsv8sv4ctl6NN2lR
h6RJdR+5bm1vp2af0auyLEAxc61Rk4+nPeaD6sfnw37wIbV5YbhKffmYGGtlpG5mVLKBBz0iydLP
WBWkcl3VFqSjktl9jVc8hBKbVt2dg1K2pYEdmT8CPa+TPyTNx1bQEPdBolOA/fynvZ9Syy9bCilk
UHDqWT1s3B0uHikzeJRoVr7waoMMtHGXfT7KB/dd8BGlzGZqDp+f1Qsd6PhFFZkoADQ10N6ZXm+s
UIOFEkZNfR1DvdgbwCZOvOAfjMrU4kny+UaquNa+ajXeqKKme8PhQiF+ThMvKVb4n0kmo73WFeYW
GmZ6Iobj/ZRGGGlZiAjZc3O1qxvaTvXsZu6cHxt2vwc3GekyZw0l+raM9nDmu2+f39oPHqCrqujs
eUr8z7uChK6ofVKPxZE5xhaR79pVjKzvxJrwfhSXD8xShrBNclnWpUW6jbXewH89Wub87CaiBRub
n/qYrRcejt4W509eTgqYrrp+XjSt9CrnBxxBLlyxMFkXNigLLzJLc/93N83QMKlwgGBTzybbNZbL
fbUOFAZl3op96jGH5XNhouv18YkHN5+PskrM4c9lGGYfJz2WOSqIq+XN1hTUaR1zYY6HvNqCpEnj
69md9XGvaKNxM1nA1WlOuL2nN1Z+rajNdHDLIOsvXLM3yRWjF4AAX+q7udAMhbhlrM2obiJ3P8LP
rAjEUEGsxgMK+o0CNOXOnR33W6Mu9nY1hwzEaVrFQ/r5ha3n+J/rYm7zxmgaTstVPTTv0xLAu8Pt
G7StMmTldsqH+lzO4gZ5Qnhi8VjPvdVoYvVGIc10A/zF+bGTWrYxpDQhI+Js/vya3k2+5VktnyL2
HYLlwng7JdhvSDhodn6syZr1s8zAtenWMGmH/uVvR2L3uejEF2sTtfPVYhi1XTgT7B0dw4xnNygW
h7qKszl5zX9bAWCDJlROyYBw2YbxuFYXVdQoY2FVHAt11C9gAtPLgnx0zgpvnXhK746uy1jLds3i
a87yt14ihiSL2r4Q6bGQCnbFSshNibYfkbGs1I0pYoXjj1MR4DoVwUtvAPwxGmO4jKao7L2EvtJf
7pbWP2h18QqO17S11fRY0tA7mFquEMKis737/HG+n540bpf1ipqwZvIpfXuPG83J+6Yy0mPchFiq
3Vy9dYyh/PX5KMsr9XqvysVYuBtZf5cNBOff1SglTKJikOVR7dXRNzO1u6Q0Ml4gjXe/01zknAnt
YjtPFYLaIEpOdEDWn9JleIdCAIul6jjYJt4ObwtgBegDyyNdOPsywdvlsax0e8Oc4k1oIoJKiQ38
+zv7ZtDVMhPoEUGB0imPACvyvRWCwO2cvj8xTd5tzrg2yp54Dbku1rR1op9pjSjssc4eo7SKfpRo
HJDI1QkiCq3bVhlqLBy/dPeZp90+tBTLTwhJgxLrUpaE42VRWjPd7efP+/0Sa9mYg+x/jZGm/vaG
Jy2ar04PmqNAAH6ZKbb5DRNxiYYx0646Gf5dmNDyqQJ7wAcYQyITTHNXy1+adTbEqrg9UlObb0bc
Ard1bY+waQr1qhLxqWBnfSk5rCY0rRQaQnwdUR/YqwHhZZe2gSL1GNiNZu6SPDd1L24lqijZOxEG
58H55s6q8izTsUeZMNdnEEVJFlSGAJrmyGzd1Hw7DybbZMuLrcGFqY9nS/W6MjVz/rDMhllcDCWA
IQImLIk65MRX44OXn/4MhUFWAAyW60q+GE0l02TbHt2s0xDCOO1FqQXB7vPJ8H4Uzqho7XR2LLR2
zVX5BqYRXYholkczb8ctXFsV7UJd/PW1MIrLS6CrAIpxcb2dcnE2WFIg6TtaM+mJmpPi+kd8/Lcv
NeZgHdMrwDRX4I5YPXeQKJhdjXQ+5hz5dmo8B1u0s/GJ1+fdcmnwJvPNY9FcTnuLHfn1Bm9xdTRq
5HZHY8w7iZ72D+ghS7RtEMrmKjFIlUKpN2RbjAOEDdhkfHz+zN7tJ/gFCEFxSi17JCb421+Qz2AM
FEPtjzIiun7qB7gQZuP6pTKYJ9LL3i7OfHLp3hgOR0vOx8zG9STUCKJuU6ueaRFW35F54q23unlE
zA2y2TSRpUTxVJ7yaGnLvuu/3+B/hmW5oBKLsfB9QQ1NjOwqU5sf5WSU97ldSui9Q482F0KDpfmz
bcfnNmhfVL5G1KsHC+s1G7ikyP6uqfLnp5g2K8nSIxSa+2exebWf12OkZYWgDCZnJ0exTQKFFlML
q2Bn/1Xb889QXCsneRWjGE2N1bsokepmRWPhIsFHswffglE0j4IzBKanzuarNfLPWBwQmMgcKF3C
G1c7GCNQcjJhM/XRrQjl8E0CcW7LJEBLy64c1uKgh81DT4RgtckLut8IjXvSAKY0qy9VYC4C9ijx
OegH8a4YYaUaF4osath+bgA4OEzDcwRMyoOi0ZL3CmbXgyPq9uvnb8Lbd/Gfq2BJwXtvUDh0/5Th
Xj2cKbYIaaY8+Yiht7UxcUjtRmitRCY1TPfzOKiXOGfqX7lR9FcTiK8Tx7C3b+K/4xvoYYif5Viu
rp5YPLVKZhnz/AjfF8SHgsQtZq+E/6MpTyzUHw7Fh1SjdsljW2/t+7GQUpG1+ihiPNqdo8wHGNzN
wW3xh3x+V5cd1+rt4/vJ+470ZvGUrVZrI9Mno1Bt7TFHWLrBG129tEGq+63qNIWXUteQNbyOSI2S
v6pw/HM/bezELhVI1lZ9tbaWVWID+Er1R8igzVPCR2PLPy2WQmh0mLM2OdUv/+iuUtgwllMFNe53
3YuyiMwlS+pRxWa5wajknLdD5JBuqTUn3u7lt7+9q4t7l++5A6CBzs96rvQaMMq4Nh5FzpJKSkOc
7Ay3rn/oFv+HF0fFqbS9FcJguZ06kga2oCYbfO7rakispjLo41l9dJKmt3e9I6p6i+Mquh/cdngs
ADDjSwf3ctcLo7pkzS0ubTNM/Jo/8cTH+f2k4reAbDBpfXGCW3+c0XP2bPWW0i8CC8hMDuDImCwb
uPWULvBiJtlD3MDXSotKf/p8Qr/d5Py5D0vFjM/mwsZ4J0ealXIOAckbj6ET9ufZHGQb1UWR/Pko
7+cSOhp6etQieU1VY1VMALkxA/AM3Ud9ycNQR5dgk6Y/hpNMT0yl9yMhi2HOsnqzk6eR+HYDoI/t
AEhVJkcavdpGS0S+MyFzbhwlPhX2uhIJLfeO3a6q2fhqLbGYa9+OFdGZrztXpscqdIuf6UhXDc2m
vg1DJMdNH5ZX2oKnwskrvimDJVj2peoHeYG6FGOLb3cIkGOl/rtN0D+/C72UWCRTFFfWBbBZqStH
6ezsODhJsnHbuPPLqQX8GNMY/fzBvp8+vD0MwfuLJJH15u0tQNw8RqYZ5seCWENi5AqYypHQDp+P
8n6rZSLHcl3hQgs0ECS9HYXYahgHRVsd+zEzLhtKPLR2VYjuthljPRjtn0gd5Iml/oNLszmbcT4z
TAGIZHX4xhhoRva8DDqYS+a8kRz6ShMnRvlgvrIdX0gGvP/89+rSICkr4zglNdv/LPBjQm42qqLo
O2J+kxN74z+91rfLrMlBW0U+p7I/Zu17exstZFZdM3cUrVUb1mjhSuvJCZXowgjS8YaZTg4ZW3sC
gRLNhKOQocaJ4T4SxeBDmbLOOAFbKVYPclI8KnQA8rNq7u8Vdr/4cwqbkPLBmNsHfYyaFOqYpZ2b
xHUnvgVIH/QU7hWY4KPNrKQWrP4usFg48AMz8+tItYEAaNYevGLLUciTtoGJAwXyjzLIu595ZfIb
UUR0EDFt9wEVbP/cdSmlWgMmSrWB9W0EB6Sbyq9ZzSvh5VUldqrak9NIJaHHr+zU1VNTqlxmjA4I
NzGaQhhvjdQvWhvbOo2DIHm2+1rHklMY4+0wFJTOyqApR/JrNIyZsphmMpuSxiRZHV+S6udlqkZY
hVRQ4gm+ZpIuU6k/hZTm7mUYjb9LE4M17ZcAj/1oZ/XRnIG++Y1UnV+EXpDfguq9vLII39a8nFQ9
yuK2JLOrzxJ8r8UMBRdm0ExMnY5FAucdwhC5zZ0F9IHtz/nWjw3Ms8/fuVVlEeESX0XktzqFWXYd
vFNvZ0uVoiMuSIF+dpQlEe53njs7fLmz87DECbhEXqgFaYa/0vhew0t0YvT127cefXWQ04oKgpXd
Fc9g768mfMRP5RdxJX9Yd2YAXd+Pu31lb+T+82HXm+b1qKt3vjAcIH0Ko2YGbZDZfMKveK4ojTc2
OKDNrTUJv2v7E8vbBycO1hebbwhtccq5671yNuo9b2DRHC3sjUSJoGu5gCH8EhMUcVu5i4s8Vsaz
WOtQvuhLwgUup4dGmN0O6ki0qclP3S2A8YPgU3uY28jZtgWVHWjx4znHbNywVaYfYF2IE9/b9XPi
G0jhXtUX2hU4sj+Ej1fHDEKO6lGPp+ZYDE3F2bdBAm+V2vbz5/LBKkmtDPE5DDGkJGK17SanY7Cm
sc2OhPPou8kdXIIIiRHAjWj+L4Zis2LY8E9ostiraR8KYwAIYPDxdGf7LLdg8WuZdA8gnqYTk/yD
zxpsNIf2B+3+5VPz9g0LDLyZvZnlRyXSlwjUmSQdWonFRa/MNVhHGbj3shqn+7+/mX8OtqiSqDut
P2yQSeA/wd08dmajbwyDgCKKewu714lO7Pveb+wpnbOzZ3rQ90cz8/YKNaNI3NFyi2NpGJDW5z72
oyhKzwbRKZ4Bp3n3+aV9UB2xVFA8qoNUBoX0OghcIQ9sIBGLgj391G1d03dIkyHetDoU8Fi1g+8K
gcjbhv3XOf2FeCvo+Z/YE60XEU6gQJ9QmgqHShgd4rcXbXQExlEt5LEmmMQkvcMrw5TBda5o8Y1q
W8Eu5yd6WGvSbT0Z44mF+92sokLCHeAkzASm9b+8S6/eSGEnIcSWXKNnobU/mMQvmhDlDu9UcqgQ
z525Q1ueeM7vL5ltBbA0mrscZaiZvh2zmAs3YcuhH8N2Ls/Jq2prj4grOF5FSbIDWeDUhbv8yq6b
duvM7d8Zfdjxcs1s07jxjL5o4d6OPxAgh6/C0I8iaORmMsV4mczmqQ3/H8n76w0UxwlEmbQPmcwY
K9ZvDlHVHR/M3DxS7241Lyxg+GMjbd2LsgqzbsGVKBmRoqb7Q7R4CiGyhIBrVCohJTjbVF5HimP9
lK4CLaLMG9xhuTGVpNrEvdkTqzSo92BenIuO2KWrvgiCrcR00/p6hte3pC+9uLeC3/aUlk9BMdMj
sNocRjSzzfDbekrIanRi7Qz/e2VB2+0xB4VGP/9UdJjzmPkDTPZjHc1PBoQg1MmZPte+BX7tqxM0
uEUCnaRSWGHOQZv6Vt1rVg88qGDvQ3x560497PxSA1OK5axGnYXNfytFZF4axNcTI6I11U1Z5rog
A6ogbK0z+fVjMhrnoSnypzGNydJImLg+0SZYiucyr6WH7ah/bPH87V1bwEsMxlyZTi0Ny1rz9uHh
mmKZ1dH38qm1V6/lGOLlrsdRHOcmgC4ckgsAirgEI85p0jqw6UMqqg1lfBu0qUtK7RDi6SXt0LCB
yEagnqdQj+8MRbG/VTqVboLTbXE/DTFseO5Jd15krnLixULQvf7ZAiMPNVZTcGymo7X8/VevczHV
wNkrPMYGBna81V3S/2yKtHE9spSTDYxfaC2wE+Aq6EbtNn4XaOpDNCflUSRjRsewB/G3sewwEPtM
QkSWYSt/EZStfHE7kj7PR2JpJk8zuoYcVUJBL6QyytkvSjW2933XQ43JAid5wnpvzV5HuhURAJXj
/urloP+yMrzLXgPdBPJxQJrYbgQJi9xo6DHZgxACgFfqBdY4F/QTsUGkYca+lrXVExwlpdmkpZI/
WEM/TnsU50LbDm5gTb5Nok7CpAtS9wtctGKiuuaAPAsimX2B5jaaftwM5Q2n2/AqQXPfecQ/zD/d
YJwudCcmQC2q2vCqSyVoGHdScMpEqKHAYgkxgZ3KwsAP00o56warhL2f2RU26XERIcoUt4sfQ5ej
I5N27g+r7OBUSMjDW+ixzq8sLOcr+MjwG+GUKYSY0dA4Fo1Qb0ZTTj+pCIN06FWThS+devtFpB1u
QNbh4K4Ajw6LF46VeyGzMnwsWwhZXqLPkJdAn3CqSaMBsAxxo54lZHNvAqh2fbVtSkSSWWc+pcNc
BzyD0qy2WHoV4FBxnDzUGbEg5DCPrr2ZuyEoz5G2EDDQFm1ITFQ+KN8mBSn3JiKutt4ktRynq6ye
wQvMKF+OYwVm99o1UyW5AwwQJI9WFZgKir2a7BgfOIXS3pNRRH67z7etTM66uR97Yi5JuM/IyFFR
oaCGJcrNpi2v+GUTluDG9bL1qlRJwTmHqdqiUqAM5JVER+0RSIA44QAWAIGarOrFtqT87vQz/4pG
wCohvZnePgSG1e6siny23RwE7WWuKBHREcjKOIvRsD7n9Ez4cBt2AXjJqWefkde6m1xPwSgyDwCJ
NuxLaM2QwrqkOxuMtiK/Jm2qfhsoTkRYSacQMp07avZCXce6nERCMlsUELxNYJZmXVG2bIhUaEXt
04GxLsDaJTgvx4Cz0FiBeenJ7EOwqvXxCE9JzUNWfDFqB2IqDDrIVOrnA73RQj3viJ9WtlTE9Eu7
HSOxyZUaPC4pVaV+AENV34djrxQH7MtVetlbkRvfNINh47WgdnTQurY8xy1c1LGfKHP2RJ6Mfe0E
jsVtNgalwgdkhI0HQN++GqwGPmhYZ1ABOlmhe59ixQCINeYBaIssCa4GAe3lfCy1MDxDqu2eaRE7
I585nrW+Kg1SiAna6wggGMa4uBaVlcV+qwUtKWYlGQQg7mNADknp5PahjqLOOEP6B/ItUEMszvPA
K4OLooVqQTIELDVnrJ5sIBnoP3W6qjudB/vDHdVC+k6Y9eD19Di871WZ115NBfonLfvA3GrKmE7b
NAqCg4TfYnuQe7KnXquxQOhRNAPgnxoWqyElaEV3+R2byg3jCzPm90GV09LYi+w6ejLa2DT2ywG9
RhVfWXdhCjfuHAppeUG3BjSDVQz2Y9WR8UL4lhPdQUPhHKpkCmnemZjtZaHUs692QHnDa2GDPZAP
2f+uu7SRHsfqEKk7ECLiL4IpfgxaB6Ycrm0SL6poHuO9Q27G93FuEG/ovdNarE+S7A4jyCi1FJkU
V50KL9RrmjkWm5qqULWQ2CKCIaiiqzurm2g3SiizxJu1KaeHAOxZSE1Anx+QUpELUQe1/DaJsvrt
tIXxyFpeEgBghOJ7mkz1r6qWbM8sJU64x4Ydlfupqewjj3kmrkMSSubLMkoflCrW8g37i05Hmy1h
7+Vi0VlHXCXbeKlpWyNugM+KeAl1N6PYhnFuzwDo+bZo8aYgQ1T3NKAW/pxkpbqVOConz+7cDBJt
TiN/Mw+OsS9DDmV+3ZCAqpOuUNCnUpKvWO7Nr5Ml65J6UBvrWwkk6icVztDZ6KOb3gxjzp0w3Vq7
bAxFXsLK078kRWGBbyBVywPn0l2SvSBDXyOv+hdrhsj9FpxE6RkG1Zq9HcyCVNgB6gRRQuC12EpS
yJJOBUWSSyU0K4bjRBEpKO0za6IFtCH+LeGjZ6iRAr/Mko43dLHYpVnFMb0oWV+9qcrVnyLO3G90
3vMIt1vdmezAEpu4msjku1Bp+u8oaa3Mb9Q0firjUeZwHZLsQshs7iBTlcSeJmM56BuQYQTwtX00
sJEu62RXFhNxPXy/bA2cSAdNrUhj4469HQi3yrXCH9Y0KcMhG4YOoB+YDXOPWbaiPptpFcewIeTt
aosZ+ptqRN1jXSj5Ux0T3XIGhk3dJ1MMPxM2wHRu9HlswRUEnOTpeSa/mSIkIhlKzK07aFF91omO
ONYEFdWDIPTwHv1ZdVvkEYpmZi6bwYwT964I9FL1oCikN5ajPFm1IQt6PTnL6DAqXYK+Ku55zsno
aNtRcxXoZqXmjgfq/TPwDMDGJNCrIPCtuI+fQSPm0M4oTof7oCNhCohkJYyvLNkigZQ263A/aNZw
7pRGcWvTGTBgO0yz2LfTEvgyZB1pHDkRsy9FKjP9JgvJio6lOtB+YeXuvBbz3leWcj4tY5sIAI4y
1e5J/SUAlNRm8ytFD9W+iB2nSPcafJjMo3cYOF8KA+qxDwJmmH4ObPkJQx7hluy7FiYTQS5mS/ZS
ROd1P86Cz/wwwTQZ4ITKPZsM3iNg/OV07iazGjwK6nzzgRykqvxVqBa0Q3WuCTAgj8I6No6SkC0x
ztG9IWodStTQmtlZx+HvO/1t4M4jVgLl3ILp+i3KXJuapmu7nhpNvbURzlg+kouUgZMDDTdsQYno
WJVKh38j4gzk05VL8rtRmyIyX4KmMn/z/Dr1ZxogE4NnGqvqec0KE26l2+jZZcR6ARBbQvjKiT7L
zxQzIZfYyEYir0jfk9a3CkjuJWB46yHWREf0DQ3B3/A3yG6w8lCmG8lUbDf5gJGLVHOjS0lDLEVF
q66rZ6yARnfhZm1DkNIApC4BhyoX4k3VbVSqUfEGs6QssRWUgoKaq9Q/ew3xL5pStScuQstm+3Yi
dHncl7PekK8ROwMZ0ry76oam4JiwZulT5xvkerwQ3mcrPgq98jHXAqU6THnD1mGOO/WGrA15Odhu
BK1Q5PmTIa2p8I2pTtMdSfVpeAkAJb5KCgrHJHlzkoOVAPpqZ/eUsP2AqJ5qR91YvUUWPbBTd+z2
Wy+joT5wjIGbxGXnz1Wl2tdsIhRlp8AoIP25kfbg96Sv677JOnRrmnA/93ADe3vbhgS/elPatC+c
lNUHMEnyyAqtlLtSxb7iiiEPUXBZ+iHVFDH5fdYb3xVCSlvuO4eJHXnu6mXCYVX3pilKg43TNzaB
TE3b3o1qQsxMktdKtYcq1FxbTa2Ou5Hs23xj5PpE9nSQqsFFlWrVZY4UxvbVIcwkoINZ17dakuVX
WY7fwVNrS/81RjXf8d6GBuUHfa1tw1bBM1AuGdkinFXhya6Pi5/svZKtM7alj2kPzHNlYpcBTQVh
zXfDmm+aPk18c5NmJp6vzwHtRzrJImGdlw2iFNcgTwSMHccKKw2J7J3yOYaFSYl7j51waPZqq6t7
OwOsdFmVrDxp3GjELc6afpu7XW36oiHQyOuWZjKnHVWxNhn59Y+jqY4/yOROCyi6I0rpsmldQuQJ
+xuh4ClUq81+McvqdF4uic/qOcjHNO94s8TwlLa6+O06s3s/mYOWHDKFLHFdiZKE01we/FDrbr7J
E0UAlZWqeeyhgArouopT7lhzR6SvSa7J66oJzOZaJzH6icTasjlvpgG6etAvTGwQxZzH+d78HozG
6rc9WYqqL/MFoag7k/iSFWNicFUI5rcDOcWzN5rTbHk69GX30gFnNm/6rh6GzUBgznXWYUYGBjDw
3dOiCIxlXCRlfGbZRfRDYav+i/SfmegjNVOx8kMR49U3FPqxiZ5HL/CIc+NBjnRqcHW1wxX6ZMJD
A5cG0p5SKKkxgPXYohaj+Qv0nFttSo5i5qayQhfw/AI0S7wMUfFDBnEu8suKPiBLFyES3FtOnFxs
TLwqabERBxWdRMUwTsdnF+Y7sLSElIRtp3TihgOjTeZeT22Cj4+wH0ABkF/b6noI0YnqqCSTl5Mt
35Eavi5Qx+QaBKutHOA+5GAuoYFq542WT+EmM3oK7oYSdV/jYYFkCiu3cX0Hab4zEtr7S/uLhhZu
S1xuoRk3vimKujkjTrMwtvpAVxyjeA4lE3xhfEvQynIPGlP7No4xbSq+it1xjIbpmlb9cEPQ3BQc
BICGmv1WpVzDfwknXxhl/xOfVU9faxzLKzWdSJpHw1SjARoN46mP4jY4J2IHfetkt9ZZndv1yxwA
s93qmGQJRZ5FlG+IOi0fYF02F5FBYcorLZBsHqm0zRcQyR3+YyknSpmKq7ZnmZm05g3UExu46kBc
oocoKD/r9ZGNL41zUtJMnNObgICh0c+bCWym6NTkapo1cRwb28aLQa5r5sECi4SvR5wfPXs028Hr
rF6STloCZChtO+cQGcXOxQg9JbjQDUHdo2NDRShqZLUPSxbH1xkm/qVrkBC6bcmQEhszse2bIBLW
dRJX83PeKlL4/Fn17yhLreehZtvsudyvR7iRLdjh2NaPmHZTnSEjgpODMjN+UMYLv6Q9mC2O5bHe
k8FjNi2cP7e6rUH54p0rFRaXCu2/zdIDRH0rVTGqD7SSJwFJGuQnBQ1iw7yu4qvMpqAtLi3E4zAj
yWBo94bVyB/NmMS/P6+Lv6t9rXp5q/5JaoHMCuRANw2mm23TwfsG4iajsSchwwbiRAV8XfZ/20aj
bPW2ZgVWVVXTgDaaNeqbLMv9Sf2t2Cn4xehEt+bzC6NF/XakQaHMofd98Twq/Q11bUYyfCLu2WgD
15I73X34/E6u+13rS1tVEasC/ntLZs1zldID524W8e3nI6x7XesRVrV0s6hCBeBp8UyVx1ssbMrT
MJ4Y411RcZkPqHFQySJcQR24um2E7dJ50orn4tDuxYaw2MPfBW382z5+NcTqRo1za0pn1ItnJOTb
Jn+OSDv7/EatLATvh1jdKVyEGpQjroKzGEs/QWokXX2rN812PnfvwtvZj/afD7nuc/x5Nq8uapkd
r4qxJobZFtR/8Rw53V7E+7qjBLYX5RK8dlYo3zFtnbjID+fbqxFX3Ry9mdrGThnRwkUUNLuwPdWF
/PBlfTXC8vdfXROVTD5SFNKeVUXdCUUcLFjQQXCetif0J++ac+u7typlBxh/Y7ubimeMFAcUof5k
N3xms03XXIHt9lWt3SXFS6OdxDl9uEyg0II7syiIzdV8p3o8V3Qoi2f7C0KO8/xbfF4S7uCle/GF
IkG6Sa5A4H+ZLifvVFjSh1Pm1dCr94BOwWTFulM89+6xG79yMAmHZuMYz2p4rRD/KIzHz+foh+vH
qwFXbwXC5sKYGrt4znnjXPkNX78PK/rEvPz4Yb4aZvUqzHQY7Ry4GEuItru/vQW+vQE4dGKYD6f/
q1FW0x97RmR0lG+ec5sgCbZZcbz7/Hadmhqr6a9PQkFCz+2qoObKLSULbUFUkKNLOfnE1Xy47L66
mtULoAgypSuNsUqyA3fmo/0INDk/MYj2bhRnMTHReEYESaSYtXoy9Uyqqj6P2rNujcMtoi9QtT1k
+dlK5s0ULdraWoZXdMgM0paKzGezmP5KyAfYdKNAs560+ejlriU2TUkoqIY+DmVo5Zz4ofoyE990
5FxQUKZY2uT0bHFSv115DL2rCCesg18oRmnFc94ZU9+ebeRU1FjjeCNrw/mdL+dYr+oSqBd4EIhL
6Y3WvtNG1wBja87FBRnj868UZwDN/sEYpMd+R1ZkvY42KS2OS1W3UyIql0tf3Ov12cH+a8AFDnQc
bp9Pp48/SovcYQGNLRaNtxdl17RYSZlGNpWcwXQ3S886tj/Dr+4dxcpDVF4TSnPqS/juia+2d/rb
MfMkl7FG2vNz7iTsnR/n4GbixlU0f8NT6WjvVK9v9ydIct4Ohg4dXlLO5i4/xtfxeXrnHKxbtHs2
R/1L4s5CuNkv+Ylvx4eL2isx2mpOB1rfmugW2OdNX2b3e1X54M4+f3IfLtSvhljNxqlsk5zmJl9a
lHWeot0pzENF3qZN/1NQvS66oxs9/Rnzr0Itb6qX4otsXl7k1bFax1a+Tq38f1cx6sS2/C3X/9T/
h+GWi8btf8629F6yMO7y17mWy7/wT6yl9R9a3fCSMPxgUVxWheFlibvU/8NaATkAtRk6criWvAb/
Zlqa2n8QMi2i7wViwPrHG0A2k4z+7/8R7n8gqsCt4tGiQOcM+jeJlm/fNISz0LZc9Gd4Dk1r0Yi9
nfzq0lKvl/ISLTOV+mOxycvue5eJi6BvOG7M7Yn1ZKUN/HdElPk6am6BEGA1Imxowu4xYdF4178K
DcNzRGCIkjy0QfdFdzvYJbx8wWB8d+kMq0Zzzxn315QTNNcoxq7pzBcU2pcptXarbn+UxpRtWz4H
W9E6JxxxPB4u/79X9GV3tYDhBLZW1nWAYcvte7WX7KYwsNQg0L0mHGbfyMlMaq06vY5IwqIhyYlj
Z4koOZOO1NEvpvMdDot9EzXDPpnnrwC5LS8Li4YlfkGe9w2yuNGlTKTr7XVmRD/NmPyZZEmHbg38
Ik7n3jU4UmkQ0M4h5OF8dm7C2CFoPTV27TBS90JHTIwSSR5FMRgb086nTRnEZ+wTE5q/4fRr1OX1
2AssruQseLaiNRuDoHIqdgRDtcp4rzdk2nYNWWMgdwGH6WN4ObAObtTOavzGpjSMdG/T04PuvTai
CFhY5BOQ/6vd1eBe78KAKDxXh5rtFpXBkYHgqXq2hZ916tZV5LWNT3gX5DWxLkUyGS8B3fKXthTJ
jtSMcSP5nKP8ULaqo9S+Y8dfWoINdlFefI+kcA/gc3/MovpitkTQhYRntWOWni82mn3Sqeneruf5
UgXXckiG4Js2hsh4IIR7ixzGU13yygW4vX3XxHhDy7rdhr1y7vb113DK1fu5rwYiKPqCDmyvXKV0
5H+5pMzsg8nY8/zcs7osO6rhNTLovjCv4lwc8ih5HmIlv82IIbo0C7XTNkDcyAeLSfShakcYWhXv
+2kwKPjXqnnAHYdQQ3EDcUG71CavaI6+1JD1t8STNeS6U02hEOrFekD0eO/gFFfF1zjNaVWl7gG+
x7EgsGuDFmf2p8Id/Vkv8q1GUpA5x822kzOn9ZYiVhw15TVBE6EHUqPellU181em3ERZV11lUz+i
eAp+J1YUPoejeWzpCvp9n+WE4oEFPqusvLybA4RXeaiRV2YxQxNHKze13dBr10SyaXraHaZjPxX2
HB91R/lG+IFxQ+c5vYQ+2e51uosXkRYe7bnMftRWS9rG1IDax4iVeqEZtBsCu8VV0xnKVrfdOfXM
JBp8AkSL8yb4L+bObDduJFvXT8QNTsHhNudMKSWlJtt1Q1geODOCZHB8+v3REnBKMo596u40GnB3
WaVkkoyItf71D+omNCP1Tz1G/iGzGLlWQVxu2tLPyaRQ1QaHu3zrNoSeN8pbAtsAXFMfppgU5bFs
iMxACZ7dRJFWTC1D8eKnc4F33CRgQozNzh2TO+wd9dYXMG8yUgcO7H3xE2j/PS5nGQuU8I9GT4dC
Roc0GcLFyp8OAFn2hjFRgQiGTPWmHLdBPUT3DADzG6THYm9XrsRyJZy/TNixfunQS16KiSC3YeFY
kUGVRAhVFKVdeIG40l013tSsSjENZzecXJpgNGjQ4aK97iCvg7h2L8UoboEnmXMyUzY1IWiRPZ3T
wX9ySfhbSBvXIRN9Or5giWc05xYOvdaXvoT26hhq5zSBuzc9ZjDD4AOowmhtt+QEp5u8G+vv/WgQ
ddq43hfIJ8/lpNPDlFRYMKSkELZisRGJods8E5jxdbZLdWPlgXvAUutTBu3yiXz19tI6XXQj4dGd
2YLStexba5uj89+2lrBvKx3KdSMn+y6YR5J/jCojSa/pLjBL1LUiUurOzvIeG15ak8gT09YmQXzN
bMRa25H6mg0lHnSZ1D+Zy1mrdPLjW+FCK3LpuNcD87DPtUr+mUq8E5Fm3+vJtPZJK9yrcplIdIZ5
q+Ph0bDdT0w0nnHzLtF8RCo+o2pNDrnb2KgPst66bx1zPInCtgjmyFqGIMb4wxor/woXo+igrKgb
Vr6yGh9+UhlWK+aK1hGIeVFEdemVr5No2vhWUxwcX7GuW9Kh0lVbOweTNn1fZ4Zlw2/PSRGQU61u
VU3UE6cADBtZq+6Lr2EV7Iqoc+fVQjbJ11WkzUdJMiJ3tsHoESv7w8wAcmtakZ9d+2QtaTxDA2bo
32092Zu0DuSVqwZ5GEM3J+DMj/wXQRjKzjHSaIP9bQIls7DI9dJOA3OxsSBleHoTyVicAydTl4hM
r1tYvNMhHl0mVhGqvlXc2d9mMqWXwU8XPbZ+t+gUkh7gelLDTVSPCW49bXWJM7IPeK2P2HZl+Tpv
lYO6oMG13ZRkRSSjvYs98h63JSK3TUlq41YnIryTGMItd6w4dcSVIZGA7JQgR3RCGez6xM7OuQqj
n7V0+7sm8oZwZwGKzayaHfymGYw9A8m33Qkah8y7hPnCzIAH55Kfg9GGz8vsakt+uPtVw0+7sjsX
/mhNdNMV/Jpc3ajOI3GyyMqNLy3oI3PZl7cKafQLs3lMWkmAPIxu/0AGUXRKGHhfxVB3tirN5i2i
hh9JGRc3CMXk1vMHa9cWw4nRYr7NnFzfMQkLd60oPzUNYRwjenrAGCaFhymtzCUeT20wQMnOBQyA
zVT1HtvEhEu0IKnoIg1bb/PRIKsjDwK9wehieYbG+EVAmiuEOZMRFO7Csr4lsSK9yYdBH/s8ug44
gc5UBtlKjQKdTdFzSHZZlm+KphgelI/flqHTIWcMOrc3UZjf65KJFwsiujZ06HxyqDvWCofPWzKY
3QMyjANWTU2yzvQwwY6ljTjIwQ+ua3I3j7lrRT87fyQGkhPjymiT5mC5xNOQavEzbQPnmApPXuEg
FD6nLS8pW7YxDsmm7aa6OZmZ6sf71GwKAVfK1CdY18FhghVD4IOTEHlXtS4cyyTbzK03nt0app3t
/bRRflirRM7hrijHu0m0FUwmhOEbbcbnBm7BKijscNN6fb8zsP5ewVjkVFNMxhKEtDdDI+pN0Rnq
85yO0QGQQR7wx4uukpEMtpip+Sc47/OuRWS1pmVKrpoeTRd2Ld24C+omO1WjoV7cIo2uhtxrfxhj
xByEYbTc2qUczkM8eRjbJM296w0XPXTJpqrih6G1qmNvB8N6dk17H8KZWKMHi1diEObGIQnpELD9
bLtYk8GJKB8nEMO5DYbAWwfaca8RpbanCn7VnnCPuzSywnUxMkd2g/yHcOtoJ4zcPPhJdcgDh9RL
cpdWZPqgu2omFqA1yU3nYCMx9HV16LPUurHG4lPei/Q6caP7uWr8x6EkcJHtpTq5vf0d3yN5al2I
YBhAP6u+15e4nw+EEcq1NJvvTYxH09zA2+lJPMnNnPId6yDf6F0y9fru0gUdOjl44MENJ2n23Hcc
nq0TS3bHur5ijEiczxBfQ7r3fkRQGc/t2NjPaRqHnwIdRVQKU0iA6hCMG5VV3l1iV8Pd4EwQ4Pp4
TDYz7hIJmaYEr1Zppq5ECLNYptlnv4koHu0Bv4igThlBF80NlvMUhEaRsXdLohzLR7c1oKQvAdNj
TQSc04mTbUzpQ668c13gYiLsZqt9o7iGrvA5axPydcndOmZW1+9wyIcxafY7ofwHdjqYmiSMboXP
SdYn2U/VdPOGLu973nlfy0g/wnTDUt/xz0UefFOe83UavORRhgkT1dg+50H5qCiyT+TOfS7IhPHW
XNkmXWJ+zQGmamgUVJNko74MbRvv8rofjlka1WthASMUhegOaaTFrpymkkEzxF+/HtXtXM4PjayC
XUwuy6poR29txhb3y73jSQKSTc1ZFaa6V7adrKeSE9TtQFyg+H43sFZcqXac18zrV1NAoFhOUs6W
wEoE5Bxgq0xPiCOwmlgl6FofPTdPrnMvMvbCy3cx5kYirvuj2bbQJVAIHWMMKldzV1crp0Uf2GOP
fWemhQuZOXF3g1604rM+xBb5NZkagl0Rl+J+GNV3HGXtFdaXLW0TnD6TRKhRhJBfPefUF9pkboyz
RVXOztaP/X+YJLeHsUnHW7dMT9nADC3OgvmqUphRwcFqkuupENisgsM5bSPWeWFs4sm3LsziN4EE
NCQF2b1WjVPeJWlRMva241WG++OJBKsu2JGSKT/pFn+SKp2v83EMvodafiKs4sWs52Hj1DQ4K8cH
gxxss3+J86X29Z3iwdZxJ1dEyvGijqI5kCkUdMcJns9aEsC1mQoNzq1dZJGViBnN1OEBivthgint
IBjuCBUqs0Hx6tFiYtH+EzoyvNLQZjtOpZeuZy04E3tj2jSYaNftzyEeRzKRgoDJdDp+GfDZx6bJ
DjFKmucNeXFwzKiQVmFLNhgBwHBhclnuU+Het+UiilXOpcnDl6oxH/C/jE8ubs2I+2kj9eQ/pEmm
Dzbq/M9j5TFOoiUfS+8JBbtcDSL9pyzq6cZcdjqscmAmZtG4x5y/25ali+WKG9LNrij1JTmm1jGY
VAFBhuio0JbfWywQH/LYhhZdCXPvxvltweJDzRYSG9OI/DiUjPGblCtDxn7imr540zMpOdOusuQt
zbp93/jjHnVNNa9KdGhC+uUuyPz2C/x4umQIaPsuypO9qSfY7dnSao7QpnWIXKSZ6Ze4vn5nDstt
CliwSjXZxk7hNa+JPCV6Ls5OqoQhwQu09ZIs34cjJbA5Xg92ke1a+vC1H92HU56fhwrtSkFsEmiA
9yT94gALkYceefM1DF+1m03iu6ByXZNG6T44MjGeqbm7697xpiO5pdE3f6Rf94KiOzmm2Mwqbz81
eXfyc+J6lExgB4WY30r6840hBhBkcj5sKBXKfGrTXu2jwjTOENDto0ZbtfMbKVYFveyPmYjVbzOE
/V2T1W+jlv8EEj7Kkv9+xP3+39DBdz+1/yFvvpY/2o+/6v9DCHExuPy/Q4jrr9XX71//jSAuP/+K
IBrC/h/PIbwEJRqIILNupj6vICKmOgCNb7Bh4PyP5Zp4hTt4C/C/vH/Bhtb/oMXFkQuS5PIX4r+g
hr/MMv8PLoacCRd/8Dvgw8APBXaX73GxQM2mIQkfefBRec7TS5tgaeJu+hYFvH4qGSvDBOfYGQgw
K9CaqOoOFV9Y602RxaoddkhJxEREpd1nWbsu57Id3KMbG7GPW7Y3O9nXAtFKm+6hcGklb8Mevpp9
cExlhe1xaFJYmGf0pnlQrYOZo9m+EL8RpA/mZLl8DIwyaCgPEcbWLZmend1YN9nAMZzAt6Jbs27i
PkG9tX67rHZqQ1jIbmY1TgGRxAib5iGYDJvjc6y7WhYbi0xuc0IHFrYuk8iIPNTM32ZzAOVnZVDT
N9H5Xy/A3ev9fOdrzZP8F/zo4kUFKGxhIcM0CU/b3xzMJwCsihy8T5YXVwskMYN0mlvS9AIfqnFV
x5i6LJSR+sUYxTxCwktIgRt3uVJd+tyn3oAYj4034JZo+J5VuenQpuBqEfNwsunYG5pUeJjfsyDH
MdBdgOIqD5Dy2gevzFueAEKR2l+ITOXgkLcb+9Ik0TTuILVtQXAKris2F7M2iipEeeG+jTOHENsQ
/Yjdn0pC73K5ZbZk+heH+jjw1/lk9f532iJLAgFHy9VVhrn8Qg87Az4acm1PSj1E+YIfFwIarX0w
2jzyHwwn99t2w1xKm9bV7MxV5+/zyJCu2C0eWKo8E86Xqe8NOt5uwDd0kNCXMreLmOgQ+tvz+2uI
4X1/HWDCxU3INTTZ/tql2ubTamhsfO1aWQg+V01d0xDvcT+1gCq9zlyun9i/lK+dZLaoX/78zN9P
bZZHDjZKZ4jbiYUbywL8/xtxJl0Ahnc2NM/svmPsH5lVRvNAnzT0nkA5IT0Nry2e82k4yoVwOz8Y
8Hp1drDKiGLr8OfLeT9N5nJoyJHEI+hmPoBZyYfLSUWi7XAco6eW8SyvxpiZS8FtecNklFtFKCu3
qh8g6ScXwy6U11+PaYf/w/rP1/FhCLxcyBJSaqF0XDyjgo/udDMJccTctv4TOjMwvxug9KrP9rhW
pZ57CXkgBA3HHe8j+YN2PsMZXRk1YhrCxKfAHaZdNNP+T7t+QG6fbMg3FziI+RlZq8Ytbmx98CId
3cX5eZSRk5+DMre8y5+/xTIr/de26WPlh2M8Qw9yv6jwgw88MkFpim+ump5Gu87QaXv97HAb3W6Q
4bRPHFCj/hQaVStHufrzRzNi/vjhPuNzx1vkopBGnI97Nupct0tmJ37ySuQ20WPXl7lf7zQDDZ5h
5BTLh/tpv6wBVxKXZa9No+3D+lzNtNfOjQK1Z0UkKVTAeNv3VjLDZmyRNPBeYLuCUpnG28/CW0n+
ui32Xlct28nQJ5LfCbV68u2Vbc0+u7Ds5z78Qm4i2aX3xKFkrGI3aQpcTEImA0AnDicAi6wFj/Hq
3WRLsSxcvDu5zAn1Ab8ZTiSWcNuJroQrKlviSEO2YjwoCZU1Ro+Hj9+uy0/SvOe6Xad+kDQLVtwt
axuT/4m/C15/S197y682dZbyvUa3XTaWkdBS/mFA6758vbFavjPsV9b9KNuaD3clhsnJN7rlbpiu
WmeMwJikV5n1C5toxR2u2pmdejubbWITDV/Yi5GTSlEsVCuMfgGLVtoKfJUep3jAZfbCICHnkVTK
j/voovKu8oyv8nWDLPy45uGNhI6OCiGAJlNo60wV9/uTmWMUZV0XmY2x2iFDnpIBj86U9ssGO/ea
Hx1UsVx14EaK7wXFoDce3F4vu1r5ep01Kg/jgQDj5RyVwo8TZvCT3ZTWbkJygE487Twk4asK6mdr
bjnOnfrFy7TBY3r7VeTo6Mm7Fa87Kunacrwnz6cdtjWpu328F+h/GJl1pLDzbwERwaT/pPshCEAQ
wNIy+FokWy0XrLvQA7Azp5Y9Bs1NzC3989oQv226uJSw9jiCOGpZHB/KmQSbknaeA/0sOzed83U0
zyHGqG97nlE3I7fM6/OZl2Yg3Iw/ZFUPXN3bjzjYRNY1JkClNi6E8S2HNTrDhqeokX0MD30TmWhA
OrKueavAY5dVpjCA9PaizGLsBcbcaYT7kFmjSGOCc8MWOeyDlsLW8705Zm1M+5uJ0buu/Rm0e14J
W9VAks7rAWo7rcjPEickPuD1/2DNtrzf8vVtt3qmElRBQbbs2cKlKxzQvZc970Ezibo17pQlQQC8
VdX2Uief3k47a7QnvrERq6wL19gBmkO9NhRdaHLheKSsWjV+GoO0xIxUTHNXZQi4/Ou4C5r2mymM
gYVraQGv9dqx5k4ZG6PQBN2fRO7GUUjzB4993Jd0aI63y4Hcud1CGbOd/XUXfL8JYiCGQwl5eRBw
yKvAqPj98apK12FPEvmD783I0XZl1IMirRmsIZhYv5WGkYuIK13rMSwwcA6sDOXQlTM5A7vyLGsz
df/j6RZA4+ZQ+0UFgPLzW6FHt4cud0qbJ6FtMnG2M/pr/iggE7XhWateqHs230CyX2uzHYdvpEP4
atqPIImJ8W0yAULKc4hmywFHHiRGVMwRiLwptyV2khmz0SbKXP9sBJnnHulTKa7/wml5zyWgKbCF
F5pL/AfhHFhkfri3o4C9rOzafrCmpkYtnfbjHJMsn1PbUltXUSZq52gjsxgUcU2EGtqPf17IH6qV
xZnTpVyGSmESJId1xvunOzeNJZCSDw+xrHJffEKDAFN9Z4RWySufowMETyFoW/OsMRBcni6seWf6
b5G2y52A/CU8LgB+g/vbnchr4pO9ulYPr3ujLdplQ2blc+zvyFoaeSxMncNlQbDqKUd0gorE/kvx
9qHcoFmEEA3RAqtk6AtYuLy/HRkRtg261pYH0hrYcyDmDg3ApFF2lR38JK4eN8qrzB2x1/1L6/Lb
k+CDqXQIoONV4C58qBvnSTa5zGf1gGbQo/tjs/A5TvpFvkZ39rr5OFUHJn3E1befnokKEoX8yx2g
dP6w4JnSYXBCtiROLlSyH+/BUASyzctQPciEObB147wusCRDeRgcCq3ZzvdBDpBkbt+KmLKcqqG/
TmSUDchaK0E7urPyZNmyc+wz8nPapRx5iRbLgeAq8es7vf5ih0IyoUMtpqgltzwB1wtWSa0MPT6m
hiG77FZHpZZwH/wcKPMYAHjm3pVdLUnlJ7QLXv2CGmwpHBqyizCUKGw3Tpv7mPAK3mJlNmj4TnRI
RQ8oa0QUnTuy3hCyQgT41Y5paANLIeQhbuKket3+s56376Vt5qXIacOhztrrXowYWhC9bS6HhoVK
3UG6zSYqwp3dY33zVI1zwxljVbPLGf96AoL5T9pHpFznmr/Lq4Jx6M6VglbrCh4tbeKOUaURWZ8M
IYr8poqktsZzVODr26x1FvMdd8LR9DTXjSrnBhu6KSKCbBcFUYQoFwW/6mtIHOi4kCkVnTchUcw8
Qz1xXzAt38zp8rB39JM5lzALrA3rnXytWYamtIUBKKl9IDA2/JS/mxkZc/cGOCjcGtUDrjX0cbPL
hRUB7tbT0cN6jF8mRrShCINfW1WD1cVPvv0LFsuaF6XizKWZpGZbbnAEj5dfTfWfUiOWiUVJ1Wt3
ARJAp92xPHDQLxVgNVAuUIuqMeQP+/WNaitvKbT0iPFIcilwBeQDLBGxhW4pCJaz2hrxaKEoB6ht
mt1MUnWU7DDRm2JBwjz69aL/PPp2PsVXXSdT3eGvk/lRvU07ST1i6lDM+Y5YDT38rCP4AFTvlp64
RwYkVKwOgiyP0JnEVa9ppoy44h33nDQL2jWq/WVpzIAy7E96zh2lmYwmZR8Y1/CLmtSD3kFekdlv
UiMLkp8l/QBiIgz4nLC9uIXGz/LUhOFSt2UVRNj4UAZVIVu9CvuUvePZcM25r09GxrFkrYrKzCiy
m5HJfLfDlSGerzwZ56m6KaNpDKcHVsyMCmNTRm4UAtYWXrqUr7Zbo0s1IlpZ0tZe15Ppa83l4zsH
L2CT4VzB96RMQ02yIeEu54P8uFkahbfu5u15W16ylEdYIy8rwxX+8lveTmWjM5adO/Qng1vyWkL/
x3MMM19c88jRolRZXKDeb9z4nliDi+z+/vX8ADGgtGNSWI4XMYw9pxczxaUTcY08oY+Ufs/a/vM1
/HZ4BP5ybCwupYB9kBA/XAP+ClnfGP2F7KFivCSm9PLzVNFMPGMlSa+zq0LUZn8DHH59t3/1yEA0
mBfbPrb+hM3CmfzQI2deCV4V4hKTpFEYxHsLcXqYAXkgBjW2g8vsuD1bddKG5tpCrO/LLWsxn8RV
mEca0l2YGA35wMQB87S3ZV0gx9xZxH4Y4aFlNsGzxk0I8wzmasxMcNKwirq/x3lvsa+oM6yuB+hM
LslbzMp8iNprDF8YYO9Tti7loIxkMm3+pQf5FVL37++N42y4uKsFbK+O7348qCwPOSrhad19WM1w
f77i3NNQ56VN2/G8HfIg6JqtYOjYEKp0shfsUroz5L6U9RY8Ypfh8s9AcZZO1TJbHpSi5+IHSL0e
4EqZExYa2AD5ULDKbfb6i91Fm9ucdGeN7gB3rwFgXXk5vI36akmfLtNtgsGSzI9IzyfKl7LHl0tc
/dK0szU5BhZYP2rf8EZxheCWK4mVwi91g5GREsNpVANO8lvTyBsXee3AKYThZWJbI5yoOjLDLr2M
CktndaDDD3tj53P6LpyZFqNhiIWC86bL8cWZpuUpKx3Nv747FHFzx9otvf9GP6dignpL2UQFg+8e
k7gPxUvWjshbJ6iYjpv2vfpMR5+PF1zDY9baUrOweydk1HI3RttdUOT/tvRAQjHhAurCJRiM/WMh
LWv22glXpQsAczE/i9e1PjmFzytgE/XHJ1LAsyf858/FWp98eHLFXWLgPnxvoQYvHVwCs03X4HNd
1S447oB9CWumHR2gdL8gqeav2NQHaCqwF5gbKzQPZvMC833Ya4okrRCtz/Olx9O74TvqusSx561c
ZYMiyvskS9/3jS2skVGJu7qgZ8OyJEP63tLiuoRvHmUy1ta0slvqoM9ADAFmIX9h1X+QC/ByoAUH
zIYa7MHqZpt+vy9i61NijeIklzEKOrrEIE+WF8FtvDb4hxogi8ONnZVR85QhVjdrzHCnEbMxN8Tj
5vjWikRqCJH6J6ku8MV1HGXUcA2Vv9zoPz/TD9AGl0sfhHsidxcPBJDc95fb1mYWjMi378SE4ai9
9tJkeYtG15n4f+rXwZEO5JduhN2h7dqbTRpzsuS2E9GX/PliPp4pXAwpth5d4vIfBDnvL2YpE7QE
a79UXkfa9Mrs3KW4ckTrL4ygYOaAa6shnZ///LkfMlqXh+b6WJs7hCqytH5r+8N4jGkOXXYavzb0
sWrwcmMpVyPEvLWtxQIfwgDqYOFSe+JsiBznV80Vt85yYGi83hbvroCEunAlrHTmst8QuVLVHl4N
sHYWINTup7hLb6w4mTEZ8OGGUTi4csjF3zTQv5jy704M4iE4KHm2sOlpcT7czdCdkln0WX95Q2RD
JUPvtrPqKUi2qT97Si0EH2zYNlUOax03rMputVp7ZrGM4uJ2qPk2urEtSkEoGEkheY+Bq+5n5fqR
sQaV9RxjbeqW1nXluPjc5zsCR01U9Sj7YVUefe16ubN3tUHx+9Q7lmka29diwR6IRKTIdpNlctAA
6vz6g2a4/ZLMKL3AJv02i8etP5kkZO1xb3LF4kLgmZCzEc4jqDh1da+Nh1nqwtUvb4+DLIEFkZq7
aXlwbVthsLFnUCpjvlxcWEWz619xaRC2krf5DUvGtIUjcNMxJJIBvRNetNN14cjl+uoQFuqwp88L
ylkjeg/cJe6zNJW0qIJHquG131twrVd/fjk/wiaLxydG8wC7REr//m56IolJ2sxh7+LQzZqcJcgr
foYR7HIIa+lyD32riPQRsjVcuv/88cuiIDyLFBrO8+BDrUmtRWJX26vLG5Tp2hXuTesclSKfn/4a
cbkid7iKAscQls2fv/6vCOt3r7Fg18eGfRl9hdZvaxPCf5ZZc93fxV68dFVZQf0GRurEONutxRDN
YwhtmSlvd1UDOfAA7dnlHdkaIelf9e6tN8MSdMENOzZk/mGkYO9RwL/OBN7K+UmGvEtRKxpcWnQV
912Gq9evT317s3CyXWYcTdzpUhwmv6/KfhWausu8jbawzoHbFkQLnXdVpFVSGn/ZIX/brhEuh44D
YLKM6cnqer9DjoWH+RnD27u3LYp2xOWRvw2rHdrV+gXqFXuY51UOb8vkJdV4Gcrmrw3Aog/793PB
UB93/YCRkY8Exv44cYugBYp4KsbHkijGWOBeUfIZQ94VbNVhwPv45xfhgwIXixh/qQB8sYiaiI4z
P5ysgyG8WEZd/AgPMXWctWUynXNW1gR6RckoiQ78OpCtGa10qyEfrwhLq4txDf+dTWuVKAY2f1uc
vzEdmDxyC5Z6kNnA70cWwhM9YQCbPMZhvOwkk5M7HPc5MzQK8dcCbWBINF6U0XFPMNFcCqT51znD
sebm58X2cTl5wSi4jd4s6K5bTAv5Z68bZRk75fzsZ61NFisyGtu+R2PA+HndFuUybn0tQGtqZ1Zh
601Uo29zrRQFBlfllSWvRAHzC08fAjQxgwsxAsOeQ/lm5F/XYaUxC8KIQYlNi9iWpV37OI3ah6pL
S7q4fqh/4RxNuNSzlltaXF7QGUuzOb6Cd39+3B9rARY9Q2UG8hYVQYjD9fs3nRTW1MTT0H546yzL
xtewKVOzj3a0phOOQUKxvP9WEIEHv3uxyfZgm6PCttDc4fT+m54Y9lbB295jdSqSGcNjDKYJHCWn
NbRq5jA4bfCHxGQJctU8hJhfbyHlJPLWfh2EeA69ln1ISRw0XqwOpGFRKQWgPm9znbeRZS/pffpV
iUMOnvZM/1i22IXj/HJuYn+YiFrwcRvC/kybyyS2wsDNhy8DXFPcFANqQGZsNE1TubAQFtgKQ7dl
tOn2qmcjCpO8wS+0WwadL2/AlixUVRvroQpnq98rMKEWbzzMbNR54REjLjJCu7W/MiEvJIG7MHr9
53yOBIcxPEcS4LZRP8O2uartaE7M/dzRC90MJiOgeDMXiVIFZMQ8ldm+mMIqOlvLCUF7IEIDH4A8
6lU43UwNzG9F2QQzEFMvI5jj/IB5WA/MZqLGNkltHaLUyLe51AvaI9o2GI1P0wT+JdHCofLB3ZGC
xHh0B2yEmbvJsJmKXQ6AY/v7NBAFm/0wBXqmIJuhn8bbtMdL6yEYNPtUmXXLkRWZRuh/Ay9Ksn1c
REPtr5K8YhFvmloPY7CaXyfJqQeUyIcITBqpCI2JEnbTj62P7a12piSu1pT0SeYcS3C3rnmMwV8y
52Qu8Z3pZZZZltbAfdI3W/gqncq/InsYzBfsAe3g2Cm8seN1PkbFQq7HU4+D7m38rH9tEnjVY5e6
bbCZmfLrPlAL/vcKu77N5PEPXNoDg0fKzqPrCAgaX9mlENK5WpCsvuOgwjOVbEC4rQBLTf/9dRIY
ZxWvZ+J7A4eoNwHbN5sBZyXmMBmGe38rt2kX368xTnKIDiQ/QFejk6TxeL+6WdqVhzeAOPYySbGa
KnAuldmjhTKFwS5e2dGBsJpQYFFdSHymG0V/byP+Ggpm+ZvRGtP8Smp2wY0C37tG3qDAcjsrfiyK
DspY6JbxcLb9sm3Xyeh6J2jnFAkr38bMMT8F9Sgh8K6LULfmpmv4u2Rf2rkhb7McytnJUMC2+w5A
J90kMu2/YpI94SQg0qHcogZq7mmXUrmtgTsxtJwDClMlPXs4esoci510Iny88OP39TrVox+7G0Ir
RusqRBJ5g+ENDlAmpGe0SGWCz1gQi3lVJYHaANjJEBFO32KRm1X+Nc1FFW4HYJOAL5v72Jd11rlr
3H4grM+x/0FDnJ7QhOGrmnZ+dtPg4LZpwD+ex3IRiGiCNpKkfkZplN8UrkHsyow5HxRpOzajsgev
TpisX5NeyVG/GYU7p+E6c5qyNa/B4IzvIYF/ewZ0JfTTBG2L4mX1RRsc+K4W2A1N9koyD3j0AF9W
beh2IM3hfK1Ru8WrsPCnJxMf2Z2usYRe91bR3pJ/pu7wx2rOBATO8MW1uNeB4eyj0MS0E90Hozgh
qiuKqWpvusm0sWZ0dkBQ/hlWXnxQTOQfTSUEyrogeYpa3Vwmo4muY/DzI4aJyDG6uiWeMJUWwN0w
b3F+h8cdztl4NB3dXckM4re0kabNhDNs8Uq1wd17lJLQsKbvKhjyhxpa0F3poj2h40tuBt8s85UB
73VblM18ZU5FCPnWLE5WHIk7nLUmWOrQEVZ5XARXZpe5T3Dum6eQucwe3oax7kUTHUTTKU6TyivX
llGi84Rb5x7c3qseFM5Vcg3uzABj6o2v2LBDeJa4mHqWrR8s7B42A4Tz/eBL+4z3sbEZ5n7+kTeR
fIm9FAxvioyNRJWzaufIerEYARx8OeUHJxXT7Wwb+uzFrdpbjNaOyZDplRPN01WhUgwV0ka6d1Bt
gnELUafiU6xoa4APXCnlIo4MgsbfBUUe/Qzy8TnEK/zF4njbl1MWYkVBgHyrBfthmpuPLhvwFh/j
4FbEvn9w5lSCr7d8gRhV+WNA30mJPXj468lAEtFREhW5ooKS17ya6boP1cA6sbHHBZ9lyQS5dR0D
RH0dU9c41XYT4JDuEc/LdnKRMq1XnJnVM1gUpO+5z74m+MQWKAKr8a4WQ7WOVGRR/DDLQPvYOxr/
Npj4bKils7L5A3PSiDsIgwWx5YRx9+fJ8LudmFV2zDuF/q5I5vzCjE1fBg6b1QwTaN9BAV0Fo1M9
eENaI0AopYVe0Uj7pIsxicQDdJEotF8sX1c3CfNBMkjK3t9EvW8iwMmJTQDeeB6yRa/QyU8JA6kj
lMxvfes8e2iYIK/l446YMwKpQrsm/dRXxtHSdR5eh25UHvhihbNmXKNuqCgShE/0Rv2mrm2O5MTI
yN4MIsX2iiB1oVll5tfGMMb1EAqoxK4yvhBOb5PG06RuhXoA9aA3V+KQLcmyEkO9f8JSGqc80z2L
yx3PsesMpy5t8bOtkP5s6IDrLwNnx5U1Ce+JOUt9KaPadDdVkuudh47l2bbakjS4yGhOvkYYitZI
BD+MpETkj2+iBgewIdlucYxNz/XodIBfEdZtKkcwg3AxRA372S2HYP2/jJ3XctxIFqafCBHw5raK
VUUjUqLUze7RDULq1sB7j6ff7yBTsyPNhnqvFKRYBSCR5pjf2EO/0d1ihB9Bqtl3Jh5RD+nuDx8b
uhCXyUY27zp7kfkxwaMO4k9YxTwQ0lUmKICPhO3Gq0UT41vjbGw/Uea8Aw+BshYDbz4uYIUvoTPB
tXGxCVjXPfwSO03ye5GYKA3gooCCHqPQfkIWHV9plDD3Ew7D5S1pwuyzS/R/Hxhb+tUdnOHBjceA
ysmSnid/t0s0Q+uYpVku1ZUOVfeYIdl4RzGe9oKLACmCBtnfYQvztVzD8LW3mgjotJvcY/66Qjkf
xgt12uSpgqn+1GXbCzf+Vz746BnvEAj8hDZXUzjs3UgOX/oQBtu59NoIhvwYvWTB6l62zOuRxUEU
GWJZ1t7lnuG9c9vVh8tqfqYG5z6txRqcg9IZb0tkxeB7WLt3GQQtqPd2CnjNg6JTFWN03yJc8JtP
rZKOS1FkL0Zi2GcO4eZj3a/zPXTx/cFkN7st2xbfu1w7vwtm1/iYhvNMd6qGsnRd8yKrbzCE0/yb
QQi+v3VD7NOIwKaHjBJlUqktZBgBUGjzCxhEz+1OoJadMyByRJE22ufJ9L5LCyAvOgNtu5mEWJcn
dC40LPXYOh8nPD6kjsGGAjJGpWjhWKTkOiksuBptYNpX8OLWEm2H7C0omcvjHRY3uD3ce6r2TXAl
qVJw1OF36kpTfTLh4xb4S4z0IN/WbEy6P2IvqtYZhpQg4aK9nhFzrYKwyx+i2qvdv1ibUm9cjZFe
NnxXYBl32zTP+zM4kaS/72PDaKliJ+0G4cpZ/PoF7ZZxRgE28sYcMiCklIuB63V/Zxi1tODiegu/
mWAGIKZagVU92W5BiGcA0F2uXeC29au7oIP25+glzYj+C2W37CPd6Niyzi2Sjrb5RIF29SApmm4C
OW4CEwFaZwEBul3GGRsBSmMdou0kiEmbXuMl5+A6kaR7A+W1lfZDqZLdPCrr9G6yiHTuQKvx39HR
MUGlod2iEylINX4DMVNM42lMzcH7+3uzym5DiDCe1yaPm+mzxMKggZZSxEhtnEf0NPwvBGRBdoEf
PBm3rrOK+oOGlVY70vENryOp9zeVIUft3oXkICnDGMBTHv5N1iSYf3NbJF2AEStFtaLNGqAgKjTG
81bqthoVVBWLG7ORyi7wqltNGkeFkEPp+5fY4fDrkU3NmcL46UXk9Ah9SjXdQWwejtAeGsOW3OgE
tFwzmx3SdWOn1fhQHriRIqHI9KpqA3XpCBp5Q4OFqgLzXLJ5OkzUA6puKvkBVLD8jo6roJY0ehkJ
dQHVpSY+VzxdydHxqvKIdq0FmS04j/V7RbHLaioCD2RBrR88QL86SoppJXMS1oLNKKq7KTD3Gq61
Kv0PpHR8uUrP4QfJ1/ZJFddoAvOHOEGkwezNaMe6OCdSJQsYmuZG9r319vt4bnqUfyI/6PMn8uJu
psS80KloH/cEDPl8hgsXtdVlAkjJOlWg6xqs4QC0JF3DA6XaBC2LkaKh3GpM8Y83tcWWAZ4NjEFj
W0D2CgvsdOV6MjxNFzLbbl2K180DagYM4zS40p/xzZABKRQJZbSrlLJKYpMdjJcwo9X7DQRi0lDW
jsPaC5g9iIu9AT2lrNJFyYiBEMk6vfJTA+R9AJ6/7BRoblbTIwB41mPVufa6mpce6qtN+4xqO29M
4aRn295T95vRIAeLuoVDTGRe8m7ceDERXGGZPnUvpaO6adE5542g6YXSrXpNugeYuEtI572Kmx02
wJxG8kJjApbSe5cXeOIhTJ3RuWpOgVMxBLnfSf2IzEJ6hv6aWmt+Q9B2Qh55i4t+IxqkfcytuLZX
MsZWHW58ehkMEM4wJWTqdRvVia+b6nROezAGzdlk1iLQwbLr3N9pGUp/eaSZg8RUlpM5PK+Jt2Jh
08WpPNO0jfLY2NdK28fv5pkcZXWj1GxPJf2X9W2lfzB8bTYTIstTE2Vs/6VfCedhsHGA5y4W+s6w
kr1d6lSYjUUbhwDeZJ/hEFvmbyYQlJbdOUrz6jpBMJk/k7VhYiMwmeWc9xBoP5opdjOQ8R3Eb8BC
dbn7lu5JXr7LfNCJ1558zH9Ve8no99Jnbo4TZkwqI/tieDNSwqd5NCm5GrNJmUEtum7OZMynzpXe
2lyCncJdYs5kRO0S84M33bwtRnDoRL1H8g6TiylZt5NAOADIUIHD+rPyKd6FmWcXzz2r1vu8BDSW
/sK7gioPoi6S6Pc2qGzv+6I9IGmqCoSPkMdp53dlKjWC1rXHj9UGv/xLa9PKQO94m9bNPG0uiCAs
UY79SJcs8+MHMDhyO6VBVf22VWGE2F5Qu2guqvpvGy10J9QQ9UXRVt3Ji8MtZi6QPq5/BlnN0FoD
mn0pR9kBbtyPdrKqUaoTu4hQ/GMZrK6c9tiTyznvUFDhl0tsSgNyqRM2NbVH62N+C3LKrFGBoNDg
NQi/n03Q+utrRL7O52tVp57dhGG1t0AQsfiXcsjdJX1Ter+prQxkTc6a0FXQMjRpNw6qgCJtVGN8
vyA3yRyrxkH+EJ1wCrYxrJPu62S3spCoe8ktWusmKxWKe0dgEkM+4Pb7imYHgi0rQUB6ovAj+GI1
TSibyV8g+yEPr7A0QHbl+BFTGdm/anttmod8tqsVyL7aiH3T2FgHu2dJAw3vuEGqj3OMrdldhMM3
r0vNl9GFOpLd8mxZ2BId2GP7mz9vgDEf1q2GKYM/VERpl3i+KXI/uJRetbGddGsOD+hh9kvZCSgN
SsyTwA0dHzZsS3mamtOn6TjnkCOnoun7MsFVv/Y7HgPNQu5ujsD25Vd46gc/6Fg8eALLpNcv2wfe
s781AiZuTl2PSgKKgkssx3NWDQJqCppAIjxBRK6vECMOrBHNQARWSYPjiOB3Ytt/7o8zzt2Leerv
46xGkeaCwVFTlugj7GHX36wBulb9oY58PInRw6mY/Deq/IUJ/jegmjM/wnadQZWgIi5w9skFpxmF
p8IpMz+/hyMnYJrdp6IMPRyNDLnnJJHZ6puNg958WZft+NdQWg2lbKd3KzR2PHPe4K1b1iatApMW
MiPjVOD8vqLyLUBzKBrS8aab4/CPXxI+vvrHkWOUeO5xfh9F/oQElJurAsKRr4OCB+gGBF1LGcAV
ZRJeVusjSfIWF7PH69RddXV48XvfSU4OFVyiW93cm5u9RmPJoFnbtPcU+Wk6PTYggLg1bJt5P+5o
4t2OHEtVuuUd/GNMk5alg0T0Aqib1BSyf7oGBcIlB7CXlp1QLKMwiAz793wM0WG5zmol62msFnSN
Gw2uJAn+r3t67mjdN93nwVoXdKtgM8zbXQdjh6fQkY6j3n9WGYEzfgWyf0yvo+GSJFiYNg9423mM
mI+dDmNlur3suinAWAKz1XdnlkLrUwd6zVQUbnaxIK71ABZ9LmBMbynlZGqmXlZoHqegOk7ZShMd
mX6FFhjCULrmvZEDhKNjPeQxeUqfMl3SA4wzudESB699UsvmACFWDqqeo5RvrEpSVdABtSvfkc3+
yhfrxhBKNXJIa0wEub4sgtaEFkk90jVJXV6LousG56Uh6IPdWeeGfKfFEcznkqba8/Fc5OVEiX4F
VMtXz2acgPMdK3Ko5qH2twQud437L28YFWuQyOe9KH2DinO9LxU8qSOM1k36ugdIFz7MhpPhc/e9
8wWbi/diKX5UR9DCjTVHGKxOxDma5fA2POo/3t0YAuZpKOxX0l3fILO0YM03t7D7L0XhCRhGh7sU
YXpeIL2tdHpoRCDaetFzpm9tafQugJb55Rj3wD9vYRTTY7hl9BOL53R20EB7IyqTZbPaMesgRFKH
59TjCkRQVkoEgYMbWeNRVi+eONLTjIbAn/Al6QHyVmd1tlFKFyAdCsvlcgkc8YC/y30nBz+h54zO
PECrHgnIQLf4QW/7mWqbo8FynKKo/HJXOk1CqnYcUI0rs57+h8pIkwZ4Hyd1no6MmTrk9ZqG0Kie
nZw4v3aqMbdZAfyJ0wx9ay5wQMkYMr1hG+UiIFUePgNXrelvVZunzIMpp8aw3QKFVQo3R3Zd3fJz
N3gptBXV0aZazPWInQ2qGOp8ztXePpnpxC9zPMYZnzLPG35S/ecsjd32Ni27s2AQd0TfYe7uXMRo
Hag/T2lmsfNdpg44TX5VA62mXERkyBipX9lzIfFNwBBwAJiVnJ3f3yaWSIxU0g/y8k13pd50AkrO
WY9joOymGOtIVISZZONtVPEmwz9texQWVBid1EdoMaGzRRmfkhOmS3quq/fgjKG8dNMbOOX7MJFb
D46mqg659UEekTtxqahY5SzWP1E+kFekIQckhHJAW4OXhmCGQzfxgCqoRdGhjMVffocSpqOc/QWO
RkzXel0likmtXraPHtSlRMzUWriepo7oWx7blRJAX6O5RtaQ9un+lsbA+jhkPJp8hFBHCARMV6a6
Ogd8VdCgRnmQ0vYdAsB1cDoZe3Nbi04Y+q5wA0jtZNKaKiUVhC7jndiNZGKahTmj0MdP0ba0bLl7
D2EZGAblDaBG87TKy9gUcbKhgs2FNGixCnGt4klV0rt7mPhxEwqTO02trM8JpDzfKema3MsRw+ho
cY4WkJB3Av5Bp2KMFwBMJ722yFWJxmFEyOY/HhGbKtokDqZ3WHFRHQySU8Bxw7shGT1qQ2omVwbT
liTp6N8vqy39SBXs6qMbcjlRptuvRzaUQoAiDFNIXIWU7KhqMGH8ozRiH9Bb2gQS5KkoanAXtqVK
RfoJjrBcLlc7RZFPM8JgNeFNbDxaiodmVwP5z5RA2ZPNW2HlHO+olqm5rsfOSB2ExU6q3KJXnIo1
1+wAt28KtKqJqw6yJrxaFT7FMbxQ/OM6Uv6AjUxeryp3mVl7lMnUGarxwmZbzDUBXjFgrQQwAaW6
l2AqzX05I6IYWUQ9ks7gTyIoBxVq01PAY/fmqZFDAKrdruCpzb45AfSQkzBYFgljLbuURrGuz3lO
fqyL2BIM8xHrcZBvgv9KIBW9OVEum7eGQEDnkv1dpQKh2uX1UAO3OkoYVLF464E/CJYGS9fUXp9D
yom+e/YVBdvC2YXdjJrdyhnnqkx8t82Guag3ICDREpeo+pdKgIwV4MAzJA3Lo0Y8OQs66GojqwY7
6wp6W0f6+wMo20ZOVNaXSW/IJGAdZYgGp3CDsqa/V4qbD3BDSQd0RVOn9ORicqjon0ywnvyJfrM4
h8oLZJmSJarpoEuY8JG3vn8DTgx8t+rhW7/qkkub5GOAC6a9mtfUN2RI6cIdUJVjIivQGUzEkcGr
1V5FvZIoljjRA9jnGMOAQI7Agvo1XIZndOKK5pW0vdrelx0I0PDkrg6zDPClcKSA0QcsCn06KkKD
BlIPcEDZDLKONEWkc4a9nx9x/CRWuQLR7mcoHUYy8Ix63wuWRs6DNazk1OtcU8Ke3m8lwmmPGC1h
vbL/6XpKQ1InYWU/y1LVqZLjLxI2IL4lTAa9WQV1LAQ9nGYlOa1V5NZ4oaDm04p6T/NgA4nkJ4hl
TohZ7gKtrSXKPNQQCrsTKp/lhem4gsePC2pM+m4HuAwkmPhcCiOSzrI8UOJvq9nfwACH1oaKjy/4
u9IKHNYlyDh+8CX5Z/hYJDJJj+J42IAW/upgJ8pTsYgFm78chUNVy9Og2uJYREFO6Z+ktHMlzOhN
X4JjwTnLEqxwlyRew2iVf3D5MRnPaVgkSIZ1Izgg6qU7j+vtvUwFHZjg8ymb6K4iKQ0MJ3I8vtME
OkQWo8KaugpkTzWgvgd0xMYcbNPZoWtDIWHHkNu+XzwcOv+D7XdoC3MrKj6wjhR/mqzKTvAxsNyx
+ER1WQJzsFkyBUJ0pnk4a6MxQjEUFnwYg/KA5wQc4JiduED5HX84HphGF5gpz61y5sbFdYzNv4BG
2aDRm8jmrpFWelEESUWTIaKmy+pzIXcyMGBUJfYb3E5S275GHJKVWTgD9XJdgFAHgCbqRCtevtiZ
jn2GYbzapHTJ2VTFYx+MJq8wVVFfuAYoK3+ECCHJQL1nkoeuTSU1hWVCSNc8N0s9bPObkQIbJaMM
a8taH3cL+gcxk48Z8f7cwnpZvZcxSqIhklrpHrdl+m3FVTbarkFR2/nHEcmw0r+ltj97IZQqK5mQ
4AmAXhG79/s0nXN/3Lpv8G+aeb0zID2KeN+EKrSP1JU1/THAoHCxL13QSKYatO9OcGljikO3fQ5a
/06qUdbzkAd19zR3gKLSW1SSiX/Y0nlyHuqtbsq3mmn0b8+grftW+lM0X/18wFuXYt7mU44HOvXY
LN30p9l2iB0HlhNXNyTK9wkUlTNseXMrUCXevMuw2+6Nml86fVh75ta1suPNvLWNuexP9p7PdwWi
eCCDGhtzLy9h+wVu4kYNSmte5OG5uIgFmTOkiHl6s4+130Z+Z72rkcRc7lrAXf51pK034d6wL81T
iLCzicLwEI14rkwhBL7s6pYIkD4sGARPzzhFreVGHGtvMVOMFuBqnLw6XgoHop5ZOwHdWqPx6R7u
/bKBQkKIdoZVB7AMZc4mgxGEASiaSz6pJvuDf2eyDBxcD13TexcT4WOXaqTFHESPVp9lIwqqs2Wu
mNzRs1qQSfMr7OO8GlRLNKfe8mRZwdRcN3eza6iUpXmf5TnOdrHfz+9btCDah46Kp/uMLWVjPHnN
PLV/hWzK7V+t6fv4oFMRGDdkwsE7FReYtbOLUvgEOZDKMLaPuKijgoED9fpHyptIkHBUdWw0oGkS
MUWkteFxcGMPx+LcsQOcAqf57O2EVxTRppU4XJNrVOEwwM7ZeAcyxvY/AJJhZE49Asrom3EqUA0C
EkzOkG2V594ntF6Qea4mkypqo7ZlHLYlm2jVQaEDZRXi28dWlDVoA/0RUmknOVAhUpPEUknLjwqr
rShYCr8Z2RE14BUTkOKZTiAhlPqSXPUv2f0kNlffYlmH4gncK9oRupcBA3EJWWGsA+SD14NWpw8c
VfJULdLYsbtjb3ZAm52BUMvCnxpK2RlSdLkBoQSbde/3eO56M3y/untthJditAg3syyQFGm3QPp9
G2CTNTUtNQlE/5OzSXC0Wh272xA2TfPb2IZx/TUbUW78GwPgZXpYTXzdXkccnJt/q/ametpN150G
6XguRkQGjHhtRoXZK02cNqNgKN9gN2Fw3VBdRCYRvmiyomyf4t3i3RUqBciOqCThIXGmXxBXyep3
3pS34W1bR6CZsWlDGX3fWVNSbjcEa0ZYM5NHOoGQfmNh/U7+XOO/69Tx/udE4IFeF2bX5XwuioJ6
wcUZCxSxvtilnVvGrRnKLGnmj8HA1wfdPVAfK5qfUqpX/mycOfDTJjIdXHkSWNfnrp3r5LRWJr70
U9/1HZqTWHyfOzLO5qVdow7w07YkyIcvXlhcM8KiqzcijX6Lxg14EiDvILoi9WJ/KkyjM18GGoV3
MMdWWkZl+a9izLw3nJmJPexw+ovDZ2zvgt3cLnGEwd0dyEMuWgbp+EQREWRsP7fLNxzZcTUmr2s+
plQxXypg0o9hPs+XaYlYiCP1ZffvFvmN+m6AWd3f0rlc/+pdIGWnEB/h7LwMU/u1S1q7f7eBAULj
Mgg+9V7YPy1mjshsszj1aV9gV11tr+pefG/Nv24wr9+zu5W8ZXQ6r1lVOb+nbW/cBzH7vOc223xv
l9bSw1twHPMznC92tbJtxj8IQ5LHgZdf9rgPTg6GgmA9H2yq339Tg14fsSlPQX30kYm7ZZoyeEU7
2F9pQRTes02aV4NlXnLrnNLQ7k49kp7QHH1kk5OASO+U0dbyHzyk8Qv4sGGSAwazh697XYFASmzf
MU8u/TtwFCWy8ziyu6hHm90zEGu6xVh12rhmkSDRt+uaByTNnbvccpZ3eZxYf4ZmE3yeFiv7K0tF
YNG1HZy6LWZZ5MfXqLVN8Eul+2gvQxGeR+r268k24/7RsuzmX5xtnAzILRf/Miy3vqYJ645U73dE
ydM/Y/Ih5FSW/ENtRtV1tMfo5uHCenWc1fxsV3b6Fmeef/aiIrsuxh5/TPE2+jtAUZJO7GQj2F/7
3UvtOmypmYHlAgi7qrs56ND+vTaG9WkIh3S9FLPZ/wX2FTE0kI0UAN3UmPHWLtBw9eIW4X/8jeMT
HK2NTrWBPHY4rv1wMSe7qu7mqHYAmprZfAv8YPmSR+Rid3UymGfbjTFVKlb3KY8949njjH/aExTB
UTjyPll1V16nPEb5qFqjB6+u8JucxmWJH8BuTsmFfan5FGK18a7poGtcWiK41yXJlr/tdkxoQM8h
HXknR1z9jgdxPjlC2/9grtCX6ETnoXlukzV+5rIlFlfxfoUxVP1VGs7m/ZaHM5I1fOIaSn/g30il
u1/Qmqvje9OY/en3aAPMhAj6sgZBeiH93iP/Ny/kDeHdJH+SJbfSTQH0ovRAA9Vozga+HLjH101s
OZd9oxQMo3ys1vc7Vrzjs70Aw38AntNaD9TRCusrLuzRmp/DaAm9t2QG0TGdAovVxt5iUzImskP/
pXpvmnZVcPCzIE38h4sNJ4bdwQgU++j8fYZuLEiiURpde/YIXJnzvey35a6q4yl4xsvYpBONobj5
bkH0ND/XMyIpN3vL9g/N2C/BySy84UOWR25TnhEJS1H+W5EKF/llGuz3G1y1Bs8BekV3cCLG7ca+
25kPTANMJ/Kp9PZ/pD3/iBMW0SXXA/0H1wSYCYCTH3HCdrtlYKEbFLyxUFhxForRQirfkCqqCsQy
/yOn+f9QU0T95MeL2eCQMXsKcHOBcSrqLD9ezF13O2wguH1IG3o/2MyiQ8K2kHrIuNZU4915be4r
e7ShwxWeCWAjSVor92g6T/JPW8YNf6gbfY7Zr0D+DwWt2XI2+bvjBy9GWtE7065DRRLOhev7n317
cvhdDueHvAhxEOnaTKML3u3JhRoKlHxcWO/23UTDgr+EqLZzGyHVDeOTxbSWmlM+TfMbu1C+r5c5
B7EIutFweyc+ZepGceuVBwtWWz4cJ2ZQvqRIlDMhq6X3+Pp23015PNKKFb3r1RkirqlkuGpkhnoE
xPskisrfazUQC6f4uv3B2g0xeLGtcTKd9+iozdn2WAFK86crs9tzuyd/HZAQe00QH+EBapeWhXvx
+yJlzLKhkkQ7jTi665PVzWDW7jczl2xrhk2Lua6HgbKbXjyaNSinuPSmSjzUPIqj9l1qx91UvEu6
peOF7dBsM/MhhZS3xx9K18+s/Nrghx3vZzpPoqOSlgsSHa8x8Yn/OS5DuZXMqT3UlApSfdgW+h2w
qAb5ytYlovmoS0qRWfhIlNTFMqTthZr17jgvgOvDdj1H5KFIkDqFtRMaGn0i97ejmYEqphUB+Ysf
JAnmlRurPDIiGgtp0WAiOeLcpUMhBdoQNiBP3ngNUmtqChnwFnkxdm0h8XyJR4Jz5LuRqurTS9u4
HYPoWmhwI1M/lU5l3BcxTZ0ah/dDToiczjLjR+zrnWC9R1YPfaW7ZDKCIXk2Zxv9ulMfJ4Beb8WW
zRMO7Ga3rulvNEwr+ie2X3hcvUU0hdFog4lG4gOaXszMh6ylJQdOPyTnME+zs0Xuecza0Xo3KFFI
9PcgMD6vY9559wY2dcklsd3Bz97noPW4xynzWj76D+v5IIT9X4aaB00eAhGr2nHhGviI5fy4nrk6
opF4yn+Y4eW5PR1y2zHw/a7A3denrm5WiJzO6FPqPivNPmoJUsMNlYznlk6WV6EcglcBjEPbb8Hr
vyEJjuzAn0vM1KGq4PhGBDdb6ZcUNHD8WwcmvIrPIErqobmDb2zUwYlDgsDoYW0Hk9GdkYeiY4Wi
o1xPy6SCjqF1uHoxRUOQAKKxuithV4+v4O9SOAG+e7Jo7VvdJXXB71an1p4RzEsWo0BTi5IsAScA
7NaBShPGm+RRlTGLuEo5YoIAaUTpvHV5XaLJhjI2CH+UV+hvx8EFLbOlHZ9Ky3Kq6PsHN7vsDHDW
IzO2IpCZg627g1jj8g+R5BhWZBHBUv+hOxyJ087YSKyOV82wdAxmPXqLinCJTf0BjTgEg7Q+I3QX
0WCkfBT371GpRtMUqHLRomOIeXlHCRTcyyGv1Axp1lRPxKlrgwi9vwmVUzM6hz2JjWw8G9UkxRD2
zqpJ3vs+7CpmZxvNI1I+ms2ptQNzb3D37gOdKM/q7iHOiJaR3W1Si4Ry7PTxnTejLwFmAmkZPq4l
EGP7oJJ2NUAh60XrPGlWl91CXqRdRhs5aOm+xGi4Ehd1fv6vwZK882IPHinXQ11AJwRhmxzyMhFT
bnNQ8DWQt3v89Ur4kUGMYoPpoAjNdRC3CyzbEcLbf7mU9cLTLJJof0ngdFFQbA9Wv0IF6qaAVq3Q
UIxfX/5HziqXtynwMF0puuAj9z9n+EzXt0G+fX3R3W0Ng9LUVdV7T7JKanSwgmRR6YLg/w/V35ZF
/9+bAgsSETjPclwHUrzzM68QYZRA2oA5r82dNhBAI5OUSDFjNzCN81QNTr5c5rZpWCvRIlyxNKPV
i16WwjDo2YogE247H1LCico/pXyO5RrRM2HdqYIAHD7hjE00brIvUxMm1fyxKGo50rQQV8YB7FeX
hI2bmPrXo44cyU9PymGEQgn7OeJmiMf8zJd1aRlDfx2T93WCi1J7IRwJ6+ZKKMK0v2j8ICUIOWlA
g/qQCtUWjglNW4XgcjnBqgc77Ao07ltzmqZ3IxF8fcWQKWdNsVxWBK6dOcWm4Wgz6iq96slMJTgG
706jpRTiNHARB0UrM6rkqhrLYMW51H9JA2l94P8NkXe7UFKSkQqnXr7En1p0Ak7FkFq0F+yRSknl
VoVU9jk8KLjWqnWYIz2AnByCwxZrGHCQdDi7JZeWo7GYgtrQgEsgO1SFcpMt/j3bo+0Npxqpgu0d
5mMCUwgNo+cAL+fykL9dE2cDmk0ikU0nOrKwnK8a7aWawuaSorfw6gBLKj7B6wQcpUA6a0XFn86F
iFfK1C6cfr9OIGWb6hIp2fJiPGB/22QMC0EXr6F9UtRhXY6CdigNgbDq/ax5nBfOu+aOngc1psYo
wnRZT+aOpAQGRHslsIohjwRPonDyrtkeKKoSRC3wCNXk14jDvqMnU9wPVpkAFdV40HG1pcWr2ux5
45bRfR3RQd4ec9V91jccdJaAUMY+FInuYQtlGyc9k45VaQ9x4J6quix7aQ81W+yePbJjwz41Odn8
9N4za3S8byElhdK+2l3q0k1bClcaKbAUEu5rU4M31RQ3glfM99ZkOoPJ2DLjamcUSxA7agIByY5g
nFmBeUKNI3nN5qVN+gcbDEL6kKJaTmDXUqzmAhpcYxpuzqc58TviwS2iA/B1blnLpDiZmRj0xHS3
SEcxIYaztOy2IK65MavhULXv9WDaBro4/SWcrHYfr2zpIRt8vxsSAuqP2+Y00Nd0+E8XDxjE2Jr3
cdAj+xcpeKIT+NJg0Q2rcRWZn/M6gqX6uGXVSlVXQRF0+4lDkimmf9CdHxQH5K2P7gqcScPStZZV
YRmA1u8tO9zHFbyt1QLZB4IYmp9a9EwKYmjP7lELj33Mc+Z3jUG27Tx5iUVn76xx0XoxmlkdYKLW
doll4FKmMLmJemE0YmWSqb5K1CLNRUduKqkRbJieHXNtAiX7sGy4LoewEqTBg0MlZDmJRnSUUKrO
u6olzqXJhnRFayfzuvMAyTb+BBnSWsxH7BKp/1/oTC0L1QZ4MEwdb+nbeoRFtaKM/NI0tTQO4eMX
IxVXf5rqr+WxjSwsS/YDzv52hRyW7QH9ajDIyR6HUOGIWtZbkCao/J8yEwPHx9Y2XGzZysZM5uhl
JI5iTo7k62xDeehjOPe6KI0OYwNCwPL2mIsoI6iusSrZmuMOgS89a7mseTYPqBMSHIQSGhXAwSVd
MosNBaWvOuqk5r0tk3T3NO6t6CdBmhoFNgv0x3lGbkKP3j4aA4+ctJ05PeztEH5ApdFLIAcoNoJC
WS9HnFnFrXwSgMxkEWDSg7HNS2OVAIjQ7o6xPSQK7LMaVidOqHn7CSbrzgcK4gwa0cU0JcH0SCNf
gBsi0MJ9xzRaWJEFvoiyoJU+lG51O3VpbVQG/TX64sJPL55xSgQUehr9rcOnMx8GOMCv1prO/pyf
9TJbjCUWuGG29DusttOa95lVfqAolaIKAArmWMtzCCizes6aQmaw4w+CWs0UVQBpbRNB7N4mdTO/
yzKL9zYODtSkU0G2tnMk0KgmNzmJrkGG4kASnRSIqvMmMJYQHgXXU8DHYCtIeFq2ENV/6DPoCsWT
TxwOViaOQKIGr53VgnoG7B7J/+lw3FVQG4Pq91ydm9nOy/BtC4IQ/pqCVOj70XAYBRhZYwNznY/6
fU0KQ27BLiUvpgxgyIadIgonlgo5UvbjlX4b0hzPWkiWzmUn26RKB+c2lQm64NPDlzYR7EqP5jrC
1t8SgYJ+jTPRDwM9B8h6PdRDUoX8BuUpe8ygUJhsz8cgs/XTZg5ziufLu6qiUYUb+Eqea17mwIdF
cfYGUEDLzdd9HoWIT8SN42tJPQACQbQ3ofDMDvKXfkCNEnQU1ItKvbS7FZhHbzEKcKUhH/q4jBXU
zcPZj9HXO3Y1LQKQMQ+5Qig+EoB0ivgA3tGU3r+P+HT9YVYA8Fl1U2mYScJSqoaEps9M6oDUUAOI
zxK/aKBS1sO8Rz0JdQSWhK4YdEUrhR2vngUzkHjjgbPxQZOxzMHF81SakEZ/SVq6hdoB90O+pT/Q
vhqrs7uQmpl1QbCh3t5NtH7Cq22E0rn3FAtIR/O5nQjMn8or8GF7OYQhK4Ui08ySEsEGjv3ALwXk
rEkyCoGdrfEQew8DuyYGmJhxxmha6ufWk0gPxncQCxhgeTkKhqwb1Prx9SYcBSxD5zQSiPn5XbIg
pUQYYyFoHpxTG5HZB3sG/RhfFxX81ZO3c3Bvnp1XzdM6tkZQvvN6SFg0V70uXr4hiMNmeVdi7EpM
a4Mf8T+7/JJYVtXQujl2nOFS9HR7glM9elLdSoj8+RS1ZimlYUwo9QvmRcjH4klejZ2EFIYGJ6TB
dtqrHizCaQ6DhYswq3uKFfieYWL6DNs3l/oVWDq+sfdK+SdyMwRukaFx4/WLM9ME+LwgO82DafAc
tV1uEbEwbnd0JhJscMNEmvbJx5Ct/R3ihdTpsGmVOt2wrzJzVdmIAGLgB10oSlQZsO1bWZRTRofJ
ALwSC0L/1/nEz9kEaA/kUJD8IWkimzuyjf9KItOy7yFQNM7LknHMYEtWBmtOB+rojbpq3uGktzdA
PvI5d/InNe9+fRf/k0siuhiJTBz1L96K/5MaVWCmhu8ag40rqfCX9NIpUmYDsNEjr83XWSIQDSKs
FEciVZHRr2/mJ6EY20IyD+Uf8C4WXh1owvyYV+dxM3aDF8/PqbcKXWudibLYYQ6QqGZsgAmA83/7
9YX/5114dNEthyifsrhFjevHC9tjiJNJ5E7PnjpwA0jTKHVrQbUJl8f+dx0LzNkUwStLVNz+69v4
+fkpLMjuHlgMAon0z9qB9LvmIYE+/4xJhapapoK+p4Qt2DbSfqFp6Fz+11e2fnQ+QghN5BVN20UY
ja5A8HNuC6EqQfo5Nt6lihNSBjF5zyXMu7aHRHrwpzQ4aVVsnSnsZD/WGBkXtGf8m9UCa/gnSaif
p6htBYyFR6EispAw+rll4QMwQVAtNt99Z+gprPd4cAXVFFVUh+/oPcWW8RQL5h/G6edqh41wW+Ti
GWAhnRZxTz/OlN6HXu+5dHHpG7k7Es4KsAWebTY/bsnYuRPE3DEwv5SFL+Voy+lr60s3IZCfnKMO
vwTK0EkQwXbx5hIkyT/oZf4kBIObhut4TuAAXwosRPl/WtCd320WRt/ZvWMhvftVIwBHIAz/JFj8
k0WQR/ULuIWNuY4P1pluxE9jYcYm6UG3u+8W/A339A/H68e2eEBfxEUViJODrTPAYaz60+ZdUP1Z
5zwinBqTFQTDyxqgO7Bcaso4wfRdcWkpoX3hWiYqYZ+JCiH7azYQTx4b4/XX7/PnhY++h+uFtm+j
w+Lh//qTBBr784wKfhQ8a1inTsdbVE/Y8BXZIjy4gTg/gee09srjpf76Jrwf5VgZSNthWoUBGx9q
rv8jx8oZOkvte3vOoc1xqM0dRuP9czRHZfyGgaSBas9obAC5XndOEmZQoRzDMqWiVKBe5r6Mgbe1
xQ1Ktgl2JB6T4ktqWFiEOCd/sGZkIsPp/1B3XsuRI1mafpW2ul70Qouxqb5ASOokk8kUN7BUBa01
nn4/D6B6kiCXsTlztW3VZpWVZHgAcLgf/88vqG3Dg046OKvrbKHVK6oPFgcQTN8LSqzY9payt0zB
8Qi7kS3h5L5gy7k/dLDV2Plh1n9zTMMBc63AoMTvzbgeUyLnI9ue+CNYiDYiqZiiAHchEu7tUoUO
EMvC8IG3x7Yp35al1UQsKb33bccI8WzSOqvqdiDyWm1nUP2iABC6i0eo+Qe5K6XC5wqCtk0P8SzN
8u1acIASoqYDeWcZFIHFVkYH0DSXVRngtLsDPgjkp7efnvJiDpG/wQolG7DVUPOtdy3LZj+Alx/e
LJh6MV8+NRMnyUsASZRFhCv1iUPPc2ZmG7O/+QJelnPOE8x0AdDJUyzs8CfawfxpJictl53SxMs/
yAMuQz3EUdv0zrVs1x1bk3YtFnGiwyMyNdbvg0aOG3C5XF1ziiqM7Dvau0DL9jMLeQk2WrzRYD6d
LNJOWrl5gwgI/WZivX1/n9sigm/jUGmSM2I6pmIBNa8WtA6aeGXR1Lu2JommOiiql2r+VhpOes//
Vh1iyTCcDY2+tSXyw06Gdr+UZnRnIEBFRnq9tC6XsrGci0KC7UIqVFZarN3OgMzrzgJLACJ/x2Zt
BuR/URTGXSkMG/vimmBXi4Um5cRnfvl7/MTCIPqd5dSix+cp+N2dy+94Mb4GYAUXT8D5OhvJaknP
kjFoRlsJrhav/p4FQRzknsWIpIohdBLlLIp++2m/+AI8ZkjBJh67HDRYnp/vryaYpUnGHonbYDpi
9dBPJ7tlm/Vhw4p12QAuCA8G3F7r49vjiwv8tZthw8SkAhJ+oBxmX2wI8dDrZCP541XE4jI92naL
a1hQmx7IAl+6kuq9qZJedWaSq+v6i5qTddTBgZQalDm3uu7Y0DptSvPqiqiLoGxvLb3IxycnraLp
YmnbZ7GSax8bpRL9c94bccZatvfQUyMBupZRy2mptjDonTZkN4Az7Ss1FWvzwgugkyJWeLqgKXMI
BZIQG3UaWwscMsjA+Qf6t4J78fZtXddwGEIzsXU2AzACsdc9f6wefKcB94joqnE6rEZcSN1hbJEn
b1dxiSVF3BnoueYwEmMEm//WkurSYe0ARa41zzzk9ZJic695zLb4VjTR1oceMqkdH+YZgeQnxVl4
ErXNNeSMPb198S+HY+WiZQT5zpLZnlfPNgrxW3G6ybj0hXb3299a5KSjVG5mQvuZAV+UZmy6HKNY
xMiSlAmPXQ1Z194gXDTKy0XMNHsNDD7yVAw6etHgEcFuXXIVjFAiFRj1JuZLt2oL4TPZk9rlydUV
jhox+N0CkS0JH4YvCznNrB4dTuLlWXyE7QHkXaIMiRp5Z0xtk6DX5VPpnhjC0YKoFm8UfZNiluiy
y1tM4cV1IvBoGJAKciK4zlKyRWpmtKfMeStMRcueDOwKYMZuZ8Jv1gvYKcIpGDww9/D1ug/noxlC
K/yC6i4VuSJph+DpyVJCUdb9Xa1UXTjJcFBL+kob9KPwj8K529NlklD3TVYmjmEkWgitTkVYC4Ms
YprczwywsK5oxSXx/jDyfB/qyBQgNexMAd8s/hlwnYXgaqEcz2eXRBw2v40Yt9V7u5JIo3b7SqpG
81CnJHE4F1E5kYA2IwKy3OPmgjC2R/S5N3wy397NN2s5Fi3LcYRzOGfGBa1ZEOocI7XpaelWA6ad
5P4noGEGJEF0BDh58p6WCfseo4NHXM2obGar3OXMaauOuJlW2QnBzdKAwxdChE6GJ2RzvgPzLy0l
tZ7poX6foArt8DkBVtOpasDOir+oLu2ImG8kUl9nojRsgiRsXJ/bTaBIigtoBCAXnqZrpgj5lTSr
UmEiVNm+4LVyzMtULXrnCqfGun2MCC0kmwZQ25ic7VyWOMK6OdvjzFinNOHIq/M1/El0HXQK/8T0
KxSrkGh7UH6z3HVyIVRfi5nN7KOCqkzyMdFHedW5poLdqLbLk5goDpf/BGzWxJFsHBYlegZ44UCN
VIjo+DTNUDrS70a782OzT8btgvwuVAEk1ALtXLBPr8WO+BsuAIjsXZI5Yv22knHsQbs/tfH0YZYc
aSUypJ8poj7yG4NoCoynWYpNQ7dtvwObKPoTndiuvSOvNS3UPYZX0vhk6ROq0TvMjYQ82UB4Test
NvqpxsY4mpQ62dZz83GBpYm7E3ppXHGFXH+xmbAASZmsnMpNhZNbEeW0ECyaXdN+6UCzGgoi/5Ti
6dvdW3bcSDQ8Zlh3EUVW8yqwFHDOaOrhR9jpSnQ/T+vWHHhl49OL2+FhVWKH29lqne9Qv4tpOHfI
PQmQ/VhIKqYKm27mEM2gQExKERNzVg5GqhoZMh7MBC1O2wJLAoDpxYtpMccyI0wDqx06XKMFN0wQ
UsAzrbzu1oo1v4dStvg4Z0PAZrtc6TzF7NFEJ7koi2YJ3mIgNb/qse3Y0kd8Kjtt58xL19JwWrRX
84vTnKxp5ROivtymv5XIEWa66JJnyfAM1YMvCrekWfI4+6osQiod13DWHvJVfflpaKguED7CbOQF
QtVRNu+LVIV9m2tGl4Ibz8j63BYx7UHMRqTlCCMPi9HONJCvQEucO+P427l1s4g19RleX8yzHFBz
lkNBSCy/Lcmzi9CtglHFAo/pLIqI2bVGDhSB7JdKYAQ3RpibE5q7eaEMM89mEU2H3GDexXkgx/Br
HYksSNeRdBTY5Wz70M+fdzI5qbRxtD8QWs3TdT1U9MiWyfBS4HsvR8z50fw9t0+rXs1dYJFflH/z
SqmesBPFrgTxiU1W7AKLp9zcM/5b93jSyi7qVR8H3Ompa03x08susTR4Zy+SZXmY4czFIWCRty0C
xQruDPMyw6kvSXxs48JwenJKCcds6HUcgNtNJlXC90WZhfuzCAZjPJ0qneg9cfwK5nPw35lLJ7HM
vycbWsVg249Q47EgR7jPz2vzoX/pBWVA/nz/WUe9PKBFOqtiRz2FDxHqLwgqyzanWw01TW9Pog+z
4CZxfvKYrmd7pnEWH6HSo+two1Fm0CFZ9LPNvK4UqKbYtFrR9pR2sB8NOae13ogGG3U6XaRPxaxf
RtE4ijJh/pMy23sM8+hz7QaJRRwcFgJUTFIh8yhmQRWbcZsx+ciiEiwWa07l4MSZKjeRZI/ydYnk
iv5OgS7nS0WqSvDRp6OJ5TcQg/QzidCDzdFfySxSXTphBYQ3NsQFPJ/NAGY3nSzCrZTAbrVjxmpz
7IpDW0gi/oUAHiBBz3eyWNtLJmzDHInASQ9c6ydjIb3oRasMdFpP7A0RHJ6fbU2gxrbetbJMOuyu
mQ3r52nraKdgvKUSWLZ7EnxZAS7CUm3hHBJcPmXOxi8RAQQbpNGaNO0TJAFMhFlHuSzIS+G4TPRZ
caTEo6gtlqYgBkdom5cT4uJstNA3HImUPTzOZke2pcZt56JqIRapqiY4LriaCAFxPitWZ38sI1MN
Ci1C5cU6C9W/ZcJMtRkM7xuang2umXNYRzXTYT2V01zuRgqWdOQ1nhRvC+Fh8fDWl0+kPuQTcUYT
KGw6K6wXQtJseYVmUEi9ZLYCvlVNY5R3Yd6PZgWadHIhC+bVaS6eqrk8XLyLlnajPzd3Z3fGud24
TM9ZWjpbJphzQTqDPPVc2cJwNolz7wIEuFheQYPhTrLIgxldRNja8KKHki1iaufZvLgWRPM7Fwkq
tbAI6zRYpFUNYcm6sJuszENkUZ6pf0vnh52fHIyaiJg+ovUCiG33mimL/rLW+X7dPXp+lxk5WQQi
gS6xLcFB4gggutwzjUSKTlplY+6DgtCkCew1HDZUnN50qunN0vgdawMj2H3okfuC5nL2B6STLorq
aGZqKZQXzPSyxqEifyf3oaZAdZqd9czZxWu+Scs7BkF/qtqtbYdTYl4sYIXk902sbHyUb4HpllF3
ApvZJWOEeB2LETIkme4hreGZSaclhiCwMQ7mDa41+gl+fsuX/lvnP0hiLipsycyc5SYv0UPs0Hmp
bwTHKRhu65m3gms9tj87DiFDXmx1BM519Pnt490ao3Bs1SKRgf6YYROwugbpJsMc8tDPkss0KaCB
LwatiyvNOPfMFq+Z3xpYg/SIeIQeHT0O2mRrKC6Jtaa08ym4jJKgtL+NnBQs5AQFkaBEI5bSkGa7
DJcFlvm3Bz7BPr/AMsDjHGhtnQ4d/RVCJFY4vSTZWsWnB8esHwtbvwCUbEz/0iH0FLI4ffXWsg8I
kSsF8sbUBnWSbfRw1IhXNdlTK/U6PrntNXJqI1/EtKDti3dvf8k1Exb6K45UCscHvE/klxm8IxQL
yyo67bAw1GYO3LDkl1eRgEtleygSaY+gqgisCNc627LfD01XFMUhTwYYdK6K5YH0vspDKfc3MLVg
Nbsp00BLd/ocHF8GaZIgjwoTKYMPa1TYGrsBlaoW7FIMqwHt57fFOCHqp8v839+H//B/5ouup/7X
f/Ln73mB34sfNKs//uvwM7/9mv6s/1P81r9/6vnv/OsxT/nnzR+5Cb9XeY0t6fqnnn0uoy/fbvu1
+frsD7tMBNvftz+r8eEnOozm9B24DvGT/69/+Y+fp095HIuff/7xnSzmRnyaH+bZH8tfXfz48w8d
yO7f8ifx8cvfiRvx5x+b4OuP9U///Fo3f/6hav+kO0bMpEGDQLaJaPjjH/h/8zeK9k/dQiIF6Ef2
nywGyPKqCU6/o/PuiCxQ/tY0ZfCbOieA5M8/rH/qSHFASWUCXRFR2uYff1/zs2f3X8/yH1mbvsvD
rKnFRTxH/EXbyzBAHPlQcDla36s3K59M2tuKedlCsyLjxFa8tL+ooAwXqB0Chbg9NZVkxChNGj9q
MJnvQw/1+ETXA0GVV8akQcST8+goPkJw8J7ChI2mjfHV1GaDfJVnUfmgWhO2NaaP9ds+0kvDc5MJ
NH9EIJeGxb6uMrX6ECitQ6S9xKqPOTvO4SjNC99AMtkk8HXGDb48+ZURcXCsL2gpEdcTaVMlbQnw
7Y464hnCBhIykpFw6H3oBvjfv6MlVR1QGbZgNLp8qEMcLw+9RIyL6rM4tHo2bs24TF0lhYV4O1RS
Jt/qkAc9cSJX5evMlOJPBNE66TFOGsX8RJRu8NVviokWRNNNrlxm6jsTvsDOGSsnr24Ly5i2VeJ9
aHGpKGwXI6SqNrD75hzxUeMjtjFO5nhNtCQx35YxJvCfqsqEYrLxHf8hShFlCrMXDdepTda0ZXKN
GjY1AmrFVLvLqsAOHjgBt3jL4+yRFT8GDMB/wjiTBfmGvvSAHV2m++8x322MB0Oq9Owz7N183I84
YdFaG/ofimwr2rSNq/xbUFrjX00yEudLxBPL2w5TcvNOH/EpqD2qMNfE/SHcUw61NzYoXHRHyA8L
LbwR9Q7ulCehqwkkPJb8TBk/2Fg//IwopIr7xDODCmeFprdsOEB+8VgSb3NZSaO1lUfbPMp6F96D
68XHHgtZHAo4AXC0qIcdmDba07EnMwNzaXrFwx6FvZ8RBFY4CDM2Slqlzg1yFseL3KxPnRqqNxbA
XukGhIo1CbJmmktXOY7PbQcAjhJ9M6I/GBUXnm5VYKE8FY4410paw9ET7m/B/fVT0m9aQ0+s3QCG
Z181EKuULfqHYbzwAfBr9GFQ367gFKXJYfBM+53qNWZ7OQ1RFFyaMEA9jHibttuCxjQVwDZE2KMF
1J1d1HlvPKGQ8jehNA3bPB/qQ9dg+ummJbjFTi7M4npM0+BWStN635DehckFAeO3YC4jqazeJN14
gWQRuZdo4/sRT+FqhwFbdRyUvLv3g2K8i8i+25JFNEi3dl225CpkirWBUZrF2xRi8JOCq/lRDWik
4JvIK7Grx1Q66GgEdFfHdf+9mpMT6wZNUF4UparfD6pVfOXEbX72mFrICCwJgwQc94vcHWUsETDm
9KXRRYijFReGBi0fw5c4kFx09GjhQg6c0nUEZ/ij6RnB4zCW+i1Kc6LfOhC0GudTNajT8kPT9nhH
/sAxKhLRJ16jB1YquWUj8Tb1G97Lsum+syrouI96Y1laDuxVLdBqf4t7Ucv8dKHDwQE/OFU22Ap2
6yV5MbtA4TD1BR5M3atXQU3+yHunjjpl0yROYApNsxSp084bqilPMbmss5Y2etVrHXkMEqBCEG3r
FJOGa4ykosIz0FfYXUXF4zQ92/aQyJqTXhFSWioNBNJywKq3V4ZG31ewQnEuGLReF1Z8mZNsBoub
704EUVFoy3zNG62vjb5/SglkGLWNTiYImbxGESTyAatVSU1dv8A3HgMt1dOwIs664EPuJ01OL14F
hPmqO36dPTlNm5mfp0TP40dbhXK9b5WWBCwH64PqxvTqKdw5SEQVgur7NmvfVcFA9RZVUU43Iu7T
LV5cSJe9yjC/tqVBhoIcl9aRVGj90CChc/NcTr8EPFzXcDBW6bn7cN2T4lLrEngfYzZssiAhK9ZM
o3gPsoE5nWpAeIYqXN5MRlldElNiPwSI57ZjN5m7KtQqQhxotkkHdFvZ0Rr6+rOm9Zg6VzQaXEmb
WojaSboPkevarlxnymFIneQJxbt15zfEC7hyLjs7NSd+SGt8SqbA0tGDJ9Jdaxb9pocafRReP4cR
w5ULuehDMJVxML50Ywv4C9q8hdE6bWWnTo9V0JEQw3Iu4fg6jY9xZQRIUROj2RGoopEykib4KKuD
esAlkRQ8fVSdva5V0SFUA+WDEacPE8x0csrS9rJo5b9g2SmPVgFzh8AXlDdZVWkXDhl6T8kYmekV
yZrGAW3bt0aJy+pL4LMSYyPZdeUPYkjq/AZPKKKB4gjDfte0rBrAtwuiTZyz2X6G/23n4TbL8gwF
v5Hq3g0act3/EWPG99UwTVX6ZA74NV7j1pjZeyBnydvygqhbrWfKoONXrW6DRRtJIHpYZwS3jsUB
48xkxJuFfATwzUHeAuYrpYt/dMYplNRAqOI4/t4kxI5lW6I8B7dMx+YQqfWIu0GD57iPd9ymdNLx
HUZG+rTTslbGAKiOI+cCORX5i0j6bQAQ5DsY5AbGBs/I8pBoQDBGO8nbstfVyEVAEt2nYFPY78Tm
Q1NNlrGpY8evsAnOhm+4D/TXnOKKr/0g0dVpMVXZexKnhd1E9+n9gDDD3LRe0HztTM6X/jEL2Gbc
CPuK6XsNABncerHfW/sx5ZBz8MJwvNIgw16nBSdvjC9DFAOWFPw1TrqPCGXK8HVkgYSAMp8jfqvA
/r8Wxs/q7bviZ/a+qX7+bG6+Fv8/lNCcZN8qocPk57Mamh+fa2jJNP+p08aEa4ZP9d/1M3bJDtWw
w0EUaEKwFviFpYKWFAploibEQRmBIhgvLemlhCbX8p/wrKjGFQ6xc0n+GzX08+M4XFUb7o9tQk3B
7AAml6A0/MIWAT7VIkkZpismb51Vrp2byT0SLipA1DS58iEgO/zbL3dmqeN/rdtXfE2Kf44LEFNM
QVThIKCLL/XLoOFgkAxBHtal5d757sPH69v397H79iDPm/Yvx1hdmDN2QLVGbF/G7qcvj7577bln
hLTKc+bbyyFWvIARR7Nychii3t1/unl8F23fTZvPsnvuUlbHnJcDiWv95X6VepWMrAP25ZXjKtvH
YMvFsNWdoTmsuGAvhjFWpylKVoVMQh5L7GFdlh+stMVMLoAzQg0rTNC0dOvYR8d6rxCWJ5N1izRy
49WEr8QTKxn26BDninb7P3qShmCf/HL1+vj3bZ72d3fO5nBbuc7/cIgV46AcZaOjaWFfpu6XYPPY
uLeqe+72PidSoDLmuAovylJhyEAoPIUg/nIZBV4zbPpWc8gtvd9Rk2HlzjkJh3jJmhfhZyDHry+Y
mNv/BTjNQ5kKPDjHUlhFdPFVfh1KAjVPMEw9SIaXP/qGfZlR3R97iazDHhUzpVJ5zmBhtZDQ1wUI
gIAOdwfXM1MXL8svY8ajHk0xwV/Hslbq/ST3pksDt9qmqprR5LbOsd619f0UAwreEYuJDgogVtZf
B/SkqFQrVWXAtEWvUenmjl6WiU1GbG3bAhE3PuieMMt2dkFTWleGURVIW6kR2HnLPe47/deikKti
0yhKS5Mts7dJGOIO1WKZxQHZix4kE+lzbXBUszyfE3ca5ke/wnGMCLdmF9addaE75CmRA1ruYBBh
WdaW5d5Qa3tDpkSwI+5c4d/SBD1ZauzffjMEe/DX56ySgAzpX0WmAvceis7zW5A3KRwgmpp7rQjk
vQOsts/zvvvdUUQnHLARYiUEIFNbL3O4UXukJpf7EQrBBqFgt6+ktjozyovHCSUd8j4O0Tq0LTam
59cCFBKrxpjq+6ZxqqfCzqTLpDT697RPlOPbt+2VoRQbk0leFOBYNAvPh1Jjj3Se2NP3o29lgAhS
/IG6qSVyT28ffn8oB0ogYhmD7d9YvRV5OlLZ4mW0n0CYdmVF1hmue8E+wE7pzPL9YjI4mhCBCAjX
VBSMFp5fVaRmU+GFgbmHyWXgJF70W84P54Q/66WFAy+Wdrx7TAXKE3v91tVtWDe902Lipqh/ZYVC
LgO1evhX4jksaxN5TJxM4X6fWaHFJPt1qgMlkl4gU60CoOuwW59fnQwJv2z0zjv4OInpromX1Sca
IH28z+Qw/NgYVvU5pNbC/w4P2nP7w3pxY3WjFNPxEccnQrHl1YxJsVUrOr1OjkrMWXgz+bliHIca
te0GYER+UDvHV84UMOs7DYGVVBMNjjdSBeiHqyu206FKm0wyD1iVhUdWXf8TwmZSvitLu5rsKd8B
AjdnXo31JNINoFRL4X8sLJAdV4/XSD0MkQwbYytMUfHlNvKbkkzeMx2R9Qt4GoUsb1ODGi1zkc8f
pmIq/sgLmB/Lpk6vFAKqYKwYzT6uB+nMW/HiLrIz4MfKIgnYDNF9dRejvCSWI8iKIxJ6Aki8prOC
fdWmubXvlRxeDJnWDC9ayv6ZoV9eJTuvweakQEin8yTu9S87Ymvn3hCrzXDsZR28Ap7GFTo1DNna
Prl9e5l5+diwNDI4LPCCIIZbv/tTKzV5YJjjUfa86tbwkuogF85wpuB9bRTUAhrHDgB+5F7PL0iy
HRk9TD0eFey59k0fVkepzL799qXQPGBRF3o+jiTiVfzlrtUNU8KBnH8scmXaRT35nW4UBu1fbw/z
4o3mbslUK6iyhOjIXM2L3B6GUoe4cURIrt5Zbeldq3JV3hSjPW3qcRi/vz3e6jjCLIBQxtNBN2mZ
8KXWUx6IyUfaPxxNsO17E0rZTtFI5I3StCTEpo+3TdGoSNY886LRsPV4e/hX5qIQVOH+4qDYVOTV
ex2zqqG27fpjbYT4hRWhhIcuuiY3Kc3uw9tjvTJN4CWzvVosXLKsr08ro5wmWaf0R+BufBBJRFbB
ZuRQO7NAvnZNGpUCbGgEN2gOns8UD+F8hCXceBxGPfvKHbXqI76NoXJApK/lF29f1frQio6DThMP
DvmcLEwBVzOmDtsmtLREOnZ+r0GrT8zSfidLfv4EdizdTniH1p8juK+PvWfbD1mVa/YOf/Re+AMn
TnRmDT3pOJ7tiCYGZQa+ZqajwglXVsuLP5iRHvWyfPS5D52rhkPnHCQLb9K9CA+stsQFGvUuRKxN
1rxBxbWPA7MrNnqkFtYh9oYmIxXYkgY8HaYo2QZRIz0pfji+U4dMi7Zv378XLwBf1xJdf2QRqO3W
t28wrahNtWk8Rmj/fmQeGntU3m2zCSpV2EL40d5J7fqmtXprR2B2f/f2+C82AjE+4m1mDE+PFsvz
2WI1bWHoaTkeidnyMM4TPZi+CzE+TatPXqeH1xnXfmbSvJiiDAq+AgPAkJGBOqs5M7XYq6iZNB7D
MOq+kD1FoKsf17nndrjBTb+74YjR0CeYFGlC1bh6yYs+xsPcNMZj1oXdBTR0MD4MMq2Nipz+zPR7
7XYiemfpRBvBjrC6Ml57r28bXr6kQf4NjhiyTI9he3TysN/lljrs8Ej19TPv/KkAWc96VhYhblId
Fm/xvX7ZHuBcBhN+zONxwqTULSciGg8qGWHvtNDu9Q2mpsdk7PYF3JKPst8Xd/pg7vxMi0X0jUYA
TBfeKBwuko2U+I16pnx6savwBCjWbNsUmmxqqeffTgotcpVwVj2OeoMrJ5b7j0lLJo8rNU11pWGy
9vD7s5o2uwWvxOBRWKvbgedYaMt9Kh9x5U82cZo5NyV4+4dCh0bRVpp+ODX7/huDshACQeoy+ORq
UBkykWQE6nQs0QWabhbp1c6gEfZeDavgIdBkmutRkeNU//a4r7xNQAy414lKHCh1hU8NpcrRpwnx
n++dQkf04NTSLvE6+wcGB9XHtwcTF7GaaHBiKHRMNC9UCqsNWxocL4ktazwGeHEzixo4K0Zotrd9
UGc7vkeL8rOtf7eQE/sYFaNKxYjTorPaO81OywkvMyday7RS3QpDlJL4scjyd29f3otN+jQQq7G4
kTZb6POZageBpiXgvscU07Mtx574iGKlPfPEXhsFiqvDReGha6+BXuF6OChNrhybqcq7reH1mbxV
ULemZwZaY7HszujGVUAvWYfGpKzfvIxURMmLJeWoaq3V7jQlk+tt4ej+tNF8cfuCQs4fiYod7W0/
NSFCnkrFOVYKKiuggZbIGB4XZG4eQyTT51wAXrsPVOiWxdIMbGWuilrP8bIiTAvliLlP4WzzCGvl
vQkR/BwI8Nor8utAq8fKiRJXeo2BDKhsvjtl8CrcYiiTB6UqtenMXX9xKGeJw0MSYatQHgJCPZ9E
Zdm0eR9nrD6SZG0Q20ofzahRL+phSN+nEIbvwkqttk6qaeGZoV8pJ4TMUXinU2Q6631gJA9jTCzW
gjF1Miy4aUZvqtIZHtgXdN9FJCdf+5I3XuJCWWzGLimiM9/glWfK8Y5rRzLDOWV9ULHUvC0ds5aP
dIoTrPzkuu4vw7YunOvfflWZ2aBVnJh1hP6rbT3DtTXO4sY6ypCUtklSDJjrNenvb12cUKiQ2FsF
a2s1CnbnPc7MnnXE09EEYU/7waFrHabfWYiCeFNPnv7p7Qt7ZbIiGtWBv3iOtLlWQ6oII4oySKxj
LvXWtvLhpqCBkC85Anpnzj+vbMwOuyRLnaiZwRmfz1QqI1uBAKUDFjfNlzT2s3ca/Mtu65QpOdBV
blXtmdpv3bURSxJWZUxQ3GkAT9forJFjeKZgYYBJ+FRa+3qc1NENyjR+V6GSvZr6rHjwyQL+S2+0
PnWJNVHu8y4x8+3bt1k5SUJXexmnaUBB6gTsWdaHXaByA6v6yDx2TevQdR+oRvaN0pT3kuzr5i0a
Ey072EbRwACArlPhaaka3xsSJmSiShoz4g3C73uHKCl+ivygzCEHBZyxwkgdYV4k0LrwGNeapywL
q5aYcE8Nt36nR8lGzibvPfLZ5CNOMOmtHAx1+Umb4ko7OrEy3KUEBBQbu0bPve2An0gX8guv2EtJ
pGlEL0h6fxXEyP42k17p/QY7UBHFY6fKjwpV418UoGV+HWB1VG+SXo2fSimAc+OkjWXtQiJpHtBg
6jTBa0meoMPX8JRytdG/w8XoR9wdPTh3ZaZwS4j3cj61uJGSxKUPcbWNjU6y9wNvRr+RumiAdx9r
3h1dnC5/iDTb8LaW1jmTizA5N/ZaBAfcxWXMUSBE2aq3mzJ9+KI0BBLdRWFb3XS9AVnbDIzqS1RQ
oG8SS5G+1l4u2xdjGvYj3tHG+ASltn0smgwFoVZPyqMWRtLPEV+f7wGHPqKKE2m6R6ZXqDzMCBOt
yVNJOPdiTnaU4YOh3SeKWfnbDsXSfRVCuHPZC80HrzAimTQJ3/seZBCL3I6shdtG9jrryDV1H/K2
Nbw7s4Ut5RpmJJe7JBf0rQw38Q2mFARIVFovVbsev6wvPexQ7YDHRfJh6A0l3nll3/4gNGf0j3gB
QptJFdwVSYyQje+2r/RcT1lk2VWQEou+saahRK2TxzQuTL1VQ9dr+UL7OvXtch/C1UvuiQzMW4xD
SwhFZjfULdFImuxdSGk0doRnyL3qorSI642fBuoxrshuOgyqk3ubHLNyaJgljCoXNybte274huPG
ChShTYxBR3ppS0XydSDp+TslJGJ1K0bUiVgTb05MviptX9mD98235fybrjWpss8rUgw3GPpI2S4f
bemT5MtmvY3rpLovKCOoIlCxH0kjqf2dLTc4uBqwO6AbygPdsB5un74jSk/963916PWHOio1ts9a
fPRoVo7rj/iQnDkYvrJP48tgGBDQFRCMtVtXpBXIsLxaP+q9ViEhliGa7mIM3T9VuNm0ONBV2bGS
NJ+atmu8c0f/V3ZKrJ6BeoU5g0Ux+HzxRaXjZb1cqMeGZfIW93eSw/CaO7PMvVKwc+oV18fxkGaL
uAm/nAyHsW20XEvVo1pLHflc1Afs/LYMURU73DhLNq2WWN8Ca4TT/fYK+9ruwvZM9woLOLGLPh9a
b8mvp1RQj2MSwcbNQgOODVnAD0ZhW4ehNj+/Pd7LS8Vrh34fuA+nTURgz8fzCi+DbNQbx8lLib7B
vFEmZr7si/YKvYthwm01pmEfEDRwDmN4OZUsHQwFnAFY42XXldaQEqKViC6KEUL0Lm8s7ZsfxnJE
rmdvly7AetbuWpW11cXLxpGu3r70V2A4gFsaauLQwtlsfXBpxsDUR0QaF2ZoBv6xM+2g3GRhRsqP
5lNn7xoRIeJWUlhrR3oChbTv9EpLWf/l5oMuZ1l85u16WcbQcAPToqdPCcw0eP40YvzNtCEJ8Y6q
MLElJbpyrsZaMS67KrS/vn35L2caY/EuY5QEw56jzvOxYJQTVCAn8UVmi/x6LYx3mHO0N4HeO3vD
7oIz1/ZypnFmobHPLReOf9bq1e26EI1jMtlHO4ziA7wd2zWNCSFkNCoHaLEK/FmtPvMmv3JDBUAo
jNwsZtr66K2JgFiOe86RlTu5ZSNHFTOa085HNnjm+l4uTfjFsWAwJ0wsJ9aNE3RuptWQ83HMDSEz
19v4sonGc73tV56aRXPGUYFr6Tev6y/FmzgsFC3UGTmS2EI86T2Bgd0u7OWet1QJzqAIKzEPpACO
mngQApHRY4Pvv3ps0TBp/cCpDWxYJb1HC+D9b8AztPIK3wLtHjfn3rxAcFanm17xPO8QBUpwV/eV
9S6U9Fxz7X6gARh5lfTojcSCbJUa65ObSNUzw/W0cGoPdWE095HcdN4tjEr9c+ONzofJpxTavz3p
X5kPtOs57dHGs4UpyPNJH44qpaXReMdBJgEMtoZXBjs8eJAWjb4xxL8//WxIOuAWDCmgvOfDSbXt
ELwQe8eibO3RtbMslXagxtWjniB3+O1jJKQZ0ZxUYG+LdfX5aPD5K8kKFO/YkKyCY0Vnfm4JYDzD
CHplnjOKzlahgJ6yVz0fxSGlBH7T6B1zUwooRmItavHiMhX7zECv7A/ID/C9It8HCPpFo8nSu9Ik
s/o4WaE1bSmXVao/u95UdZtiQ+KZ/a6wh+A6HCdY1r8/UQQcwPGVaY/g7/lVJuDFwlhFpHU1IXof
o1E/xZGWfVBRkRSPvz8Y0CCHPM6wwiHn+WB+bWM9N3TSUaoaye3KyIlcIu/ki05xwjNvwCsLCBMf
fBf6A1XGC3LMMGWxrozS0U+cdJt0TbPFxKTfowUjL0ztzqyKr6z6NCtgZ4Kk0fBdr4qG3DSDkyrS
UYencqfKZbU1JzO5rmPimLKiky4qZKNnZo54OM8PqbBJgPTZ3oFz5PXW1nRBg9zAkI5qge2+66dy
4G3iUqmNXWvWpO6aKc4krhZm/VdJ9eyDWtejfqa8eO3K6fPRKeL/Oijs84caZ4OZGmYrHQEuU+UY
5B70rc43+h4TvG6UtxNJdvUG7+7q/dvT6bU31IINPKNJMFyej8yrGHRtTVJTUk7mFabd0sbnOHvm
+l4bxebdpP9FuQpk+nyUWiomo7JznmxMWo7b04fTtlnr1NaZgV6bsRjBUaDR+qZBsbocs3P02EDp
c0ws0KSIpMqNE3Y/dB/MlbSLcxTZ17YIXgtcMGFXwkxaDdc4/4ez89qR20rb9RURYA6nZOVutWRJ
9lg6IWRZZo6L+er/Z/U+2Co2UYSEGWMMa+BVXPELb0jSvDZcD9yKMA+mUQnaTzjbznAQgscLtbFF
6KHL3ivgMbbKaou4FmhRCNXhBToQIK7eTfs/1LgwwRsWfQFu1Kz5vLSBLfh44I0p5T5FppHY1wGD
sRp4qdj6HdTFSx923YWybC7tWu0/84H6DMXW8vh4vI05ZS55bx16BPqbuNbKKarLZPKC1RgGlaGW
Hmb8dik+CrFzcW9sS5osXKNIiMoi5+rippWPclzeeJc6tZKXXC/jW4/g//nXP4gQjOgIgCF7f7X5
0bLQxopI/hJl+fTkirQ7Ro0W/UDwqjw8HmrF+X6NwHgb4KRCgwVjv35w9byGiJSn3iX1RHXF89I5
TbMOG7FVbYjRoZkf8i4sgzzqwdKJYfBr23P/1xpLdA5zxd2pf248y0g8EAEAXuNlXpdacwobRTvJ
91/gTYkCawVju2+HW0QdDTJflB8ThB6geSGKuzMXW/sINUgOpTwvb1rFCSAvpy8Ym15Lmz6P9gQc
yi1NsLO2Mk3Dzl7aHI4clWuHC/xNMp4YSd2XhkW0qEADjm3IMwe2xPhhxH8i2hls60yiJyBbXK7J
QZE/5qeiwxgu2HQiDEy4A+BZQ+3WJ+Ix/BDwhS9y1dsZb6OoTGRKZxAosc5/1rGwrUAkK63Ou4h8
gaFV4B5bBJBpISfNqN4pJ7sKo/SJMr/IzgVSGNURjmTSUA+d5nznQL0m26s3m59CLQIqN4niOvVN
R1OYEMLCi0hHzJo8ijDNra2KKn7fVi3l1jhP3fAI61OawWOl+IRk0/TDnu3+77hGVNdv+tyOfHdK
8OptI60o8ODpndtMWR0dJ/iS4fHxydxaMRldvJbmZWfyfsXKEK1wdYnDi5e27Y/aM5IvapZVX8DL
IW5WpoOl7+z/t2ePVIxOuUwqSGnXV4HDObdirXABBSxjczbFoH1BU7JRD6Ar8u4o6qTFTVivzU+L
EJ6+s2Xe3q0ujm84fkEZknnu6tnoLYhmS5i5xFVG6wVTZKfOKZsA+O28T9sDmYAdgdlw2awGisHn
9l3kOhd0d92zgnXnte8wXn+8fm+PN5/DKwFgjWILe+5+/UQetXZWCUbJ4hxJ68E8IAYan8AlTjvb
e/ODSIGgKAFHBPh4P1Q8V30Mmti5oLLoBB4o/kutD/1OPLH5QYQRUnlDMjZWrxJQWHURs+1cYgdR
U+FpTdAOqnF1FLjnvzF3pNIUIzUJSFqtkG5EVjLVI6V+rorALXEOlxTyYJkr7Xe+Skq88JpLnZfV
MpW41fAYqc5liaf/aYCFgEuP4uxm9bjztL090BJhhfYwMTPd2HXInligDBd7cgB2VWhgahBEVTxB
gskrdRhJhvXLFwjfRHIEABZHPTD397sijDF1A13kXkr0x26VGmZobC7iWBoCY2sbmZTHi7bxfex2
FGtQfOW/a7YCjNeYwKHj+nBS9UNPq/sP8rZGPIfFYH1XwyrVdzKxjR0JUwHwJoA9SVtarV00dm3W
K7V7iZV+9pNqRBOPuT/M9Vzv3I1bQ7FwBAeEmtiIrja/01UIVwKUvCzl4t5iNLAOtICmQ2mWw85Q
G6eZqiEHWYZAMgS8X7fMawy749G5GANV2q4V2QHBjHFn32+t1k+jvL7fPwUEhpaC452Fe+FoAL70
9Jme3zx8nt2ku0yFbf/GbmTTUxF3uNoJeu6/aiR8m+nmslbVUvpmWXl/zPY0++j5oXxupuqv11hc
yiuwMPCR5K/19kcQ36HGV7kXZwijI8Ja/ckGkEeXa9rjfMgVuY8uKALDUJVtdKrA3uqk9VYqCAhK
5rJV9aDDPOuQmezIrFiyYBkN9VK7dJ8RgNEOKKvo/z4+eBsxPOMDT6AKAriOfsv93HYVYvaGzdyO
TmrWSMZG2Q8PIVPzkCWukweFbovqw9xk7Xh2W91pCIAM8amwdXGrKZHRbR7jtNjZxxvhBHcBCE/Y
KGCq1jFXiWRG306GQ90JywQUiCsEANvQ+dbjBDUGtJ09LMCMof9PazDn3hl96xTR5YKOQokNvt9q
vxUSGt14BLw2auIHvJXQmzM15fp46reuBTYX2pWwbcCHrB6qOHIwLVRoOzhZM7+0CB8e0wHkFvpT
3x+PtBFQS1UjXqpXXhH5wmqROVILBR73AuRheD+WgDUCjT6HjXhcbn8xS5FWfuJF41VVSbY9baTb
iyDszr2xMa8QGZHgoqdHQvEmSjMSAxrMLK014+ylz+rBH+byl6H5Nh/LY0K3ygNduL7ZW9vM9BGL
50tYpkn4Wh0BhT27yM08nlY5a6ujK4HpUCzoMshy0/2sxkUkcRVReIFkUIWHXChGg6xQm/2Vo6qT
3MY0b94ZGgoiO/tz4/7VpXAirHJZwVxfT3NL572ssCi180x77pjtG2ol0TszarugRLTn/PhDN/eP
xBsC7WNW6Tvff6lT4VGvZRpVEtMYvmBtUr+zRezSI6F3EI/hdLQSYlRIqd4Z3YgC2lG3t3m2Ppr2
AfsHEj8eHqvZnsxuWURCF6tvrezLlFbCO9tOkXp+XaL8c+QfLNnOw7NxRAnBETWg4c67un54KHuM
BqpFdAY7pw/aJU58o/LqU9rO1W8MxViUbuQ1TJR8P8WGNSP1YsW8cQAZ/swTz0ShrFosP5be7Ts7
d+N6Bav6/weTB/WnB1xVx6m0ZrIYu49VM8D3N/vSL7m4TsDHSj9eIu0DYA/X8SsQwtPl8XbaugZI
N2RjH94aTh73o+v0Hk1vVtyLoo/VS2Jm4zNMAX0nZN5aO3IoedHosigj//znb8yIJ+p+5nqdrfZo
GkkUTEhYH/GFDnemc+uDqJTSQgYo+pY1Y8bRsqg5UVfYpw0moEtycEuj+o1RgGDK7Fo2ct+AAroU
jh2mGxeke+LzgirZYUkwuX68OBuUG+m2xLWiw4CjGbPaiBSwp3qxC/tSNXkN104TH2dD8XwOODU9
M7ODOpzjc61PyUHUoeorUN2eAY/RtDR75aAqo4YaWNO+FHhj+uGSWjsru5puGUrL6OzVEY+moid3
908rq1joyEbNHF6X1IyvWt0AgA2xot2Z79UG+n/DYPRCUYH5ZqPeD0OPDfhXX4bXBq3f7z3Uxneo
IE/wcvFTrn9jMAkuBiDKrBML3g+mDaBd1DEPr3k6ZCd0tlGW0vPi2cqXYWeFV4f/9bvoekH3pVfK
h62GWkKnD40wDhFlncxgtKvqWGS5eyRFH54FWcVZwZnh0NBb//F4b8kr+qcH83VkojrYDRC4SVD0
+48ccGAoFHf0rg3esJFfz5l1SYpkOowq+BbFjYejbudaYBTWchRKtUdv29o4HkV+QFpAFGDF348/
agthcC+8q1WG8W2McZvOMrs4Pf7KrfklrFMlFQA85xowDvlwGaxQ8a6m0zqRH1bTcM6tOP+S5gl3
njJ+a0dAkaatd7+xiTyCHg4u5lAGwpP3B6PykBR3i/CKXYBxrvHsPOMM2R0pSJQ7IcHG4aCXIU8G
iBmd5OV+KGEO6ljK/RriD/OMDGP5VDa9c0Kzz/y1qFHuGraqDMcJPGw6J/dDzeEEfAaV3ps7NuKv
BvFof3aLYYfrtbFq8rKDgG9Jbsp67mzMhObJdCI00tzsv0gfxjMMszg5IjDnfV20AqaPYZXxucjq
cGfHbOxLxqYlS90U+KC1+kInU1wEoOfoVle9dVaN3hgPqplke9UBuf6r86fDoaKU5KIjSr/rfia9
DoSgNSzRbamj6RjCuF+K4egl0Ld1nG8Ov3wOEC6h5kGFF0D2+p6ZjTkx9ThKbkQ0IGxzxzvxHtvH
Aqj1n0ajN1fdhZbYjZG+szllALH6TkpWjpSk4JrDI+r+O6es8txYbZNbbg+4omuDdYbZlH02Z8N4
ypf2PzTrwp1e8OsN/WZQOm5AGLha0BC5H3Qu7AId4DxHXdKuw2Ohm4rrl24VCd8Z3X46dqIq0lOX
pJVxCSdN4Frdwig8AGiL/pc3aTr5c6m739EW1S1ErpOyPpJ7LB9z3estH5C36HxjYJv6qM9HZ02Z
bMNvvdZC7CWz1PdTTH/xBjuyq28CseEOKfzO1UF/F/q/bjG3X2zFS65D3bc60ohe8tLgofW3vYTj
30gcjv8lEZU2ZAJcQvu48/TvnqLnX0rynOhoi16NXyxrFl9xqzA/woxfXhw2LAScRcWeB/ue5vPj
HbS5jpx7AJeEO5jd3U9p45UaMgJ6fOviNNO/FouGXl2he6Plg56u7fM4Q2QKplSCmB8PvfFUQedi
YHR8SXqM1ZFchJJ46VwgpI0waHfOhwxhR1cAgf1YZaJ9x4Yf/1Ewd3gfD2WvPzdTCAno8W9Y12bk
zSct7iwuQEqPb9C+iWbk/WgkyW1Osy77I0ejJj7lcYHio6i4lvwe3YclUEIt+gdw9fRhsqaBjgu1
mTjQGmf4tAwon+3cx+ts8PVnIV8jdRjAPGDFdr8s9jSGkei4KqtSiOHIQKIOhqbWUPAdkB+kDacl
1lnThrpDZqBBQtQSNnmFm5vaTiy4tU7w+ygqSEUYIFH3v8Xsy0ivxym66V7qHCpRInBfz+ELOlfa
MSxsCy+SErPqaYLoULrh98dLJD91fehhPJskpqQTQPfuhw/noRpbr4huKK42vqvM1nOYV9Hnx6Ns
PLbI55GvqcSHRLyrczC76eDaUccoQKPOpVDBijLKaWyWvatzeygp1AfpVSpg3H8Q8F/hhF7GE5Hp
eFf0k/mHkWojNcmwOf7OV5Hq8lmIb78qtf0UxiMVQRSTRtEtLcbukCQqTa5yWfx+6PcKJptbFkAg
xCjqNd6b49yOeVxWQ6dccxKoJ/AI5VEJDeuzgYvHy4TEzDVRQY+qzqKeuklL/dkI878ef+/mcZYV
FISboffyPt3PbYMkaRJrBDI9Zmhf+ixNiIGxrHwv1DwVKD9XWKVOmQmzuMu43t7NQDmWQxUZ45eK
+qPn69hk7REXti5ZqYkPeYoMlpbP/a9C33txuEWiG/fQ8A8SQJMRlHmk/ulgMP+U9zUYWn2k8f94
Nl6z/NXRIb2ErUE8Tm1yraWm4Y5pW66S3MKuaYpD43rdP5VpFd+qaVa/lHrffBxmJy8/6ulQocPf
wDmBOGKn88uSU5cNvK5zPk6Wm/5Ja6/J/cJZlG+OwRUUlEuvfaaOMsd+UjbN4KvQeahzcMjgAdvx
PBwSpUafuTL1d7Xp8bBCLEBJIO5T51Oa4LdzMwDGimCM29QN4iUWX0VRlvlTYRv5v8BPh6+Fnjv1
0aSAjr6xtTR9gExxzN9DkPiYonv8L/4b1RhUwqgy340wCEERO06NY1ZWoeBmnKtvwtUqjdLr3DgY
HBnFB1JDpfpbuFb1NIaeMD5Fy5QdC4wfxVMjpvQ7ZELrB5YA4787C8I6P1qP1a1eR7M7Zwa7c7Sy
b/qQOEdcxGEdmNly+eWRAAGCtYfaKlmDqx1HTYbHkzgIAISAgIXUCKYRg3Mo0cz88HiojfuZlgYR
BHk8Ze91moJVkutU4GRvyMNXT90SToFdtXvkw41LkwI+uZBsO4OqXE2dEw44iRtTerObsP+fGWbJ
S+mFyakcx2wnzFxTQ+Tji7WHJLGiucffrSYvpH0aN1aU3jD8ab6JUV2+zqaZ/aWiD/yph531fmzr
4puGLxjdHDUeW38Yjb4+jqYbfn08uxtXB+8uMwsaAqzlOjOLLa/uh4b4hMpp++J2i+1jqOieJHn7
aNGz/dtDsmFnSeWLvtqn4NVxeUcUR6o/riag9bDUaCotvmEvVh77bi780Iz7l6in+K3obvTnb3wk
pVK0wUHMvsl01QqN44ivvKVJQo1pdMv0U6SVDn+bJ+GXgj21+CZVqD3pn629SwuDwO+15L5eae5C
j/40s0vvAhS5USLaVCyx+/Hx9712C9YTSr5C4kJdEeGf1bM0p57WOfoc39o4jAzfm7LhM2Je1SXr
QjPxnTrKP8B30L83ZThdxVDn2A3A/ymPYzE2QdepqXZqlqHZWeitU4XrhUSBsdmJxu8fpkjPsF/t
Y6J/jApeRsUZz4gOec/Zku3B6TamGsca7glOD2TO9UbO48EuK2jaNz0e1K9OqxunblGmHcbKxnHB
XoQiBu1WMO7rgiJt6sZbYKjeGp0HZ8LbIelDDI/SOQgze/J7B4Hwx4u7MYdITvLM0rsBx7++ainz
jwVAOiJHK88Pph2pZ1sbIefqRbxzq2+cS3rI0nlIRbYGFaT75dJbaD9qPiY3rHuUpyF1+5cFRu8c
5ET93alUKn1PeUPuzNXOJSmE70E4xcZdn5C6gvERaZwQ1cjbdw2R9yfhuPNT0Qv1FqOn9mTZwlWC
dEmV/vjrM8tCSnwiRweczP3nDvpC80m1KSPWRnE2neTL0CjVB71pfjweaGtv0iMG9Q0NAz1s+ec/
hclzpqtikMezsvX0Pf3yb2o77OGLtgaRcClU0xjrzdYMK3c0FgoRN02k5dMkQhFDvDNb9fz4Y7aO
AI+BJw1tJOlitUkUSysT/MtBPnfDp4Yy9NlUaudkdnkCw35U6yBpJ2rfj0fdOgXkqvQ1YJYw/OqG
s8vYw5kXV6xOMcMPbY3ApKtNKTDSud17n7f2JB1KSnlSN+RNcwLfLXwu7DpHjTicwpPeiyZ932J7
8V9rWsmnfB4n/HmnLjIPBvVGmOxm3H2oo0J8Uu0l/pKmQ2j6ThLW30QcGt/VKOo/lXknBvjhVo1h
hVc7e8H42+UHKcfjBtgB3BxCH/d7jCNkYi8y5zfoBQIlt1A7NjR5dwoHW6MA7ZJuSiD730yN6/UE
u05EhWwsk0O6ODDOmmyvgfV2sdnGEjnCUuPq/eZS6OMp7romv4FkyE9s+Pzctlp9zVp7PDzeV1sf
RI2fKiMxENfQal81rYuNwjimN0fBzaXORX0EF9z8mqgbER/gYypAHBe6meC97xcHt4a+iLo0vald
jN8gnptLF4R25LwPu9AjKawnrT3CRUGnfOf7DP7V9xcsHSnCAtknArm2zg1tkqnYwafzpo+6IQMR
oeNyqQPNOdSTgGWfaovpjSRZUQXu0UYUSGoAqN/qXO//LPOlHg5jioXTgdfUptk0iOI76iSa6SsA
aLG2MZIhekZOLUauTlW8H5Qhp/eWqqS0GdE6e296cfIR8JOUr8BnpEC7vzCmw9JpeXEAV+faRyfq
DUQH4kjHL5kOKXIXOSrkH9BwdvOgnQRmOK2mFV2AhbcxUkgtzCSoatX8azEqc/YHz+LKSauZBNCk
6/3klhb/+PFcbm1LG348WCsiZdwI7lcx1V1MMA2d57FEgCQ3lxonlDoLEGz1dmpiby9ZVk0ip2Sz
GBXA1dMk27OjYkzJbWqU3s+Yo3/MrM2R4RjaT23TYBk2iWnnLLx9/hmUtE7KU5FGr6+Qoe9wCs4I
k/VF1y5irsFMVUiEtJOuSA+lPcLF28IfbWUSOkheqhSdl2fzp2exFS3KIVaZ3jS3svIDRkbm9xSP
LsjalZJlfs4LdHJmrxyPGinbdz1qvD2W1Nu7nvq7TrijUQ0lBllNdJPGmSLCgfijTssQb+s5+kwt
On8SmGI9253aXE297VED4/fvnM2t/US6SZuDaQf8t7p72pmau462463Mcw9JwMHxvXA0fWvJ9wq+
W9ccDGHqQ9SgqYmvpjrDv3taCvZTqC7tcXIRGsZsrTs+PiAbG4hIVZa6LSpCwEPuFzSfjYVza2c3
XSmCKockEVJ/99Vmwlcu3YvF1xqL8laV3iKy8kX9UV/HBFGKObxV9ekt0nvdpLAU2ReEVp3PLoqG
IWiimSNiRaK3jnBf5sZvG+yxhmKEF5okOS7PfVNd7FEZ7SCME+8pVaNiRxTrlbG0un+pLMsOlgaM
HKr7/ZxgzdMWytTzlkXoE5wXEdujJKYn2gHDNjd51qR/+LHp6/59FAKRCsDCwIZJ+jr/jBBj9p9n
VcXyZKtJdUVltQPCmrfmVxcqoYPQ0eylB3VI3IkJV+vqmlP/Um6eM+RDALQ3rgO8vrPpWIS2yG4K
sYnY2cYbe0sjLIOnJlNPCBz3X2hTyUjmnmXQ8Nz6bBYm5FdwqHtPqPzXrCeS9qqGjq4Jh2k9kQt8
KSkoqlw9F4bYLanyRPMrm/6Y72ZK2SJabdURnkSNpf1h1ZWpBEZG+8IXFq5hvt6WA56FeNqHQYrd
9KcwWszRF0IjbZt6taOkK8z+AE3KrXy9igEVYJPFnYvfXt4G0TS778hH9Myf7VpdAmuKByuYBt3+
WvSL8dGq5tHwtW5CslgVcZIeESFy7UPUK5Y4iNxNqqPWN7Z+GAdau1RYnOmvCsUPMxhGdIiqyho7
aZOrfm3qJPxR1CGKVzZWA0BxDPtzMubGP+iNuggvl17tPYXl4oR+TdEzPM3ZMnwB3IagFBc4EoY5
Vk7jseixy3x2cHjEYGpEDunggd38k+hKyU6LqcXXOcvVf92wdND+NNvun6LBATuolNmNjlMxDDnW
cmoCctdspr+0dhbeyQ0T1yImmI29VHejMkYGo8GWQRWC5Vq/sLMdu0vttt61FRMeaNRJD4h2RkGk
FtN7WSN8wU2uolvWle8KpesPHf2TwHF6fecme5UaWu82YFoymYLH+ibfoBJnQM6Y3WuBz6Z59KIh
rg9NKsBE2Qm2fThNxiJ7yoAXpueiIzIIyFCRZRSob1l+B5jKOyNVF84nwxjTv0XhNKWfRR2yFBZl
efeZlsnc/1C1NukCvbApeRdslz9ViFD5RbhLPB5F1A642GGHXX2se3eoTxXmcf8UuZOnvkNOXr1z
3cV7ZyM7Yh7a2G4/pLie/+3W6J76KW7sBf+3SfDLu2KeA0U4KFspuiG+GChdSdKLWYwfAVBzQGa4
4uUNn7bqhtNeXwScMHU65N6svVeNRbi+47G3di6PjUCHZEJCeTjWBAKrmGpoNCVdpsq7wt73zo1e
NJ7fkVMdRo11VzLRHGIi251RtzYaw6JxYvFK8SqubuWwWtKobRX3GiuI3aU2aI1RovHgZNK96tEi
cQsRBh2KYYGq1+OTo43t2RDzHsRxI/7gOSb94Lc46EGtHmYnnouUVgc/JJyMw9hky4uClfyR3pP1
0vUq6khO4Zwsa6/wuxF8AOSWaEdJS0IS//7WdsAJeEYtN7jqladQpGoAF9w8qUNk7FQMNsqTPEz0
CCX+GGDcutAylbRWzXwMry6Sfn+Y1A/KIEXULvOFsdDztYts+SMFnZj7TqPSuUyMqU8+96OyfDX0
tjbQTAodA7ZIgjHm9XHQsvF88WpBXCL+I3N+U5yZopEGcOxdXaXNj1lSLDesW4udUbb2ueyUcacB
aH2D6+IPimKGwn5N01ShmZU4xec581r5YvTeDddAx/VTK072Ij9tI8pGe4sgU2o+q28Qc5ZwR6dr
YuUahTmOr0YbYd6oFR5c+Zk/Mv127mq0cqxh/meCd/eD+6f7yL6hmVpms+b4bWx03tHWQqu5EF1m
+iF06uF/M8AymncOUkHu1NKvT8lBPz5enO1fL7NXwutXYuj9NqV8PGp6VCnXeuGmAjdKD9tKc6x+
sTMyn2cjMt7behidsGFQn6Yw0luMdDWcUk3FfBlTXECRWVPee8aknBa3Vz9Fs8BeoIiUvw1TTOc4
V7Kdtd4Igw3aGvSJkSeliLG6XHoP5W8vNpQr90h+TRegvmNtFj/Saco+J4Wi7UzSxlHGg8IlmaJa
8ra8iOhkZIQd4+lGln+Hp2w0QTX07YeIh/4XuZky6AbBx/XzSppg0PsF6TB31PLYVq7z1OPVSnx/
iNDuvyzWsqentHEykbziapSILJC1q/yoykasQWu+i8bxFGiL3h+qGV/Qx1tsa7V46eVNaENoWadG
fCEhVFySE+RATepmyY8mJaFzRPBziCt9D1O3tVq8dlS9Vcj4b+unS4/2YwrsEpZdf7CIpo7KgHNd
JKpfL5pys7s6JEkHDDQlu/u1MkPUYfJIfloyd8/eaKqfxszNrl4+/KKDwOu2gBSELIxDdglc8H4o
rRtpq/aZcjVrlOt7xZuuVCnF10JDvuXxgm1O4E9DrZ7MCcxJPEUpx0svoxMcekppnp38GYWJdvz1
oXgWoJhK7CpYhvuvcsD8jfCHwmtqqiFO7LPRIl6fQhJ2uEQej7XxQlAGgVsqE2j6ZfIe/6kagjqT
noIh8a5F1kdHYS7pS1wM6QGj869NH/8whTbuPMwbM/nzkO7qLI/lYkGwX7yrZieIs5a2Pn2qBnJH
AlKxBxnY+j5LVlkgPRF3rEOuRkJq1LkKr7WL063ihvlT1gjzqbRFerLGaOQRXJydOtrWF9rsRlll
oY62BrDyD5dO9KF7VSo1u9lxT621WvQTSkl73I6NewQVZWCjkhAID3S1LZH1TDTREVJWg9IdFmyk
D6PRhYFmJklAav6LjFp54oiDLUp24MXNN9ir3pthIJeNd83Qoj0l3bj8Owrri9l1+i1B12gn/96Y
STIyKju0PQlX1VWgnmgJZhStxJbEcf7M41AFRdKV554UfOckbA7FWr2+nzxoq205VUlWFLALbly+
47MBzemFKo/9oXeNbufy3wB0IQpCtRMiHkece/L+1Fl2HhmLHfLGgBFE+qZQgnoqzcMEDuOsaM5M
IrKMfuvG9Utr1N1fBULyga7VylMUUeF+fAdsffkrRU9eb287T0bD+JWnK9fFgZU9lwWobk9VjhGV
2Z0u18ZxdAFvoXTDs8fztwpShnYIR2eYlGuXV/NzLarooiWKemoXNHZaYX2YlCrdAZvII7BKqkEB
8A7Rnqde6qzosqpATldfZuWaijI6enOZ/UHvod0puW1O4k+jrL6sVovKHnA5v6I3lZCD6zQmUq9J
/CYZACs9XrGtTBI8PhKCNMOIwdYbqA/zBVojJUX86pxvi1Fb1xH+OxLhMAIIRT3jQ6O67lMXTt5f
WpOZTpAsBtCxJkxPj3/L5vRK7iGyD+7bXNpoSd5Tg9CsntX81tlOfvMib8/mdnN6HYR9VWnH8SZj
VVRcKtKijm4ooU83N28Q4bTi7sVDin/ndG5+EC0nGSYBHlk/vyMIwrRpAM26UwzkUvcwzRmKT49n
bfMgQE+XfQgK8esnojNSr3VDoNBha0S4j8+YxNiZeVDSvgmGPBFBn8XfHo+5NYevF7ekAXLUV5cp
YCRtciC938w5EtQDdWw+FmYzC/M9x5HNoShj6dxv/M86Gam4PvM0YlOgghcF85wVQS7U4hoqkdjZ
f/KuXB9vQBwI0EAYeQvkpmPWVmpDrtZpS37ue1e9OmOfnUaBJFvRj+kXEjDrzy6afqMEDRgRwwDq
ho5kb9zf4uOEjtIIH/UaxrV3rswiOzhJP++Af7a2IwmWVHGRMNv1E5hFsTZaLkcdoLF9RQ9VvWa6
vkeS1rY2JIkjorj4VkmW3/3HOL1Ge9UzkY5vrSXySz1uQM12w6z5Nk5GLZqPi/GDhhiN03bRpvrQ
inloz0W+WLJuNQ21T+W/8w7oPAGflXsj9qt8Kf7F46AVR0qa+l7rZ2ubUUaTZR4qKYSw9z9ax8pt
Qh5GuZaDOt8Wt82/o2tjHG1n0n7jwDpA9enauaCi1pUrbVbbUa1zChpV4R4kbMpPbLU/40MwnLIM
H8aiqvZs7LYWBTlFDEdlAIS+7/33gWT04lYFXqaE4xBUMDV8My6HY2Ypf9juDD0BCtbO27I1px4i
eDbpKUW6dWXK0+HN6KkW3RzcOT5lVZsEplG232dn+fL4Pto4ubjlUuhmFLLS9c5GxVOrRQqsTSn1
KKKFYOIClkTaiwZmtPQTKyo+2Z1ZL2egpHuJz8axIjflgqcS+SqGdz+1Tto1Y6YyuDUBtvW1VgWj
mRbznvP35jjUwKiESVzJunJhVqEdN8KKbgPiC6M/WCPeqnMe/vPrc8k+4RGm2YcG7upuj4tanxdz
oIiZW82N5nJ/pAua+PR3w1uL7g4mk9ACE0wxdvbL1gdSWiSelbrrb0ozOs0tW4SUWfGNHT7SwGqg
l7R7j/JWxEM+jPsOOk8OZ3D1gUhyNM7cQFGN49SGxpI0AuVCw5sKX6nnhTImjjHOEVmHIvShoowT
1dt4pEGy4HkVGG1p1DvB7NaXA3lDRRxqjfWmmI1LamSl6BxcC1OdXwTVBxgA0150vvnlJHgkCxL8
yfff71QrH2e1hpxyhQ2hXSYq0ze3nKpDZEPpwHJTB/9ZRC+gbSbfi/vhqnZec+jxG9ipMG7+Eo4q
aOZXZec1CG+0emxeFs295sqc8bjGQBbggVtJcyjt2bEvbVT3X1VFbWY/xLPSPtZaabUnA2iB62eK
PaY7P2njsvJAzwNVkbkoD/FqboBStrOVhddsTvJTCyrn2Ugn7STBgr+x2mDQaDpDJwait9qAxVKF
gzcm7HPpXG91TXpUpmaPcCT/LatoRspG0W5GJ5zsUO65n+ox01yGhmga5WpnIKaQnMDEQcU6RkcX
/1Av6ffH18bW/IF0Y+rQ7KUFuhrOI5mu8sqhR4LuaKC2dnepyyH19SHLd3jSq7cMPDYQH2A+kA+w
x+Cquv+ycJA6XTHO4F6q90B8itzXDke1jNUjb7i7cyu9pus/TeSb4VZfhql1kQCBtC/1MGjfws40
/kUnZShOPQRIOyhaM7ukdVx9zhH9Q3cV6gD5d+Wme7fEaopffwj1VsC+kuaHJNX9d0MUonNvD/ZF
GdPuby/WErAWTfQ+gxN+fLyaqwvpdSiOAQ8q5Bj0x1ZTjOxGbJfu7OCprRhBKtTlEMUYTj0eZbVF
X0fh0Sb1ZCnpHq5GwcNuTFzQbpc4np1rLFz9QHtnQmOyKj805hDvHLyNjUPrhKALA0vCkbU6L+iP
uqu90EZTbemfwiH2CEAL5YUZmILJskrMw8RvqOpIxBJiE+CaicBW1SA988LIVRjU6PLQz8oaAMWo
WBe9t5KdysHGfJJmUsDjG4lF9PVOjZehy5qYVUtqLwBVmRyGuorOsSuyAAflverTxoa8G0/++U9X
TK72SzqkqXOJbGqEbaLrL04lJuTZmvTyeKtsDgVEB/gT2h3od90PVU9O3mN2Zl+KOi3oo+bi/dgo
45+VHR4ej7Q1iUQH0hqd0hLdovuRCB1Eg6tOdB2rZPDDZGwoJ7nd0zK6Kcgba4/uKn/56nqhfy6x
6FRfpJf3/XgDDTVjMbroarRw969dOJR/pqWmVUFWGeNXrlMvPyLH6RLXpob+1GXD3tu3cdohd7ts
CCJ17hZ5bn5axy6eVMSP3Oja10I7WjXKe0S6zc5pXwXp8rRzdcnaKzB4BMtWuwUtmSRv0M5A4amr
n406Ht7Z7uK8c1rbfo7CrvIOzFAX+Q5skY+PF/UVi7ieZdmGBUusE3g4ctV//kTEFIGxlfE1diqv
QYYJ0zukuAvXfO7FiL+b1lSIs041VQ34gODebxa1Gt0flKKuDnrYm+cW/PBysoe8XfzGhZV/HqmR
ZfTAarAeiyZt4pzRbMy/H//4rYmzAHcyd/KvtXgn/TaDspyHKwUaurHv6IpzCmElfciTpbt5KpAc
9/84O7MeuY1kC/8iAtyXV9bKltSydssvhG3JJJP7vvz6+2Vf4ELF4i2iNR54BqOBs5iZERnLiXPS
Vj05c+6eHi+9ZXY8AnQfpKoO9ne7baFThpkLJOyq5up49HqGvcPcmo5pOY3B46W27IChZExOp6ZL
h/Z2KQejUxm+ToKij1OgNMhtwI3TVFn3lx0a+l/uYGjfJ8VE/iOJTfdtqkE/97omwcsVdYHmSTI9
mLbXNONG5nWNmfQxxaYpOQHUC0+zE/3bzvGy42U2niIkG5jSgA1FyjuvrF6kIlLNOUHVhAFG24+T
CI3apFea5RDnQD38wfa68ZTUYy927HDDwTH9BXsdJS4SvLXD0Uf6rcbQKlcD8uD+XT64AmgpLALt
seTPPraMMtY7L9PGPaJwTkcEbjkGFdZEk1Oc6JUnUoUpW/VLVnfFFzXLv4A7G3ZOcGtf2U0CQJee
+92FzRwyC00vw2uWNRPQXSWHSg4h7aeabgFzqOg6FKfJKamwPb6+W19IGZ1aL8cJCnB1fWcVHEwH
RuhaZl3sHtNKKQBt2powfGdqlp2+4IZLgCSI0zN4NiQ8ZmUsvZLxlMD130yVHl28zmFi350Ht7uW
wmrKS4m7/xk7WfSpoFA671yhzeWp0zPTTKPijrk4VYYYc3XDK6GW8kXzcsRUI6edM78lzJje9rQc
yqvpirIJ6mUclK+PN3vDV8AsTLJmgHnChlafz2R3qc2NiAORD87wgwZix3Aa9284LvqI6mTlOqJA
ezLt6Xoju1j5mtdWr4RCSHchtRYZJbYp2zK9eXsKqBDVc1qhJaNMbfQmc3sBv0jPFJmzi8Neg8X/
dy1JwkLAzM1ecwmWhZuli+Io16a2leidV4G6PpNhx4U/zIYZlE5ZGYnfg5HMzrGt5u03SEHEBPwv
ypxzDRJJXBzEqilTKUr/ZlSU+XnqIdfeuZpbhsDJ4NpAPN1nKVY+VqrXRApSdiOcQT2N0L+UYWhM
Jkyb0tzJzracGZeQjBNnymGszC5PQz0NU9Sh4sImMbLq0vJNN16MIDKq6O8E+5nPjy/fRrTEi0iR
UQICgdau3kRinG7SIzUJzFnLz23llOdltPcQvLr85auIhUCFegSTiqgCrknkU3dJSCItIpami/Mf
dZRqyZvW0ubEb3QQ8X5i6JH3NHdeMV16aEOUoOwprICEq2cRAADOxLfaNGOYRBqjGcFbD/1zPCZ2
d+iMobIOM9jFGRVNu5+fdOFUzccEqkT7p0IU1vljXk1ENehPljs3ZF39kXf5xWjgqKDQd2e+o6lN
KaWEJFC8zJDojcWZ4HBk7syv59mL3vVCrZqDHnqReuiXlh3OLbPVgSIr2XPlpcDEX3+mEtfIGjx+
lJFvLdnWlFYdDTsJNCesgqS2q0OcoaX0eJUN0yCuYUqP3ghE4ut8t651d2hsNwlyx2KWjnD4j7Rb
qouTFNr3x0ttXVICN+ZpIW/iXyu7WHLRJDRXkoB6+HSZUL04aG67xw+w8drKfzZmjlYpEeLKD2dq
napQxiZB1yOqpzgNHChjg5JDWSHWW5l69y7S4uryO9/GJsoytX5HwwsdpVHUHQaoRxpMfN5sKuJY
1m62s4cbrxyMeMQsIEaknqT8819yhnB029KOMhHQOSMl4hthiE1o9VZ+nkJEcPFCN6meoVwevph5
LV6vRke+wwdaNlQbsmR7u35UL9VkppF0NA1pGZiLQ53X1XPRqOG16LpXjs+/mCW8GIApbCldtGat
HuM2qmgLxAHz+uJMldK4MiNoHJM5nr+pk9ibnd/w3XBJSVoplXoM1D+339dRpUEBso5AjDG2msXC
8keRFJewSqarWhe/8TIBlkdL3aXGLWeNb9dzjDHKGCmOArqNiHF0WXWeceVntLv3lEE3LJ2leAEp
t1OnvDO/ZBJjXKdR0NqJB3GQrb+p1UoLqjFpgsfWsLkUXLlcVcqhd5nEMgktK3Wyw2FE6nsRbfYm
rCP3SaFjvdNA3jB3uvDUBOl0cSPX2eBSavkIM1YcLLM1F2+GNjQavyIhNI7gTpmPnWMhwj+tvFvi
b4+/ct1VlpcTmBNyCDIXJfZdxVqalda6hTRAwOhDWl+AjaKiTd+8/NHGnf4mnQg8z/3CQD+wNXXO
Dp3HLObZsZM4Y3iv7xkfMSrz29BCmHqs+95529v8DyfbEslzxPhzvBOkbh2M7PAy1s6PpwJ4e91S
yGuRFBm86whZziFCNflKFYhBugyQ1s7uyCLiKligusKUgiS1hTp0dbUVEy0KGPW9Kxpy+nPS1CaB
cDmeBrDnh7yOY4hSAM/XYZIc6yZWD3WX7AFrNtyljIfB8sEkSnln5a5agPqNUBtJel8N/zFvOzy1
02Qemd8zD7OZjB9dK/8ZinrYuRsbbx0BBfUJBLtI+dac/ktslUkywbafDmF3DWfD/sOZRm9vj/Wt
PYa7jVqbFIlZ16+mueqNiS40AjhmWvhVC5PDcU66Pj7rudF8R4NEfOtyZfhmdQP/B1PEsANNcVmW
Z6atUvvidIsX70SjG05Uor+lqgtAHKZJb29ZpmXM6gGTurZNk75LnGj5z/ai5VKOQCegIaz+fHzV
Nk4ZlBEbzQYYIAlWtzoenQg8YoVYR0PfxbP/c7TkfdzY7+rI/tZoxt9lgVbI4zU3/I5D01IOrkPF
c5ftthBQFk06of4WGeX3NsznA6hp/RRNDmXapfqhpra54+s2rBfTJbHAcPnYdcHZNnJIQqISpUtP
fKfSBI1kXkD03yx7HJvyhFa2SyiIW2OwSE4Cr55Bu7Hs0kpNVAUSc0gOSqd3vd/aopr8mokmlyHR
zhqOZazV/0TNwliXlzfKH4+3eOtzqb1Z4DWAF9w5q7LJlCGB0PwKMlRn6i5V7efWsUJUWe2uLnds
aXM13hHZBQUEvA6ErXZaBtOkWDImfYYMSBl9baxYHBLjtRRO8t2QzFn/t5R0Hr8EcUOiDBGDoOE1
gVbmUvfKd6MS43nW0vE3LJGCDhQ5GsAnWsi3K+UjCYYIewRLc2CplR6rbxfIo87uXML7AAfE5TeO
jJibuyk1xtYvYmUYFNOyOrwaagptRAnipD/pbZf/NJg12ZPH2rJBciMyNhoj972zpFBrte1shDZt
CxRqNyW5ePbAd6dHfZ4rCixC12LfQvrslXQqL0dIGA5ZD05etiNvN5bRJ3uMZwXzh4X0RAvafS7K
XD3Qo38lIejLUlTwaCszBoI5rmxRmRJ7dmNEZ+syWs5A/jB7M1KvWu/uVYC3bICrSYUEGgiJHrr9
qg6ar2piJuqalmP2R65qAJir2TkMS1XvoXy3XAyBE21B2W69i7RHxyvSRaUxWJm980etREvQh6b6
AV1EI2eCb2zfkWa1Aare4/eR1sxefr31aiBkBd8BFAIEcatXIzJTZYEGjMQwDkM10Ouw6M8LZZOf
ahaF/9VxNbTHiAnxb0QL2Z6Y0tZWA5AFQEphn1+wvkD08Gg7eM7Vyef8fZfb07lyW9unuGN9e71R
Un5EQwWBaUgk5U/5xd04zHwnFg3fa9kP4bkRMKxBg5g+qa3+GwJ5kJ1Qv2chznQdXxr6TG6lsFTr
uctbyAWGQ4fCEFAPaLyHtNm7sBuXiM2jBSUR/vfNERBKRZ8srnsVXdW1cEBYy5caCamGSlQZfQc8
w+vVFLr1L0lE+TTrbfLz8eZuBHqAEniS8bISabcymTnqGuhyUG3RK8s5NG2XHYfc2cM+bNwW2aiU
dsLrSkB5e4SGO3UAF9HK6ycXhF1txkg46tNFNOke6dVLaLp6+wnbIepCuxFipbtoKnd7yB097zr0
ajpcrTFJjcLv6G38A3nA6H3Tqix0j1nfZ83PSOmst8tkJs9aFRrV18WsaBGZQ+WMzyPsstN57Oo5
+6qMg9MEaTc72kEZyih/xxRb/gl2wa7wRdMsz/bQ9sphHpt0eTtUmvqJBnDXgEJylv6yMEn/wxPV
EB+SsIWHUB9nUGDa2BaHce7iJCgzLYIefja0+dig7x4/wUoBDXzm/ak54zx9sIrJaw/wNZnatUja
7JO2wEjmtxrSLke99cr/WrPPUJirWvi5RY54w3W2k+5vpaz18NhEPVfJrdv4o526kM1XANqLIOuG
eqDPYFYJgkteUx3UXnSov8BqCMVOXlmL71au+Sw82Mq/lSB11NPjG7gRbSOsTLKNFXAB1+Y9N8Mi
emlzVLWUA7xbVaBATi150ZZg0Is9yN7WXZS4QJo8oJLvbDwhBA0taFO5GarzATKj/KmrUL0ZVG/H
trZWwgdCf8IQmEuWf3vru0FJ6nqJoyC2zLQ8O7CaRwctjdz2rCei2JN/2ggnePmIrynIMD6yDnrn
GrADubNy7QEGnXkeo8/WPLW+SGMbzgzTPFI5HnfyiM1v5J8KySbVn7tGem03dYsYFF3IYWwDDi98
1r3Sfo/K/B6efMtZSl4oWqxw3dMLud3O1pnMeWwb+hIAVgY6QpA/XVyrSWy/UeBzBm45lyY0Yar5
pA+9Mx1E7Bj19fF13fpgcEey5Qovyd27H8ZKPtsT1cIqHqMvQByLg7k07tdc0fdGGF4e0bUr45ZK
CLZsKq+f+DxpHKMTHQ0qAsH5U+8V5V/0Q53Kr7LERDQgW8b53OshDNZLooi3UUcDzRd9av+ZOob7
nGeV1wVGZinF0VkmMP+qBaIJ/VfFFB+SyPaKA/TMTuIrcd98qeFRdw9j26mqb3UpjE0FvZG/wW6I
r4SqhXKGdEl7yj0Hslgoc4s3DRO2rxwnlwEjeBYGRsBaMgyzvscTNTkFVK9y9dT8S5oa3qWakcSA
ecTYOcuNxw9sKiMPVBPlUMDqWeoGoXvMQ2MxaZedwirH95ZQnD2+MVtoR0rNMBTRmMEbrFOzsqqY
aMtNjjExp7d1Ca+dbZWhP3gaWywK0/ynYjDtNNnpn+OAOE3Uaz8f/4YNJ8tPoIqE3I6O11s981pP
IbPwFMy0NJKrYqbZ6JdJtZwACmlnLS2iHdDAhpng9ijw89ibVNDkn/8StLVQfo1ZOyvXFG1Bvwgh
rTE9hdk7hbf38bdtnqKk0aKIKetkK79QL5MhrN5QrlbkFNcEHvjr6DXWDtBxaxVJQySTa/2+KATh
vB5XY6hcUQuZD22DKqHeQd7/+Fs274oEyTHtQ0mdAOZ230qo891ppoCvho0TeNApXovJMN8PNpVv
y5uW/+hZq7ZvDp79VipqxUcQYPaHxz9j4ynxwGtDFYBHp4axui6TN+ZdpiSU9dMpvs5IfB8gjxAn
QtOF6s3UX2gbvlKy4MXuJVZJcgXwnKxb/zWdqdyMRrrccWSfIlUJnwytLd5lsFlch6ioP6Ie0O1U
GDYeFaY/uKA4AsZ515Fp09aJPU0lQLA4qb5qcWwwWYu0QAi52HFSmvzNJFzzEE+8nFrxO/KXEm9i
MjkAcOiuaqMms15FVo1d0uR8V3RVcdS86mfoUmmUiuevNhXqGpLFmRl/pqTW9WShdVql6214jRdH
/wx9Tiy1xucd27/LTMlKLaBYEP5ZsrggTekX25/1uqs7uhpXr2rdD82AFkbv6e2xz3rnuUZyCwXk
ClAi+KVXJxosDfyfrJT6osQr3S6d914okLfpr1Cc9qq/MN7zVxsuy+w7hRXuTdfcWyuugJIGE08G
7VraErfLRWgeLCicj1cx9dHo51ZW5z4bX3bPsTuYylGrKIQelqJKZ78m8dD9TIdjgfFYS4gdQNjG
tpMge/QssR4CpVVKLkRnq5EoBr698BY/BbifnyJ245uoe/dPV6178xy1Brxuc2yRTDz2GRvLU1GW
DwzhEa/pyg33S2wMIx3+K2GLcSg7Cks+2gGtX6QJCoQFqM4KubAnvc+/vX5lOWJIZslbftesgIC4
pMjSjDwAIWQcbpW9UQuzZhwvL8aLtkTum6ap+yPQ6jB4vPTLwN1NiOZgToDwmDFiTuNOWSd0YQpl
9pobsDjDU9p0ZnpkTEQ/6kO8XCatVd5Woje+e3M/0DVK2rNQjdCv7XaRPczGbysr/rcPC2/Hsd25
cH6YfA75G8gheBNuryZDvosbC324Qpllf3UL2/OLanEuzCAsnxu4iL708G99ebwdd2EGxTdJNM4Y
GIkPD/LtorVCIRc0fn+FHtgZEOPxRDCrs/g8mcVonBo4RIqdF/PuXZb1Pob3ZMdGjuGub/2YYoBR
NVy9grzX0pP5pFIGPz3+sM1VwA6psprPe7F6llun05LSbbEtMvJ/DC8unjt9iXbObGsVcjTJ/ooI
BtWz1faZmVs0CARem9G1Lu0wlWcakHudgq1VaNjDZQ7LHi2S9bfMlWLnYiYLqEqoLQooK2a3cXbc
wT0iiYMBlgOyjreAWH61TFVTqbDDfLiao+Neer2MmmMR2tofmeHwXx0xUmegAGIhKFCWf9R5X7pH
YlIDiuGsM/dmFO+uJtMb4EgYrCegoaMg3dcvjxKcoHHlaPVyjZU+1dHdoOrid5laInvhlbpC43ua
f7zy1sg1Ka852CGYl7t6dFXGQwsA7KoQnv7Rm137DIXnuHM3N78MpXImYSSn7DpYc8vEsobEXAhh
ouVQml5/FVCefqR9q1+0JPaSHZO78/T0wzE1+moEaURNKyuPpg58vGbN1yUzxckDzvbWKRrxaTLi
yp+0yLnoWllfoy6JXttBlCvTS+Av3hhqybeHaCc0g0CBqOit1tXZzI3kA3QJ6tX2lO6VQsFUbFiL
94zTk6DYdXLoGghld5WyQOxUmqcm9Oa3XWPHn8bGZIj18UW5DyRYDHU25owIfolg5Bn/cjsnOoRO
Z+vLdcyU+psBQckb4lE3OedjM3jIRrYw23at1f07Rp757A7e9B5pSa/diSHufAPlBjJUOl9otFDV
X3kgRRFx15qDcS2UND6iWaYezL7dmweSx3TzaL6sIr+TMhx0F6tjlGUcgFi1ce0ECsH6nI2H0Ziq
Twmc8jsP9L1x0MWXNFIebvU+vod/MEO4STWuM3qWvhum6mmGuPTU5XlyHIEo7sQid88un4YAM3+j
OQJaUL89SB6FIUN+3SRLyobLmKv1XzAPLEeELaPkJDIPenzwfepOdrq1o7J4+qIfhcNZmWTJ3KQT
55F5Bd0WH4EvDYdMo4NYKoZ6fHxXt3aUBFX2mNlW8u3bLyyiWdRqIcxrnaV1EHd9+iWq7eXtIvT5
pzdTx9oxDvmCr24Lal+QtsnHF5Xn1QtvSd3JKmYkbtST5u8sSZ36CflxUNpGlZc6b36rWJesyZ0D
kjnQTZh6+e/jb97YXtnk4unAx/L8r8wz1Mc2q5ICdtxQU/zec6qDmSKn4bpiujxeasMCpXVwaXky
77td8xxTuo8Qal9KI74wKWQfF/bm9HiVjUNkXgCjALVHgXFdM2EuzsoH5OJx4bVDv8LKz2Nl9Uem
6arLmEnC6scLrj6L9hT1PBcNEtpcOJa1yTu0RgvK7llAuum+tULYDzoz3gt6N1ZhLhTtINrqoC7X
VyVresObW8mwCZr0WYuS5riU7t7k28rG5bdANMJ7ThWa0v7dt5h1mlbg4QJTK3ofPnbt1C/ZP86g
LZWPGjHPQ0R7eGcHV2bwsiooASJdCms0t1apbd91GtDzJgtGKyk+Cyr7T0NoCOGPBTwHfgkRM2WL
PgFKC62P8Ufq0mT4nd/AqCh3UwK71/UDxTBR0zanLBhm1f1oQfDwfgpRu6mjUBzsZGneKejX+fYs
8j8zs6m+PL5EWxsPZokeBxkGQbj8819eySqjHzYg9BfQe9MODeTq30PHrv2uGiDMVvTiHRMzeL1X
r4qAOE1+UCGkcmsg+zIiNoKSYxksTOB8iDpVv9T21H5t1cl9J6r0Z0Jj+s/Ha25cZO4XbUyHyv99
SquVaAMtzVAEXlkb7yFQQlQFHa7r41U2rhQ9Wck3RQILDHlVvhgiiRqqlSJACND9y0WsOj2NMK9U
1wLEWXTM0Q8v/UFAFuGjvm01J4jlm2Sn2LhyrvJiA+6h3kn4Q21/Xe8fOySENCsrgyIM2z9Dc/h3
LmbLV5Je//z4e7d29QWJxbAAjnz9SsZatSxdkpdBHYbd2csi67wYU7rjwTe/Bx/38lRQb1u9V3Gb
xI3ZLEXQCuJx+jKNX8JVTfimvBID8rJ1iFKRZzH9gNzFyiBaCznGIq7zwHEm/etoZIzJ9Qq2+85W
JqsNEr0c7CASsaiOVGesPSaxDYMkXyW9o80u2U9WPmlUKf3TY64CGGyVY9sPc5C5VX8a4ds69rlO
xDN1ezSFG6dI1xZiDEqL4MLW0JMRdfOiQD02GCPVOBthX6JuOC47Vr9xiowKUBiWzU1ARatPM6pB
IQEKiwBtX9NPk6q6VIa+IBehDKfH13KdKstjZC2yRPjmyP3XwMg0o6CpKlh7W8fNdDGasG79pEY3
NhuhyD9XoHHfRnYzzMeh0qf0rc4Yk3JqZqceEYnxiuz4+BdtbbEtycZo55Mrr6/wlMdRv2gzHz9M
xb+1PnZMCCMRtFMj2FyG9xPYCdUI6sW3/ryf2rQm3imDtG6bD9GYOgHqTsrOx6zS1Zfd5R8PTEsW
h+8mkOsk05vJq4vAGrwUSlsqPPbRyHv0LTsEdyHciyfFF4MiLqXu5nuEwRsf6cFx71AkZC6DC3v7
kR4SG5HSLk0w1bbxGXWa8Unzen1nK7fuEKTYBORyIp/a0WoZyq8jeUneBJFiql88pQnfV43qXJRG
aw9VivRJ1cXKYRiW7px1mnfQ06n+bCl5upNCbhgOjSumSGnkSCmelU9Kpr7RuzhqAlrjxfNgW8U3
cmdk1I1o2PG0W1tLI55slfYq/5Y/5Zd4QFTJgqq3XQc9hf7TUDBRxB16ZV9KIjgIxiU5Dkh8KVlw
uwozoKFCppwGqlNAEZxx0/ia0RuwUZ5P9Ux9sv0j0sMx2nEMd9/HykQ6smHLZOQdgjgrCIVEzbQU
RZzoo9ExDMvMXr8zO7i1CogKHhAqVMSVqwMLPTS3XC0VDNY4vY+8G/3aud6z9fsLysdInghGAhG9
u7ugeRYlRKhhEkRDjY0jYjMkvtXkXvU8pPkYftHjblGfxlFvjfOAfhEI39wqlFNtZkvq0lYRQg8e
+7k1h8XL2cpekZxSJEFZx3ZhVbS6E7ciKKrZmHi3VMLH2YxyGkYTF+6k5uEcVE25OH7sCu9fg+g3
9BmaUcUbBKJkdb9Dl0xtNFKmyTba79rMxMZ5CfP4c9tUMAMrUYoM5uMffmdkbCaj8QBzmaIjxFid
mQnNczwIIw2gxpjeCLtIgqnMwg9NlnuvKy28bBEoDLpKUpHlzn8pHp2z3FvSgBGN9IpYle5PZepc
kyX78vqPwj/LGWAwIHdDiFFegutBExFDy22/M5ouyJBAYdo8U3Ys64UN7ZeiwstXMQNIGidLmHjN
W6MemjaNPFWkAbGm/qM0aR4wz2N4XxTGXGY/67L8r5oz+EsINZUS4CJxfS3q1e9M/kCsVje9afg1
YU//zqoG60OXdZZycrLEKQ+T7hb/qGFoav7QTsbX0h3CxdezHAjeGBnz3tds3QaQX+TzQC7ufb9e
A2+mCyngVkWmBmCl8Gu1gaqWavPOxdtyFqTwcDoyBYstr57saBrjAjCnCMxEM69LPydvwbO8shHy
cjo82Vw7GHzQBF+tAkqx8zLHEYEtPPcoYrhgymS2j4/v29a3YPm8zXT/paTE7R1ooayCjqZPAiuf
rSNSs8aZYaz29TuGB6chLhGAcpThdpUEEH9czuzYmOrRH5PbtUfL7vPXO3FWkYTTjA4zCb36lhn6
vsLoI1ZRYStmOCM9m+Fo7EQZGxcN2nwqYHCsStXLldtpFLTCBNWPgGnh2UGjM21LP5xct/Dtqnf3
2KvvIjeyNAmxl9N+xFDr9z3NUfCGSVsE9Mznaz+4Bcj6jFElb/CWb5MWt6dEFcbfaib2Mit5w1b+
Ac4cBHJe3N4dhVQbO7YsqIigRJDnCA10rTAOoi3GdXLV8h1yE+PXAvzPf8imOT9q1frx+G5urU+J
ib9UkmPY6W5vjR1aaVE0XhoMRV7OZ6I+t2GkMkMWyvbSNHon9Lr50IJJ6k94rKY4ovScljsBljzP
9S54/EsnroS/a/08ZkikGGHdpUGsDvnFmFocMbSe7sdOE8WnOBWJ/lSbiAc9/viNa2ZQqiX9IJLk
lq2umYJudelRkwzs0TKQUXeL2vITqt8AEsF2v/6BI4nE0ciSEnn7Or4znNaJraIIynpUdR/t2+Zj
7dbRj8mY7b2QbmNHbxbTb881NcPaspqQjL1P8zeKK6Kj1bWq34ovilD/LEOrPD/ezFWpV/pSZqZp
tSBrhktdG1GPDETtVWYaoBGZDn6aifFzW+TgPxD/VF1JL5NPO3SSdxoKclE6nnDfS1QESLLbzyxb
OA6HKk6D3K2XD14NaXWcTPMVAjADbtRiPA8Z9JyTsLUrKjcDiop1cyJ+bP5p52JvJmBr03kYAeu6
MmoyV3Uubk8yoXFMYGEJPlgd+qfJc6u3fRSLY0jeBIY2LefXO37pKAmrKdk6xE+3ewC5TVrYSpkG
YZcvHzp0HQ+1qrj/vP546cQwVyVZI6A7v10F3pJp7DoCmSV2lXOhhO2ZMe36U0NL9mOa9HujlVu2
iY1gltgLpr46WbsjPG89hb1E5Bnyp6k8WVHvXsAU5L/hBuS+SWJ1Hp31+6xO9qRUbp4GdqMjkVhP
/1Smthxmz9J23rWNSACcIyMqaF9Qc127ANEmipKBZA5QSi3eqo4yPoXU1nbKrRvPmaRZJIqWozYo
Jdwelac2be+MJFqmyJfhfRG2ETqjXrLUSLsWognsJDL0oxdOtfNUxGX83+OrsiY8kq4AMgM8ASwx
xFbrrGExW8dpF0L5tEAM2wdOq14jhQHsQFmadPzT0BIn+1bUZZEeXIrqSIArcx7RqvGc8sucCFhY
RSWa9rBYwixOxVKk9hnhUW14ve3wSz0Q07wB0nvdbhXgy8KIG2ynbclq0izJ31Dc2DGdjVOnyc0l
BvlNQLP2jENoUv0FchokrjVdSGxS31rmaqcesuF/ZW7JJQbUS610derQqhRDB1diYI2N81EL5+R9
a03J33PlZl9qYvVsZ++2FpQEMtQLXjqWq/fMAealIBMVIXBU1scugWCwm6L5nass3w2a36fHt+ol
tFwFCUTq9EaB/8kMfxV6VqHb6GM5xEGX1+UHw0ZB1Ge+KbaO9LyLT9oYDoiShqrNABUdz+vYLwPl
fXOcn+x50a2z0aeuOBay5fa3ELmRgwsQ8XxEHn4wfHVOI2Q3RQEHcj/pWuZHmhFHJ9tLjJSqtmtQ
h2HwQfGLXGjKoWyiFFZRyUtyzhB+OXvIETZPdegand9MmTCOuXAautZoyTnnRkNc6PWOi4I4AQXv
H/nlekdKvTBdZvsg1pjN+TS66chAtmEcw66dd5baOmy6qsTimLUsUN0aSsYfIbPG0I87eXMQFnrx
uYM1+i8GutRDkir679wuapmwI0Ckw8O+us4hYHMzR8D4Omq9c4xK4znSTPJNsx2elkXZ44PbslEa
ntT6cV6Uo1eXa8lTtR9UwP2hqrbHxLCiY1UuxY5n3njUAI/CzyM71PfdaRVy5qj2bOWq6Z3KvEut
vWnzpv0IS0L66bG5bH3Qr0vJA/2lZsnUDJS1LtwyrZF1B1NJ84tTwtDzG6sAv6YoAGQCZpnbVWx7
meJBjhFEWdP4KXXxC108sbPKxoNG0xAkllR/JPFceeksiadMM4soQIm1QxlUU07MyCZnZg31p9xu
4kvkZuoxyvB5j79v69p7kksCBw74em1hvdrpDGNgYf00J4cWk7+UQ6b5XsrnjkNu7QQI8lavfByl
Sw+wN6wHPEerW++BSyQPdeBxMmflA7p77jml/HeeI60+QCyRMU2Idu3jj9xcFLp52RXiP9Y1qo5m
ayYsN0Y9Sg9P6bgMh76JrQCeDuc4lFZ39aip7iy6YQpw3qAZAUkWg3t3UjOtXYeK0kIC4hbac5Xa
Hcmu039VBs84P/6+zaUYLgGyyDOPid9eUjT67MHNeH+LJHHPvR1mfq4gluDWw4/fWIkcD1wtDzAo
4duVROHlVl5BU+Vadd0ftCQzKxpsZf4978NxD5C5RvPJOIupBwI8bI83+G6oeoriqkvjOGi7vn9r
uiirO2aWo4rlRvandoTi7GTly5IfzLA1/zJLo35bL3m+1579f36IbH5hLLQWV98dVbVTlxkUzYlW
G8cYrbFLFYr+POpVeYoHTyEHrNEGSrTSPUAlhFcK++b0ePM3bFV6B94oRoruhbUZdShGa4Kkuk17
+KWE8yM39Baem9SisGK/VgtUbj65JzVKahZ0VlfJXlaOph4iuHhVZH3vWCIbzcxWF//TARrdY+vb
8ObcJvpcVJEpWK+7blO51FVYVso1ycfxwLhS8zSnqho83sEtQ5HgRUlZCc33+hGc89rurYyJyKlK
2uFogde6zimzLv7QJcb3x4ttHhd5EKQkkgFq3e6KR9UuS50xrHgYautQdCUnF2p0QUSpHceFvGDH
5WytCC4bFiIKXWjkrGKYynQm3hYGe4FnQx7umnkPjEFE6Ecr9twdrSx31B2HvnVw1Cho4UtQ6B0E
ta4UErWsjwKRCMwwNz2Q0/beKlsenLCMuILKw30dO2TggtYeoXhTKD1ADNtI6kvDFM8Z6u3uTUcX
IvMXI7Yuj89w48LIVjOkg4xBMQGy2lEPibU8LlSupSW0pzguk1NqjI4fAhvYOTxt4/SkXh1IXpqg
pGryz38JaKBCXmZPoB48xFGuXvQ87OpjXmThckBosVG+hqNV22cj1/PkWtiWUh/CogUZoy8h0BhV
qO4n1UXQ7BylRnlNESr6kuWtsM/CCi11J3DY2plff+3KIzbKLLKuzSFcADhyNOcBRq+x032HHHbn
im0cPhgKektQWGs8c6ulslbQv6NHTf1nGT6r01IeyoLWsaG09fuyr8xj23X9zsnLk10FKnJyhAgS
bLWc8Lg9Dfhom7pEmjRwCk986EZt9m1FixEsNPSDa2fKEWIA8zvHox6H3ss/PL54W5eBLjLOg1qj
9MS3yw9lbHejiOLA1gujOEZNRuPUtbpcv0QTagX+rDr9Xg60EYaSHgCCItAlK1nn8TksTQAxoZj3
FD15o/Vle7akbNiiZBqXiBKrllYDUMH4lfMI8qHHb4Ghw8So0q8/d4oqkepgMAOlCu33paNWNPxi
7aCLxtk52K2dZRIBuh0JxqMtcruzDjpe05LLXogIZUhfG9olR4foYldULiO1XnYsZWtXEZUgK5Lz
4ndEtKLPhQFCUARxNETfxjatAFyhq9RY2uw8JW3vlT4u0zuTvSv5zuIvFbfVPXZkXgFzGiEDZ3v7
uVavhXS1a3a2j0XPNJ1i1scMJcH4yYAJojlFohzodw5RfDQ6Ul66ILGq+43hFu+VuB2/RA26uX4a
6W3xnjm8xjr8D2Xn0Ry10v7tT6Qq5bCVNDPOAWxjvFEBxkrdylJ369O/1/xX7wEK6tmwOJxCM5ru
O/7CUDrFVeStS/tYFPXyiMnndItQqe1mwxAP+3GKg777x434Q6KBgwe3gwiJOdWvh1NP1eg3I9OR
cWj0fWAGp0xXfHmOf794f3pMws6E/oTJ+29TJrggLbJsosJs0TI38YrSTOdH/1JG/EP0RE8THQGO
IAKzv9aT4Rzsa6hCeTkE/rbnXjkkiAVbAwg5n7Hw29+/k/uHIxgjTATAh+UpCKpf0tiG883Qnpcl
2G7F5bGYB72lILTcz7X01ZqF1dCVKcd0cU/GNUOTIlqYQDudtRFv0g2a/cj3qEVuGrO+ewhh7Zmv
3UlcRH3EP6ClhSz3msTFfOr3Uj8qqBnq3rerUn1ewrBsM7/D5CBbx6K0rpD5HMlY2yqu/XLtHoMq
3sd//JB/eMXQm1AWAXrHkOXX84I6hFyj1ZNUy53cs2Lc1Mkr/Wq4XBv+/EeO+pW/eo5gMd0/0YsW
gfz9S8DeRbds2PXxiuvNiTPEf4STrdKeZIpLbLlmlbvIt6X22+HGhk9rn4bSalQalhEDJnClc5xa
2+SszOc9xOrULocx//s5+NMrQfEXXD81PeoAv3zGznbkrjfw9l0T8/vbw3q0tJnTQIj/UQDw/14H
TDpgnxjqgPj+5VGL32Nljqf5JeqRzhGFqOVHIYsuW929+/jfvxWSunA9zttV9hz/jXDlebs9oIuB
I2AfH03rhfmC+EMWtt3T35/0p2tEfgIgx3gWnVHvv09SRbu2O0bbl0xj3oSs40OCJF9qoyTx6Cdn
79IGyUHlDM3Xvz/4D0Hp/yxRkK5Bavi3YqRYgtKWAW+z75fh4BkT3RrAX//7/vYslcFUBgwMUgq/
RAkx+6Kbp5njgYfVxd5aw6HSmCBZq/Mvuetz1vklK/Eo5pFkJiBKv5Z09WIX0rEbvlBcVleVVF02
hXRkGAs7JCCrysRg989/f4t/OP4JCAhOCHCE3/HOxXJ2hdigztRmmgFDzcV14+Bi1Uf1P0Akfzgo
KN/BrjjXGL+Ljyy1m0xE4/ZSaWvbLxN8DcVVRTAdstHTsDv2ptf6bgNqGn4uy9gt/hWO/lDlnLcx
BGUSzO+wh8VM0i57GwKP7dc/8Ev3lgskSJonJxRixDo0lE8oGDGpRQ+tCT9ZZoBoM1Hxhuka+PW9
u4iwP23Q1K/BeMUR1X1Z+qkoNvkvPao/HAaaHhaTZET0NH4dKtWRv61NyzZtoCQ7SVeHaW+3+0Uf
eHsmJPV9UevtHwzYP/5EgDTpJpkvsWX4712Oh17ZRbS1l2skvK9O0otn03eKvtyvTs28tDeS90t6
s4PLvx/DPw2TqDC4xaRjOuZfH830yHQ45LWXLhbSfVpL+KkpTJW9yQT61GNOphEClYV+6LJtax0P
76/Yg7e6jdanv3+YP90JKABn6DjFIYvK/76GpfPonaNAIMkXjnFKf+++1qU/nv0s7EUf/v60P8Qx
WDKQZJjFnsuf86f5/1pcumxZ9QMJCOhfBM1hRp0O0a3870/503ei3mUacaav/SbOUlKvMDhceYpw
okdAtF5a2aY7lOTFf3yhP10zilEG2j4Utt+qRSzZ2tFaQhhsQdGeZimjOvN0FX3Rrao89gVr9/y/
fjlYuOCIwFNRzFHZ/PcVopQKkzlp5KUrULROYx/LN/TohiVI+30P//G0PwwlqITZfjJYDglnvxJT
Op8xoFUQR+ItRmp57RsEdjsZtC8tHODh0pdzPGYLBMHhMelVVaZFkQAfN1NgmVNIIjbMh8utOHQq
bKpDOPqqO4yduxSovHij/z//IMi4oldzrjogt/3a3bkzYg8d2oeXAeijQ53o4Cpoh+GCK9XeL8my
/+N5Aa/7v4kMYDnbSTA6UId+czgATzcwd+mbywI91YyyY8qaGK37ztuii7//8s45//76LKoPBqQM
o6B5/JKfkVPCRMpZxCVBxcw5JsioVIdnrd4Uar391NO2fy3EPPanPZrqNTPQNTCInqKmhCs9Dm06
LrIKr0Gl6yuhy+QdENO0oo6pbXgMpVJlDtU1VPnWKLLxPz6/+/vnZyHyf6KDwERZpv736EY7wqDR
CICqjpzpoWDc9l0V1HVQPd09zKYi8H/SOCawoGRCBGojv/ks21aam7ATCMdW8GnqfxQ9v99gtDs4
3wBjGLz9JuDM+1yx3zqnaqcfnpzaClNPJclhk5vzPKz6y99fwh8ed57cE3CpsX4X4q4tWymx1QLm
HP1IhZTz3drsAJqSkKGOvzf/Ys38nly5ulTFAALiP2BlGp8Qb7UB2J96qT+pCky2tm0Ded+P8Us0
6wUa0M0/6p/f4zyYZlSq8WqhYGWn/t9fGjZAD4et3S6H1h4PezyLs/hu9I9Eer5ivx8pVqY0tVQ5
8Od+3XyFsi5sTJyTy7mcvOoYwmIp7zoTBYfEMVaVSmUpJ1OVjr46i+rnQxXoOcqRTdhMKmNre8eZ
onPPtLTwddFBeT8UopJ3wThjMDU5chtvYJUsc6Y6bXrWzFNVAulxy/lUmAIFqLFc9PYwq06Eab1j
vpzpthBYsq62nJABj5Jvky2sV38M5IMky5aM8dziNS7Lak9DQVmVAzu0Pnbknkze7Vt/58hy+WaM
FvIm2bX+ETgbbtX2FGxd5rXwOjK+SiVSZMgQUgMwNr+cr3CVasaiwXFcgspkexKZ9gH5JvFkd7J9
jRq3f3X03kynyhXzSxUz1z449b7vqZiUwiJlLdr2J7oZVX+5Mhuy0jgRlUqHAKPLz6roFlwV4Ea2
/kmpkNVJYq1m+FbWHjNCY8bgk2X38fdaJWNwqKnD1cnFrqpFRqFdppvWYlV6I6FLlfkaaNFer9Iy
9jWgcc/7vomktlIUZ9T+g4jWIkE0Che4urN3RVYnRtxKN7TIeNM0oH3TFeNnGVhFucEW0Yn9vusx
6S4sd1TebeP17GbxR9W2S2iOrE5MlxgNA0x9d+NqDTNwWJ2m3vWCdzYLXXhNA29OrdnHOVvPBiIX
monTdiHiTbxXhbu+sjCmUpHAGZ5XG13iCy34H1JQlqrLm8W4OkV2LsJNBcz9gEFYpcYMAFH5EXeD
52fwHZs9XTsp3npTKsjdslQsLcY4/oTaqyNAhMnqyxgUwwjFbBJfF2QuRebGMzW5IdklYNwA7h1w
ZJBjCprH2VO5C6A6YuoSMFcw5t+LEk2qzHEAewDHL02Zg1NLRM64V78UpnLuKGOWr4CIlu5QDXM7
HTZRqimdMABb0xANdJHFCfqn2RTs8wd3PMhRYGsfzZx0dVqbJbyxujUGahexeJS90zoZnUibNcUQ
rtmWVPWjNU9ooQaIzK5p5I/rddvEoseBsJ9eyrEV103gdSerk8N344UyObmtcYZ8xkxAZAnKrI9Y
todNanXupjOOf9vgHefbXjrtQfTT2bzidcc+7KpvdK0PsGowTOps4Yl8sckzN9U4upBL2sG/qphX
96k9qPl6rZFrStuoLB6d3a5fE1KoQGu6Lj/3bdE82cG4v1VWM+9ZUFeOyRq3KH9gD1NZae1uos5a
WJZlauHNZPKijbr4YnAW/eK5o/eQDMJb07ov2xfd7sFzUvqryvbRhHerBFmaV3WsfvS+Zdx03Xrm
l1Mc9xUMrtWD+j8PDarGEYbuedVvZk2Tft8s/vuaHJp4nQrk9/vmHtXK0uGb1dHY5OvcB2Pumbk2
P6DtcZXnpA6qvGf/Jy6sZfRvJCuz+72oklzCUEfJBCc+kwI79PcM4datz3uWezKVCJplUszqk+WF
05ybRbn3fukJ/gi6KZfDHstM7yqoMpms3WvdTuIDL1EP2nA3OPy6powWTmGHQbrB6jsLTL1+qUox
l9moS7mnmEJwQbZJL8jlBt34vQ1wAkoLgpnMZ2w7i+NSheFLaDfqYw5j8eJ1a6sPS7gtQZbMYfUQ
ILpVnsCTQwQy3biWeSWmYAWixSAwp+BPHKqcsphTVVruyZ9bWR69niVSupXzdKtb126JdFI9F67L
8KvzqZvTPmq8H7Vdl9XBTKOZj21rYkY7bF++envXVHnMqAwPS5SxnmerKtZM1mHwhfnetBwaq5z6
FF7m/mGx5z3T2HS8p7tjmS+4EXdTlpSWvJh8mupMja2D2ARilW0ecmaS1LGG7gGOW/MKwAIM2DYv
m06TxF7eyrIYcZTpevsbIvrLFwHWAgmD2W3fRGDC8VCidRamiVoQw4tqnpU1dX3mWMA2C9KmqIcP
VQMhyqcgbORh23QUZWNsi3sXOsCjAytBZ4uuqgUnqsp7gcnNDNKu13h4LhY7XECkbd23/Qww4To6
1nTYyw4/OTfCfs135GLn2F8tUxZHlX4ZYOlQmuLjGWCB0+Hb2yI4iB4K0u5Ouk8uaoIMbRE+Dbt9
jw6xpSIwOJEFfAGcKsqSvj+Yy94uguI098OZ8Rf5NS/F1Uz8s6BtXStDGs+Rh0ZZ7gvjgX5EAVMB
0Fv73nufZZLcwj6CbhgZOC7pKPu1w/BPmEdPb8NN0FZzlPrlBLiJFNneG3cyz37f7s+9GDmrJU4b
H3FBHXfod8ppYkfrXummRQhTTGU8Hn2Nl1eaDOtigFWikZhajfTFjTdu/mVdrtW3sicsYBlXVW1m
mm18nn2vao/NBsllY8zfXyHFs4+sf/z5Ug+z8w1HtgbPgIF/YUUCuybMr3Z56KZIfQzb7qEzDLGH
abKcCYP23Ce3kByKMjeriU6O281j5hVB2GUIIS4/g64QQboPdlUdG7NEkltWJh+QuCd8NYkmVrr3
ZMsMC/G9wuGyxh+RHbT8WOtw26ktqp5ZdC98kzrACpbMKadSpI7qkvuqrBBNsU2gMyNw/El9b2xe
N7FWP/vBVVteRDI2TLWt8LH07J77H1h+x8ZJBBQYSD0CUCKxtiO/c+qv3Xy/x+46Z4aS+VNhQYc7
zsT+yzXURZJrWVAcD2Qil1mhWWPg1DVyoFD1yLphWExfXL93d0A4Zfs0mR1X+q4HAJtisRPfD+gN
bHmkC85k7y56vmhhq/30Oqt7aK0Ol5FA+lJlZRwPbaaaZNO5ac9Riy2GedRlX4cXjdvUt0hVobU3
42EGniOYtocWWX1zMj0k/yNRwn6IscnWFAWOOfSrHJI7WvjmEc1/et/JHyOZd4EB6masM1yCfGOI
yHsphoNdo9aXDqVN2sHGqooQxBF2fWNZ5dCny9SLIVOQLciPmx64okT7n92+NA/7bOj+Hb/CSBOr
ht292JdOvyfOWp7msAsS7suin/rQ9NeV8ZYn25akQXTI2T904zwWae8SYTNE9iXiq75N8rfaFpmU
OAJ3EE4q/Crihhtm75N3VTQyXvgGjD7TYiIoZ45QA6ZiVrX1aen24S29XK3TCFXPIfcbb7UPe9u7
bqarkbg4eToIckA6wIgE6gwuVySJ7wEBYVcQFVXRppYyRcfxq6ybGVEKmQ7jvPGX9Zbc94K9HXkm
wmq1UIlSp21hZ8j+TFB4NUip/xzcYK1h5lPEAqeUuDeK2eWsFGZt3zEF1QX6sZXzWcqhfLaCNXmN
ZpskXwpi+trgfXNSVVVMxwnrQKSJQteZmFAPVo+1hw4tDnxnsUIJu/51S+xtYHLXrheYYVbdhdC1
9ySnVXj0H07tpcPkgmlM1snpjvZo+QC6AzAaOVuNhVyhuuLej88+s5XPphgsUoD+Hx2WwMHQuJU6
VqxqFjTILASVNfSyNUUgtP2+ut0+XXR+ZX2S0kakaAao/uycASJZMCGgljYh8PEUdIR70UlLs79D
FhM/Jq3Wz0k9jHbW4nP+NttOeVNhsGFwtffEeEGf7DQZlAoyiUWz01IeSv9u8ouO3WBcOVfKWI46
SWB3cypitT4hkxLwqe1A4H5kQvutHZrmSoWFarMuQsExW8ZBfxkB7S1p5cyhwh3V0zqr1mlbUmRg
igEbZtVWB2elEM+Sjs4m56g6XcYqafpRtf6GWlFSR01KlrHsW8cCCHJNcxCJ1EU2jVZqc+Wnsa77
OUX6x/0B7TygBEk6FHyjcZAH1XQcMh/3CpUi+DE+lEAa+xTlgeK7tzrLyz7ISeea4qPjPZ07gUlq
OeWbaRcG57Fup7RgaQn6Zhzrz3OzJ/cQFsj/e2gmdZwpk/y0GZPyxzJ6xTfWno7Mgni0tyws/IHH
oq1617NHep/8gAq7ssNPEsHAKe2sqb0rB5sFrOkC/Q2XFeSyEwcedOb3w6xyQ+X1HY/36ctZYcw6
KuqRV2t31g9U+2QLh3SNz0FamiVtqV6+SbHx9dzZbEyX4QHcFexj1NG1RP2DFk1/iEFUMwsBwRH1
5TC1dBPbqNKm8gnChQ74wEo5iLYIegw5M2IqvOUWREPgZ203iB846kw//DIhawgfgbd0rOa9zpfG
8l/9ld4s83WkXmloCWQELHCSMeH5pi2lX2fGqbcqp8wbzu9HIimy7MK8BTochxRPE3rLwN29N4ii
VD5WvS06b4NETPCXtv61Lmr1HqwSKEcjaZ1SwCnWPRV7QPu6jqI4baN0VLqui+ZnFsFYH3DfniEv
gLNcyIrafJU1InTpEk22lZHgm6sChwiizdSa75Yq6+ve1XPz2DlAgXpLhi8VRPH2OCiTQEboh8S7
RhW6HvJ4luUpLqalzak7BwAsjtmGk9yQZ0j1ZLySOrvoO2An7krnLH2Xay21yOwiPA+MZUkax65i
+omTaNymyuw1PSCzP3E4J+233fL1koZAg9qcGF3c6dGrP8Jw8Zs8mC3xaXPtusvPh/q6x2CCwn0M
7TGDV+Cic99EDNrmBfSconr8HJtwnbJZKW1nQEIs0p/Vru9tscNJS6wdx3KaXH3RNcnopJRW03MZ
m1hnUYMCRWpNk/VNkDS+Fzrs31qv3JNUiWQl9gd9QEccUnU5vnZiwt9gJVkjhvmLEVGAU7ilp+hI
3jefG7uvvwGTGR/RX5JvU7g70UlvzrhkCQrZZTqHZiBjyG7ts2qXEeFfAgdOJR0OzXFb+d/WdVru
vJrnpjU2Ce96aKWg695VgY5A45FqyNVBZo9aPQj+7pOorcQ6hdIxXwspk0/FtjRJXlgAr7gJ40Rm
9hngp/9HEUorYA2XW1PsVWaJ1QMOFu+BmyvV1c8tte8pkXHypvbQJ44nXRMQ79DuToehSH6i+TO2
KcXgNB2SqfDFEV2EuMm8uCKgmkLJL1SNzo1CVHpN/SFwsKiOnHk+9vYYf9NFY9585S5XgXPWqMPP
0rwTrjkr8RLwwESuHVESxGCZOowA3hcTxPdrtI975oVN/Z36KPFTE1vdFaSMJWJKsYI4YB4wFpfV
sDNHmkd7V6cmUQ0je7she4T7FCU0tJ48NXTm+mLCeMmCFB9YzqGaxXwLbsWYrF7iuicxjYygOqvk
12/GdRLp7HaCdOYZFV9bg7Kf12pa76F8UwztvqxuKJpp10wlyg6UxLzh0ru5DOzq3fKoC0H6ibQa
ECU/yMAtH23MFC461+0/qX2eEYVP8OJICyfWfa6KKhrSPd5Uh0BEHNdZVRluxwqlgnHZ5ppD7Ffi
+745yZttLVODGVnisJAd92RNt9i4ZTrEDMmzdR28J8/e+rdmSTTOj1OsFMPnebAv6RtXRcWqpjrD
8st2sorBcpkGMbKrpT/Qb4TbWN3Z2MePZ/3lyjpCTGTbAQ8y+NRUodPlwsUMmGM1YjPlOyGCJ02k
+/dQbHiXlVu0k+uTeH5pG118Utoripwlg/tz5tvctYkLnzByRPyo60XzGWVzZiO70VsBJEumbUNT
ls4FQ+3Un5Ly24KcY5nJfhzIMGUVj4eBrv2n66m4ypeh70kry+btaTB40EJ7gMV3hSfJqSMDmvno
nBl2V8s+bveWaGQFHnBJHoZwWgnQlr0z2Igmb8ktpq3dYQ96i8PAxttJbbm7V/3ahz4fuAhf0XKB
zRaLTT5avlPd4pmgQyZ6uv8SmXX2Mzus9ZNq3JL3VZrwypp6K7oCfhw7LJbWUiNyW0bhFebO+mNA
mw0tfPBzH4NvGMuUvo3GrwSOQr2yiPW92+KW9q2Q8y2VmVlP8kz1S5OaGU+mu0HfT5Sxb10SrujU
sIx/TvDQqmjI56ZHD3KN3zDzEk8bgvOkCo1MKjjImF6s3fvtIUn6pqLT7l3n4MtdhlCqIvszC0Fr
uuwWeus0KdzwTgSFdxVxcd003sr1TZeB/E4F53540rALqDBXxbFr8BDyGYqorajYdmc6FV1tX8Mh
HSaA1UWv81iVw7faW03MCi0pZ0QcknA+LHs5vWzM2lyK97IdDtQCjBajda/ntJLV+CHs0Z7ZARXy
xzaVhE/BzDbOVdxb3Lxdy4e5daoPEDr02O64bk+7M+t741fqK+fD+xTizPW9YsrZpnoGHYo0ZjG+
SfQibsuyL93T3m7lN0PFGGdTY9gDJhHNWLq3bv+lVFv3dW8d+3XrnOHzhFbQqyXnKTwp8IP38PWj
b3VdFgOyiKZt8pEJXJfvlqNP4NJAFVJkuj93UOBfZ0SMXkWnpc6QOqJxpVJ136Vhzp+jJBVy5lYu
yRp7LcJ5ttM+hX6BfF7rFoBKfPK/nSZIMyepkSKZssDWWp+SiQkLZUu/vLC4dh+bKOk/r0HVXztj
HbUXi7TtKm/RBvEzRTLR6VJ5NtYQLuZxqVF++VRYoynZw7nNF5VUFmFTK9s79P0U/OysyDBOZeXz
utcripuVqAef0XZrDwd2PupqCJWOQD1Ey4tTutVIUCu96NQhIR2nnEsgz3w7pAbMat8QiAhvddEX
bF4HZ/sASkhUsU2FqR7Lpd468r7O2z6O+ZMZIk2/sNDlXHqDVkFqevaI6ZC0Ok4pPba3EdZAl0J7
iZnFNdSyqWAr0KXjUPu4PSxEmFQCwK5ZmawcLK90xc+ZAQPzbMcGjDnNXnf0wRY6mb/gRJ2baoKO
C02E0DhagpZ4H1BVSQMGhSbvmZ6WQEmEeFjbER/fSsmwJ+f2SZKVzThdKRd5Nz5iszW5xNX5Fj+Q
JMxwsLFfCj2FHzPri89duVFjLC3ncwXpOzEnDHqf8DRbCSZmovviLgqBXF1H9fO2epv3jLuF/2kE
SjZ0x3hg6f2FnfX8cx1dixg/xyt2kaeZXBecEEkfbls3WelnRjndODV4jgsE+DZ5MFtfvK3Ejksq
Qy2PzQCGIhPh0r/7ddHsh74Q8ZSGJmT0jP9XQuvcb+vzOKuKKSsxuzpt0bLeJssCFxxr7O2jGtW5
Y6NBfAxMOzyY2ok6lA4mT1H8N/JWDY770G7arg8jBK06jfvZfDQy9K77KjJPweC0XySnNEDpeFQP
RnvTt74Zw5eORTsTtDqk3ey8Zn0WwK37mwgzkYmOSCjaytGleN6k0zAS2raAXoJAWo93A9PVybkQ
fextLUOYwAQeo33b9AtW7agByJBhwTSXB7YCXUSV0xgqdxtgcHuoJqeg53K8+mrAFI3/3OEtlVqx
dux8Ir4+N1brPcRMTik3gOL8VKiBflnb2Xqd+CxO2tlJYdgLzQ70RLr192jxfNYrtMheBuKguVqY
aQ15NQ/nOSBR5g5hWdHDwnLVeGgKPg5bDR1eQY3o/KNdQRB6Fw5sZVzQp3VBda7YqGQSCkoUuejo
CQ7A0BY03IqwLu4C7ds624xMPndq1OOFi1SvOW0SldfzcMEeLlxFE3cIXKm3g/C68ktngZNlfDEx
0sFbrgozG9nXJq9MtS/Xdlg2xUF7e5TkXRfGS1rPQ6TyHihGTFmydJ9gbJiGxbwZgWJHihfRJpP6
zCCin7MmEXb8XtkiYCsYV5N9Na/OHqQR2bPK5sGjPFviQrRcJsr0E4uh/cKdVxqHMRxGmY9Sjob5
KdSNg+d0Ng1gXdqocSUGgMcRD03tPGARsgHdJMd9cU0RM/zvgrOq4+B70j7gfKFftmhdklx50QKD
OWSVlWJPovZ7fr7RzZaQjVu+bPFwTdKWr9ukvIukEeOPlgxWXWwgc9tjrIxsjuE4Jvdym2Wbc1kY
ITRuNFa0GWGbHHoHtmharwEFYs2AfTie06NzWaq6j24bGoUfhfBx9Bo372u/VKbPG+F0XapRZ+mz
RMBVQXVudz6CzqeySRmHLeHJiQZ3eTBBve6vDD30fLszAg8PPmVMlRZClT9h8ZXm5LC6k9cSHxha
grWK5EuPBql7dEakMHKGgv54CbS4KY9bNFX9nW+GQqel2qPuUjFOn+hEfeyTuRcUwUyja3MlPX92
XglbdDTJAAuhTms1rWEqanLwnbZFHTxYCcInXmolRi8HyKPiiaqqCC9dxvjlfThuNHZtHBg3l3a/
v/c1o8Bv65m8eVo4aAtX3mZxV9W2c/AIec2hLuH7ZduCjzRRt5POcYzLld6U88Mq1VGIuNVIBy/8
n33hX6FGFS7XybnofsZMIdY/GmGtMzeY4JO2tI+8r7me9R3aqyuhrbebCa1e4Xm3kdZhfUW3K9sM
ekRDJaZUhXJoQcYPf/RhMCQnRvmyzEQ8sx+pgjLZDuwmkpfKJBZYwHF3f3jGn/UnUYTzeuhV2yZs
VbtlvlX+hm5BlfijfRKV6zq3CMxazslqapZ6FhYT/ZE4N35oz5pszHILZBsWdqFHsTvqfSgb5iBt
YbSieEmcj41/fLthBDe2R48h5vKMzlgn0hY/Wn1TBc3mZQPkBIpbFHi8jC89bq/I86w3DtZy0zuJ
JFYZm6bOebCKMfayKh4S68GnYBsQZ9jX7S4pVMxKkvuuHp1+ndQts+nIf3UQAIkOM07sbFZ646qr
xsRqueXMO0tGVzmgy7lwAXK/hxWfbtsc2D8c9tpTHteM4i89JcRwyRgXNQHw9iSNBf7BTJwiOVxM
wTJUeRDWaj65K/ChFKaKcZ8E46A5la2yGebYjM6z0fS6u+2imdgv6FvnXE0dgHSNVo1MBcrPIgUY
YV/bztYwZKq9yWTu4CcLrRCCqFcJg7b3fTDslMGiz8uBRrXwjuVYoPxXEh+2my4ZOTestHedL5Q6
/efmTJYgN9XI4OhVr1be46vb8jHXokkOYABCnRX9sr257b75WQIRek85YEt4UYqoWY5zu4d0DQmm
3Qe327olm3wMPPMZmzZzKFCUc/Nq8UfzpY2la7Oc9NfwKZgHJ7pK2KXSFKJjmHlWxwfH/mt5nkZd
wGjBq7fPNkilOpsxuN3zWmwbDqCLWRZ9ddbxNrne/bo5wKJx+VrhDn+msibV3yWqCz7xj5MQe77c
y7yo2cn3ZU2Qs2CP/07nNGNV75bmYuKyv4Q1+uAp9sqxfWNX2lbHIVFUEoGivmRDZ1HWVWEph6um
XMiDbWXtYQ7iY2fbvUTeYDLGpqN3hZGL/9mnnQVt1ywI2qUMJ9uONqFY95fe2Bis4T4XF6wTOja9
fbIWxdHebH94ZvEw88NsjSyvGVyw9Z/rZWGmzD4rPAhdATwEZzazui6Fs70wdq/K464L1EVhRoRj
PsQQha+qIF70XbdG1m0AnCK+ZHwQ/j/KzmxHUiXZoj90kQAHHF4DiCHnqaoy8wXVCM7kTM709XdF
P1y1Th/10VVL/VKqk1GR4G62be1t3cHqbOXc+mgdX7iNsjmZ0BU439GQXl2+BZQ4r/LYEiMBDeN6
EyThj27TIcg5TVYcJ5kHzaFUNI833e4TAcxmNOcFIZaOwt0ivC1jYGGJ5DdRfhaeo/dEL7vK4ibY
O7aD99pTSdmC63x0TUOhK5hGlQcp6rY+D1qN9mNUYZk8NnMT2vc28XYc2DMKASNMxiIUOTgBhJ+S
rVqSUsmwq07DtcVEZoYRJ09R1mi6DqCv9SAyaPNn/xrA8a2aiqJg9jsznE27MqPN9QCt/dcuUPac
mJk84V/llIU9swGOzZpyHLkGLdbmOe9teq6TN6BQPuyuU6rEgnMV6eQv0XRuc280xwgcsHg1wzpQ
PWCCa4+rRXB4V8+bPi9spH1riJ++HVjzOySumnaGiGAdiSgcv72TotTdhUutASxcFYqImkbmgoMS
Mxu8hWrekbeyIFZ9mBVsgfHNn2afAkUeQG28S5cPZDDNOD9+dZ0zPi7Mut6xsq//kklsdP9p2sQR
ZdhyLwoFqHgL8yjcDsvoyT5xu9LKiA6iAl7JPGbGBUwgjm1LUuAbUTUQ6pJ9bL9LM677TcsZuKTW
okKgD048Yu87pjQLb5v7Am6htR03FWr3b10vdXnCYFo18cDYWiZuK4P52HtM5XGRrZbp9UHuZcUK
ZNue5+4+J0V8Jp0YReYOxFXNx6DU/SdPKhUdgRwrZg8yPNks7uQsox7dHSd+Pe/DN9qGZn4c/Ki4
wz485Kdi2GZx1KjByAFzxYB2jHanhadpRZZ0blWxd3mZQjCeYED9G3vbkwcf+1lzWC2x3CuG89FJ
LZwisTMyG4z9ZnW3s9sPtG3GGpU5tlXfnSaoqjwWtdiLO5fpWJNkBmvwOSQJC9x2a6stYdGs6WLt
bs6eTLmvTcwwgauZ+1wJBtjedfm6L/P7lb1CJKa3S4iEF1XFwwSrCTJUGJ9/mHL2NFDOJE5b1A4f
ZTvkDzP2ZKAXxed2SP5tjjsN09ei6IOHjc/dxlHGSnnES6W/LWvtfiftoHrx/Lr7zDOnAbGYd29/
uiI24b0jZtRVIKWRtBrU7S5GhdL7YSEq9lNUrqyOQ82Gt9qGLDztq9X+dhTv8rFes6k9sv7N90+8
f1OYuoWc6yPZEGBQk9627uRaQbWeApiBMR5VLv0jlp8xe5sN7XAyeN71Cmgn+xv/MWe4myhJne+s
2oz8k9aW4ya6WPbi2IXBGB23knUlLyab1Rev9HhblR6yjyqMRjSK1ROfDHQgtUqCwV6nDUkwXfPF
/xxyTCKHnhaOaTBlCW85Z9HXEVWtiLNi6P8sbDttEsX05wHNrwKcCSb5hPl/AF8I/bk8Mj9feXnc
IrMPttAKokgbuyUOMA/Qvhu7/VLoNfpSbkH3By7Yq++9zVbgyQ3eBnfWdRNLXaCi+bbqcK31fLLX
ye91cQbOYqXbOqNNvxl5HUtQS5vnYOm3Hw60TUOcZEhXGlq6/8UIrlR37ILjis+CYPRuxTaN4/sC
ESmPWeWO3mkoOFJutlb36oQlj52s/ShmqBh3aTCZZrQuJaLRejFKTq+E7/JsWlbQfTa41X4ssNXP
VkRWc9zmxMigC7NEl32hBAIkgVy65YvI2xmCShi1nYvNmvXJmvv1ZV4XZj7I+cS+TMzgo8QNN6ZD
uVVPCHKFYhtA19HAgmss23gGVTJLwl+1nzARoYdpzIokh9LRFseGhu+3nsOV8dMmGTf3AA/97e66
k44DNny9NGbaf2XZvPYX0D6+CMqH7jCyCKQ5htXWluMBgWxrvho9LdzWZuYCYvMmE+sDvg9N9nHn
jkVqEFjL+0qX6muxVHWV9Dpy7LSVfajf61oU71gOWui1IYhKKMHGOPGWORlnOXtCp7PtTN5CjFBj
/5iyBUoH8t7f4aeW+cc4WTvRCb0y0xksiP0I0vfZJx0urN5JpFv5j7YshuVX3RsEFSOYxcWLPWIX
rlur0OBcQ6COhVcSJBsRsEcUn+i6r4tLrPVxWAZ2iHIuVSLl/2uGJPRrLZeyw6M99s20YD5V+7tT
lFl7Is6XoDMYPW+6rg6n13bB6r+UdW7L+z7I8gnT/SaKtK6bZWVoawU3m2U6lKFC9jUDm+FanpKA
6ce+9KFDclzmKKm5nYEfMW1pL23N/pdkbsMcEXVyhyLpHTdoiB0ar/tDuxAp0NHS+rq1DW0TX9eH
bYX8kenwjDHGZ9abrHPBTAiw0oZ44JRm1WG+7m6ym1oOZ8Uk/fs+KrQyiVA8U8TlFWWGKvq3eVbR
fFmL1fkdjEWQpQNi93O5jxBFXJQFNopOBtdZZGNSPNgB/pG18BKGh/5bDzsTpPgXst8EDwLiXBNz
nvbAbcqTUVkgLwVbJwF+xShcromup/31dxtgiOa9OObUjOHJ5xf/x+b76iluJ6lONVRy/X0ciMU/
UHAwgD4o2bpnZgD5DTZ4y1xwkEbVFXrZuzhoVpp5F72xf9EB0vnBbUMUvbEMnfWWI7RcYj/qwjS8
GsUOE+MD5+yT0tqc6IoKrH15VdQ3YMrVCoHpj7jQJbLakUe+re4daNKGlxFJI8Wdn920wzbcFxO/
/uMeGPuVSdn8EoUi+hzALYbrzK/QNmK0zcMDlWj/UUNkVYeJKWaRMPVxxLGKViYZSO41+NeK6m16
NbzIxbOXhBU5K/5N03bhYYKSW6CUx8VNkdgrJnyOcoHFEeTVbcUCkwFvnDPlTO0Rsd5lK7R1p0Rn
VBL1zHxjz67IpnML19qfATSQ2aY+i4JkqW3/vgb4Kl42zScu2eTbjCYGQVH39bQ67aPYl4GJ3rgV
0UlYSl1j80fnxcZ0SRKfpdz1uY90jlPY7qbfq57K5XZF8NWPFCTbNcAgzKiGW1vbJ+aslCReMPXu
EzKUntgcG4Dg9GNYftPjUnkHkbn+8LYj9lJMVTlCcEY1YX1z+t6a77baYRS34yTxH9C66vnI6gDf
+2LpehcJDNeKThwoEV5blAWjBoRSkYyUtepQLeVk8TV10VNJd4ZWzRTUPkMvRx8C1Ls8TsbjuYmi
eoVbFGL7aeZo4zqseubMOdgMD1U25X+sbojml1xYDOZwGTXiySvCDWQUZWh52oWZP6FnqwF+FUzv
0M970Jy8CfKJneORNRLhvI1jrFc5P+2G3b2UsZn+mCiGcswm2vpgdSulYu27WJgi0czLW4jpY/oZ
oADDjXvLhBNG7936urMlxH6aUIfgI1zjef1ZLTN3VQ7+9uzKzfMQPfzoW+vU9vc+GuRXAZZvrk1e
/9HkdRm9ulkJKe7uTRndLXaX10/rLq7yVKjC/uTC2AL0CsDhuHOZ7D7vChnpbhj6PrpzOskwwZvm
6tXHVBo8WJNxyxNVUOambsXUhLVE0WwhalnZQFsb5Gq9K33Ep3Qxwfwz4tad47HoOo7qUdstqzB7
+vzMcUaEfsLeHksAxOYQqM7AWrS0wU8bapFOCPZqswNFRzMdvW6v5wMM7EAUJvvnEOrXa3QBXddM
AdPtbH4dphBOb/L2bIrlsGl0L+0aEed87+RUmX7RFBpB2MU2B+61jMUkmOiNQTcqPsDkTcYrGMWb
QrCMq74JNaVM17cxmcd8wjDq7OHPvpbCLa4wtNnSIXJ9N3bQwD9UtdTslne4tFMjC+ndj4Pm9+iN
JDXfE2IBL91Fbje+1Qiy+3FjIcn1aYxQ4LBhlHW8B2NbHz24lA3ukt6mJLYDAEqgG3DuB/6706Eq
xVS7TnOqrLEbbpe5Um/O0DVjPI/lZiVmBcll/CoAlD3E6seddRvWkXXPjUjbLs+7m8Xpy+LWC7uZ
olXMAJl8NZSirVq2h5aEBPK8+loTpbqWuqTlHNuR8jvabjB/lPU79mZ5Jh7UvPSigBVa+677vviy
/sPgMXxjFQ36t3EzWPvd3e9d268ea2zOT0urpyFdGUuAc5rNfampiRlwM9t+8WYuIQaY5B1RJi3D
FGe1C+tsm3E+Lu0oojs0SUcmJizGT96Gfk0a+n/m4M7CCgdNQfrRhPOMM2IbYN+23A//5Gvk5mmp
xmqNoeDG7hwVvfjTWLCsaVBDUNBGsmCPnNy+7AKGz9X6w8D7f1tH7ojrADsYj97eV/ajs3HOx8ws
3OEilMn2UwWf/gEShePB3ZrwzWH36/DYQeRN6FXSWRBZwkw/mnDjkB7Dmcy6eQ3974WqSnlC52A0
pvNR3Qi5RTgYiKuvz1zqE5ypzO2UJYJDkwKwQsqNGC5v925nHFESGFncNE7kPOtp1Oes1dBLbp/x
j9rUklHIaNu7CWXDKSsGPX7MjeXaR1mUnO907RyyfEgapUrVQf/d4UL5shbBOMQFWTgitf1ChCyA
p9ZPsT55HVVO6xMEleVaYnLpwMjKYGl+rnVovm2b1ZsbS9rLpZry2XvpHL/bvEPWGPdXLiWjNK91
0f0XgsM+5t1F8usJaraOO8dXAlNethhxuz467sanE0OuXYvm6Firo3AtLOapsKz2FyEf9MSbbQ+f
WtWlPkJngSiX84yar9mC7VOwt/Y3tqWNxRvWm+ULLQs2ujXcomTbuT0BJYSNoWbgNt6o3X+w3XBZ
E0sbjjMWBUNk2SKEeG5oNh9KMMsv5AgwYfP6ov8pwdOmQ1hF3a0Umm3CYWYQdMa9UrfIHzxFhNyu
YxwWrv/JAuXy66ZCJQ8jM5LiMGyQHdit1T4fvLpQoFfXeeFdyLqZNXWyERxDTg5wOD5r6I1FWC4q
yrgR+DURnvHm7U3OqAI04qc0GJwvcl52rNP2HgxH6cKGx5m9iv4kKNay6yg/UvHM7CLtrYIajNB6
/VPxOhY3U4tTDT3RdevEWgTHrLG0h2TFP6i8axqmGMD7PTgJECHMfOvSJ6T1GFpj2kX5+kBY0hL8
2PkmiVahbrRvO+k1GKNK487HQkVGpMEitupcy9Xr+b58Top6rydMPnOxqoQ+h8j6w0o5yeNgM/5A
l+/0J3Fb+Lz4VQiVMA69MkadHf2wO2CrA7B4rR52e6z71ApCcC7qEs/jy/VaTui2nzNzHPDHjOfQ
QmdnersDyg6TwzM3gruOCUtEdARks0H1sqUcJSzK2RyWEuLtQrMU00NFO3cv5TTmiSymXN4FYnN+
iJW4Yoap8+KdEJfW7TSqaOm+V6Mc3VjNYPE3V0CsS9iEgRqCzBfOSWDlGLsoMMLwPDpLWd7vvaN/
0i1vL5xqlTphnlH31hiY7rSsufJv4cKjNxKp1M92Mhu5ZoDNHiRwO7DxS7eqoMMntfvQyJkLGpCq
VelaQJrG+AtwIDGxzRGaNH3jkZA0Nvj1SnBBw975+2kp58l7wkvlqGPmTuUdycv7lI4UvNXDSJ9x
bI0gaiuy+oEzk62Hf9jb45U3sIbze+Rl6sGj36B7zqvpdx7Y8r0TOK0ewmgZ9Hkf7OlZ1quoPmwk
if3Lns9Lcw6nLZ94RjGOJLSQc0ShUMnxUuaSG4Yj0PmyOgTdxrVXc9ZR8nP4cg8aokTpnUYCaJ3W
O1mL8awEe0L7goat/mhrtn52kHt0d4YBIrSgab5bTUudyDpAtsQzJgpU6hd1RRFVrkXKMtXrlCsU
CiaJmvZuQGJok96GzMXOLiovrRxp+Qj3u/zRrgXzOmfGHEQN01d7srYYS9NaKhDCmeQ1cQ4soJFT
aXb3QxogqsSBxa5PdiCzH8HCRx1MZgg5YgT3iFEEusqskDDXABzwnalpt+niI38fq2BbeyAHnqUG
D1w7fCvK2XLPkIuEDg7CX9ZTj/7Zcyg04Xdsw+IZosL9wdk+B1d8qsqPCI598eoUtunA+bmpp+ei
WjRDHMDSLC2bdVu4hHxVnR03d6m2g40WE7K91YmFQv6u+8IzJ7HRcDHGynVzX7jsTcHOl2nzZBd+
NyZzv8131Vy1IKbwkDRQguHfPV4LbUPCqp15fyM6lkl6kzLr2XKQuA+orM7Z7erABu1aMfTg0xjL
hAyg9tYv2957ZM1EMRwD66rLjHOknvhA7SdoMd/PYWc0RtW2OQXCAsuVu1eRrcw9zD5PkL2k2GOE
WfQ23pRSR00a2UBpFRY78HvyycMTZ5w9n60CZhUeIho5HRHM32DSN6pov3fz+3ww7fSwRPtuEDXk
DrBg44BgejFhcxkN7vpTM2SZfOFDtWi4uHWyeMls8SXTzHLjzlE0vbIoogz+ruUwjgoowc02OM1n
iIG7zLV8eWzxOdxWFQ/9s7QJSzrTrcPk02nBzQW9Y2XvdbUalNFWL3982IP9QvM1rCeLya64gZCn
3AzaShyh22sepFJV90Y7C0AqWPwbhimAL55TXb9QgkY/oRwrrMIyN32Mi8ulbyUTtHgL+iL/Dlok
t2NHeqdPP8E6PkxannSPffOv5pNwPMF7h+7+0126YTmA0Jb3SEeDumG5QzPHa1ONf1a3QOmuJDom
5/sVg7D6lt+2onzfj7Zvuv1G8yrnSe0p9aTypsSUIXmVv3I7t+D/wAD5fQEgHd7AkiuRmAoHKnwk
k9sk26b+tqlFmcVIeuG3npyp6oRdkHrGNFXZXeTgVMWN4yrNQk1KDDw5TJkIzGTbuTrkGaPueKi9
sfu26Iq3zHVLcixJSGPzgd/a05Sie4f1I2wuAfvBumFI2dwuf2RbnObWnes1ZRDgZWlTLojdnSXC
L6xS10Ao/bZk97xkUBXXlu7Vzj3HnOs9pHLJZMgREfh4kwL8vWEyOiNXfyQ6HdyZVeI0kIgBHL7O
Iu+XKtjf1eCDyI3I81HciIzBW1TZdDZuOW9PDT+HbwVzguIF7uhHkKRbFdsQA34qWLaxpI3ACpi2
jmfZnLDIfQczAFfFQe561QkCpwqPrgob77RazEuJ4WqHkx0qiNp+3IQ6e0GmvOOsCnFFxvzycZqW
TIO1VUH3uDeDap95f3VwyRxrWS94J9CPa888FhLzbKy7YoYR5UukIiexyrU7x9wTCrSGN1E3tA/5
hof9Em0EjUC8VDudhNpCgJes/LNjbh0uTDhpohCmImU/NZYfdgdS1SqPp63c66SZCl8nA5PUH2PD
9D6Vo6WHuJcoSZRYe/48YgVYv/eTYNeFomKr0gweJDh1MxOvczcPksqRjQh/BFcktg7JSqbEDtyy
Pc3Gm5enydFVgJ+v3r7Kheh+fkTQhHgUxHAb6jW3T/YE6nowe86ggpQHDvY2x6KIGtVz8zQV9Mth
rQKHD5qVTECQ6GoIZdsKfkWFzIc4d9dCxeGw9U7akGJ9WSOOzxjAkmRTn2p54P5ah/HLOOd7wKyK
hUqaosnDlZWb7ctYZeFzzrDHoXSA4k9sb2KNtwOLBOKsC5zOLYnNGDlqf1wOfib77wxFmNxHbSTo
ZL0CupAvR6FcUBdWZ/hxp0pdIXcEm8B4ikkYPuKUxJxcHp2BacBlg55BumohTinBKntEEoSoS3q5
KCsuq5G7LSPs0busOwz52V+b8BdDCPxXiEJlnoq1X0W662b7wlvMSBH/5XYInU07J9ESP0uGwuy9
9SCH+k5Hyzbd5L0/f+UFvy7lm02eNpHWv8Qktj8QugrTWG9tYGAhxTNauIu/Go/pkWu2Uakd6Ymh
Nz666GSt4z7Ea55lezoIQRfF4/6kwaL+MEePErC/q/0IfXp437d5L/lwAbXwQruBm2TO+0fGVT3l
4QrmcqFyX0Lq8mEIDzrbOfVERKpDjNum1Sl7O3yQl2vDk6wFSfAHitrt2xz506vonfFjbeR2rkkm
Ujc9avWtJBzt6ltd8NvU7E4B3ZVE/qNsZeVdD/b27hZD2FJaaqeDvObg5pGX/ZoSY5Wha7JhRZ7D
xQqrBN0aN1C0ELZRhPAOpw62jxQHqw+BEsK8fWI3WP9Bwm3xorbK+nBMy6Snkdwmd8Rh1SJFrpz9
GNY9vJPlineEJTse7JPNHj9RSRiJJnOX83UQypAPzh51HajufvTW7ofNxuMlNatH9gAZCtjEZajz
4LSysiNCF4Qyepm2IKLB4+450CxFX0fwO4VVJjMByUKZ/+YDMJcntIT1TTZ7/y3wKjZNCUcX3ydO
vTWtG1v+6C0grwNccb6eCKK3v/NIEBZKm2LTF8llfSRTwruG5O2+x+qQoarSMTLj+MRqlwGOWuzO
z6DfW7oRBnNtoiUB2km+y+5VEfgj0r4z+ZMiNeoXl7kMEsvUm0s7TfojicB1/aNldMeEoOklfc2+
eIB1omLGNcwagmgXFPN7h00VHDas/LN0ac7iAtQeCckldpnJLpEUsesUzDW8NY+IpVAkGE0wX+ZU
5XrOuOaX4J3l6wuWFtH4j7nM6YWcMhLvcyZdEAAt1+dS1Xl9G8Cu/AnkrN5Hq+Ndbni3/iWU7iYh
5K6RMWlIxVepdTmfe7Vj0ZC5jM5WJNzlAUsYq73maDUglK4S200YAJpSPM5oIrpibemhmtbgY1tW
UIHVRFN2qgwdjINPTx07FqbYlEbjVTzGA+mddmvf7kw/Lebi4rqLkqCiacVkuETylrHp2PAS9nwK
y2jkaKyZZcVQlBiJxHemsnto84xUC55e+0vFadGeoLRY72SJahtfqsCUT9W47T8dDA6X1cFIyZjO
sIN+mnWfsyh+83f8SCGydZQFkRt7HVXApQ16z4ZGsYiZ81RR5SefOAYG876n82T1qC9P6PKF87mO
6/Kmvdkaj/gYg/t9ypvhFJAC8aEMnQUia9e8wHC2y2Hx+eJ4DAgniLkxCdhYsmB/0bXxtwNCwgaw
O1hEr+VOANBirI2Wh25/y885SmXq2qvi8VWN41G4zP2vyQ1pEibwgukwLcHq0e3s2XNjGmEdBZ6B
nzZzueDiLa74bfbOb5BWAvsp26sGyl6H5v26NXoEERs6SgWvjfybHbaS7e4EhTy2xFV5ePtzHq1r
DspjH0Htp1s3+/sRq3kLJ4uX5uCTP/p9wT6Pih764/coaArrYtDbXnvcCeUBQ7R6mGCIy8QRnffk
oI3zwG2C4YC7aZXd4z5UuDyrIXocnbpeT7gyWcHrXkc0ADX9q+VMKFV260ZF6k91z5tkDZN5jJZ8
zdNtqVkkNpL7rs+cVBRfUeOwzpcns2Zx0BpWNY+WJElEtaAkRc64jENpCsWpcz0fnOdfYlFz9YUi
c3BjxRvu7ltfrzMPXwPTRA1VMJohwcUABjoMsX5UQxE9ltx0ZMNwp3wGmLuGG1VkuZtaq0SKQJtY
RCpJGFEJxlv54ma7A/AuuqJhWcUgn6ai58AfDfWe1fR4YwnE6TjKSUmMGBNEdS6Svco6BDe3k0eb
QRXEU1sIPzYMYxAkbVu/UK9R0y3adjC6jZxYp90X22PtcJwe5o252uKX6lpNDwjQ+xyUiGRaFbFa
oYAPc8YqpVvR2fV4NaNQVf6gvZGSPBDffeR75lrxfZt9YQyXt2ePNK5vme5HohcKAYW/Kw6TI5ld
03Bj08y85IusMOH7nYIYwk41H3QJjH6PAoEmluvR+5qFVfY05Xt2bzO6yW49HewyJnHDWtIoWpzm
sG9OsN12uUd62jrZzR92D3YfVmGyrxvo6H655nH9YRqiWGfWgkccwmmfyQTvC2QyJ4uaO8KhOX+F
Nxc/SDMq5IlIOVYlblu9BXRChCJcLNn1j1nRO0jyAT1Y6g/M/vg1FC0uJj/IxFlaIPS48bGfJeHQ
DwwldOgkXttAu7Jq0D8zJ2N2ATJTZom3yxCUDc6ZzRtVbdoXHA/maSvN/CwaPXJig7OPsPjF+m3w
rq0K7pH5hiQGKLKwauRyy3GX2a88jdgogk20MwCb7ztpnqGbYAOFZjvQo15j9+1puc3CFXLSt3yy
MpnmNXEQ5o6dHyoWLP3uGblfCTZ8xgdU/PnDOCH8Ny3L8FJMHcA+WTi3GmjKT7ONmRypTTlutEzk
6lfeG2dNAMYJfrkmZriHHRwkO/pIMBNxASL65mdu8ZWgdv1arYoXR3ntdN4CbdvMZQrvFntO7h5K
HhqC/yl9ytSvBJkSm7Kjk45KcceYdmrZxY3u/diaGlAH5dp/m6JwHg+dEQMvAkxQhrKQc3l6VJLj
w56pPjrkRFX58ei0Vw93TomTWrlTvgdj2e/HnsmLeeKjri8D9xSx/FYfIaYGvpjSHbMBdCXXWMDX
5TPybLx9/ErgE+Ogug67n2M0y+Hg5EHIrVEbfBsAHvAk3jBZ0yG/rkaIS5E16jTYa8fYwAws7kAY
EuODu0fqDe0/8B94EGsSQ93AZKnT+1xvTAOYpecG1hr90u/z1K4W8mD4q3OfEn5MakEpd4LwcDMS
8c93i+MKJQkNlmAHWSbDvEzlcSTQtqDXKuYH153ta4RAWNzvu7DC1zzztrfm+jKiVJQ0vJ2Ogjd7
QNMEp+qq23wIa0G+TjS+z0xB11ODw/6h4W5gmVrLUticOZTmljDL50Qw9G/yErw7z2o8go1kmIVx
7oFQ3+Bjs8lv7vR6IZvIvxkGFi4esLWASewUWTyvtPz+p4M2+s2B16SCgkdC2wSylK+BW4sunYc5
IOeGuzkesRhdiKGY+xN/VlSHcVmZF9Ru0NmJwFcEteKZ7bOWCyL3PhdRnrg0w80n+myYYvC9qjsC
AOFMp2eJM3yhuZnFjKRkhb1PiSL96DvjNLfGgu8U1/uBbGjcEvUi3shhs1/X0a1/WjwnH2Oz6vvC
y7eraSTjBPWzrf2JTd+++pMdlLOICLvfRWOxyo6BTLAeNu6v24gnfbutvaZ+sqqy8uMdSrg8+BL2
4J1cjByvG1uI8aYRzoyEv9M0cs8wfU6mtVte1rLcpxfN/A7XVDRMXxvkSUhRYujfQS6W8ARaJnoI
oZaTkpWQ0j/0PT3oebG1NX4yKbfb2F1U390hcegbTam1nwY4GTct7NzC0ADeRURPsxbPlCTup5Nn
FKLtDkcCwT0Bxu122U+E6bD34dAzaNIozKIrT/sebfjJ2po6ugvsiGeuaD0qZg7A9djQzXEK6NHp
HqPWqx6w0gzl3dLVflpJuwHIqnLRwg6XXp76yMod1eR8HYz2ZDA+k4GGcd13VNhewGYCEcNsZd/J
38rLp874Q3lkEYbbpoMbLTCaods/sL657w+OsvnU2Gxc98YNgcFhtsP6VDtNXdyglWpKOJYTgc23
42a/T2Fn/aIxb/l2Fy2ft6DxIDG3cggOhEYa9drn+3gU+bqZtHZXmv/dnUd4WJHpI8Rd+eSQc0RQ
lNbd/qD6XrB0FqMN69+AcfPm4X/ABQNrUtNyCcK5uCGcs5P3s6uy6LDLbXWS/3EzMXgwss1lz2b2
ZDlN27UE7nhtnS5kAq9HmHRb85/aoRR02W3nbthamdaGG2sz/OKwTVTLP2R7/k2MaECBQ7gm2a60
K9c//7dgXKahGzOfzlyIi7bZcagFoAg4r0vL+U/R0NeYzb/EiBIRgtwaEETJ//4SI1pes0Lx85iL
ISQhyYg8SlXghg8b0TAxYpH8tLKd1iKiDmTIDZ2mKcyxAZbiH7I3/y4mUgoWxzMhkixl+ksgqMUj
jXJmm8so9+loSMMkJFvNp/8eufk3CZiBJBoudMV1p4P4SxillaPobnQkF5MNr/wC82+ioG3kL1gX
pAT6qb7Gjv3ff6jzt98y8fcOeDOrg/660aTFALlk6I+XZZ6dJ7iG8OS5jhV7zGaOVF3kFgHcpM0Y
7Em34FJmtWkUd4v+p5W8f/doEdr1fx/kmkj6b48WWUuDHAK+5LlpyN6DuwpDR91iFp3/YUHr3/46
4TdYB3WNdf+PfNdgDWrpDeYSMEo+iVD4DwGhcf+QWP23P0V6km9LCEi3v/w6Z4AV44yCDpbdrAhV
nn/Wy+Cn//3397cPzb/9lL/kYospD8CyVnPpsERf2E+RpyGDom/kcLU35QBZSc03/8P78De/Khb+
2KwwdWzJVuG//NNYHx+hOXrmIklDTBnhTw+mWjKi2zD9/fd/3998i9CiYDYB/BJZ9X+JPzdELQGI
lObCmjoX9+wUhEfYSebo/9+f4/I02ILdNw5BtH89bIqW4xyqhaevHMWD3l3Y0X3N/+GZ+M9UXX4K
ZaRg25r7n3mzRDUCi/8vaee1IzfShNknIkAm/W15dqvl1TI3RKs1ovdJ+/R7qL1YFYsoQv9ezWAG
6CySaSIjvjifyczzgS2enKISX3x3UIaHKYqFR0rQFxvG7PP3v95EcaNSDXwEVBt8/HKuC4xObGhE
jUeI0D6HJtcMJU6T45BbAUDlmfSfWAXsN1+IDeztH5uOxdg2lgmuBXEct1V7/rZ/r2gKMLSFRZMn
O8XSvMTPaaqhyuByAS5zUXidjRDRq1visQsFAqvimqKZD21Ly8IpUd2Ke5VPRzHleqgtZmqP2Z4O
Cd+85DTToifIoIBSdHXc4CGzTQryJdLvXUpDfnbEDErCHYV4gnQwnYzPdj3p5cb2eTs9YVxzMBhI
aAycaxbeg5qbFlEUiRFpa2J9BhOFpGEK1Q/3J+fteptHmecLOzTWSIv1VidKYlDeGKlaARkIlV7u
lS4UXl9Ozfn+UKsP5Fqu4xoAFIEyXX8zlUbVyQlshsIt+5gYJGlnLeHGql57ICwu8I/TLcMi5349
Cvgot65dA4tB1EX7sTEBH0xc6uhn2PIaXFkAJDlV0qzcemwKdNdDIXbO6WJ0Bi/gglTskGZDh2r7
GWgEvlCEb4Cshi+926LDFakyhhsby/z3F4vAYXjNsGlYpUSw2MBIrMZZa1SDR7pEIZuYUbotenR7
ZBweq0qND5ZebFmQr7xfh2SgiU8Z2wy+zdcPXfplFNuyHr1YiTD0sPr0aNdtf9SB3vz7p2So2SXB
wL8DG8nroQIrBiGfMDdjY/hmiKGl2Yuyr6Ub2cZIq2/yr5EWk0ZWCgCZNhs9SRD6ERmX9TZ3i5G2
GdF5FYwTyrOOdbq/HlYHdSks6tjoqEQc149HexwXaIdmjwYdx09WTPCalVxenJw+3kxrxctIEfbn
/UHXPp/BmWfwUg1HXdLC6WILqO8kvRfQ//JQZTReKQYtEGSr642XujaUYwkDcZ5LJ8HyfIA8zRW1
LwevN0CC90ZFY1LU/dcOvbtxEq28SXQUqkkFhLMAB6rrN1mNRpF3mtV7cdPJ9zBE9dOIdcgXqrzV
G8cP0DNG6uv9F7k6JkZBNKJxBiLVvB4zGskoanOltEMnnFEAbtLHFMD8IRrAJkEIUIH/jMjLjcv9
gW8Pel3TOA9wo1Wt2d7jemBkcXkCFani0DNDmqmpu6c4YPwqsrb4TwdREmx8x9t9mwEN1eScxebD
Wlpm1Sy8PhRNBcleabgzQpLLkqjZ+IbroxDSEjwL9u7FatCaHLbjICsvKwaUJC46/g9ubImNh7md
lDwMTrQOR6u4/WwaqVOj82Xt1T00M4Q8zXS2yCf2hxB28e/7n2plMGs+vfHkAuhrOotPRaFrtKso
lB64HeVRYj54Cgc/ezuq5Zbd0jzFr88C3RIY+jIVZ0uFpS+X25smBQW/8cqyqeQvaM3cokQ7pm/B
EyKj7qhDdg85QM/3+Bel3HQ1jvr7j7vyCUEgsfw427GCW15L4D9OfkJK1TP9sH2jyhblCw1Iz/dH
WXupRCsutzncg8zlqedEU4G5VNF6YSbCkz9lLzTyZkfbQH58f6SVlTavbay+bS6vYvk8FBf6UBvs
2rPiST23gxPE5LBBQVN+7tozwFX574bT3Amx8VW5AnH0Lc+EssBKQQdU4Km1MrznNIApZE3uo6BP
93T/6f4EkIspwwHOucOSnqWs8w73VwxNF2CIJAYkkkFfaPYw29XVFM/p19nRZmE8NGZd/Ee/bP+C
FYE4sg+qnwWQ7439bOV7MmGEwIBEJ25bnkiInAdRiVnCgLz3M+RaKpZO1CiXMUNvf/+ZV76oq4Mb
ZjvDE4lj8PqRbTtLrTaKWi9C6PWo9KX5xa/ajA7AhkQREEgcYg7/OqSBopyt00Crgo3QYg9AtJPn
aRQ3HgYTcB1M60gZtjmoQM/3eU8D+/3hbtcgw2HBiLWKShnRXkQyU0+6K5RO7YVa2HrgL+gA5Vk3
Rrn9ZoxC2Dvblank6hbvMUVibPi9X3uRdKe3wHaccxq46Kxn0Mv9B1oOxZdSbYtcHSePhWfW4lxQ
KgNuf6tQS6+76qEp9AbRql2cAjP614Dlz1Asdt2BOOjeGDZSgEFQVqeqh49IfiFo+UYnYT+3aQUb
72/5lZYjzfP0r6WnwXNIEllgTxGW/alvfetgKMA87r+65Zkwj0JPjco1XePWtbyfdPGocVK0mqcR
jcBbNa1nXXdtj5jdPnZSi48wId0nHFOa4wDhcGOxrTwkPl06a1sjTuEqdv2QCUbJOBcBjBToLx5y
xWkv0dx3cP8hl0uahyQcwqAE/xvym+piKoLysoyIncXLE5O+9YzG1AiIJy4yEQJvzGD+0ddnHu//
xiiCOUlfzvVTtZNCNOQrqkdhUO322ZTE3+rahkZ3/7lW5j1vjjjIQTCj3pwEHcKfUcktQTsLDq6Q
H+MJwpIkkUvTDdCDjeFWPhYiVF4g6TCX/rDFYWAWFRJyWhG4Npt0JVVx/IaPa3v3H0qf387fZw5v
j42ea4dQbWzwlhuHkFbMZRZBHiu+cZ+jIg9JcBhF87kqFeRgDt5uETmVIDzlRjPifVEJwXE7wchE
ytqJvRJEGvwTp7WjU+Cq9YW5rTX72nERO1dTOOKBwLZKyzr1vA9FnUvlAF7Hej8h2yF1kyq6cbL6
JHK/g2Uemx9hKTqk2LQWCIpi2Jw8DL6atHt4Mnm4x6NHRUaO+HPcOH/XPrCDT5umUvOwSVhcT6Qh
EFBoYJZ6oerE3kQD4i5W0oJkAt1n91/7yhohbcprx8h9JZUUx9AtoMlPnjqE3Vcb/xqP/rT+0Bpt
+d8wdhtey/MZs/jIOqUDnYUy50eWFwan7tt8UhkOkz4oQ1OQ/cZm0vkS4FOxB30r3gH8wPc5w63k
/oP+Cf5uhja5qnBjIQ26PG2zNIibqkJ5RW43MB/L3Ii+oYdwP3aKY85Oqw5Eu7AN3k2tUn0TWVud
kPhbnyu/EF972WXvOlKGx/u/auVL/8n/Ilbnpdyk67NB04IoMTBBDRvzEtSyeQAGUnxBTBdvvID1
oShtUX215rze9aRyjQm2gWLxpaUKMbKoUeuYUf5UKAhM/oenmrP0giQQ+/viYM46UeGqzmkJ3YQ2
JhDZ8pAqYfiRFnT5/v5YKxNYn+9PFiluA5vpxWNVIyFI3DiThz5gSp4DYrsvA2KCpzaFEfQqxKhs
HF6rI9LaOGeedP6xGDFUsijQknzytL60aboHKIkADp+XNiAPmwZbvtTLdAIbI+ekblIlIGq7ub81
nVLaVSJHLwkDcRgEbZBdiZIKeUaGaDR4VV3d+sfI+8+YzEk2YiIeyo+LyRIi6cwCkw04t4uPiENo
8EQNfC76NPr/HGo+fv4KeGRB/TronNGbhBNHxxzrgQ9ZgjZop6SqGDem5urLNDGWtS0dR8NlTAAo
2HJCZCCe2/TaYw/e/9waafp71tFfgqksn6HilhtzdG3pCRq6DGrYlJWWR9ssyiv7lmylSf/R2wG8
4FmWdXSer3QbMcjaBkva3mEww7Hs5SqPm5rG79wd6NsXFCmCorrQsajROZkAAuuJfjDFwqMULe5G
lmZr5HnZ/P0dQZ/GypjzkCgT91Vmo35yR5CiQ+5ejEFrf3Vhg6agtop8Y2htbey5hstiw9jWWR4r
lVl2FOATvmpX1wUnufQ7FI1j1B2ABMfOHqORcDjkXIv6vYXa2BtpcY0B8PvuA1gtR9up9AKEeyc3
AgDXtEtDhxwH39nVZtVgVTSJnkbpHibQ8f7+tTY3yAIR/FCXMG4i8SzMfG2EfuZVqZOeelexD7AE
UqJH1dmY+2sbFwGFKojj2LeW9yW1A/Bs9NPkdXU1noIibC6Y5RQHNRinN/BCxvP9R1tba4ADKQMS
5Jukeq9nBMpgPQhAv3qd67viZLR6+4S2xQ/ed3ohHC/zZ8yEljTy4/2B9bWXimKETgSOeiLlxchW
wDmnQrzwCmUQJbCJyHipXTxgPAkgqD4b6CCcEz5dSXTs6yQEd1DRCYPOcjC/9XAU8nc0oCQCsHxE
Z5NfGL1zKPFrw90S3kByamgDVy9F1cVfMsBoMzzHL9sTFAXIGlR7MS9AlD99iYGQolQaTQshKRo2
44cM6M/e06QkXyc5TWAkHIRCB9ppqs9jH9sAmp1qQKbfgsF7BKaj4x10//WszANytuDDXM4UYu3F
5j7EOQDAeY9g1cyEs1JLlcc4CfsfiG7j9NS0bVSd/n1MzSZRRrafxP8y+irxlQg7qZCHL1RoMlWZ
j0w+9ocjsldfo3u1I/Xxv4xJHdowXZ3E7iIMqQNyxEPNmKNh+3wEDVmzZIc4mcowfOpUd2PazSfV
IsJEdsGBqeok4aluXM93qIV65wOi94IM/4adL7Gy2ZvAu7fkMysLyyBDbXJRsiyig8UHdKHE0omW
DZ4BBCIEPKFqCsr4DMdSeK0JqP9wmt7EzRi/3H+jK+sKqhrQEIOHJAsy/7C/9vipjxtLNanwCVDj
WERY0egese3Ru2MnTLFRxFybp8xRDbocFByyctejGdlQjhWdVV4lpxbkkQQOakSKGA62nMCYWEDM
N3bjlYOEQobJFOUKS6pnMWWcIgykHlYTuiRQm08ymfuFrTCxED5mL2Azn+zc1od97kh/4+SeZ8dy
9lA0nS8Bmokv8GJoeGm52nBJ9dhZqgtHQHrMJDK92jFiD1dZ42JhXXXI61iZdmVX1Rtve+3bWi5X
bMwKdDJ4i9lLIjgjRNfYFWT+wcFOyMP04OeEE8v5/iTS1kay4YjPGSCXKGz+/3/NogT8Rp8HFd+V
YEm8C2OT1CrtB0p+AN5DXWTnTln5pNstzcL4vuQ/qqbKL0i1nGc1y3W0iLQ6/mQVVNZDhHpFeuCV
ySbd/50ry5lDC+cQQxBLkSS7/pkoVaTtZsPkGSHNnKKV0MAb2pI3RpkX6+K700BDuz3ZRXLdy9hF
ERoughAjPY2zPz37XdaWj4ivg4cWjyA6l7u+1mm00eJHGzNOIFBBPn0nm1vgUDokNLggo8/Pqh0h
/bfpMP7VqOi7oSsLHaOTSdhyD2hMyc9gfGg04aKJ3ZefjTR9xK4b2z8tpQF0CxZaFY/cEtPx4jQV
xsuWYSc9dNPMhhxcypGPFCUlEH7JZv2mG8f452CE5QcjCoLforQyefB7LaCd18eEbY9hKWY10PLr
Bx1YXXDIFGvMccnpxYOuNln+/f6bXFlAFil8bb4OUpBc3gRTILLAEwKTu3QbiVdCg7L/rwUB9JV+
67B5rxqNoT/ROD3SKmwDDD3byMOzjUNnZXKTy2f5kJkjHF3WERwN7GVaaYanF+jdd4GpfeF+b7zH
c3D4dP+BV/ZHboNUuvBK13neeTP7ax2pbp33RWniqamwn0B1kxVUndjGWziQNI9+pMAQ/vtVhgQK
2UcENAy53CCDKRIRyH8dJERmWRdCBTc69QLvmW+jodlbdbZ5jS0Wh4MeyISlN9/xl2FD2IyUFSdN
9zKdRm6dfoVzbYH+h7iefUW43Z8ytfxw/7WunAFMItLGlkEVQ1vKhLg02p3MQ4N6to3yFObRbCnu
ZP37unKJm6uOBFUwJY/0QQdbUueVTQcjemSOiHbYht3FN+2zicZ7fBbRo0LqpskJkhY89X/f2ji8
0QRSI6WFZKmR6yM8U4BtWl7Smj2elDb22qG25XO/shScWQs0izUp3i/z4bE0Xd8gCPMGsPcHF6wX
FmtSOeoFNcP73+ymYknCgtufCbXKdTXe3vxe/1oLKPBp38Wa2as7mxZzKzPfGI6MjpFiThd7tEdy
xJn8ZrSdfggVJz5M+J1svNWV9ThrTfhypGz5JYvfYNF9AF4qtj2ThqOvaWxK4Oaafyqc3vyKP3iw
VRJee2rkxMac0RPIYp35F/311E6TWiVtPtYc4eYY2Zs0ykw5fZquWR6oIuHXN2KLk/QDbNYg6jFl
nOyNDW/1qR0ie8JCfsxyuSSjOg5hqtpQOl3jlNCau8clB2gVYoJDodvx1mV/ZYm4KulqwUY/K7cX
6ke631Mr9lvbo9spdqCEuAn8WiM/SAdLE7s0ZrtrJ/qI5AF6lKM22NmT6R/NuN51JHsPcOidcwSI
5vn+JFz7YWQ8DfyjBKgYdREwaAUo+l5VTNauY3y0CWt3ZtsFG8+/siXypv/fKIsdwoSShAl6ZHlq
ogVHzrof+NGLr0NvvHRggR+aXuoboemfEs9iG+agoVZNTZcWGncxs0HUE6Y7HK1lnbXKrrSVtj4V
+VBig4IT8E5i30KHTgo54F0O1IIupRLK0JOI21x/k6iy+w63dbzgbuN336NUMfB9EDkUnhFcCqQQ
NFrQFmnUDfZ13ycffavHxSgRnbUnMzq3zCvp8Ez1RsH5MAgaE1c+s7EPEVqVc5hIQGw6lr/0GoLz
xyqmjjX/gCOJ6X90/AFFUqHPGcUAEX5waHoAD/B2TWOreLu6IHWSfHSi0tqgGuJ6QdoQsqBLNxZJ
sGJ0T3FMwHauK1sNL1qC1+uuqQ1X2WljZF80qx2hMAh0r7Rihb51vj8dV7bfuajDbKR5BBn2Yp24
UavNbi+WN1FjOMZWgC1aLDD1cjN1Yw9YOTIZipz4LDKfa4XXj52YCQ1GjuDUCqLwV0J3EwjjEl/C
oB6faHkbLi0wggeK+eZW+MxfXs7MWc9A4oxNgbLrYuQMCmg8TpbXTBDgclN0e2OItqpka6+S6ic3
Q6Is7L4W8x8S45hEjm16/TRgkhhoGTtbrH+FWfvl3z8aOxvNDA5CKSLI6+fBNQNvGD3jZHbxeU6S
qHhBbKs/RRIhxf2h1jYSssQYSc/BKiXA66GUHMxgWTI/ssHWHwJTqT5bWSbeRFy034gBCLtt1Rux
1dqLdLlRkZNhcbAFXo8ZxJDXYlxIPVsPWvuoEIRlZMq68ghkJd64EKwPxmUAHTZBq1gsRqN2qwzb
HtOLcDFnZyhmqrkWX+A8GRsL4HYorqoqASOteITH+mIajlFkYr/MpuyKdHqs6hFytW9On8op3Mri
zq/oesbPt2IddwpSuYQai6GAPiRsqsL0TDrs6YvmkM8gH57uTw7rdklr8zaGOneWnN0k7Nwu9EPR
xrrXB2blngfqFeKD2RZ9+IjhM8Y/2HG1j/O8+pXjVwHImGMVYliTfMa6UP3sGigK93UWV7CrtFhQ
MIfZZkOAxUMN64VGavUh9qXzPNgWXedaKPLfE10Nn7oSZf7JLyyDrOTg+69WShfjTjHD4As9YkX2
xgGJ5uzilnzjjvYKRds7nW+9pm1i6ucIUuCrbUJZAJitmP/h0Ku/1hj2vcNP1fkpAe0We66teKok
nSgxPKzs5hy6ZWt/psuMtFYyTVX3sRnSOH9MMGz4MOVmn5z8rpx+4ZxYZxe/AOl/GHvEQDA1K/G5
py8e9VGFvnePpivXTuThcIAx0rzXdwGAgNc08cPuWIyxBBdCwPyUlIqFeV5WSfUB/0XAgJqaqbvW
nsnqqaW31sYxvnI6UXLnCLfnCyNZjcWCiKSq4qWQ6B5RMM6MsK7c4KdahZyGZNcih57ZJMbDMrTc
FCY6qUzg52AiYSo4pVtvhEt/4uHFTEYvwx1SYyZr9vIu2cmuhxepUo/Iwk8OFsyAPmKQZLgHD/WT
M9ryiKkzxIuYilWhGO4hNMIY6JCuU1pSwAeRRv58f95r8ztY/igy4zRkcZGg7rrYgKesACyZFsIz
0rFNoIVgCvwmysFwMNXc4Ks9IV25DHkEk6UBgB7vM1edlAdacmT6kJXZEJ+MKMOYcuOHzdvx8odR
SybKR9tNbnLxw6h6IS8dC4BVYVF0cMn8Mj6mY1+5T6Orti+T4ibjrmsSp9gDdFTlHoMmLK52BuZh
zyKTg3pRoD3pBx173BIahJQvVOXHd2Wkdb/u/9qVTUog53FmMTWhx/IqZOLoiQ9qrVMjz9RPCTal
w37UQTluvJXbnA/+wZxgXGJJvPNirs+TrqX/yglV3VP73P2edgFGDmg33+nEqdBtMK3JQD33IIiG
JgV7VGGpoG3oAW7PUY4WxP4wR8gXIhG8/g0KLd+Agio2ZP7lE5/UgRebCSgjkOMD4Laje0lRQ27c
A9ZeMacAZRw08Rqy5+thoxKOUyMn0l1TJ/DdzeIHbg1iY5GuHGzC0FEB4LKlU75evGA/pYGfVhTD
I+2PTwiwFPe1dcvgg4EwOj7986zhlkEcSQaalrPl/kRI3w05cGyvKDPTG/EH+TDJONhIdK+8OG6O
NkldSq5oHBaPVPVOHsPQ1T1iyuDBVyHb0MNVvb3/LPNfWSxXBBuI9IRLbpfrwPXnySdp+3pf9V4e
+b772+2FlRxoJzDgXzYswKecUvXGmCsz0aCFgf5iIoPbMng+WYNjF3R9aZXe/OjVWZQCZWRnQ9c5
lNAD34wF9n33H1Sfn2TxpBgWmGQ+aDshWzev0b+SEI2OV3U06J3XJVibPGWiQiIHop9iCSqm+j2v
Bz8r/EXljJANKG3D/DKPgdmE5QyLpyWnL0McRKIsi7VDAFMxeDfQVPyljyYKW7M+48lOqxz/giQs
tc9hQLyzQ4M/Gy0nbLgvOiYryfeSq9WLIkOtuCRsGA36LRHZpz5NQMVmhNbBx9TpMmsXFts9mWvv
njmFHJPcj8qXv34LdujqtlFJ6cWxPn7yMXbBMAS0ICoWKU4DGWssUrSq/3j/7a9Ms7kWh0ifghzt
tvP6/evlh3kFws1Atq7RO/U+DaCggwOy93S6Oh/YrOTGhjvvKsuPTYKS4iO327k39Ho88l8t0TP6
8WgIzQ99rjWvoLvCPbAE0KO1nF7R11R7oE/5xjxbWbZcLNmDTO4NvOnFNDNL0ZR+TdGzNWCQG2DG
zmZgDuf771NbeaGMwCqadwdQYYvwupqcuK9Ki9a0qIVUIk1fbS5WrAnPKnsrYMIWybTDu0hRDin0
oenRbJgTn1qcR5MdNsq+/FUHGAWc2Og68GaiFsh9CqX/IvCgNjZ+78q0Y7ekkDa3LN32EWEzgmFx
HVO1g/JAPdgq349pCoS/k3rS7qLaT71ikKl7uP+e1sZli0ZAgNJZiKWWpIx1eDHA/j2lsMtL2sro
g1EXGAF3ifaOY7IByVpHz/cHXfk2fxLjpP3mrshlQb/rBpjqc9ug7kwljEQV2yenc45DWzz72E55
94dbmXG4/VGN5XxVKUMvlnSdJ6rR4V/pNU0L8cPuXOwYjDLd0mPc0DCQIVN0naNNegtcNorrRTWZ
FfU/nCw9Ewn0dOgDPXrJSS/NcN98xAs5rA1Pg+Dboc1Iok8qxHVx7ozKxO1cGOPL/ede+bY2IY3O
ZyJ4Q3N4/XMGP1cgyqqNF+GziYd3GtkfSubxWbaieEygi4mjlobFv2dZ5kiRZaHP3/am2DMliRpR
j6CRsAMF7vt4KKZJ0Fw6woLj/UdciRuBL5P84GJLlmV59RjdkYtqVDZeMYXa3gwsbVfVqrtX40ie
Br30z5qvylPEWjqFGOt9vj/82k2MSUUpib2UBMVSwRFPSNojUUoPYsbkH4TdQiLKMSp4H4GrhubU
VSZkIZtT46hHqUGKNdaCr2oI+3djR1+J8GxiSCJY2gSRHyz21YErNrBHGnYGfKcPFqIca2coQ1sf
mq6ot4rqK0uYHZzGBdYVCrTlMcllF8WWbGjp6guEejJsL1yz2p2Ll84BSH6+ceddezqbDZJMBl+b
SPl6Loc4tJW6G0sPVDO92lWt4yk05GPwHVeORry7/11XTkcqslzPOKiYWsvRqOCXwBNrSRNZiy+b
ooHlN7XCa2NNOdkDjOBBs80PFRCojf3YFDzI9cFMrmUOm3nMuUC7+IzoWWK/SOkborEvYal2hOoH
zWyzaUcOQ6X+RcfI2yl1+k9uHOKtWBjO+BX8t9IfkO75pNgdx7eOwTQ5DizoUsU6yvF7uHm9bLB5
mKoh2o24KGgHIFBlfWz6FGZdE6COOTtJMcwc9QkmaKD72u/MxYMGlGMw2jvbL+1PWtko6W4CYfbW
bzXzd2JrSngyB0oGnk7C5HMR+LCAO2zvUXY07Se3hztxcunPgP4nTUXn4434VXZ273bA/qwEDS+m
ZAeTZkSgOqHf/y5CuHYevXrS3uP/YuaHGsSkv9cwDh7CnZmBXd4HVWiZG9Ps9sOzlJFwkivTuJMt
JS1WPNLfB4HNg55dGp9m/oL7G5utNjxDSEc+EmY1LSYx+62/I2QTW1q39R9AXETaQtVuNH1VEGLt
Ziucx5Yh449Tg5gGTnFTPQVEc2cKRvFb1BzNu5FG0m/3Z/3tmiZemusdxB9san82u79i0Kih0DYl
+gR1mTNBtcGLqhjK7XrYKaexJyy6P97tmibgIAjkVXPdATJzvabTxA4rXH9oLzCa/BjBMD+atfqf
7Np+f3+k25PweqR50f31ZIMQeYRvBW1/rTkeJkNOGDF11QnnvuQEoTZnAo/V+f6gt2EHg7KKHY14
nlTUIgKV8UgbesjjCZ8Mah/pzkM3JPVGcEN9+HbHIIr+k7CmeHuz8efZ2EvyJ3PJPM77Z72DcvvD
rYpEfylteikeVSMU/ZkmMxzVZVRDGPchXQOKT0ErHo1GuJVHqJKQkkKtFu9Ka5TTAWNekWAEm03m
TtdkWe1SDMJmbl5Zxo+xm5IRD6ykbMHuIKk9sNG0ldeURtq9J7aYBA4ATverNHwaYsOoktCnQ39S
MADQsMmsksHuDlXYsLdqjSZhf6d+npwDXO06mmdGvX2vhDZRKFrucPiMCEj5YkUxSMwgDdrg0ewc
zOVwmg9+4w6Z2AejBFJ7qNqIsqNhhc1u6gEO7icssOMzSf/yLeXsKD3O2aUJWktkvTMolITQRmT+
WhAkngzT1z44aN7f1/z4R9G7WngIwkDFtRKzsOYwTaQiIHLHcfWGPmaTrDPU92dNak6yD/EiG3g8
Kd72Upvib82ETd2OtLgkze5jpMrxmNXlDydunfqnTAuSopC+3PDRBBg4vp1UJX6W4xj6h6pq+uIE
6dQ9dyLX5Su2ONEneKFZcrYs+NAXBwOv4r1asGRec3ICNc+rlAH2jFaDdEtO4hM0fxBeTd/G6bEc
yrZ4H1d0pO3VwXSiF9GQHn1onJqjReHF6HstqwUwQzPv3Avofz/yWLxAQyYMN2geLyX4+aTWxgdc
Yx1nn4d03r1LZWf1CKFzbCQcXD/871YZWw9SCvy8yIyT29dJ935TzLrpyIdryfA5nUrhHhyaXvR3
fhQb5ZFmhyzZ22Cbnec+QDH4ZqqQDT5bULiLlyBJFG0n7Fpe9BrsGrl+1R52Rgwc9I0i/aDfDUNL
dDVRrzYe6yky4kuQFTX3qQYB+Q4WsKLhhz1aEc7bU9Wc4CRy6qVOTQFAjU29/No1kd1/bUylEbu0
EuIlqPSweSyiHPePoAnhGA3sv+plxDV0wE9kDudcqRfvTNNim6Tn0lZPmFKocBwtuLxDhqr3wIfI
64MkFx/BnbU0Iz7KGrd05HdT+qAW2CHvp9IUP7DY84HpYqSHPDaV4weMtPDYcwJsqVxozTr/ag1P
RZaMFUTNPGz3CeqKn75fW+SGkiwuH3PHHX65jR1xRvUln51E1YAxemibimdLOhR2KV6tEW6jxDjH
FGcIa8cNAls+jmaR7pvOkRrm2o7+szYRQRwp+1Dex0cU1FIWyiY7BKJWo0M+KFF20fDjzdCq+QD7
o9KNnwv8jB8tfN2oiDt++kE1pWUenRhx+gPtPN34ULpa1JzsyfY99uCkf8dNInrCbUQtzmlvyXqP
hTcLyw5HKotDOGbBG1WTvX5JU7X/lAJceqXnHXddI4U7up9Mqw0Pfd8F2OeUSgzs0arbZO83sEHP
OA5MT2PtVI+8NV465WvqWBX1p2w3OmquHafYxewRJYrVPg+qrO1fdHm0WNE2LYZfnAs+/tW14Owd
zXw2z0MPQvcWR9avHH8P7XUQavc8RDJ/r6VC+2LSHROcozCNvH5oMu0wFpibPVZtVddn/oTudQ43
r11Rm9Rr4ANtBa8r9RhylXP5cr5fuzfpVycpzShOI8fzZRRURHOhczIyYbwYcOM+Jcao/yhNM32q
S71+iqLAOTWBsPqdXZvhj6DLB/+IMyiUeowGtI076Z/4dRHf/qlG8vMQ15PdvD6KceQuQKY4ltdX
TqDs8c4w35IWN409qSD3M4rP+DctFyZ2WKj0yt0siq33Td3nFjx1ZCE7sjd2eYK0pxRny+967dCV
QZycOgfA0QEfzdo5BK5V1u/7TIr2gEhDs9/nuF0p78Zpogme/o3Z7YQLLExp2AP9nmqQ43VTPZJx
ixP9lcJhK17/OR6gQk80gPwGhfBS4lAV3TRCG7E9WeXxJcQ+7XFS83bjAnF7I6a/m/YFwliaQm7e
r+tGXekquk3uvS8+tmOdfMcHDW9uXUhNx7/MDh/yDPL0TtRVccaYp/p6/zlXwkhgUKAjwDmIWymH
YkXCGVoFCIHvV3t2tvI0uO7wmKv1+Kh2ufnvwR1oR/ZWChzo3sX8e/4K7mSAa6Esme4xV/8PNWYp
w45AJb34bFfhLo8s9/NY+O3z/cdcCe/QB2vkHEzSxTeyC4ykgB8no+254EYO5CG6Nz512dP9UVY+
JxIS2gnYVdAALZdLyyKSrs+kUVLdTXfc+32cw+Nef5vrRvJcV2H+aJhl9wbjyP7jVE/VxqxdCdJB
l1nktAT9PvqyygKdMRay5u3iECQPjY7OtAyQQA9YoF3uP+vaxNHRmHL7mVMYS1GJSrOxOrSCZyX/
ufPxZufWzbmPgYD7VqO5bWOprD4a+Snyw6AlbgJ0ETcN3hQsFU2EL0ZgVQ9T6lofU39SN55sba6w
G1OqR300bwDXUxQJhEg4MdBWBiH337TX3ppdP368//5ubzmAQChRYctKwxzMn+tR/NESVacNjmc2
ivoYx4GCpWxo8xJleaHoU+x7wey5P+jtSwQE8Gcvp9llbre5HtSa8LhPOnK2AmssUJvYdaARMGk0
6LTj/zIUZXlmCGXa5VrAmaXy1b4mkzlG4QnKp74LDXM8Z7Efbiy72w9GVhEpGmVv1vaNsBrntigk
dne8KqRpomqH6YmLTbWRZrqd8IxCtQfwEGJMEmnX725KEU/FvWF7HNa+ekSUG6Q7PTBtPL+UrNuB
KYXD/u8v0aWtgoQ4BQcChesx1bhhNeDTB6pWzGEzq0DbE2spe0tW/UY65Xb3QpZuQY4F/AQQdFl1
bpomlFglmV47m1HsAP0E4aWv0hhpc49c/TAMuoOVPME7RsqoPA8UdYd6Y53/oXhdxxw6+pQ5Nz/n
wm8kF2oTxbUPzM/TezsXB3QnVv6pT8q6fXRyUqR7dNVutk+5In3uMDRtMI5SsYmmYT+S30NQsv1B
KphSXehgwzFMBdtaPVZxb+vHUemxKdJwlNzqhl6Zg1z2iZEs2m7nVsTrL5VOtlISxRieLLTpGMVa
hpcYvhn/PB/m8ArWE3kv5sRiDvZ4frp15JpePjsvy4Qiwa6MCLmmKhVbuKJ5n1t8CB00H0uKtPHc
U3D9SDG2KzJQ6YpQuBPvW3cYv3VTb8d4rITje4Mgtdq3oa2+iXS5SbNYeZ86T0hhRiVbwiu9HlxX
u0BPLET2lU3aLhitZC9Hc2vn+NOhsHxGCM28TAPOA9L262FAoTR2XbWOB6RWPtGAx+ONGKd/aIQC
io57yaiQWFOlqLilE6XR+pJwK0hyRe/p71cDDZN7a3qhawtVG5nXgLCtiLViB1dBZtjnTDmuIeT0
06OTxPVDKdF177FNjZ4qaumokJO2/m51HEe4S4VO2x1sjgb1SPed++poEsgW7rj6Wzfjls/1TyjF
HmwPjtz6lAO4xSvC3Qgj1l6+STXWpOWIbqql6inrMp//GDue8384O68dua2tWz8RAeZwS7Kqq9jd
klphS/YNYUkWcyYXw9OfjzrADzWLKKLtfeENWNAqrjDjmGMMXX5Cvlq7aMBw3m7c4HykB4LVoXqq
bjxg5cihGU2Engnj+N7UWxkCAyVySs18ZNp2PwjILvCY37Qem+KlUHNMLLqWBA+d7FMDN/yYSO6g
urfjXdehqf9bZfNBFPTSRtcztk1NFlA7dXGOplB8TtEROlhqJ3pgKdg0Vgw2bmkTo4RjktdZFNvX
QVZGxJdnJCZJJtC5pDb05DQ065mQtw7Chx0XyPgSz3HFt9vqdoIpXHoEyBSKl3qM9oyRL+NZHlGL
pKEwnVoElD7cN3d7x0Zbx0I9jPt1Awss5HYS+jha14y9fLegr+0BPrMP/N7eXq4tOCwrfp17/NoG
ODmIoUTAw0YF0vmrQuLbQbSTusq0qEHdjdIV3ShxRCe+c1mYr9PXOTsilhuHYVPiy1tS22s+ofCR
1FJ0ReYNtTgntg9CsZ1jw3rTiCMDYvZsG2pi3cHplbIDyVRckpBkhvpD0qTpHV2e/Jl5yuIAnLfT
aQUkB/MvoH08B03f11s6oekQoUQYXqn+Rs/Qalk/AUpqX6lPOZ8n8I9+mfUYxCVz/EwtzJcmrcLp
fP/27MQztGrJqqm3A5rY+i8inQoiuCoKKpPSOqrv6fi4pPMEPQmkBP+LyfAdpKriLPYctYyI4JSy
Tg6M3M7er6Q3yEdRToDkcrMTVlwwOw0C+9or8jK7jiwVMyhQaf5VLiEmNTbj6sB67/ht8nkVui8A
BbB9be6zbsAbGk+OhHTOklwn8BsfKiTyPJHM7SWJm8ktnXhxBeHmw/0d33mvDLKvqExmX7SbYx+j
wqidheKlYfXWh9FEPs0pnfzgvf42bhunDT8bPEmkMmuUuP6MP2oIKVOk0eI0EkIHk6ygtQ4RlVDQ
+3SzEYyBC5Zb/leWrOxDyiA0WlbOnLyXkRv9R1UWY/lcxFkauibBYUxIbSzTuyopqsIFXw6jbK00
puI5kugRZImkRDn3vWKFXqukMrJBQ+RQ6ERefjkJJlmfOgYroSkZcmVkuilHFiw2Zxs59TkZsyeR
02dwBaB141JHkfKZMQZnvCigq+ltREL72I1d+BV6nuRj35a56meIc3cnWilx/zAzBPuyQHsFRnxc
NcB78lVg6nOjIzybrRrDItGnT2bGwL6Xwbw3IZw+KO8RmjBRKTOK/KMo48L00U0tPwuiNTQe7ZpI
ow8lhKqMBFip105FCxyz6a3OL4RTF16P+pzp9pGCyJxBf+gjbkYA7a/jdnDjYWro5VRT+WJUMUJN
SDAgH26X+aR+KFOYhoCMa0imppk9ByWZyq/C6NVfQwTAu57Z49MYDcXfcFFmjjtRzu48mcb1dwaN
tc9tkRTfaWmGfw1t1P6wcyQXgnRIly8MVqGFZ/OpLVwbg/3EHC1TXKkl5WdUwihChhQPEMaESypn
ri219S+FZJnxge/dsdxr9A0Ai8bzOgP++vrNg91pyjBIDJsnX+dJNekOtIp90vUyOXCAe0tBHw0r
BnE4UdImomiQOOZnEKjIZTm9wLdSfSgR1woSFF4PnMTO210hjSo0GAwH3PhaGnxpiHacfe3pmFwy
tD3fzSk6WfctxI45tNdRCGNF+VFa3eydiZ4U0vWWfUWoRPrGATaPceLICWMqmk3KVNmV8O8vufdh
4FBA/oCqkgleNseVdlFKg4+K8QzPhmQJ8ZyrDK7eX2XvpIj92DeHSi4lj9er2PGoNAl48evYKYuf
iWLy9WH8AZwsO7h+u9+DhWVgfR3I1Va394f1000pN82Y77EQpL4gO4muaR0e9cP3v+f/VtE33yMx
BVrmJUA0KmG5l0F38UDjKPF6BmAv97du74PwV9SEV3YbOA5efxAK93aGhh9FDgWd+o5ayM9OstLv
b14F/7uq4K2TaTcFfRSQ7VxqY+cadaI4aRDDnZWqKt/+ihgglHFKYOoIKTfblsL9UKBt5yAGkNgK
GdoYOhd0pcf+YNN2zoeMia7HylS6clG83rReXsKi6FoK2vUwfM7GFKCAqkGaRhe9iQ6CmL3FdG4a
+CowXTfzCGooKL/0JDYMY4Q+I/agcDsxuYiJHUnB7QQvDlBgZNGoX1tkuq+/KzJLIheVQn1O+UPy
kPWkPx5mdqq5cyXVPYAAYX8vY0TwFPLul/uXZMc8QYzM0ZHiEDptbUWsQVlVLBRlka8uXGmWEAId
41pnxLaeP8NkEh0c497ngkZkBpd+Af/b3P0lpxCXAs64wgaR/QD3i86t6MLFp92Xv5NyMJhMZMjv
OtFCi3f/Y/dOlTEJGqQwS1EO3q4NHVkyrNkV8N4l6E1hEOoYrfUM/ENXD+zjziNnvEtD4oSMABKt
zWIdBiRcrMoClReZp1Zzind2oeYHq9x+EpQUlNSpbq9Nu+12Cm1AU7HrwqsD3OECsqFzhy6u3k/W
oezHzswaCGIIxwymdByqppsvAmCq0KWOw2vZUOjxydLn2F/LRgllDM3+QkrRjh56sebod33RTV5V
oHvu6rVeooar68SHJ2vqzCOY7e2dWn8YXUtmMZhZ2zKAyFAKmV2ZrPHJEkVn6p7Zd3hF9TPCw0oN
u17X6546R23i5hVqqKf712p3+RVIRdkaY7t9Q5NdobMhK+E1GQaj8NDJngV8RqA/XSnqqkcxytpX
cJF5cupHqMzeHGHoMmEehRGoujFXGwNStWhhIrERwgfO1A8KZI5fyrU4laGjfSyi7KiPs5Pr4lDI
q22oY8h3t+lW2zYNbbcqvMoaCupC7xknherAfJgHJE4HpZdPhpIi/lHb4wdki1GV1Mf64/1N37v4
JFwgSCiYWjfNCQQWRNc5rXSNp1HzZmdicjbvy5NaWsbBG7t9yasDpWSKzVjn2DcbbGWdGVVjJV3V
CWUKPSWfttRC+w+3iAYmxGg4npWh/LUfsJZ+qMvSXnc1nc+ykqPe2JfpacoglB9QTPHzbNT8xIK1
8f5Wrn/z6+wS/404xMqhCWJqW+SKBwbzwkUPr9D9ml5javpzNDSlZ8tS+V6iA3HkXXdIsnXGvte3
ypq3rUAE33T0vXrnugAPWfO2IlP/hhIsaj4aYjGLc1kM5Ver77UvnSj13LMQsre8MrSTClnqqv0l
GN170aqO6s79zdizcuAhAVWvpBYgudfX/ke0aWT2ksttTb8+N7LiLMYs+ySbqQpHK3R8X8dZVuoz
s+Pl37LkRLoLI375oiWW2vrjYKWL10i1kh1cwdvKDhBUwhFenbHWmTY/qstWKpTWsq5pIn+ch+Kp
gn38IXE6I5gjJT8RHvxEWnvxo7zJv93fkdtqIfvAP+QwsEXcyACapRprZkG1MFLM56HM/CxuPYBI
+bu8ioG9Qa95ub/iztsGHYTcLW7TphuivT6CKBKZpDWNc3XCGAC4I4tTnCvyz1qZ3976prJLUIk7
g8wYD/J6qaGemfcCynNNrEL1NKkdfEa++oPj2/0gJk1W6AukW9vAI0s0glRKMFdgemiYkviRYTBq
+GkZNZKNt++ewZg7fw2dQsLy158EAZWqhxMpdGQCKgR7Wvrw4RjIO4dHOeB67TaWAzA2Bgu/RwNz
2zaRK6bWbWlwroVhDMmlF4yQueGEIoaL1tRUebKZgERXhR19klF6PHqsO5aL9QmzyAn41xb9Qe3D
JsTCjsi2tPg2gwGnResbv7JE7jG0dkTrveMJAILzwRYNW8ZZNjaa+VNVmddkfuiM8ZlkSIdMPznq
ee59FcUWhrQIyHFwG38zC4k+AInJNZodMwmMSKk+FYmGGZZrKxxOMA29HeuOFbZp5kJJsNN2H1GS
7NSILM4atX9VuWuf6mIJn6nE5UejnXtvAUJZ6GAovKBjstnDWSoGZ+SOXqdaHuFzhea4pSbpyTGs
e29+CXQHIesG97ESgW6WkhfgEdpsatfYUuP4tIx0PiiZGdKvOu6y4sCB73kOSrOMWa2GC2qNzXJZ
oyzjAm3RFWRn82ssNJjAwB3LmZvm5MgP81JV00etHRdI9qMWdhjhMD3tZ5naUoXtmGY9TXIt5wf+
fefW2qAmKEFxl6jWbGwc7CdNVkSM8Oe61H5d5OjrZJTSx/t7vbOIs6Z1pG8wU910yuQ41BRkms2r
UquRp1ApvEoz6P77q9w+jbWgBVQDHDv+eRt6dmGjDPqKahvsqn6RzMGZkepKTNCYS/pPMkf6gTG9
tXAsuJKmUkgx4L7YvMUMmkurUyDbY44vfOlNvThPiVN/qsCNuMsci2/MGpWekxrdQdF/91NXh08N
D2j21ox3SthrqSwsQO7T/ACkqKaZpJmeysAtnUjt7awIkLYbNDnxGzTCb6xO5ph0+BtguaGYHqop
VC6tGK03u3a4ftZilAoDMTHg5i4OKiyb1IisK8PLzHnJWvRUtst3RxXV2/cPylIKReutp+O+cYO6
NYhMHYHrQZOtvlMHB1h030E020rKeZET46BKeRsm0WlkkAbSPDrGUOy+drutJdLYZPIKCAFs56mZ
tKcJpglPSOEUSKk+e7D2vFWsXAc3tE5lm3gj3PC24wcww1GXrqan2jqmn1SognCh6tNK+f7l/tO7
feBA2oAvrB02hzxlU4UF7DOw/hReJjOJX0Q3tle7VsYjNa1b97Aug4uFbo1N3E4Fz1oPwSWzfZfK
1qXakxSl8hlJRHpXVrOjFsDuYtS9wFeuL3xLigwnso5pLMLLLJv5QzfUyDCZTXiJleYIBvy77/kq
VoKzkrY+MQnFcuNmfE1B48wuzDYOpNkGtBdDz2Gd5CGDCKmd9f7HXNTj5FdQrZuu3OZwEQ1GX/5T
Lk5aniLLKKHsn6bma2lUxb9jSdHpPCzDXFFpyKvvMesmZ7UZm9DTjcHKvXRpAMNOmi1Z77WIM1Pd
KEKm1s2XVLcgOkqG3KvKCnrdQoUazV+GLAp9nOn8VWvC5t9xzlIA7gC7BuijAHRg2efBLdeJVk+D
jYv/uJRjeSoHqxdePYbNe0NaKHEVSxQjUbloxVf+AAxZS1uKX0satRdwRYbix6WjINA+DjkDH/KS
fZwWmzGYN17YdcNX7Rw6s1QatzkTE4hFGSJ8FIRTF/m0esprqQJwuL/KzRUCgckL5A2ScYEk3JgZ
OZagKOgn6dqBCfuiy7Xm54syvItDfPr9pW5e4O+lfrNFsNINltWOoYEwDNAZVtslJ0206uNSFkcg
gt1V8APUk9aywDamX/JhMOH3oJg25s4D0wnSqWR+7eBbbrwbdC3Ql6wkn6Dwb6re9eK0qbCN8Epz
UT2FVp97iqQm30JnSAO9nZIjMYOdc6LKDWnuCnzDoW8cD62wzlyQJg7Q84avtpOthxAsnhvH4igr
ugV08nEozNOloIu5kt2/dgWVMqsNsEzpusRh84XMUuv9tZj2pPTpIlyKG0L4ST7kI6OOy8hTic0+
QCkw+piq6fRRLSf502RofYwQ3SQNblWpqX3i4ZbfaT23R62vnSPHKsGzstpbjmOzN8piplPPKNvV
Ksr0RW6H5G+GK+UD2qBbuRS2hSXodtAGBZ6z8ZBKlEl5YzoMVtlSQhM+jkYHn6yRYswts3KXTEz2
4nZhAj/rjNiVdIlo2iMNrvT2P0XiaPGLVkaSgOJdGN8QAGJiKoYqSrtkZdbOLv3H3jqNMsbzUcDY
k3lGbLTxixJOmQFZTGGmcMiqvfEgJYnUeUDSs3/KSRez1wkDvCK0mCUWDnpB7WRYQ9OcYw1+Okrd
MlgLcEbLL6rADbNvYageCUPfBBBrHYLgAdQMkLqbh1cJqSEciiTi5iR86LQulVzdbOsn0S2GxmR8
rGhIaMbL/+6bld11ycSA8fHo6Uhubiv9u56ZLAmooGY9tIPUBrY1R49haoO2QE0gmLBtp/uL3tI5
8bXEZvheJnHgjt2sGte1oOwUY51rqdRPSY2/9xKEVoGjMlJrEedqQzAwRqq5qRa3P4bWBh1qodTh
Ci0NGa+UM13yzaq15ks/tgjoDHbRruQL7Tyc7DgfX+bFkSbfaLNpdJVkgGcQ9Ac8ToY2FTQnliI5
93jcb0wDZFACC7P9S+6ZQf3QOUIAbDYJgtO6hehIFLp8JGu+fuLriICMbJ2cARvAYND2PVhSXCdN
XYfXSYor+pgTzFnNXDvnxkrV2i0gOL7GTuZ8n4w6OUiNb5/8uvbKV0FqaN4U9XJm5p1SaegbqWpy
GhqtfyiSMPHvn/KtlWcVSCIon0NBQn9kc7UKw2IkYgyvUpPmF0Nu5dPM8TyEtQGqptKyA2d825rg
Vv254OZWtTWTYzFDi9fOgsi/TbrCW3tC76Opztb/57j6DBYvB03uqiGhJaOo8X/5aKCADBUA5byh
dmKYtW7mkvaIbdbN+0ly2nOyROiGNprhRjCQHCQet57NJJcCis8ek6Uq28C86VKxmikgM4KBNvox
vm2qBYI5eXbgtW9Nxaul1I2jqNIZIYZ07RTYVvl9KZbRc3Dg3twx8dU1js4eF0feaf39r58JH7V2
CyhMraiJzZk2WdVqeCOeSaqyn6EDoksuppOdhPk6sd1VL1mUkYNLHZjH3HzzHBYUuMi8rzw6q2DX
TY7VGRCRqEMcaFoRv4+npXyyh6ZermkJQcPBDd47zLWPSEK3UgduP7Yjr1IlhqeDLIrydxr8tQB4
wulDXvXpQS1lbylKKRSJqVgxgbJxx5MezXra5kkwmU7t96kNrq131FOX0XC5bwf2ltJXym5Gv0CF
bnNxuS1rOeqXKEgIJx9nRcp/dprofWvWps/3l7o1ORRqyMQBS6651rYZCwWBNK+UfUEsDwiP4y0M
bYzOKyu6T8C2nO4vd0uqxe2AiIU+EfhPmDTW3/NHu6jt0jmJRsq0ZOf2Z3hlQuTdwsxjQko5iWGY
XbkztTMggNkHW5k91SAnvSlTtIPw6tab0FigRwNtM8AvADmvf4iZj0C2BT8kHPv0g1MZjqeZLTgz
yOw9fZoNN2mYKm9KYRxgSG4Ln+zBn0uvzuaPPZDKLDfEMGdBs8iIS4FAqHvjJBtZ9rzYpIVuDeWB
cMG9N8JFO1oLBvrYdTDkoXzucMw9u9doR4ZjxxuAfqJ3S77NE77Be0xDaa7kUkkAswIAbPToHnpp
Sc4pSrGeA4XOoya61O8B2HBobfyQVqP8H67+mvADyqZscgsD0RUQEtyRIOsNywvLVv4LKGXvmQBq
D85h7+qvGM0VhgW3yzaQE3LUJIVqYjvq5atTRKXs2ag4+VIHMVJZd0cGZHd/CWAIVul0wBe/cQda
rIuGwDEOwnTIz2qs1BRj50JzV5ZCqOtDHcYc7FalKvF7o0k6D9Rbe5Dm7301kQwdGTqUK7Pd68tH
a9Quu2hMAoRf7L/ltjffizkrz70VdY86EdzRHMPuguwvMyE0iQHxvV7QUtI0zB3spgJBeGAUcv5x
ltLi0Rql+CWnHXEQqu05XXqgq7YlSFW6T6/Xq+Ih02pmq4JiqKKzNY4A28sJbHQ5pDM83iL021TX
Pt43bLtfyWwI7xqB5ZtyZhwR+afoLAQt4p1/TXXcu6UUp+9GI3TQBoMj4/56e14eMghMF0AL5CI3
NkRt2kLuSzsOrMYE8D3m/YNSiL9mM4R6OIQDpkrizIN6o3XLfP55f/G9m7xyS4F+oHZLTXWzuiEq
mqkOkxMQkqHJGiO9MJ0VZbTxIb25nAuQmoHaqtaZ3vT4zCy19rEUTC9f7/+QdZ1NrAO9JmOAZMdr
v2Fz1mZjIHIzDVHAOL3j5rYZf4JYSD4IMnZXIcu0ZBjcbseHbXbYzu06Cuak0X5CFPmlIQv+ev9T
focq22/RuDsYozXA2N5bbTSNZlhRWXIpQdKkOAotk2RJ+udBrhkdnPsmDWQ7tr7xcvMMHD91OsqL
Uta5+aAVmStByNRCBsdldJlUQRYV6mHA9lncGL0/lPBXuVMF+c6RU1995c1PX+sh1G92sKY5cbaT
FAqpuKk3jieNMTqXU9yh5zMkunxJiXEqQk+1/xYVsjB8y57kRyXM6n+ifgifzCq3C59YAKrS+7u6
8yzprzH3DesCupzbcGOk4pSXhgQWSYrG89T02jmex/CnCiffywQd9IF13bsqRC4WECsMwU2Dgati
SYK+QqA2iwgMNdRLd1DnI72339HJdsfxkZQCAHnjTTbBqA3yNNaWPAqKPM1td1S1+B+0avQvKAs2
3IQizBX0luLoH3WwlOlZmrXiog9lK5gEDrXunTZXmXVSoSsavaI0pr9iy1wgg7BVyb5YBkxKri2J
+VurFdZ3qMh6+UGZePE+XK8NgxRLUXyq7JAZFrcXs91fxiIpHYifKiDG8N3yoxbwDuN5nHSjvUAR
OC/urFfVI8zITuSOQsk+lXOtms9ynA41ovRD1D6oaj3+bfGXZL/6WMZed1obWaeuJkQ6qYPaRJ/u
X5C9AyP+RRmK6vct+sNSl6xa5j4OennWArlxzHcjRBKX+6vs+CSAFxhMrBX6HVs7JZwEZWW7iVG1
ruTHth6bR7NMugCCvuIduKgvThUq3+6vuZNEkBZhSlYxWvAm65f/EWX2CHaoRcXVn1NGeKZCL67N
kMV+iFrggQHYe2Xcdfg8yTypU23MME4/zZtFAhXdVD9qxxacaTZ/Al/ivA8jpxze/qoBdVEzWB0g
6NpNijuHdkQhv5CudajNKsM1Yh7OTS5RsIokrZ28VtLk9Mv9/dz5yJU/dA2ZSDhBKr/eTwbD8mYe
RHjtEwmeqVH9bsXIdZhzHT8UiIMfWJKd4wPjzl7ChIth3aIoGyvpUoLD8Dq0KJi5U7Rab/401EpV
oqUHJ7jzDGAqZyAPP/k7Nnz9cZGu1ZHc0CtRqqZ3Jxkc9oRROXCkO1u4SkauA610zGn/vl5F0ysr
qk1VurbyonFiKtWJT+boxPrT7LRLdarbKjL9++e2s5HQUgJOXNWfb5l9mFGCQEXNpWsz6o1vi0U6
ZzVcXRnJ7sEu7iwFXARiHbg9YGLfNgZyNExjLVXywGlEdbZIX59FraHo2uSHhkvdObI1zCV5QTKW
4HrzCFIIXiV10fLAotRfnkSo5I6HwLohXMMQrQmDW7v8aAcr+RsKf3Q3dAXCSreAt/jfLEubZyxu
vfhaC2Pmqc5U2goTA+NnfbaV/8kDgbWH/A7Efk41hJTjxr77rghV/qlBXAdGp0rHTzYAzqOB2L3v
IsiCcsqkpHNTatWngQrBJGVBnTgt/VUEbkPQKwcWeW+V37WVVU8GNNzGgep4ImOKyMENfckv9Wgv
nqMdchLtrbLSs/wOUAk/Vr/whw0GawrrjCZQoCnq/glO1NHrqv4Iz3+0yuYmMM6jRCP8j0FiFLav
TWZ8Vk0IIt78jlbIIFgNWDAcwEuvvyVjFWRC2zyACVvyRo16kTmm1VmXl/7ATqw/+HV0Q4cIIwE+
n+IU2L7XSzngMbsOeoJACaMEBkGhtKfQLOyPgrnsyNdGwzqXqnzRrCx+c5WPKH8djl4rlyB8NibK
IS6EtkrPgqXUS7CEiQzfJTyHsTQcyb3ufeWKIqTjSeH7BpyFtkYBI3KUB0ib98VD3KXdcIbwzI68
vISU8odqCaZV9UILg36aofS7f6C76zN2Tn+XSPJG1DZpsxHOC3a5rw1ox5Yxekf9VHbtzogvRTyl
74rGkc9jVnQHK9/aSTYZFCqzpCQNxLCvz7dH/Drpf6+8yMriMZZsf4cF2ohcG+mvg3t7+zrIkMkP
wTSx5E0cVI51DknJwOsgkWaseY6f4IoaHu5v5m2EZxGHk4kC5YNo6nfG/MdLT7VyRI2lhAIUDbKS
mbDJKHy5croKuu0G29rEffhsUng5ahrtlFRZGuwB4wGU7TjQ17vZylE5dFpWBJVezl9CaFKf4f01
ZXQelfJH3BvipYchxqepOzxmmhRlXlbmVe6aNkDW/3C0K4QEToO1unQznmfIFYykYU5ts/7cxIV1
jY1Y9eUsiT+/fcdXFr21zkMcuAWQac2s9oMZF4GeJPkVmkT5ZYb9yXXyuvvcOkN5tqy5PZB32ql8
MKdFU35tBICT29qHTjTUbouoCEpR1efZjCS/Uozpw0il2R8s9efcDM5D1kJVnOfwYFPzOOoF711o
TpqbRt1kzVten3cijWECnVQWtBTIH4bGRofesZ2DZ7P7pQzIMQ8N/OC244zYRKTIoZEFk9PmL8zW
CFhP1MlJ3VypY6T05nF+qvooPtkm7AhuWZvjlwXQ/NH4y23UuGLN1slpcEnwYG6sRaiOvT6ArA6A
8SDyUmvW+B1iAA081ThFp1LJ/stjpnuGUUZlZG1jvd7hdgAuNhAXBGOXgA60ca6PY0fTH83m0Gxc
1D5E5rWqaN8snErn98+VN9/aMdbSGF2aB1DGLe/0sTED5uWO9D73bhCOnG+T6dPB+fL6+yYKpFHR
hBxtBz10AP8VVMVhEg2Of/+N7h4dA1AGgA84CrbkJrE8km04uLhQV+Fn137qRvIdbKnqlU5XH2SF
OyZ4pX3kyhI+YhI2UcPQy1NkZVoaZKOqpp/pk2Rf1USY6vvMtMIHg0GoK1zA0+XN3wgP1krqCcaM
6brNkfX6rNOlNpIg7xBiccVCdoDWNiWwRM26R7UcxIf7K97WfhkIABTMRAUT8TdjFZZtizppqTWb
5Uh13UXPTG2ebKmX0PaFH+HjIqtCOzdlkse/uh7vcy7GqNc/3/8ZO4frEJvZNlVRHOz2cGHgVTOW
TgJ7sYfnNGwqv1bhCdHCKnqKreEIErrTN+O7beJPiqTrtNPG8AkMIq0RwYLaAC4zDmsfyhr9CQq1
/qG1zAYC+qxFXF3tPOBZrcf0FcI4kfIXYZ04OPa927b6XWahqLIw5fL6DSVOOug6hZ0AjTMqmvmg
S8XZ6Jz5f01rJ74Y9I7ReyUaDhzs+vduYmNgTxT+AOWtDD6bdaNxGsOsoGsVoczh60uZ+619VoqT
YSbiSfTOBy213kxeSDTMiNT/7xvdNqQBCoFgEA6tMjm0TiYUde+cpTIPXM5qdm4+DS1NmKiIvW9y
MgjXCodEKQlSQ0q8oo7a86LMoT8XjEndv7t7SyHVtN6iFRu6haGWAFoqaynTwFnGlCHOvgVomMHN
m7uFYGjh/mp7LwVNQ/gDKfADG1v/+x/BIVqTE1PmUhoUMOJ6WgK6pQdAcIF+6fsCrurtVpf8jPIY
YCSqA9sYJUqXSk9aNQ3UrmiutLltH73b7kqKmJ3S0OgOYt+9zaQIt5ajydhvEHFl0duDKrGeGLs4
iMdwOUHE4/jQEar/4YoQXaMsip2nOrDZyVyZoFuclDSQCoKSekF9MJs65Wuvhc3BLq52+/VtXBXM
19q6hX27mRPvIChz0nrKgtDJiC/JPE9q/x+06TWW0Rk8xIPs1IwKhXSdc2SZ1sk9JpuyhzWdOdVO
ZD/EuWZ/aBzRPFhLkrqSMum+qbftgee8dSjrb7AAmZLZM0CzsSlT2k+DPBNRGgaiHzFW/DIJaX5K
OW9vrJ3JcLHnlQvQNDpNc2odvMZbm8b6UIOsHH7kodvyuNxHZh+rNvGI2rWI+5rtY2Z37Smiv+cN
IH9cRJ7nFwggk4OXuXvIPExKaCu3/hbU0ysdMn12we6jhoB4QFI9dKV+NKt++0B+F8bplq5Ak5vZ
JOghyqRB2iyYYin0Kv6UN7aK5UddK/2HrYQOCpg4lga0qPra1HCNFcnpa5YK++oyWlYPZcdUQzW+
ON48T0ha1Ml4NvoOOqz7Vu52TJ2rDO6MxjDGDjj3Zu2u0XuYM7s0aERpvUyVnv4oUIlDgoZOhHig
NJkYD3ksJc903urm4vRWcsIRDL45dcnnbkHJIu3at5d0+Fm0XQAcEVrf4DwiTQjIWA3iQkjBZ5Bb
afhxWaSp86W2BTR8fxf2bhREXIxHQ+kHbctmE6aozi0mFNMgnG2gHeMc2Z8bu+/EwZvdezP0gJlo
IvJaacteH3Ri0Xhfkiol6x9acU6rOvtiC3UR16Gyp8eqL8jtTVPLIxcOmfAAO/NbKHdrHZWV4pOD
JirbBn+WLvK6d1A3XtBfyT6uQtY9zbpoiXxFbQf5azHVwoCvX0lGdiEd1dnXQLJpLiPB5JCJrdex
J5kId7pSAjLQn4zO7i75snTf+kmtEfwZanHp5jk0z3UxT8lFloUWMkWow7p+/9D2HiiPBRsMoTED
R5vNNKwkLKoyS4NWVougyKbJ720jv8DTcnQ/dvJqyJgoCTPXhz70DT5TDR2l6YRIgxgw1ftKoG3g
aglsf3MtQwzdJNOzbTCKncJz9y9MyiDylFb9D7eUgRWmbxmzp8+0+eAUPuaI2RgABVHfv5sWIXlW
UVgH3nrvLRCjwk3AqDQYgE0xFd4iNIVsYAtF1gg4H1vp0ia9fVQg2Ds91oDQh8O7ZZJfhC0qxZzp
rraK6cdyYnod/AFnJ4+sA+LS20iOAgTIuJVABw6hrXnFaI/mbI1EOUvdPyu9qjAlTMlyEorwIfWZ
/fsXc/e2gJWka0adiyrOZguHbFq6WEvILhdN/q5L+ixOvVUK/TFXrFKB/Xw00PJy7DaHSjOrrA/J
UNrv5axf3kwHhXlH0GgtcxIQ3WQe1GwjyYadMYi1XPJtvQ2DOHWsc1po1sFn750o3CoQJa/v5Ia8
TAdF0s0QUwYVWEHhK8ieKs9jPdteqAj6vvc3ee9Q12l+AAAYtBuQSFzEBDpSRkrVG6XHnH3xGKVg
D5wk1H8AwjyC9+4eKvgQeBTJqrSbSoVaVwhxaOykGY5qjgLHnD9qva7Xl7kDkOCNFdWD0Kqjz9DF
pc0JheXokk21dlSf2dlnAGRr8X9lFyP+eu1EOnYFpWKDvG5cJq9QoNt1gVulF1GOzYHL2F0L40p+
QCv2hhVTzQeOGrmnAHizejGdtD051qh6mcIQyv0D3bE7tHqpN7EKLfRtJSgaWz3OFz6rqhb5ARq8
+hzK4dE8yp4PJNaBKYBqDK7w9zH/kdZpiI7pCgMUgRmhLuXOWT79UNJI+Rtgk40MUlnFLtMcavk4
VKLGGWp0vP8xF14NWl1a/aV3Znk46Y1UXSoUMWUfka8xQ2FNmXP7pOij6LyUzLt1s8TOVgCPbZ30
uc6dA3ewdzYM1FDJoaK8cq6/vgeMudJhrui5SqbGFFhjK9CjRtklM/MjdqidxwbaBtOJ2wGDus01
CpFoQoWdPKiKGQsqDb3ttYwj/ZUM0nTW9HBWDp737scxQQdSkoInrdjXHxcj2bbMBdE3Y/bz89Dp
9kMjRf2Vlp5zkE7sBGXM4wM6Jf5d+4ebRKqeq0VUcE+B04uSD1LppNelzczqgc3Xn1U01AP6ms25
HqziCNi7d+lJYmAKAGVE7L9u/B+3cYpSoBsFaycoB55mwJin3kA3+f7T2ttMhvahF+UEqQhtNrPS
BEQLazfNaQomr4E1GYE6Sukvc9HTg7rC3lVZITfA9yiy3SAB4EBOU7Xr8yBlEvGUqHH9OEnRxxry
A7+07PGt+i10rIBRrKE7QwE3Y52Qu4/1CJwuKKtC9zu8zf+ioVZdSRfZQ6EZRw2sva2kZEwMxkQ0
jfXNZTGSzGoRyciDpegVWM7H0OdKln6pSW9vGfFplIOo4kElQ4vh9d0gX5ll4gXCvVCEj0otmlMa
FUcN5d0PQuqJpslKxrN9aMCrh0G3KXP1c2T9P87Oo7lOpVvDv4gqcpjCzpZkOYcJ5fCZnFPDr78P
vhMLqE3pTDQ5ddwb6F69whs8QW/2qSgdePiSXn+6vw3X3VceCCqOhorSDDldBKykL0BHlWlys+t2
OknERWZgof0W6Gx2xqgmuaa4C+0M/7ZO2Cw2R75MnFwhdHFirqoK80rAnaTK6Az13GXl7/tPtrXp
IaXQlyTTmhX5X34qgftqreaUBxoo3iEvsYR2qvGERmJ1kJR85z3urbbYg3qVN1wLcMj7IjIeyjT7
EVdJ8txy9FDYGfekH7d2CGA2cnXaPA72eS8fzlFHeBV5kNzGHp5BB+TAkzCGxAqDE/Af3qMG9gYx
No70sg53bMB5sWAz6pLknCJNTS9qg01NhCQcVhSiP91fb2tzsO9nqR1A8auyTlMnx8ptGi9OoqQn
Uvny5ktJdLm/ytYLJHdyAAX+vWYW+77UmyJzuiK5mXbvHA1ouMeRTuUl6NT6+PqlmDBQoTJuIUlc
fCubljEGnoTDIFajU+FHoXaQxCSOAyjIPTGorX1oAdFjsEOXbNVsLYLJQtudWCiFMiRFJRy8yKrz
mzwxr7OKZg+BshU/QN2ATIU0CIBu/j3/XJagTmCe5Fxjo5Pln+qsbVxssiNsNhr5k5xP01GNpD3Y
6saiJIncMFTCfL1llsU+zBB1ozXEC2huRYoZqpu2ZuuNZht4ppSZo9fVzdf733FzVWKkM09V1i1z
yVLhmFpTjEtQbx0iKugzakjWKa1D643VKfkJ8Zs9ye6NfQq4B6okkOq5V7/cp70z9WVcs+jYJE9d
PoXvYyVKDpkq9B2w2OZScONnzRJqi+WnVK1Qd3C0j2/CChF58U2M3YIE5OS1MCltdkqLjY1KPJmx
H7AiuQwWFZNQgyrVQp96PEmt79g0+ue+q5qzEQ1S4zJrHXYuna3PxxCCEm3maq9gx7zEKe97wTBH
iiUvipzeU/UwuGih2p9y4PGeLnd7HZX5bC+6e3M5MI91/yZEi8+nVrhMmThQ3apcKZ8tRTxRxpon
9Osr3OWq6DwGuTgLv/kPOdG8JuUBumjrvpSS4/UL8IRGHFLAsdcqOjo32QCLqTdN/z98yxm0Ttuf
uL1qT40qKUORytFNM4uw9aoYmoFXamVIM6yAUvVs51z0O/fSxj3BBci9ji4baIVl1oe4XDZnvNDh
5lmL6eTpo43JmHv/0G+tgn8NBRYZHzF88QFjs4IW1dLzrnBcOSTj3G4s+z0x+w3oGedtNoCbhVvm
McrLMBoH6VAa1gwhVEgi0DZ2zK9OVUrPNccwxnCENfH5rfLSVWACHVBUMsLDhKnIARWidqfDsP1z
ZnDqTJqmNb04nJATigwEI+mFBtYj6IvMy/M+e1Cm3PxSKkX5NVfazo2xi76kzN0OXVK1j4Eo9lTb
t38JnVXE8PghK8fJ0BEpJ1ehoE4To/ZGoUcPRixFbGkzdW54SrdPtVLrp7EwxrdDGcqPYT1GNnbm
7et5rn9l3dgOzJ/Xmq1OGJoTnhqcqST8laKhSNUWN5h7Oup5iKU95aCtrUfWReQn7K9xwkHaAEEx
TFJKJZ7eG1aVvA2BKuyc3Y2ojzYRWhwaKg5rVCfiG+YYjFpwA3w2HBvN/jXiTnkiVS537peNWAjj
nyDBMZp52/Pz/psq9L4trFyGjF8X5Q89LGJxzewmfZJhL5RoEaH1RWcnHI6dLUzpfP8gb61O49dA
Sg7FIcDCL1cPJrtsUtoVN4neKwNg4DZx1RQnpRbhJal081ybWXJUCWQ7IWTrDdOGnOXAsNNdtXs7
zIjGMc1odcvJeMRExz7gnpqc6VQVx/sPuTF/BjwAPAIqPiFxeami5EIUbobglkxNe8NMsb4g/pZ5
WROIj5al5G5e6OPZCgdtQnFOeT1LkAJ8vgS4cQjMy2rSb+JB9PMnHvvkCENlOk3tBM+mbaIDX3bn
xW7c6ERMfibUA9q8SzSIZU1FECo1vgCxE1x6yegfbCxbvVqux0PC3PYYDnLw8f4r3mAMzgxIZA9B
D1BWLpuVDZl3EaTcCHIxxeI4BRZTYRPx8Ow4VQV+TT1oseEmtKRQ4A0P5ntsPEIo+Iid956wSuUL
4nDVEbLl8EcewrQ6qEmKaUFdZdJDUvpBCs9arSK3VmiPnftJBO8iRbT6MVHb8o1fJJOMRWYcxKe2
boqveo3w15laKkldhvDtD8ZFVXhi2FV/FtoU6Xx0W4SHMXUi+5Ib5hgdMiXA4Ah6YHfomtZJf9Ee
p7hDywEl47bTg4uoikD5oqrt+BFPqWYPKbFxHNHYhprCeJeXuZy6JkWmQHCMwpuR4qiTCT849V3S
H1KpjP8XlwxkRj8PIeNEe8rbG7sGOsIMw2K6j9fT4qoNfaWq84Ehl1qGxa1WStibIuze0fVAH6MP
ai9tkj3s/MbBJH//a8ZExruyRqpSWZs6B3Zk1gXl0UHpHfuxNv9SqVqKSk9ankWQ915jgT/rRdF9
29m06zSUbgF28KjwzrOnxX2OLHWcQAslQZuwWGkiKzrJ6VTvKIFsXFioAc1mIOQxTJ0WAb7MxGjj
CjeP2HpkJC177A9Fmoud9uL2Mowj5nYEjNNlStZMXA8h6EVjQFrNzcYg+5GHxZ6M40aBwtMQsAlo
fzPMxYUx69Sw86NbGTrGY2lX6N43muo2CCYcimHam2dvPhbJLPoxkHbYJC/X04ah9fGOjG55K5W3
2G7TDyLt92Yt26s4zEEd7mL+vFzFjFDACrjq6fcpZoTdr2x4QYL12+vTCuyfgHVy35GFL7tGVgyN
HSQS4kUD3sZurxTUW4WFK4k2SIDcX7+/WYluEWjsGff98qnCQlHjrAIzl2La5tYliGycGdsdStNW
zIJlAwuYtAxUymIVs+26sgKBdNMDTXriOFmHGHG3h8lOGrexhHUgouSeoiAae//5NlII5tZcdH9V
DFctpEnCKlBOgI0qEwPMsZBnmVWpewdr8Ot/WWlGBcPJYJS52IVDaGuizrLoFphl/60w8ooni5qP
AqD0zkfbOmCwLukDk6s4K5+w2Ok1O2onHgojm0NeO7dWTVPPzKfPbdh+uf9cm4vxzegHz9t+mStA
uLclLdHD29AF7aNjRKGbdbJ9KsdEPQrexc6sbOOczY+F1jwtfJrci70STbqaDlqBRE2GqwqJxHid
4JK+fl+wCvksuRtMsGVrMWrTQYyKCG8dPshvRWNoB5Np4EPXDHsozo3Nj5w9E2cAIpzr5Qs05bBF
8YYZLYMWR7/FcpLGB3PqagSTJcdwC1qc55pN+tmpJnMn5G/sf1IttCmZVcykycX9lWuFElpKGt7E
kNbJwR8y5YMfD3F5kEN1PN3fKls1J3gCkClMOWlqLs+AlAboyVdmfkvRMDwqo+YfElmk+F+20qm3
EAyNFOcj/iG6Kxm5AylZCXHLTHaO4saWhbjJr5gbHIwK5//+T73Up1GFlm+f3VK1CK45SjgY3Qf+
ycgckrQ+3stRNr7wTCKcA9yMMVo+tioXko6zYn4bNCHXSItE4VdZSJjCW4o/krlE5tsmCaPDCCHx
9/13vnFcAPkBHQGrMrszLI5LZQ9c5r6e3ZoMiB8f2DeeA9lq9zSUNpI/wGnkfQD/N7yg1WxqDQmW
5i0d+sCNhx5qLPfxMW8A+VVhLXtN3WSX//BwdBzB/CB0uip8g7hED61W8pvuy82bTK+zaz3E1U55
vfVo1CSwYGnDgfeZP+8/2wUcql7idpzfmAwZv5p+Ui++YiXfnLLQYNMESDkduiHZw6xvfbl5pIxI
iwH4eEkqA6YCfNEPc7riSXdMagv/hUodduBiGwGASQ80AyZCSDgs+2M+jW+oR2lxk7WykF2p6cnE
BguUrItIzK6E98ZRoCPN0aM5rSAJv9yOLSka+vkcBd90uottDc0j45b+a+MoIbY2GthJr4ulTgGA
OYrCON/fMVsIYH4ATChml+gYLYsU3VcSto3NGGcSsFMmzCdwAKv9+kcTOnHq5ZVRTpeeuBG6VhJk
v7W6yD5PYSN+Vq1qxzSX8RR2JcjW/s61vfEpuLI5QzhCUe0vbza1AV+OAik/LUBMVQ7s8WRpqX5B
P3zP5XojApKDMAL/G5ZWjDAJDL9JEywlmavKgzEV/UPbOZ0bNFN5JBfci0Kbr51QSxQC+zHTFl+e
IcnACSxsgX50jt8+NbFpPJP8V/YptdLRPkVCliavkbBGOzTlFJs3LTXrD8itxq1ndVIsX6cs0S6A
8NGzvL8ltl475c7cD4SXht/L4qeV4VAogh1RxEb2S8JyxEslND78wdB38tytpQCncQMAViK1WNy2
kmqngoQDgQIt+mP4uvNg111/0ug+fHr9QzHcgodCD3JtdyqgDPmRaqS3ZEyKwyhHEeUVCnMZvqQ7
BcnfGncximFUPqNNkT2G1LOIjzHS3WMYVdmtTf34+4D7x7t2SCcfe28nuSqDo59NWjA4GcYZ4jt2
YRyHlv7Nq48P5rjkMUgycNetwCqxkktOXGjZrdKUQfegFnbJAbDbjGob1XpPJ3T9LR269aQQc703
s/1ebpsi6XpbDoGXW3PcLJIx/Tya5g+UXrVX33KsxIiShBQm7EqUsedaz32sG25qQHPRkP3pWhXp
HgBnfcuxCkJMyFpiYbwKjPTJB623IyYTCPB+Yp/IF7I4DF0B3FmuHJrdsZdzsvv7G3UdicCD4aJB
4APYt2oaJVzacRULVAknM/2AFLAKpblonsxRr4Jzr0WKerq/4vpeZUWqWZryEANWeGWrqKnQDD26
DVFgHGgOZAeptJSdi2brdbIroFnMQIhV3qUVBLuGef2tqdLgUmMoehyzzn6KOls7UQu0H2Y9z9cf
Reb2KOX+rfz4sziK2Jk1hjJRzkZxrrqJz9GbnC706BSOH2qkbf8MjEuvSlenJ1QIA7eENJ7vfNKt
F0yUA/40j3PICl+ejNLWB94J0xxa6dnZDx3/DdnLXh9k3fibXUIhEemcd3MVtgF4jIoTggsqJWns
sFPSnYvE5f0xUBHzO6ltL8sQ4MP0PQjcqPMYpdbPr99JQAxptarsJOLOywdFty9oMzWEPOD3wVXT
MOcbUMvdaf5tnRCOJqBNGlgYCiwujY6X3LWpSlvVDiZvzET3nNQqguhB8DNOQbvcf6ituEYwx/YL
vDABbnEd5si44OQJf0BWCG5SrWluZIT2tUV3bGejbJ0RLLmVGSI312OLjdJnqsb2s8B2h2l56BwD
jDlipFBMLDOcZZbb4DLlY/f5/hNusLRpi8DenUnKXPvLorcbpXKQCyruwKiE72EPqnpC+PJDAOb1
j4EneetBmlfOBl67jkuxqPvHaprstxVqdcx38sD+df83bZ2Z+ePOFFyy4mVJmiGBaNdjH96aIdJ+
JoGdP+t9aO288I1vyzVNwwuMJRjqZTEo4anYhDWzAdto/Zs1oMPiqP34aNbynmb+34nYy6yAD4sG
HgGQedUK0EkxjOaUQ2CPkyitPVLp6qHKBjzeJ61qAGkkgRF4gYWu1ynmCv0oZ0UW/KyDIoQ+ojZf
erPs3sptm9WH1qx67WxbbHl6dO1kulNY6IqLhqPGEEYAiz3ZrWMc87gqm7PUyeWxbGw9pZ9QRV9b
zRlGT8N4tvcUMQHfcpSosLwJwK7mCoWiZyf6b3zOWbOLhilSVGulVFSnyfUkIBSicD4qXWo+piiz
79SlW1+ToSTKFbS2mTAvTmqgpWqbtFp0g13UHgxNZSigTtUbox/knTtzIwaBzgUUMn/KddWkhkk5
VjPoRR9kBVH5aXg7tGr4aE2T+iOXxZ5n2OZ687CTfbqh5NVbOZr5Fne0lKKSiB3gV4Q400tP+/It
Er72zr259bkQ5qAupJZa0ySk0umRxwgRqqvljgGdIo5Q1NudVba+F88zG7xhArjqclfBpDQF1Mub
GNP4jdKZ5aGQVMWDG1buVPVz5FwcvlkznARg1g7nhnp5MxUIMmJDAsIhrI3xV4LYpIdcnnYRXdp5
pWTHD5bmh89tXA+H+4Fs4yGRTaSemsfy9PPVlysrrcJ0UUOdzKEPZJwQ9kyeoiyuv6Wx1H6/v9bG
LgGlRB8ByhevdCkzZNbaiLbyzCeQx+iEj0PRep3O0DhPGqnG3VlXdwq4jY2icg/zWmmZMIVZPF2C
02EuojK7TaFUeGafa+fZdOZ4/7m23iF8AtoTc+uZK+HlOzQlA1LiFGW3utFpcQdhdIsQ1PBApe1p
dWwtRQ4Fjpv8gmb5YqMgfNU5khxnN4S4ph+9jEmTx0TO/BpB0vt9/7E2rnsUYUDdYHkNgWGZLvUE
Zz3GlOlWqEP6qIhhrD0/a9QPka9GuSsw70MutUh3YvH2snTR8NvGBnMZJruZnlyOAGlrW+AF1RFW
SrcPU+MYCl0yvBrZstsoD85wuf+8W++WMQywz9lmfgWMGTkl/88jGkSHlWOsBB9zTQvcTMjq+9cv
NXddaazPdMRlJiUlhiqSzOIqaHMDyRkU5l2r1NNjNmjgHe4vthVcuG+A4QK+WctODK2ijZmJIYc8
GOaXJhUKArdaY13NtDau8VRqFwX60GOcx/oeK3jrndJjhp/FS8W0WXt5NHSgs1grklUYNryXosIf
Wq6i6hRFdrBz1reiy79LLU5h2g1pUAqFsbGdxac8tpvTwO3xZ9IiTIeq0H/9rBUIND6cf5t/M7vi
5bNpUlOVUY4NQacMfyK99x/SJtpDa3HP8M8s7ob5omO70BqaDVVfLoMSSsScAdSUX4aG/jGjvJkK
F7q8BDG3U+VTOkWN5eKHlrQeajpG5/V4rd6Cyk9jvFfyPPMspZPGs1nZZomvmyG/w+ZG+2I1WWC5
UGuwSVaDTBgHWU8b8xnX4PpPAkcpdm27dj4GiZHnF8dEb+Ks2ZUSHJswLxpXQqH7liqK1B6cLPFl
L8zF8MeUcxsLlsKWvypm7qgH3LPLd30/+O+T3pya45CpeXkwVYGCuxMH/YMknKY9VU6sfbVzSfQH
PemCystTbcoOKXMa59AYVY8Ln1xJ0k3yp+lJqBqmq+XQAXYfJDD3Hj6syS+jobB879NpI2b4ZqKc
1bJu4D+OE33aHs05b4yKJPVaX7KEOxotM/kJ3KIwKdXy5gnGEZaYVWqnJdlFIX5mKA4icU1vCWhK
HojPIhDJJ6KUNb1tHIvBlAvYPzV+ozYp0IJolPBbE1fRcM1K3TlnPaSRq6QOTXAkm1diT0tkOz36
cpqYRzkLdGwk9EDViGuRJnmFFkdPE4CB9IDZU/M/oocw36ipiNRjIEk1wKghzvtP8UiRc5hsPcuf
p6JqPpRxZT6irxdk7mQOon4ezTIs3bQ2p6+2kTi/BnMaT47AxMrtIpR+LpJi1tY5l6sMicOh75+6
JFeTx6EZ+sGFgBrYB+rKgfQ+M5LgMGU95NEE6/DpImOOF7iBzK13RKffSg/K2Om1Vw6mUE4lvanm
ksi9krlBWlb6oW6d6E0+Dk3nQgd1viJCNtheK3LjU+UYTe5aoHXsR1UahptRKkOKtDCkX0/mohGX
PizGCt0HO9Mj/E2aTHFbB+oUTJ9yaA8pAKnqqiShifkWl0Xl2n3Q/q50dP6wb5TMCr86Rs5eU42Z
/KZsJ+NzJ/khCDAjzr20y1FVNBOG1O4IzC147ikmGzezzUr6nItaNb0AfvVNwiD8gxajcv+cy2U6
ueRscc+mdMb+il9m/akfG6N19bLVvpQVRssnlFbN4k8n9Wrmqbhp7DWQVrFhRhdhOQShnfHAahqE
bd2oY9mX3TA7zb1c1XiVzTTggFo6P/rA0o62LVLP9/M9EsEq2rIylyUIyxlGhVTdy6hUKFE4BFWX
cRP74ihpeXZMy7I/G4k1PaiRMe6VGKubZF6QpGemsHFxLoeyyG9iiRuyYC6hsVyMsgBZWL4Hlp2+
vk4DhocECi0x/i7TORGLZkqHCrnoyineiVCMGDP6A8VanZzuX82rh2KmRbrBxcwoA8vlRWyP+zwP
HBn+nz9A08zyYIKVUBonVfL33Knm22h5jZDDsUcQrllTE6JwAuNo54x5q6H6PZt0/VI65mOvf6BZ
Epd7cZYKWvYSgwhJNzD81Exaz2GtJxE7nm3Hxo9ZNXZ6fWaDEiSAAFIb+qjLG1hvS210csqmBIL+
gxNpw7lnLizOpiZIVisnEle9z5VjISti7+xtfTud1i3njhnQqs+XY72c0RiKb0aDY2TW6rXsqqx7
zaW2fb0ILtgZ4ADI8YJYW6FocjOS23Cie6oqUP0TlcBkt+Lc4EGy80430m9aTYwUQAdQyiybbWUi
AljEkLuMLtOeAff7H53KsX9ltPs+VI3yuxbluLPm6lXOpC5k5ci5qZ9W7gtNYg9WBSsJi64x8poZ
v1tGUnwcJePn/f256kITRVCAp8vFwWOtRf0kmBTKxmBlN7NR02+2cLJ3gdaa4BiduP1aovl77pKm
4DIfxWc4AHF5vP8D/uJ5X5zDOWSTf7Bh7Y1iUTUls0DoFphAnMbDYe5Cvxlrp/k56bn9PzPUSQLk
zE5UN6vr/DHBsNx+HPVSkw5tKNnpyRdp9E32c5k5+EC34P7v+xtylr8PGi2FCYNIWoLzlfMPegLb
mxGIrsUkUp383lWHAMi2UAcjOOhaW3Mv+pVduGQsM62yyis0bce4/q4mcfFOxsXpo2pE+niYRijx
l75DLdvNI6MJL5pTWZ+ypjEHnCDK5DtwgfRbqvqAl0ZBbD/2aqFMx6HSpl+5kFD7LHtf+1ajuKqk
eOfVtfqZ3d+1btxMon9Xh3TqjlYDq5QpGxR7l7THpKkGTO9bFQSGcCkHrMjDYjR2XPZt37pBgf3L
EwEs+VCjA+W7ymgPX3be4TLU8okhDtKzRgIPgqT68hXmeWiKMEfXPuJZj+bkt5+MSEpeC6ybV6EL
xjgTCs4qJMhWjP2VnGY3OW1VIl4kPdZZtSdrucaAsQzzKSIZRch6OhTFcWqmgEpvk+VH5zT1hyP5
jnwQUdzx/RXfC1NVfxtGbYTNnDF9D2tLe4s41x7NbRWY5h/CGJDMDxYhNKiXb9UcfJlOFnP/KNHH
I25EhH2pYTYta+KQ2BJ7kjC5kwtsJVgsx1HQMSBdcetIM5xpBp7QAwny/wVG1l9jKbAtl/rSOvl6
oX+HIBY/+qhy7zHuNqIitGw6ETQf0WZdnkS2VskhK/Ob2Y3Dm1pOewBnPt5ovbOn/7u5FCrHtFRZ
bQVliaWScm/GLqFGbdPgxP4bHe7eFclk76Q8G5/RlhmwWkz8yemXyBKqiEAbEey5jY1TnEc9KW9l
YplHhVGDV1Zh8Ua2/Hxn0Y3no6GEPAzASSZIy7Sk1iqTzHzKbmhtt981LCnPUd21nRupk7UHrVPm
nbgIofTL0AqiHb7heknjjAqiZ9PUlI1u3RvK1azrzC2aFHXCaJRd8PrxsU46+8/AqPBQRoDuElNu
LjEsmrOUT8aVLlg7y1VOrl/Je3JGG9cg4166QSg1yYANF9n7LB2kCEEyHRkW8CkUHjOCJSp1J7wd
io+4ATVfJwDEJ5EgEoXcRjpe7sfIzXc0j0k5svPEaREjKxu4S02pfZvUxHwjd8YzDhVIcw4ZVCks
TnYyjK3lmOvQDGZsudY2LM0qn5g4ZbfSVqRPdtGgPGBkSI+WfXqcrLEVOwuuUTa0IeG34DYJRmk9
tGz6MnfSrAW06pvlEzii4Ji1ZYjwkpHE3zAnGk5p1ZaWp+XO+NFv4/4K2anYuc63Nj4tdzT5SHnW
BqGqkNI60wHZZGYTvcmgPyHc21duK2XR4fVflMEWM/65yAA89jI+Z6k8VXYyZDc7NdujFUTOGcGU
9OKUgfWmnWrr2/31th6N3r4OMA5ECs/4cj01FOUwmB2E2CBsvrOSMXlIL+ufjL6v9Z3PubV/2D4c
OiZOCK4uDkyH23SAh1WC2BL22omSTGelUqtzgTKJ11ki/A8PR0qMJSYtTXbt/PD/ZGGpkieWP2GV
UHJSzpOfv+8dIY4RnqifX/8a/11pfvJ/VgJVogQT6dCtZch8ABaW0Pei74aB7F7DdOuLkfrijTQz
Io3lmVcbbGAcheJwbMrCLcDxPaZNi60U9LdP/+GpZswo3VAIbstkYYT4ihsv6KhYzttbZHHYD4VN
fBvwYZN2it5Vac1RpwujMTX4K3i2eIUJrTKZLlF868Kg8wZbG9+EpT3tpCJbb29W1iQ1NzZKwKEx
I70FDotQ9aR9iqcwOYrWmE7l1OzVY1sPRHeHXgttpXk2+HJP9KlD8VcxqGuCFFmi0KpugHf2EGwb
uRUbgeSVa4Bp93IIggO3GYsKuzEYmwijyk3o6vbYXI3eDI+hTXs2qvrmTEK4F6q2XiUZOhwOcIBr
QnlmpqAKuNTQ5YojCBvyeKFkTLxUJMXp/kbcfJXccKBEGNiuuAuNKXCZCs30RnoN3XlsEdXsrT1w
4+ZtQzYF5Yvqkvng4jpFYDsUjTWXHL7THeMmnmiUyuGHUZviE8klkwAEktqjlkyU1UPX4FhsFTvk
lDVqmIMw01LgL3DxrTJWv0PQk+InxUy8VYNjrPqmoJce66c+RosAUImdQQuWYNq7Re7U3bkoMiSN
kwTLVlqNWeYCJeiu5Nx77a+tzUbM4ZfRPVmDtes+iHNfZQiQA5d+M5gVQwzTkp6zqPg5+EL+4aDW
9r1n5LBzc2xtAEIDxQN12prfq/q2KWlOmd6E3JuPVjtEX9Aq2dOm2sqqueUB70BYw8lj8f1xo1Dz
pMyymxVZwa+sE8FXR2pHVxGw3IEQCdcRyZ69+9Yx4pFmUZ4ZELoMsq2Oh47doudkZIb8mCljVrq+
Y7W6CyRL/Xn/IG19wFkCDmsQm+bUUnDOrBt7kjMW48fAqdWioTwjGOGTH9ehfkYUKHwSlTwcaCU1
O6X2HMAXCf2MVaa+hOVOu1t5GQ/DMg1Q5SQeMlDS31eK9DsRqfMHL66QGrjr651R5saeebHe4mvW
oa/2zjwCb1OlT91cbcefzqTGh/uvdHMZyNAQSUhpVjk44R9+Y6glEPgL6VGqICwzxN3JZLZCEwoM
KA1RXir6Siydrykzt8THrA/Vvr+gNEQrCb9282BGqakcJNOMFNfIO1N1w7qtcxebnSg9ZBiOvXoc
jWIV+q0AfCk/OSiLm1q2kprgR85YFdl3zUiwEbY70wN1Wrz+tsbbBA8EYjK2IMshguzrtRa3KE12
XVZ8bgubrlVeQA9MR/M/ZAbzR0TRch5ZrAC8PcN9rUtpxNkITXworcR4G8alf7BEb+2UbVvtoLkp
SKihKcHJX6QG+IDkktkgq2Y0egf3ZFS7P1lSFj9ruSofRKz4JyVtKlj8mKgd4VD2V1XLO8XFzE7b
2b8b8YcdhV0vyDNkKBzn5bEcm7q0JYUkWTXD4EtXj4pnDEV9S9NgPN4/KveXAij1cqkCn+N+coBJ
haMfeUXXVQdUq7InSaNwvr/URiiHN4CUIX0YZ8bfvFyq0XADbuaEPEwUMEsW/AQRxtHVEW1yrpBG
v4zhHnZiHQlALgEXZL9SwHGDv1xTqFHVxnnNHFH4WLD5gfGRulHeEwVex1GWYTPSAJrz8mXJpoWB
ZUwOvcS+t8djFETaYzNI+cGXcvMhapo9JYGt9dTZaIj3iVz8cpahJlWhTQptnygsFbcpFf9RHcLk
SdV6E/wSzjn3P93Wa4TyCVCDCcrcA375GnNTOG1TQVRt/N760ElK8tTKSrWzynov4hKF8wTDSY2M
ZllGRTq1vIkqwm0g9f+FaK5/SrpQPGpysqMUt75zWYkCdKZvU90s64BEZ7I1hsDnoJSUvyYH2yTP
amXjbPuCoQDCpVfDYFAS2ThG7hyDrXfJmjP1g4oHc8+X7xIcB3RjDVBdga/StRFCeYhEuYck3doh
/6yiLr6Y7odhNqo5O9Jo5edAHZNTGY7jyVS6bxLA5/P9DbK1HAaLs3sBGeEKARl3JObQ5NE6HsvW
ywfJil0cLII3kdk154b/Z0fAbOsLMiEl41WAm61m2WajKf4AK/FWK5VwzdACYoOIAlp/wv8ggd2m
KdnH33B2d/bi2F/Pv5dZEz0ncFHsn7noX9V34Pk7CqrsNsRjCzbEIoNyW+zAFa9nPvKxrBKFKCqD
RNH87paITnoAtY+TFW6QX8jnzB9orCa1a4sszlCq8vud/b1mFsDKZazKiSWlnD0IXm4yW02MgWED
BD+wIO+DpEhOQ937HxEx6h8wjZ4uQLxwsU7xFKkyW3YRbda8oG/sx7Swwp2D/XdPL98YgB5+EUUx
0XjxcwwZNFTU9rBtYfTnbmdmfu3Fiabfhmywa7cLjTw64H6YjSdpKMriYAskQN1I0VLbA9akZ67t
16btAebFejpQ2jB6juO6sby2jzEks7IJ7FUU2nT4RVur8s4jzKdy+QTcyeQghARgo/MB+KebFFZ2
WESOmd0car+jThPp1CExBCfUrh9VH3kfJ0UpbiyHHBHWek/MduN8GThsItA/A2RXFQkuvA6G6Wp+
s/taejvIfXtSjNQ418XoePSE9vQeN5JbDrOG/CKFCZ30ZYTkcEl5EODwUsWOfB0x6vMqQ/uiC6eo
PGOcJnySygIsAmzt/qmqjOwzPCjx2rcOQpdTNqv0IIGxuleL3MQonmnmFSvZr1WtZ8/w38157Gpc
6rLO3mpTDQpMntIZj2Vc7we1VcLCfGqmCEPJnUXil8MVHszEK0SYV0eCC1KAG3vL7Kh/ZPQgTpmK
xynN0z3y9d/o8WKnoZg9A2i5oCyoiMaiJhO2M9mxHDtXR0d38EFTTUgqzZDoyRvdEM5n9KZtVJ7S
LnLN2q6e+66UTRfb+jg8JOh6vaWXJ0sX3xmZHE5+EnzI2bxPsokw6qQ30xuyB3Wv/ljtT340qgSM
9ejsoro1h+t/jgeNaiHSQrKvfRV+iXGYO+tWkJwauP5e2+jVTta6sRx5sQnhFPD7mtODK2Djz46p
V+QaxXvfahqPCTEG4GMg/bSr+uNrNwJkVJBZNNVm5c7lRrCtQO51DGCvhZZrDLQSv3vQevWrlPr6
c4Zq5QUkaLtzpa6yISw5MJ7F9JXOrU7P8uUrRd286qmNnCuwo/Fq65Xt6SPygsOAuuH951ulJCxF
mw6WHcNEIEeL4NZ3hQj8RrDlTIT8DjbycsFFBwD3+/46688GVQGa0EwG4YUuJeF6g9NEr8q6VkNq
H2I9la5WB9DHn6Lo1JaVsrNNVkEbgSo+m4ppE+Fjxelt1cGuMrWxr0YX1O+cpGgvFYCKS2CUxU0R
Tu9KVlE82QKx81HL9trn6/iBTgfFDmJ09LX5IS+/YKWnjjy1inXNNNl/i7RD+o2xZceqRm58R9mQ
S9mxquBw/y2vNw7LosfFZUGCtErWu7pFNh6OxTW0pOmcgC/20Bd1ToiJxzsbZ+ODQtAkCaN5xOhj
uXGCLEB2UOsljr38CYC2eh0i2Trhx50f+lKkn+8/2cZys/sHej3AxTn5izQCucKsmIXRr7FZD//H
2Zn2xo1jbfsXCdC+fJVUVa6yHSfO2vkiJJ00Re379uufS3mBF3GVYMEzPWg0ZtBhUSQPD8+5l9yH
7tX+M7qpfDeVOUr84/xmMCjoCJhzLCJt/bWj+3IF5xYCHZUA7+yOhftRqSvVTxB9/AbsnO6O1vz3
+vw2NsyqOLk+/Qlr7JuXw/UY/vFW1bxztL7oRri27+a0154Mxan9xtP686Ia/fH1QW8y6XWOCBXQ
6VnZ2tepIjQU4ClL45273PTESWB1VvlevsI+FlBG6RkVR+W7lRXajzJvuj2r4tvYw/DAM1ZZtzUM
Xa0pYqz9aNuE8oZJH2fXSO8iJrlTtdoahT8dfVbucQ7jurP+up/cxDD6qHO9c93U5tcaEdFLKcWb
644Wm4WGjwWoBW7/dTk1F+0kPAXyrCMLyvBKqx/6Kt3LpjfO94tRrr6Y25imoM6PqtrstYfaqwD5
RYbqU3XYu9Y3PhswXvYkdwKrcx2wRcm2NwWSuk631KHWz/rZ6N1oJ2BtjsLSgMvUqX9fc7+muPJG
hYye/my+nLUpBSsvljcbF7I4dKsc+jgQK7gQXm4BTWhaXjeoPRpJ8WXpouyUN5oMasced7JWir/8
WS9zOPL0FZOB+B1x8RoyoOf1qE8Sz+R2dJ0np6zFtwH9iidtUePE740UiSFZSHPyxzJHZQ1ciJ59
KQYLSn009DYw8DgG4WuO8g5BDywXTIqST7GSJf+luoADwpEG+LsyydJHaSMfFsZJr/6rlrHd+1A1
9Genc0DIF5T1sJZMBvMxdvNs9nOT+rOfktLi4qxg8OGAv5WB18lBP2ZaV+ufSMpz1bfQ4BkO6I87
JJpZriZhWWMTGOD8Sq9rdkr7vb2khcqbR3GygzKa3Gxer7m/TDdVK9gLgvsmbSbzvTv3vI1asXiL
H4/1Mr8jybXurbZBMnKYXPVHOXnJf3FsOB+g+IooHBUE530b65PfZpMVz1mG5typIPo/oZEUleFo
O+Av1V5JjWDA9uVrohTl93bocy8YLSt3w2yoohELTCf+lLowa8IO+t3BiNyxv4v6yX7EEr4YPtiL
a3ysLG/iId5Gxrekg4hBvd5YgTtxqhzG3piEb6PGqBxTTdYP+TS2MhhTJf0uka2SdwXiX5PvtFrj
HXHHjovA9ZQaEKlE8QESzIToWK9b9RMuZ1odRlOnV4GZ5bV5XlqUnRB1Sr6WqMPX+DDG8FwUufS1
b7Wda/t2Gg9KCK3M6YOk5D++q1jVE9LFShrWEYzh0CZ3U1kpW6EM0XELv5sbgFA0jGbj3smdqXlU
9HxuP7TCUH8X5aIZQVojveAPdb3U7/UoTU+JXeKxIShcKT6Al+bfisUegnFJoySo2wLiiOlO5YfF
mUbHtxKvbu4UXa//Q44gi88NQ7IeOowa35Ju4r23k0pXn4bBpj7D66R9IOCiowAcrgKS5WTODyxS
4hSm1JAnzxHk0nJHsOLmFEILBBOF9xGZ7S2QpooXhR41bmY496TvEvSdvjvS8naSzM1RCC0kWnRg
QOG/jCv5kCqRo9jpZSAyAmRp+gtgm+zu9Vv6JjVgLmt7h9oJ/RDwqi9HcXO0E4H8UoGtZTABlUYd
qzcPmWwgSy2tfRjKPUDjzcQImBQb6L4DDbod0pa1pkLQk5e5E+O9ZrTRwbKLZueRvXWbuVzNvBtJ
Vm9g+TM32YTVC0ox/ShDGFILvfw+CZto3PMd2hqKGgLFm1X2jZb5y2+IzyFipDJDIH5RsFTi9QbQ
RKYnXpLtDu99YyjSVAjhVLs2eh2q3pajldTKOUo6I0jqJj9WtS0ejG7w9tBH6wa7umygGWAgwP2M
/en1ZdNZNtZywMKxyTD7gz2r6cEqreyHkovsYcQasdnJ+jc2BukAWRsa9GuX6ipNzSAP6+VQROfF
aacwx7QirIlSezXMzWHWPtEq6n8r59WBt85wkCVnIxsNs7r3Aq/B0N1FLsS3R9381xqa9M6ecyPM
bVHeD/X8k3iQhWKxi7ux0vuga8rhrSeRHIIe1h8RRmAJ16kkXSZcbRbhnlu7ws1AeDFY/1o9dI5b
fjdn2zqR0+6hbTb2E4OCEl+ddG+5shHxfMmAZp976s5hhJrIcVgEQIFecXai5u12oqy9tkYorK96
5uuy/JUqz4uL0KBV6WdNiKz3YzFF8kujQqYei7iVP8ox2lOJuJ0d24k+Pd0DGrBU+14OKQrYuVM7
aGc5jW7YIKV5iHQQ8ElRD+HrcfR2U63wr5WdzuxupZIiF7Csibz+mRef9c8gou4Lz429UTajNX0Q
UHOr5Mw1UcIpqXPTjwMymo/jsZNovle4tYfk2s3ZWRwZDmYy76SdN1NbrwiQMqv4HEXq6/BWVOUf
hVUILlMbfen11PxAjrKnp3OzVn9GWb0maTvyVL1aq0EzJD6dAvjvVOcBhX0tgE5aP/dmuSdeAx3h
OrSxIXgK89e6IW/QPxVq3LNb0xFMzMGtDxh+20ddFZEddDGSG/48Vc5/adFppGZZl7i+auaOezTK
qEoCzBiczzrNWBFSupVROI0CRjBIr4kEqXRKPzX0tg7jHhd6jIRL/UkijjBhi12Sn6PubKZHpR2t
916DX/QpK+buewbg/reWpPkXy5uFfvLorXhnVWAG8WBwvZhBDpSATMib9F9211jtEQOU8ZuDtON8
V6Hp5Bwi6rj/FHg3SVjnWbscOyPLjos2DvRym9JyzivnvzpqXjK7oT0g5XKv9C05pkAqyQwtM5Ne
oCpjj8wIJj7RIS4ngN4auf33HMp3iclJXie+DvXDCqWrdLrfmF7zsW2hq5MjuoBRkGZ0tKCMekpD
qPobDuLtQxP7ytSVka949qz7ZiZS7Z8pL+0SCkObQTNKjeSnJRsZBaRv6b+CXqZ5LKTnfVMqFwaS
J4rsvtW8qDk1pKhlkJl2Gx971BJ+prkWZcfemrpnLa36BNsKWU5+Abkw80ujNx7GZRmXe6PyYvHo
pYo7BBFovG/WKG1eIbGDenjupct9rM5jFrqI8XTBoDZYz5t9VP7qsBPGjbFE4DHUZJQqsOyN6sH1
snQIkAeaTT+ZhPF7yfL8e9p1xj3WOOV40DMxtb7jJKK+S9JWvcMzVe383stB8IyF8ku3Ea50tcb6
Po+ecpcOevazb9r6W1NgrgFz5Rnlo7KPpHmXRYb3cU6NOTm0ouzlYb254J3beVL48ZIMv1n0+jEx
+kV7j0eDbR9cfeizD5iX4UE7wGJtwlpX5k+DnOCK5dkwnJRklsbBjPIOVY1Kek+IdCk16gGjpANm
L90hd/UkPhe9EZUBGXH1PcugtPumbKzu2HqLmt45dmT+LqfKq0Pe/AqYxJjEOMz6BbLglFrRsVZF
VQR6Z/YyLNpesAVUZWpmf9Sm9jlChGG1bi+N+kEVPPv8rmgtJxzVyEh93CKRDJgWpbuzh2zx7mgs
Ibs54d/7VCuxyWmwx+eljLzHtjTVj3NMZ/quEl0m/Xyws890ULOZ1TRFc6g71xWn1jHa75CSoOVV
0FKHH0JfRi3MvVrj3ZjOVn2KJbSOXLZN6i9dXcZBrLnVGLrVkN9NUquakAtTf+602FreecrU/tOU
tvfTwU5CuZ+WQe3u41jwOFSELO/H2I7dg+iSEbDWZGSaD5Wle2pSI4OTigiAcpoV9NCgckbeZzzz
pvEjYmB8Sj1hh3M+uZCfStK97iNSrrL9sOhFK4I+ozJxYVV0CBFL9zVCZ846mcVSfarKpl52Lrk1
kX2REf6J0VRZV+EvZJ7Wm+KvK5yrjWI4YsoXotMg/bGvsDxpUvCLKC1Efoc7EACnMjumhhTfXr9g
N6++P30rmuOUQK7GLiW1vLYHR4WFlhO0VedQZDenQ+Z0KCtMMlUC4on6/fVRN24lAIy0KemZUHS5
Rm/leYzoxrhKYVTSfciwyvZrR0m+o4K6V9XfGopGCTcfpkTcglflN6iqXTGtH3dZzDQYZvS2NSMv
wh5jirdWLakFI4UKY5k087bvZLhRa04ZVhd6oT1Jkt37BvWFnTx7cz4rEGbVXqKWf7VgVgdziBQG
/nwbR/jQRcJHJDn+1PVTs4Oj3hoKxzk2JTVSdJCuhopSFOBxfkcVoNOTx3nKrA9RvoyT36XTKN/6
SgGqjQsQTuZgh+HTXCUq0AoNT4xIR+p2qgajEcujoTV7WP+NKZEErTJSpEMIuV69KWc7XUrKogke
pcr3tC3ycFJy/Yyo4/j8+ha/ycvJhcBerVmlx1pdj2Sj298Xq8oe4niw6oSaDAfXonEm68L0PUou
Ox/wdmp0A9SVVA7sgdL51TNvVOPFijuEFUTCye0U1bhHJXcJBJocOxt9Y25r5YRNzqvjVvraGSIF
+jJuhLmo87s6LdJDk3XdqS7VKkBJZrfJbtxESOZGZk5xgzoA2PKXERIojGV3ckwvZiezOawR4lTw
FTeyD7mSLM1vXUtJhWJDH+mhp/H8vpjw6BriWdP8eU7QKbIIAne9s3pqv77O6yF4GbyptcCsI4au
KtY3h8SM8yE2MX5WMrfFdkyLPrRR3+/spu1RoDOwwHRJr8WXPKOhOJa6VKh7vQoVRNHfkaAMv16f
y00DljOIjgu9Tzh6VAyuPrNTA+ap51lc6lQffgqUEha/nBqN1pIOZMxHtsarP1SF4/xrzIXa3KOi
l+xh026niqcOtyBQvxW4fF2g0wajhr1XCHxo7RnoUCyOplLuUW82RgENvfa2VQsf6OvT0i3lxPml
uJRAkr33xim2Aiep3Grnlbd1Kv8gTWlrI7Zw3SwZ+trqqwIlPtMql4eonn9lzlyEhTTe7EC+bg6Y
0+tbkrbgNerBTMalRfo1RQIfcvZQUPSGI6j4elztwY029skKKCddwDjyFufTgZVTkdkmYSnRvRR9
4/zjweQ9ZqiXfi1L2/7MlIdzJQWkZgV4307N45bgs84VICgVT4ACeCO/jAfD4FhlWXGpz51TT6e8
kLbnG7XqVQeniorIN+h/Oh8abCx/u12lpWHn0cXBMzVC+iFLXYQ9uth2fKEp1pv58vw4elbgoDir
t+4iiIh5RmtRYTZFol2qxTZPNDqUU4lz6k7w2creKDLpNLsRt+Nee/kdUMyaKTGwEFgaw5nOteyd
XdipP45Aa/w4ortStsse1GVr+TmdIHrWPvQNa7vDhQEZe+wIMKC3DshXEHTH2j4ZvJRPHd3Oz2iJ
L0E6xict3vPDur17yJKxbqHQCHz7Jt46xoiZYkXqWCtW+RkzOsUXSIT6UW6kqY8tkbpTG976xqDE
4cwB66GKun6Nv7JzDCHVSOngjUyWFX0ZYqEEWBFFftqN+WNfJctakXh72GCW/39QcuSXgyJ6QKaU
SLJWJOBPFrrr92O9MvTrXcX5jUgIlATY6Zp/Efev9hDY6rp3YUxfhkmnTEGF/EmN0r1ccv1TXl6T
TAiPklUEddUnXZf1r69oxD3884gJ0XjUn3EQzo/tYBUBmmSmxiWT26ckHr8pWvs/NHxWyD0APUa/
7YsAy5g6G4E7KNNSw1Q3E08ZtMCdOL8xP1CPWBNR1rfXNszL+Wluautjrihnvc+LgEath7m3tlB6
qPV3bpXoQYyw/HsBfOztWTqvQ/sP7QY8xvUNo1uxOkgUji9SROjVWUp0QJ7dDXuxxDtHYWOrUNlj
IVEgwd/1GnsijGHUiTQY56Je8L4ZHe0HDLlkZ5SNA0fnjJ/IUH8Y2i8/5SJr2St9JC6li6vkQauF
/ttKbQ/Jnylr3COslWo6l4Ic+u1vq/9HyaK1BU7qGimeFUNTujpQjW6k6OLFaRPKeanCqVDi8+up
1m1esAKjXE4C4rKAiK7Ow6i1MgPMhpZ8JTE9JS8tACoKecTkSP8fpkX0WvtoYL9uyrLpkKJ3HjkC
SUPRY6+SxfbdDBGVtrIsxj2bzq2Z0WchTQeIDPN93UR/nfSxsbxGka28pDU3kYNIUzjWkRW6Utnr
7Wztx/WxA2DPIb26Lm67uta5mb7wxioi8UiVaj4pxvjf6yt1i63GBx40M9cryBr6RVcTKr3GGm1S
DJRM4+qQGGnzAdkoDNib0ThMSVeHdJTxIk0U+xDJ0UKec34zGobfsKojIO+GBg/58cuPGkunT9SI
NHJU8/qcGbV2MkYk1WvRzju7ZeujcrpXaT6NFPxmZyrSU5MCRdU0i7s7d0rm05S6codauvlVISMD
IaN9hYTL1YzoxND0hEZwUStND+NSd47lki++Axc+6NU+C0ckFYMSJRq/mfv8Qx2Zb2YwrV8VSgiI
e4Qrb/CQcp6HTKiVhE9blkfJwxrUZTn6IF+yna+6dSp4HxI7IcWDvr467zFe2FXfNri6TwLPsH52
/Gaamu9zu9vN2hwKqje4OR4CN1dt7RixaUE0v8C8Tw460mihMUnI0NJ4M3YViRWQlhwOHqUQVK4e
jKvCmOFlWg7Rvm8+ApxxvqBOgmKCZ8f2zhN4/UJXGcQK2mA42uaIaVzdsAqn2zELdF2UrBuOqqr2
/rLysPUmUU5qUbk/Xz/3G5+R8RjuDxDt5tirSp8IXUU4p6+WPEaBWO8eDN4O78FsRTu7Y+PKQ0Fm
HWpFj9+wdAezGiEurLxHOuNJaPHaDpFJ8ArUE9Kc/8FMkxMqt87H1+e4kbVAUuFGAHUDe/W6rqJa
pVGhIEuaqZfLodErSXxTsydjaFWEbpOW/kavPhVZPr49a6FAhtwirJW1unh1HqY8VzglFjoI3TiF
lojjEIfE7DDluy7BW6GGPYoZ4ipPS6p7FWpae0bOK8NbnEahWfuOtKdDpWvTMSlsGwq/odfH3i6d
i64AvArLqe7t+9oz+q9v/tprakgpi0Ld7XVVKZYUma7gcRD1zWOspG1ATYeWYRr9TnU8fVXsa8Jp
gmr2+sAbIZ2Bbdgxq/j5zVbGn96YK5sUP8517xG+uPnYVYk8vD7KxoGh+E1ER+iJq8NdN/lfF38h
spo7iqqgTkf7k6b241EX8yqosat5ujmhv4a6igU4hg7ORBfr0k2VHXrakoWO2u+VOTZOx+pPbFIT
WxVB/xAL/5oQMNe4ateXXzqO+Q+4u+KzDofnVJFznM2kkAk0Qqug/Wf3xefXP+ZGtHsx9tX50I15
aFTeYRczzYsD2lwOfXsK/kQPzZd8250tckuoX0n71BKoJKyp/XXZrayTdm4VlKVAf4qYXrTIzkmX
ul+ptGAFOPZoWvktKJ9QnSPBzL3MeLBEuTwiHZjvITK29tKqW0DJF0li1FJe7qXEXFh9fPkuXP0I
9js05x5tWuKVbxpj/+nt3xqeO0R3wwIn9Cd+/LXOVK0mw6M7jrhQ9b2gx3aME3SWYTrKMNOmN4OD
+NLIlaz3CqH+BvjhIWMEOnWmgyO96hKbZhskjqmEsbCtnULZ1g7mRUrWSInTuTHZ1uM6GmMDT12j
oUkPXDSKP4xKiXB63IOcGB1BabyRdjSFgIvSt+9hso+1QkhYuM15aGvPk4Wm4EWViw3io/6tzujd
WHrVf0icJNvZwht7BlUWPF24Q4lB11eKNhrunAE/vgzN0L1HOsr8rxZj/U81KP1eRN0ca6WXUv20
b1FlrkWXobdR0+kca3ooIts6a6DPzr0Fx/L13bk1FIQPEnKLptXNTVlEKv0yjbAad0P8blHG5WiL
fPiUKLV+en2ojbBKjkvkhsxCefc6nUuL0VbLiN5iNlnJ+wlg8B24gf9hnUhL+XI69KmNdYpoOteu
uvYy6vifue3qoAP38Tj0rbEzIX3jANA44rrlOQMv5vpoK+jIJRFSD5fRXRwF8HLlNAec0U3vOIHU
kIHR5EkfQDgDrqMXjv0zKkxUfpPGUL93C/bMPE3KGYimpaWf2nziX4m70cYhRRlaxHwzwT931mzB
6RxJhJ08d1G26hEQw8V+TobAiz1FhlgOseFFmRu/cbUek6NqRbgQyM4FAPL6Km5sGLoAa+4PE2q1
vH8ZOwEF9cDjYTOgpVofoHXNBw/Vyae4Hd+/PtLW18U1EgQgcho8pNb//6/Aqbhp1DaomyPCoiNv
DOP05E52esKoocSoLc8DoxcThnz44L0+8sb1CDKYRaWvvxIhr+bYO10T5XqJsdiQ5IeE7+HXaTqe
kk50fl6ow85MN04GoFbauCY30i1Yjx7qjHMTsOfeNsWhLKPlG8h6bycd31q5P6Txtdq8AYvQ43gB
Cicv0QJJLxn08VkZUSdDfXcv898aCrgzJkaARnnnXy8ddUJLCJWCQmOXYS1Fc4QokvkpjP2dtVrz
vquHG0zcFWsP2YrLfP22f++SGea9qkdYtJiJMp7szqi/6QpKVoFXRvKYT0n+Aa5pJf6Hc7D2qBEF
I4G76ZnWo+YsInEZNwZfBmlq+iePpnd95NTPr+/GzY/JrQOekwzipo4AlgAMrGXJi6OIBLk5YQZI
jprBrJV7SfbWxl+3ILVsKhY3l1w3/qnVzxIBoDkPbAizP7IoUwPLE/ODU1NAeX1qf5yRrlcPqX8S
I0jVbJerk4ahmA1EEBkgZ4ytb7R99a81AMwPKuDIr1aVx5+mrMahRzpNPCDHHun/lfTkP7oQa9RA
7R1lDsh3MOp0hro4I0jQz77bYpo34oLaHfvEGX4MVutW9OjqCa7TZNV52OildW8uhbnnprfRvKJ2
wEQQNeJv1+VJ7orBRDYmuRS9O9CVVfJfFe/en6WTNENgLqZL/afRp3ChnfHZGN122bmUtmIJWkBr
2Wmlj16fh9ZyJ6epHej9i1V+NWwguWUqph2MxtapA/VEI5aVW2WgX546SELdYK2IAaWZC/Busj1N
Mv/seVN9B+a0CTw8k+9e3yxb54Ci6woNB0Nw89BeeHm2kQlgaHCUn1COtMcqTeI7Pev6nYLJ1jFw
V1IxKRjFp+v3wSIoUJBwgbpYVOW7q5jaD6PNUoG42VI+jG2xJzi2ddV5wDz+ILWhCV59ztjDvsO2
VtvuuKmeOBJz4EkMpyrFNX21GrsvRqvMhyxj777+UW8X0qCYBdsSlP8G2KY14KaUJZG688bsgA3z
CPbWnQ4u/rLB1GNqWedWvLN7bqfLoLzj4UQi53YD0FtqMpgkwbhTibriTlfMn6OdmkG2CB23o8x6
aqPSCnX8L3fqQhutfUbmZK6K1fQsrk+HO1tGI0ccRsyySr/RHcwsf5TLAhURb4EDvGRIz0mTokDQ
ecpI3LG8L1Hblu9qjJ10vyWF1YN2yOK90Hur0kPfC1T7Sn4wNqA+iKDrOo9C3jNW4nwBeFCAvUNL
PQotbSh+4zJWWoDUleSpnbviZy4WEiKz041/UtD2i0/nMM92LrnbYMJvQuQGxi+vSipqL4+5Vk6l
kvUk02red3fGgMap3cBJfH0P3h5sygqg2NAo2FJodIqEPm1JuuVFuXUZlNSNgyqTiu73ppfvmcxs
bT6ecCC9KEas0lsv59RruXR7hRCdxlK5zzNL9T01mw48JtVTrhrzsReleW+i8bOTqmzOk8cUxA7U
S2+8dGAvwHzsgQcCoABVPsDWa2quMUVDeOn1T7o1yVVUG3oLqLGbektttEkOk5JcT8T5OYZHIIMi
8hQzdDOlwBJujtwvddRW98mCbuvOtrmNn7ReSFeQ9lvBI9f5s0iEnZis4KU25jaYM5l+cIQT+0s5
JidTT+OdO8/ZimJ0Valuo5CyyvO8XFPwObOsy9WoejCSR6l3YwkRuCo68PoNGvB4M+YNiwtAP1hK
F3JqRsfyh5N6rXtw3H4qzyD95+YZhTeIB4vhwp6NRzm+G4ylc78OclS6AzWzJH9cHL0kKvZAQkLe
d5Zy19jpFJ2wH5ap30az5oWxiQfecaq91jjkA9hJ9FyjovUpVfQG2PShfhztIemwjopspL90LbrP
0wHEeuku9le60a7w1bguVtZFaT5GVR+rAXjLoYLZ35XPmSORFh0nxSgPiDDl8tAswOx9J2uomQnu
RWwtzGxYETMGYmMDjT+FScsS7gbsIxy4+tmYEG+yh58WaE49HK3JocPZDBmHXLqzExTtgp+sbnUN
1LZWKcZwUdsOcP80pLZfLdagh1kb2e5R72Ws+Vml5hPnNzari5JgCX/sUcSv78jjjM95Uan9Yw5r
oArraVDfq3T4pd9H9hCHSzdqxvPrR2DrtK3SnavgGU3c6z3RI/DAzUW7fU6EEVLWwZqQ9PBUj123
c4luDrV6lxBP0D263u8dzepa2hntdm/JjwSwJkB0JbpvMRB/fVJbJ2sdCFtA2ps3eZcFg33J5UBf
E6UHw+8bO3nmEWKfusntflq1ugdw37oBKBXTGls1gW+Srs5ZBlCbNbzf3CksX4lEja2jwlHaiVhb
M4OCR414pTTeiEapdm/TRsBce1GTJhhpx4a9Vnc+FbmB5H7eUxPbWjNaU/DjqP9y7V6FjCkyERN3
sdIx1KU64alUh2U6tM89vc3D64u2ORSKWLyq8I24UQIRXDSDWsTJxVb74V6gEX7RKqM9zLNt/g87
kQSZ/N+AGqpdOyoUM5C4LJn4ikVhHpQ2Nf1axM0hNkGJv31WaxGI1qS9vr6vpMk6256MuEJNec4n
tPiUcUru0BKLIt5fqJ2/PthGgIeBigQd5ZE/qlRXAd7UZlQnVg88w00DY/Hc3gd+2vsoNFSnDhXp
dzzx93ARt6852mmwGw1AkDzojCtwXpWVyI6qpAr5ZMqfdGzqQ2pqtes31oS/NoX9iFaFDX0TIqFn
fxZK7+3mhbe0R+BK/OuoCFPQR7/x5dQdtSEkc7VcIP07VGuKWnmneCNSpFVcZw+Isbj5s4Dg2iB+
D9kiwOam+pyras7VKxFt2VmKjYMKyWE1UVprn/R3X/6eScv1wZYlKtpTiRoeCox+k5S6b8VNerC7
aA8Cv9E7Wm0TIFmzyShLqFcfwKtHwFQO2USsJ7rfzd50V/eL6ydV7ISpVad3tlNWR1Ms4pAuS0Id
to8ui4u73+ubcCMWrgh22DGkjfz36odog6XK3OWVlmRZf+dElvzg5WZ0fH2UzflSYaWvQkcZtcGr
g9XQCUQZGQORxF2hCG7uHTF2NnFARyalHdzi7HgVbHaeCEFjIS0iWjAuJrXnnbRqI26BTaLiRHOA
n3I9X/TsytJBueAyzZMIkfsjmFjpEuCyvVcI2tpUsMvRnaNmTwJ3vakqXM30ik+bYkfq5wAjgpl1
f5eQZPyyhTPs3KMb8QTbImvtR3o6AkpXJzvXyqVTaplcsrLXlcD0HnI0qDM/UoXxayjU9jkf3Gpn
/2yuLJAV9hBdkLXn+/Lo5K2MZA7N7mJGtTH4atm6FoRJvflFjlg9odqRfC5lb91Z8fwwIo/PU6/Q
z23c7mn9b85/VSMC6UwEt6+/t24z36Viaa1WgaIZZ8M93a3+vd3L/sRjvPlC1WHau542hkWzAM4S
dy5k+OvymOg6KnRUVM9aMeFKWC5urAUGUqbHBhpMEUCIRkOorVw0HF8/VRsjw5+jW7jWxvizrlAa
lSNae+hS72xanXPUq6I4e6MznRQTpmeC1g8OM8WeONdGwAAyu3qvrDSGm2qggcSIExcMKjFzOIKR
yQ72QI3j9altHFMsv2jJUJ2g9njN3gFN7dInRD46AboaKnUiwsY0ji1M3J0NvDEfrPooQxNwKY5d
50xiWWKgikT9CtSFPxmN/r4Tib4zygaiBl1gZrOCERno+oWOZajV4ayC0CuOZWMwdrXynGhuS1o4
Cqn4S1/Z5qMKzHtl8VU16rNxW4qHmsJO8vbcjaUjDHtoDrBpr/YNArORE6mduEQ8Fo8l5PfPY+pY
fuwse/qCG/Ne5RpAJXPLrdnO+qj/q5VBap+BeQPlbRfYSxdetMxc5pr2s9XzpQ4Szau7Q1Ut0Ue5
SgwERdIOT17XGL9e31DbP4SUmFsXKsRNX9Oth3jouYYuUP0jHKVKGeDSakifQlkEM67Vjm1czYEu
9TnM5aT7emTav1//Fbfbmq+B4MMfJuCt09pcl1aFVa1y7tUKkWd+D0JRro3ysJXvnKDNCbPRiBCk
GWw5/eWXr8rcjAdhKed0dSsLDFEnhi9LA2vYDPTEHex0vTuVsaokvhMNVnzMLdFcEEKGL/f6tDcu
CcCOzJfCKGRVhFFf/haG89LOsgS9szYGtl1W9scEsbd3uaiGfxPFkNg4LebznDXzuS/Ruj7gEGoa
frHEaHS9/mtuM+CXP+b6w2gq9/ECZ08v1OI5thwUvUZtdh7qpBqDbNZcNIbgO3mueF+hC/b2UEC+
B7CVE4iIInpGLz9G3VZGPyB/d0HWGyK/yTPmDzL6Jw4O5LdZWnnv5qGMjgj6rSp3infhWyjFThS4
DXwr1JyUDw6csxquvfwZiclmFHYvLqnldHe5Zc9KsGSy7XfGuU2D+LOpVay4RVor12tfdo4XK6MG
m8ScYB45CbhMq+yPi2XHPqJoyofXl3frjK2mIpSWPZNb+SoNilHFWUxvIrrllRK2UzWdmmXofRQr
vB3exdZQK4kM8AzTQyH25Scs3EEU7khMSSxF+oKmXijcBZW+Ao2HnSfK5lhgMkEKriYu5tVyOYlV
5EWRikuXxC0EdkCRVqtOYMusvXbb5lArPcDl2U0TZd05f8XsIgVAMMU2oreZGn9Ak8T8nNvj8A7H
L+/b64u1tQlXPLSz4nVsyvEvh2ojBTN2O4E/aw7jwawi5eikWb7z/HC3hlnZMUBJSSYo/LwcxsiF
VUbjHJ092U/y6EhT7R5nyM7ifWdp/VfZpJkW5M5C93mo6u6HhLmTnFBPKtIgLr3SCrggZgmGz0s+
5fPUJkcxUCv2625Wf00NV6dfRVPZojHTyBTzly4zTw2ZxRIOy0zlso1t8Z80k6byuYuwookNOSVB
2WTOEHatAiFvcSwZBzoVpf8KCNy8fyxreo9H0RT5lMGy6amOSraziihmF4yeXvAwThrHuROuWpvB
EMd2wZWaGUfEivIaNbvebsKhmybvQGEjHTBkAEv0qOqL+znR0il/wMu3Q60aWczDbCZ4LbYYZd1l
TpGDD3GqOLlbUtv4bmc4AvhR0YvokE5DvpycbFTag9aVyHZWapW5D6T7850QCHb6q4TIO0MpwUTP
o9J/adwsj86x0TS/eMN78UFRq/RRr7sasZ4xR38F7l7XHzow5MgHRRJ1yAaqfOm3ais+8ipEfyIW
GM/6rY7fm18U2owGUdtQHJSKWf6g9i+TnYti4xyABlqbpqpm8ai6yl0iSTtYR0blnJhjds+9jqVv
JoB8LFSb453zfdvd4MG/usNwVSO74a0/5q9DFzX/x9l5LLeNbGH4iVCFHLYAGKBgSZajNig5Iedu
pKe/H7wakSyxfGeW43ETQHef9Ie+MZK6z248O8l2zBNmH9HwNaxWVexgrod1VSIf6KTXFj6vIkDO
0GbZGoYWdM2Ti0XqjTR6x01vTLUovuTYL3ydtClHjF13RYS1MLFYtIl95XkvRGEs2Sw6UZsoO1Sd
t8/rGmksu8KklZ02w4PLSzkiPf8wme56m3vmT8aayqGfRxrxjeyuXNwXZqb0LOmhQwwCVoDexNvV
PWvVzErI7AYZ0dpDpmlsD5gz0XyTAg7i0Jtjc4MgpD74CJJUL+CM5KM0PIpJNFsLf9Z645Clcjq+
fx9e2HK0Y7ZBk0v8OgNQO1VSrVmvgppqsNIkdFI/5nIOZ4ZiV3b3pe+OtSGXLlUAYeVkw2WoeOlr
3qdIuGU2pP5VBqVX/VaNpPFz6Xk7ZsbXJvOXHo8r2NRgpGzwppOAmeZLVU4uREVo5vqeC0SLYrSt
7nJFu6b6fWkpREspIqnON4L/2y9cCOBnJFhsa41xq8XsJxx7bcQXu14O73+0CxkO9TCT5E0kdfN/
ebtUPHku4BSTIJYvseE3pZfcTbIZBWP3XBwyqGHqldNzYUnGkds8cjOnpCv+dskEqxZs99wEq7E2
3WE0YH1i/pTsvRRtrcKalSsH5sJm2Ya8TGggZJ3375rcmOhgoJOdeTohWs7PdV82L+Cy7WDlmvSt
aVn+j5sJcDJvdiNLQTM9uZlK4OCOPXvUjlkng37U7QdlqSme56EMEF8Wwdy2/+zgyFfUbBryiP8h
F2+fLGqjhOeONjndbDXo7SX0XZ0g5kA4/8cn3LIRclRqUmBwbz+hlgwNgmGrEhk4U/tMbdLAyBs3
3OTIDk1WKrv3d+mFHIjOP5SeDUlMs/tkvbiIq9wRsxL1Rd++OG4tA7ewrm2U7W95C37bmMiMFxgZ
0hU7PXZKNq65U7hKVA61fpgWWQfNWrvB0PTWvx87xqDwc2w2JSX9yQlf5sWTpcdSpp4095MC4aMy
vG953rk7DD6vqQVdOnL/We6UUJqDYbaZD1O7p17mp6mlHRajFqGVlvoOdNq1mcSlNwkYjeBoMeFw
TnXGhJEOixPPXrSY6+QjhtzcIFVqBnJUxBWs7qWlNvYxZOdNDP+0ObW00Dg09BOjYSm2Z2nao9nO
vEUJm/z9Xfh3WneyQdghGwCNIfZ5H2boOVuFk2IMV+v10UZqXO7tOE4+ixGVubRoMDyeit4rdnhZ
5796U/aTP9F6BqgkF06kaSzuehS1gZp3SfFsP6uZt4pPSPWaYmdiJqMG6NPHXVg1q2o94pymH9y6
sL7mpmimwAKbc5uWtf3sNKv1FVFNcnfbXkvjA005J94T5ptfbWlUaDOOrriPqYWSHy6J5+LD+8De
K5sBlgWzrqVZ6IBhV/1JiV3Pb00g8j5a/8L9MayjUHewWJOXDMeSxS+tSTUjt6/VKYgzdfxW6Pkk
D6i2WF/oxxGkqFCQyjdSxOtMRUsKf3SGBezB4uR/KlrnjMfe/xgXck7aEPy71a8Ekm1f/CfnXG07
t7MWEedUL+zbciricNFQWt+mYBQfFM0KIJHfJRTfK2f3wo6j6QpzCII9uiin18SgkUCp2PFiimE1
+4k/EZbpQL9nseaP7z/kpUbYhpUgxUWQkfW22PafpxStIsCZGUqk4OB3XKhtoYgpxUJ+zQ5UykXx
CV5T0Ke2+WDWxitCLd3T+z/i/HlxdAGfznjCZPJ0OiSosEOUVg0ksRKtF9jAeIO4d9ZPhijWK6H6
/J7flGa2SSZ6ypClTq7FqjJrJ7GZx09Mv45kt8qxLDr55/0HurSKi5KQyxIXuizWCoanrUnfcXbU
7pplMiPEUPVrmC/t/NZFGwgZGeZZ9gaQPUl0xNwhnAPOCrSeK580pmavxTivdoA8WTkGQKxpoaOM
IR6oZsVn3AXWw5JBi81WzX6FvJr9zKfeA6yspp8WbASOE9v58/sv4y80+O2lRpuVkRPqbiS3Z/1N
2jWl7tZTeoNm9XDT0KtZfFWm1Z9RcZMjZQUCdjrUwLulTkbq3mr9VK3FtGtzxQmt0VH3oyPthzG1
1+j9n3Zh4zGtQZqDcQ0zDutkN6RyzWbMYdBOd4fxgM1gf7RiPG5qWyvDf18K1gCQX516GVWtt+fM
VVzGYCWyKkKRaqiWEs+Fuot3pVFclT68sP2Ao8PEIIyA5TydddakBSDiyEcTSN+vIy3Uym9oMxaH
2JDTq42uXxtIitfE76xYPoDxGUcfSJN4tWlriDuRIH0xm8NoAgmj2xPOq6f/aIF4YcHsQpbx0a9e
532aqILWntJ0hd+NxvAJC8fsq9tXU+obzLKPiz7nZZgnsba1Xpr5xbMA44aqJeVju2GxQ8Ne0VEf
FA056aqaEdXSEqu1IE+pxqtgBkP7t2ys3h+JIX/mqUldX6ClbzOQWPIu0DEQielGN9lzl67eNZDS
hR2yQSqpsOlGMxLa/vt/rkeFiVcxpOiqVG42Bvq81jsd2PbTbDTX8EnbZjs5JhvSACMEJg5Yg5xs
RumVlhF7lH9rnb9o0kgPq2KJwK2MPtTdQX30YEOEWNKrflaL5cr+PK9h4APScGDchxgPA8y3D6oB
q3BlSWO4Nwo1rHpPhNCQuyDxPNyF4YUAa+yuSfNcemSDDH+zcEWs8/RQJJNTFQoq0zezmru7nvlL
JOxhG8/LKf5Yx/EC8iau4kPaNvQVOtkDEX7/XF66QzfS0pYnM2+gB/r2wZHKmRYv1mPEk0XBvvPK
KmIMFHt/FswatJ8ejSbpjww+IgFqMjvi8ERQXBmjK7u+NvXHqcjdL/paW3/MqZmQAHVGmvfrpFyD
Z1x6XQwjgO7TG7rQl+lMoGpOH0cVtjUd8BBAc2gdZ+SALc0r2xdZpjtwd9a5P7Z2kqqftWww3Suv
7ML1ApaanQomCFy1epIy1JlKZVT0pCeGtwSTbpePZi3af6ZkUCCxHWEMbEzV04pMFIUzIPutREub
qVNoKV76cU5QsQ2apen1PTLN7af398KFcMrmdyAnQaY574okJTlmMYg4MgqsP8Neae3DUI2LtwOM
5D27DPc/v7/ihesFBAz7f4MYQYs62XyDFgM9H5I46rkQO5LqnTDoF8xlUV3pnf3tx55cL+TyKIoh
vbsNm04CkFV0cZEtQomm2VbuzdQrHZ9idFWDrJ3nH2y4Ff15AFcgkNu6WqIi17IfE72bOlTqtn9F
6t3ofNh23u/YRj/aNxVbu7eKyXrEEmSe/EHrci1YNXVGpbFS1GHfj0pt3Sx6S9fMGeig/9YG9FwC
PZlmcoC4TTxE8ef+o5wyDE31ZY7B9hV6+9nKBpqqFElphX8KpeRuHLsRCEIsxQ/GLUgl6bNifhq1
leFS33r1o8KkNPLoZ1GwCMX0PpKVqLc4mGlaaI6m3dxzfc/iiUkVKGtX5tUaxloJ7ns0u/XJJOVW
Arf2Cmi4Va30x6yokUN3605LQ0XvTTzWsFY8eNBRyydSfwA9erOgFdG73mwFSM07IsikrkossFv5
0Kmir+ieOgxP01L9LOGSPEtknXpfSZXxPiu7NkF0his5WGcgnE3luc+GQUEFcHt0PhgA3r642tC4
AGcQnQ6zxunMfcrUFJz7ms9rWK/r3PlVPzLswuEy6QPBexn9NcGRye/qOHVDN7Vd7qMqLmWIA00u
Q9gQaokgy+pBMJmbEt6Jniiq7xRt/R2mBL5M6H/mX97f7OchBuNPKO4uTDe0Pk9r9rEXlsvsz4pU
msk7oejZtxLV371ajcgfzta8R+X+Wt51ocDZ7EbZ9dRxcIpPY0wqKGYsq7ejBXUxVJLMzkTnymwW
i5kkAH/fNvrkd9kbGJ7RnXT5JHraL+UthKViuPIKzs/72x+zXa3/SSeQIeLjKA7s/qJKwhpPwl1j
d/puVq/a6l1429gqQtemr8WI+ZRo6dgVB2vSzUjj5gyA96s30mrSCgvL1duvHJR7YaAu9v43vvCA
gGdJYrhktoHJdsX+5wFh5olMVqMRjVybh9hWuxBpA7gZ0zWl+QsrUZgDFeAfnvJUqzQTNurXOa4x
EoB62Akr/yjUVL3tpJV+e/+hzuLCX1U9gDrWBmMjPpw81KRk7agnXtTqyseV13qjTcMnb8jQEFyN
5FpQuLSczmCNgMATno19tdpsgCXl+JxidbJbU2EGJBNa4OWxEZjVes2D8+xNbpO1rTIh7wT2eapI
iuFEasXqCkYvdqrP8Shi8FUKPqdtvSrX5CfOcphtMRp2SCIQjc4arbgEJlaJrGBkFVkWH2twRFZQ
1nq163R7kMG6dPjtjZg8JNySafkwyLW+IhZ36QWT7/1lQVoE3pPvueqMI/A2dSKXsfV9sphOeRiB
1Hbk9mV923KFXsks/mr7vIm+PDbpjIF2OxXnWUlmcntXAHu8KC1cezh22lCuocEMDWIwXIwRUBXW
E7WWWXDgPFkboSbG+NdQT3okHAl5OXWL5HObpRP4hnYoBqj1pbjW8zpL7fiZNGAY6wIDptd/cnwV
dyX8KLjBdsAYP+lIDP92RuOfVfO3VZA+hCoG9JOs++158nTYahgUYfpad/NLWy02GKuFGX+CQtLn
98/upSfaaGJA+mg/nB2mxvCmeGWeEaF2Mu/IieVt1mZ6+P4ql44QQicepKJNZuj0CJHdVRXFCrs6
n4qgwFLlQH+19WOPnur7S106QBT14ELg5hBJT/I4expwXASlHw1arSa+Y43Gt5a4/SRlFX8tQSWk
uOYkPalrPIPgsxmbLFcqgEsHCKAeymMbjZ+HfvsBNbyR8Fta3GgBH7h5gtI2gAw2jDmN3FpRIxxJ
rz33hQ9JK41TS0lgbvLUb9dcUOAmNdftiJLGDeu66o4GRhXR+2/3L+Ty5KBSYZGncDlxIZ6O1cxe
c5Vcxd8tgUXWDmGzDlO/I7/InysEBcQup5B1Q23oBoEDkY2EJ9ZNZf+IgikQmjWzmi7AAUWxXnr8
dR5ljBGKD0Q8SQJVW8XywUMWJ/0QO2nzTTSWUG5XiTBWsHhO8ms0zYocW6nXPXK73hCoFi5TZqzg
1STxRcAzadCMMmqnJv4iaif/5cqieMYK23BDlH0W96ib2M0EU9+NL6qzgDGZzWn6OQmzuQbhv7Dp
NwFkoB+boAM9g7dfRJ1G1ykm/K8ct+8PmpoM+3o0lH0jinr//mc5S2bohzCaI8qjakhgPFmqLpe0
txWcuBdy7QAwiOcPZpqHMF/Wg6VXlEzIiO3eX/S8cbmtSseSWSfz+DMUBi3corWQTYyQ6FH21OU1
5QDzm+dG07SbjFQyCWpmevfz2FkP61BU9woNjQdhF3lkjx5EGWHq9ouHHG96pZ67cBws3jp6NdD4
+XUn1wCBy1rzll6ArtjNz1ix1qclmbv/571TTkDE0SmIT5Pn3BgckXWuFykNGnU5AkFNEJep2d85
EBpklCtD87PLC+2a6P2FW45UZAsQFAQbefrt3ur1sm/7fIwjgMmMejzhhevsxcFi5/Vuyhv1Rsyl
txNaMn/EqPefUbB8edoPJJdscPNsv+HLuxTIwHskl5aMWuFlgZKX1bHsZYualVbe9V4ld4Oc9H1b
WvqVKcWlpweQxzzGIyWD9fn26RfNzkuty8gAXbf/ssk5PFhGo/LqHdT6tKEOO60cfArIKZgd9So6
+sL9jgsk4WwTheEXbCf/P1k8z7u4cV3Gkbmxd5HLG+rH3C1zLRRy1R/nVVdqKsS++52vU8rGK5zv
nZWatyA6Jg3R5NWYj4JB5kscmyQptZkljzPs6PZKILp0BXlwzjde/19RoLc/dOkLXK5HUtc667uX
Wc8dwAL5Qh0+Gcl0JchfOHJg3SC3M3XcatiTI+ck86z0CWWADqqVSamw/tizKr+/f+tcePfUTwAE
gOnSrDl993WqlaqiNASgYrWPKG9pn9NFiL0am4oaiO6fOW6wl5mHbYgOFHfPsv/CEH079akXTUUd
HwaExPOdU8m+ulIZnstdsBAYU0MHvMVo4q/b43821aojxRHnJC61JrB4KLXFdulBSOMFTy2lefbi
Zfwx6CbiuAQC8aqXmYndiGfSe3bqrL3JnTYb/30DvflR+tsNhD2kg2Fi5+K52C97tOLjJx2P4F2n
xuuVxO28E7G9ANAKRDLQUCQXb9fqjNrpm1Z1o9mM5WFKwT1lMJB9p/HaY8VtE0C0MHyOTIbB5UyT
StZlcWUTXzgxXGwmXf6tK0Jge/sj2rxbC6UdyPAJt/emrcBH65v4BtXeaw7Sl5ba2GZMKNEhPkvz
a7n2i1WxsxpTJH8GMcodVuXii2M3n94/MxdOJhsXrP7GkufGPkkPNItOWgZ2LhqswdxVcdJ8XIfU
uaIlc+FkssYGiAS7fN4eXl0Gl1ZP1osU1fpFTUV+nPAYe8x41UlQeNL+8f5jXQgDGwVpEzMgFNKS
fvutRF4JJ1FrN2oGYMq+M3XZSzk7+fwt1SogV2bjpa9rX8qPcwkPORjRUL12QC7t2o35i/0Magfo
8p38CESbnaGrJydC+XN6YTYXH3r8iAffHY0692NKgNSHzFevDCT6/haMwHqzuPhyXDk/Z3gMCo2t
tUQ83qZUp9fvssZoX0nViryU9mciXcPXrKnY5Roqx1VbiqdFrkpgISV0JRz/jbcnRQFsCc7spm+C
QuDJoXHwh3GmpLMj12mddWfOg7n3CoA1fpv0jf4Bkcu29w34pcfGM+JPqXDiT7nnrB+WoYivHeEL
yTDGKhsimUtkIze+3RYxJVZalrEV6VU/4MrD9/EniA+hjSzKXmv7dudW/fr6/ma8cMaQSHRQEgQY
fM4C50IHJN9VdlRJ+6Vbu/oWLkJ6pTNz4cpAURrMM8Rv/HFOZ6CUlSUsdh5NZL28qdS5Qzd8kcsP
fNDsbvf+E11cDJAG0xcA3hitnLzHPNlMtRf60XnVRDXSLTebz2joDZP579k6HWhwmoy0t3nPySfr
1cqOS3u2Iro4oDOqVuwX1SqunJCL+5SkFco8YRGRwpOseVYrY4qX3IpWc+6KnavWFco/VZl/jDst
F0G3avmdzJq8CHAaTD/IFmiTX88Txrq1WqHI/O9vGE775jfK9PxspO05zTCUS8FO1Zv0dqSx1PgT
vLsiVEfXlFdC26UdCnsFeAWAt/PWIr1Kc17dwY4UxnuBYJYUYCdbXimJLu0aSLcAbiEWE0pPPqU5
a+5YN6zCGB+ynmFNQWF2yx70jfw/Xh8sfOLZhotC6vLtBkXKsLXamqXgAxR+6U1z5OWzF8ZJr11Z
6tK7Y2tyg/4FTZ9mnWnWK2sLQTRSHaW6GVkPpON8zV/sQjBBVGZr/jEfwFX0tGXg0Spx4YNz5LLK
+yVwZI6DeBVi8ld7QepYA5r6ixzJRuOoWks8n5u6CA1zoqn1/tY8D+b8kg3ct8nIkm2fvNshYWLu
ZpoVOYCo7seiGFsuUTsZ8Rp2qjt9Efq1+uHSkhv8aTsJW3/pZOfYIFazhBQx0mGqHeEtbbI3UK72
CX5VN7Mhr3Vzz7cq7QFg6XzUv7YMJ6GbJvpYGW7mRBAIxjCv+mRPP8na1T2Iwvdf58WlaEggHLc1
j0+ny8asGiAkLTsqFbuCNa1iMIZk6b4bcvUKRXR7TW+DMU/FzIds2iGHPVXLIANj0Iz7V2S0vbNT
43ncL2J81bLZ3BW5Q0s0dWOkszoMGpb8Ouhuo8OdrU/9t/H7bRs099tTqeaGkgL/caIZZyIwEEn/
jGOWdquOMV7AnTYdVqNvpF/gvJT5Rp1OH9DmuYZVuPTCuevohgFZOS8TR6hyuWUmTqQOWrXXIVcE
prGUR01nXv/+t73QB9vAhXxdYsvGUd1+y38rtwaEMZxvOwJ0jYAqAmD6zzJPF4oWV/lUgmA4KFbl
Pff9bEfzXOOaLqFp3q2lOt32rtEdZDbmHx1ZzH/e/2mmo59/DbY3IiLICSI8fHqOzdzl0cF8RnGR
eOMr6VdrPk1WqSmBoRhOtzdXGwUzB9Ey/Q5WjwApvSjL4m8Ka9p+TnGbbP3a6lAAyQrQgPZT2yr1
0N5ZhWkVj2T8Q7brKv56f+znJvNHp+j+gGVzm99LbYtk32kgWO+EWuf6Xecx3f1kZVQEvsQf3L3R
mzEBLrSozfo9Lb2hDuzBRDdOsTw84umAJfkroJ9uCkdjkcZBcYxKOwpXE0bgtbFtBuh7y/iPg81W
BeJgRowtYJKd5PfDOPVIlEJPn8MRzXjCkdnI19JO82IPIh8MV1ohTBckCvoiQe3KSoTkt8wkBuR1
l4c010ca94o3lP7Q592NXLIp9jM4CbOPjD8Cdmg+6Y9u1jBB6YcOhZ2iWLQq0I1sIPcEHu2CNJrH
H73VjHaQ6alMQ7WT/J99FqePSOd18qbIOi0+JnGn6jtc7MBtD4k3DV8KaVS6HTo0x53Xdeq1ZF+b
gxPvWgNg9252swVrCDC0a/kVeIbb3s15ptW3U24tzb4vKQl+TE01qwHwdnsM6lk3m11WS1SwGmQ/
+ye1bJUSndF1eek7qzZDmB7ls0CFXvmBb3fzIWkKQw1h1dfWFA3roLXCl3aimvflgldN0JnGfLdx
o0BTjML64Ujdih81e6DbjcJd99Wyu7EIkRcGPKaJFBQWzGpd9ZGDQ/UX3RF1PNBkY2y3eANAfvTz
LL/W5/mu6mBrHuyW/fMRBm71yozD6Xza9UXqow+jfVtiXRkeYGvNmt9r2D/fMegxPlijvU5oYpn5
L4l+afslTcpyOdBwnu5Qx2qqx5WYkO6yxNJzPx+LZfCFZc83uOSM8X5am/ELWjC6Fy66Mn3UYsu6
VdVC+eIt/Ito8bIQhDOnCuSSxt8b6jrLV/u4GMNJLCuSCJ5WO54vMyddA3gmzWvFMDcJTLM1Hnu6
HOOtjaQPioYLz+gblTSWoDU6vLdSLpjPzlSLVzG4Ug+9Kmd0oQLYkbdF3FfGoVAyQx6zUda/4Vq1
U1jjQv2j8mTR+YVn9YbfUo/uV2Fnrxm6IS+Vg+uqb6slQmGJMnmfsyFVNQZfhSb9ZJTzk9IqJIN5
3maD71lM53zZ2Zm2N0F2ent0DjF9UajDw3njWrTp6GgUeVlVRwLz6+VYGFUb8yPN7D7Hn/SXmFyt
CzWtnT/LZLHTEIse99FGJa8eQ7ufDedp1uLKDIwsltae8Tp8hd5sU0F5JjX1qzEgHxiVpZ00tz2U
iFgJels4S2jAmwbZl1pArep2AyT2pkOBPQ2pF6OJMVmkftIwlI+O2VbOLQ038bkSDPpe3aWAHbIM
Mk7vtT7X7C9zvhRHslXw9FmTDkB1u3KexO1cJEb84OhZ1t/nVus0ARKT3i2jcpHvEsVb7ltPnX+M
+UoTDOYArgO51plPbVoI9XFFjMrjLkQchqu0NH9qzECKAMKqN98Y7mCOByaRw91MJ8D2S6y0Er9B
+AUZSbDc4jHLZ6CU8dhhibjCEvFjQxuBnvV5/XXCrBHGgynXCX45zblH2Q7lBwVh9/g4xm0x7iQt
pYRNVy0WIndZ87Ftag3g8cIb66y1ex66opm+aKmMy13C/fKwSpE78F0U9cVu3e4BRV1hom85qBrk
7kZAa6UvtfjIW6+O7wrhPDrIv5kQftBfu9NaZDaeoPCJb2uvcD6MxO3ve5u9vU8JCKBF+8INVHvu
8gA58G4JbAP7rbBGvHH5iv9VsewTAzzbbbNqGUYwyZw1X1NlENrBhKL+nMqldvZ8W9f7QLRfZIDd
2fjQxk0yB4ACp+m+XRywaMjCOCI0sn4t0IpA59Avs2WofLNT0zJwmnLs9mWh28m+rcmniXGaLHeG
jiI+GYnW7K0Ke7MgS0bgX2OhWz+lOQvNr6VeogBPGefTyWPzLviG+c5SNh9noC8/NEVmvx2nNx7L
CvEY+Ix1/isb+umXWjh2HrZjMjj+BLVADSe5mM+0ynOgqdqqwpJh/30lIg9V6Mlm+e5pXfw82vNw
28z18md27ZmxcbnIzyOFN/dEPQvhY3/YfZ30tcTitVTWfl9WWv3ZMYb2extr2TPN5BTHm6Jsd+h7
ajhiZKP7YhU0jbF/rbMirNHu+WO7DAZuYjUdm0iTdZOG05iqD42rFF2EwHP2YZXuZAcFkPLYFyNG
cwGKUulnlLdbh6qEXR3kqlO1kQD/mYcMvu3lTjS29TUFExTjDiEd1UfFe/4zuYxskNLCOcqFTXjf
o4Bs+lZvITNc2lZyZ5Z1W/jQWlKE2hfRh/E4cJ9ZhbPSCxZi4JOBD3yqGLgw5hTJvAZKnWc/1zZe
zR1VBWZCpjCHlzFptPbrPLvVF4aLkwIXqUGVp7ZSblqslRQnkkubRi5WEw33huG9TOPS/jSxsTF3
XEWV+n0Z587ax32sYdaQLqq5E11bf9Cdqv9uoDFIlJ90cS+VXv9GQ0GsgWUMcvaNkQLGb3T+vkPb
LJkddsMM7sUX5dq6Nw5kaQNy2DD2ftGXGboQiNuham439dO0JrNF77sqZRAPahyRSzrfbKq9IqDH
Fn9ya5RsA3fphv6RHFInvpRZC23Xy70mXBRl/Vk7o2r5jcRlJezBKFA8OvZi3MxCd/MQsv6i7Wal
nNWDPlr9cdCEY4VKk4/pXak768d+bDrzgIkkexzc0/ylLwFUBlLojgxS1ytKvkhHxV30YHPBIlm4
5ZEwtB9wcluXo4VGKkV/Eq+fRZLylLQCl49Vk01aYNoTCpHzYlRKCik3Xu1ftRi6/uv7ee95LxSw
ydYgQ8x0U6E9qV7HkdNgpoUWVU5lRoWSyykUagGa0ViogfxEjZPbAU3ou1w6WnelArtQe6AThUIW
aSYQtdMqHrq4WhLRtMgrvS1LS7JH6MCV39r5NXGSC0uBXqTZi0Q647DTYo8LuSoVwV2McvUUJnMR
B04cD8dFtP8s+cMDoYhPV8fUaC+flrCNoSZNOnVWVA+GtYsRV98nU5U8vf/lLjQBNkU1Orc6baqz
0W4jKqnKZrIiQMTK6sOEab/M3EnPRjz1cD3V5Of7C156gyBbqd9gisOoPilXR7Nvqqn0QGSSV+60
Ueh3U+0g5VUW19RTL+zKTdEdQgfeBdhYnTRU5xGmIL6DJldPo3W7FVHpXdwucX0UsTIckONzMToS
U01sbLX0mhXH+avd5hPbjqQ1gHjDyZNWxZDVSdOACBWJuXfULL7VS8C1pjeqIWp6yz83dZFsgjlJ
H4JB/dmnLDU4hNDujWjd8mMa/UOoj4l3rfre3trbfgPLMI7nieisnBH9Nacm4nS5GYF7ktB/rWF4
8Oq87n1RTPVvZib1wzLU1qFIkY7zPTtv7Y0hpCOMZeTf399N558YaBRSdQzBaT2cKRu7K/ahDglu
hIFFc+fFJB+KrssbqjrniQIuRyXLk75rVsXh/ZUvfV0AEX/niRf6rqLsBt0ZBiMaet19muWsEUCW
am9Kt/4wabFypSNKd+PsxeODzooun5Ye7Gn7taKKW0dX11GQTJXXFv3KGGsO9phvr71RBn0v1SIQ
9TiOgV256uoXwzDcdbGhArurMXncLQmsakxq8P5mV+buqz5gceXnjLBy30zUsQt7lYyJRMBocJrq
VO91MfoV+b1NgSwsnSLBr9jUxVczGZX561R3ehG0Zm19G9XCJAwpWQFufW1txMdjUnIV0fh8byoV
hKm1Fy1Z8YhmEKVemym7QvdEfMPfEq+3rbnFceo2rQ/TlsFbgZDz5D7EwIqWj0PnuNlOGavWPcxd
mT72rbqYL71mzAY+ZToy+JQLWhK09HMR/ElJX5KwbD2I6ir8w/jQCAXHZ4S5+hvPG5pNI30zQ/uQ
V5qcjyBpdPRbsnp2fTifih2oqohlaGYGeqluriragSnBXISjklj2PvNmrQ5JcWuJDo/dNcdudiio
9DrW84fWTZT8BrJKl392kBFUfBed4OwWWnrX7pzWbNGUwgUe5zUDds9nkw7NwzpDoQhyWxgyaGW+
rkFiYBDg2wPwFVp6i/o4V+5Y3oPWt55Xy8ubIPUgJe/GNNGqneYlDW7u6PrDGWD2Yx7bsVlf53nV
vsQIN5FoVW2b3CmaM9Q+40syC7NqKmRzsirrD8A0u0fpbcg8BGcqjyxYn7c/iNDmTsfpCAovs4zU
X2JldRnyJq2yE2OficBBEYxWlLTyIahbb3hSDLci7pOliL0iOt5BUDSL8alu7VImfuXZk+DCkGX3
oYqzrv+Tr3391VYzm+LQMhf3NtPc5A6VWFxBqZQLGQDMim+6vsDF16sVF4FRtWyGu2rSB+u4KDZl
KUz86otXl50NS0e3OAdgPL6Ok7Rv2nbWvcOwaDnc+SpZbkRp9Y3fZlY8HqYq19ZQ2G75TWaQOtGZ
HM3UL+fCeJZW632niM2fZ6/TbxPmzEogU6sq71oXELTfN7XiHRFAkPelucCmnYrVyY+4IQxxMBTM
gfaizEkLK7DmTYilqmx9jqqKnFanux+KFMkqMOc1UnFDl9RtYI9V82qamCFyBEvvp5lU6cS5WVtz
RyqtMm5OEthHyE5oa6DDc7IQxWzGj1KtzeJOLVHggKa6xF/NqlorTBbc7BsVgFMG/6PuzJrixtJ1
/Vcq6l69l2bpxO59IWUmJDYkxtjYvlEYjKWleZ5+/Xnkrt0NApyn8u5cdEeUsSWxxm94Bys151uX
rsfPfq7EvK3CdLxN5rHszhTUBFqk9fXlmfEok11S99ZNOLcLIUfYLXW+3Myvyj6tCvrapv6DBG9W
LqfB7T4OOcK9Xg+DXWxTR1YJLK3Jts8Cp5NU8zKcR3YFUJxHJbXKCQITOFCv1zM9wzPCnG5QNKxy
P6KErHk6LhXZ3i3z+kw2mev6LaryhS8mNxQ+CVqWvxslOER/cIVksroWXvnsdnrhRYoebGVSBq4n
FKtKduTrOrk7ZuFMqmLu9CHqaF6pwfiu0/ou9ukrjRmE7xLEgl20w20va4cOtqs1t3Fd2NoG1Ihl
+apJbk1jMcWYG0+wL2ETGtqZWYXjJoj7EnU5mnSR34aN2Ce1PvbbrK6Vzk8mwGv7UQsxm1D7IL6m
omJ9y7Quqo8EAK9ehosJNDgtZETXoZURIW84lJW+X0I9r3DbYuNUutylQfEtcDPrCylSRrGy7ne/
vwtfxnQIxBPQLUhzuDbrAFyJe1iJuqXtrTSc0cAyu82oJQ5VLTEdedXLS5BXUb5CAQ3iBn6Fz2v/
lDaSODZDfV/pwbxJsya8bFnuByTI412i0/PsLdvyf//7vexGgujD8hk1QsRrCFufv7S3pqbo5ljs
W6Oq9m4XPJiTOGbS8EpAAQ+F4cOHEfuldSO37KNCYiMg9qPaWpXvdEN2j89ue4mivVttG0eaRyit
r0wbqwXuDv8DRLQGtUqrQ+Y91Of9lLDHhBlJdJRyuesUJzsCWXnZJFucm4FquMTBFHtX04b3otYX
ZqfucUCZt3NtafeLttgZpDbjokaSwSe/q1Ef6Mjy0U89ErS+MrboRFnIXyD7AMBi9XoZJamd0q/Z
98jAbeseDG9ixQGByxz73WCcsCEApiyB2i/FjTVAJ0tohWWtmPcmQjdea9fNnu5uvzfNPj2CAnup
jgd6gMW5YG8YYCL/54uzNq0hNztL7LOgYGcLxW6+LyL9lacOUf3gppjloIyl56UXx64S+6R8YwtV
tFavurZK4DraoscneXTzv51c8mlklSgHLj329TAYVdtYHbcz2qTSvKl1fbpX+zFONoNTGg+lSuHk
yE595XggGQAYhfIZPi7r1mCVQvOz7ARWBnCLfS+acTPNOo6MZtldLO6Hfgdv9fenwysoAsD4uD9x
ICHKxBnxfAbIyDSjh7+xp2pnL9D/mo5UWjvzHUriYAmqoTaDTUNytivliByS2mbZJskb+5hXxys7
2jAhJdCXXDy419tMacHdq1lFbjbNyS6gjrfXRGNu1ao5hp145VUINFCcWA7Elzs6t9tWZktV2qjK
q0A67VWitig15Iq2/f34vnL6LjsJ7WP6quiprjYvNJumaHCp2GuUQ6uNEpi0AcwiU4+cUS9/IyrU
CxtwyddNJA+fT2Ph5qNqzrO+N4Oi3apDTnNwoF3kou54ZMm88ireBEScqpm9CCg8fxWAWEsGKcmj
mpsBbdKhS8+Q/bGmbdKh+HBkU7wcQK4uFiZVFy4YCIbP34ZAPo5+iqPt5x5iBDVg63JuDfPI8L3c
esARARNDJgQxByrx+Vti3FWrtAoF+lRCXtYm0azUMuu9OcEL74Uo/UlP1e9/d20sGEhUHMH0vmLb
gSBoYBtSiD1Oj9m7xqiSfeF2x9T/XvvVOGUBm1IpWxB6z381Bz6UZmD/uYcN5hw08Co0S9vmOklC
47aqXBF4UwTk+EjK/9pruaxAWrFCbAxonr+25QqRs+zEXtVL8UGRMcpDqSl3Pc1Mw1cTeCZEeXFf
HXnvy/UC63bxkF1QLSzS1a+rjVEqM+xr9uYYF+8B++ebqdfEkT3wSrRKMAATElYbENb1tqaWmStm
aYi9NXIRQKeBX7MbpzjWdk5clb1vtl18P1FBo5Xc5MmxSf2Fp1wVsjAQWqqDGuvnxWEJO8PoQmtS
ieooQ3oNesnQV5KcrJDOY1qS80yD8MCkazcoWLjoP1S68YBInPvFtUr9QSTj8CXAFx0DInqtV11F
yd4fo0VPfKB7+S3RB63/rqldc+PW9O890YGj3esoHBx0ambfk8gxv5aajKoNTutK49uN3X2rzXh+
pzdJqyBeB8ljU07k9Ecm+ZWQCNTuctAtSsYvTH7M2CmaBLTfXsfZgGrMiDq5EtL3JRnzIZp1R5KT
9ZEHJ8xZGgSCSV/wX8vPn4B2mkzXcseCndf1UU3jjE69oaSlr2RRuf/9ofALHfh0Zn8RbMEGgyAE
ps7t+/xdKIplDmWrkQs5puPXBGpzlSr2qF3NCUh6363H9h2SC7gVKKGMvnJUK4Vn9q5xIFpx3o8z
oBcPMhnyei0tcM2Ph6IuvsRGMNlXFZhgvwac/H0McIf/UZup+14MbSNGz6kiy6K0MJgoGvammmxQ
sjCjQxONJl3zuuwKf1ycxPwwtYIQvrktvs6TO2NniIxouxtTgVSqVlb1uFEaK218ZaFfebiqwbEW
c12F590oxjtT0SJgs5nFL9hmjhNuongo8+thGJqdObb9dGUEGalug9are24MrtSvKy2MOZbDPkH0
hCC13FMEkuFZQQZtnQPUmfAodCgMfvr9jKxPMiaEAEmlN4Nd7Uu+JBorqcK+6PbSKR0UIJBbO9OD
oEvf9XTf+3PqUtoXt4jG8Bg1+EVwxqsXaPrCdeemBS32fC3gnqIZimL1e92pw8R3ohLvqGgowm+i
SOzej7AQUS6sFonpvdoq6md2KxLnWToDl//bo8CFz1YTtHbAti5b8skWsLsYWDz12X3TBP2mQFPB
i9XYenANEA1WmZW+YTfhkWv5BQibAaC9A1QO0Bxg7zWUFucASkNl0e0HgHI9KbrlHtSMyg2qbwMq
Z7ExUi+MpqAQl9kYwqSowqq1NkpcNmB21DA+phO4PgpsBIaW+4X+Fpcp//98HKJcxhL5ymlv5IV7
CDsl3jti0Ddz1SRHTrn1VcarGO1lAZARaC8Avik0UpLfYaYF1MXnRpulFyX4u7PfT+xrb0FABpw7
gl3oga/qA1nizoGi9WI/p122ieYE+nGdHiOcvLKUdVodv8x5GLwXqH0T1afBSTiyJY7oi9S4QCjQ
abZ21akbLVm86uHbFLJ65yqVdaXm+XDkEH+5j/kC2iw0mBDMoOP7fOaKoQG3Y0xi3w1pcA7kTp5X
MHJ30g7sfaLXk19Y4XwkUHiR4S6TSN2FHYz8Kenk8lVP9o3eo3iXDqgtYt4JPkcLbHxqFUjO0a7L
R7Hvy6QyqGpTEFS1iX5Gb4jqHYC7qEX2j+p9ZIeKDVAS4ZQj3/aCn//r25BagOXAXfPiWktDF/GO
qJ33qZpq74p4sJZ2g1Pd2zO2NYBa+mxELo7S/qZZytpggtw534u+NiIfzHWY+8BC0YiayiGXXmM3
mXZet0QbvtJiEOpZqH7Vvt4S3/pBNFh3ut5Yo1eXaNFsOq1qri2S7NEXgDi+YjLclAhtVz0ldmq/
3wd2/2HMorj2giWc8eq2ynJPhGL4ia+FpF3W2rH0zJaCspcCtL82kLX/Krq2POZktQ74lqGCOICE
DNP0Uh3UsMpAum0z72tTDa6EmdvvszjEVsOYE/dHDirvJ6bGXb2zi9q6/f0OfeUUpFNJTQZ9ALp1
L5JIKGVaw/6Z96B3ZbG1J838mYSIVXhGktnjArYKDlXcxanfcDjmmyWIuEvbETMH1WhpqP7+g5ac
63mIomtIVlCrXQIiYvznaxp7JSTrqlbsObAHhTL8FPfoY2HQpuooSXttlNA9UEF8ZZvJ0CURpVD0
I9nTKwcxgvQE4BxetHLXV8NoKHkYTPWwL4s6BtIgpq1QkuAjgWB55Ih85eRAApR4jP4vwfKa52k0
QUCwP4/7mSr+oWoTmpFZVfpDWIqLnJN/kyVx+q9B/q+H8f+Ej8X1v8az+Z//5r8finKqJTtt9Z//
c+gf67arH/+4/F42f3Ag/PjeyiL/7+Uh//5Hzx/xP5fyAShN8bNd/61n/4g3/fUlm+/t92f/sc1b
2U4fusd6unlsurT99QK+efmb/68//OPx11Nup/Lxn38+FF3eLk8L+fg///rR/sc//1xgBf/19PF/
/ezqe8Y/u3ksu/tUPvxR/PyjjR7/8AsgB+t//vi9af/5p+r8Y1HYWQgxS00YN4Y//xgef/1E/Qf0
JWIWDkvytV/aXXlRt9E//9T/ARfU4kADfEP1kdvhzz+ohS8/Usx/LMQvdASX5JUUy/3zfz/z2cz9
Zyb/yLvsugAK0PzzT4hTz3YMtfeFogN7ixonteoXEvzoShAH1+XOsqZxg+/FFF662qTr78eF/Qcm
WhE0jFG9SLeDO0fjxaiN9ZfI6GQDABLcNyBNxUG7ahqmeDMEXYcB1GymMPp6bOY2XTwBpkyAfn2c
MjJjUFNxVWyTZpKftbQbXB87mXHaFhpwsY2eRMHP3ExEvZvUzrhtbIJcr4vsDhmzIij8WaA6cN5B
HdXPbHKNHgRvS28rtmeUAEY3HD9X0nYz8iHEM+4cu66mCxVBRDyAlCIExCbx9kHgIg393hwt6aM/
TA9dm+vgm0FhoNzQyaIzF5cZ0nrzXBcp9u4Fx/gIJBV19tyUl64yAcO3tA4+6KyClaZHq4BeBrPy
TVgk9f6om5jzxOiYfJ6Jy75UdZeDDx1dCnpOXmKm7Kbqz6JtA9WbgFIPPg1iC9XGATx1IYv0OipU
p9jq5eJKr5ehJrezoRTTNhwoCEIplwE277NT3oK0rWt+JTkZG0sHqu8ZNK8/DlJaws+phO3mwSyK
7VDzywBnhruz1UfZOWei7GgFYjnzrZFgzTwXg0LwzVZ9hbGGJgH8zbT5x65G0SFthqVZLErY+tJK
4++1W9c3xCVy8hpk2gpSXLCHG5sk732u9zOy7nMfotWvylzbqJHDbarnbq3uamFX2ZlWWSqoBceK
45ux7lvrZs6qQQIJF32znzrFLvdNF1cSkg9WQNuwm91pQ7u+ULeZWwc048s+V/0Gmazat2rFrP2+
18byzLSkMW3NsJ0VGCtStO8T0Crte2nFSrYjkyzHjWrVAs1EDdvliybRlC9VaivxvQOVqNlGfAc2
5Ypbxh6mZ5W6rdSkj84p91fxBtPo0PHzSp+LbdpWautnhK/d+ymOXM1vJNKZXjWmE5DVskaiVcmG
YtrZPUB1ry8BHDje3FahclsUg2XicFcmWHlMShNf1Mmg3EmKYIguS+wQPHzgQ/lellQabjCEarpP
ZqrBAR7Ldhq+ZjImu4nSvpW3qRIN8SXiDs3FONh99k7KVuuvwhFC4aFu3XYABT02zuKH2kE86BI9
+EJAlBg/+W6lOHMn6aibhgVk7khuwdraBRnOB3PoEcQJBZivXVRNo9yO00ArsozCVu7V2CkzevWI
bG8yAEzplVlntnNI8xqUSpSPin6hz2HhLgVmoZ5F7mT+tM28HTZGIvNkK0xYZIRZcaMjDZylxa5C
V1fdJuaQReej3or4zNVTxAWdORvryzDAc91Pg67MrrQx5OQC2dJqP4o4R5A0EyiHXrsIrAm/g6MU
7aD8xMhQUmHAzAtkA83wJhXtvkARP9rC2+Cnml4k8pxaaJVdaunQwPgXdVNcUWKK7PORwyIiuRzS
8hwtNokPGusouKijvnfO8rkEEBo3JuZjdqfW+GhKNVM2AJcjdVNg+Fd7aQFe+aMRo+0EMsIYTSz5
JuczhpB8DrPPP8rtxrkIxpz8MXKK+Gui2fXPagrMn1MyquUmb6biThDLmpjp6vyBAiR1oikSCJ0t
BgoFCH8AfaGSgp9SXOG4iWSbMBNG5W6rwElT8EJje9DMVu09dy7tq6ifxY/SQMzqPJsS8LfAWqPa
KwZbPiKUZ18lE+PqpVoHkt0q6p8030Rw3hhG/XMaFfNnrKlYRyUVcu+IfMB48rMoLe4ctXE0mglN
8SMoNJZPapZs0jwXYwMMH80fT59NaXrlDFJ8EHnvRQVQe5/9OxpePIboiUtzLpGP1TsE17RODAYw
eLOW+9pxYqwT82D8PAgjqt6rmUxuy7aIkjOIEwOefbUcC58LQyk3emDoX4BUJ7pyHsLf0W0oSyr9
OhDdxftuShZEcz521M1iFpsfoVP6KVMd/VEO6OJsLLebbnobcK8XjIJSZhh04hbrE3NvBZpZQetU
AgpBahNc9kSDP+ouHVKP6tIUe7XaAglqg3gE+2V0ReEVetq+18CV577qTlm+ixqnuOqGTlM905z0
2yJMazQedK3Fkgu4kQY6JKvfw0yRhQ+RavoAMM4wzlrpdq5nI/fLWTTBRdmoI1bL76oAFBoQG6Hd
Vrw+8YB14Gs6d5P2LggBb3q5haal34WA6AFzIMNforX2wYHLcBcrULs8Q5XOu8DNe+kFaim+2fMo
OMzqMfymcZYz32MNB6UcKmvybbeCaGPpbXo7izp5b4nKiXdKHddfW90JLwd3UPOdngbJVTVV+V3Z
ZsNdniraF0XQGvUCQ8uuO6tqQp8ypsp1Q7Zib3vE6hFqlHX2SUUNR/d0NdG5Y4A/NZskUKJ9HcdF
pZwZkyIUwzf6GLKDZldocvelRsGtnDNT3dCP1vCWheb9QwvyQuzGweo/9Hbe3MKspHlLAATYCIE3
kM2xAy6OIKCtz0UD7h8kW8X1hkE7VK1UqIEgE+7sq24sgDFlo6xvWi0o7hNUKvDms0aHi1nXq8R3
UVFnhLIiIA+L7ZFutSrVO2PI64c0X6bSqA15bVEFT87Ctmgyvy/keGPrhrjXwkl+Qopayk0O5Ef3
y4WesXXg0ehntKuLqyLVGdmmipoN3H6QZkFl1t8A47j3c2emt5gBme9U+KufC4A1ycYY0+KHaWu4
tOCgF+HSUowQaTQeXO0sNy0UL61N467iHK7QuwuXSabod17UogaW5WjQOtA+7yIoQn3zgKpmg0vj
WADugfnjjtjpIoZzTpenmrYtVhAoQYt2/KjItNR8Pc3ifqNQj6NUivgdyVgZPpog+6eLdOqjr3k4
dOTMOJj0QPSUhEAQeI/cmOjES0BdTvTQAN7CcqhWjOt2GAVLPyzywaMkkyQ7hKicGBiQgfqBCNMm
3o7JPANh4jK6KEoFHatxKGcE/ahO0rYtA+M8SN34uihbbdilFVvWF8t16oncLEd/Btj5VZqp9a6L
NZ383lXk6Ncz5jtn9VAZFNjtIh53SdZjTKkHYWXvTOCSsNjNMr1UwrxIdqpRDDeGm9vpdkqS4DpL
3agBZDeHhucUVgO3jEgFMpcqwy+KEuo/cb0bs40Q8QKdUmI+ZwyV7BOB33BACrHFQgGa4KVL0mZ4
7YSjCmUbnQLHFFV65gNly9NdU0q4h1E2QUgt6yH/LtOuyvZGpw/Vpk8bh9Y5MNhveHUan+Mi7pSN
iOI89WJGFIiRoztbN8qLdJOFaQKJtG1cBPrVcXqM2264okIG9SW1YEMU8H0e9NTNW28qxv4LShBc
H3QWMw2lQ7l07c2MOFVaGvrVoOHiYmM3VnZdN4p8AD5sflWdeERUnJjB2CQcsMTZoYjL7RgsrU6W
v0H9h1jzQ5hhw+gNuBrFC++YVl2qV9aHEAWgr9rU9wRdwop+iAg9+00V9/MnVUTFJ0TeBvigNH8i
T0QNlBIR1OWPRNpwpgiiuITcvgCyCe4SrZl46ij2SSeZvsWZneZe5CDUy90GT3Zr4j97E3Zca1Av
RG9QVxLJ1UhuHvPyqEIhx4rS2XOmjIA+CEPQGFioQU+ENvulrRqdjmaslg9DWwe1N1QJ3BSqUmB3
ai441ZuVDvxmUzlO5E9jmeU45EA8BGchlDtYzYF105hNdI8sXf9tmofw2mmnZP5gWgjYYxQ9DBZK
MQUz2gm3I1w32/zDBBa42KQSMD63W+0Kn5Jr8B4fhlz3NCAuFzRnelxD8rFWGNq57jaUfcMPuiVM
0xtC7Kh8dRjiByTkxWOkTYjSue5ogQOG5/MeqxPOlSZZxN6DSR8uW8SO0p2lJ83H2Jrkg8xVkpIp
SIfPVll3d6MaV/daPyoKrGaDM6qrtcqnNpZ8bIoUFIKbc1V4Oozbu3jOSYgomgMp7AhUPxi5q11N
NKm+ZgnsMh/NTdU801qn/2rDihk8dL7ScDPTgaq8viJwqap5pKVT6tG9W5AzQKLqTN0PJ9Q+vd40
2u9ZI+W9Alj7vsEK9kuYAM2GL63CNO1sM36v1iEZIX+c32ROUn4jvcF3B9vj7mDWRvPFjeOURm4O
y7X70vUyhNimk75RHASsiBNslnxKRtf6JPJCuRdur5e+00jzy6wBaCYB1lj20+iA6A6NqLupi2Tx
dyXcAQSaZT/nYRzvxj6c79HoS4MtGX3zCFa2GnYsrOzCziHTwfrs4xZdvACYdtjA5/QHwDFf0sot
viGSYdqowbRqjLJg1Dk7R81wg6HJRkc2G7lut3OSW59aTa+HKze2LZi0JdZyFx3t8mYzDYSiA92m
cCukov4gDytTH1lsI/4QzVKh8VX05nKAZf0O4SziQSw1+YN8cEJSTy1Vr8YonzIChra4g6BGtF6q
gRtuG+w2H5qkV+szo4mSA0GxpoGhChjjoJNC3wZJW8wfjYFsynPDtoLqbbU1K4SytLbROLZzv5Yz
GzeiGtpwu9lq945L1doG1YwqvoT5XYLaJFDcZtpcBJdUixFhq5LWcG4oQzfLX6KV9nXU2phYSmk6
Re39sE3TGZVVpwi2Ohq42p00R3kdlg6FTgYPy51/9ZX+Vm3tzTrZs9raoXzMP7b142NLCe7/h4oa
ZdK3K2o0BHPKrP+qzf0qwPHX/6qg6cY/FrwEenp093QQN/9bQbP1f5Az6iAMDUq+FO8pB/9VQTP5
kUnxjMa4CUaMiPjfFTQqciCsQPQBXDT/TvGMRzwpNis8FsTlYuD3vMjczn22CIeE1wL2x04HQ3Fe
wJg/Usp+6+mrErZqmwF9dCW8Dtyp8AcjlDuC6WP6Rm89fdUsTah5ZUGvOgfOOA7FLh7Jx4zySEPr
raevWpCAzBMLXL8BqRnYTqvIS8x8bP/Jwvirhvm0ZvnWw5c/f9KvioC6l7YYzYPZuJ900/mErOwx
9Mpbz1514Jy4xl+VNtkhi6IzZF/eDYm6Oe2zqf8+/Ww4RCjmxLpxUIS4NQOilwTi75GHr5qY/1mL
qz78UFic1b1iHKaySO4i5AkvatHm32D22xADoDimRaHvsrzRzmVFhdYurPgI4PmtQVs5ytdJSAUP
0N2Bqr/EH9Y8n3vt4aRRW3b201HLMEdG2JwJQV3lgDvV4BXCPmau+8aHW6sNjAYG3T9z0A+ouSS0
pMIDCpzHZJneevhq/9qKNjlIB2sHc7Ieymr+ZKX642mDstq8rVrjdYje0AHfl3gzmwgGDJq2O+3h
q70LEp+0M4i0A45Lxq4ATXIO0fqYINdbo7L8+ZPNKyxq6kYbawd30M7VIfwQ1X/PsOrfW2CNqyvx
iYJw72TX6J7UaHvACtXGzj3SaXvrw1fb19RTS7S6kl5P0GupMFDUuu4mk07wacO+2sAmUW5v93V0
HU8tKbWckJFvyk+/f/iq1/+fsVltUahwuWnXaXidm/GtllTuRg6ZedYXsTZ5qpL3vwzIHylywRqK
qaC7TmttpzgbP7YOObuplAQ6v/+YN0ZyDQSmj22kI6S1Q6DGZ3VkIGKfl9kRkNpbD19t6a6fhJzt
qDq0afAx6I3Ct+bgxEvTXG1pwvO5iNvSOZiAUj2zKu/HSD2iifnWh6/2NN3JFq9hpzxIMGufqIn7
Evr7kfl/6+GrPY3xpWoq2VgecmlhQGnMgbuJLbowJ07p8t4nu7rSBzCJWVYe7KSTF3FGfcjqI/32
tAWzupRdxHPKbgyKAymfjl+KMVyaoz59+f3TlzH4D2Tg31tj6cs+/XZ9GPvZcRv7MPRoDhQhJhpD
h48ZJaNjuPS3hn+1t/Wg6qOAvO5gDUgNGFHkIRt74tSudjZ8O8oYlWEdOssF9ecmJboxuXJarGWs
rl8opYBy1VE7VLZ2iajp+ypMvv1+3N8YFGO1U3MLvepZxMVBiytLIJDWTXd1UFannddrroaDyGlV
V6p90NVgj24d3eHt7z/8jQWzttoKDJnTQJrsgzQig5zUtT5rfRr5ruzUI5OqLbv+lUVpLO9+sqEs
xSkDvW6cA/WwGS1QtbmowvZj2aJ1j8YjIiwjtcXPkvISRNOfcxzqZ9Vozp8mvdHQ4SrVszaEnI0c
WG4hnEOBGDQtXetoTCiVNffCFD2CQcVNB+3SwcTbV0uj3ddVprkXsD8//36s3phkbbV+jKRMdNkK
9TDYpEhmnMLsBgxzZCbeePqS2z0dJWH3YV0pQX5otXnys0RrN7nIgyMQz7eevjp2hkL2ZaXN2kF2
8QNyGu+TXvtw0rAYqzMHP0PMmZXKPdjKcKdb4/U85z9Oe/TqrIHnnOXTDPCzExpVYVEeAts9MSc1
VodNNuFyHVPtP4Sm/c56N6jZkdtv2fSvrPe1YnJAZ8FpeejBtlNxRem82Yb453jMr7Zth6L6DrLY
9B1FNY4Q/N7Yxb+Qh092mN6iKRYmpX2AUDmh4pAmF+6MGXTY0pY9aSr0VbiAvla/dJ3dQ8G28ko3
vbRRFzjt2atwQc0bM4nS2j3AR4pvqXVWX7rgKPP4jaW/hpNlWkCIjhvMwUmqi0orvpXa39P+/vd1
qy+vfDruU51hAZw5h1pN5ZWpK7/sMelJOt0xW5dfdMTXVtNq5yZRiUrIrDuHHmLqVwwhVa+0NMWL
pGxu29wsPthO3Z9Dmg+cbYTi21kiA2U7IC13js2Oep1NLQSDwra2YxnnD6dN2WrTm0JXMuB45gFl
dXgvRnKmWuXdac9e7fpEWlZt6jERhosGoMjR6YjlMXfst1bDatfnOpQtZOcJMRKceI1CxLuod4+E
X288XFuFAUhER9CAepV0s6FTWgv3rnfC4LSDdq2cpfcq6pyB1A4dxZdtAiXFUwqkW04a9V+395O1
nEejZvdI1R/oobf7DOJN6lbdadePtgoB4rAzEoit1gF76hsr00JP1uZpy2XN4IGbFg8pvYrDWI7v
YhdYSVyd/35MVjLC/97gaxB7TyfFLcLKOiC7kb6rnSG8Nzo7+mgFRu2DALYxckCr9sZAVIz2p7Q/
FrP94IZ5dptL9IZV2ud3AIwq68RZWu07JwEApKO/ddCEVoIKADn8QeIQfOI8rbaeoH/kZkWaHSrT
OuPSvUdF8O/ptf9nLFc7T62SBRlqpYcQ87fd0NDRMUQ6njYwa+Iq7vORojh2eqBtY13iPeUVodGc
dkGtRR3UWG2skEz/kOXGR3iQZ1GYbX6/xN44MtTVvapYpWkHLY8mEH4P5RZ3iSOSd289eXWrouwP
v8JS04Mr0vtZzrtGTU5bJr/uqidnBToxWdPa03xQFHGf1xqkxnYKTxyR5fd58vDEqWNRT1p6WFRY
vQHs4tngVMaJ62R1nTYo7aa6DoA/GAGWKcBt/HRSpxO/fbU97c5SAT7I+aCWtnuOF7qBnIJzrBOx
rIlXQoFfxIUnIyMinJGqQCBzZYjHGW3S7QD276YCM3yud4MOTnOeT6s9/arNP3nXUAI8GaFRH6Yu
D98VWphtRz1tTnu6WKVSrlMoaWpmyQHk1eQpQXsr4ubIof3Gul8zrLpQmCChKFB0cWnvIbxB/Rnt
/rSjYE0wisCYJvMQJAcFUv4ZUiU7EariyLC8McFitWXnZgC3XnYIHJtmrPlySrtLE/4UurDtIDJP
L6WzBFrRMYbvW2O1upeFOQ+dHkz8NhZJoQdgD931qdSO6Ru+9fzlz5+sIhTMghK4X3xoO/hUpVHt
APCop2XMa9XLBcowGHqXHKYQqTizRScemfPxyDJ6qwslVnsZzE0Tg7ak6FLJbivxcfPnWU3OMrRf
dxma1BcVsuWE3HruAeYxHttCJeo76VoQq4u4DgItCVBYPgBU8DBKPdfd+gjF9K05Wd3DSVWJSoyA
aEMn3XSR8TgGzUmhGP7Iz6cb4dgKJH8zH4y0AnUjNR9n39NObtVdBdfRrIyGmjXxAfXbwDNz6HA4
TJ8y3PBQnn+4xtRpAyzjK/Qsfygp2VsB+PCkuYSR8vzhoz32JXfZeLCHHvTXEF5ZaPP5p335agdz
4ENrLOKY3neU1R7NffNrO+Hsc8rjxa/A+MkGbuoBNTBd5Fd9ZxfbyRByI6VzUhgB6OH5wISgxkq8
B/IrqbT3dhS+yyv7yO59fZEjJ/X80ZkZ9+k4TuWVG0X62dCFoMKc0j4ptEJw5vnTpTIQ9I9afqUm
xcKRV/Y5yjanjfhqe05VMuhxOORX4LxTlBkXWmpw0koERvL8u40CCrCDMdGV6POHNGrQ/uF4Oem7
19cuGEmOK3cor2I0lDi//Do8DciA5dHzz47wKcbsEceLrrE/4zI/N8GX0z56tTUTyTpR855lYoEO
rtCmtE5rI6Fr9fyjg3JAnlHK9MrB2t0rQX6BeznSblie8TIQFGJ1rTqtlmhhbrFGQhcDaTvuxp81
tCJsoObh9rShWW1Od8Rn2K7t9MqQbYrSQ3wYzeGYj90b23N9t5b67A6ua6RXOUGUYgT7LhhOuoOw
VHs+7nU055MmkuLKdpILfTJ2gV39+P2QvDXsq62JqL1LI2IqrsoswF/DyCs/rjt3j83FKR+POOJq
g2IO3Y3VEBRX6tBoW9zijMu4LJtTppSnr27QYqpF5gRacfV/Ofu25rhRaN1fRBVCQqDX7nbbThy1
k9iZzLyocpnR/YIQ6PLrz9dTZ+8dE7e7htfMFI0Ra7FYfJdRmmPUjsUxBnLeJ+NicCdIg5WADmfz
Ie1y6DlDJvuqVsurmwUjO0FqRlKDAV0WKa5udNd0+vNUlz7ZFmM7UWq6mFsTmyElaoX2sxInHRCf
4w1jn/+eX87OcrJVFIzIiGuTfc1I/qEcxy9v78RLS+IEJ8h9QvC1GVLZmC9mlZ/AIfruN7RzcoZW
hhMEbIYU5lNgVEFZFToEV1bkvNF+y1tYESc2w6Ge6xbiJakKoPEVh0X4SQTgwskYJumSZyC7ZpTs
ISqS37791/z7OPfaTzoxy+3WllqAjtSoaf266hnsoaLNqhuTiPJ9WwK2IYHS3Q1kgmnf2Cb1p2Sj
TRoDXPsHqK7Lp7ib4K1AEnOqYYxzC6ea9Ym20XSAx8unECjGfV8P214nSf0AAxZItNWDOUBcQd7C
/QGokHmWx2rN/gJ2l9zSFXwAnyMXNj3OLrA042ABr23K4/hjkyQ/gizwueZiaCcRSdBY4NndDWlI
J3BoIba5G7vRq1bA6E4iSoYyH8sYe2zSGcg2kM8Bq3i88skvxIYrFmaTHmkUr2FpnOdowQDFt/L6
mpHtpcGdXNRUoBFlou5SkEnPyhBwEU5Evn97s14a3ElGfW8BIyiXJg2gwgEQgXxMwvJvv7HPv/lL
MhJVMJs+522aB+przJM7iKp7NaXxOZ2UIdXY1lIiaESV/wC35zub5Y3ftJ2MsUZMJZnBklQBn461
uFlsf82o49JyO6mhFFMAqxeRpzU4wRC/7JuHwEJD/e2ZX8h1rtZqLIgFbKNvU9BJm1sICTR3W7+d
BgC69rWAbC2BQvZutpz47XsXwU1gN1rYeWvS0TJb3BgT5rDrhWnX4e0/6MJyCeeAB2u4HejQdUgJ
7DYEE25Hhv6aZ/elwZ24WsFknrIWV0Fbls8kmvVBFZsX3PGsK/Zy76/Z0DF0lKs0orAsAqkSvAge
eS77+S/6JbC2rWEZhb5aCrIU2WU1g1A+FR/91tzJ8BDhGKcG/PG0J+orXELZLpk6L8QwlsUJWzSL
SQjuS58Wlc1wrX/YIogIvD3x86Z45dh1zW90tbWMFXmXdjKDhAPVptxXZFZ7BT3n+wiw9/d93nmW
Q//qgfzyDcDJg3NXE7RpNJefC9ACY/rH23/HhX3pQrZrs8X1zKY2XWcYToRdPAOQ1H56e/Dz5n5l
kVzINp5zwR0CgTWFdeGxSJIDlBZvadL8GYDm+fZPvA4fAJvEiVpw68tw2iL8AZOky80clz8hzF8+
Qk+xOhFbBE9g3MXv80BO0a6GMcdDCN1Ds4PvoXqMMoGZDMFcrvsgK5Yf0B+BpIbn1JyYhw1EAIIg
uihlsGnw2gacpk2eDQ/g1lULBChaUJvHiJV3A+4ptwVM3B4iQNG/dmsZvhOqXu/I3BQfeiHiQzzB
fPDtiV365k66SFhetlZBpHMTK3xMQMEua33NmfbS4Od//2WrQmsgjqoI5zB8zZIjnxlkMhIYFvhN
3ckXAxRHCIjXfaqkLW4JNi3sWcBn9hvdSRhqhGOQ6eCzRgIFgYEtN7tFe947YuekB0MKwmUVelMB
ncUuxqM7yH/hwW/mzlHfZfAphEtAm4awP+sb+g/cSb2AE/9qF734ooAsoSnQoivQQDUM7kUgP7Mp
unJjOu+5V1IEdyplaoeRwHyuT7MctIWtYAuEEUL5foGdwZVm0oUd6QLBwdy3K2R66rSdpDyMEzzU
1/Lalrk0fyfGCdMAaS+2TetWzvcyjjf4FQYhglkJv6sKd8K1LEOU4PBwS1XM9XMzl48hmbovXhuH
O+Fad/kIN9gYCjDLFOzaKfmSg3h8JQNeWnknWuetWBcIL2LmCaiyon9oJHn0m7cTqsUS2VFmLfmA
Lni8q2iV7YTU398e/MLh7sLeoJkAH52gq1No3nXRPh9qeoSPdfUFhsnBgxFwmVxM2Ny8/WsXVok5
iSFrtSiYZXWarXB8UHR80o3wWybm5IW1LyoJ86Q6hVtwv8fBB/8YDoVFr5m7mJSgb2FlWs2ILLjO
f54TdBTwzHQNNXnhK7iWdU2LHlA3IrSAkL3JmvG91N1dD52Dkk0piwu/EpS7SzSMCacZIgCukV+T
PHmAMMJ/U53//5AgvMQ7XQYQ4tgMaON5bPt3RCFGlfCnt9f+Qm3lIvKthY8H7yDdRJRCa78IByhp
moTedrVJ/sgjWX9++4fOc30lQ7vY/E5QBQJn0qRJzoE6amIgSsBy7W6njc7waVXLrouWftzJjNZ2
X2p77f3738esV37ahSUlHD5QOO5bdNEH+2GZV/pJTGcXcZt3xwkSBiB/AAxfdqW6zaAiuWcwZH2C
Hlr50MIw6vj2ArwanyEgXC8rGpkzDemOuAQ4qrgdErPfRH/rN7STIAcIWatcRuWJihWSRmdJMgDu
Sq8bM2buJEmxWXj3tjlA8csAXZUp+QwRHK/mHAZ30lYwVnWRb3Q5DTX/ghOk3ndQG/HJLBjcCcqh
IBtAvvly2jREfRlctXYdGM8Hr2V3m3/FgPfjLQiCUyOq6Oci6vGswyB9jtQQqsMv90tC+BopTbdT
U4xnQa5Tsl6DNrxabWBo57LDoi6wFEXwqVh1+ZiNs9kNvGyeRzF7vaHgJ8755pf6PWliA1txNZ1E
XFcficrjfdG20R9+K+/UMuPSM5iDC32CXlp5ljqXHwA8lfdvj/5qTsTcnUgtcqshR6T0SRRd9C0O
k+ZQzdVwu0L+61ZBPOuaO8SrRxN+yInbGAI02TT2I8RbabyDBpv4Jtp++LLINf8EY6yzrbqJ8ru3
/6wLCchtP0K0dsjVqmXK4AldJmRPSj8sIjQzXn7tsELBWtBFnahZS7zEy2WvuGV+USydKK7qWVZ5
G8DWr1cPffAZ5nxeAIXfjJ7iPgIdWUUy3aBrtNfzcrtBpstv2m6jsexkYreiw7TDKN+vtWh38A/0
at9DAtKJ4ajLoKsXhiQlvNj3WkOm1k+1ALrkL79mFyYLmSkjaSX6O7aRx5lue6896LYYSwMZuh6k
iDRul10fwMs2r279hnaiFmY8YjbjhqFN95n2IGnb1vjU1lhsJ1BpBWZrX1CSFgTqQUUhCAwi+mtp
4EJgug1GWJOX8VhzkpZ9AiG6mgQQrVmu3IwvDe6EJjcJfJGhaJMGA5shHYsSJ6r+m5vf/2DV4Xry
cqdAeKuEanBE0Hednwkt93mdX2GHXZi321GEqwbu2wCzoUXT39CI30Po50+vneL2E+HRF8SdxKxh
gXMMpi8wPfXb3m4X0QYm4VauJKW0fbDbeITfg182iZ2gtJKP65YhctA0+WjH+CAFxLH8FsQ5TgNq
akgmY9pLrj4sZrlphvgfv6GdqMxZOK2wzSTg98l833LzJ9eBX/Z2xR94otbWdhgb9sTQ1Z2Xx4iZ
Z795s5c7u1lWAjFYbD+obnwybQxaohWT53o7MQkH3byO6YINqCBwzelduV4zar8UNk5Extk41qxK
knSxK9utK+4aJrLb0WtVXBmHug2VMuWMjdIvdzEnB9Be/ELH7eBBxzksSUSzFNCAmxFk9rPWm9+s
naMSJxgsiBLMurBdivqBLNfskS6sNneCcq7n3IyZJela9Xx3PoVh9fHfDFf+N7m6DbvWaqRtLZIU
uprPwRht0HAwg+dyO3GpcrgX9W2lThszZBeY8Dkg/9GT7/9m7hyXQH91cM/exlO99V/KijfHVWyf
YO9E/M5jV79Bj5ClHJYWPwD3R3jicQX1N9RXfvvFCU8+BKhM4K1xKosCYvBdsIPEnu9XdQKUl/A2
s6UYTpU04R59U+gFN7Pfoek2imp51sgIN8ycQ+GySEZ5H0l6jYN13tW/9VHOrjVOTqRQQ91a6Kzg
2cn8xZOG7eFKb+5YXXPoXMO09MrmPJ87r/2QE7CQ8FtAh1CQFglh9rKrQPa4mUiYPMHEADH29le+
9CNO7Ga22VZq1+Gktawf4UUo3suy+t6VG79SkZ7X5bU/4/zLv9yB26EmYJZxsPGjSO9WFsbyAP3X
Kq2GLfikxoYcFPycjktHoTn59l91ISO58gilXK0gIzmfieET2H7lviPjD7+xnbAuRaVgMKy6E1wr
2J1RcX2c0Av2O81dfQRRcQKZxQy3DjglvI/G7V5Vqx8TD86+Lz/FgOYSrtr5WeyrKD4MUUY/bUG1
+TytIDCcmGZxnkEHfLNodlRPeK/9cza8vbJNL3xQVyUhh/wUfP4qDVWQ+lFV+aONB+m3WVw9hLmb
KgqBcX3iFA+VQz0cabX5PJfBDseJ4Wlkc6SqVp9obn4A+fEYNI3n0E7kGoM+hmWNPmlAtR4AfYJs
NQn+m7vi/x5erg5Cr23CCyLtqZO2y6FOjPtHSS3UVe0EbplXKLlPQ/0QNJBxBtdlkGTYxV30PtDm
k9/YTpgGAWETW9V6ooF4RzLxJ4C7P/2GZi/DiOBE4TOsEdNFk3in8YoV6/Cai+mlne7EKFcwegzg
Jg4iLuTzo67+BBVAzy3jROgEhRtr52wGQd081lv2l5jY4PctXb0baNaLvFpIksJ8KtkFTH/k0rcX
40olwJTGlLC7SNKixEZZp248lICZek7dCVIUC5Wexm46bbF8oHJ9yKrxyWur/KaTkFu2dCHpT6JH
bolWqPij0+mXFF2dBGUzEiuVjKeCJ3/mERB8Pfp4R7+Zn/fnL8c2HFdRosVbBxEG9ViiV1pBlvnt
oS9UUK5OQo+vWUMAuzvROf576IJ8b7L4T3N2Cu2Fb7+UOVHKk4XH2UrwKwIvH9UUH4WJZr9j2n1m
7oIYAuZwtTjFnZ3u4Layt23bXamYLqQA9525aqyGtAIQV7WIw9uSSChJF9yP8Ry478zwToGfqy2q
EysEBFJBh93/2yd8+9temLv7ytj2vYRw/lSCw5s8kRxeGpL6scwDV/1ggEF9IOEBflq28nbj2Y+N
qNkvBwTOaQoFv2bcrCxhwl18BNHrH772nlxUVwCB1QEexYQtTzoz4kNSTt2fUQEzFr8VdwI1acuW
wC+tPMHb6RNt558wgvUC2oZwBn2ZBIQuaxLCaOvUq4HgpAOMV8PIx2+fu7RLHQ4QGgxpcWok/UPy
6ItptBe2DTN3jlETTwIC1So/1SsUqOa8vItU5gW9x+DOOUo1dLGtPovmkjLbyyUvdnBu+eL1PV3a
JeQ9WNVxzJyeLXwkh61BtcS135nhEi+bbSq0lTZLE6j0w2xaJjAKWT37KS73UrSwZyOtRt+tSv5i
0rxTQfvotyxOgJJcbw24GugDlfGtCscnAQivX/C77Etr49UOupQpqTi9qZYpP/RjV3kuuROgUVS2
NTzbBNpjyR/owR0GGz/7LYoTn4PRhcpYDpcqOKwBDrvCma72XXHnAAVmAIZ8C8nSviP6DvwsQEQb
z2dYl3g5RB30HXQdp5FY5F9Ltcb/LDG6zJ5f1InQfoAF2FxUUboOSh5HEwU3pk7+8Vl16vIus0ID
nD4tYYo32WexDu+3wXpV6LC/fJlw2QZd0HiOWZqfHQd7+KzFfgU6PC9fDm00rQh0IuaUNFF3YwM4
AJvCix0DE24nOgGKy2gv8xmYevmeROeDKPTq5sHM4OW8VVJ1kc2DOeUrTU7jFlJ1bPJJXANGvV6x
UBeRtMJqpod6xpSWW13jbaac982kvZI5TZwAhdAibTYVTmlIYIMWhtvfyUo9t6ETn6rOJnBcAd8j
PbsBNYPuRC39UiJ1AUlwDwotDYMpndvpbjPkEwyUP/mFjxObHDCYYUEvOR1kWOwCOKjsAFF68hr8
NzRSKGE3mDRTmncdCMvJ16Qgfo+P1MUiAYw3LZAU1WlcRe2exc0RSs9+pRZ10UhJEJqtzoVOpzB6
rk39CAdLv6TiopDqeRzPPmw65VWU5LtAmuB+nTj3KkCpdAK0Kk0MURF5Hr74CfvJch/Pid/hSV0U
0gaBmNmWXKcqLOD2KhuxV5v+7LdZnOgM4PkEiyuw/xcG31IJP6E9G3PPEHKRRhHXG+K/Ahr/DNg2
Dey+qVflTF2kUSULGIcHZQ+sBDsM5hvD7dZvSZzgNEnb8gk+16mOl/zY5stwyEXoN7jLcoRPTaSm
aulgGJa1Dy24UrC0qpuivfGavIs1MokpjN3AEWLxmqlDxSK93kIRevMD7lAXfgBbLZtQuk1ptzXv
+GbCQ5HMnqsTO3G0UjLNDQuGlG4Z329V/RGCHT/fXpnzGL8/wtDYqUHJXK0jrs4Ym4dwWZ3C8Me5
BOt34Qwz4bd/48JB6mKxNgmb91CFHXjaxXtrNNh89Ipk8aWh45c1AN5ytOVwDE2bsIIdYgD4qthB
2L/3SwQuIIstedgQrtrUDnis3Yfj0v0TUBH6nXjCWf1gMxlEBOc+5Y3tv5Ahi3eWtMyvQHJhWWGr
dFIEOYiBrX6qufppIvWH3yd1SowNltDDOlQGxqV/dZr+iCLhdya5lM9N84w0NUae4B3MYZTcrXTn
N2knheEd0UTjXJrUUjikdRHdV/nod7GgLiCrikUOEmI2pZnh3Q80jLZn3JKevGbuQrJkDiFwRs8S
VxIK5nm4fo43fgXOeyGEXFAWGI95KbOoS4cVZsitbpY7PFpc0yK8NLpzkkKiR9Yl7OnSYIwHmOba
Gez1stf8mlfFpR9wdmLWQrxWw749hV0gh28elulmJTAb9lt5p120hoBRzznUV7Y4PzV26A5LW/nh
4WjsbMjeFKsU1abTqlQf2EJOZVZ54RqpC0WSLW8N2NOovWz1lNjxlvPRL624UCTe9BteF2uk8ers
bVjPT21Mvnstt8siLKrJqo6VKrURAbZkC+8Xrfyec6gLR9pMvhUkzFVaq3D5CAmjbb9WwzWNmPN1
+ZWT1MUjCb5NEOwnUCPpaNIfkt7Kv/qyWOCGPAmz5zC/3ldtDNNEv6U6B8Qv7zCbXlRWqlalZAmi
fdbgsepGAhg7Ht4e/4LhBs7/lz8wVlbSKNNjOtTCiG9boKj9IKes+4q3a2me21hZWUNaNxfdLSyy
4AkBcwI6wHpcsPFdJHr47sJPXA/v0OWGVzqac2bdTUMNi/M5CLf9lFQQ7pK1JU+ZqvMmNSN9WvSY
zPczXOnb91D0C82t7Yp1l5f5wnaKhMKLNxlSFyVlmOjXYWFDWojhFpjur+Ny7XZ/QfWTuqw6mUkb
FmRQaafA/X+3JD2Vf3JS4voj+2k8Ww2t+rnv4cp6PxgQzI5jps28m3sd+lVdoZNcdF4voQYuO62z
8Yim5Xcozfqd0e6Tbt5DokvD4C7dan2QSX8MivnKnfFCPeryBCvZzdkoN5WKEppoN5M0Cz1MWwnv
bbhfSz8cEHWRYLTvg0HXoUrlFh2SoBNwQ4cD2NuRc47AVzKBCwRThLVG1kylKx3Mp6AR6qYwufb7
ri5TkMUBDMvqSaXw/FVPXduGx5KY2q+wc518YgHpFzgm6TRcQVCmmHUMdWu/lOVa+MwSJLzJYN8o
PMLCGly+awTx25MusmuzZN3YtGLRG7hqgwrd7CA07WdzRiMnF9KYm0J1i0KHh+sdy/m9IP2VJb+w
5V1kl8mm1mY2U2m2NXwP+ZfiXpQCxlXtkl3Zkf++sr62JZ0yhjVNRGEthcOiTdpvdaf/sRAfvEOK
hy4wnKr/hCtj9p4QuGEvC11hWd2aO/Bc9TFQpvjYhrY4TM2Al8+lEvq+yJh8V0B0e9wF+E9XFuJC
3ITOJLtkCAM9IG7yov5nbOBxXGbLcusXlE46jMXU1jQUdWrD8uMWquLALeDlXoO7KLRWJKSaBWJS
LM3fRb7eD8rPDIS6ILQwtC0I/s2YRjy5MXH9HlrtP/1mLV4e8ILAcpXrXqWsl+oBGy+5M7qdruy5
S1/TuZrHG4jrfYZMrqv5AxWPGSd+l34XglYvcQ8j90SliQqehCniExHV+tlvUc5/zi9lFcieC3C8
kDMqwwX3lVV2ewjwP/kN7qSRzBQQWa7RREu6vt7LQjY7IxFEb49+/m6vBHnoXIUKiEuMJM/HlBo0
cknL7YdqpR087Hnzro3C/gsqK3OFNXAha7nIqzyHFUvPR1yMGpLtewMB2ZVAxngFVNjvuHCdapSQ
gRiXYUijgLzDvfR2HDe/65ELvwqLthsSiuKoFJZ/qdFz+LjEw+SXa1z8VcT7AroB+Myw8yT7vkTn
G3pzfue/a1TTjHW5zARRW1rSH5sZrqgil373LxeBhTZpVBYZNJLhp/szyudqtwxt6TlzZ3/OfZ6t
tMb9Kx7JcoBfQLlTlnveh1zkFVg9RLHaQJWalO83MNtB+8R1/e3QupDMXOTVRtvGzBoPAv1WfB1Q
TOvG+mUzF3aVoSZKoG0DrVBFpne6T6D7EI1++9xFXeVDtszg7/WpDKMDnID/qLvmi9eSuKCrrejx
aiQxdAy42KFs8h/9lni+qLmoKzVPKjP1gMsLhYPhEud/6Y151ucu7CqEXTaZS6SuftL1HYvIo8x6
Lx0LiJE4xx6hUMmZY4iRdAH7Wjb1X/XgxQHD0OdU/MvRtHQGRLgacteRaI91i4f6boy+eXxNjO0c
e8nKVN9vGHsj68cqnMLdMPdeNhQY3Dn2VLAtJYzmoI8j+vdZzquDLOPp6DdzJ6tAerm30J+HFJpp
6b420zd8W09NUpcYIUGBGdtRVmlZMFyHYuDcw3LwCU4si1OSmqAq6j7PaxgXrD/mYJz221x7ztwt
SdGaYSSYLIRDJ3a0E/k+ldaLus8StyblRaHmeMH3TPAuC3h+/1Xn/Epd8WqmxdhOUWptPw+NWus0
X2h4zLKY70HVLH1OZozuRmfCQMWooHWz6pF8hhzJuz6wm0/piMGd+ByWYF3bCEJN0boVd30im3tI
VV9zXTiP8lt1h9GdIGqSvlCQsqvSgkblDY9Bnw5int+sde8lmoCfcEIpFCLfrDB1GioQ2JbmE5rH
fvnFvdsNvDNaLraEZvfwtIz199X0V1pGl3aME0ZN1c5MzWOd6kUUN1b3Zo8Wfe5TtOC1/yzY9EvS
nbuyh6sRdsy8mHhXRsm7hqLR6ZW73CIa3rEJpIMg48ii/n0iaIG9zr3QxZi5E0kUqsRsgN9Tyku4
XSS02lEDDSu/mTuBBIu/3qoFgqAw0+APkjXJjvbkWo17HuWVve4W0CqoFZT9eA2adrAjlv8xZfpA
x/a5SiovYDeWxznx1iJqIF4d1emGJ++xhB5GXfooKGBoJ1TRLWeTGhLEUdU9g5Tc7W1Dr/XlL2z3
3+gLHI2uJJ8gB6eqYYemw7LLsslTntmt6oImIos2aJO0QXSAf+rzyiK/VXFrOhv1jGmJ9Bhv9qtW
x3YWfsnFLejmAMLJLVhGabWo+2aunupmvvZofI7zV7aia100LlJPlo0VhCXasX2vBiGe87ArDn3X
gXVIqwJA7zjUfCe6gn1fjMl8aJMMOK+XmUeGZGG6WlrIIEToE2iwuOGj+Y9X/LoQexWF4BwkIbZo
zMQtdDuj26m3xi87uCD7ViUNBKiWOiWE3dkx63Y28a1sXJB9PMHbJDIUZVNtw6ea9dGBaWuvVAgX
jlkXZR/nI+c8LiAmqJbkLi7W/DFBK+Uf3SAp7b0W38Xay0gv1PQWf8HY6F1nGijVdovf2rtQe7hg
R2M0oh4eePF3m8l0BqvKc+JO1rczDBfKUdfwLYBM/zLcVnXsxfxnyW9Y+15u8ViaNh1zMtywmB0D
EXme4q7V0Wy3gZUtaoRRnt21Wf6ous2v/nANBIWxzTznCKWZj4CsAulUfVMGlh1+m4W9TAN9tJZj
VEGCkuEZdq9jk/S7ioncd784XXcer4Fuo6FNyzj6TMu5gfhk4kXPxkd1ajOBU7ZUJTRe8yGo9xEj
3Y7n6po5wuuxKl28fdVIo8y58mMAxd0X27Tdkbple14zcvRZfeni7sOJ8WptpialUaF2E3TEaHBN
5+bS9J0CLWcwq4OifQ2t6rHpdrCvH29UvXQfy2Kw796e/3ms348v6eLvC5o16LGNkKym23Ajt3re
my4wKNawgWYhvppceQkOMekC8vk6w8s6RCcryak4rYVs72UZ+V1OpAvHH0E5bZoWV3HbDLd99S0e
F68SX7pYfLvVpIhnXgFhzc2NjQJ+S1T2/PYHeL1ck646aDjOHFJJuLZlk+j3McvlYQkWHygOVtyJ
XfQJZ9UuyA0ZY+2eiqk7kNB89Zu5E7tduzaJzLYqXaL4RzusMyD5iZdoIZMuHJ+qaarbeEJjBSiR
uybKpndR03k1VqSLxx9h8xd1sHNPB53NOzsl34tQ+31PF44Pwx45M0Gr1MgpuV8gYHJYabH4pRsX
kV81oxAjh10e48snxebqBrJ0Xs/vWPNzHvrlKitGuo2S4loCZHX+rojH9lEXifacunufghzdoCkE
4Gfd/5Rsed/La9on5/LilSTmCoGauY9pFVbY5optEywDEjg6bAFkF2Etre+6Poiv1Nz/gthe+ynn
tC23ZaMkXhrACJpmF5d5tqsFlXdWT+aej1AwmPLl73BIdLuPGhLtWir0DlAMfddC++thFCw+QieO
3WZjJfcBp8VjGJvosBpqPiZAQANzlgV30OiIj/1Eq2NmcC/acw2dgQNbt/kmz7LwOCdDc9MlNqO7
Uk3RnTAzsA0TKPI30bY+F6Rrj2O19NExWPph2cMGIlM7s8yg/OTNwJ7qksEddplIaw9wKiMfWLaB
sAO1lBtKzw8jJZg8t+1UwfR4LjYhd7LgzX0ZD0EHYTQVZ18jE7SfIaoFoe4A/c8vkun1EU/d7F5I
FDpw2BwewefsrhxVFzKly10otrhf2xpHLZBZKWPboRu7KyXaeYe/9lWdVDYDxBmTYISMty31McaL
HHQkG3HDic3vvbKlS2FgoR6XusQeZXKDc6mif/TDdM0H58LSuPwFIqJK4Euh7hYi2W9L2N/Uczv4
vEAx6eLzWwW0msJVM21Bdd0904h54SIw8jmgf8k4Vm4ARK5oKOp6De/afoVOIHan121EuuB8OIzL
HgLH6OBY3e0l2F03s9T9jd8HdfJZPtpqCIcBdk+s7/ah4ScN+IjXJU260HxOhKjQZEXpR/K7OOmK
PfotfhW9dAVTA9agN9f2gLqs+hhW9gFGNLnnxJ2Kg1p4L3IY4aVrvkK1l9D8ObF59PT2mv/b23gl
UF3FVLgEckjsM9yMo1y8D1EX/w0JrfCwwFNqt60Z/VK3et1PA+1vQyTDYzfTsNirYI3vq25eSvyf
+L/8Npj7bsUbUtFYtiVsHPvqIcrYdz3W9krCuHCouYSBOMhCGwEakLaEwIScyZWB+IgXp4OazhYA
TEHd0O+r/cYfCNs5xvWiSmWRPfS8eJQLDTzHdm4xSdjM7Kx4ks75VqPYanE97TvuF4UusapDn4fi
AlbBD1YvOxhPR/DGWbzemqRLrCqGxfBciBIo3ZBCCyLHyddGfvWQy6wqi3meGoHs1Cd9sM86gVN0
ma/dtS5FiqvuKiAGlzSjQos8WvXnslr47aqC8AaOelruRjTzHlYIr31olxb6Im3TPHZy1DsADbJx
P/DGnJZxDq/s5Qvna8xe5vk5amW+mfPdLJF/6QLcw3zoCFqki75yRl2KFifvWDzykKTgJdBk7bqn
8JKHGUfewVpWclvvi37wM3mSLikjX4Js2XiChm+8PVj8abuyCa/8FRfOcYeV8XaOvDSGfLnWYujj
Ebq1iOV4RitrrlC51car2SRd/gU3eCRODDwOoQYW3ySKrzeiJs9vz/x1VDyTLgGj2uJ5gbVYlQY6
mPeoPwGCK6wFxhgiWHA+bPTdmKim2m0iWncQYR0/kBq0xLd//tLCnTfvL8UIg65Ja4YSqYSzb1Ve
3yJxXbk2XBr6/O+/DN2Fq5ziGJf8JjIfxQrlUihzeumfY9XCl4M3SqFWVfgmnV7AnJim56W/2kz/
F2b0yonrsiCK2a5rRlDm9CttoLiqsvizXuBqvKvk1m27ueP9j0bUOttnM9rJhzKssmFfb3S6C4Yt
uuVTRr7ktkacjE12YFnI3q2w44F/5SR3UMFU38eMUb+OhwuWBtNiFkDrlSmoLkc59Q3Ab/mj1wZx
wR5igyrYsG45IMKh2CXRKndk82umuFiPEDiGrQjjAsts9s3aP0eG+A3tIj0GmLhNTRkUKRDO22Ga
VPWAjpO4cnW6sLVdrIfUsyKiwf2xSLrwcVr49L2pRe2Zb5y0PrOBjcSsVRpb8ySrDhTbpYn8yjeX
S9LmIS9Q+QJzUO7LBe7cnLNrrecLy+ISSMSaRHOF23NqZrbeLIxZMLzyK4ny0uBOipfBONQqgjs9
b9ufK978Mthy+5VrLn0EVediJJhIaUSGYBfL/DRR+tEvgJzrnpkjAL16lLRr1d5nOKTwUOEbnE72
5iwZt2ppyjQTQ75PpmAv1Dz77RQX/SagabLkJilTm+tvmlV2F+ahvfFaFRfRtHUz1/icMNHj8edc
to99oj75De0seF13rIujBUM33bBPwl4edCg984qz4hL8K7SrY/Ihqdphv7S3w6InvwV3BV7DgbMK
dEDywRIFU1iSlbtoGFa/Pe5CpQpB6wU1EmbeTMEDRxQ9VcZOfoe9i5ICkTPMuF0KNDrrm2I4JNoL
IM2kC5KqtxCnZTEWaSTVrernuzWav/vtFKcDFrUqzC2bCwhUrOIQxdN6kFwufnWtC5LqW7W1NMDE
6w13jCjAXWcsIy8ewP/j7EyW5Fa5LfxCVxECAZKmyszqnLJ93B57Qvi3XahBCPXN09+VZ2TjSmcE
Ew88oEhEs9l8ey2auJQU23skNDU+51Qs4XlhVXhIqJB+YaGLSVV9R8JqroK8b0p5D5Xn7TjBAs9r
2N06AxVfbEjGWOa1sm8DM72aO+E5y11Iqtgh7ZQWBdZQbXC2abitBrb3m+QuHbVOOxXr3BavA0Ef
OGnVg13Twi+mcPmoxCqc9KUtX8fbrk9VWCYHbrZbxW5XTk8XkEqjBpKRC1ofljdb+m2Uz37f0olV
IKFdFj1BOBEpuHuIKe/KWxpP125Gbn2BneOGCBIgPKwH9g9HCXxW01Qdu7ZOXi2zeFa1MXkni/l1
ME3zYZo7z3dVt/5gxElXgHIpYFoCGxe57fNJraY6eg2aW4CwiYtd4SDUa45BG4qtzupJ+e06LqsW
EHxluJMVr5OwtIco2J/WKPTybKOJS6sJo/SiAqZeJ315tGw6MD8TAjTtHKzptMRIBBE0LUWVVWb/
EhWd39Oni6uFHQrjghpt1704p2X33JrhlgvzlYXlAmnTIooahf8KDnmqzEy4Vg8LojK/q4BLpFVL
E6w169H6uMwZScXJyGnzizdcIK2uhVZ0Mup1Uw1hVlSBOEwjNIj9JrlzuEJRHoK1KwZm75tPUAz8
mI6FV1kTxfPs77d/Bc8z4H8aIR5I9QcmzceCxdpvI/4DRCOmX5pwxmyhEZ4Yg6cF3JjXmLgYWosA
idowwbG64vFBhjvNlsTPnwej4gS+XJlOQBRHvY6DjR/sEiGILHp+Y9O6LMQXciIuiga5nToJdRrk
VUBkhidDOJcmej3u/WI9R/6yxn7JGDW6TZea0CAfocEH9FhBAAL2q35jH/3eeBK0qRi1Vq/bmZvD
HpXvB9L5BZIh/b1tOhG8X2ua5gUCma2aHxKS+i1SV/q1jpStWjy/53FUKdRPpdPDGC/ML3PkomhN
mcxLXWxpDn8rfWh6Eh87uX30GfHYJdHisYQfzzbhlR1GurJcX/WxuTEqlyn952SMXQKtofUGUZUl
yEEVmDs2tMtjJaPxcRYj/xeZqurO6ye4z+9QeWikmvs0b2N1DNZtyxB3+L13xq7G7FYucbLjmpdD
OHB6qqA5+YDyspNXz13GLVFp0gQWQbbcmvA0dtCUmU1wyzLuv2vGSx/AOa6nPValnrBUkeCtjmEY
tk/1Bo/IpZ6/rUuP7Seka25hEZwtcnobs/6NNqE8bunFeCFV74pFiPsVZnwHPMuC52j3923E9aHr
eHg/6eKznrR6z8vugYz9m6Fq5wyCTm3G47k4E9JUILu8bJNp7FJ0y7opvKPsMi/wg+jaQbdddB/8
voOz7QhKAR2RIMm3knbHQhZvAdLcKm5/OfiIXY5ur7Qp12nDTYo152SNIQyH6XljjV1r3AntWwNr
kiqM0lza+Dyy5EIHe+4MTmwwmqAIGlGlue6jZcj0Ggb2YNnQ+NUQxS5Jl6ZL1ReUpPms1/GwTOlX
PPd7bfaxC9JFZOrJFM+wj1ahEsdxLpfyQEwQ34jgL0vohaXlwnRw7cNj4YI9ua5Vf5C8jB4WPlUn
Mqrdb3NwiTparLTsR5HmvQhz3Rlwtknjd0mIXaJu4+W+zRoVHwoW3022tQUtH9bUKuaVnIhdldsq
tQHELtY030fRZSnSfHcmMLecvK9Me5eri6mcNIPsR66m9V0fhP9ujHt23AkTln3GHrlbrCi6HRtz
Cm3heU45CwoeaLSNbIsFxdgdB1mKQgdy64H2yrM6aKrfwxvADKaeqwpfdJ6q41pOyd1A9+HQyNU+
0baojzgj9Tc8FYU0072Qj0tsg1MXp/q+0jgvZwiF35i6L6v20NjFvqQg8SRsJPPYhsOTTWrzlC5I
tmXlHqpTk2gGY0doWH7ql142B2DkUJ3mC2ioIyWifMJ7XXmso7ibMhQbb0+N2se7yxNsmYVFWd+T
GgIPf9/7r6xkl2bBJZlMRd8luRkjc5J0jM67WcUHqKDFfseLC7E0DJIaYomSvFTsu6L2W9cJL7Ea
GrsimLJq9lD3DY6uomWwvel5Nq/CK9aPXYZlWHfwBEOd5KqlHzmKMg9TaL/8fdyvLGEXYREpkFJQ
Q3EOuEOcCr3fo/xnOHo17oKBa6BtpKYkzUMWvEqH6Z5w/c6vaecCh5ANUGOMaLPb6UfTj5Ccmnu/
+vT4DzCwwUrY9ZDm0cTe1XZ5bLBY/fp9+Q6/3NtmEdGetSO2TJm8lQ39Nqf0BkRz5VO6TKCo6BAN
BE0PdHuqZPIcVLFn085uvI4FJ+Fl6UTc1Acej2MWDK3XTT92FXuLshvaWSdJnoqlPsoJnPTa1Tf2
wGuD4uz2LJLN2iKNnq8J6KywbvaDsrHfJHQRrRTCrlEIijQnu5zu5S5qlLyy93+fKVfubS6gxWDw
tuIJOsF9U8z3S1OFGYvlftTLjh2mIumNe+2Fs3shhnLZqwa3DzqwKUE0PyGVsEBHs8iihNijEGH9
EKYz6NUCsjJ//1lXPohwQmUY+XX7Vts472z4NTUwOiPEKwMYu+RVEpueFkEf5wYPjhkX05ud12+9
uu2QV/8n0gRsKfSk8p6v7+2gvkET2y/UcfVwRVyMQlUU59LQSrhJFuVHqFh7idbS2CWyBGXpvsIo
LE82OR+7nn7ueOzHbsYukLVXM7VSovG625PsnDLAZH8f7+TlWemq4S4RK2gBUey8qyL2KqpY9VRW
1XwfQc8301FX3tVkCu5MqOyN9XZlHbjCOzA9KdZk6eK8NBx5zK7MykY9x2uUx3i5OVI9f/j7T7uy
Avjl/385AnSZJriHwrBtg23uaxsM5KCD2I9Si13aK0r4pAoxxzkcl8E9d0WQyTXwOwdc2GuvuwkI
VyWQYdP6qGCrdhrmxm83dTVvq7boexFbkQOkOOu1vje9/OE35M4pwMtirou4EXmUlOlxr9K37UUa
3qtxF+Wpp6Hb2SQ4MgvYrXFDLN6Dv1E3HmSuPO3Frhosh+gGHesW0wUKQG1mYNj4uUh59Dpdhy8t
6bZTW+/jCYtlyrp1Hl8h2PISGKcIqH6fqlMSDuuyRzxHqZI6jiaq7xjVzO9sdvWoprmlattjnpNN
Rjj0Q/ZmD9vo1pXiygHqQjmaFj30p2ORp30BiZFNVMd4JLixyD5c/9nxVOQZL7qcP4pkd8qTkOeC
sOEdF8N6WLm2Nw7oK/uFiyyWioRNVTGR8yJNTj3JmjX0vAz/gSyOimzzPvJ8Nv2TstEPNd2qxbjW
bWfN6bBEZTDKn/Nw2KYTp1v0OPDFHr0WnQst1pjyE8D+y5Cv06FlDTtyyH77NX45lH7ZoecgEl3d
MIzKstQZMnvBY9TEXm6jNHZ5LtUb288EsyUmLXS765XcIwH93a/rzr2onEsUyVcpNqMAougtzfHq
51e7E7v6VFO6a1UX2OgGUYeZ3ac72Gx67qIu0QVzZxSttzvP1RCER6klagAgD+85XaLfvyjv1nYr
xYoxX8rneBbLwSpUyviNOf298VaixESLBnNRm2o4hCMoUSEZ96u+iV2sC9Y9KTZHjXGft3ch8nfZ
yJhnfOjKvG9m7ltSG56XYSAfx97+gOng6LfDu1yX2jlenoDL5+m4DY9yTto7yH/cqsq8ssO4XFdM
63KkqFzHXZp8DRk5r93w5e+f9Eo66g+oaxhRx5rsNGd1Tf8xa2gebS/7B7XWld+27qJdCBGWDhaQ
DO9yNoDiWJzBW0L43bJctouh6onwJmB5RCD7o3h7x6vIy3+Mxi7bFfV70oRLh8bLZcwg/fgkzO53
z3LRroAi7xLw4jLXw+HYLci3Q8jbM0Xiol3grySBmRzPiwSiRY0+gEj17Lhzr504x5QRLc9lGPzs
q+pLTfmNm8m1ee6cpLJQJOo1eh3VyZt9re5ncsto4krTf8BbuyyMLUqaR7rlx3XpbNa1gR9HELvw
lpbFElfM0tyO8gspg+MQsue/L9BrHXciU7oazrtSElwW5uKUprHJWsX2o1/rzik6z3QHAdyyfCTm
c8o1ZjkgN7/7gotv2QkFsDOutzmeA9asrpTKyoR5rnwX4OLJaKEYMrN8i1ubQVv7f/va/Os3LM4p
unex6od0YXnbxM+0D5+Tjn/0a9o5Q/uyTdJyFiS3PeSGM2hU6k+GJbNXjlH8wQ+EfTursKP5oFqe
sTZ8Vaej3/J02bCeJqJHXERxgoZHYerwoIvCj5mLXbGydlzKUCoT5VzqHwxPLlr7raA/wDAIXRIG
x4Q83NlbiMe+Sgk8PL2+psuF0XmppOoWko8MghTxrJHXVYn0ew9x0TDTpWW6sZ7ktdYHtkHVsfKT
MohdLqwFcFBHpEPTjP9MVfGugUKG35hcQo1fLhWG4qEPcD7NxbzhEbwMftrJM/PpypMlfT+X0bLR
nFRjeGra5G6Gc59fWtXVJ4Pjh6rgrhTlhTEfo72B0mU1fvYbFGfZ2whaO/OIOsp2WHW29uKtRRra
LwhyebCtXaHpkGiax60w/4vqsHivSPHTr+fOoXxxMNyqdqJ5H2zrQ7TU/7Tj6vdqgUe43+eKlCEL
1UxIvnXBdhcNXXBMFr/6E2Suf2+cRTDTrDrshaM1H+a4g7X2qLyGXLgoVWHLBjmWkeSzqvuDqlWQ
7QRohs+YC1cgTO2yqUaLS62u2+dVLVhBcJTxa/sSaPyyPCHy1Ii9omFeVg2/j4NmPEQJKtz8Wo9+
b10NsB8riA3zZjcwwqHngFX/82vaWUIFtGksNTrEbrjnBU8+zc3iVcQhXHmwpaddt3K55/VaTesB
lbLs4zit8sPfe/7yJUukzhJqRgbzgiUM82kZi+YYV32LFKaMgq8KZkk3cjn/8d9/vm8Jl28CKDtr
s6swj5qSywOLrH6nw8ZkMGTVhwTyutnKDNTJYp4QmsHKEoYBAbbRPVDbd26L4vT3n/tyyCpcWZWw
qW3asWbPoUSz3SeB+NJNiZ/sqHBJK0jvF9GUyi23Vbd2h6GHBi/sbEmSHkaZGD99MeECV3aNRDyE
6Z6bzawQjFjEofENu4XLWhkrRzsMmG/NtjynIFAOrL5lDnUJ3V+aBu7xO6fpFq9kz+MUGD+rqP5S
TIqetrDhT1PfVtxvqbvIVYjxUCWNd2TJ+PYlLnl/IJCNv/UccLlPvvQ7nJ3E7nNXJlW552mUzicU
sFQ/yy4R3wNQfI+wXyvw2cOuP7XzTo6CR+mBxSTosnmvvPykqXD9xxXtiwEiimG+sx8xtuKsD0u/
3IJwKWJF1rHF40mYQ5aMH5rOvo7Kur8Rgv1XDvXS4Dk7zhKQ2KJYd8+3IVQQM4MAxgp18/NYbO1R
Vkl5zy0KA5e1MQfJdpLptDKHmrTmNbwX60wMMDjrUQVeZEkfRCfI2OIttZjFfmDFtt1XNoyaozR9
43URFS4bscxNSwddrzm8GKfTkOJdew83vzBduGpJtrTiUoWO1o0qMrzMz3d4f1r8+u4iXWHQNzJc
9XqhaFDPuemsSJTnce3CXJoCQx72ZMmXGi9TRkNcEoYSfj13IT4Qt3Aw3LAPBaQ+Q5roocU/ftuD
y+Sl2z4WZdru+cy2r50uNXhS/tbvhHGSIoaJZFHE7Lka5bf57V5X3/0avmyqvwRHI4pNYKo5YGM2
TQcvAIF0dDYFkZ8+nXCBKx3uGhXdxZ4ziA6+ShZrD6yfbjnrXjt4L///S+8nORtrpd1zwUaabSI2
pw2WdZ4f1NmQ4aRJ265D6yHlMhNFF2Yzr/0iMJcrDFAHsBVabHkHB+8P1UC2t2IYAr+uu2BhyxPW
0CDZclO0+qQ31KOmbPSrmRMuWhhUmrWGdHPeM/I/Svrq2JbET4tUuOiVqitgdN2Kuolmrg7DouU9
uEV146C4XIVeOCdc9goRTURNMa45EXV8t8IcWR/TMozPuubVN36xJ15jBZIgHUffX0R/n6UyiRYL
QbcpXwtsNl2PWu9w88qYCBe6QjKj7NigphyswvQoI0LuOAqF/QJbl7uK2KIFrKTHnPZEZF0Zx/cE
b9R+rbvk1WLJBnxDDHlt2IMe3wOP9wKvhAteDVFKx71lQz7U8kdYPpcz9atXEi51xZo1niVuZrnh
+x28/PpsXMJnr83Yha6CeUe1CR0HULWv4nq1GeCr8saOcDkpXpj4Lna1mb7iKNEb8tT2/R2323gC
8BE9RCORT2aW9Fus5ltV61f25T9AqJngUlzgh0R7QjLepPM/6zBUX/2GydmXdTradR+jHjU50/4I
vn3OYGflBysJl4TaRKtQh9X0eV3MPxcZ5hz10n4dd16SIlOToY1Zl6Na5hMP1q9lGngeVq6k0VjP
6UwMprwZhjavqLDHy7bjt1RdEqrlQSSDYO5zmNcfZh6GWbqWfnIVwuWgTFVMMPNE17GXVa/iHSiJ
DmzqleQULukUDXWwqnGBYFy1V1DknlAIsY7/eH1RFy0ELAdrw03a3NbjXQAvyCyNrV/tmXApqhhX
fTHMosvhrBw8DFXa3G968FyjLkQVBURJQcsuN4a+RxHCoVnXb38flWuZGRebWlHmhE/ZdXlEB/Eg
1/ihW2YcHe1BRu3bgPBTn8ZfhFqKJz2q6hUzgJ+2tbn1jnDllHfBqq1YkfJZ1i5PiN4sSlo0ux+6
hH43RbGezUIVyRYdLd/Krqg8p4KzuLd0h7lbktrckGE4t21vT8aw/sPfh/TKjuqqxE0YtzpBqJvD
JlUf52D8bLXnHcAlrsJlqsigR5sP5tOKBEfWDma5cexc6bcrEhe3nHapYW3exeGxJyMqI27lfa41
7dyJtnXdoGdRY0iW5P0dwT9eQ+06AfY2TrZKL2gXBT9kb+uMBcyvWFW4pJWNhiDlYrU5trnuLoZa
6SkiTB78un4Zql/uQzVv5X/BeT7FkmRWNVmPGlPPxp1jt4bG2qQD0ubLoTZhnA2b8Ty8XOEssAoj
4pOozfsiNGfR9fOZtn51tsKFrBraDUVS8iYfSvK4z+PHZr2l1HxtCjpZJ8hpN5WMd5NXIvmKMjSV
dUv5zutbuoRVLRoJGmRrc5bQD3OwniuOGNyvbeehCObrNCzxLpcHTFQ6a2ylzhASKP22QpexSteJ
hZoKnSfr1B1KXW2HNdw8j0UXryqSdpOGpiZnqfwWlHLPpnHwW/suXUUrWpRFEmnMlYGc9igYjjUp
/ZI4Ll3VypGh6PEy6n34gCvKp76IbgQ5l1z3C9G9C1eVESsrwjedo9JB/NsmAT/yHe8EA2xSb1Rk
X5nrLmEFfZ8tkrLFTs6CDzCzgOBsGvjd11yH7iCOaLWKXedsnZNjEPcKiKjxkxQUroRW2IiJKKJM
nph5O8RN97QTc+s+eGXkXc6Kj4VYTdDaHFIOwz8jo8sxlkn3SktQ+39frdf+hLNaq6TaUVNYtjnd
sZz2YawOomuLU7mGuxeyiOrh3w8Oq+Z9ScYKa0q0OUyTH6Zd3Mi4XJk3rlxW0YY7bsh1k6+0KXOY
g8pTtUbrjbG51vplzH458ap6XOFkPti8gRhxbWWaBXz55Dful7/5S9tJGUFDKGibvAib/VEtPDlb
u8ojfJ9vPYpcxveFdesKZy0QAQlnLpucBDZ8HyyLLrOoXoZXZZWANw4qcdoKKm7sEi8PFnclPobK
Dn0HQbl8M9sbUf4Pzuk33mKvtezEBlBlEEqttsn7nX9Kg/afqL6lIP9y08JV/wp7RcGmJW0+xIM+
jf1576ifojvqEX//woGGyS7y0og72jbOmmp+IkR6XrBcwGssw7lLl6jJx7aAAkQw15nqAr9Ugst4
JXAeIgZSMDknz1sC2nAuhWfy2GW86n62A11Km9ebRHorpfXjMM38Rs/Fy1PeZbxG1E0MZdDpfAQC
kzwxyovqAGpygcVCzNVPza2fRoZwma8eoNq8WaMhghvex+P83s5+5m3CFQJbhoTWUbuYvG7qb8im
/WsDSAB57Tsu89UuAKRtiyCkSAvdHbSotg/1oFAeWUEV0y+ad9mvZtK1JAQx2jos8yHROzzu5C1l
pCtr1pUCQySCMpiN6pxELD0QMTUnm/Tixvhc2TRd+ouVAU+bccB5nnbdq2WRBha7LTyt8BpfzQdC
Y3u/NZrc2NuuHL+uPBgf2nDZu9ng7Y20MD1YKDA5FDESXf78+wd/ebi4C4UxxYlGjSqOyKDOEgrv
CsqVny4Bd6GwdpADnIfR+NIydm7IdN+J6pZOzMtjw1361ixDuo6hxTKAmsspLbofDRvLp5pSfeNj
XxubyzbyyyHcpDEsagbS5Jouh0HCfYCtzQe/cXeChzFdtjJoBp3PQv0sAvtxCLobAdXLc5S7olQT
LHp2tS1N3vFlfCeAWX7uUO2psrrmfdaWnYFvaOLHEnMX55qbWfZ4OMdn4CW5F2tXHlPJCq+tgrs0
15yYXSDhjq2iGn6WdHggUIn2it+4y3DNYq3svlmNjHVhjmsRvRH1aE5e39dFp1ajUTUH37hcxzQ5
psLGpxpqKzcOsisz0yWmphKGJDSddM7X6nWEO0uW9uM3v547s34qGCkAsei8XcVjO4giU3B29/ue
rjZVafYwbqWt84Ulr9ZweWrGyevmj1fm31frtE0VQhNS5aYrIGnWtWtGhvHOb1CcIDOgKZvqeKly
WPo0B9A+wUGR3esKyl30Cem4dZx2Uua9kZ9q3BN3Pd5o+spe4JJPwShLO6A8MYdBeYhsdGnlI7P9
+LSELXmrgoDAjVvXX/xGyclJpXEqjNymMm+TKX2Ab6Q6IJ8pb6zXKxu+C9AUg9KC13uZT6Nsvy7b
2N8pSranEb6TN7bOK+vK5Wi4rDZVrmOZm1KiPGeo9oPuCDt6DY+rXDRKnUDZVqF1vj3O7Vqc1k4M
fhcs19VwG5bVDo1QqOmY31g+Pchh9zP74S5JQ8Q6SqYjlVdmTg9aiSgL4KHstyfEzsKtUTlr5nhT
+ZJO/9YFLETj4r3fiDvLNp70FFOQf2C7+Uc59K+byPzr1zT9fbuRTNkxKTWaXpKHSbefqQ6++zXt
XA1hKi3nQXUqLyfoQjO24won/PA8/geeF62dlW0QnGM9HJdmeJyJ/ezVb5fNo8ESIoeGpiWhH+ku
bFYFsETza9zJRHU4q2dRlSoPkLI7rQCSIblQ+mFF/A8kKpintqRpcOaheVuyNZdT4hcJuDyUMqgO
UysNzklp4zfj1sZv1CT9Dj0Xh6LToprRFiqf2mh+kxRsOXVpwrzyrtzlobYgXsjWcgUeilyqz0vo
xIbkRpxx5WhycaiixPppInS9nMqgyNKAdW84dJwN5P7peD/hRftI0uDWzfYyT/5Md3FXkQro5ZyQ
aQnOdReU/LAGbXlslRifEz2KOyTbzN1mu+CwM174bckuIEUC2NaVcRmct31qn4MkGI+4UEiv6kPu
AlJknYlahwk/iNhvQ6HexhA581prLh1VyJY3kA7GWSKeIa/fHkvK6Y1D8Mp3cPkoFg0IRUygcpNA
iKkR1t7tZKyftMZrkI7SKWtQ1v+Et1q/BDN3sSkhp9SM4xCczYpZnFSw7KytX1Evd7mpgqUzZi9y
a2S1J0h0vrW9uhG7XQlGXGxKpmNUgUNMz9O8fWyW6vVebX5xjgtJFfNSBgYlCzmTW5zZZfs8Su45
eZwzN1w2SMsZnLks3J6iWDw3ae+HM8IZ7fdDl9J1KAXUp86TGR71JpuMEhL6nTCuVNTEoIXM1SLP
dd086oF92VC/6regnMB4KOJonFUUnMFM/iB2sfeUjH5KIdwFpGAn13T9vqbnMWyeCwJeuEc+7eDV
cxeQYhpzm8oeR4CFLEOi569xOPm9BfM/+KjUdmW/mPS8VdsXGM38M9vFLzxz6Sg2jqVcQy7P5Q6Z
0D2av209Vze23v/m2wuHiYtH6Y4zoXCQnCG2Y/KNxOPdPCbTa1VN4fRU4hJx36FkPoPBrryPFQ/e
YoszjxusKeEN2U/LvyQd1VtKYGKUQdCIHcZ1TJPMzvX4g6EM5kPcRvX3SuxMZbSoxT9TZWKVmUYg
j6PSaHouwQf+G4UMbFPQ1Rqk40JPWiX6MCbh9K1I7H6HBwYUBS9N86YoSDBlazUuMGZFIJzZIB2n
rMCUyVvBdphmU3oQKjHQU9LhkrGiwOP80sevAF5UX9YkKCDPmcz8ji57fVZNoO8DiOk+imWx6NKS
+kFz3IXDLCvgCxFFsISuhzLbqwFP+X7OjtyFwzY+gNPvU3nmMHFpF9FmE8Um8vel8vLrAnfJLxub
op4uHbeoeX/ucdl7hC3pzzJu1GtF2/Hh73/myrHgqmsNq+15x4Q8ky68l4l+vyCkv/ETrrXt7FOl
0JC/mfvkLEO86wR6O3HW+ZnGoEjs981bN4nYgUzIs5iicyn5R+gT+gWqLuolZ+RndDokZ00SmUXB
+4CQW6V3V9IOrrJW0sZtiMWTnmWNEvgx2tR9M0zkYIbdz+CYu9iXaOZhajq4oI9iMJlgW17B/9bv
m7rY17IDzq0DkZyRlHkke0UO7Uwqv+PBFdiiMzjouN6T88jn7Xixvjp0ddv5XZ0iJ5RQbTkGBfTa
z90gf5Qt+Q6n13d/X0VXbh8u9sX3EQJV4SjPxcyaY6nofIoj+GtXCax7UhPsjzvE82/8sSvLysXA
NNIyK9TS5Xm1FUUSzrzlTeyXCnaltlBczvqixK6zjelw6NL1pJbYDxmEnenvS3bmbEgMH9BxGeo7
G9rXapB+anvcVdpCaQqFETO+7mwSBimCpDpx0STHv3/gK2PugmC8WQVUAxAVDYOQh4B0VZbu1Pot
KhcEG2wM28eYp2dm8ewHD5A521n10a/rl53ol3cnVZHyYn+dnoWZYMMS/iiZ9NsoXQ5sKta+3hqM
CtSMH5LuoY07v9uKi4FZBfe4YCfpGUZPOUpsIejBe78sh8t/xUFvJrZcei1QYB3K+hAngV8JAHcB
sKQmu+mqPT238J0pbLBmDJ4GnvPEOVAx7VQkDUvPa5u+Ns3UH4uwKv2muMt/lVs0QFNAxee1NPem
iuZDlRSeS9+V2RqSqtB1qcS5XMtXUSMfk9Uz7HeJr7UoRSt4Ic7RovrMkOWe9ulXr7XjIl+WFATO
BpU418OnkZk3dTv7beKuwlYDHe0wrkpx1iVWe0rFY8jMW79eXzaxX1Z8g52JJJuFOeIYnIP5a1Tv
7/1ado7QVZLGhOQy1oEIzySogoe1R7rNr3X6e791A++yfmvEGbk8DmGAZT3UCbkR6P43j1+4ZbmI
1NToFVYPQN8gVozlvpkpPKyVUI+wcUH4ztMfaRAX2Zas/FXIG/ENa7l52AbsPYXsojJTdbicRDRy
PDMGNM4UDrQ3q6UFwRu1loet6ojfxuqCIVGcRGJJNT+vJLtM6sHv4dElQISaWl5ptBsKsUDHpA0z
U924xl45Il1KTNIBFzwaxViH9SvUWkYZ7F783Mu5S4kt1qS8IJs4I93xXYTNlwmr0WvWuZCYgVU5
WL2UnzcTLscy7Je7iO+3EpRXRsWFxOqiageiFD93M3vPa1tlgH788kAuFbamBGY9gvJz2aQHxJff
03X3S3i4VFgwwUKbB4yfU1yeIUMzI1tTJ56HpMuFpalCZDZA1AJyej/nBJpuLPLz+uUuDrbrGnrj
MyC/ktkAgjldC9WIm5THlYIw7gJhmkZ9q2fMlguElM0XI4pYwLYoIzjfDkYl0Vslaf8hlDBMPcgx
7csMvlbpvdnG5UDGbvOatsxFreTQzWGQSnoxinsd7PaMyiqvin7mglZlifRCv03sPBTRubHtmUjl
2fTlAvXL0ZSU2ySMTaJzOIN1C2D4HI3VLZzu5bXGXGUv7GllOJmInm05HSOh78k+e91MmSvrNVpu
B8CR9IyH1FPJi1fFym80/XJGgP3BMrMSDwopRlq01sAmdXuOBt4d95pqr4svS51Tu6Ol0SML6BmB
9ONOhiff1cb+n7MzaY7b1qLwL2IVCIDTlj1IarYlO56zYTl2QoLEwAmcfv07nVWMZ7mrsMkiZVEU
iOHi3u+e49JhplkaApEsep0UxiQm7zqZeU4Vp24dIhDI1nkLrywtbZ4Eogj3ymt74y4IRiLRdV0Y
btje+uaY1TbJoWCjvSp13EXBAtZRtCPV5Nqt9Mc29KiLiDsv/spkcUEwahO+JXbfr6LOtqJTt0k+
zU0+Z9wvCuMuDRbJda9tR/eriXuVZ2X5tWuye/foX2c1uSufNQyDFlXa76iedfMHzavmnVz6+mu0
iuqR983gdyvgLhq2I/mIVbytKAZk79FfCVZ08gp0uIuGlVSBh1yi5ZrOcnsMKmMOiU38+kC4a1hI
MhQxQoOnZyw5TunYn6Ug3HNmOhH2lGx7W80jRsWqJQ+m7KVHOu9O+P7a3HQW7C5tO+y4RF4FNpuD
CrV8HEVaPcx1S+/sla/s8Kl7AWaovqYanc+VAcsCYa/DYOi92/Ur7+8SYQEJJO02slyTLYHrdtip
K1RVxMtc8s4r/uYuEVbWbQ8TjnG5srrvH8cAMtYNMtlHn0iWu0QYxGUMJLIxOgw4Qi4p/coS6xVr
chcI66VpYPUlVzStNBA1yJJ8gG3TnZnzymd1ibCG2n6Abc96JZGZzwwOOA9EoW/Zb1huv/U/MYci
WZh2bTpf41QfBzG8LHq8sx2/9uLOyTr3LCs7ZeerDra3qazTA63s6DfZXTFGpOvGiXdkuMopOFr9
Hb4wXkV1iOv9PCKUR/Es93W88iyE26c2p2Vu/QrI3EXC5p5PK92C4coDUx14lb4LmtrP6pa7UFif
cJU2xIzXOvvYEmVx7Wk9x9vVawuymaCBAc+23HwV1fgHulv9VqYLhMm2a3tZNyO4jkDkkPPs2ST9
Fo9LhNWKIf0VVSNumKAjakoOQdynfgeGS4Rtq1bVMN9evJ73Q2fKSzwx6heXukDY2hrogsDV5wqT
sTctSb5tWfPea827ONjeQy51RbvdtYS8S96w6a3IPM9/l/2yvcUxmqrhahX5u5zjD0QuX/1e21mY
yBwP7TLh0eUon8vtgUyj33XR5btsVNZdBpvoax3a6ig7ER7g2XCvWP3KPugiXhKmyn0HK9XriCrY
G6bD+HxL4ftthC7khSSdkVEVdNctWz9QHb6pu/aD14C7NBcnDSw2TNVd4y3ez1KRH8Ge+DWzYFP9
eZvd965vG3QBXqdq/YsCTLHT3WDrtRG/BTH/OdSSMsv0vglzXZPlTTx0h21ZvZLe3MW5mqhuobu/
6quFxWGRxdn8REIVeSWnuWv+14H3sBzM0hWhrTig+/DIVxj1+X1OJ75lUoiQIlF/1VBGPnXc2FOS
9qHnqzurs1wkHBpW2l+3LXuKoiub4zshyi398f+5ae5qXumZ0wY1DH3NyjaYTv1sQPaMxJrvCYxt
34VznT4mi9w7vxXlQl5Jm8HSM5wwTjwmpzKx2aEdh29eH8GFvGikoOMbJ/KaDMH3XicqT/tS+Z0Z
LuRVom803INMXavBfAxhUCyy0C+YcyGvuCJ7LyajrkFi2aMdo6Ms98wv8ncZr2gTGS2nSV3HCEzy
FKBJOCXIGPoN+W2X+M9ugP0x7Yxt1DVSpDuaeUD3JeT5PZ/Ofn76vHa1gqa2vu5V8k2Z7VpaqAX+
/s3/rej+Yuq7nBP4ozRDE6q+YnTsY1x2tc57PWxHy5V6hrKXOEd9uL8dlsS+mZpxO6nQhE+RDhrs
fckEPzAh1fG2GWb5wmU5HiDF2BdlY+fwFA2gvmivNow21KgPkiMcME01v4HjrB/uz12GilgYNvUC
q5dtyY+Zhw+93fxyDa5aVk2TZgvh3nYd+zI3Hcw1I8v90vDcRagU39c+bJBHkrSEA1f/Urae/uRw
Ff15zgiWzgx72VbMRj1K+OD+Uy+m/vH7SfPK4edCVNneLrMNm70IxPxDjdlxoZkfi8FdesryskeW
ut2LmjDIToUjNK3QneRnOcldEQiztumaijIuACE8g6Nc8sY0n/yGxYkJiFkBYG9qLyBQ3x9WdF0+
jAn3k4XjLpwVL2WQZuW0FYldaVFy1eRQ9LBewAd34SwkkdO0U1FUrFbvTyFrxEGKffOLC1w+q8lK
FK2rNimCaP6QIKmT11kZ+G2PLo+VwJyoq6MqhtQJi/IFkWTeVJGf7hx3iaxJoSLZx3YrwJP352Ws
2/NS+vm2cpfIGiKIrI1JyIolSr5WWpz52Pk1RHMXyGqIxVYetawwkGndso+6NH5nqQtjoQyQxrFO
acEyrP2kHtgBaWW/i5LLYs1sRIABw8AiaGxRWnhsE1he3TntXtm4XFWuRselxnWdFuic3Y5jlvBj
wzxTdC6NlaZJZup+pMXeh8NhNcgwlBDF9Xx1JwhINfq4w7lcC8Nr+UXRdBkf653UxC/T4OIZAfrB
oLEhWZHU6G1LRa5I6wcicxdNqBMT4C6wY9jjbsjDBUqINyFNr13XRRNgACfjTXdrQZZ5zU09JscB
B5Tf5uLCautM4fQAS66iDSuRQzLzItN71Oprs9G5z1QLLEV2GWAzN6LLl2587Mn80WtUXKmybN5w
tKaMFj2r+VkHaAKYMyQdvJ7usmrpwlpo501r0UwbPbR0eiqD0Y9C5i6rpsUe77ZKaBEf5Ma6PK4G
34l4u//9J05XliXRXma0qFb+CL0s2GWqe+WXV76my6plW5+kbR/HhbTZh2Uqz2jpuyfc9tqznchi
Vl3SVnpJirBmb9FR/D7aEr+D3zWD7JiWQ6OztRiCSlaHoaE3if9ogx+H31xxNq443MJwSDhWEGQ5
Ucj/3Fj52evRLjpEpK5iUeIgQjoG5iSTieFmGQu/q66LDkGJE8gaHOKKiOISVKFs9Fasq330e3cn
OdV0lDFtEMmZYBjzpEvPEGf+w+/ZznSpJNTSg9HSwq5zEU7L47bvnrvtbYb+ZwX1exRv2TbTAoKi
6zngFiXMdCGeiUyXHsqmFRBsiDHvNgAepmTNhzRhgeeYU/flM4h4x3ot5JSwc4qQ99SqVfqtJBca
DEehIC/Ub8VUhzxHnX3JNUEvl983dUqvkFRsYAYr1kLFSwPUgw6PGsUBr5wRc2mmiSeTXGrDCkLq
Z7vMl21O/N6cuThTNhBDtzhYimgm2SWrt/kxDlfulbJnrnCUmuFQBL+5pWh2uHRNbS0/JnyIjj6j
zlykKcx4B86pYTgw0mNckhNcwbxaPZiLNI1LIrgY1VY0XdznAfI6B5gf+dmqM5dqwq0l7scNL54N
PX3K0k2dSihFeC0k5hJNrI+ypuIYdBK14ikUdihKtd+TJLxtU/+fkoJ+7c/LNJmXmknc4LAJVNM5
JAn7IbNYvWebHe78Abdd9le/wgm9yDTIAJLiYTEkOn2pUjEcZTzEp1WlAc4Q5ge3Mhd0ynqYlfdL
EhaJqb/ypH9bluyj19R0KScZzMHYax4ChWvJC0uZzqspjr0SX8wFnWbKca0Tt6cvyTuSBSq3A/nL
782dKGwQUQeBq2Ut4FraflSyXl6WhEFn/PePT3/9bV3GKdksScBCL4UKuu19F8LUJoexc3eSLQ2O
O1PDWzFU6H9Qda3upH5ur/6L+eTWO+sVRxWEu2xhZBg9bAGuriIIzgSQ22c4+m5vp7BHJvT3f+Cv
o0HmslXbxMzWDhwbajT/gR6Ab0kmvM4w5rJVfVwvUadxyuglPVgz/lV1u+c54JJVDVzBe7gmzUgb
yPowdzNqB6mfrwhzVbeiRBLI+PdzQdvYPsH6bT7hrtl7xbDMFd4KOe8sNGTmYhogOnErRMGSzXch
Oyc7kwnSBOBtChkZlqch/lOtd+blK1PFZaoiWnZr0Id48XAJjuuNZBkS5af1hK6InzfqhiSgwQhm
vaqgg7MEc27Jsr7zmuUuTTWssN2QsE8ucIFtHkUSlLnd+vROxe+VA8DlqdZRosmlk0sxQ1Ptw0Sh
NpfLBnXccKqhZTc1nlJHuGD+PEjBFGwlOiGXQuz06xRNeTkjr+03Rk40PoKWa7WO52IWY5RDFaUF
R9t/8Xu4c3HrTCRB/S4zjoBKwwA3e7Pa1SvLx1y2asZaUu3S2yJLVnmCu4lBijL54ffizuGurAFI
MNulGCo+PozdmkJDA1Yxfk93lisMCZY4Yf1S9FUVH8g+q5yk0eD3dBewMiWM01GIm4td9DZvR2i/
q8zck1C/zblfHVPOgrWjzYyEQn6BBC4/E+zI14qb9HGLy9bvBHFRK7DR9TJX1VgsAXtGM8A/Sxj7
OXoyF7XSYdXEfYvpTrtmOkWWbDk0fPzKrMxlrSaVTeVUllMR8M08007Pj+0UJY9e08aFrbKsJjik
9qXYhs7kK83eNyJ67/ds+vMWczuw43Jq5mLh5KlRf86VX5cLc0WvUt7SGE04S2GWzRy2aaf5zqzx
275cKAqilUyFC8aEETmfyDaJI4AVP5F65kJRYTvToM+w8RK6NYW2NcTwYRzk9+4uFLVYFibj3OLp
UB8/i30cDn06+l3HXSwqa7N2DYiYiz4NP0Jk8jnZid88dKEoTHGr2wZjbqjSp0aXbzUJtrPXRHRF
rrgWULYibCoEmugPFRn0odd3nv3K3uViUSqyLaiNzBawNlwPqhvkwzqN7VEsjV9OjrlsFNRralFN
YioalpLziKzrg5CRZ9juyl3pSpO139OpSMG1XINg/xzO2txBil8bHefM22eGK21C1gIZ0bZ9hMyf
fNeSvnkaKxrf+yWvRJMuJpVYo2EHHU4FbaZHHfLPW1L7RXsuEWU3xeXN4KMw4cDyaQiGvCXbnYff
jrdfHHsuESUg3kzgHYz9UUTorx/m7LSsFq6toJnfhxPVB9pV5NCXaPf1WgguJoWOLAo16nkuhm6g
BxsTeSLV7icVwFxSii7RFkIqZCgaMV7XKH3LGn0nnfbKPHI5KcFlR8mEtHGsKX8Klh7ou6XdsYeQ
0J0I4bVf4QStJAVsIBMU7NKarn8bkjWnxWLV5YPO7oVRr9zHXWmoFHJYhk64x2Z9Y7/bpiYnOzJz
bMQWPlXxyB6jjcgvXh/bLW8GFt9Y7lVbbLv5oZu+OcUEFy2vh7t8VkagwZoO3Vwoln6uukXkQ4We
Vr+HO7tGDYo1IGs0okoY/Y2+8Quahv7xe7QTJpuGI4033Y4w8DwmZ3qWf/VjF/qZojAXnmpjUYdd
liwFlVS+VGUN18/ZeHXboOHl54BKN52IbDmORbrmy67Fj0GW5LvXwLjwVAIvjlnZbEB6ynxWVLwb
TLr7fU92u+3+pzrDYBUAMmAzhRXbmI9V9NS39E5G8JVN1FWeqqdbs2kfmaIqw+nA6oISLfK5a8O8
jZYXkZT7OZJ+FU/m0k6lhlNKC/G4ApScOLCwjvI4leLR7xs4V9uMZAoa0pstLKvMn0iIkMc5hCK2
39Op8xW2bDahxlcY4QL+Um5t+RDOa31nQ7h9y18cZi7utBJu5yALbTHxjZncLCk7JHCQqQBW4CRT
CQ08Z5OzhHk0plAbJGMx34QGDZylclpu+vD7UXrlGHDZpzhWwdyafShIvJXvhYaFgOx0eJ5SSIDc
+R3Zr8fKZaACE2i7p9VSZKsMD1uChqiN6uDNQm1zbLO6OhtknvN0CSnkHXFr9Rs5l5CC8TuZ2ngM
L9FadqcdntmnYPXjI5hLSA3zTPt1n8NLUNUsL/cIPLNnJwlzCalFcpQWIzxc1lLnkPczUep3Irh8
VDywuGMhHp3F0D1JJ63yCXjX72fTK6GpK1ilt32eTULnItsXhBIMQs1F3ybrnWLda5PVWdKbEHGV
cGDNcq5tmfejqa+VTlih1pTdiVJf+xOcw7gNaEdWhfz4Got/UCs6iAnqFr8fnn8xrl/sGi4PVKsB
nt7VOBRAXusMAw+KebvVDmq4jZ7QJdg9llU7PC1bow5T1akzmVV5Ykapv3//Cq/8eS4zlLRS2QVf
qYgUVFLT9Ftc9t/8Hu0c1y1d10lv41wE4Qovpz+axE+1GVf6n7fypt9hmsgnRDGqfQuhDzb70YLM
xYWWCMikzlCwiKLgHXKf33jlZ0bH/k/bStcleqoGrAUi/okT9CKPafuX31Dfvu5/Igw9l/B03vb+
5q7+bVzf0WDyXMKuhaGUi7ZTWocXlSkEdOuJqezO7fi1uecs3zJkq9Rbha1HAWtIuuXAF/3Zb0Tc
ZZuNe81LPLuyAvzhqNEAEfsxJcyFG9Hw0bDQiLawWn9lKioEI37AGnPpKWZJ0JVJRi613d5nPPiY
2PZOrPhKjOKiU8LEi9ZTQC4V6+1jsCNy4F2XPitLoiMUjfYPXmPvKjChbKbNnpTkAtXMvGzLZ6hb
f/R79O0k+M9EH5F6b+BGGV7KTP/djOJoYS17Zzd+ZTq6+ktNsG5RvKTkgh6Yv0mSfNmG8p6KwmvP
dkLboOziSlcYkkp3z72i0RGeuPHJb1CcdYTliXlI8eK96t6KtIeNZjb6yQcxl58a4Anc9GVELtky
vFTMPtrNT4WaubprkIfLVNri0ekqDimLvlUxuddB9esBpy46ZQY+d3zkeG2G0nBmvge4JnlNFOqi
Uy3r0kqkjFzitP2gZfcpNfpORPPaazsnm1goFKAGvDbbw6dZZA/DGHndf6gLTQ3w00pEfxuR+psZ
tkuq4zupo9de2lmURGk6yxDjQU17SqfDqsTZZ2ZDYPrn5c7KJugR+d52kvYTafd86/x6yKgLS9EN
iqGDwHAMTfWiZZsLJr3usdQlparN1hEMwFQxkrnLU7Xux70e75msvDbazsm2Q4VksW1D4cJYfaiD
Dfpp++Z3uaQuGVXXdGFkEPSS2fJrM2df03b1OpGpS0bZtF9WNt9WTV8+60UcYk38praLRSlTZ+O8
YJqUFve5qRJQDCuTo9ccdJWfZFa1W4Wm42IQnXiEej872obduwu/8jVdLEoCeSeBCrHgM/t1lsNp
7ayfaBJ1iaQ03UVj2r0FbcjSnCn+V7esXrEbdZGkRtC4DCoVAkkN8mm2D/uiPB/tnJW6WUuRzkFT
UPgh8SZfx69+X9I5JxNqVFaueDCaOrDBmoOyqVdcQl0UKYLOJFzh7X6Zo5nlTTys6JSE+ojfizsp
nzWgbRmFWVPMtnkTNvJ7H/d+EBV1WaSJ720iykYXWEAAqAhQWpZDHmzy+5oujQSfi3lpySiLua33
x7hi6hjPnikdSKf+fECsVTtm0diaomm6PwfWfR+SxU/Un7owkgxKJdWq9wusSOJ8ozPJqeBeMRt1
+aO9NzNtErVfFOuOXJUfGavvpRVe2VNcs78+VWQA2q2LgLVfyx1t76OK/K6xcPP+ecTJmKbGGEsv
dlpXeYiGJoHcfjP7eUtTl0EqZ4HNKhxkUQbRnwH0NhrS+EX41FV4WmVAhrBKNCrJJTQfu3E9M5Hd
a6e9hTv/n8yhrsTTMpIRQmaZKbauM9+WlpM/BmPF+2rO2IPXRuBySCk0Qnm6M13sy/anbNQbKogX
+0VdnaeB9qQM0WZcZEaJN7xLyFMb9fbOdP+3M+8Xg+MCSMkUNeu6SF1A2Vsdk1X1Z2b4dq7kFh5o
xOdD1RtS5qGYpo97nO4PC+bwtyVYpi8oC1RfKM738ghf8/Khnev42zogxRGHQ60foFE5HeCgE5Yn
SqLhWIkxPu9jpP0iABdwYrWFJiDG/YLi0xGGfW0+rC31u0y4fNPGxBbxBdqpqd3zRnUP7XSvH/Df
Ru5fDfptg/jPbbnZOQwrQmMKEWALPgjQ0EcoM9rksQEm0x0muMNEB9L0UH+D69cjkNegOwRBuR7m
rOKnseXICkZTExypTMMmR0vH+IHJkBRlNYuHuprJsYWsyUOCTvIvtk+TZzSpo5FcZNlwLMMNHya8
RTWa8fDTYsv6HNFoeDNQlJeVGNcnqBWaouz7e/WLV/Y+V4aqHEXb9COGM1Y/hiUriPUzkKEuTJ7A
I8XqbjQISzh518/TmtMpS7xqm9RFusQ0z1NW4b1hHvMcL19aT5CZujhXBt8S3A/QnVTG1RHNj1/T
IPKDx6kLc5kWZpJlFLRFvw7vs7qEr1Z5Z8d45UO6JFebBFSiibAuumZp8ykdmge49/g1y1MX5VJ0
TXQnO1nsQc/erIlZIaDi6bpCXZoLmFKUlXUmirhJnmNCgJpIvxjWZblKsjIlIcZVgIv8qwyGj3vI
/aagi3J1M+xfAyFEgaF/mwTIaCZq9bPEpS7EpRphOHyMRFHhTpJvCuWxrmr8EhAuwwUSPUwCtQQX
3gR/thMyPuiT8dygXcvCalLBVu1TcGGb+EwrU3DpR7ZRl9wSsuZtZXCVn4axebNq8dQrFr/1ihVc
dmsMNhnX6VwD+R2fiVZz3oydXymVuuyWLdeIJ7yrCk3r9Wg7DcuEave77riYFtMVr+BfhmpnKMoT
eiC3g1LaL1fgUlqawZEuQDa2UDJYT4aWaY5usPd+Y34LDf9z4O5Tl+4rVtEFWavpKUr3/agG6ldi
pq5r32bSRdo6TC/Tzvs3CoWZR6IyP3yNunCWqjcoTcNm7DLwdT6YJmK5refAL5PnAlPaDGG7QCDy
MoZZexjD/bj2tR/XR12pqa1KxjCJt/QSGJPmDU/+jLppOvh9U+fyPQ7Q84ELcHoRAaufy4D9GcRT
7zcbXV4qnULZpwSyAXHdvC8NW04y2u91X71yIXF5qbSWA6Sny/iCpkp+TjirLyCo+qPp2Oz3WV1s
qu/CoF1rEl+m1YbHsKfbh2wdsk+/H/p/IYRfBLD/R07te89ILZPLkIw0+ZOHSfJ+kRnJ612Elwk2
IoeYQTRu7sv2LdcD7JnGcHu/1Xx+N8Fo9scEQwh55hHUPUsp2TlqxuWPhJbkhSNYPcP0i3wMVdY+
zPGeHSwUop/QEgB77B3etL//I14JZFypoqieQz73bXSJmOqeIVbG3owmhpSL3+OdLQf63EBnyji6
8KX80gfmfYgQ1e/RzvUhDDBlbrHMJZDhdtnTfj1UcXYvUn9tdjqJBJ1mEKrr1+gCdQ6Fts8+3g80
HsI/QjFrv8DAVbiaaARnrdVGSFZU29fUptspkfW9tNwtyfSr2elk4g2Bt6GGr9RFoCb+R9tX61OD
zbM69DYb2YF0A8SGYk7v6VPGv/59LpuF4qedzd5HlyVLsyN6WreHmgXtEZIm4qwRpny/891vW9sv
/jAX0CLh3k7NgvoQlTac3xueNsOhG3R4TOWgDgYq5PnGIvO+UhHhRzhGUrS4hcbiC44D3AqyG3dL
h4g/xW3DP4torT607Za9A/o1mpz3M8N6VATkxr6g/AcH+ltQ+y4lsn5ppqB6gALX8kFCUOXJ6qEe
c1LpuEDa4OPe8OpkatM+KDTUDDJP2Rw+ZJveHnoW6I+SmeBqZDwteZSwJjdSjJ8rCkvOO4Pzytg4
GUcNj2Ep+nK/aKuhpBjq9ZQIdidZ+toXvv3//8QPbJgH5C7a+NJgVT9AiKA5R4qbk2qH7o9RbM2d
CtW/9MavvrCza9Tb2PQ663A0QJ+YPHVq6WH4AV4iX2BBdALjpD9DqqD/juaI6NTS+u+QtjwP1SZz
gULIw1hv6R0s4ZUN8v9oHt6HbQVu+DKa/ccIVZq8VBhar8/lAj1Bb6D9xwd64Tb+c1W5HKc7+/or
38rleVhQtU0sEbyTQK/5rMVwIGSJ8mTn6WEg2e434VwpIBilxyIse4pP1bJDUE4POvHkten/0X9j
1UN6OAkvWEvJP12SlucBatV//X7wb6TXr2aZs8Vbu0Gey4b8Esks+5SQab2wJlZX3iTmNFaVOS9d
ul0Sni5+CVJXGGwg8xbPbc8vDdKvF46peoSnYul3pXJtLMO63+p9UvzSZ3y4CK3DfBBh9v73o/XK
OnBhwM3EjGwRYxe9r1rng0FEUi0p/fj7x0Pa5ZUj14X9kPDupEDK+GJIXFf8UDfQhx0OhrCA0zyD
0An5Y1/mePwhkMfOdN7szQqlAdosAcSEREqjcsj3FudBl8PaTjfx2wrFxVkehjG0cw1f9DhF2W43
4xa2hyBhkn+a/l2C+bSijPpPZfusWnOUEez+3MRtVH2HmEGL1NRawTgizLtdNfqZikWehi2jDxVU
1IPTSAwOi3W24lGh0Tc91QwKx1PZDw8o419puzWwItQwdJ47HZEDV3V0hHwjhOHCGgdwNqEF7rEP
0ugqoS34LhSk5Eeyi3rJbdnWZwgm/1OJYP9R3iR2pJ2avCfZ9LlM1vLZVDL+qrLVvvS1Juc6gSr6
speq+Wcbt8Hkco1l+TJAPuOLSlMSPNTo0pYviR0xPfIR0Z/CJBdNkLcs7F8y0Q7HUZEmhzoLvvHW
zulxsJHCXZf1VxGKGk7MfZe3sXzftTu/ZvgbIBhdT+tBjmF5jIO2ObSNVe+SYYU9Ix365Nzhc74l
kJiZnzNZruZQRjp6gUZ8+RKUiXiUVoVBbqEFfmh3KAI/7u1Ku/fAseHRXqvsS9BA0i1NqpgemaIf
eSXI95LTf+KtNZeuEcOnKEsrk6MdiYgD+LH2CII7OqpuHI8Dn+y5SasRCIgISiSTEwgKDvPYfepG
SeEBImu4nA51Ru3jUu+UvGTBCgi/npd+eWyGcmUfe9P1ySkwGj9vt2i95aG5bg9zEqvHXsThEz6A
wVvqBnD9U7dUEIbpFmR/plzAmq/5VFbpAuWxsc22+oRt0zTTIdAy1dcwxY/mTJj5sA8VeStURfhB
oqPqXFZGwUvXLtwGx2lcTPU0tVLUL3q1w1lgvl/lBgdEy7oRFndJlxz1KFge4VKij1qqoXuXtKkk
52jsE3LWGWXxuYnWbCiPndqRE8iRRDfdi04Cm76J+rKvP+m+j8mLScN9ivMSkSM56Fq3fYs36WXw
gOQh3fVBaJSSLjHXVp7pNi7DGQ20Ffs2T7PY3walhi+MALbffaHz1i5wBjOMLn2OpM0+5203z/pK
KZHsuqIwJb6LvQrFNRQj/qnCmETv4GJDgnzDx4jOtYh0fGbjkKWPiy6H9KBJCcAs7whcdA7zuGXp
m1InWfU1ARs7nEG6Q5cnNfiB465MAFGCZeVT+Q4eEJDzAuwdL+e677j4GyJfI2p5uJzN1UvHMBEf
UjvP8cWYroHLW6cE8g1dZVHlnmAwO79tU1udmiEoUdTtq35O8jFblvizZIx1X/sN1pHvUq4iRCwk
xfLkNuzY4655sv7T0DqY0W25iB6C7mtQPTEFKYZjWDdN/TTFdTf9zbKhYW9S0rTT13bI1vSRsUgE
HyvFOwSQZkzWFERGw/ghTZau/ISf0vZt10c7SfKFBal+FgkZ7QMkF2N74mok+oNM+GrfJCHmNWSB
VZCcehpv3Wfoa9kIN01ZYx7DJiN76Fqb9W92Vk31Y9Y0qv9C9pSqNxvvxio8zENPbJXDpIvFTwkk
CPSPoWxu/SQGXSUPTQhtkke5qq0qOiCX4WNcZ4jcwXGvcn9aMzUv1aGNIiOOE1n5bXe1YTB/1nts
pnNn+45dKXajLToZYcrm0gq0VH2eeRxDASjWWUxzrZeSVzla6YDtSOwV6mnF39S8G9B7ZE5lVo7R
ExqWI/lVl9uYXGrYTJ7FUEfyQS749xAh3015ghpo2r8rKSyqZN6ELTWPCGO2RR0jPRP5iIZDserz
nqWQVN8kPsxzEHNUA+Ewa1X8gIMIfQNhJsT0tBi7/I+j69qyU1eCX8RaIijwSthh8oznjMMLazxB
EiBABAnx9bd833yOl+3ZbKTurqquGr44Uj7ZJRmxGlloGFfIYpnZPFfT0vXx5zG7aDubGOZ1bTHP
3IWCKRpVcol1ZEpiRru9jwnfydPQD92A6HIsSkv4TMXESsBUDDDS0uctOYojHlGgcmp08xebvD56
4TaOt5sBzjz7OTM9F3dxFzvx0Y5JHP+3wtJoOLUsXZtfaTz75N7wzK4vWYuX9NslkeNXBfrWkmKK
kjj7m5FknS/pkUXkdhncPhQUin/7xZ1zQRWpQ8DmT57oJT6NGrLp+24lbL/zNsVwVPROiu59W7cm
fxBxv6jfOw6CU0XG/dL8J4JuolPb+ISdEh52eaexQBCVNg0xVZUBFAjrvchH527eLL31YLH1O7Cj
pLfYXnJxu1SNTnLgLATFhHwgCY/oCv+Q6brq3+FYQtlkoIJ8kQzJTHgNfot2dzpB7LcuDzhyuM/D
2KV7bwfaru/roSOO8Sy04T8xik69piNUIl9br9MwVrOI2EZPTKfAk+p1nWJxBwc5Mz8nbUQWdTHw
wxO+xC7pai+bsnsqL1Pe6PBlIFdHedA0zZoai5+50YXo2UT3gh1GUwZjZGwdZ8WaTJG7S4TVTTHk
TcZRbZtmgREum9eZxjV0AUwslUoHOmZnvrl1+71oGOnQs0ciAuw4Qwal3J92o3YNJdscyHITGiyC
FSIM0rGCDXEkHNaA9H5uejEu3bmBfYaMK81yEQ03gOe39DlxMA/0ZbrnzL63ZtimqUi7WOmbUf0z
lSozHffmKHrheYfdJTcdrBJuHbgqc3CS5NwOEbKU4FaXtvQKk8nQXXg0xO6bkonxs090NJ0VoCdR
0YPNvly4adEw7XpRVJ/ikTeyBynj2FCz1h3h3DPfJb+jRg1LvW8i+24PPsRf3Li0u0w7AlvWJEvK
ftXDUxLtlBSsi9vsjBRlKW5zmZAdQW5U7OFCjzi9EXC9DqjX3nSnZo4c+W9IO3nULI8a2p5lsnfR
XVgiF38Ik5AL4gSy9iyQU9vWcOBeqCtzh5S+e61InNyPe4BXUAmULoGayPrmSRo5YGvcOGexAJGG
a7TNQy39BrvaaYPDoYOHwDlHGzX/AY0L4Ro+crqI69zl3uaFGvac1yIVUD4VB2IRhqtHZ4lbQ7d6
K3I4YD4LaLAGW6Cr8tlwDt2aJC/xwXYZnVJO7H5j2Kjb5yheYGGX0SRBu4ajG8Ojg6dDrv7KKLXz
RWh+E4tsvKoEBlO4YfPxt59yuJPZ5eh01fKQiCuNl1ng95YhWooIKJz+24UG+xeHU5G6QWfN0l/r
jMr1CJGfSV6a6SDd1a0CLyCDPgHExtrS1ZyRRW7xk4guO7YLvr+9ez4YRd7pYvQnSCcUw7Y5LhLx
it+cL2pbCu8GNz2l8OXe7vikQvuYYi2JPoYd4O6PkEKGe4FO0WhVuF5R2FP3aQgnRDIs41cexxE9
9XIl4ne28c3/oBuE3j8aaebmo8XPin6n4/xQf5qVIzIdguFDscfD5O2I1cm+Xwk+GWFDoUivsVyx
ZAHnd17cHpdAbHUoRpJxeRXAt0/tPkLxBP+mSZ+TzvEFd8XetY8N22SEjrInSLmErEHnBpKR2gmB
IGLKCDIeS6LNHP3YRqsnX4OYaOh06fu2P+dcoFSvvBG5Kud8iFI0Zwflnw0s2FJbMjd58sCcp/qa
7AcdiwQ+1+fDZO0P3hqJkOWOY447je2YaVF4shFzn4l5mFTRtcLYh6Tp+jEuNobwX9TnaE4WfHGR
bI97OJaqbSzbKYQC/z+CuKqnanteUCBw/UFI28x7IRc9VGmY9+mTNiF6ZkeG6d3AZu92QJu+HrjR
kvkAXpdF8hVvLfxPOWwt/XURaKILrJIF8hCvVoCMbXKayzuGMMAMLYMbxVbjL+4vHYwM9lfFp9zv
9zaPJ/vkxybwqt/6njyjUdAEq5RdWOUpMoTxly1Ht3IaZraJ5zmflD8vG2/uMrFibTin8oyWS3ZY
PSFdbs6QYKfx44E20NRTgvdqrGfsGC/26uhIJ4uO+h++p2IX3eutte578e3K/3pYLbx5logvDKe4
zE55MDAadkmzb9UEq9HPgIimUoNKPK0LvGaachaNzIYSl0/qQt16LPDYc7YBybBXiUBnW2PAzztR
ZVtq/KualPRrBUZ2tbKKskOkSALY5mR7ovnikyeE2Ua/tfUCchmJyUCUaRh0J94wGcNPZOsmZAgi
gQrZtLxso5lFcI0CtJrRSmXDCvOuNV/v1Z6S9yVlVk3l3kZt0lSJm6KYF6bFJsAvG2eRr6J0H7YO
keO+cfd29y0CW9YGnewGuov0Sb3sspn+CD0JX3c4EfRF4ENsN7nlnvYlKJ+1au0UtiJbxNgXJmL/
ousGuOImGHen3r2PKY3jcxD/EnlKvkdz9IZL1rAZs2vUhfpQiEXxRT4ne0YLO8FY8cw6RdV92Oc0
vXikkG4ILoeliipWaUC3LAeYCfoD6T7dfGdgi5nkcAHcUEkbkhZ87kaUR2AEN6z/l1qawZmxFn6j
1ZDKNKnmjuy/tRfRmQO6ehy2EEVVtOO/gb2nXxZb1dNpbW17j3eF3Waiy0FCrSEqVzelV5MG99ru
bPyxcdrtBfzMcoxrADLXIgZbFAqC3cIxf2VZtoOGGKavtF1SD2gdkhM770exy5w9C4cRCy0JbOhi
jIVnjZsWUrQjwwqf756WdMYNvzdHeqNHM9/idC1xOSJKB0B3flw7WGuUbD1WdN/eXShZ0aDsM4K+
gzAlVNTzuZ2crGJ6LJclpc2Zy8bftBoXlIjdWE5mpPdxDMAmVlOLhg3COJE1M9zvD1LzZY4LePJ1
pUhSXyLzcDw7l02/F7fg0oKzWNU2PK7hRcXQIgy8SIX/Oa95h7EsQ+O0YuQ++oXUqsWdsSX8KLuV
+UKMiDINKQAPhJG/pcqteOUgfMdF0dQR8JMEzyBqTmtHZkxM43oN0f6BcE6GrlFiYDMcP48eu72M
96XB85dJvJSmW+0t0u0TTAHZ9m0ti/+belwfmY7c735cfGmzmT0hvq39r03b5oqwxeamFXbAfWKX
Io0sK00byzroFO4tMTOyhmocbZPKbXTBpvFWBduipUMgxvpnC60opgby6RY6kVdsjYFtYqk8CYQW
X7oJTSCEd/uRlTQyDUz7MDYHaI/O0HixWyimx6mguBrOcnQM+bppuqp6bzJhYF9F97+ZndEAY7jN
nmw3aoz/fJ++IJ4klyWLwkuGxc/zKLnrsPJw4KFJTSvZWlL3qZ0+BufF7cbY8kPuU4I3P9EgUxiQ
ZIWX4WSphO92O2UX2kpTH3mKF302w6XXczjKkK/+ZCLbqYLYRn3J3ujHNk/lr9F3rEhcZEydqnh8
64dmD6fOtAu70WTsTtqsbKvirB9+UCmn5ynr6XsTT/obeW4RoqUYGrNciP+OMYrSewQXqEc3D83V
JyqPih3OExUW09EDhG4bzxok0PuKe9Be2AGYq2qVbM4tbZB4mE09UeWhm3Bp8liqeiRR5AtOujau
pnGkALcWF2ZAR+02VB3KV90cTYh/L2ZHXS50H8htnPFjfUvoCsv9nLpI1z3mmKXGtJ5lxXLk6iE9
uLxPY9ZtCG/lPUAkEz4ICeY3g97gnkUwe8N3hxERY6UDnoA6GdUrF/MPuKjB43PeEHXy3ei2m0qC
HupBtsnOICldESXOu2N5kjFazPVot5uwJUj8GmJh5QPYsKl7OND+yrpbM/mIWJkhrw6JDF/89Ogv
SoFS/87Yzq/Q+Y2nhEXzd7OS+QDm6ZsbaHsVLwb0qrTE29HKsidILysTiM4fU+5xjLz7F2TGYwoT
gH6OPD0lO+VzMfM8hzHswieDPc42tdeeo/rVxqT2nyn5pNFBGvqsEruw+2hexSfhelAlQ7QVZjyE
GP8mU8bxFoMBIDUEMWhTOL7Vse5FWP+gx1t+Ivat+RrtnNIiFpFMSuYztMZqGxzU4DumzDK43G04
LAv5pUe/PeBSiN9nq/zXDFruyQssDxaEdHgnI3+s997n7MYrqT5Yv9K/aNn4z4EYjplMDi66DXA/
/1YN+rcimbLQVhJ90oM7FnWU2Z7mt7FcElzm65K8dCu6t4Lg/VfF4Xp5m6ADUaVth2Q5NftyDCe5
ZG68sng0Nzb+B4Fw/GN5gb9iWNF3GoAavVV9mWITgv9ESnfWV5JuEBonWDKg5eaRQfiwUtLBK5RP
WEh7WnaOm01kuP+ejmNrol87urobOu9r3cHcjlUH2YG4wvuoy2sIPNYfsEmEiz7JdkERRdPI/PkA
13oB4oHZDJciaQAMiX68syshtuRDiKDMtbgv1GhZ8lPJKX88kn18HWO4ilUHX5u5zJD4M1erbZZj
QznYF/ujZ9nxsa4wYtuJWLI6CmZ4SRFD/icaDT+Ps1j17WZTtH/UZt1yCV7rN3bo1FUE8+yzh5nm
V3t0fXeBxO7YynkHtHdiBmubWIjoze8ecuhHLF8NDxPH1k7d0FHNNTAL5soBM4i8kUDltwv+RH6T
QGI0nFMes7bK2DzieyLaynIXZJ5qxqAxLhXhCjMHNB9rtc5Z+pz7gC8Uf7eyBVfD8UgMtMvFiGKB
MI90R8kaYZY53HrZ+ndNl2UubOjBZzCbiTPJ5hUASghowrPFQ4XsdOc5wFmpKoVE5qPW6S7HG330
OKkdpBrJFc9Nspqma3vVORg+P6wxuSZ4dO/R5gG992hM7vMUmwmnhkxLuPKuG7PrkGf817yNrnvi
TCOCfeuOAQcClY3ZK8AD1dUzB0B2OaLdsTLbjLht1B6wWYKcEsDazLn4Eb1XWDEluFWVwu1EY4Rr
na8am/6rv0kz5vlFrrL7mWmipud8jVX0zEOchBIN+rifo2WCR3sXePy0uaF979YDgzTVAXAmLF06
cCtxFn/0iqMDgZX1Iut4nSDCJvOcbvcZyeiKmdaRvdJW88epjdzfed00HLq6Ma8x4QFYwWrP1CMI
SvXv1LVpxY+tTfCqB6eqgaEzmDGYjSeRe3WesW7Ji07T6ONwnN8DkRDsHFIbrv+CK9uPdJrJi5ul
wSw0N+ZuIpuxT1yl5AoI8kn1Pn2MEUZ5A2c4PNkxjNitnJOGA2wcjErPw7JDsjroTf6e8j60BYlT
dzVsbbMy0bs8Hwkc7H+tCCSoiV1mNPijv5uyNsOU7vfBVnSnkpwjHk8/7bQkeYWudx6hXR+36WyD
61CSNwxmxdQloh4BVOaFGWMEhLhMTfdJLNq1WNBZmiJLzfqiBhg+4Hbx5jzG/fGp0g2scK9g8Pow
JW5e6zzHuu8Ntbj6gfIKdBdUD8s/z6AIzRpJLAxHipXqTFU7O0ZXI10+by8dI4KVQEdTc4Idk/HV
QJjOSy+xyM8Wz8B5BBbGgmkgNkVMPG7UNBvyByqivYwyoT/2tOscZgxN3Kkl88iRCrmj5yFBnlgy
5G0R5chCweQAE75CqtGs12OYgq2GMShR9D0yDCtjIWGDhfvUXfmWskfg1rRq+1Q+iCbDe5Jo/sbW
BHiVwJhbwPqiMW8yWhdadHveo9Vr8//HcmVtV1HQjf8+CkQghc83aQsfp+s5HYaDFGZJ+3qn1Pxu
NrWeEr9h6FeLAc/i8vllm8fwh5KNYrPegEAo/YyWu960xk2A1UhBnhTc5V/74+jgwdVM3UvUIY7p
wQrEyWBY9zD6GEFNhJo20Q50FBLl6TwiZjktcfD4UCwT3OMLUGnhZZQ2bBUwfdSBZAP+V6wTmdYr
kT1/l7nqhu8jnXxbYLwEWkCmEQ9pQE7ubTOnbVIOQzZAj9uo6HiyTDbdeR4jZ9Ehr/kdtPrrU7PB
PK1mgxai0hCtrdXO8+4o58bKlx2bHa4M8Fh4BbM2f00xDwhNaeP2Qvu4PaPOozJJa24McDEsOWFq
/McsOPWoPd4pmNWFnt4q69VyEzRnEwg14AyXTeZmr/s29O8WYHctx0b/8hlzv2EJGz4DBpsbAPB4
69Kwv8K9CbuCPZZ1xKlrbPa4YbS54mhpX4U0s305zFhYwnTT8xTWRWm0vMZjtrIzM2M/Xf9J5EMJ
csA/DBl0AbcgsIb8T9iPGGzcjO4bF8ZsvqZpDh/zoRJ58sTFr60EOya1ja9QLrDbzccNAkYnupz3
o9Ho0EHGfK1sxlsgxR5DPpNOHMQws5h7GyS1Ugbgz2FX5FV4/5g0NKsMzTp3QYMwFm0SFHoKu37m
4764e6StDkk9MHncdhlLrsKm893qDT0rIhA+DFhOUWC+SFOqEOm7X0d80QBI4aN7NXxBgUM3p5fC
7NkM2AFwKUIcsShxhrw++VQWpErhIpAzq27dt8P+j8ZV77pilLp5C73dOV6vhY+VjGaHi8fb9Z5G
u/42WY4mmMLxnSJLIQPLwqX299M62PEyrqL7sUcKJCeWxv7bUdpQjJdDA8DcMxDBVgw3jcnjlxCl
cEhUEandlIx1TMCVtbhjcNGl6AxToXidJkTeHNM2nHyKfz4mqzotegTml3coMgYkTzFwoU6AhSdZ
eO60rTYgay9dl2MSg80mqPeZNPeTHtHyum5f313b2aqZKUVViXpTTCI5To2Gwx84K9mUo8uTi+eD
e+P7tvXlOuMOwcYJv/eGT5c0NEMGbkezR0xg4LtBmpVDT2eAAI1Mfy+9dqfVSPkM5YCoVsZ9tU/U
/9yiJVQJKOcXy6P+0SAupQTMOV4Ub6I3nHbIRQk89AugYfF5a2ZS+wUAAmqhPPfp1uEE6QZjiUAg
WmmMxrk0x4AWLmDfg3n1HscW65dUjBjd9PYwG+g9RYO+t4xBbV2SBRgAmaW+39IhKQCJ7hg5V5gl
7nM2F0i4gudynqVVMPbFQRVSJSlWqejO6cWMzX7JYpCxwxDCHYaNcNpxIp4cjfQFkiR67ftRnNbI
HGe4jvR3a0/zerDtx4BVthJ/FEtZ09zoYhs7RK2GUYdqzPf8qWspefN6TCoQk+QRoG7/MGkTf+Bl
T6sjU2OZpq5pqn0kYDlkIosxVaRohqOpm86176kEZpgaIi+LjlXF5bHgFo+id8jNGgCa+j0OzJwR
mypOTkCPhfci++RYPdxUfSCOR1YtQrKfFdfrCYg0aNFm36t05tuZr4FHhW7cX1jtAZppt+Nqx+wT
DfeXlZ69YE0XAcmwFXjYW3BWHjj9K5GEn0H7JpWO9vwq8jl6WLx9Z9M41Z1VYFdkkyPhE9QeRpAW
1bLl2SuQheUM0Kq7IRRLaxAdWhTy0H4l2TpegEOy535eXxfe67eeMMSybegBsKG0NLBn67pbOKeK
l7jXvDpm4BGniOWm6NScJ8U4BlOElZOqGeIP7JUteJ6OVkc+G+hXVGC8HrC1O5dQsgxF7qnzpYJ6
QqHYY3Whsh1kTXZf5dMe6d9JCxexd+WHdIdTKCcDy2qJbMdyU4cy6dmvGwphxyLwMU82tETemW1J
0ugUGFargEqtqzwoDoCh7qc78n24oG0L+w9Aqe0IsirMWf6fWlz2Qbswqkeidm7rMRZh/tYhPdau
2H1Hp0otyib3Rw475XehLRlv8Lixrk4TKAlAc8+TekxgFZ/eHbPpqkw6k/wMaXzYm6SLDejGdPXK
vuRYKZtR9lyMKkl6G/v/8m1W9ktEntlQDJOOZ8h58RvoNmB46Qu4T2+q3LJWAtMNcf5nW3v00BkX
8gH0ZxfXsxua/28jtnXC1/VV+U2bwi9ijurG2TaUAHU5WstshXQcFREhs9CQTmOi3oPtMnBeTZSx
/kHLxr5hoJzQI/W4bkyp+yO8EXiDz8+5Fl6dYGwVkzLv7XQPUCWBnKFruunbQb03vE4tDcNLDMP/
ucw1Cv+O9A8/t4XGYW3vxmWypsxjOGxi7gSNlRUoy8PwOKzrgSctD6C1RRcAWJe9j2dQDWkGycxN
nqdZuMO+ZyN/rdEYxCO6LaLfgqfHVBxbNvk3PVi8TEkC6imu0+CT3yBeRfzUAWSR3wr2f98bhxIb
FnMQquvKUSIwzY5AGK7jvMVpCaTpiJ7Q+qyyXoSKXnOPtwT+t1mnLIEwQfOuQWw2pQjPjjY9INFt
1cCNV+rg7FwKJbb9x6pAzlR6geopKvgIoS+0tOO6G9C+pCHbd+wnKPhq8HljRu/2XiEuaGENpA+o
++tcI7s42n51NBr8Vw5ISSQwzpt3JHUnG7xc99KirANTRnnSIP+WfZI/0zYCIw5/kFREVzOpRZiq
nSA3u+kTSI46kPEIG7jPAzXxBXqfOVyXOVrMWPHFiP5h2ec9P3PVisleER8l0RYhdPf4k7nNyNKT
FNuyctjANFXGwAX3PwVoK33eEYkw2Wpf+MYamGUgfh2+qfFBHxDkkW8grRMoNEiGJ+QK2kAwMBVR
JPe7JU55am4xk2LaLYYEZmmfNFBKl1PqmD4g/1EjIItbLPbKcT7t2gED24hk/b0FH9Z/gMAajp8L
Liz63cYrATHJdO81uRCsgWYGvQKHVg7cVofPXq2J0SKuj5gNA2YntUYrHEyPOALacDb4MmV/xX2C
AQ4xd2Ny/CLS8alKl1Xo7gVkQfDjgyAJN6SC+4g9/rJYsv2955vqwHAH1v/dgQhs9qTTVKrTJPRu
p3JJ6GHv5QECG37TDFvFO+ABcz7+7c6/TAeyBkHAu9WW4EMlJiPYSRIshbbYTyjgnJh8A+/veI3T
1wtXiTXM91Cl98N9TDGajSfUUi6Q/LtRzCchxT2BJ2366S8Oc5vdkzXRtrA+9dkpbleF098horV0
8SLgP7Lm31IR/e7Q/+wreC5FxVIiOTM38jxl8uhfGragXB8EMVa4TFh7Bbll6I9O6K159KR36300
QZ16A6MKpKc1y2wqaNZpjaR5it7EWfGp8rbLiz1tLY6oRFuBltGu0ZvBnT3W+Pz9VmtIo3vsz4u0
jhk5tocmA6DzTuXBpj9QfCWfNt0PAWgBBCpgbS+yOwqSGjMHqI303LAZgqt4zPsXMekcCWI7I4xV
rifJDDuBrP+lILLZHnOMF6EEMcrtvRoRPXwKKc5vPeUggYt0248pKa2Cs8WbH1ef1nlM9qXA/HA8
hnH0x1g4LHgcZdsCf32KoHqhJ1DMCGZp00ADGpLd3trEbnvZNH2jLvCMU2AlVUBeDg4PtjnHZH+x
MvLZT+IZ2d8J4q3jKmwYyAGOuvC2J7Gb0RzDtvG3i/PxvHoo1lLJ+DVPV8B+FNrSMul6BPyIhOAo
AchocdA1B4KdI0WjzFHHjmocoQIo6KE4LPTxAiSvTUeBEk191MOBvu2flkxY9rig20XTotZtB1vY
mpuu0/y4Muy4XyFfZx8034mqIdggvxLG3Q+JbxbWg94GeLYaBjUoJ/PLDI0A/2TA5v82DU7LZe8G
P1TwQQAyyAlawSsH+57dQJTgnjOdBYD8ZhAIW6LEPfguarvbtlMjuo3UbO/ZlKf7A9nz6Q+4vP3T
NNx0ZT41KivGLcvA6knsiURQr5Y+b5woW9cqg8KBJBXAjPjlhk4YVBO+LFnoI+rvp16wepDGnang
ewuveQ8Ygvw7yGOSgw0J0/xH+fXAzhXodNQKN0kOKDTp3pLFjV89iMJPOCCPx48jo/ZPiLB28Nwi
Cqm5necugsdwiFx+asCQzzWEk8dU5cNi0Jj4VA0PNMAOrRw0QJQTdr7a6IVB34Flr6Ob/4KS+6cz
/gfXL8W+jxsQ/V1NoOw6SeYGTIxs09LrDQo4GtJ8RISXSDsUVEqaRwC42PUqoHftlm9kS8m4VpCy
oNki+ZZ31UCDic/RNEfJLzI2o33DqeL+3/4DAC5vESD6mAPGngt8cYZ/LfnU/dXxaGO8Q8emTvDh
nNgtNGQo1XrB3hfLO8vLI4qTCwRK7YLdSgAL6zJOz44lFuDmDKmCfpLJmMkXAFXsBRBsJz/ZgpmC
bK37NcK78RkrpvtQxgz3A1amtgV3f7T10YvE3fWcNbvkJeeOiprtqoPslNso07e+n9L+Z5dNA65L
qSJ68RjA+CUXgIxOnAEeOUHhpbdKEg+JigkCuztUWmh8eN+S8MPid/e5QN5MhnuJZ4MIS430Adht
pFLa5NXsAHf3c5+YI606LO49yRUpAnUGVRLeq8N4UyqE1AKe9UkO4UoBY3g+PqrQqeZPT/uW3gEQ
co0o2dSIrACIdNg6tYzTeyHRGj8im2q+mlGnGUjo2eJe2tp8uVlF8K/TcliEDdNkUUVuDViHERTn
2YRNXrnBTX9xYVs8whgh4APBgXvodgoL0s8hHyXdjxFVCaL2IQv4eHICUPmLHtuY1T6fMvwYzru5
8ofGp2AaDqhsa4Yf+e75K8lZ/jOxeJNLxLmR6Dvsk8Kv6dB8JWs6/xHE8fG0g8FyhWqmXdb9Aei4
jNCWsY8Ed1+kii2Hy8iL8IwetTNqsW8ZNvujUw9vk+ZzQJvBfx4Tdc+zTPrbCK3OyzIJCw1KN+P7
6hsawDFsGy9IlLULgGMeFrz1Wz9Y9ZTZoSePLoYO9a5v1uhuMlC0oHIO4WFCyHwCdXbbdQ92VeBU
oPzEwpVRfV9THin4APTrQcGWxzJ9HaCbu47xyuTTYGZVekwJxYRh2hWesvwyD9B3uiGyvxAftORF
LxP1OMWw3nmiuBVVdbT/4+xMlhtXkiz6RTBDAAgMW4IEB5HULKVyA8sR8xQYA1/fh7WqUnf1M9P6
5VMqSQTC3e+514fmg84kAQDoHKquhiFOfSmqUrFzjI1GJdxSkaeh6TsLL7HaCoiFsReLd5Sfrh+u
Fk0IttyPN1zeeij73kweqylXzbPPQs/8qNKyu9X+HJXNqm3GS3qy5dPiDhnstQXgt0+p/qth48V6
hX1hVvlMRxI0u05Z09WxanlJ2rg7BtQLgBaBYdlPEC2Ls6XZ6vu3tbTAK73ZrcqXrI3NepclC8SO
QINhIjjHfXI12Tt6XwizligMRV9EyRxX/qFuJ5mdgfhyBsRTN8R/kRTy4aMLyrZ5idkRLTcUUgPf
wFr1l5iBrBPBwA8+o8dp5D/2Q9PtFaB8ykWExnQImmGajyVk71M+WoUVtVYbl1ukYZ08iDVG6k4N
YMxrhRhGwEwl6M03dmOZ89NqjDz2bZEMAy4Jbj55QeDmH1FnFqBizqnCKS97d1PH69BdbCLzq4NT
rOmKwDLAcjIjX/d9Y1RRCeNz7GZeFZscv8UUUqgO156d1yflE8lTN03yGHh9cxomi+26geFCAxka
ekqhtcidZLvpJUH/CpvRYJNmp2Lb/kZFod3QM5zGPjqrXP/mLafoZV7L7FIuVve9x3KSbPKGDWch
7fqsL8MQuPAVXB1DiBAL+ddqU+R3I+rQvKs6oz/OpBzya3aN9yDjWxSuMdrjVZdt9lMFbrv3lsHE
nzTYi3kA4ZcqCubVI11wpUgO69uU58QsM2aOE6fr3mGh6fTHD6T0QmeaRR2O2VAfwRDUU9cYTkq9
qR0dbGXD1RWCgc3pwzSuUAicxIFWzTP/gk5UYTU0VrHjL+8c5IbOte/szmiDY191qtxiB2O/XVzQ
g//iqR6/J6sednBe2BEcN27UrhUVvb1TVtYUWUnfUhAay73sJj/Kk7zQ4TSORIINgpfVtunMYd+t
ffObCqvYTbKYz9IRVYRjctwulHfnMWGu2eA5+D4HTc4D2RYEIa1ts3X6oXoQedxW+zLTxT3SSHVI
xVLdd0Zm73iXWWiOi54iRS20yYM1OMg21w98ysO4oyQsW2gS1xxCOlzoUrtNojFBL3hsuWwUXyCr
np/NhR1BTtCOW5AKwlyXZARWdVQA0d0UnmIsuM7cF33voIk06uLINfmQrbNYr7kSg3D2My4i65tS
ecbSgXwuz1Zvymcrdf33GPItCfEYxdPGNxCJPcyr/UZVufVngY5aN2YwzZdUNvOhtAsgmGpFoK3V
bWxAevodAep+wmev7F92U7hNhLiKdwB5u6zCqSaa/pis8BOVsJL2YMYysCkJLBKrzMQ5841RBiwq
BqwqREeuselcYzYfc7xaxxgiiTvnfkn1cOGHfAPbItiEIIL1Ge8hptbCV4UI43Q0D6uENtolZWE0
oYKXW0ll4q7w1z45JrOxbFrarwP4eP/cFMqOmSm5k37y/JpBw0oyX7MplGfoK8AsXDhFn/HqTjZy
+Kym212/NnthSX/YI3TpZVdzJZp/THO8bWmAdCpCBhMwhrNtl+t2oM/V98yFgdV4sXSy3RmrqGbS
pgV3xYqxp9kvZu0Y2w51NH1CXGJv0mgENBYbxL2OwjI3AyM4xXkaK2Cfku4ogDiSd94wopBqLugD
r0HArKFuYxrMuZke6OedH0Hbu1iOnCldWBztJG8ucNvJ9IzuQZLm5eycVTXiSrk5xlvRgMi/m1lh
MBY0DX/nzQvVMg+tf+h4JqjbKLDTUNI+IosJ9oVtMXWNelN5bqMe1npOY4Z5i+iYfPdJDNEBW/tM
pTKN/L9ZgiWjbOoXYko94zS3dHy7PhDdq+M0y5YXSvLC/ghKW4L1MsrvbA1cVrQhSaUbOG1eBIwT
eYubiABX0vEoulDlpx3fsfhh0pjs0tGRMuKqhFVIwIbQvAoq6Y2aC8iTWUPYXiYKVjfkNl36M2H0
XR4JIBD9IMauF4gmrL+Jbu9h9t4gS5r+RpZQDCFeEpHukjV33Yd5wRu+ad12ce+DSnrrPSBfOh/h
Im6bC0xO1SXnqFanyZO9c9BJm9H7mcvs7IMmFukfC8sBeYFGxqgjRXCdN2YR+x9B4zvuA1t2e4dD
baQWTqOmTLZuarKyblziwg0HXgp1qNoBm8mmg33rHvXA3curPymBsELSGs067LlAECPGeIDmDLUN
bHsOxk5JIFqG2cYrf3Zyjgu2Yxbj2v65Uk0TX4Syy3g310vyZo91+gN7GONuJ5Wzt1VKS8a3geP4
4xtqrFPfVbOH6MOYEmwTnLWDy7a7PmpNOujNhGXKYq4KA7AtoOMZFvX9q4Vpp42q3svMfe17058k
bYModde+PQw2/cKGxag68qA+E9SZcbx2zTBW0TppXz3V61gYQC9ZwqKIOG1VupuCuvhlIOL31zpN
/H7nOIHeu54x683clKmxyW8uA+rlKol0nGWYRzArh+7i+r/hzJynLm6zc9p4KKB+atHZ+nMGbLKu
g44UpcQS4pIx2xd0Wz56I/FMpvDEPeebpJzs+DA2bRVfbWM1b27PobYByk1osYtDQGH90cx9dl/X
tadZEuzKF9myfpQe3fTzsyVxTV7mHnHiT1J4+LzWOvWe1Q3jQqBDQz45TLSryMrlihxlLOuFB0lQ
SRfzeuh7GT+UK2jlc0XD/uBw6cIQ4KvbxrJf1rOVZ4UX+cjc3ym2yNSzat6i2QbOeX03BxkovIAK
8trX9sSof8ycTWGtkgen6T76oKu3CuXnj5uYmlKFPLuDMc3pezr39QunGeFSxtZhROX91WVyfV4W
6Z6tul9/6iwvIzKR8rNnei4bNWAaUB8ADDOV/yLooq3D0pIa07VczgZgXh+OqltQ/RL1rcLQQGva
jt61whnKDcHdKYy6wplYMCL3rKH9CDLXQE4r1zcgxuV+RX08loaHd7CKg2yXE2V/ZyxNdhXlRGe8
xgbTL68jGodWzPIgzJMx6oQ17UFHhu9wZcb9nGYo7JCYdxhLu2CHoa3+DRplhjhmmNb3s/Hip7N6
anS7/CCVezkLzCoPi7ecCh6kPbVS92xOHXeX6alxD3yenPxJqWNjWNDVRkGNSfyXuRNy+sVcAjdO
n+ZnqDBcYNYiWN4SyA/A4ZYUnyW4XYwVUA7bX5vjmkjzYM21vni8hQFOqua9SYBqDb6RX+mUNX/r
0sXMsgzGywI19ESewXwupmU8OkAgZ9vO1e9C28aRYd985EfR2VBWpxffLYJzMt2Ivj4WJSShwOap
qIvLqVVb3mQ+g0dRJ4hhpt6hmaJCAmRLxmMLzE2Qo03ioscFk4xu+0Qm0zKBgPlGt6H1rB4tC8BR
zka9s4Zs/lZNFSNXhltpsNWTSg99ugy0xWTWhyqn6ZtsJ9u2XmVxpZpApyym7cm8kUy4w6RkTzsj
LzXCAHpdcumNDhRBxU0ZmoX40ReecWRBRXyK/cX7WAzHZijnywsayPBT58YItGHmb7PwUF3G2Toj
sMxHY1rHO4ww9TYOlL9LCGg8taORbY2ctefIogSx+uayGah8b+5DsbdpXskiXSIMUj88+NrDsAbT
gWbW/uF37XDXr7J5ZGjI9NXuqbVJrguN1ptK5BbT4ZWXGXvY2AJrghlECyZMAj3j9dcqcJrlmMHf
3aFWPxMcNI9I4xieZ4TK1iinPUvaBm5IHiPoYzVuGWBZfahrb33j+QVa6Rr/NUbfKrbWZCZ/dVEb
O4QAelY066vgzCHejrE5UJWa9aXXhRShtB3xnBiyW5Dmzeqkk6Klkc4X60IXZp5aBE8uG+KYgZhR
bVi6wN555uzyLdVqCItuTLINK8awSPszFYS19tvCGoGAmKro58EYWz9yCl2++67DFJYR3I5+CFbO
m/r8ASaMqQ6DAuOo26A6NDYaIGv6MA7xjq43VP7FFs/d+Mut3ewb/owe0cObCRpzikubpNVT0Gu3
eawcXARp2lbf+po9tZtAk9aySQfHp8HBF42jroQosobi2hY2CBdg2b6UeX4aq5ixN5vvFzTARZ+y
1jHvcGirvYH2Uu2ofYuXhaIQ/g+XG2YMo0RhZBGZtFr7vWqK77XvdviOh5GLcHRztgIQkoIw6dpW
KGbg6kOuFZBuOloo0Li2t1QV09ZlpgA+NFZ7J9fyhwWUd+3xkmwtv+am5Wt1uUVmWqAUbSKkKi5C
nrLlzQQyGzdIY/jvXLYCHaW5AJN3PR16atRZNEND4GtHb/BO+CHtx2Z21WOyrvrQiaqYUJfTEaqp
E39ZwVudsKib8PyVAXcYODRgQFld8Kdjspps9M36FwqbdbSWMxYXEnAG7w5xN5dY82kNDyDqGroJ
tijfUOzU8WbGlHagFPQvXariHcNgcBLV2mHFkoCf+NoQkiHBhp3Zd8NrjAdTvBNlEDwuQgNqJF02
lvnGtWc8gJhRxsirBnGsFKgOls8x0lOC5yvtqngMJ3PwTl2ZkMrXBE29nATZBJRmg6j3Q78I0nHN
dn2QLkV7EbTTtPXccn2P3TQOq5Rc1n1BHM/3pHH7PxQV8qBpqaJVluYO+0zzYq2+eFntSfxpG9wr
cvRj7qUVyW+2y+R7qiYrBe+xnHNa1cOONFgwY+Y5stiwW4S/NJmJgw0yQ5wgLmbmkIPxfQgw4zFg
9orXbq6cYzVkxg9GDE590Dig7zCXERJbVNlxNjt1kYlRA3kGTXcujIlngx1C11TzbwsktS0nipEU
KbUpHqZ+DjZMv5a/jpv1OxwHkt/JlC8zyfvZBskbXQ5695kMsPhiAq9cE7ut94zbWvxInY4GxgfO
xkimNt0Rv9c8T01Hs5aXjGLS3G6uOqubn3Vm1A9G4BoH6XXrSwf9hf+TYdQaDsHY5nhdciaVrhtE
1liUj+s62xFLtiXDhyb44+JPIsBgNW8wNouCB1KMWI06BA+28rNzEev57YbEXC2U/VfPc6ZvZUr1
gZ9q/a1EDyw+TPQOGxrY8sQITYe2GvuTAf//eDMZYnsxeCjCLjCny9JXmGkGa/2Vmrb95IFaH2Pb
rx5yax1/2sqebcwbbtHwtkdqgPRlykrMWoEIQFPXY4EQvAgdb4wjZ4mnKyQfIYfEqtV56PQ5w2zg
CBcyKvGbV3/CM7vjptH3yTDm9a5nn+Cza3JNFPhbfy6jA1q0BAjRVxMvVv4jiwU6k9BQ4gGzk78m
pOHOUWO5/smIIov6wRn9e38ScEWDUY5nleC7OLE5yXzre8ZUu1SaHQjg0Hr5MU1gTBqGwslQbOM+
h8HJcqLx9jiv/eqZqJVA7HqdNhdIYePVahlCR0HtdGnUeCjYYQHvmESYieTvNo3dZq87nDKb1Of+
JgzJqsy3Qriu2Ct2s1mhLvkSCNSYplW5UH81ruxlNOJTr6cl6MKWa4DcOi1FrEMavrk7Q9lp1gUG
CjsV46R8knh+0lHTg2KSjpzRsHPmAWA2S6SGQR4NT3fW9wpBPhzKWExPXILe8DLPfpIe18aanUei
1dZlU3QGJ5dmzr7z9L/w8j7W96BffnmuYqMkzY1COu+vsu/yhWW/wBgRSR0g4YvKHH9rtN1kNJEt
3W4LhG6xREd5ZtvyR5NGj+ZWp545fwDn3+RCOl0Dy1Hb+MSaEBJzLsnfs99q9KTgBW22aHgzloV+
b1MmsNmldXsbpqHuZrEzK6IE9b5fNf0usmwhL6SlWHPIdKeDjQyA8qenZShogwoX+KWKTaddwlw6
vbogo/k+bpNKqgSOzIO+28ikVutdOwZ2/bQqyLt70zWBv0Pshqt6sH36dihnKYMXszbVsFkmZ1zO
TNv0D9kEwCAbfDJj1KTonMFGxeBsFNSedKfNCCbUHBxXzFurNxDsq7UXzwGu+Yu7+PgzGBAuNhaJ
xntlGOm/62p194iF3cmmeXhUi/2YWkt+8GomZ6PynLDzpPOzQ/z+nuBgOY2d4+y04zEWaKGqkNq1
+KDOM7g7SK3JsF4+iEpQSEpoQ+krcJR5cKudrArqZyuPRzCioLzotPVfuCKCvdMO3FJZwUVs+f0+
wyrwjfQZ3h6dpOzZVJKJkkcYx8mxluUvaIMIc3XDZPq4tpC/3fKhnvz0YW0Nj4UOTR25JXx73+el
ZJgal84WLMl60KuhL0wCCxDdm99wwzr4/kPFHqhQ2sr0h9232MHrbInWZdDbpHLbt6Uz4f+daXmH
kFGvrmWg5ZSyFt+Dzp4PgT3D41D4jC8kHvZ45DO1hMgpC89GM8/X24rdb42NszCkoQwiu/D1XdaN
5ZtTtvP3grgiFaacChuNnb9qJcvgvHoKBFFU1dvAidtKlsSxVrsYvUdcquKXkbG8B7el87JaWXUp
TC9PNlW7jO+VhvvGrNPsJV322advPfQdsPRG4/H51rKX7KmbtYL+p2+OHF4HdHUYxNnLm6YvptEk
3+t0FlTt/ehsC8Eq2jKwxXNr9pOxW3xyK1ViYMCp7e6+yApeNpp0gw9nyfHeZO6aPHd+350Aw9ft
VC/ub8swmRwwOvND7g9w7a63TzPC2qUXlvXNdsrlofYglE1sQ2dlSUvArw8x0Ar+jMdEYVDFD5nv
RlflxK5YyUPAr3jtvbX/i/cSx6VNDobSGFqxnfpwDEOS3LktkXEbOzWWb4wa1HVg1MUYuB635F3k
bwOGiddkEu6W9EIduUlSYTCHtDU3ypdK7UrDcqstVtD+mpF/417xI7BfhkEbY/knax6s7/lsygba
AGxoi3VemZE2mjUUxSJeqgI9cOY5WSLTs9vpAwXVFQcLIKmNCJcYvjHe+4bxDubTxnbYbViDh1VL
eqm/LerGnXYmrWF+NYdWJpf01qKEcd51217n9RpOccsIqE6rNqptCPP9uKp5TyA0U+iRfMQbJBEE
310/MdLICGZMG42lp5vu6zTrQZhTD+5H+sm1Ja7w4NSpHzUmqOIpNgasz2BWT8TwYOHRdksBEHjZ
tJ6GprajoKfJmzJDIY8x46LBGEZe0SN11eiTfFQNVXFQ842jvMVvRKoqXSZfgVOMIe+1cTuhPxza
fp5+Zhq/ySIHOCkUOVvwUAeM2jqiNVjLMLH702g6eFM7n39CtBBbZTEPoqCANrpF6uZdKKjNgMy9
QmNkjVNF5InKBVPYGvqxoiYyJkUMK0FB66FrJ2hiWqUTvxcc6KRvJgsTCzNT0nYXe3F5dMGJT0Qn
zXd2ii92SaEte3PhPrBoEHjC2oYF8XBAMM5xsMhfAIFzjwd16F4nxpu/S66jnykbPHaVZVf3ag26
d0X7u1v0rEPGzPW+Nj3cnEXeGvVWl4nxnMug/aMrq9qB2qNAToZqQstjCO+t/m2NBIMhByds3CE3
GvXvilyU1zX2UMPl4HaUJSvgcyxByYtUqF3qT8BesWXAO7nfehZxIsb64kqmYQGOnst9j0AScR/F
D72n9WvQODV6TZ6/Mo71X8YKZxnoSFZV0dTz+QGIIK1lkAFPLdlqnHRcW39mmpfI6B0IPpy6v1ZZ
rBBqftOGHsAknaFgjgxUjjJVqyQPp3wyTibC81bNJiUwLIZgRbjFqmUW1autb8Hc7k0biOuILIn5
xVpsI2OO3qBuoTYoczt5oGzHSajqQBJs+WhnTI/I9spDOgF8KUELergYCdXtSIjVj3G1oKcC0JGM
HbyHfLDIpllRQ+65nPU7ey7Uk9ER4YDfkOatFi22ssDOlz25nYGIaIvW5FjktUx5spW4MJG90SGo
NmfJvfdGdsWgonbs0wHN062+mbO/3mrNlcTFNVFW8wjw4p9lkA35W9IONjk5dh6qsrEPynZa78Np
+rXivYORLsyypj2sLq512lASDWbJ4opibcblKQdm9rZpZVrr1l5N1R9kDRYJlSd8xrSpOTioFmX/
Uuoxr6LhFuKzH7qVrDxS7Lxk75r1tNKDuGX1yoaBKQ/7LFE30C3Ik1/lHGc8yXWn0Cc9krDi50kT
nWKGWrcZjYFdV/TQOlgqh2QmRq6/pizvqr9D5YHKoJAV5VHffvqp87VpHBhfGNUWm8TCZNT3Fdao
gVAYdXYDV1jfiQDwPI6eV8v2KajN1ElDhznEdCqdefb27BkOKpav8omEKdesG6aD8G7LcWZPHcjw
qJ+QJ4Mn1YrpZZjbxdopT0OwUeQu1cUYqnG+YxCZP9ZsiXxfJ1eXIYvh5yyy3WqOo5L0p0PTOu1d
VheIGszSUDHJdRGnhaMZpkXnv2WDwsbl0AX+ythoHp/shpL9Iydly8VuRJYv8KvWPzRiSMfiobn/
gYOCXMJppG+7kyqIvT0qjox3Hfz3JSlE9mPB4fdsG9p5H2gooE5gyHAmyDRzTiNJJXqjiIchV4z2
0X9Gkpu75zxuQggrZrgVL6PWD+5iAjt2fj5iGfXxOi07gguxyMBsDU8NmkhkDat51SR9XFDnJXgV
6NCwx5EYJJuS+eUrVFDONVAkMXVJOv9tEZ33zDxkFlajHI95LOS4mWeC8khsyH6PLvNOVDJ//oG0
kz8T0zDfB4z9i20nmb7xj3XarbYaeYiFXdQbtPL2bSTdbz95qXtXxeSxlCzV/Du2qDj7RMwzr2kD
Tbvi512DwfesfbkO/VVAyy+7xQU9ywOrz3dpTIuGbp5jDA/wUdRBZUc+LLk8gXjxZ3kbNeaWtFCv
hTMB/tj4q5FDvTGg3ttDLbdjhzGCkCeKV462TaROW/GKCroFs8uA4PYzXTGgbYgnWPaq80xU51Uf
lwJJD60gYXpJ674ht3v60XntTFRFMQTzcQy0Fynat0iqvL6HJyTICkysPDU5u6JQyOdrWRXdyY3j
9Fo3eQyQNtivXmWI4pSXFdkIIxrf1R+6YG/nAYFghnwRZqOPTuxI5O24CE4FlQlRTHo+ePnSuw91
Fwf9BbGfQoackNyzmm2nF7LZAiP12F+0Yljq2vgBp9160T0Hcxj9Jup7URG1B/hDlFF1wvft0N/V
ODRSUpouGWoqCvjgiu8E71Mbx1la/YnTm/8tXdT3xBnKMLglQoV1V3of9AFihwy0bkni6O+ZJmkI
NBGbSSiMYRS7xM4ZabJKrDjPoLj7xiKO0exk/20hIcI85lym1JJjux1bIQ/OPKoWe0Y5+NvGKwzS
jEp3h/3pvZS4uV3RvVdWK66C5DSyf9Z5XwerfBkzs//FinX1oFxykjgbzbOzrvZzmhKtx7VpMqpj
r5OXbTqGpXvPKnJ+zxKsBaHSVxIAvfpFJoi+s/tl3klBq7PhMAneqtq2mK+ZMZF7mpSbKzTs5IVA
2P6pmroFFYNsUUo/f1EvgbVUEeUQo4a2mPufDdleZ+3egpyGWT9LQQ502LfcaJM3TPu+WNtjvzjB
82rU7j2pMfKZht44oyk6dwLbD4N0vuj6ZA6MdzsGQcWeyBHPJOGzKO9qXCgiXGrPy85OWbY/OqXE
wQEco+VMFlQk8rz2GFe5+bXC+c1K5XGzZsN8SJMhvvPreN76vPR+SRYKvPhuvTASqYn/sNELtyyV
HcK0mriRZ419Oc+Dg8X2M+yDcYljirT7j152WFw63HYbCXi/R2Tg9MWm1+qdw2wnOfhN0b14yipe
TZIMNrg+jcgyWjyvPWENWwVU1m6mfsqOTY+tfq3N/olMUXn2xb+Iotnq8LkbvCkBGyz62sGsr7lv
DxCakpFZvOK5SPOJUCoW0QBhO/Fwt+TgJ3VrB6eS7KJXxZRdbSzk6/ukdcV5Gb35W9+Zv/VqZ9+E
K9Inb0iLe9dNu21i0fuZxVgewHjcC7BBH7FjziVX3I/bQ4sgskdCo24lsPD23kLXhBROvscpqXm7
gb6aeNccFxIY6k035VDCaXyYQsv3uR+NyFic/MJ4gVQBMZY7z4ZTThp/ItWQOLHfXLzeL9fAdaN5
Uu8Zagj8UHKcr6mh9I/RWJK7cR3yHakqAqNYw1CjO5BtXFBlVhnxws6xtMhr01HAPpGcRJKMRQI/
87yx2nPOZZVi3Ztl17PYCT9KuSFhr5qtjTI8GV/NtGiYH5TskhqfIJIzJw/JDqoQCWh7eB1ynAO/
AowmWo/TBT5XPdBFrZLQozgdcJnSPa/9FY2oKHkTWHQF99yvRAFsGrcESL7AorBKN1rJ40mofkln
j/wVNPTJgMds/vz/AcP/Jb9Y3FKg/y28fEhmiDWP3dxWbF0D+OOO8Iev/ehPQdKEnlTerFvrxIfz
0fXLqVbmP0Su/7ff+tNSUJo04ZVlLU74ifFP7vty+OIKK/FpP4AhQLmKQskTI47H3lndTW/O7ReD
zT+tJUmMmEGhKqxT0o/39Lrv3HP/kA7/Xz4SM/jPL1LHUIQwrNaJ3odkg+TZKHBHfOmb/Lze3p1N
wCoLT1FTxT+dQX/3eNS/+LM/RfMjyQGF2d7ISISEK7sRx8z44qKW/7XT3sbDbCERnVIMKFs7s2zy
mnz1tS/TvAV2/9vRwWvi59IkN4RSEUdgEUEKfm0Fhnn7kv/tR1ddS4pJJltaa7L1vtm5/odP+/a7
/R/h7uanM6lEY6Zm7rUnF1DJYOLEwmvKwCHKSFv+4lIi89PpdDzmkiB9/CWi+Gu31T3G+e3XnsRP
p3MpRj/vRd2eysD/XqjmASDy79d+9Oez2dlDUTEnOXGn3pu0cM30pdVY4vNa+6UbFeprpk8mWxv8
5UHq4ktbGMTnpfYjSanECiT6lLAAdOuI2yqiIJm/9ICL4NPR9FphdszJF469b9+DFnVH8OTxS1+l
+LzaPu0B8Xt/nE/uPN31ItmbTf74la9SBJ9OJt/k2ikI0FNNrcGus4/eG774iX86mb5NWuYg+ukU
90W3g0qTO6/T1hc/8U/HM5sE0RCQbieh8/iqFlpXdjxkX7o1xecV9wVJJ520Abv7W6hCO7p/4lh+
8Tf/dDBzph5qVsQryxRMJjAaeoPKKf7htXX7dP/3a0sEn86mMqqWYnIdiGD1BtwLjGvjVHztK/28
494P+rQg4rdiWZKHsyU5K6f58aUH8fOOeyPp/WJKVHeCOcKPUhbephOk333tp386n06ySPLaifnn
BU6iipG85ks+f+kKYkL2n1cQa2dXSxZje4qFuHk3PYrZgtyxr/3qn06oL+CuVq9pTkm9+qTKTFcE
qyb82g//dEZrAsNyQb98wjlVbIjRiQSO8C/+8E9HdCz7rBonLrfMLF+IQqKLrMd/2nUt/7Vg7P94
0v1Pdyd+R9PWueSDwVD+Yhn5vnHGNyR34gVblpIKYTQ3ut87tt56WhoEiL5ez9IPqjUifCV5w/1b
HHOJbObFfUCvc5uV0+jANPS/5QIOBu843tYzqBAu5DFWcxoSaAJ6ZWDEVhqAdwTJldqSp06zC2Ge
fnkLswSsvht6f/9hroPivjRBfcE8lyvWpezkkby2SVPjWI7Oc6aC+5x1buM8vS86ZVC1FkCotHpr
zV/berUxv/h1XUSDayY7GLQgKlRwGwu3jwVerF2ZjAJ4Pp2OAppWwvOwaEDfLYuXRCt9Xv/KtoyD
Xaq52eCBNH6Tl+2xwkRO4EJEV08kCEG82fsWIOWMbbth4pSTupxm90EXx/eEx+7MpJ8+cm1hBx7c
rWaT8g7zy53w1bcVtuHojOW9UU99xLjeoD9vlh9LQGXgmncVU4bOjFvvIAzSqzAgMx/ys1ssticm
UlCWCVrZ6BegwxpaC2N7jZvN2VRpfM6SEbq5uRNteaRxrZ8XP4730iAp3sXzcSXnDx+ohoediM90
rIdJ2g+TL+eIJrDCYe0tWB+HYAlr5Kgd8s8YunlQvucZDGI2GHsBT/VQkAZHYOG1Dcgcrpr8dS0r
P6Q6q3WEGHwg3OelNfTMdAS/MfXmNij9Qm8JI39wsKyFENQkg6lFHwjZYO9DkfpnIkxnkBx9NjAm
YxSVoUjiOPT59jvDlh46rLvsY2J4D64tcOTUXgSs2L8xUoTdmVBEWZAxCgx+zLlfCG7OMPuSVBeS
AmRG7oywGGJDx7jpWurOt3tvQcl2OuLI0bQHm80FbaeHc/w/lJ1Zc6VIlq3/Slm+U+3ggENbZz0c
zqRZIYVUEXrBpJCSeXJmfv39kFS3Usq2iK6ysgzTdADHx733+pbfXVZ0xpXkvPN8mJYHT7PLAjo1
OkExzEdiTOdjVN6N3XwwM68vdxW5Ftf23fympazlfHbERQq2ddeC1g5i5aPvM+HMDkCZz5ACdkHX
iDuT8qm9ABlPR0sJuTtekZ2SePIOChGK6yGLt6MD7hIHcrdrEYRHg9b9Hz6p7G2hgBcoYlAnPfrB
bUOWcxO5XoH9ywJEuxcvi7186To82q79SLUw/1sNiMuczsn3zsDPS4Yw6VWLkrONOU8XM86BgIPm
ZkFMTKqMZGM3yNNoyp1vdt8jGdaeuIXh4p47Y0W+E9Bz8c8RNBKNYI8B2U9/voX0dOEQ17DuwqrH
FaQ6yaQrzhP4xwR9WrHvLf+6MVKSLWN6Dv9uC/PrxJUUwfjTsG/Xwgy0oOaucfSmt7OUVzDPBy+J
gEkB9wAuQp8OVh0cgrHpSwY2a1+MyWmXyTNC7E8qGrxLM7VAnXWakT0v9fJtSfIchkiSOAd8Mqyg
GnGXH5r4tBDS/QMrkBkeCzxoLFl81Bauo5Jl3wyJPHcskvxbq5/EHrj5hZP4lrcF1E8V5zKoHSVI
obEt53rdWT3EMQ4wIIHywCG5/2KGpZECN2ruk0RkR7MtSREijj4flvA+T9xVTLkMxZVN6GdvFdUp
BSuMDUjVfr/GsSqbElsUJhsgU0wzoX1EkvOImti89w0Oceg7sE8mSd5sDeh+FMxSa87Xg7hyoMLs
pnE2KFqp10pApQ1j5yEdu4uRFu68Vqutl2nAUirSvIsYJeqciPK8nfMrqtDCCzxOrgym8LokCCil
gZKBgjOMd0Z4fEwHJrz976ZbH8tMH+lgxlWEvm0fqhhCeEguYKKosdIFpTROA3IOVSzDOWyW57qk
ijBrZXZLtaNF6e0YfSM+BT7MnRIj0GVvXIiKOuFg7Duy6blf9T8MSkc0DKqy+Rrq/oUyT+MMUiSV
xTPvkvxIfxoZABxnXum26dRyw65i2VPIUS9bCuapcCQV9mOwNQfqwcW90ECuJQr0crOdP5hzN2MA
PGRITWtr5y9UgsS+LvE30NfdiGw16zCmlHYXUZWlJ16NXbk+IH3/gbhidBRdk/wzF7KrTgfDHuag
o171PB0HXwXS777rlqppCXb/dChGik+z1pvJ07jdYw+uJyj9bqGIyXa+It6nnqpDrktiudgCA0J/
CdEbrRTAJtP0YNMAQTv6lHYclqyKzod8PBkcU5+imo8hETT2daZEsZUu4WPDFyctjlE76YBeD+Yi
uibwiJ3XYvcj9UqpjPcuDjlD5bvqzICx3zwofHyCbNLRwakV8Dtffx3i3Pyn4J1SBVugTQTeUtm1
U99BOlv6rUf2Um691FLf8sEnhdYI4V02xXKEXj4fbYdKuQmzlEOTkhsAoJ49RllMpQdU1JLUqPwD
CI13U2nSol2ePEtBDo4aVLP61s+lOKsHP/o26K7YNajhtzkzMlSWKlbphk1NHsRJ3yGSSqDEpLk5
XBk9NQN9WMByU50nySVZX9EzmicRtbV/zNhk3ammnq+MtCBXWzoF9fP2ZO58C8mmLDpySqAxr9Ju
WK5tsXDyIN/FjBYBGM0pOtnXba5SPF+odiJpa01NUIhcs2ZVEuWCb6IoKeqyPYviCbgbNmb9lxGJ
8NeKYPk5ep/yDmlhv+scGd1TxF2zQ+jrsdvjoTUfqS6aqtPMxDNLmDJ28GZrycf1cckklObVZqw5
PRuLjdzJjg1KDvxdEjY4T7iz3I6VfTGClSbdjognG/M7uw1HjD3CLyRUDBOpn84PFkspGzvITrLn
CtQhUeCWNHchO7GAysvyeo5S3lyhjDcH2f/6Mf139FJdv+0223/8D1//qChjQYTUffryH4eX6vKx
eGn/Z/2r//9bH//mH1+rgv9//pUPf8Hnvl93+9g9fvhiV5L6nb/0L3q+eWn7vHv9dO5w/c3/6w//
9vL6KV/n+uX331ChlN36aVFSlb+9/+jk+fffrNV9+7/+/PnvP1yf8fff7sqke3n+2y3655f2L3/3
8th2v/9muO7ffcTULC2edAE6rUHF8WX9kamsvzum5QuPTubY7nraw5Khi3//TZl/l3irS8rlPdSW
v/2trfr1+6b3d19SSg/syFIEWCz127/u7sP7+ff7+lvZF9dVUnbt77/J9ezx70PDekXTglxgSgtS
tPQ+W8BCkdSlCdTrxTNDprWdRfIeFIqowaNTitzX2aNtaEBEZTO3M7kathhQl4wqFE+UXZJ1WgUu
mTr1ka3028w3yuY4+kXeXkDMYqu4qbCWqJ8c/Kqmaktb4csXRJQ2owOeqCy9AXim8kfPc+rwhwRk
7V5CbsCxaoN8veVWmIp0cRVDIoScEkH9w1OiGp2ChCvVsdwyRW3mfGYVskz/MACS8Dd/eqXvjfbn
RloPxX9uI2Aglu076y6P12d9Dq0q6qOgeMTeSzhWZdoccYbM7WNuU8ejjqhu0frAPMdy8Y9cYKAU
7n9+eXM9wH24vlJSScuWnuRNcTMfz9VLKlHVA359xk5LgjDscHCguML3EWunez2Nke62Ou4i0OWG
bSx1eT3acm4p/yQZMUrq0fH3AcBA5ZdGDOt4DT/7+U1+DLM4tuczXdncKD3cxljpU1JonJcJLbOD
IRHlKCC0VYErwIOrQeH9Z4Hc9VI2ck2FKte2lFLup7M6RVgr7cONjvRXo2N5zCoYF5OFg4f4Raxh
jVj8qeUVZfEwMxkYrmkzsatPLT/FiWHFWhrPrqEHYW2jRVERRb0FtQZiU1L87j5kgGa6X4TbPvW4
9bpgHzG7cITle/Lzdet+BpliSO85mhlJ2J2IOm+/xTbaHJTHkCaRW5ISxDQtjivLcn/x2Gvi5+Nj
Y8Vq2hwQbMezmBk+drjIoRYRNb58BqOvGhk4o3Cdx7fmrjhnwcYzzMq8kBl43NusFSyjmxZZ4S9f
wBrU+XAnYDpsj9JD13FpDfnpBaCsFSmirvBH6C+low9VgxB13hlh0SKBRS878VZ+3pP/+vCeWmVZ
DuZPQtLXPj58rLBxSGehn22KurNpP5uUR2fUoYw9bPUEhoj7APvbosC0demeD5VA3OfvUCaKevxF
R/hk3Gwr4QACYOwz/UgWCe/T3UQ+pYU+UoKnONEUtxxBFazDnE1E3FYk8FN7lZtyyiGFP/mW5K4c
YOH9bVG7oA5Lg+rIW7+IC4ZhA9/PuimGpGyfft5m6+j+82sy0dLYNrRwgnAmo+XTkOzBfGrRLNPT
pDtNJ6A0QtBYYhol3L8J51jjtrZIfzFounEdrmWC/+N/2liEFZWNey6uajZIq8+34ZF66CjKQaaT
E7EwqM7Kk2XcDLPo0MlKKGHZI4JYnT0i40Iog8gcpqZz9AxwYTjBUPr0up7h/ksFOqR4eBRTVlfF
LybLVwPej+1FIzGDqbX+0sFt6WMfmxDZ1H65yKc2JNpS7NIOx97+ulm6hIqssZkpOsRVtxj4WTU3
UDo50S2zcTvWdXjS+jqnlh+/UTGfFXEDOYjqK4HxSwA2zMhv3MIn8BZYEjszkD9GOqPME2gE+NQs
CcfmVzHZ1xT3nx/Ick0P/pHLIuC4Dp314wPRMwFO4iX2oHDoQSJXC8+hK4Zhj6A6MBcFymKDndTr
7Em4j5/1r7N3bYYrFH0CwOI2+34Ew/KrAW1/nsUt9lA+A8kEU71OJJ96J0ZobRHGVf2AmD7RBNXb
zLPBuMdyLUzqZ5oDVhoa6wJE/8zhItZjAxRQWMBmowZR9VFj+LXcUzjfEldJMGk1gokq3BwZXe+s
r6dqpU8XmuEhDDc1dm0L8CA3w19I5Pm6FCe0Pi+owh+Ob2Lnxf4K6eXEu5NOCuAAObKIKNCqnVa2
nNv69d1lU5SwbWpeL+9Tej6vfj2E7FnN2RJx5wjS1h0PNe1F9kgNW9nUe3+AC3Jry2rpziGwhZqy
ygIBE8p+uNXHyGbL8L2kTMm+H8QA439HWIfd09Cg6ZG/WEw+T+G0PvJ3BXXNVq6DouVj15DhXEam
X+cPUEGIU7FQU8WEMgDHtPxE9s3IRPGfzUaWYi5C1LXutVm7P1+x1XhHjoUcv1OWtXbGsbfX6c9q
Vcbi7Q7wgx/ClGQFyGKr79roAjKVop/+/DbWTfqHWVEq14WL6CKwQFHI3v/jk6Oe7Bu0gsV9gVVA
JyGFQ0F9qYDAMRvF6FSA1YaqSq6H1ouYcWrgM9Eu8jqLOn2PKGBOoMuKmjNMitzbSWo8WjbY+brD
TecZWDMTQJyqMzoR9UKpsMMEt7XQNdfBHgv6YUXolBNymGbI54JssB15ZbHe1zPGkxpY9uHnT/x5
XvPAcAq2Gzw1Tys56Xx84szFSHJsWnU3YFfJ1hzZh8XWfEAmNILOMW0bwcg40W2nzJf8AzZx7b2G
W69dWvbECEN4xO76TatJlkIfk9qS6xQJvYgC3AapfpscFhLijLpwpO5BEuP0CkanImAZ/qL3vnq9
/2lm89gB4adlMavxBk3zcyELzqsFnhqlded1sWRsdRRncgOdQT0iQ/d1HJOBATu1x+FjHeLMleuU
ArmLhcaIqT0+M4nL8q0KDGH2iNesso8Yn6/t0FC+6V6GlMujYYrl+ogzKql2nxlKy31NYItg2cx6
weP+/G1xUvzQP3k0SnJty2SosGNnv/fxbXVTRklUX813MhrWmarTqNJulhwZ5Y9OeBmM5BkG2XIP
LXldH1Hjm7yQCRpahE0clEvcvHwJ1+yOXaqmOUaVSnqfHBZmE7SyxH0PNlDCdXbrmTaPiVWPTGsd
OxIumIB14StOjiZNUUSE3S67TkGqCJy8TxkSIF9Tvnprn3UqzH6RZv00RqHNSHZXigJcDtPiL1td
pLm2O7ukaoZCVcwOb9tbC9EnNl6cl2MoA79o9k/L0XpJGwGRJViWhMuu6WOzi7RiC1lP6muLdAUr
rbnr6FCs/bSPndZ25ezC0cCSYOMiiKbB8yEs2bIw6dFKowbdca1wNggxpUHqz2TAgBxuUD/wW8jZ
GfjdVLJQvb+2qBlLmnKiXIexwihaX0eUUUphBUZKMbcV+HPqDzeiKiruxIF1utwjvVxP3z9/dmQd
n/ucuy4CTBKmaZt/PVGxHWyNSEzz1xj+eQ4luc9kHYQE7dNL11psPRMG1C7CRt9CQxGD/W+S5lTk
vZwcEnpk1c4wjzHsi7CIFZjqsZqiHyLJxXEMe0gj2HFW+bOd5ou+wSmy0I/jYubjlT3ArV2IY4Ie
qYOG/WPb78fR8YZLjKvCCRMVWBC4qgtt+iAftI8mcup6HW5IGTULfubloPGQiSYMxfBuRx0GwnAy
HERTe98yyWFibjVjqwm9pqdmFyvN2AzZv4VRd9LFip0Z4qN8RManY7piTehyDjFxauvU3RNMxpnE
KeDHfB3dykruAStE4ZawtGUGM+fTCg5a1LX+1k+sMQsiJ4+OysLvsanEuJyFCD7EAWJHbO0jA2S3
2NVZVdh3s4NNhYEgSUx4eXSTBFHcdqVxw4qh+mdHu66+W9SAi+UGjzYzbr/405JjYoy8BuFmhQMe
umpO2VZMXgrSv/dkFqlXPhN7roZpS1eZmxe/78ZRBFk+tmZ67MKygXfMOcDJ3UOI5te99E1loJYa
3Npq8/gl9krZ0cqTKT1tg42vBrr0Yuq2jr+QWSLPu8NApa4VcgAq5vPz0pmyBqP4IerG4Xx0wgjW
UWjjf+ncIFzFDw0wBIQkuOwcp5B0DItgWc9bD/42lHIbkuEWxtiSzicoEw3yfyPxWBcZCF49TLAw
PnrnW2X0JPeozgblEgYjOSSiJn3NrsvfdLP0gGLlRCb4B/Lk+k0jSXL+ET6nejLkwK2ap6VvfGs4
TV0NTuRoTpSXE6JPqY9Qh6lMzSLfOPawrosCPwceJ5IOi8rjBM5E+KidY3h1V/NYj7W6TkMDmt1e
ZdKw6pMMdzVvuHJTPOz9TeOTBGz2SndOnN1jKRkay5ltU7wcQeVrmLIvmLWbGFCQDLXK0Sk0cIuv
03RMPUhYKRNBhPrIlNw7U9Z6S/OAnNwi2Q1JqdmKmrp+b1t2wnDKb1ZkoZHaF2nu+3d95DVNoDkH
07KW1yesIAEygvVDuH+2LJumoTLZ2toxMksOBghGsY1N43FtMZl3Gf9UKL2MWwC765RvD13kqQCB
JUlzYFHsNw5I5gt+r3571LhzFpqvSYkOKdYSpO7jJo9NDpmlmayvx6zt2HL+aebT2s5YUqVEyIze
IEN9NMrMi+2XpuFA0+x1krDTCmDjz6oJcB9zeoM3aFNffo+0ChQ67WXEIPHifrHN6cJDGMmtJLzp
GjgfPYsrSH7UPOEntHYwVxvrm4fiw/dyv1ibZkAXCzp903nNyD0MZctlg/fn0VrK5okwYsz3nKmu
3NvMsUO4SPaI3S11Vyo2aYv33oMbts9HqpQcAKjzbn5tjJ5eo4P3PS64CPSNHABbJ7uQItHG7XtT
G2+//q9Gfvs9IgVWdoHJasENmCUlFE9Z4taJPiSlnHloFHsT10JQGiXilgN4VPkb5+1FVcuAce6O
k3evo5OSTHGIcWAWD/PKjoMcttwOFp4PEbHlNXkCvlaGg7/JcKDidUeFY/HNXEWiefLfWrCqGUHM
a2/PFFsJZ7Sgrkp3JDO0wmEZNG+v9q17uAAaaR+MsviLnaNWcWcwuSALmn1k6vUySOFcvjkDwiRB
tBiJ3XenPKlcm/etIy393HOXPOT6KWYComzkbKawT9i0ECL587cGNZZx4YsK8bWtdoZwIGacUPqE
HeghEkS0sJFJejCl54gA18hHO/J+k0FZzZOJUwvdp6UiYH14PbDZvWpXtjAfaA3rP/YQYV8S5KVY
hwNI0vX+S4Ri8XjX51EeJXs4wXxu3MDnkMesJUPcncm3voKJlN+pw3uT++mguZ0JMi0fwgpQcXHs
WTLWeTDB1BPcsXNDz7KtG7huSSDAGnJxJ8VwoNx2eU1sMydgQMiG1xT3J6qK1uEMpGMN9GS4faW4
QrFZhCIk/TafqmNnVwL6Ru7bOal6GLlEaU3f7Pn9uEOrLhBuGE4OprbnvzOIPffBEaNJqKghQ5Ff
4o0UEhQAzcXVzTiqhnsXV1NOAXB8174/+kzl6X6SjcUM4wEC7r1dXrDEFrvJgMTRnjg+S9X0XbhT
ynwT5RUl+sf3IHna5bFO932MV1f9Y7ZB+ksEKDHNcZCvYwauVE6DkVzLwgVPXK8auzvoBPHoAm15
ffTJj1qaSMIiz3iiLBpbZ+dCyGOW66gH5GfmVK+9hnjV2sXf4qdem420gNlb6/N2Cdow8I10cH6/
SQiFYn2TL8SVfQDrGM8Rspjd4kLWpuY3gCKvZ9iBaib61VuQZcEnVIf7HplpaJ1gWrLwGeA419Bb
yLGcqGHj2Bnx0tDMOPoW4OaqklwsgQnnrMjcdTx1qEJJLUSZ1zFVwqSfWfNa0NI0M2e9tfH6RK6h
AqtHGllep3kZ8ed6znnK7yPbsxDkJX4HOrlE7LsGKXE1ZfrBJkS63RebMNYc4smaGjNp6bF28hYY
kwE7faMIArkPNjgMjuSrVwYvf8GJm6dySwAM1OY44drdtKVNOt9bSyKQIRItE5FIKrgWBxj+F3SF
o3Gr2UwTVVjqxncfmG/pX6A7FlogtcX6DGFdwiLdc7xco1R5wn6VnbVfINB5cP05bswne0J2i8kT
qWToN1bVdsYfY4KkGdVp40s4GC2Y2MYIvNxU+p6IJB472BBh6BoFULplPN2Mir1N8+wPydBY39uQ
0gxx0Fk/FH5gWEub3ZOpt7Ai61kdJg77plmxp1TK8Xuzp5cXCDWDgW+isNyokXzbtH1/krd32dR4
6TkAmOW8PtbrdINj3zr/+XO0zibs/tfBC5x+/Y3yNXofptb6PccUBr8xR0jpNDAwohPFjpP7mttI
ctjL1TFitxhegolEzI/JhFpHpQ8Xozq+d1n2lMxEPrpjfvQWD1+nUwP9Odo4CdEQNZN33ccqouxu
hAPLi54h66J+wyqKP4pIdtP6Ldkv/rHZlnUnzSLo37Yg/3BJ3HK98ywhf/rwfiE0wCxpDV3FuH07
sZVJuqhsA/e6t79kbxNW9hZobDxzDUYbOcVm3KN2tU3tQISaMQSm5fbGbY9ugmfuYGjQlQBir9u4
2J64Bhi79bb61wFnVBnrCMUb/TrIa2tNnm7LcVr7JIUVFmA7h6KHAvljmjMa928NQhx4nfQyz123
WHZrGulZbMlceb8IfH060BPLYX6gB1tMbi4ook8H+rgjh0C82rrFjwazAep/oonRMFZMs41hryMo
Hwi8xMAmKOj5zxJz9np5d02c4FzsIO77HGfVPaLfsVWEqt6mxpQYMHfBOYCR9POD5KckDaNJKCG4
FiEr/uuux/o/qV1GDyE55dzlv/qIyKYKcEgd2vaV8slZMSO78fpSe5ym6SS2tnll75Pjz+/lYwjB
odqFqJDp8PBkP+nnn3JU4SAtwrdpdOuTVXMfEkSfTNFt6ym5Wyq2zr9q579e0KJUjTICz7cILn6W
QZBSFWZeCFztJiiND1HGin+i5oxp7n1k//wBzTVs9+8Y2PqExG6FA0bas0zSUZ8CmVOeIn7tcvfm
fcYY42UN2s8urCxnP1G+hbdoHS76Sz9SirwteuCAD7bUTA1GuwDd/kVUzvzY07kjjlKez+KlfMcm
RPcp0Dj7whgVpdQ3mJesg2pkX8cYn/osZF5PvCHhFcR2PzMyAQqtK2JjxOuNpBh19tBeUNiEewfP
CuT3E1PLHDDVN/w64yM0LxP0yTh6jm/5rPptmv15s35+jbw4EtnCIWNiUtv1OcvKutt01mQMl3Gb
rTMT1hm8wbp1yv7LbHi9/Qst0f92PUfwItf/ua77qc3UxG7E8kR/+b7sTVHcwEmomFkB88Ot+I9C
a44g5G96RBaZuBmqf5kOMCMlEg3P4vJtWWKTvL4NlWESuivbZl0wft6gn7JQHPao0PBJW3M9dszM
QR9nhRKzyjCdav+HSAnovndAC4YD713LYj14jd5QFoEobG2pjdI5OYEN8mazDTpZTupuleIat7+4
r7cSkT+NIKJ9FCxgzGYJySTgfZ6ZhSCzopK4PejFEnG7s5xprSfohQ029A88y0lJB1UbER3Fazhc
OO9hpBZ1ZnHGektpUBRUWU3s5tyyiR4I6glxoK/AJo5kdS/DKQEsNQcwgqncRLZccJDRqWWXza7I
AbZ0gaiE2xZbVPkEy84lgGXpXkNZWOeqzOU4Ia/CsjCb6SKL4sGnlKfHeswkqpFSQnLkqKCSYptT
3st89r7FUAZ/FmNrOa4vkz22x3Tvvk5Eb4eF7LU1R6itTL4c7taFfBwsgy1pBcctvyytnuZmk+T2
6hId+7odM952JzXpTd6bqGHOwGvBgwAkedlqH9GhW+NW02MO/ha0aFj4KN1824q87oHIjY2079J4
6zKsmoHYEKeDzLV2tYfpxG2RcS4YTgX5hiQK8qloORERkacG706ycfXlpTt3vl2fpK4Ar3jqtIMm
Uoph5HqS8se5lZSRZn1B4JQYiiJPsEnjzqvCwIAEi/51g9qTFfDab/xajbuocW2n+epQBLxUX8kY
rDkpdnHCci+rriUNgMUI8eJoSz+nIGAf68Y006Aw2Tb+gWS9ab1Tx51G68F0prnzLgl8hTUoFuzE
rF1atlR4bmqGPjB3SszIhmOzMvNutyOEWo2vi0FsYQjYXCFpDWZ7XrnJfgvWc0NCmULr0vA9TWYT
tXx7sEXejU+uKDLATqHNlhkyrcIL5ltJ7ASEmPeWNHufTRoy2pF77hXMvOm+xHPA6tkHv+6UCF2v
O725pF6TKvbXcyTaAfZzYMowoD3AtEN8gxewcAuTuSiqFLdhZZmFhh7Hna9Mw5V3W5dQh/ZF4kQw
OaNovMU6ykm3czKGB6BI8pgIuZwUSCePxCKqG6XxQ5t8J75USZcLor6D/hrSqYE5OBXOK7YVP6Ua
6F4kkmo7+WbIaRL26oHjKkEh/GHOvFo8YJ+KLwrk9nN3TOqtsmOMtBph6H2qJnuHLWJ/taR5J3bs
q7sdqB7kG1nrFj/iur+FGVSfaehwZ8XQdshFCCJTShIdIXn6VCKP3hcQqQ2Z+Tp5Ttom3Obxipez
y3LrhD4qhsUq4LqDDoO94IDbRSUAtyVFJjHykScgRuInlH+QuOc4fMahIT9ATIMlMfups49TUd3W
OBqDlSXIAtAB4M7diHvcY26UDofxvvg6elayE1YnTm3hx8kGuLs8twm0AaJsy5c2VeEXwn8JFUed
9J9NkjWcSMzavBmsNE72NRqDndniht4OsHnXqWDbQk45la2ewRZiUBeECo6B9y0ZLH8+oYag/9Gu
Ko5d1dcdB5WkiOfNIB3vxescVWyN0NCnkE8rZ2ubXfoFQWzGSaeozlDcmE0QenH1KNK2Pp8U9OLW
NdceGjprFjQaxtOJDemFUNkAuaQyThOARMA3mP2eYeRIqqSRMkHYpt7x+1g340tj4NhsJRCuqPyt
LGoCasoal6Wl51JZnwOqwxpzWy9jNp26fYSOS5h1cgkAhYmYQ1EwwMaVp7Yn8vpUT43eW3UPsAi/
ArzwnHtnnH+IPgwvbZPhM7R9RwlzI3BymAowVM5cyZ2tuvISAZL+DnydXZUgQY1NSZ9RxZAFKolw
LDV6aT+SWwYZYeUl3uVwXC3K3eEIl9mXFqpXFmSYvd5he9us+GigGs20+u/hIkpVNfdHztQjasbA
m+IlsCdvvAYJFOPkveDumxb1AgpXFPdlBRGgrgfzC5IF76S2sN3DcTA8tRPcN1rPnc5TIvYDiQMb
girMNrwXjYYzZR+dux54jE1uZv4jCAyBVSQ7LPzA0rahUN3N9kz0UMb9ZFFHWEHxNZU2VGeMscZD
AQOjoZ9MTMUH9xEXk7uRk+7dQt25d2jAkG7gZMG4oEEOcaf6fsdGDvS29p1wo+2GnCteR8A0huEE
T7b60LCTREejWv/OLzv/SaJh+Io1dPU0LMPy0tPBIaFV1oVNacBBsFJsMS7sbtkhGhtnLIdzQ7fZ
wyKq8gBzGKZrSUAYHDGIcypgmZFEmnhEdJzMPSpSK0ENiPKQOb2+ozpLcv+DdWoKcH+pK9vvRNaa
a7CL+mjOuX9bFCBMozZtdhP1/etBtkhwSxfdqe7t8bpsQ/1Ve579A+QJk4PVzPhXYV63o6ZzvDJl
159NGkR4Ao0U/X/vlVhAUiPPAZfKTwIX/sli6PAcXJL+slhefOcR/PjegCP6yoIfwXPX6mIxjY4q
JPD6uR865+SocYLtCj+HejeXkv6uSwRlRnWdEUS/jqaqhphf52Kvx7T5jtsPYMoQa7xz7dv9GaVG
Gef7ovoaycWHERqBspYq844mWbtgqBcbvG8kia1r4xnyOFVkKKxwxMXQo5jYrW5VT1DaO88cCdpn
JyqdYfeb43h4Pho13MrezC8Ney7hwetH/iYiVJuY923BDibtVQqzOKWA0qnN5NSvausBQm+Poike
xQXFOv1dYg1Dc4itHBCRH5vqzIZE5+19UZT+aRF79ZZMrA2Wh4z11vMhn2zSpfOHTSHD8rIyyNif
zUajaGtXjJ0+b7ARyvfmpM3xBLpwcSUn2/iiSj+pceTQcbWL/VrfpFEyFDuStjPGWwlc462hsSM8
zCGOtwc48e1yM3ul7uPDuvUQr0ytHJ7eUCOhy04zTtU6D0zFziVwij4cLoh3pG0gezP6OqoF54pK
5O45BXchGEiTLeJZx1G6u3cSzm+aeQSNjeOycYpKCoOOSEHVKfYMokwhf8+hBZkOVqvfn1pMdmAI
MLeaD00+lxogXOv0t74RZcBoLbwK9EYbwL1xB7H96TaR1L1srBiaYDWbOBSNHBUBHKnGEuejD8Ir
sDSR+AuVM51uKXHDmpPY1GmKcULgmio77XCUatMrIPmuv0iavxRTsSXSAsmdOqsaq4WrroM82m3h
/7u5RYi8RVxWeSQogULOoB9tMEDxeRaTX90UJYHaYOmmBlFKMZO6UX2aHdGVONUuItV3kSUEOrfp
lCASjWzT27qeiCHGuak2T7JI1yQUezjNG2skf+12VndpYAOqgiINbWDZdiYJphF1uzdrQz8PPlsT
qWu0ovjOmHIXDbHVWwFbuBjnJrLrFJONGyBuNzOeZ8BImx5/ojxgJsXWmZcHlDb5wSTUYNAZ13kN
6LgxJ38Hc8JUMdjyqXKcC+zg3P6OdGwRHtPGsx+jYXhYlji6w3fmIfJrvIw4JhS3EADTHR54+iBY
PASThKtJYKnlLJ+t/BIhZL8fYu0HdVNjJK0otAQLVTjFrcZxY6v1Cub3Epv5dYBU2OF/tAeSRCIu
msILcoQeWuOpHZvtwmJjXyOSl7eKEiDkeQPRGvoDHQa2XzI+m1WdfambssUgSanovK3K6rZvWsym
+ykawhPivsh8jGLyT5Chgq0EjLbHUdS5LTOBmKeLq7MsdIwLzGvsM6sm7VhFLelnn2PR1rLC4bHs
VX9YJsvC+ECxCG/BOzTtrjbd6pIKwLE7qfUYbvx2FNhI4yMa2G4LUdE3IWYHFSWN/QnYg2jazYSp
b5dQJ88hmevmkJIh22oG5bgqJfUlqzyLf+JmOWbm7C+4hfCGVSfZ9wrNYY8L3H2aROYDsbMJXxvT
P1TCL/aqVrhBpEIHQ+HG30RZ3EFv4yTFwW2vQEzhrGN11caRVfVdilCf9pYMpw28tNTDjby3T8Pa
4qEjQYwaM5KAknl5lXIsOR1GM/mRxVI9ZGFkfssAfZzjs06JQd1UJ5Kg7z3hcytb5zSkXwDlmgtg
epJ9K5Pj2gntH3a2ltTPQCpZtScL8NrgAWnFfoVUJuHgyj0pHRhgQauTCVfpfMGAAawhylyZM49s
XCNJnYu8bq0nQOCA76ycewCqr2IvwFG1WQ326BPxXDsnhdtbassRfsixhGP5Pi3qqvtnzaktDrJa
SvHAwjtqWHweHFmjy9xtV6fGMWkc627N/O/NZcj6TTIb9ZXjTOlTP3g1ywMnz33Vh9QzVaEjz0m+
6TO00ljA6IgtzfnU9vVTZnVTErQECodNMuTTj64DTHdgUHJO62vikM8DeadhQ05t2JUpAlrCzBFF
T8m0sJmn8PPFpgg03Bcq7s7smfPbxmA70m1zBFzOzvh/1J1Jb9w6l4Z/kT5QEjVtq0qe7SR24iR3
I2TUPM/69f0ot4G2mThGc9FA4y4vQrMoHvLwnHdoS1C7cEudx6Evis9eMy1HuJL9qRBGK+7G2TMf
6I/5iKECCsoP7jAnu+tGNFxx+lVzuLQo75HKoXF/AIdhYBKGsrRxHKMdSwc9EvO1rpngCIApYRNh
a1Ummcyns3hyaYag1YXrwPDLZI084hjhcoH3jGPj+fgJhn+Vv9nNq/oTrwpESw5s3nprjp05xsV6
bgiUIuUbd7Qj9BfMNrW/FAA/kfWcDH/JojNaXvkibrErduvgyGt7kc1hxAK0H48eF66znhI6UDgU
jeCx5XqqpjUq8+sVSVFbHPuRB1jzFsMpG+7+AlAbz4tubNr0Uxznso7RMhYdjRBYQjbGENPS1u5w
FpOrVZcQKI3yJzTkZXLCBARTWYVo6Jn5QyQsuifnDVCnAa+nVRoie5uNTc53kAaAJ6QYxpEq/gRQ
nZ//ozQCDz3ips+q9RQ0yYJFbOdYycO/5Vaj2VsGQxHsxU3LjJbmGteovflOx3/vZBCHm/c9lpFY
3HOQ0Rvx1pp9kH6GBpjgAVv50GUMXrZRNrtcERzHwyNsSbv1bwYSyuVOZAE06OMY92gAnm/0p/ha
XHlZnX21YaWjRewUA/TJa3vk56EjXIOT6GE393YZPdiD06Ru6AI1Te0rMY7tWoMkwluOMW0Zt2dN
42ecx8ZQn1A4jW8t4Fik7k3AibkGKUmUL8/TwSsRqqWOOlELxcySbKSYZRhXi8RCqpnBzATUDqra
v9lI/fwwMgoXf8VhirBxPJiyRfoAPwJbntO5Kx8bfyw+GOBjhoNVQ4o7yJHYCcGLlN9FBYF2t71G
Hhq5hD5ITlMH0gRrV6ulfbi54/oLJ38VpPH01gHfekElN72p0ZA85pY73mbmumIoYZfArWCqntuN
UTwgMzN7ly0pnHewqwY5hQWzi+q8GwQ4xMVvMCECBJ1/bzaBKnPUyTJCL9uX42mwt/W+T415IUEw
ipAMlBdilDWOc965cihPGL0uX40tWtbmYMZza977KLjjdIPH9LdO0II+9BnOJQJnBBwlBTraCYLr
QJwuYGbm0/fYQF7TOJJRQ9rfcnib8MemCN77aPrAayycmo74H9R1KFfRQzSvvc/FVEgKll5kxThA
IliPkPKKDfBd6btiPFnCGYdPgBcAPhw6VHCSI6gMdIaRUMAGWVLcuot5eSMm3pKH3y60zBZsXXIv
9HIUTZGgqQGjjxDWG9BxTQn4wsJU+eRXDnobnjEk5zAP+DDeEhsHG3QcOuAYehyhdMuvG5AD9ga2
NrsKLb9za85cs1nernzskwwiPwhR2J1/GMCPKB5mTXyDuLTV/8Pjck7eYVDY7VmXbaUXZDDuVYc6
WPqVI9Jez+1JZvf1bEe3AB3j73FnsvL+vC0AziKECzCkTjHATMX8wV+c8S0+Qgk/AXod/V0PVdiZ
PQ3dIHeCe5PyoXcKsnq+RJ0J2jtyt+nH2ZbwG50cV8NKYkbVzp3z0GKJg0NMJT65XW8i3Q6SMMGV
DYx9v60HGEyYTUHnSpET6CdoWUUFxD1Ip2C6jF3UVAB7b7saZTRD+Z93Z6+54zUMA99brTN6PHRK
hQ3h8RRP9sTRa8BYwJG48QAI2nGP53Vcrf2tPTbjTWyZk38STtzgXA9E4/28eAO44QEHgQP9fO8f
2SWIa5Qk4G9aY894e1/6OI8YK854bh4FAEryNk2goPsZ2CnKJW+3kgrAYXObxg3zCYjcyRZlGm7t
wr+JHQBxAD/K5jTZzc+5T/A4i6ATz4OzfvY4LabrBYnT5lS0k3/fOx0K9gOi8i0PgpQqUGnVtxgv
Wtd+gqQRQJ8IXYbOjAI8rhPr64pbxdViNP1b0HbZERSX9QVeC/obVe8FGI5gFYA6zSxxBhvnNeuR
ffERcBwT3EY4fzu7uM5Ma3VQh5mdRyPCIv6OylVuUwyoS2Rq0SX+nAZgFiBvm91dDUZEhN7soDG7
BRa8hDYSDsZXmHW9z52lm4/cm2R15OenxO5af183981sz5ShbauO7vyitD+14CTQBB6LzzbatZ+6
AVOwBKegew9MJFCneGLLF93n2JhFTG61GEeDzOO2GyHo9NRd/qni0bjsMoL61KW592YY0RkY0Ac4
8iLPca2kOoIIpP9IxRi9mriK3a+NtdnhIkV/P3WrdZn39WAdM0Sk92xNlIBfKko8Xt/7F72dVEjU
BgaJU5kGy3nlWFNxD4s3PXUUt04dWx1TEtsZQ9IX8xpfswR032x+SqJ1+RREg3loehxg4s3Jw9Iv
op8Ag8VJOnL44JPun5syMr/WYMg/Cf4JmicLCwdo/xOsGf92oU1/3kwDUeePX4AYD2+bUeCD5OMb
bxIHGyomRk5GY8rynPugq3hm9EgOeMBL+Nc3c2t1HzOKHSd/4aHSwnXeDgsCAo+4HcqHLLGRLJBU
9S+bpjJpZoGVzG372zpS/e/CvKEe1H3lgsrL6UQXGx7SJ160ddncd7KvpfNmwMuIUx5J9R1d1LXw
smnzL2tWtvQaaBnWb+QKGGY9nzFMobFg12IZkksxJmW2XQLFXjH0SpfZ+eaggJFfZLVfDvIYYWEx
YBkwOXLuOLxy8CgwY0E4II2SumjvD4h7kTb6Yk2PXe52Yrkc14UqJlI2i3OGBens/+NW1cChgiNz
gTDy7DmJcE7keSANTsaKRiyQFAlKCkAxaTy4qBWONkEDEF06gDmTpv4hWoRE+hMtSaB2Yd/Ma57Q
c0zjHLxPE0c7DJw92NIGibN4E+27yUaqOj1L7cXtusfan6MpO9FK9Xn3QfpBRvAO6dt+rE/97Pou
zj6NPfbt1zHfJvTWGQVTWDqzkpQMXXDM2nENhOiYIa1hrPsvkZhuBsV5gqay134cjXiznEMa+Tn/
DzS75y7XxtDzYL7OcGxE43kRAQILZ39vzz3vi9I19OhowzIN6FSCl1YV11JUq1DlSb3ved3sLKDy
X4hEmQcFH9yod3nlv//F593r/S9C46ZZubNsaY7uEgNP0QsU5/xBwCz4Uf77F6d/8Se2U3U0sTGG
kCNwsUnsDoRJmtEU/Pcn/1/pNDwTdrhNv3V1X/8c/h+oOfySAXxZzeHtlzzthy/PBCB+/ZN/hRw8
7z8ADvaPB/wEWTUbxcJ/dRxc8R9qr5YAAhKgzGDtxKj/1nGwvf/wCIITCUM/sG0n4GPTr92lHCz7
PzC9LTeAcU/nWvC//hdSDvum+Z8W8+48AffVpfLzfDOZ2Zbk7la5YU0TGtBlwot0K16JkZcGVzrq
qDWMSx4xOKi5R+jiHyzZnf89GF4aeg/LJxAeRAyQgMJcOpQAHg68Hw1e1purOfr+V5+MnkdmipJV
7Ya0KN40Mri201fD+KWZ7xyXJ2OvK/39ZIrdcJyMf0rsFDjFXsMyvDS2AiZK8M/K6aA4CBbJB9To
v/TzqPkt2b1Ppx1Lo5XAuN3Q40GJyWrEO4Wy2Ctn20sTV9Al9oQ7mrTYKVGDmQH2hZflKtyT1l5R
larthrLrRO0m9Loyhs/p/GzJhF8jJ/H7/xBAKsMvCOYZq0aWPO4l2H8YOKcRMX29mSvR6Vnd2JKo
yhDxPuPdNAj/UpaUP/RWXZWr7uPEnfxldDCDGz9HEwJ4jf1Bb+ZKfNbz1vUlBe+QIgDlv6G9KWX7
CmP/hc2iUuAQKaqKzQIvjY9awwOfdKfrhh96E1fCE1XzJaKvx/c0q+/gMG/Ssn2rN7QSnewS6Mb7
mRWvbRgVICv66F8JpWcKSk/FZvZl/dMuVKJzk43bWyJzwswe6CLayfYmxkromuP3Vm/ySoQmOLdR
IUnx6DTFDoa5jufvOiNznz0/WWDtBdssEixXZ57rzvSliQetcxxhh+dDT1PSOlAenDAoxXxZ+lF+
TRXjjd68leB016yNkOxZwsmWN+5WXpTtEOoNrVyc2zyj877HvZzyMLGsq1zMF3pDK4FpRviyWIbv
hK3h+lexZ/Q/KR9kH/RG30P2yeUmeR2KBuQuz/v1I3noneu8xs//c9STDT0f2nLLcY1EinyLsL5v
u2WSY5if9aatRGaSr5ADR2jJuOStZ87UBCfLlq/pXLw0cyU4K7+hDzT1S1g47tsocCjJtu/1Jq5E
pVEhPG6voIjguX+YHfmd90920hpblaku6EjGYzouIR2Sa1k4EGsmDa1nsKTqowkzltEo0nkNR1R/
IKFld/D5vutNWwnL1QZTB6VVhhX6cwd/ms4de/yiN7YSl5YAdeumy8J5IvsjoJCfRrlprokSmD1A
expW0xrSGPzRGP1jbP+jN+t9Xz4JyhL9wi3IWO3OLO/GerwTMV0zvbGVqDQzWzZB3i1hiwzmdZW6
4/sR/0C981sVp3a71bDyptm9xPxvhSMf0Ex55cbcf/zvN6brK0HZ1fR38pmugOXuYqiJeYUmlq+V
FNLpf77i02bCdprqJQQtck5t5L6vFr2o9JTbMo8W0JNoNYeQed/ZfoLhc6K3uz3ltiyA3rRd3HKh
eeN6SJ30JhmTWHPeSlhmcRe5TgNBH/rgp8otrtHF07stVSg8fMe48PddkqPKdAomHrI0Gzq9He4p
cRn5TdRH7MTQjycLdR+AkVk26YWmp4SmXVklZBQ2ykT9EbrspzjTzCE8JTIpik7SMNnguRRT2FVL
Qls910plXVViLsudCj7UwJXWDJ9E7TqHUYhXGAcvRKanRGbRbglNG46UugPmhUkonqWYymudV54S
mW3tCbNtuNTctblHsvfTmLt629BVIjMDyAg8rgKjRjJ7b/Tp9DErOr3jSqUAtDYKwf5QrtguVu+d
xb3fgFtqLYmrROaS1V7v7di6tMWJe538H9LR+5Sucl9K/KaHvi8WWiU2YFx5MAv7vd6slbBMbE7d
EfhOCOPFOYBSfZ/km+bY+858cmHGuYM4ccqK1H66hcVgHouiLrXe9K6rxCWZIA2/ICf36byfaISY
mLpNlebgSiI7DxNOXBTXQ9vCuA62OH2w9Z3eiitxmVhtMrdQ5cLEHBBvNEOnT/Xyb5VcFIxA3hMf
z9B0M34sc/ANaWW9wHGUqExqZ6+I93T/vUmcIkr4cLnSe60lcZQbk0ZFs+tmcDdU630OdPPg5TpW
S+TIjhKWXYGpZkqHPZTAQs6QJJkvrXI29IL+N8k9McDbR84tHBKBCO48FifcOFK968FRgtPLM8Nu
0NwK6a2Lz4U5BF+iaH5N3nIPwz+kbo4Snpm7mKXfOwv8SOeDcDO6pXrh4yixOdjmmAHGpqq8O5TN
2FV2uALrJRKOEpt9V7Si21gUq5HvqjU9QeF55e2wn6d/WhElNA0rg20l2jUUYxrupuoC8s1Mf89M
05PeVlcuTiA7eb+O9bbDyLC3ic9gtertRamEqAtNZYwNZh9bTXUwmvEDMAq9G0hVKYsXrAka0Mwh
UHAjlPm2HCZk9LTWRCohmotuxQ2p28LaHh6zbv6nbc71Rt4/9JMbKPKKxAI2xTk+F9+LwfvBW/Y1
z58XwkcqwZmg+9Bly7aEoqw/Y0X6ViRf9WatBOa6ZbRYNxR2sR99CwDuY7LFmntEicxCdGlbbZxX
fdxPsLJ657R2mjUxqUSmvdnFms1E5pauD3HVPIjhNXL9S4utRKaXtP7kIWQeVk15ISv3oZeN3mGl
yiXKssEKRnRW2AIsC73InUNLd962EpPTYBiRMxGTbWtdiUi8R+RN7ySxlUsz2QZkTaDbhM42fSRp
vnLBOmhtQFsJyLoQwKNEw4csvYcsdr9stad5Sqk0djelzual7hJ2xjICPgCdlybyg97ElZiMN3C2
ucBfxGmW68UX77Zg1CrcA9p4fpSsaQegTbIDS7t5b7RYfcfj5GguuBKWWR23slmsFZB7euub6GPF
w73ekihB6Q4+ktglQ5uV9SmVy4Mvy9cU2l+Iyr0V//R4TZNA5pZD6Cw4ahxd6o+eP37Um7dyUU6i
R+F6XXk8pOs3CCqffbRD9ELHUqISXYe0X3Lq1MGav6lj9JFWHj5a8/7Ny0GYsrKi2uKmxOMkmi4a
DGD+PvQefn9IT35JiT65zVw/r7bG3UhPssJGyio6Vp154cX1wSP0HelrhpGlXJsWekJGX1Pp9Ozi
82yNJ2yav//9N7ywZX7J9T75DViv52Lb2I6Ch7e7yA+b63/SG3r/k0+G9kS/7GY55D/JcJ/DbjLq
QHNoJT5jFw5D4FMtjMX4BkWfU1G1mkMr8ZkBpoT1zqybtIHxgebX0a71ymK/ZHWfrEg3AD5M8mwL
gS8tp6xYl0vEntZXsuWXPqUSoUWPE1jhdZyIxjp8zpauvy2j9L9RUi+2Yl8Y/ZfK8ZO5L6uPzn3M
g7NyzW/xkOHEAwdVa6eo5umydOZm2DPlpizfjUsJfa4L9M4tFQm0ADhb3IB2JnXO5FDkQL7Rpjvo
TVwJTOSvoJFzIIbe5N1azXSMbVvvfjOVq9MurAiDEtZkLqKbFaYKCgD5e71pK5E5F+42j0FCQls8
VH77pRyCz3ojK4HJfd9Hnh1vIb40/jmSN9l15A7bK2uy//Y/HLi/PGGe7EFLzpWwwU+GqEL29SlO
iuVN4WzQ65MgSU46P8FR+/YZEjr9hLxgiCMMhCj/o4nvmN7QaorYIP1p9Amrs5pfjM64Q2LyFQ2o
l8JTufpXhCABnNOMjVq4ZJOov41rqnck/lJCerLsg0Dbup2piltiwE/QP7Ps1wp7L3xRFcNUJY4w
t5qb30dd4NJx0uOULLAsjUjvUFRxTGPduUW6ZhSY6/whsYwP2+p/1/martjTgifL4nnIScikomVV
jc6ltKf4aKTxorVXwEk+H30UkYybgsp4kfQ/gtRB+3LTsg2mCCeUwwX18d6IIABy6zcYUmzVh1hk
rwTpCztRhTH1mW+vmDuwE9Pg3Vx054h5ajathHK8LAZyzAiTkygaRnkwE/fb7JbpUe97Kje/lVmI
zzlMHMmNBEXr7Aw/HT0II5Ygzz/nMI61iQP5hhyhDfUJKFDbl1LvGhLKzZ8YwTAlOXsFWvt07Evc
/Sbb0NqIiOg9n3nfm0M9uUT/LNaLuIIN0k1vdVb8N822WWTtitgHzWqB+jic+inPHvWGVna4W0xW
mk6kWnh6J9DL7ey0WYlW8f0Xevlp5A+5jaAELeuwi/I33tDfdY7eeQXF6flqx0XiFBAbAB642VeT
RMUUzju9JVH2N0g6P8WyeQmbJDpf+JiFb1zqDa3sbjOHH1N7kEXMFTT0OqKAamgd4Bg/PV8Q150W
L6tM9rbczqI+v4Opd6Y1axUJVEfQXBEN2kLPQPmGSsj15BV601ahQEaHn6sJi4K68nQsl+ihT+oH
vWkrAYnLl4ncJVlEBHD2AonN5NJHvUNvcOXa2UVVBxS4OQQd47xZg4vWiEO9oZWQbJt6QeSKI3CW
S3M3zal1WbSL3lHi77fRk8s42ezMlIBcw3GFTIyuK4ziqtaLd18JSh4QRpt4Pml+a96KrrpGDUVz
UZSgXBK6vW1nkwDtNrjg5396CDbpLbgSlT4az9nQsgeb2bkb0v4aecBXhrb28Ps9Ff9Na9IWfuIO
DWVDx81h1AZjgSQDQvPBFcye/mGShbj1tsV/hx3u0V2L+db0x+1jIq35uoXCjSNbgUPH2bTYcjxf
pqq5na25f2ML1+CpM4jokuJ48m6dhVFrIVtR332+R2osRRZM21hrz/4oLazJm+pCa6lVrA70ZOhg
cz3h6F48Wt1wGeXDawSpPydUjorUWZOmagq7nMIt+Nq07rth03sHOipMZzbp76Kq0oS7ZlK64o7s
Z5oLooRMAVd0RH2xCb0qv2la7H4bV+9qV0E6BlZ9LrrnvIwNDJUxREII0Zv1DlcVpZN4+DnU/daE
kYdijozQZYA0o0fAcVSYTprM8ZAPrEoryvJsi+LT7ij0SqK2H9F/CEkVqGMVkTAjyHPhAoL7Pqin
j/6wIgLgnZVFF2g1Hh0VsNN7UYvmZtOE2zykSPpHQ4AY9dY5euehigMMvDlvtoR+rDtHN4UzXeEt
/crQ+z3zh/VRcYCgPJp2QG8j9I0+w7aOlOWAbQuCJxaK96/8kReCVUUdRehEVL3VNpA4BqxTZjzU
A2fVQxs6KvCoRrZL5k7XhCiRICLnDed1kb7XOsLcfdme3KDrtjombpQNzXbjHAHOM1x9/9EbWrmc
t112Z0F9hROsQGGpvzLaRqvuQR7/fNboHaRmC0QFG/TeQSUeiTU41cBq9WauXM9R5xg1E5cADT15
mqlkH0vDsvUSUFe5oNs0dofSBdONm8ZHK1sOSWfqtcMdFXu05VtV9FRWw010N2bS+YdNSL3vqYKP
1rhxYOvmMJXyMQunJO2PxeJoDq4UyaTAP3dA9S1MHBexh3S77Zxa752igo9iD9q157MoEOy/9VN1
6aW+3sWhIo/wzmqR/9tgQRkGQgxzPx/mHjkHrX34G/KotIsu7RkdaaLQWLOr1J5fuTZeOLFU2FGd
RpuXjasDKdT/mLio1S56RFn8Fp4Hp4mK2YJyIEJtwdgjdBj8iDwyDb0lUUJzV6k0/Y55izG+9Abv
Fokkvbh0lLjs4P3jKQ5t0+4sI2yz8ph4pX/Sm7fyoJVFO4zlhJ5Ij9bqhUith1muhd6iqJijfLMW
YBkZgzfN4ziZH7dq0svoVMgRZh1w7lH54eZP37eueYwDvV6HowKO0tSdhJ2yTxC4S0/rJM+kU+gV
x9BPfr4JkThyrbKHuwWHeDtic4uOqtvpfUwVdORscR67kccmjMWdX4mzzRCan1K5NGcuB5RiNjdc
KGNdYkAjQaYmlt4pK5XQ5GOKScZMfImmR2rkH5vO/aC1wVXYUTKhHeFg0RCiMYUcct0dcenWu4+l
EpmoozfLKgs3TOvmWqy4wLae5norcTmvfpb1aI+Fo2fG4dTl74bCMvXObxV3FCPeMU41a5JvxnXq
Tf2hkULvWfsb8Eg4QNFHJi78LT8JatdIM+rxwB0VeoS2cony7OKEyFYfXa+6c8par2SjIo+G0XFL
9F7RAJzrm2gzwtzTAzBjJvE85hMDVaINDHPYEp3n+4ESY4ert1FU5NEQF0WfSJbEmbvHaBTnqLi9
0wodW4lKtxnXVdozXqc+kNEBuXeEbTW3oHJfemji5fPEmvgrQN0yE49TUjaf9CauxGU0Y61ZeHxL
jFiXg5MX2FI1g+YGVyLTN41qWnJI90br35Zr8H7WVCJwVOSRgIBXl+XkhnjynWdZ+jb1fb0kQgUe
GaknDFDWu1RA41X4SrkBdNM6udJacRV8FMfJOGT7Fl/lcOYsogiN2NQjKDoq4GgxTK+vV+YujUdr
qBLURUe9Hp6jIo5MAPT4DlAwWCP5ZckpL+P8pYehdyzl0nSQEJqDfauMxry9T1PHPRcibvRue0sN
TwxKcN9AocE0lztbFrebZgPFUoLTXMBjEERuaHTj1bbOF9HQ6OVtKuiob0Xd29nohrKwbicrDsGl
aa6HEpiCLlvq77UfRHjqC3wg0zO0yfTeJSrgqF6sweq3xA0LK76Oxux9vhZ6S6Lijcq4QuRwQAwU
N8A3dp6jm5/H/VErMFXAkbkTHyO0oUMv3dLzoI8v167z9FZcNfOZag/5q4YVr9ylOJb1kn5dcRTX
y65UzBHulhzjEtGXpkkwXUW87y29t0jzgyqx2dTmkmApgmxShiRhRLnyzZjXzle9ZVdiMxonOY8g
ApAMsK1jjx3jQa69Xt1ABR4h+Zcgh8zgeR19WzxzPJTzprlflKuzsehTpTFPNqtGB3MWebUrML72
atsznj8UPVXsDir7Hm0UDsRS2sntlmYxZF+kgtH1dadGL5NTUTw4T+DklMI4zaPkLmm7wyB6vdab
it9xs7zksthPgc4xj2UXT8fZXTe9VE6F8FhWTe16VwUuEtLDPGqL47hsUi8DUCE8TcXgg+mS9HfO
VTq475fK08LZoev7PMHN0YFfO4dlsScXvw23bB4xjU4etGJJhfBk0KyCImdLYq34eaq286bq9eq1
KoInMwqSFtQ6w6Eb62ORWmSLTa1Z9BTKNYrXsBezz90Q8iyixAO657O7aa65EqhdXUzDAic8HKMR
pUnsTdC43RK901HF8OBzYXkp2rC4ZDo35DEXrqOHyJIqorGYUWu2Cybu7FUVM8l7Ovt4l+psFgwv
n2/FeYm7PmioqSIniQP4Zh3gGkYHvcG954PLYovy3VI3DGI8wCLL/FLUen1EtAafj50tePy6C2/y
aJ2usSu6jNbXiIv7lfb7qYt85/OhEwOx6X+3CoYGWDT9FNN0r7ciyi1aYCOKJwyzzt0Is4Qk/Vb5
OHnoDa5com1sN5NT2OyUYbsMUqCYpqx//n3s/bf/aU2U2HSMtSyBNKOhtCTJY7NV0Q23U3pWT5Oe
PokMlAhdLJ77fsXa9BLyvJV7w1WASZpW1ihVJJIfLC4K5oKVH6O7HNm3xfW18gtUV5X90uYoA+Ps
F/rCg/fmf83KSQuOic3i86FNDxhc6rEmTi9uJwp9XtTkWqmL9JXoFLLJ8ROhK2H0a361m6edOXml
p3+CS+zzmScocSQIhDphYfiPS0UhJBCensAP0gTPB69ip3Sg7tBQKdbisrZAkfKW6fW2iopGCvC+
Ka39aAnwg4jzuYPCaLWagytBOkuM19OBwRNsfrAvuPbz16BlL8SoKkzUpGMcI82KmwFS0d6hklb/
bakMH1O1YTA1D3VVo2hdohbLGP7KHGfZTVcZ0xFjcT2BGHzlnn/Zus66NrPYlIu9rkf8OudTbDmv
ZLovLJAKT6gBfYuy44Ccjam6X5NvXuaeit6Vr4z/wsWhYhQKr6EsH+2Tj8cH3EkuhalHzZAq+gm3
SaOMp722iLvLoW6ty8wPer2LQ8U/dTHeb4MZO+HQVLdBvV0ktv/u7/fGS0uiRCpwaVwE0a8P0yqz
AWwMGMi0vlZpEbHg55ulrYE6rhW13AjAWoihDHafmx4oDHn054NnZjsMc83HHOv6djCrN24R6FE9
pQqCEpacjFoayMEF6R3+qBeentCcVBFQW9FvYhD7oe7L+9Epb/0KO2C9b6nEpmXGfi8lZeIlabCM
G9uPy4rTjNbgKv5pMboOqj5LMs3rQ4IQfVA3ekVLqcKeHGk07Wow8X7ZsEMpH3C919vfKmLINCXS
HHgogZSzdmzsdmYgI6h3Q6uAIVtGVTx5rgx9H9EpTHvDscHZVm/Blcg0k3bxo4qd0kXJu6kc3zSJ
+UFvaCUueTnL2umIS8AI96sQfZhBtjn9ffAXDnEVM5Tn+CDSMtuLxNbHyEoOcOHOsZTQu59d63nY
g85Opq5DINRNhhXNhWq4b+w510sVVczQ0LZTEw180aFY5GnCyg4Sj1VqlVukihoyXByHxL40Zd7e
O7Z96Qq9hoVUQUNGhStGHhFCed5EuEI7b+Mp8PW2oqpYFMQk0OnM63lqi6usKh63RA+8JlXMkLGA
Wc4DPieu1s0h3ebmuHiTXvCrqKFKYutmduRyzWyc2qG+xlBU71OqkCHXqHnNeaQqdr3h7thn+Jw5
64+/h9ALl7IKGiqyyBMYu/OYC/LbuP1USftBb2Tl0sT4Gpud/Q3np8PJqx38mT3cqPQGV0JT+Lbh
mdQp8Ds0bsvqES+293ojK09Pzljhep7NyIGLe7b3Y968r3pDK5fmZBb4pCBIGkLzCg52PkzhpClR
JlXAUOHbox3Xcs/FvXu6UGd92ulx3qSKGBqnyU1qPLVCd6oE2B6MywH3agFYpIoZSoJpWnDd46ni
iKOshjfV6Ood4CpiaLDSLrZWU4abu4EtH7p3/TJotW1xmnl+OYgk6WzfZr3TIVsxkbYPq12Xere9
aqEi/TGvhnS/efK2e5fldvHeX4dId3glNI0pN4eoYV2y0j6muXVbBnqFeKTfni9LN8VjiVGd5DxZ
a/NgYGlwje9ZMOoFvoob6nF6GgspZLhu853sk1OQ+HrnrKpXZHZyy327oyU3GphMb8m3xF4ftUJf
hQ1tTkA/1WbFcS27m4Qrrn2zdvW2ooobmlpTBGJh4qPr3Q2G/4D4eKg3b6Uw5OBpJroRYPM05JM4
DHE7Xmbekr1GP3rh+lGhQ467xo4bAf3y+umxsMqEDnSpuVdU8NDmAp0usesEGueHrR3fRbOebJtU
oUMIvxq4X9Mbblp8z90xwhxYlusr4f9CXquihwbDzYcZX68QX058u3Ho+hFbKW7zGAMnml9WCVQ8
yRF0whMEPv3s77a2h8nw6ld+wEufVblERbJuvDVBQYiilbe1gSYxhBk9uqe0lXu09ld0RkaWh/LZ
9ZrbX4O2rPRmruKIetPN0rSnA9o6nX8UuY95XT2dtKJJRRIJ+p+4zZPcrr17mpIIT+bcnfRORhVH
5GCn4SdiZzjkZtocsj6FTzXGs97pqCKJ8GGfytZqsXwY0zMRlw/bpkdFkiqQqJlMY0ZNh1Yi5miH
OC3rQ7Tq6atKFUiUl0VscugCyAnW4egXeAL2fqr7RZWb1F3EMs0eRhiuFx+DLngjXL2GufwNSdRS
Hs5zk3KZW8QHNub3edDcKkp4lu2c5/EMPKTMsDzdiiwPi9jQa4DiG/Y8BVhjtw0W3+NkkXNysEWK
zd2o51UhVTBRhb3mGpvCDSuEpu8k9pJh58adXvSreCLT6kfbWUxGt4buINLprm67e63gV+FEW7Vk
DUrKLii5dbnytsHHSznt9HIAFU/UOomdYUPKRuy+WVnwqfD1vEekiiXabaHjtt1RyWv0pXCTntJZ
oidGJc39AnnCVePtWbZbXVAzizeAsl66djeGuwQf9NZcCc+gMcq8oz8EvREwixicC1SBGr0oUrFE
jYu/WxW1ewvBPkewNBxfZYC+cH+aSoBGjV8VdM14hI5OdLuVw1d8PXO9V5GKJBpILnJzJBe1x9YI
RT3+xGB100I/yN8QRFMf48CeU2QZgzTMXHyTYZbqKbtIFUSUt0veBT6jV2V/yjO5HuZak54tf8MQ
DUm98h+lp80cDplpf7ZxV9baiCqCqK5HzFFHHnTNIK7z1vrix7nmiu9J5JMQMrEECpy9jmhG0dt9
aNeZz/RmrURnEAeVGFpO8mEJTn6T3cay0at+qvChwq5cw5l9nubRNBwXUqGgEK3eMa6ih+q+HNut
hWdT5dnbqGpv59fecS9k5qr6Txz3gbtlG5l5aosQezrn69gbVHO2ZA7e6626en/WkTAMnlghkIfL
qLfzQ0odVGdsW0UQGWIum7xM+KJJPrwr8s08Bw5Vnf4+us+W+x0ZYqsIoqpsHTuqeJwX0ZLdVE0X
vXe6CYAlRAujOASF5d0UnjR/Lo2LBfHf/+h/cfZlTZLiaLZ/Zazf6ZEQAslseh4A32Lfcn3BMrMi
QUggQIjt18/x7L53Or2WvDfMyqosKzJwXAjp0/nO8sdrJbu0NRobBPf2U4mjtWtutjMGU8Dl7BcX
P/M2/ugbXVAXhpgho01hW4V4mLw0A2/CXS3FAE3oAl+2HXKVeZC2w+ZsVhRJBMNDFrg3TQR2ST6y
ayOdEgGDW3CZZAhZfd+PnP3iWf3ZsJ3//78tG0RBUjw1eFZdGH+ww6gzSou3WT+zS/Mj5gcTybJA
irebdbolUZgb6ZM3vd5Mhhe3jtwYta6YxLwm91G3hcd47aM3LUyIBP/54nBnXgo54taRfX6aOvA9
C/qmjZdd8o6WpY3agNbnjg8AJkzX+RF8YfMLQ4c/efkuqUcxYnhlVzuxWyBsaHcK4czviLZo+U6j
QiQntkzS75PWrOh7+EYMb9rafhcwTZxdkBUJCEf6iCMsJArkTUFbR942UX/HTUI/EkEeeAvieurS
tqNzGlD9tvXwkpq0STeSpDDJjnVN+DJFvr5X01DXb5upl+QkpkipA4XJlMRV5kqxpa6jb2uVsUtu
UtiN4VyWGBgzz3W+VuyqK6u3oQlAsn9+DeI4kEasuDiVdb8nQfNl3JBq/6Yl+5KdhDNWMEzBeWGr
RHEw7XvHbPumcohdcpIm0Eq6asV2UEj3aHXT3FNN6Js4eMit/3lU3HlxV6VBjCmZUHvG4vNZh/PX
g/LHpQW7ZCQtlq5GEwl+X9X7rwgiqkmKwrxn+diZ9fmvP+RPVv1LWpLTXaVJgNHRwfIeBfSY0pY+
ve3aF1gxcZARrROWZRIPOmsUiMmt4W+c7ZfEpJg00i4Oi2fMWZlaOEjuh7CpfzH4fzYu54fyb7vh
whoVj4iwQuUyfw0LfQOX9LetX5dWQXCUYoGAfcJuWmgG9+U7W0ZvOvSzS6JMQtFztgxjsm0E4LAq
Q1gRubdJlJBX9fOYjJGziTXAtszG5lTgZE7Xt6X1skuujN0IaUgNrkwwuhf4Gd7bJFBvW10uqTIN
0uKH3jdneFgH0IKKnSr8rwCLH8jEH1SEl+46mxrHWk0R2A/NIJqjL8mcpIGsgujQGGceWlI0a2ol
VtBMVCp5F4BBOuWUwwkh7Rtd+dyDBHf+fSQo7eeuCH/lYUDpDxjsD+7ukgZXSrGRckLLAxokUdyU
LnZjqkQdBqkffZmkamjiJ1V6XWU0ttweW8sW2x3CafTTlnbrBjdcEKPqleL/LVB11BGtTson6/dV
tYlMwZ7WeVlKf5rsGK77igd6zLu1BRt5RcS9h826h10cn4MWHjteJWkRd817u9Wx2MlZLU1eb1Oh
s9C3xVc+rV2bK63ndwvpdHkL+mHi00L0VZ+t6+Sf5nXaku+hbooKBli1Hq5a28z3K2L9oru60iK+
gRnXVt5sPB7FtQ7aqkSM7Ta079F9TObrda6tbdKZ8rHYUjEM3YIgdIJAwGQZG9hGIgBKLHtEa28a
/FhLQSBkphiPiGnV6mBnAGAf3Bqu8rCuwoTZ4IaifIccx/6hsTj43W+CG5NqFrfqSpKoJndtPVCW
yQ5o9k1gq2Z+4EPfLiytYIvDsYBRKwGKGqS1NpnRhk03fpCL+jzTkHanctWxpxCRxYN6DBhSdm6q
cPNwXaKeJPbRR77s0LaloGmnoZ8n+jh40roTKvpSpM1ihUPij1m3PdJlEbqd86EwbhdVpeWfxzaY
+yQdah+aNXckcULA8Vy7GYkHvtHy29z1Bf2OpIWhf2EJmE83neFzex9ESSCvhzmQzb0X24QHICZd
+BSpzVPLM8j11+18k2jjNVkCVUP1MtWe2/uy5qKOsqhH5FaXNiO14w2yBGLxXocDGk/e6a2ojjXB
KEMjosq9qLbCdmkMltdT6Tmd78emAQiRtNVUZ3Mzt+43aedi8Luxb+Htz4beXYPpLEaG6pqLmEDu
vEzPbVGjrwCTJkNfTFGxMO9sKfLBdaTOg62heOo8IkjpayNbZWSb6w3tmWa865OwvysnFcESsWzk
pyISXXkVi2TASc8V5bDhCwW1wdmvj2wWi+Y8ON3BYhRozug8uHzUXH0gm7XuwGQTXAGRHALAtFVD
duvQRQ+0b+hpFBPrs7axdZjStfHJ3rJSi1RGiJNORW+QkSkjXth0mgywaYN4h0+Nauc1FaUoadoE
6FdpR4aDQEjGHhZyySdIv9Gz7YbNZm01KpNHxTysKRVNdxi6mX2ch3jlqeNdp0FUVmLOkXVc+kPH
I/abGqcASah1/JwM0lqkQtdbkfMkKu3R9h26NNOwlSmZuHxhK3d5K+N52TvYnVR3SymDfYBkh/YE
eqH71Pe0vFK+qr6EmuKutIZdYWbmeGanURbKPnUBIryyisJTJ99M08uUdo0cHvtV6EdjoZNPh7mg
D0uhRZW7mhCRx0bUSG5r7MnKrXssugCHtZUHxZSPrXsyro+Pa4KErXxhyTzsg6Zdu/040HXeoXrm
OoXVhn8dypaRW1JpW6VgoPT1ddl49NAsBGLzqa21zYYiMO2RbUXrdthzV3cLVvCpFfPwSrcSo9OU
de6CqSyxzvTspC0d37dVhL+OjkU/ZjX6RI8V1PgiDcnKH5apT/QV8pc4uABl7fieRYt41j3V/jpy
HaRAle1mvfd+U8GNNbV3R+TNLNetQVxyKjq4MmVTycL5IWQ1PA5Zv5l9M6zLguRnsm7vulYshwQ9
khsVVXWbUwaBMY8AatzILTYkW+LVQi1ptbsx8Ry334fZtMm+5D5ZUqnFEKaBbdXy2MsKvZCSbQ3+
HUGxjA6gFnRHZ17ofG3aCYygRartyfJqZjlshKGsI37YniK4BAWImJCd/uTlCKtsJOJNLFdtNd8W
YPeiwS3GxezmNWRrJhSsoFLtY+0Pyhhk26acTSZlUHpfU1ax/dTUw3u5IstwXgcxHHsNRu/VsK7r
8DA3bVeg5wSSb/zY2bX2t9iLCn7rRrm+W2VH1T7YILw+1CKA50Kme4ZYNITUxN/LJHbQj0vCCsgB
lZZXxsOc79TCnVfrtC571uV+hAvW7TgpqRALRUl9jRnV31ZCKcja56ZE9xVRPbu1r+j82J5T0u4Z
ry3LvO7o5yiB8xzgvKaExfzZN+Wd6JK+MtesFAnPYYNJCgXXjZHmCoKI3WjL73UXjO8B2G85xCiY
6JWUfRYk8LLD8SBKHg16Vh9iZ6dvcjNLn9LaJzIrZMFPnWIdPPjn5TZyxD+pGtqczA6wBOx0za7d
NE1tGs22uQZiU2YjZHQZ7Qw5Ra6V14vdRpLPIkaSocBfqj91ruo+R9DvPmjbVUudRkUX2zyymPdP
IIi56DiwjbTpkjhS7WujZZ3Vs5l43oc+/kQLGQNZD8Zly/BWR0FqQ9/T93ipfJEvUgf9TWm2ChZ6
9Wb32hUqOoBmVXcppp67NpGDIzrZaH2qGAKEs0D4qE9hvZccbVVvYwYriqE6Ci2TW6TI9T61KjDL
gVe1iq6Ymmjns2EZ1nFOB7I6dt/pKomyuUVgUS61KR9N38V93jmiXspwcCYlxczGzNVmTFuPOLB0
iGM93wW1THymnNQn25qmuV6SZDOHMdGBewpDuvkMdBy0+1iJEqQUq2J7IbrAHlVdJ0B+fNSk8Pn5
raFT2+4HzmuXS17SK73YWh0E8mv6nZ2Jyk0sXMaiCeWU09x+mJBuPKWjwx6QrtR8MmKQ1wqK8BRe
uA+17hFkq1gdYqWHhEbn1UKF24eoONIFL2ORspVik56IqO8WUzWpInomyAKfjqPGGSKZaZIyS1mK
T7L5IIv7xauPa4fYYLZwdlzUJIDCdDF63mzEPuajGu6ewQJe+uNIfMOvCl/xMpuWzvnbcRuKKYtd
iUClrq+CeM+6HvLSEhK/0KcoYsr5REmb9JkZm1qnS7gtet+JeOzv2FR5n41jw8qj3TQ8hRclq+Rq
TFCPpH3fTf77Ghou02gziPabUITPuStmYfK+L0OSKYraAf7rCxk+iKoIXN5TUfjclgjqxA0t7gU4
WaeyDebTNyjqodlnvJh+m72AP42NCqKyWWM2XcdJL++AyG7FIeAorg7GOr6+yGEwHHM5nEnWluPa
PPTVxD52vAvxjqyBRYUii6DPBCxoG/TFQ6ty52DxdmABXAj2rJARPSEL0sgcqENZPpXQPpG7RvIt
SVEOlMempUGIEWjC8U6EOGTk1TwXMuuMpB98Eiwa2JuKdXsMPFI201ahbs0kVw27M2AoVJlWDrqb
aXH6fgpHtEGrCCYOabyBqnfkstLmuq8EfQE2PyUZ1s32kIRU3NfLSsa8jjvlnjY6zE+4b/KViQKm
iBamB+pENmShpDCpFdO3bVpFuEOaN3C6pRnnNa8T5ZL3EBfHwzHG09dJNiRUll99MyIZdVPo0qbl
0soXLuxSw9S5iskuQCiuytZgJO2+bOGum/th9Os1PKb8kEVlG/a58XCyy1D0kxtVtsuE6teZ9rqB
z9UHOKUIktrOw3uy78YFxqJJt3yRYbvQCiSTeW6PbsICfXRmbO3ODRrqONzrJJEvX/MK5EhsvTvP
+sDcYx3Xy7P10Bhdb2uFs2q4rLo5LQuXYT4kyGzKi4VuIqdjGEXZRuM+Oqo5FFhvprCCZfc4ruOR
bjGOgXON9OP3eOaMXyNJvBleuxZb6IHH0dZ/0SHkRRmLabk8rLxa6SObAl/tYBNUiLytSbOPofb5
aEM63lUMe38e0t5znBaaEfoHBlFxbqK+2HLZWu+PnVtqlouoboOTrMC2e0QhynyGoE01vBPN1nW3
Gm5vqLimdgH0UY3DnuDKd22xocBsmoqZd3XIG39TtzyRHwPDI/txChsS39NlnMVxpYK9TIyzDvPM
dPd2Grg6Dsj34TnKaqqzHn7/7W7xsg0ziB+IfGUM3EKbKrrNoP2tPrgJkrgYr6IObY9sM73p8MZ0
dkv7mksweBNQ7pIrzHqJ8YeBT3CvSFEED8iFQjlQFwHeIDzsuooN5FR4Tnu2knVG6wTmZymNR0+g
V4iGl2g0MSYddOOL/dRZX8/fJEwoi2+jLuj2m5wwc933MMSLSs5ZjWbAEVWKuMi8CYlP18QubOf6
c0ScUnK+9toNdW4W7F6pHkocbks1qi9RE8cfFwR4nVH5riQx4uITvAHoEs3l3jfYM9ecBfhvgRAA
7efluojm3q4PFAmX1ZrJiempy7EWVC0eqhewRKlxaLJ5WDucXsZqDWHLhx6k3MHm1+mcKb26DDkI
IUnBxCk7rAoLXEImHLbfTxqic4DQkCY2SY6ykcDsPU4KkIFTMZk1+kjDmiWoNCwNsqgyqryf6MzK
VyyzfZvPEnNpX/k+ESfBpw5pC1wug/wkqyF0T74CQvDU2qQzmeNxW+KUUXoECRuGxS/BOlrsOKWl
kiB4jWy7xWON1fWG3JPnsI1VfaATm/r7wDEa5hNWmPrK2n5+RgAqElu71lfRY6f0hOoUWAF59ZxF
dJcQSAuPIDVNWzag5J6e3erIlPKtaczV6uZiOlSOMrS5tvA7mD0zSWdbLl8IRATPwpcecpCgcwOc
TT1rc2N91F0n86xe23YtXJe6EN5iKOGtxiykiDjU+9mQpMa3FPD6d91d0wl7xEvoP1bEFCJlkxfH
MN7E95okOK7GxCQ8W9EscTumVWJuRzyVrk5174FSp+vYWJNu9czwJPzGH5B+DdHbukVLSvB489mN
0ZSHvA8fYjmG7TVDu46h9sH2lpam5QMInMaHsB522PSQfCnZPuzhqbqTXcj0t4WWrd/BV9RFiDes
qMS7hQI767oBfZUxIBCXLNzw+1Ai3u6BIzHLZgwwdJttOCSbXG2jq663RXGH9c1ULAVZGiJxhfPn
eGIwoL9dvS/rFKlSs7hx0TrgDBVYplyKVNn4AzdO/MaWgIyfCHVuua8SKPH2AHVhKhtaXuArLC1H
EhjYaVUWI4j+EZfo+c0kAjFiHaLUY8jhIgc/4aav9ZHEc4PAdC9szDJ4V9D3lAB5ShdYTTxrmgCV
QaRLgZPmEltxwn4DOWEEstQJyLqNEWymmQSeAwuGjAT9oEAVwDIHo5dpwTEg7kiU94UFj803ZV9c
D7TdkEROkyLMcMQTT3PVyyQlchZt1gmnPsYwRTuNthjCrAwb8a7wAmzpvpPVS1/28QftE80zSrT6
AvnX9iwQE4GbnLGh4+QTyXSqmHyIp0J9Tog3NA9m3Z7wIesDW1mww8KqH3VZjyGKpWVuMl8Id+Dl
MpJTU69gUEcCUyPrNEdgST0hCGm/oQwo9zDT7krscx7pU3OBJfMqGGZbPZdn4u/nTncoc0J0YqLv
kOWW1XMDej1aNBS7FPAagaODKgC03Wk5mhu3crKrfQAbH4Xh6HfDUGvxBFNcMmdJEGLVLbBrtT5H
+5wX+eBR3PeYYAEFlBaYIeULUKRsW6oGptNAR1Kulp2W9i7kyfpuDrU/lkaQ9XosbTt8cwspsFk0
41heBatroIIkQjE5pTUkNQ8LYcxkUvdNn0LAGwQPrF+r25FVgmTl2CWnTSxBcXLtAv9vq4tSvWtK
pOc9FEJFIWpUOi2ZV2X5SJIQCUzS+eaOu4khgMQUdr1dcKg+sX7ur9cijHyGsxNchniBjXTEkUw/
tFEkvtLGGJXrBJVJarmSz8DV9RVa4R1srPw0oMqc1PIeGE2LCjqA0BVHm9qO18GQxGjMDvP6gdh5
PhXBsLHUyKK+6ybbfDc0SfoWOATFalGsZmuumwkHvutpELJO/Ub9kq16wTmftyaAORTHMzuI2kyu
SmGjo4rnhJeduA7qQF2ZTps5GyK9BFdh4X2H0UzGV4QI6jLlfqySlG7R2h8imEx98mJZpgx1XHGv
wjm8iQr56H0F8igM78SSY9ncbh1TXXhj0OR+hZA+eRQwIPi0ChwurtqKmuI4UEP4gUTx6g+IeRnG
dOxn9cQhT3yMxqLq06FI1k+QLSYfw3Zur/TI2h1pp/1aAWvh7beZ4ZVII+fmj+gfRCnYMajW0K3H
ymnJXYnz5T0D/o3sLAeKwG5C+fS+otty6rF3PkJD44JTEy+ASE1czI+RDLerySVcpWshzVXZHb51
25yOK5LOlojMeXIYJawlsviMBFe0Lp9DU1YfqcDkUkK14C5F3B+QHQlZ3gD6YpeNjcajqBFDdLeW
JryLy239UgDke9fwwt2vnRzpUbb0vSRrus7Dd15OL5sxFMDyWJZXNd90B8iPV9e8r6oTHkyQdg4h
K+DRzM2aj26YmxTDz98VwbZMeYziech8YBS4QsDYvrMNBnN4GxgwaCQ5yieJQ/O9kl7cB6xuHHad
tXQpxbTFe+pW81iTeZn2W8civavUCtx1IlH/CSkuJMTOzRjQ+SZ4pDIYT5SREdEuxdx+i/i2vop1
6ggAyJX32BIa8b2FE9pvEZ9q/GrcTzorsO4WwD0AzQOJrMLnsARADYnd7D/1YduE6dwymBmYYRiL
3MqkHtKw5MWC4nBdbvyyqDrjwOdfwIJhC5x4grbEodTNnwERdu1+invxihcrPMbxdtcGrLmTNdW3
bBsmncYd8/d9LMtbLNfJV90gjPwXrIs/axxe9Mnh6zy6jivQ4pMpPEG7umYMxKi38QeSC6aLIYA2
Qt2CMYIpHkwot0wYfHpbu/aC6FKqTvVTfW4e0vpYT1iOaDi/LeoGgdI/9w77KVLWITR4tyzn+dMh
OVxtPniTFoFd6r4ps2tVYBvdwWuTiqOKyXYVOnRC38R7ZJfCb7DVawDeoFTOc/xEiptQ1h/fNOiX
ou91rQG1VBtYV5FLtzJ+COLwbTPxUvGN5hIEHy3mSlkWX7u5+UQH8Sti35/M8kvJt28TU7AK1+Zl
8cGJLauTt0XwsUvBt3LK8HpBt7YK2s+8QR+rnD6/abAvBd8gYK0MzgAwNGuR5MDnmKEJ+vq2a18Q
A9nYVxKnQoiym/B1Q4NF9nR5WwP7UvCN1hEEMf1ZnpkEXxESN+a0NNHbSGiXgm+cbJaGcQg04X5T
5zUO0O/RQuvfxkjgF8shi1YAiO48CT0tbiigio5tb734xWpYYRWfG21BxvTuLl7rLOzcm+xj2GVQ
BLwiAbzHEE9F4/Ie0CIS1KsPb5spF5whMaJXFlAIp4phZQ9KV1E6b6V/24JyKftGWzSWW1VBZR+g
lTP3wSmpq7c5MLFL3TefCZEx6WDcxYDNoncB6gLO1W8al0vd91QuRbLBvgvUO/l+6tGTAkD3xmtf
vJ3NAmd+IN2glwzh0SR+Z1r6tr3nUvc9xVtfJAK3DSx3P7f1Z6ntl7eNyMWmOcA+M+ZnY72E+S2b
mV6Pyrktf9vVL15NsYJYUBawd6y9dAgMH3KKUIpf7Jhnjtcf8E4uZd8cOA4se6GFMbNH7ViyAkGq
A1lAu2Ad+sKAtWrdHZuYLv+K0PrPn4Ls3X//F/78zXbADJDNdPHH/36xDf75r/Pv/N+/8/Nv/Pfh
1d59aV7d5V/66Xdw3X99bv5l/PLTHxC5C5bsI5rB69OrQwrij+uXr/b8N/9ff/gfrz+u8rJ2r//4
2zfr2/F8tVLZ9m//+tHpt3/87VwV/Oe/X/5fPzvf/z/+lr+2zZdBX/7C6xc3/uNvlP+dngcbwy0T
TuTZHGx+Pf9E/J0kImQygiaHJjI++we24HVX//gbT/6e8BA/C8MklDjzYGF1Fmc8/Cj6Oy4XSgmn
JPyLQm//f27s4Z/P/Z+PAuPwrz//R+ubB4uDj8Nv/zQ7YikFaI0xPimMYFWUXMrrbAvWYQ3jlWy2
A0tlLxX4Bl2/W1Vvf7G9/UzY//FRApwqfApBEiS7pJgCYSs2wEpLBj/GKsXHhXu1On0Dx5f2poKT
/GEeGoDa3SAOnZqqX7DHfwjA//dF+Ofnw5OFhTFo1wKj/nMB7OdqLYAvjJmKdFk90LAS8MtEd3tf
MwAHaaCaKcIQrFWdlWgWJFlVlfQ5QevlW1knxUMYSZiNg8FDGpiac9Ah0HtJ+n2hg4buw61u0J6h
9fwdiERS521c9VXWCwzpEJimOoOV4QwwsG+/L4VFu68J64Sm5dxXL5g/osThvy++wn54+jBNPHxH
XADHtwkdl92MxvW7f5ujf/Do6Q994+9GJEKwG1jgeCKXxLm1IwXYJvWYzUoS4GkkCr+0E09w9O54
06QIO4o+ECS1fAF6ELI8OTfL0s52pESPivW/bc0cwpO2Kvg+qEwZ56Didt8csimTVE5dU2S8rUWS
mrLk9cE0nn2jsG6khxIN9ZcCfI8qr2pjvnJf9WYfTGJYjmLs7McFuLrNVFysT7xvBp1CSb14GGuD
2pND7TF+Q67W8uJ04hpsKfE639HVw8hhcX14BWyz4vcVnO31njRJ406kPzdoA5S1WwqvodjnSwzY
eadnGa/pMETVkFeNWs5H9Hb8QgxpdNrGK7Un58Mkvt0E+JDoEDLxuaC90EebVHO3gx0V3fZqQKs5
Ry9dJXm7+fE55lFZPrC2XsKs6EX1JRmSMD6GiKlZDnOyALqOh8SFqXPt1u80DpMdAAXuxpxsKuqz
agBIk9dciSjdItDo0h7ULu/BugCpP1unhfT5uM2a3UyIm0+uXVGAcFJEsXlSsUR8JNzsW5qHkJv7
PBJmSI6KLjL8hi8ccwBmKCOyJEpK9agLkYD4UQayQOtPdGqvajjj7A1mRZNp0obmBLjBmLyYtAvh
QxjK9r6mNbh54CCEYLJVs2G5qelwH8btZnMGYyGZzdy1cYq+rSu++i2q1D4aGVTZeEgA2eqgR1t/
gz1blSdasjUlbQO+k9Q1Uhgjb+Y9smYWSNtXQX6lDv+jxUhgyaUJQ2A8uawuXc1XPRE/ZqVN5CGu
YIAGYmZ/r2kIzqWfkRK+wQVwPxGghgK0k+9//fKdy52LV0/CEhFYjYwjuBddMLNHinBFI8yUdXXZ
wrDbRtdQOqurMGrowYLh/4sj6A9N8OUHciqSUMQhdo7LY0AM9ouFv4wHsQKUwjGKR7Au2uFaDVZ8
8f0yHItwi/KRLxAu9BNBfnTHvtpZ23W/rDROm7ow+40H7JoFNWirfz0eP6S5P99fREJARZwkkoS/
c5BA31IufW/GrA8KbGxy5Qd/5lHDtB9co3JRNKvLpTq2UwPGKxIsaMZGGPrZJhgPzgfkF7vVz+fq
826BvZpwcIAl9m12qWvF8bQllHmSuSbqw2yq51KmyYq8ul988Z/rsx8fhPogwn4kE3jlXh4tKboC
MxEryeD6MT1wMwZu1wOofwXYn7wGi11VCukhmJMIGxhouq0KO3UE+6czqXOu11wP6/yx5xujew+e
NclRZptDEzg0MLxt0Bv661v+/dzFEQaQWRIyDAxqkJ83UoEY5WQqznc8bd1XQD/uUCwwzFaggT6r
DbTrv/68H/Ln/50bCSERBzIdkpCHROCVucDFgkRbXwZooaGdFr3vC/iNgzUdzz4T5cbyuJ9bNNmp
Ke9b4tZ3zngdp3Pvgl+U0j/PCZQtKFwIo1SgjiHxj0ru3yUJ1cY72tEa2cUimB+NECGolnp9+cXX
/aOPoVJyThALmWAm/jy+oBlgY9TgWgdIdX9a+8YgnaE/k8S9Wb8BLij2wJu3d01nppsCtIswWwhI
CGlUx2iDbqrRzSFOOBx2xiX8hc7m54XzPAZw50bVCPcLIVBIXZxZOhDXXYTGQAbAuzj1XAS7xdDq
0OrpHTjs4IpEE82LXlfIkJvc81+PzR99OhWYBMjnhenb5aFGoaVdRh5dGZg1IEluNHZOrVZooK9V
6XJwB4JbPYVzk9OOwIci2eZfIFc/v67//P5hGBJMfazb/FLgIRJSocbDHJjaut2ysSvAqhnrfnmw
XWzSojbqGK5u2v31F79YH8+fy9GGQd3PsUhGeMMuJgVaoyEIwl0W1cyqHUygyDtT9qiMJrCSb1Gq
JbAKt/SeN3HNM7B9QPxVXGmTW262bg+372rJ//qufl4JftxUgs0L+6jkMgov5ZMdUvwmhvyqrABb
JmspfGg8Wfz7yETbNdQk1S8G/3crAUZBoD5Mkh81PLzcLkZhct5Zi/6eB8cq20DDzVHA070OYJ2i
qTYpONfjM1LBzshLuZymcAj+/7bSH99a4BiDlUjiy/NLt4ZZ8tjwfpgy01UNOqKquGUDO9NpaPvi
TTKc9yOI0Gmy/x/mzmM5biVb10+Ejkx4TAFUFYuelCGpCYKURHiX8Hj680F9I65Y1BFDsxPRg+69
1ULBZOZa//qNWXaaj+Qk/uL1sbgyF+mdd2WdHzNlVs/WaLkfLJATmcn242yJ1yLe1exUxrvkBVjZ
lLGKQaIFq7vwq75u4gBablMHlqXy7ykzGzvY2Jw3mT7L0p8ZnG/2tUwYKS6hARECEw8uhF/TLYPV
SYZvqimajsmgZjLJ9ERaBZ1YshR6T1EMH3xSkPh5h7/v9ls1Ji2bbcYGKWOU9vYdD/Wgd4tnt0HX
TLdQfN27VJthfFSigOYzUKg7RdP7+opZozlcW0O58/IytDLt4Cb5nAd2luUXtXLgX8T0ocI3DMUh
CkXQZjpa9Pb3Uq/7NCBpUKvDJt7oNUkuk0eAHi/bEXY9H5qoKQ4sr/XWjL2HLBbxJTaUMkKl50Kz
GETq3CYFpzXE5GJ4tRIveTS1WWU88SRdd8JquhhyqFDVvpqb5bsGyyvZwcvSj9NglXOIhcg4h1Gu
M4mvCCTBRnhpnhBjiBsNRWrpl3gZwKStuPhFPrprGZDKMDqh6KP0RtemLPGRrupHUTded6Qwx8Vf
93QbYVjeWJ+m2psgR01tJn1lbu+4Qruj+cLBMpLuoDTUAQZ3350vy9zvy7SWqBGS1H11W01DwzDb
7VdbDt7kt3SHTJS7fAaz71v1U48Spwyg+Fhr2BTMrquMBHITB7Y1LMah/wwltX4sorT76caQ4IPZ
KiFLWTCyfiaSPuPI4jKh5HTLaPmLmlH4wa5V/krZ9Rm9TDnvbQLN1RlsF7zQMhHl8T5z9UjzJapM
DCkL+XMbgb+4Mkmu6cBH47OX2OlD6jgLfUbamVeDJit671pPUihhdc1wfdaNclNAwVaLGAojeJpF
n2MVVVfwThHiwARsVn4Z50/rXheNkT6Whe0t8PkWXmiPIgFmTjSoNpz1xDus5HamQd00XjjLalmD
SFrGsVKFs/pqGSC7TDSLP5YhX7+aEbu2P0LQP5LYThq5NqGsCvJmGVXQWprH+yu67KtbL8NzNvae
GUAHE086xe8PepWlDQdZrq/QNePHJE/6KszFLOfjUiwWMiatMj4rLW+f6mESd3ARvTutmERBbqmR
naNjgXmWVzzzQPcmbwagWOfrflxryGmNsThH7sv5LhFOISkrnZw1VpvGuYWcKzrQGAERKPZeAhca
5uMXsTnSg2p25+qHDvFnvB9pt7qwTIhPCXEnzEd/sdKa7jafZxzxk8byCwTM3AZE0PTcsHOVh+mY
D3ybqHX6ALkRvS8quPbZLvO+CywSNSALylRf/bmphQzGZm5fzWJOnt3aaFRgzevgBkuau+OuFL+Q
TnBmyZMcVL7LO7ay80XZZhGQIa4dx0VPtCBPiiXze6qJl0gz19l31tZuzrnzZr4mrzuWh5zUKhgb
hrCAfJo5E2EfyUj640p6NRrdvMi6A7RIJveU940I8t42uxDbwaU6pHDtcx/aeWzsC732+LD7Wn8E
FZgy9BSRcZ2z8mYI771dwkkbYfOqHj7vLmLqoYdmBXXTg4wb+06ce9c178gNadYFJAAWd8MbTPvL
Fqf0LoztaoRwhZKAv7CM9UdUQzkMW8trWhq2zP46dZzTIVxL8KgC6dWjaRT14jtw9bVjbnnOt6bu
tShkxCq/z3bf3Glji33GoC2OfdAIweOdL1F1gbgoKWGXNc49Oc9wMDQXj3y/6A3vSdcM9xXaTfRY
WtUKNlwM23Odt2VneN3nZVl1fveKkdJOzppnwS6KOSI7x9We4JtT1CH3RU4XJZZxG8t0LfctVtY9
4YcSNhBGN+7OXnk0O6spnGBqxhakohnNe8/CVjt0lAsyX9NFJuTTDNOnZuF48etRdsvORHgifGi4
Cih8HcvLFJJewxfbJxjzebW4MES73o5zWnwSYqrwjy2MCAFhryywogKR3pmXgUcHZL0aqC+sRjsz
+mrERGC25TWDAkgQQE0xhOLty6+6LP5hSTMugjmfxXnKF+FBu1TSvJKLSfOG8sYbIHIgu9+7vU05
1xUmrW7erXfapFc/BYycB/4G87XTUD2F2dxWT26pJg+tWZ6mYRqlKDtiSD5JuLhmHYrEjvGjTkj8
9idS7e9lijnOBUYUejgYkABvXL3po6BuDfBIoTz7nsCQ5WsGU9sJwA7mh7Go5waGJh/LmdkNS76z
4A2PgduDLoRdsxTFGaxqG9DHNOvBl9O0vrJzStgdETBB27lT7A9jEqfhispR+UMj7OMwzWgzpIK5
V/qiLtZhP3V13sBsiptcvxkmc5guk8TuboskwotxxYwVzlBWdGWgcGrN/KZqym/VujoTm7cA6QpU
nVMFjtjELoe0jUvjSraVJ9FY1JkVxinzpp2hr7DIlsRy58DF3j3a12LA38hsZMK+IZPufNPgGGHp
2eMdmYnDXuap/bXVF+1+reXaH5G+5VeQNDkJEz0RALnGMAwHbcWjb6q1y2mImvTMjHKctTp1n0Y2
rBD8b6ie2g5FaNX9hILWPMh2ulWjzb8zXIwhyvojD64/NAl0yVvZBxIrDNM4aZTbGX0etMqZ0bfo
fCwkskODZY0XDo3sfwin/WSmFpS9RObqCPAjvrPxxT82VPJhFJUxf4AUcNF3xRxIAea/FmYY+lad
vi3m+oRqvsrzIfA89rTzUajt+5lq49l2CQhDjpt6TQiFJv3qCDdOg0blrRvIKc2+lsIYkHm4cryD
NS82w1IBpMkysF0f2CR1b2AlJz/J2E3K0MPJT/l4DyNWi2Dzw9T2qoViUdMSfBpRuO2iZDIrNM46
XxMG7sVLi5BGnq+V105Bajna2SAodX3cL7UeVecSfcI6eawZjizx54iP5bkT0Yz9A+y6V4BU8VSs
CGP93GuHkrM1qupATGY9hxBK+iQwI9fL/WiiWD9bJ0emF3Zc2l+gfw9JkESGekoY8HwyIBBaAZK9
VgEfp9WhcGOd6qjvYXGa4N/ahVFn5hpa8YBpO2Kn2C8QO7wiH2ltH03Zxl/nNLZCfHHLAh2ssC+Z
FDvfXAShz2O2ZMVO1QqBqNN5Qgt1s49BZqmMyl1jONhlD42i+KFyqPdWVcLNL0Ud4UFJjsjgKcmc
2XIaIyg30+Gg6rziW6wNMSvRqolH1q1RHlyny19tqhzzjER2c99TcrGQV6NB/8e1mwBGXhMFhb30
N97qQEUGuikuOQBQU7WiabpwzhPoyrSazRXVHbGUUa3lmj95CVKpvzev77EEi1mQLR1AN915hzgO
teal0Ej7IJddsYslx2efrdR4jaNdAM1WBEsVAk87VD921esfgEl/6J0xWSBeEk2JB+C5rZzf/C0k
CikkQ1oHP95brtckag7aoszQHgaxt2HefwBovgcuLINmndbQMQwpTk0vmnl1p7zjAKvmNn50mwXO
OQTVPaK85ounsonaIyru/v0ZuwyWLKHjk2KeemAy3VBjNtpd0Hlpc1l4s/aASGI8X1PR+3OkDUct
GaIvCCoQKNEd//s9m670dAPcm2gtcQIXaFXq0p0nXL7ONJDc3sbtYBrPMItYAieRUGyXXBz/fs+/
nMNPGljwXP0XKOIiEj3ZhXNzdAqnGhEIFt34o+ITMAM5KrbhKW2qft9rfZ4FGsh7dCBruLf8yEuW
56TXIyNoKTKqcCVHCmVOv8b7VlqpFUTFMFyhlLKLQHcUda85uVO/R8GqPQmjo/LSm+LzujQYQSSI
+vFNWJARe8aVZ421DCt49pVfOqq2AyjU9Uiv76L6X0qz2K2VXsUhmk41B127RHYYMwDrDp5Wd0yT
hLZl56ZztKt7eKcfLMPtHZw8LcfQhc0QzRWswxO0E7zbKaWC9FqWpf4qZBIbAYka5kdpdNvfc3od
QEPHBb7ESMI4gRU0rkyoe4RAtJcGeKFrUqlKW24JUndIfNieKBQVMiY1fXSP79e6zWHr2g5Qtmvb
73KfYk+3oC8x9NMTefDg2e9iM3ODxnOXc2Sr0wcgyh+uZ0IfMIFoMft9Z8opRlWvpir7IIq9FZF4
06ZMkOfopmfFp2RbE2z9z6+ROZbn2LbBBAfi87bb/radOUPNP296Zsm2oYKkd5mo8z07/2b79wvf
IgxxKyrkRlc4dRuWQ911ymTXdpYuvWXNZ/sB1Sr7t9IeBxyJfItS7wh0N0IE1LLbvy/u9+AUTRrw
IzgsBQqdx9vbFCJKVlJUemaYvbsfBoQhcsC8BO+S+vHvl/rDS7TAVhkEcErp1qkRv3C7uGBb5k6d
ldCtIdYjv46deud6VNUWUbNf//2CLsNBbo5pCySTt/fGShSawiQhcHMr27sA/GekIZWfW8deLlt7
yj64nr4Vf2+XpA0xRmeswpiD9XeyJOtqsTtb8M2okrId5X9lbJKisgpb3XUOspPeesinYUEAa8EX
LZBRf9XybMl9y2kFEq48S5q9V9jDdQJkqIVOFpsqcK15uM96zcpC0SyAwkvtNejm405+hMu/LyK4
hW2Ey07heO7pZ18OqNgWA+giBmM8V8Oc35RlSqfZWkL5qDvi83nCVq0jYO9Y6PP6UUzD+2OdTY2s
E9vacHGw07cvLQasGSoz4ivpoiRAKm0cZrE0r32U2zSo8ezbAlbB37+U93v2tpOi5zSghFj66Z7d
IH0aOuWhtND5KFcmMOcGYv8PRk1/uspmwiRt1voGt5/cWu30Ui+4il07652iQsJDwWk+YA3+YZnZ
pmljkkIVbjHHeHsV4hXdQXSo4Wfl1nuMXpowygwa6sraek5lf7BR/mEHcSgPLJ3vRdf5at5er7Qa
YU3KpbfVKwsNspY+1FNf7kkDpnH++3uSf2i/HM9wHAaJcPJd/WS7Ys9wgCTKKaD5/wYQqy4aJLKh
oNc4pk2PQ4nUnFvQU+Dmvl12WZro12NVLvtc2FHsx2RofRSr+IchDrwLm52Njg7qkaW/fQLjqrw2
zWdEWsQt37hm1Zy5S1Z/7WWzDEwiMDZ3m6gUfpOl2RMfOJJWHceBD57NdpmT3YcxDiM16g4oL6fG
e1UfG1iolLSmQ2s6Pjob/UuXl/qnTYiDgZjqtCcnT93IF/U8/3TV6C23RZrI7/QFOgy23HU/chr8
w2qGd8B4mSGfziM6eTTd2LmlY3SwNLTouTLj5Wh0tnEuRrzMPbQEhwlawgcP4n1htNFBGLSAfjFX
M08aEZcIYFTSyUDS05od4yguQmnmHmrAFYYx59xuzUZxmYxj9/3vr+APd+tJDjfDoC3hF5wsvXjm
vMk8b6S/zsVtwgT0RtOxMIiZQOEZpPqXoso+ovL+St14+95dx3Akd+puZ/jptlKnZbwhTGwrdo1B
E3ni+DdQs6VN2FE7RH6X95B9UZEy7kAgPQ94S3arvEQW1T84s56NAP5mUgUL6YBqD0DnmlCshmIm
QayaUAfCtLmGGQZ3NXfNn0lvsTWjAAWTia3Z2q+tWWr+QjVvH5IpxdGtjrvlqsQp8IMa4v1mAwmB
gkXAVWGpn8IvWlG4Te2CvGnDaB3QFhY7isbO3+ydjn9/me8u9auVdqg7PQdS6mkYdh5lZZbUCFGw
w/i8ttp8iNRkBQ1M+H/9YKlQKARhIAiGDu7pIkndcinlBMoFHp6Gk2yjYwXWg1pY4irVyShsjaa7
N/TqHy0GuSgfqys3wpa1+Y/9siD8rcrlYMCGJIrXwMOs6VMlE2yQFtBk5dr12bqs9m1RQdIj5xa7
MkSv113W1XfYbZnoXGLnmGMIcN3V2/bx96f/7qy0+WUgz6zhjRt86rBIaIOBjl0iA5rtCPOjwb6w
4tz4QEOi/2rY3yweuhcYyxtl2AE9P5UIWPmgl22tz8FcQ8vbp6gPkwDnkkLfOQw3H3unqB/FbG3E
KWtWUAarbGLQaNTxRM9lz3i0MuRDF5xwJvuQodU3b87dlzqrZ7lL0Ji6VzpIRLWbciE+aVo73pRu
17d7KxX46VD9tWsY6VkdARsKLN5kq9koyKdWH3zG373CiokxCuzI1Uiwuy5btZdo/6+wzY1QzqPZ
9XyRJwCKi5liHdFNisY7XzvAwjQfnjopYWbqpYJxZDrloHx7AIQMp6RxPtdJkYgLlQxmfR63OWj2
pIZupIUXojtOhAfh3+IV2XJsPC1i4MVer4U4u+EVNjBUdO5LfDujEL1JH78iXra+eO08/sBohXDk
pCT/xWf/aqACkrmbkHgyN8aeppxxk4I2XIXlOPYvETFg35jDdKjTtbikbB5mUG38w9vbviTvwedF
RfCRHS3+aTnxss3s8dtjsNma39MWGw0MDtrhKa8j85VxrY6NgA6hU1N54+3s2oPQUS5FdcX4RGbn
a5ZXuHPAj4JlY8T9J8ZmVkJ5jQVHoC/EKPE7MnvASmwpDJicHZ2fk2K5Gc6T4XB1s1GfKitW4tDU
cINDa+xhmk59tX6tmkp8cbukfWIUWkybcnh2fUYiC15YQ9FGIbLS5iY25+m7i1uMwEpELd/6NUr1
zW+o/KINrU1oe967WpDYudH6Od1qiRUGvjzw1KYK9BgObnLmrDLPD4MeV2cCjpA6Axdxi33eNlKE
2ES2PXOx2YMR0CZM89t8mbGac3v91Ux71QWRqsAQOI9bzZ8hAyhOAan8qrLyxPcmvb6CN1d6vk1t
gwVgmU9xkOAUBNGirLXm2PYNkn84ZtMClWcYzDBK8Of3ZRQ7xiEppvmlYVRqYC4ZeXsx2OSBDYtq
s8tas0eCnVNTPSo2udvaJqw+KJJ2uIITVD1kSat/Hhht45xTzLgpDdia4H2nK8TG5C19zrzZs7FN
aqIXwSzupVvHSQeG9uzHklIN56pWrlDboX/Co0mnxfNbNM9W6DKvS/y5i7RQSVBfuKCa/sWwmFcq
tbbf6W2GY0msfel35TJib5UM3ncqaUx5Ouyf95W5VozNLZMHM3Y9RG41OW67Txil8oqxYyqCiuIc
1jjeH5Nf5axIP8Fx8IdV2+1jsYJ2+31imNBAMOO8kEvv/VymMWYrsJOR9dzZSR7ikITB2IiRHbNZ
rCK00IC0VIU9zigCG0T41BcFtec1nU3U+0rDICqgJ4j1D46o99vxhlToUEiRB5nOqWV92mMlm04U
+WbcjmHem0gatGbd/33T/6XOeLsbO+z5MDApYwAKTnfjPopqSA8xE9YBqxXGyYP9DStC6eOp5Z7z
LXW3euGOF43ZLIciqdsnBvV8M3XhBoWAt7WuenuGA3KJeZLC68WK8d7RtC81r+GjfO8Tf95fh6eD
PRWCE5eB0Dt8oQNSHBmNClztTAcLKb1yvmCcw7wig6B0wdQsW33Hnud79p3ovmU2e6zaPL2bqhgH
xo00ZDOhkOqBKUj2USThH+oX+nfhWPw66XHMv+1KKEGLCtnGFGBhbbz0zLWDGq/Ip7pOnj94be9w
D4BA6l2YxS7NLXStt5eCglAXWtRNQcKsNNQjaPUUnW72E8DHvhlmrz3Uw+IGDIviqySd64uR8ei/
9r38CBBx8GkqGfwBTlpDq6kNzkyIYsCu2mHCQQODg/nJsHrzehwaufv7Tb9rs7fL0fYyZ5F8saf3
TCZb3bgOMO+ID9t1LMryZSbd84hcAPGRl0YfrY0/PWSabHQzlGtIc7Z//1uplo4F5OUZaM7GD+MM
0mzzuZYm06fIjkN2+P4MQ0bnbIpW975jGkVuJIGdH5Rlf7prGlyqJV33eMjbPvHbj6jdeMFcd9M8
RWp8MtTqPFtZ9hNmtvWor5F8+PtDfv8NO+ySwgRaMHWoKSf3jHtQ7uQUggHQQnfEOFSDfFbaZ86S
fPrgSn+4Myl1TneL1s3Rne2n/HZnkbdgB8fINQDLSNMghfgx+yRA2k/ThA3jhZOM3ROoQxEfzMwC
f7ZFml6uUcTJzsI27xucnR5SLdM/9VoMowZJyDocRquRX2xNRhjTpNY1+qToTkBRxNfOKhEYGbUC
DtDWRryslWGmgQ0/74ArQ/+lwtDnORJ6DLOJLvliGivvasUXMdnr5mhBRuqz8taNsmX07bmrnLBB
bnmYLQ97mKzA73PXqqx6XhyZpLtSM5oXi3BbvGbmCV/MxYRd0msZepBUK7FQmISWWAcHc5NXUHVM
2fRu3Sw7J0/FVyPsl/ZuLBM4lMuapfXeNSCsBC1qv49Agz+9Cr4vm6ZW52WcNiUMVXoc+Fv6obl4
KrGnuJxL7k4bJ2hMsCM+Svj+w/XYMoBsafMYr50m57oGrrLweqhfPNmjFTMjfNVTpykDjY0tJNRd
fLRj/uHDxvPBBMHib0fCcrJZIazCpYiVBOV2Xa9nzjM/boz6GpZJ91yTnLQnDVuGji2XPYCYwhAY
OriT24+NJ5YzOF/ubsyEEWYaXrUfbG1//HGc85Lel+dyGvOitZPrVSY9USvn9MFIGPln/eiAX+F8
8kGX/Q4yof1yBUsbjgdT41NtQD+UU6IZDtfystFP27a9bIZVXMDQbPmfdXKI6mT54AZ/JYme1BkG
fTZJMts8wjkN2RjqLEk1izscsVgYg3ax7eiiyu3E3DemPtrU57g34VJa6A9Jq6Fv9CL8ZyTWqz1u
U+m4XLIiOeWWDDjLV3GZf2/cyCgYcWbtA/Sm/pMFAIdZXGe2834tW/eGv9MkBcbUh91oYaF6aJqs
foVWy/Rz0Mb+I0eX9+wZ2npsYF10WaZt8CrfbmkjC3eOwPcC1x7U1xQ8ag80XY5+IytvF0cK+3TT
0IKYAKogKTARhuLXm4hf7O5StZ46+/se+4cikt/jYrxJxy3EqUZMySbyIB7DcMLIP6WIZfKEkxau
3R9cZ1s9b1/vJrmi9GGehRj5dDyJ+7SJi+A0BSJe0rNBirrfLZBM7xanmqRvV5s9/2RnyTO5URbe
FxypLVTsMn7OZnBr3LgMAglUZOGoVdvlvaC0cM5bk+qblryTbTA4y3wHbjQ/pIUmVLCm04w5bodv
J0z1JIqDiPHpRR7nqxlolV3/oO+VP3N9dmjFhVXdo7HNLp3FS27zAhqub2t9F+1dIeA3Z4RJPsi1
gfCeO3DAAkhE9msRtcW6GVXFLA09IxXs78/tF3r+5rnBiGPIyukOnG8i5X77wcS942ZR2lgBTGBZ
h7aGcFVbI2OCELOOsPYc+QA0p9+7muX14Qx3tDyPqth+zQo9vs1HjMDvojXvTMzhSX281KK5fMao
G1lskzvAFB6/ftg5XevVnxwnI9KJEzVV/1U0/JNe/yr9ruqufu1P1fhvBPw3zc/qU69+/uyvnpvT
P/l/ULe/JTD977r9vXquvv/8Xba//fn/yva9/zCk2YAuBIAQubytH/ivbF9D0A9gDcyJDInJCsrp
/6/bl/9BnLTVYBYWxvB7APD/n27flP/BSgeSA3vLxtADovsH3f7bMxhEl4EYTYSt2wgooPudtBB5
izUjohuBYSoJnDAyM/jlUHnPK1V2lxDuxEdjgndXpHSneYNWgNCBR7OdTL8VfFiNNX1Xg3QVlaoC
I7Gc2l+nSYqgnsnv2Ft6ut799jZu/7uSfjcnOOkYuS+mf8Ctmzxy+49zssDqFvp4JPJN972Wys/G
pQSeJ5oSdzl9dYIZBAzyvh2h2kiL+BFQTjN9oqZeZ0MVL1OjQ95DAzI/eD06gv3ff97bs3j7dZ5k
Zkibb5rIwU5zrYx6wBqXua+PRnbt/LHq7CWM1s6+sWQN9LEWE+bAFmz+8O8XPhnrcWVqIb4hIHC+
NEgX28nx27tIBxtLGdALH/kE/XzNnO0QFzir+U2dDOKYwnHt/BTF2A2hJEpetOmART1m7ZoMVNxC
F1zaIS3uLZn3H22L8m099OvXQWoDJWdLpOkxWAO//zpzNgmDsWucxSN0ur5mSPtWmR1TDpWjGlJt
mTpnmoI7Hlq2WuyD7iT1a+2afEs5jLhv+CSmd+WAN8VVgqOAFi625n1kRCNZx/yQ3/ZvSEcQj2j5
Ge4wAUNY+vaHli5K+dniYWQW1vwpJ/yOu8ku8rwQZ45QP4h4WHcS24evSTyZLy1aHOWbhdPfYORV
XC5ZbD3ZNDM40ML3usM4HHM/MsMQDriqtY+QgK1HI9Va9nMKC4JdRks+D8pbSJ+Yxs0dc8mTQxt7
RRLOrtavt6BuxYwLYipfyFqxzbMGL0iI6M2gqvx2zWBqkW1UG8YdWcervjNUb6Qwu2qEmb6eQpNE
MxQrnAMLKdfsNrGJ9znEWJpmfhTnSBR6NrfY8sfednpyRGi4eFGz++LgUl6EKm217jgUWr8f8V2t
Dj2WuNgFQtOy8IV3kGOgtKoDDUUDHOKh6fSbZayi5YgUxtlmpQiYcQ1ERx7YzqgpjFqm+TnGQbz0
YdqyGDa1fXq5pBa2jgZk+R0bDn/j2mBq7o9ipLiPyP67U90ShwVhLSXmZl16ZVJ9qKsq7Wr4FRjZ
CF+bOUcDLd8gsLjOyYQQyuRR9vUatQcGeAgo6lWvlV+OaTYfFk2Il9i2SHTAZpI/GFvMf+FmqwEz
srg9b6JYQlxdq6T4DFDZXbjdZEA/zZNsuRnEVvLJui2+SsdEkEEar/sDz3ln8i1lJEFJHwgVCDDh
RSxbUIEDlAujH7nKrY2NVX62RsK6oHadS7/Q4Eb7sHzY0sYsXkBq8QSPyDL1oisCZMy9vTT80zIe
SZ3WrAr2PZEqwYo5wbibl3g4mqsW8xHqDFswLADiJi8puVthov3Aan6iZ01tnyBUTBg6jHrvQMN7
dR5lObH1EqPn+fNgjnXsK4MIiz29qgzIF25vsa6tlN/qffWgsbWMZ5R39qcGyGg+Wph0gBGX8XRH
XES64A8c43MvFS3aDrZnjSa4gcqa9/LcKNznstRKOCgoVZ7X3tT0740dqX0n8uzHklkWtivkinT8
hIXxj4UR7i4tq+GCUdrF1PTrD1mg22iHvjsYqT5+t2o9uxIqE5+dXpRrQLeIVmNc5/6sn5Rx3UdW
eYztoXuw1GCERg+JoUhliS4Ev/2k66E39yP3v8z6wptngh8zeIC8rdXj3suTEgWfZfLxmk0v95iO
E17SuRkb+dTJ72vswhDs00h/kMTdW+iAqskI6jFTZ8qyGP1FHBR76Lc/7T7OPmuZ6b22WgvdtOf/
72GCWuCb1EDih57vpOdSzRoesa6D5sdodtbaNZ8yU1sIJkP595DXuICksEVi5Kw6xiyS162TCZbH
YidiRDRl17GBrdOynkPKsT6Za2a9pJji3yB2A/xq28iPh8o5YoJcX2KhaONcKqz6orF0tpW6tQ3G
2RBS+72Nk7zaFwjM90wCtJ+166mr1tli1GVDB1DVUXI+mcRa+i7p2a91t+KdGxmQWfHfB4TPJy2/
nVXseofZqS3cYEibETk5DjJzTYr7LgvmrNMSEsXQ4AHFExgix0KOTEdnG0aMULtmSjsvqARHlxDr
Te5pDsda30+PENX5WIHvjCu9S1AODW1861YyPWR5LhhdRX1Hq9jrmDGvfciTMc7I0SLhCnLi19Zr
EFykCzkxxPho695T+ihpDPR6j7uke5YlsZMjmDTT82Vol4NoC6u/rPH5OxqVWA5Mt3XGDxrE3oQp
7yeO/uLFxVOW3CE17styjqK7Huf8JMRulFQSAjXae0QMNIbaOgx3i2EnIsBxndns6Ln5xdhXyW5c
5vVWq4huscSUktkgwGTjBDMXvuL1mxF35uBXtWnjGe1sx09cY8KdY+yg3YGIDc0xnbzVO+NExkx5
ZCmUOJPPyb7li2Vt5+Z15+h54BHstBt1DHQzIh8CPc+GkFja7nwurNvRnY6gL5/ryNUv83FZ9hO2
GnquH1pHfi+L9b4hHaCTzT2RJTs711+WOL5R67Q31/Q2pQs+Wgr7FNNQRDlgKo5RzRCzqSbyU9EQ
zyNFuu9SDODnYjqfy5b/liPFbJ0KLwsEEjuMCdcvEbLEfatb9h4wLzsbFzAdQHvjyFEHoBWn2U98
8fHT1uL2wDfo7HJ76l9GMIOLkUtg+80XvgORXH08t9uvdaYiJsFCO0sWcNi9YFBf+BbCrfRcWcuw
BKrwmoshk4ATSuC9jlx08zPOUWC2617OlUiv0CIiv5JaIvZOOqmi83mgUfyswTPEgyJytU8NNtV7
9uckPqaZTW5YYZSFdQZXQLhXE4RKcvaspPtcCzZVPWvAqaa83E1rO0T3VWusoYlDG4kJSQwp3WMa
eF5WTKE76OGXI8ERe6dP5+5ArTEF4BQWhBJa6Ot8gj3su94wqUtjaeZdOoq1CeAKZGPotcj4drAY
xjPpKusavx3qd+iKDWEidUkA7jI7C8YijMrvs4hnzjZoGZKYgdJ6agcn8XZ6mSTomDAr9rMi1sc9
qLr9hTXbXmbLluRQbVGavhorO8TrvLld2YBw1NKWajfCYP2BE72xPSOHaDXwy9BoFsv0W9yZPzsU
957fTyX+94sBcHlwJ828I3cSmD7z8tdGxtqXdmhS7N+LtDp2SRzHu9XMVZA7Thf8D3XnsRw5smbp
Fxq0QYttAKGDQS0yN7Akk4RwOKQDDuDp54tqs7F7ezE9vZzFrc3NKiYjAPdfnHO+KBP26+w74UdO
cM546tB51jEKeqhMqnBSbo5p0fvcbDCz1VNNC55FSV10/X2DzDQ/cJtU96ERzb9Yl7dPTKr70yLN
kMmtrO8cz3qfwnI4BcK17xpm2W+kqN9ynm1l/fboA88oMaJDllbWTzk4AQkY/YDRJh2/+GS9XwrN
z5kvjieGXy/tEzQFBgFklde/+10D5c6fV2e7GCMJ9nX/OdsNuUM0c7FwxvYw2AIzk2hvbnEyasB+
uoajDyPUPMLhGb2GPUwsq4PuACuCv6fQDuAiDAjsNkWD1qHJZ77veT75cpj2I0CGRLcNTijdFu9l
QOm3tn54MknSt8gEnvkmR5KYdi6qKKorS+jL5DtnmNjTSTKM36QrO7jU1MHnYo54WVteN5Bs5EOV
DPrDdfG2nF36CqrorJeqeRqBFIKWypzpqOc523ZGGz5oT1kvIvcAwyiruy5BuzxA/IJ9u1Z1tBO6
qbeYCWkwzflosFH+TW+K0zLS82PErbEnIsRIt4F01/uc0IKN2ZbY1D2Hloimsftb2256wbplnSH7
Da8OzfqhXNzuJCOV39mgJh46U5yBvN0HaE0uCA9NO6EDOGWBAV6uFx8+jIE/HgH3r8y59L6q/EcI
AXuqOIKqmDbvXcPskGpM1aUfydhpTTlgrPPtndVZ491qgPPwVrvkQiPJqqmkt6uQzKIlM+gYO9m+
OJomvQmdar/AwIvtMAdEVgiLZVx7IePA2kaZGq8RkyCmbzI/20HVx6oLw43lzMO9I0R61P6Iu2rU
y3kZWnVqJ228UHJZCSAIg71hviJL4Ovme2e7kZBeHiTYjOy3JeuqPUuJ9azrWif16H3m5FlQh4zd
VkcSO7Uopr1Ine/O7Ztoh4Ud72/qpufOWMtNnqM9qYGd3BtyaV4wUtZ3sjb9mRuqCLZz7lBOL1hH
1lHoHQQhdV7awI9nY1kOIjC8pDWAB0l2rC/5Kn7gNQx/pY4wsEwzMv7cJhI+INue/HSd7olpqG57
HoN6P6+jxK+bi8zl3yVt0h3Fd312/RV7m60QCjid81s46RJnN7EFpfhwDeAcbBqGkTxTfhHnhN0z
2KTySFda9ckv+YoLsR9csT6OyD1eAgB9h7mb6l1FQB8lSN1Fd2M5rDDHgEzivOM5cPpyZ3LuAnrL
wu+ghzUzIpjZwcCxjxLBxB2re7FfBjd8jUCz6VipSp+Nqh2JjqvewpVUKeF58AMqcgSmyO7frUYl
hkrLk2qicNpox6e3siaufkgOks5FZxdg3RAsRmVui25eLzDfrJ1W2TPfybzJncJBVZIOO8Ib4Bp4
KBWXuToCjXoYXGvdOgaXtIX8flfJYJ8Dkd06hZJt3LU8IpPfLIlpWxwviDl2NVbMWAj6GIu75YVE
a+fAoLM4htQXdHS181WBgt7JUT85qvVI05ui/N0sjIcqK9adYYffpIvYJ75taxtytRxRsu6jdly2
faeuC+u1M2cBvZs25DP12noQrqri3La5S+fiYo/esmxqecsjQQA+bqOuWvaks0GCi7jeM17vA7Ov
dEdx/EsGOt9HfuS8yzKI7rplorJqctyOJPOxosB5OYjoc4jCZ3tqrbhNyz5uWzAmllU1O99eDgYv
0KbWrnNBmVb+rcn4f9cy5COYM5IMIEyi+lvrh6qEMhfrQATP6dLiJleoxTa+xElL5ZMevHX9KLx8
3Q2uQ3QJ1ttlwwUmt90EjmfFMDQeidmYMVuOI9gfoSa+wm7NG8b8dE1uR4sATJTiw6zqz1Q179U8
h387Npln/kV5Hwxj7h9TKDd3btaWNemSvfuRjY178jF5XaFCLX+EYfUP2mpvcla9dAdSz/64rXlT
wIZ9ezf5vvuncs32wS/Nkqm94d71du08gPZzY5C+eEutwnykoQQiF4p6D/WnPbFKaJHqGrl1i7sY
TwbkzTtV9PMjErn+2sFgulOSrLlxNJxnJWeD2Yarf/fuZH1KrWRiwlvs916tRbARA9G6RC8KZ4NB
NTp6fjDwDzqBAY3ctqOse22D1fx7y2vYRmO4/HV4wvcas88OWC1rigGixRnNG6kRxtjuZxyy9TbC
lc2p4LpEdhMoFeXcanMB1mKQzisBZ3rcpo1H0bmq6J1MTquIA2l635MxEA44pl33OLRV+eas/KSk
hLn0mAbGcpr7gEmoEP1X2s3RQZCv+YHdFU1g7f0Fm1qf3CUiV4Ol7Qtl+zPAxeLSlXS0G99ZHzU2
zfecgN5t3s7jAb9a/incUHy3bcv5ZvuUWb3aN0hmTpNco4vqa2okJdqXcOrCRzPAHljy0BBKYOJs
KRF6zS3C5HpU9h63svFk6/pxBhCYuN74OJIG8lUNEFoc2WgisvQvy4wQ6uWWqchIAIX1ia5gMvec
SH3cCHSUCV2S948AMT3I0Wg/kEd0CToZ45z5JekgfODtZjSzO2lBOPcrA8sXJEX/5NRo/tC7SSY5
VLFsN8KK5x3d141O6IYHtfRL+tRWixCHyYmUsVv7mdAde/G/A+2v287S5R2pAs/SSefmK1eziyZt
sr3aesxkMIHzZqxxP4nKS7fa6zQc9960TtbYd1Tn42qH2/62t8cXJub8rWP8BE3BRzZgkf657FJS
kX+jYRjFbmJ1t0/VaPAUBqt9xrzgPk6iZ74ULkSC7hfXNSLYiC3eKQI5llIUB6cPsnzHCI/qGJmk
H569bkoRD/ViCUGJpJE61isDl0trZ8zSGgC4YIQ7zy7R0FlGUqqQLsvS6CO4+YgnanQ0PnCc1uJP
p3Rxk6FjAkZPGUTeB9m1A5JyohD9H0ZwosVbtExqoX8tFYfnhmC8Md05kpJ7I/y+te5JAkVDJ8dp
KHclVcvfyXLki01DgDCpGp+IX5rTc+Dq6k3Jvnqje+oI3zCl+3vtQV3vizr01qtJaG2xL7w233qe
dq8jbxnteWmj/uzmm398oWu9y5plHo6YW6yFyUU6PPTImupTYI+q2zS1XSSER8lLXbVEC0Vhfis3
m2qu9zVEdkrNKXvMvTSoNhwJApAzqqc2ruu2+olGhq7JTfzlvZLUqKp9U2Aq5sm1K2zbdsvo0A4t
1W3ZYOoUbJaLMMAyZxhOIuhhDa5MJsXB6XxWCL1t8+dJkeB7HYhmMDfrQHbbtBLFlfiZ705P0JGU
fT8PA38c5yo6f8Es7yVteTwREoPx3bQazfBWkEFHZk2Wu4B42A6nGzT/FBMqZVjdspJ0dw0Ib3ir
tjHf+eUQrAQLB+M7Gw99mAih8Z58XOisTz1gbCjLQdzQJNIze7UT3lGV53dg3akSnXGWedIU7J7i
gQcChCbVZ0AkptAiDoB9rhsrRNO8qXTJGH2KZI0xyxLrmFSzKshWoQJLoqbQwePqFOjvNiHx+kdn
ugFp69YhasvLDD6ZGgWs9FdRk6OlcCyQ5eszcSIi5AVQX0CVvKK52fjTwgUCVGT2j2utU4UmW3Jm
QK7/C8/PgoJFw/0LaXX+MDhO/Rdl+Pjm2zpiCA4kAPytdUOMBRV03RWyV1nLWZP5mXruwfNTazjm
lT+HxwaSJynBeD71LTtpuAxdhcCRsuqBWOvFi8eprt4c6vf3BX/dNSLQVcYteC+HC7XxXj1zMasY
kjsMe4rl4M/a6WhnMCrnlp5rdK9hG0zyvVCEEFHzDEHxM0UTM3srD0ZxGLRLyc8AupY7xjBDdMm4
b3Hx9kTHYA9ayH3hvPszTZFHhJqRhjzxBB9txzng6XOErU/9vBYIvpr+hTwsdcXvnO2ZM/DIoLsN
wkRRP2YHpeAMAbMUALuIbSvCBOL4DfPmSl7lcoUjuZeYZh4qw7DsB68LpHNGKwm6CwUQKb2GXdR4
PaYOgK6ZEuefBIzjlzi3oKDP9cCsPkRsC4FcIMGvFuWdxkKxlMbs5dUk0Hs83Lqk3k98JPy/C+9W
dham1M/EWdQOGaUjb4VJ4847N0rjSNIhR72GpPfHxTjOYLDII54WVfjbgTQXytV07uVh7aW4DqGK
7HuyVk2bgYRFaUVEjyRFKHD5FXreShzSrUEbaP/zvBMIkn/PorT9rUubdyXZmxTqFizmKRxQ+MTz
2De/B087w6bTvtVAn1LVM/Pc8E/RKfF7sbt83petU70RmMRbsOKJeFtNZgGbER05w/WAnOcbi/Q+
5PUraQmC+d1axACwNmK4cjQLoPYnMdz4aIG0hb9F44Rlv8wwvGxsJzOvbl97n+nE4BkPHS/omCm+
utyazXwfaMKKNsVE2c1PBDafOG5aM+lenHYH3pTqtewMeWGJubRJ5Lru1Y06frWxMs29Vr3BgjM1
/C2pDhmIbsAVOU+8laqjaduD3tegz+e96UHa3Qx9znplqic8/Y2ugE7KqdXNtuLX0RsOrirYjtLu
7rHLcOZxCY8Jc4453dHgyPoCdFMDCVxD+sRABesH6pfma8EMA0l+cO3l7NEfzY9DXpPQtiH8u4Of
uC46wTrZvWp8IE3cyYZFx2KU4fT0zxoLs46UAGkL1wGBm1ufzaCj61QS1LIbZjsEH80dydo2arNn
UU62fZgMy8eDgLBzQz5E9CbcJUCSJ0L1FCFyso6YkwHEFlH2PUR2EeMuoaZrCjc65mhXOfJVqN48
L13npB977P4AHQkxajquuk3dufqSosRrdy1U7b1nhAz5FVP++jANNjcDtNKs2WR1fUktu07PIoyk
/3cMhnx5KCPVZdfeV7y85Pit6mICjucNZFBinwkkL9dDAwCtv/XPTnVE+QH2teuhWfIFyf6nb4xM
sT8zxFvrdND09EwI4C979Vci5e05rTD9WT0h5ESAr292eqsOQgvB/NYTUxRsQ2YUJPkgZMy5BcW2
tRRBUn4T5m7CBKgg2G1g7jMBOMtp+wG+HiM+JdpL3Y5CxTLgpvh0V3IKSVXTvRwfmMqXw6PsCvt1
HdcmAKR6g3qZzZB5MR6A0bsfDYPE+ppYp3AikLC27Kcxq8WuZzT4HlRi/cog19x5ZCbR/nreGWzE
+u56t7BSPPtPQbY2h3YJyf3KfLY5yg8PgnLpvrOLPrGxX7QJcNvgQjHHT7Jbc0xYywbPruOrLwBh
GY8PAet7M8+7BxbZ1bfV9qhsVsKheasWPDXV1IFUb8vorEcZnv228/vEEGBDYwPXVKyzdEGRMxeH
oWy3CqwmYMB8DX7PbpT+GswgejUofZNA8SgERPCiF8y8b1lIYtjx2dp301KqI8AC8z4Hwhgc8pu/
Ff4t0G+UTm2fFE2JsnjyvANtFWFjjEqazzZvkb2Vozbm3WKSDuUTxfbHWd3yAAudCUCoI/Tv7nzy
kG/EPhGJpyVHGJ/NIrjm0EK3ZOageCO+PhWJO3sIUlMuyb2s8vUZcR545my4+UgyLFV3IYzSQ8WE
8I8NIDRGLizueYPwQwQAZMtNkA/jl3Yiso4QG1psvafyom5KpxjfDLbPSBSojzI63d0EFEJsm0Dm
9yvz1mxTYCHedx6Woo1rtVOG1z2Vz6tX5T8ssznsrImOLZcos2JGyoQG9TLHZzLlCguYK9wtdW19
0qp14H6LIt9AAmz4WiESl1ORHpcI6FkZhuMvH6hpMnZjf7HXNTtaTcVyzErfvZDh1nHxUqOMA6tp
PCyqun9ftPUDOhID5ji9ksuycBU2Yrsw0bqwP13u5zYXc2y4JKM1Sv8TGUcaFlPPEorj4J0U0ntm
58b4ki9u+Gch3utiobF4YJh6yzPTXb0zvd5MZq/j2Ygy/Ed9ivAl5q8WZdRXdnqsEMI7N9Sm3sGP
9JskkmaXf0pnME4s3kgh61EwGmXR7/MVhiwCCeMW0a9LQqvpjmMxe8/mHMoLUpJmw8o6BDjOJvFg
85mxrqbRf3DHZQHF4Onmbk3b6EiDXL2xcZAJzGLyoMH6sagHpOnEro6ic1mPze8ZUXy/0UvevOo2
DK7FWi6/SAm0t4joR4w/vfVeA7pioqu4UoumZ2DhCLPId6NmkEW8YHX2DG7ypbb9bJeZdp9oo/0x
Ans6eDV5wMlNIxT/r1xbC191WpLoGTEXHV1lb/nYgyUGcE3NlqXNqSwYSg12mcVVqOv/RrP67+Ic
sgngLt+IK0gSbLIz/mt6Rs95adZtzplbdpzU6Ka985qO05f2bPZtUCHuS21TWf7fpTn/rpL658eS
c+Kj/TItKjfv9v//izKnHovZWxfFQrs2gnAjATjjU2TmzZEqQ5oDgoHC/+ZnWv/YCP5NyIJnxQ9t
ckkcdKJYx//9pwLLJUyQhCAuIfc2zYS8yR7K5PDaICECHZ7PenyZU8US16KmRg0RlgeW/nR8k/BX
tc0X3/xcqiGaaKAIZzrWwTC3756tPOPoG0zMSRWLysb7ZN1MDd16bvkjBTGaLL9DZCoemAhm0KWl
voKI+L3dSHY2Gf0YCeXBq5r6sWSsYcRIMp3rZLXja0iXi/tEUdY+Nr1voQMyx1Yd8lFO41aVGlqo
0GnQJZbyWM+VNEbdZ7SAJb9JLQWnKC8do7LItF6iYmSDSniScTTThcQwpXVHTLg/rUfPqf2n2QG7
Ggt6hU89a+66fA6ZwVJa7RyD4jLuMtdxkxIY9w2cKdOBGRzm8aTPTcs7wkydyIQY6uWI85eebfY8
ph+ofNqTJfyOvQn99TusIZjcrdcQ31+HBNrWM2SQPRur4pdf1ba3B60Rqq2bWstXFc6FGRv9PGJX
hIkBvXeaEQZ0+eonqmUSTRfZzBwBTMeM2MRl1x0rqVqwppFgcBwFfX+OVsE1E64aMMocgivdkBGz
iIRI2p5+zCA0IJMDirkGH77clr4aJ4YNecVYwBIRxze6GUJ4yUs9ueBgo103L+uxjRZz3v/zcvyP
dKYv/z0X6v9Nivr/ET2KiLl/OUVudKp/w0ddv9s/1b+qUP/58/8pQw3D/0Ci5gSBgwrc8f5Fhhqa
/2HyjSFwuf0jZDv/f1SojvkfLp24Gd6CF1HN3Vzcw3/So2z/Pxiw0WJB/cEtjof+f6JC5a/y7+es
YVtIUYlS8P6LI6Nk6ZMpjewlYJn5iMl6vM/zVB77iAUDlmfj0bQbevtITZIpFQLoaG/3g7GHHTI+
MUSM4o61LAg+mR4KdhDbyLHHH8Jz/ER4i/jEMT0dQhFQWGVlOX1XOQIjk2MubvRoJ0HWaPJWI3tP
knT+3OGPvuYNxwTBDJ2IkU8yFhr1fBfKNHtmrbhus9Uyv9ktRkkJCJ2G0xTBgTB98Qjnpjg1kzZf
VjwGbLqLNHwSMrSOHKzhx8T64liS4fm5Imv7NQATrhJUPd3Obxw/YZYNwtmySnOTmSK8ox7CiT3U
Any4QaHDCXB0g6I4Uo8HTzColquT6+69s5t05aDiXY4ZUGPZsZTr7Oaua76pkObHzs7xt0N1JohE
D8yuJzS/TNaX7s43J7BxhfQeGOzE9JHZeWB1eFXSmw8dY/6nqWyrD2l72WuBGN7b2AgFDh1uGKRN
ubP+nhqlzqizbnqNShYf0Fu7eQuDINyLylWXsbDb37NH4+gR0/TD2WNcS5bsfxl7mZeSRdMQF5kX
MlDPzWoz4jQ6duUavs++YPs4rM5pmRli0MvnGRFMQWkDbmc09J66GXmPNsrfr7Zb5Fdjy/q4qqH9
KzCBmICBJvS9k0aJhe4mGYCR7AbH7bc9PAmrDiXNw0ubMd9pGvpGTPjvICgO/pLX25sdbFOItENO
OJZPBIY+tnSFlvdStyUKBU+jQ2CHvw+E9DcGaoAbMqNjhnfILXV1SOUe19VIMrBsTw0c9UNaaicx
mh9kxNa+cAg9Hh0MBYYzbvGrfvrLcLAiuTeIVE0CD8v4JJrkhu2dRvcJ7iZJzOhnDkSUb/MIGVcR
/dFESsZl+MC42/spazS5gTU7M7Rf1/yr7TFN6tD6adnlvnHtg4MJXd6WKsP9wf/C2frjzLo4IBp9
Z1GrSUHtxbkPQ8IvPtH8biIXOIEyIqYPgRHf9j6m/RtNcsJRv5KCahwLUe4DI6p/2wt5JKF8QiPS
7mpDEMXIPNJ8gb2TNDK/a8fQP1Yi3YBviwdY5LcC5hFLa75xpX7QTopuRo37bKhwWdVfHZGLTCLl
VlKm+/V8RDKJ7o6ZIfHzLsVFaB57E6FQR2p8HhRJ1ni/wiL7C1Tjfux7f9rY3ncR+A+iQA4jddsm
Fu1Y4i4+5pI5Zye8pmGiK+NsqOwiIW0yKceBH+mHm14lD3QMaQhlXl8Z/B2LpzUPHmUa9K9dZDAa
UGx5+7HcD5aTXr2piMltT6TflgRG1PQChPFVKIA0HqzNzeBxaNlFbIiQwkZeyHcTJNbgyG7XjFO6
qaiDjkQoPttA3cbqVePRiVMPEzqCxgjRh4cBG+FroWDHmpZqTjMJQxtjQdJksXiBri5egslGErGa
PCDztw/f5xQG6auhqvphnA1+dZJJ2yIId5FBec8ZK4Jpl0tq82J0nuvOiJs+ewwD1e4gJZiPS58F
PzXpCBuId9txQj7i9cK5Bu76hzx12jLktSHzulZJpHBRX8TkbPtJOrvy0e/78c/s8qWhfervtetl
e0O15dW0W5RzWbuqc2u5ZsLuND2hTyQ71lhX67WZaOBzjthzlPP9err9wvvq/DEaXXyteVR/O2jh
HrJ+cI/41vQujZAIVqHbJmhV3zxkw/uGMeQBp99bhcgWtXHL41Ya3ib0Rk2qhu5Pq2hRzZDJQJ9G
q/oTzs65RxGHcSxz4zU0CT8Y1e8q7BO11G3iQmM/s/jITnVrBttqJqrNUsM1dNBZKYB/L3So46Pt
zue6DtqHYp7+oAYTDwzgG9KPzCHfMO28TwNffiE1CL4Y2kq6IkLXSLzmVRWpbZBtkKMIj61iIRrc
KBs2b3V5u7gWFKHDi6GJI54zC8EeGlJ3VbvcK6ydl/v2y2S0UyIbC6aeSc4Bx5mYLxVikDNRg8GH
mrvnTprsN4lDS/9g4mphhrEugEi1n7PyUjY5Ww+uD47UDJHJsIbcOZFVHaQgbWWWeh+mkQOweHB1
gobMs5Ilp3OJ09zvP1smnrf6XJ/pHdZjTSt2DRoDtTiXu8vDt7I53nKMAYcomGAi8hydJhE8Z31/
ZxVK8R+aji5ptrtxuvXAZUc1yRh6Eu7Fkcq/juoDhbX8bHpmAaVwra3ZESYKs8jbKr/m/Sa/JFeV
2PFVSC7jWselEVQ7tzQOfIl89YSZNrltoGnlF0V2MbLuCKj3Q6cGxyfWOsHrvop41sA6cuHgMUYs
vgFnSZgE8cI9FfOACKvum9hVU5Ssbb/NvPy29ECdBoaeDD3yyKp6nw9045PycJeUdAX+sFtDEjcw
MurZ/QkxI2/46xNV4w8pn870qln7suzogrvCcCB28CqFuwqZbSr7U+sYYlNQjJ1DHzHHIoUd+4xM
Y9SHw2G9/VcNSQhLRy65/dcIkHbLLPqDfDZ2/do7MgPlOxz1pxTdBQRhEEvHoNCv9Pc0a0aKvaE9
jhe9haUYbSfXvPlOJvvgGB6CAsI+/WA5hfjuo4mhcsDm0e1Q2sKw32kGB7HjMOE3PPO0VhFWzepY
t9ObuRi/Z7+rr6sVeHFBzXBeJo2yZHV+WJrfE15TJbWjT47hsrUv70iH2SiidjbtOneb2je/glvz
XywrcSpwLND6IznXTrcl3exnMf3rPN/7Xv9rks7DTM7ZvnGM7jSZ1obI7E0edPJbKSZDGdgDzKdx
k3W/KXLUeVQRvwd+yH0UthZZNPpunDzxmI3wpsCDyA7LCamQ52B5SUnk3vgWcWp+dzcgdP4opvHg
zE/WKBnTp195l9qXjFmzmtnBYDWgX6pjd1DX2sh3kxnEWTXtBiSbOYv1mA3Qm4UbYQ3M42I/hKN7
V6nlSPaIeSo7i6aw0rAQ8z9sTMIrJlOE1TJLBAt/z0epXzTXoQoeJjUh1JDuYeKMPrC3eWcWHO3C
WR09MdzhSrGmQ0Fc1MmdUBG7Y36c0P3MVAAnEGtvQ2W4z/Ua/tjNgtPiOWedGtdKfJDxzAmdp19R
sIKgkReBpSCeq+nTX4tHR6OF71BkYJjQTGTk7xBpz6XrPBiPgCVWa31E0n5llgvmAglRbc4fCyaZ
+3ZkIXT7mNheVztfet0dK3H3KvznDm1EONfYAhBpdDiK2FT+EEFlYQRlzzQNxnrUodv/NQrvTAAL
6Jy0fp0K80VDR9ygmbvwzAqKLvkRRkXJEaCJ5a/ClbdM7FzRaK68Vca+tz6ECLbQ8njZRlVoXSJD
hMwWq18BmUEDDBXWt8PO8jSL9oU3jWm1ke49maOcKLt2K+ryytrgIluK2nGumV/7h5aY9tkIX5DQ
UWlYfv48WuJQaoA3uqqRsDe80Xjdx+JvGXoPo8NWhhyCHKsr6AOcEN0SXax23btul/jW+OBn1VlE
3l2+svhJp8zaREU9HdBrhk2S8bwRB5AjA2ohN9gdXwZDEXCr6K7Qvm49Br67aPpC/VruSFxfWQgA
t/NQCvVhS6K8tXxz8BsyOy/UokfGgCc7s6ip1oOkNgVrsRvsaI495unPHkKQOBAIdg2ywHAzehez
bc5R0K2bqnzCZLYkllsdqqjLNzo8l4b50lPy2J3z2U09nYLy7qeBQ7SdHNgd1n3qsZ1nvnThTrqY
afNm3FICITueMg7xMGz2QFoOeVXlcViqe9O6LyAeYYx7rEtj4BvxGayMNi8rvFxKufaMnObZNVW0
HYb8tzHIu5KM1IkozCBSG4+U7G3Wty/+oGWHuyeqr5NO/V8p2dVeiV+pm/QnDyz38NLn+6LCBpCP
A9SV8Ae9AjarJkeoXCg+7OxqzAQ9huYHxRQbH/h2SYmXLiG7S29R1DwHRXBFrMBiGrTE2+QjShtd
63YmlTwOa+UycrKP9bTsmtrojlH/l3wKnSzWbcfHID7gbonT9M2wplPgV+5BVi/O3FK4VqgOLJOb
xW/JkBIVukNhs53JvDWuST34qkUx/x796FoYJ/T0c+L4KJ2lcyEED/aWmsjqtkkSC1DqonB0K8C5
IRNm1e/Bnb8as3/Qvv1XjFgqaqA+R0dgpO7cfd1mr/VwK0OibhcNSh3DxithraQ83b16lpqwUwWk
ls9ztHel7z+iwirxkqn7Zii+AmU8BtZ6mAIPqqDt5CzqsK3Y2b67+Y58cg8BGVn5Li+meHL4IOR0
tUvro+8o0hwb00mpvudgLa5wqm7Z/vXnwh9RqV0l04QZSBj23oisD8wJdcLDPDxZWTEfZxMvjss2
PikqNrMckb+LyLe3zZxNDzKU62OY80ghTYv9Hkk5izdWtG39wJbvqcDoHkcSiXILXdpp/f44YaFL
jNr4JLT378r+JXAFCi3dN7gGmHs6fv8RsML5qHVA5BxLJfqINskUOwGnFXvfqi5mAMAHWNctptgN
n7zIeOmMajmUaYse0wvPOmq/exYdSWn289lxwGSlDjr+NLUyLJrdxmvnE8LfJ755ufU9ZAJgcOJq
UEiaRhUm5mB6MY+nvFOK0QfigS3zDGJFcuYDfmEfK8KfIUXYCYON58Gddxq1zx5gBdsTNZ3ZxRz8
MnuxeokGDtPPfoCtmoQRug8qgXJyvwYEN1l0X2ZhDB0JtjVHXKTKb1DN4cbu3a1lMxQwSUjTkf0g
Ix2PCyV1QOUFuIb/VEMt27xODfJxQCT7LC/OHeaATU98H9lgFnuqyYpR4+SUpEiy0f0p2AomL6pN
zk65xGVPfkAerUkRgNdZzd46rDer4I2bTelPqNfSsDUH0Lwg5wHFUViX1vB/xsA8Ax2btgiG7l2z
2a0D6vJOF9uFbxVr6XvPKX3Uljclue+XSdamvzhqWaqnzxUbX0bEzI4EF4bd4wKz+/y+Se2P2p4f
bur4ra/1cMlT+CxIxQodfo/khcJcRZI/mobcUZw/Wuw+46AMKTZIFd5wr+6w9I2PtdO9W5PzGuY3
7+Os9l3KhBmpiIlkioGuiFUld9Hsvkg1bu3WjgvWP7yk+dEoigcXGhVMsleiLkiGax6Ylo1xJsKb
yLZ4qZbqsbe7HxwltycFbbO5NiyTSlabGQQhDIKXLhc/IvBvlmfjCUrv/2bvTJYbR9Js/SrXeo80
B+CYFndDgpNIah5jA1OEJMAxT47p6e/HzKzbUdFtWV3dvWmzrkWYVUZIlEgA7n7+c75zK+qFK70w
1w0OWIaOLDxEtnGfUzGVkP5iCP19NHjWLvMFvbVQaLfSY0eD9xiFhSNhdCXsRx1AdIs8V3OyaeJ2
G8nkKzUv7D7yi+ZE72eLT/wy32Ye5a10xemknptnAnvf6ThO1vh9+JddnmJ+t24KvJ27GqPEAUod
zEYhjeTOpREoJPp6b3NwwgG+vPITr+2huC+KZtMzNDSoAb+Jkrq8shHZXwYboo/Z+YhAvXrT/nI7
zxXZC9t9qGLexMWawpkm1JWVOM81scw0m70wHxF9dNY8pEmO+K9eS5dYaNG6j63pnUFRnVM1cDgo
zrnzRADcD7OifKF29JAZ82fnBKfOaG8SKuM0i+jW9mkeLX3dbwxDvhWlDJmEpRv8aTvsXliL4a3m
XIpeUW8qopGWY2DYtOEXNvamcIiMxkzz6LWJrphV44B2/SzsPZG+tJeHiyupV3EgZlQr8knJ1oMf
SF/4qXOXLRmn+8En7TJHyXOmk21hXlD4Mjs2zXBtavzgZnNHBuvMEba6zuLxBjgrJw5KAWsZZyd0
Ad5XOr1k3hF89MKGNJfIg1uyPUSknHHtWUZ7cZVOJNOqa234N0Fjpeyfs5tISlJ3c7yPyJvkErGW
9SkTyX2+lC9ymmgwYcYTOh55b6J7q5luzrVfiruYMwLWe3DlYzTu8O413NyxeJi6F+2We2Vvof8E
aw0ocl2g/cwBLp2x+IEgtulS0W/wH3rkR3BkLZWzM+Nol+KQgFbPRoVL/TDYVMukR0P6J+ZQNxw8
r4re+YhqvUoy83EachJRufEMqhbhqPLY1M8vFNns4ZyzB6gfXMwV2KZeyII+d4JhedfO9n6cHkTA
zqfl7K8jtVsUCa6UlD28PfObIbqjkSQY66P2CvW0I5LvrqZLApX/c9tDGFwvyfyYj/PN0PdX3FIn
ks9PWMaY+Xrjc6nqlB5Etcrm6siomsY3f+e6wBGjpTbvZjoxOV8xPB36IzcFpXkFdnX7OeJMsJIG
VWRpfcsI/DXFwc+8v9U7ClGSeGVH9dFqm4vBnqYXeaMc+0HgFPO1fwOjFz9kFk5p/unRJL1CjiSP
iUaWNxztrMtZuf1W1+4q1y6yrDXuingnrPnamUueAl15ZaUF3haLI3RrsbWPnXaDi7QJmVWtMMsa
62VU1x5Uf7OYCWF3RCcpGE3H7Mqn7mUFAegwpOYPkRjPZPIEAYSeFjM7+FQJg/n2kuYSVE2jJeTz
ve602hhVX7+gLdoXAGwycpLBekqcIw6b2Xnzhv4t57AU5mLMTtGU9jwm2/iaJOveycYrt1nSrbIK
IjAV26xhWcuClGjVPsC1uTJV/jVWOnli7gfX2fHa/bLwoQxZMNyVC9DeWcGhJOjYbtzeH3dBwWHV
T6GdWR5z/Dw72ZG5L73XjOPHZu46Ekz5D5VqMmuIZ0UyrKZp2AHyXGMCeMJy9pYXgRmiv+Cyew/y
+FEM08kfom2x3OfETSWdTmLwv2J26pLJBGjYb1be/ihFvU0WtZmcbpM5xovTegcXn9wy5nt/Gp6X
LMGWeclY55+zw3alTx4M687gnNdL7yjc/M4SAKt71z5pPz5F+GFqr9unwsUKZRrpBj55xfAcOVXh
9TwKFcuzcpnYttDRjABhit44i2p0BOuRlTe4rZb0cWnzW+YjbG/Jsa4ipKOW4912SHWK1Sh+dFtk
aD/gmYJixPPOycJGWjtdJu+9yNjGRlsPX/oWM8wTgTk8DJ15m00GFmGJSXWVdONWjcRsqk5X2xlJ
c9PMZ0v5P6b6vtUy8S5xIczR5Q9Wb46EpLDx+nHpWkl83QO7yBzvvR8x7mIA2Xoi24wm4ojXsS/p
15ZRJDufNjOcjgJQ84xSMj1wgLtxeE7w1657gtR7CKwGHjt7V0da8cmBNRgS5P6Gd/k8KKRuQ32w
paTJc6CDkrQ2TtSkJMlmeiti2bTIWuIqKS4aKJk6goo07pSoiCYDAhV8Wj7PJi8hfpSoO/eSMSWp
7IQVJfcW6jcycUu/g8FbYiQhFtwSFpeJJqRDVVTWXbUotefEXx8DxRYNIZodLuvlyiAeuRmsYN1y
1F53VAnvmNmR0BjcfQcmr8JaWlNtu666CH11EvskIoqQNjR0KOubTUYSwcUIkzo9Oo3jrCeh8AGa
PXcfNZfsWwB1iDPmp25fyBQ9J13cR3JTfbVWi1/fTnblHGYUnm9wQudzS1/aO5bChbnAFIPr7UxT
b7WLjXIV0M4b0jhLDVqVHpGI7sZ5DESoHY+IGUFA9zGvxUBUKirq86hTEgaViAZgs6ZsDjx3EA8s
vcX39r2YBZYmp7sNdIWr101/iDk/VZRPTmkBmDdbzqYhIbhEedj5bn29IBd8b+qovJ3yNOb2TP27
WGLgJ8OElJb7ANxXQ5xTr9fnfFax1b6nYii5xdkDW2uBi2sbmcoKK7NcrgrDS3EyZhMbkNptdkMs
kxswT+IhAWm7c5tZbEt8c8RpUjv4qE2qjD1od0c6Qf0jHmC1yTl4bSJPN1v485jpef82S6/ViQZE
/zoRDH/qUfcIwU4zr4nytp+zYgR6oehvPM3PmJVa4HVaxn7vcI64InmQXXueEvdeOhB8H3H7HyKg
iqxyVR2pdaY7y13FSveHYXE13IwmP+Ck59AcUOkr4m4D8IvDv8GWsm5gAVTFPJ54R/utz3psbY10
KSGF89nue/Y51jqyWpz7yPX0+y6eG9P7mrcX96oqboip+qcI0wxdKrXZfk1xkxSc57hlgtFLn5ah
K9Ra6gG1SJiG96JTbGZdVlf7lq5G+CFZYB9ABg9HbJaOvU0jg5XISUrwKEsn4ffHI/umgVqkmZKD
raV99Y1Mo/FhmDNCS9JqvCCtGR8is4BnxMuV7LSDhkXUD95JfvHdsnS5JguxbJnU4qFHdbPepsKE
2LLUVhgNQQs95KL5phHpJCzy9TFGCNpnU/HmN+PyaJpGtbMDThmsV9FpmZvp2mc/c4uGMR8AXxdb
22whROcSlcGp5cG1dXI/omLdJHrKNiJDghpyDvGkLys53nDWYSzn96SwVvqCXDiYoMVR1Ln7v7dJ
6l13s55u8aQE977NgX0tStc422g7m3pS0DBpoFJvfZC0Z5n4+c1oVvJoQsN7A0VCq03WOQK3ELvi
Exp7h2fdU0ZHN4ZH+mGY2FVWoi6+YkqEiWnCMNvGJXPAvR/H5sSsKR0QReKZ8WN5BJzAzCkfDBVS
8Attehnx/ICAm5xbHiAuGk1G8bLlNirZX7wumDFrptnjUJGstdAvMNMY0b2ojXvIUHwEhs9jMTLL
4ooI1/S8GEP34qPlbogJYJbzhvjQ1Nl0xqJs7yz/W4Gdded2ZhKAwDGDBwWUjS5n4BsLqCAQHPhl
77psaHgGVT0Jpgrr+k7ziL+PxsS+nbG2Vzvu9ig+yWHkKAhgB63dH0e3Xk3lEBxojl2ODcwUZEbd
EnVxfRSZLRT7W4tUDukZjUeTYyRWeqq2N0DbvbUdpUH+wX+r7R+pQMqTQ1K1u7YoZ0QOksATmLsc
g4MY+8eYtgfiDWp0njWHq5fG9UbEDW8er7TU0wmVrT8QfhAncjnRNw3oAUkE/Xxdlcsc+okZnVtA
mZsqQ8VHqWYXAV3/vZA6uw+wog+X3bd/BEwkX5spjleDpLJClKW+a7xG7m1/cbYZ7qbnrkkeiKUk
d2k8xFtTUagDwL3x3jAMxON2BBPFRLD0tpLqU3FrtIs2HuZ29K690XuTZFo/wXax/+nIF64ceek8
76CNMH0KHMKVRXDIJreObs28dB9B+i9PBYuS200XzW1+Yl4ZPAxKCtRmA1W4ni9jPqgGhrqwrif6
B5YQL1v+Gji2vJ/7ynhRcpab8RIGdvz+olKlAU54grYvvN3FaQSHyOHYiLIjCBJJUAIZp3Sbdk2r
dXLC8h7hiJTSfhOJH7yQlUFmlsU2SZGn4sGLwxK17EVTon2HRUN4Byjdc70SeCQ2aurHxyIdnasB
xwsAi4qzDEDrPGVunz7alUbZbpjZKpvOATC6FJ9TXLDtClCZK8ObdOg19N3jeGEND3z7hnLn7kjN
VXTXWSNFy0mMGpr3xTlKZsEczyLHHU71UqEdYY2h0MrkTJUxIgB74V9Tv5tDdy8rmyREuYhhveSa
GHHM9XJuZdu3+5kZI6wCUQy3y+winUZeLc/zcoGoGyX+/0LA1d+UpBePFl7MjsPCJE+c8/pN3JR3
SNsUO+cB6mugrWxV2RFKYDdThO2PTFC8thlp4mZr6CVEMapZOis3cusbpxpKcJCOk4c8mWc/VGbt
PQ74/sYQLhpFWzkLy7s7LvSi2ZK9UVV06K1GnINHADxZ0lzIekTMSamtlVfZy+y3mN4S/CrnuR2G
d4dm87s0N5lbZbBBty4XzGv6+6gNnh94ID/jxM/ot7ixpHa7vRVgALa5xHZLjUfAMoLk2usMmwLF
qbyawRB9uQyoViOtVbeWI7qTnOz4INidbmxg3NMfGMr/blfd/yC/HMa0v/LLPVZx9bNd7vd//odd
zvzNg7gBX5zST98U4tLm9Se1UfwGrliY8GsD3LKcXi6WtbLCDv9//8U0QToGjESoG/OYelxIn38a
5tzfwFzbruB/LvXG8Nr/KcOce0EW/mzVDTy8cpbpYZcWAd/vwqT7ySBcCxAZXvpF0Yh0dyU2lpOX
chQ+a125dMF6AX29NQbOa7vkZHhKOk7nrDBcY3jxii8vsaZsZedudEsEJ+IEZotv3Jz1U0XrgdhY
Fu6klXAaQgZJLCwcUcHQv1cGIx1keoNpsuAkxNpmNkBUM2fQNzXd7wANgqT3INJ7oL+Qd6pbO5et
ZhTUihoVtrHfzLGT8w9Qb9jETZ1Gya7thiDZxbSGkW+kdP4QIMFc4sim2zyVJkUf0BoYHD7ZBtYj
giqGv5XsoJuQmvFs2gyQqynNLlGS7Y031lhmvCqhFdadzaHepWBPYXAx9UvvO1m3kgn9xMNHG5J6
Y4L0Z6zwWbtNSbkRfRlmLOpT0rXfjZSp1NZ3e1oC4qzKbipH2ruRWYK6HUwGyjFbQAxCm6Cf7GLZ
jih2802rOxI1lxbdC2VjubgEdIKdaW4ydmoz3a3RWjaefqTTJVNryGN+sF3YvHclQcZi6D54SMCn
MA23fnK6yblW5aQ0loxEuc1qsa1Y33nYyD4IDlA4J+RYfsm+jI9D4WHSYsVjiNrXfr5uJD7Fbc2p
ryCRGH9QqhzMK/zmXbYJfh/yiyI3/e1cMTRYjQBLHvwMSu3OiYNhDhm9EBgc8MFll+DLQgAochax
m1lJTuy60CHigYnkCgiKka8d9sNfOoKsjI2v5ypo5zxqWSiMAXRbGqQdVJWl+egGSlp2Y8AYeNX1
qWLmIohIQtToWHi7pgue0rzlZPR7v6ifFqQJlzQeOd3WTfTa5TV2KytP5TvK6lEFU1nvuCOxhdGp
kj00Q4V7ocskB8nRzqF5cFbPrwPHEC+WD7z2yNyMOMvgdCgXlj16T+yNyb+Os2fBNui9ZF7bwKU/
XGwbQ2gt1szSTwDxAldp4xy3Se1eL6pRnwsG+IuhTVV3lioUG6FuqVCr4/EYJwmBlwjyexFi4IIp
Njd5+Trhhf9O3hZIdZUU3qfFktId5iVIv8dBmtzOFOTAF2NAhMkdfA8RpsQwrNVA3Jy51KDhHae1
VGzbqOw4DBnhERSQMk2PowI2vTKddqG9JiuNGwsEnQ6DCQ98mNr9eEDOBugYt5AhCvJP/UqDMeDU
pWZ7XdvwrchNd3yqTe/m32wG429G31f0M6rMIpMay/Z7DmFJYojze2ZTFVRlNjVetPcrCyE4gPjn
AnG3AiNczJQftTcs98FOZcR0ban77+3iB7g3JHIdILKIqeM00OzF7+A5YJtEa61njPgMN6Me3XFC
annqmwhz2kim5zMnW9VsZyhB7WkhgJmvShNayCqgn+COHWFylkTDyzBlH/Q5JTJ7SvIgAVXHdU+2
ri6K+3juAsqaiIzuwGACzxwAdr3jjm2+ccVQCiSglFR79mlUKNlxVF95XSGtlT3F7pOFLYlioQpq
xlo6JYnmwoSPI4fI+SSGQNrFjAcXTUATJJQQIS02pMQcNzW4247WIA8+R+UNJBPcoGWqGnCIIZ+W
OTsy8IGxxwns/dlQ/k+t7P8xM/z/NC4ztqG/WuGvVfzZqvefF/nfv+LPRV7+BkrUxAwv8MPjc8eT
/scib/EXmNtZ/iF6UJx7Qbz/bYm3f2Oez9YAYq8Lg9HCLv/nEi9/szwcCgEzUMQST/BV/wyZ2fpl
ibeFbVnSwShNu4vwPP9imf9piffyzpI4A1f5kKoafIRgCV8xCAdrsuRiZsftxUhFE8/n5Kx7r+9D
u8/b7pDGk0+2A0semCTLbR89De00rLOR6Q1uSe4rw1HkJSE6NoIZZW+WXOuY/NnZ8hUZBQdmV0N8
YhU21JZpa5vuvRms2RrbZ+WegS2NAhpXxVSWNYhpmO92eBYDM0EsndiBk6qB7DKtOhZoHjNdZp+l
kxjfoCRhIm/0iKzrON58ll0Qf4Pna6dru7Bm0CNugdpYFeD8VnLMFMNrkqr1Xho9Qg4LGrjOlOI2
4rpA69pwZkSKtwaFmeGwShqbXboLTswVihix0WTuDLRNcm7zMutaYoU3Nzj0LtjBPnhPQPq+Qinx
P+qIHfm6mx0N2JEdCfZQrU33NbJ4yZfYbC5pbTlOxXmmTba4GhkmsOIQ1fNQE4X0DzIv5+rBXsjG
MPtbRk5l3gK9xas9Hx/VkHDiSR3tP1dVZ5sPTCb1cnbSVp8CN/KxavQAnUoeGHq5oq2s6W66LhL5
wUq1369qvHaXU9HUI1qP02sZR77eNkAw4CcNUxk9Vwlj+e14WXH2tPi29gqtLbU3jeqa7+1covsv
je/9SNySIkkGMPJ5ZGF6E4qOY5SirN9RfIUUx3TU/9FFVdWGKU81GuOWjEGeMItKMqd06FSls7Q9
pg5+LXAoena2bYpDkNinglcr5kvFGBKNjfvR5MfaOejfFEs1uttzcDY+EpSbESVfqaMZdcm90avu
C6/FU69izjwJorK1znufMxiiqXrQoNxI5/ZZs805Y9nkniGyrdzFsl+A3eE0y6RgpubNjnMPjRaI
MbMCEa9Vki/1Ct5JgJGSY+1l/lVMryxTtlhPjS5/WD3moLVv9+imC/awuyZ3HX4201TF1rIrguV5
OWAKpXm0/Uyow/sRjUV549nS/K7EgpUNCGeMKUlLjA/dxD2z8nLPG3b1ZBITKJuIYpi0KV4iEWlY
D3NgI5YD2n2Hj1ffIKnThdY0wB3Ib1UsrIIKBAZCSVMhJ1oqra4A7rK2KLIwah07HRMMQTgDfrHC
bveaZ3H0oxjJ2OxqlPvy6NC7hdFHF3X3UMaWTEKP7hMmUL2V3YLste4BTWUnE/oy0682Ex9Me61l
GysXpHBHqP41JV5917t98IpbNC/Zf5ieOlS53VeHZMyLmyYHKksy0Yok952X1msyLvGn1c1YkJ22
8cm/5eNirbsG/g37YXqJ19E04W5PYlQzkCiLfkqrPH5DdedDou2QraDRipbojl4G6AFtzCwOJi3q
A/Wcr4ntE22XZtycA7aFT8LiFZGz0/kZeoCd3AxFxyDEdF3kJzy+9CPawnCzMAJHtJdW0oxYj1wH
NaF1p3zjMOrEktdUMg6xw+I8g2PbCvAC8hI5ImLTrTJNOAhUtrbrsMF0UYQlo8Nlq0q6btGgs8tv
GCijgkxTIToV+aDOnWHZclWZLh0uJhOLiAgP0xkGTcbwZsC9eCtkg2cBFlaNbtpYMfbESQEYyEFS
pfx50elgV7k3eVeO3yFeULk8xQte8MABVJjB6KRn1pX2PTsbNBN3AlVIJyYwKNTYZahCJv1lG9bc
eeXKtpd+XEdSE1CcXT/FpubVdYIPQiSHNgPJBwjfi+9VU8B8nCIIZ6XFQEziGiX0OueAzGA74qoD
3FhWR+JTUCuaOY31BgporFfZ4qTFFr8RDjw3Kspvym+4MLRiR8gpKPDuodgRU3JqN3GhcbPkcWlP
6k0poTS2+1IAwuaee0RFJPcKD7i6igo8dJss9jGaxVRvwXWsFwQ6Fg/dcp4i+8MGsyCrOJk543Zo
C4ozRmoVz+y6MKYBd3YIQvIHPpdJ1M+WqgJj3ersItsqUSbrvIRRmlD9g3uq4kZt3XTBn2KStV+Z
nic/pkABaGS5T98ubA9R0hHakWd6jiC0kZJxk9b8ILtVXpP4URhFzMU7cMAqhh29ktlXOln5tTOB
HbIMtbzl2mp/JAYPxTWnLvcDW7ER0SwvxPNUpZzO7K6tviSm8t2EGnWkh2/5pkxLn4MIRCeVfJUN
GaVJ2ypsGliD6wvJAj0SfAKOsjhZFV6VBVDAcf1HjQ05jaDvcp8pY/miZ2a4IsYPxKFVst+NgOk1
kXovuJFWoeYVFDAT2yQOIZxbDUE4EgkEshxNo92GM9IFvs5Nozg8j6SrSjW4j1lsiAy4UXRBmUWS
ilWZxjVR9KnF2Do4mTgneZP86CaMttiPa1uunTyfmYXZBPPXnSKfeI2jsL6c8v2RMSeWeVQLFnv8
w+9ZIPqELwSTpI8j4YQJOCz5tHpluaP2T3GAq+WES2BgRMtDNCof3ZzqxHD0U9I2zBemaK8zHizj
KogLYR5mw8nFXTs3kMo92eYw5Dw3KMPMteszCBI/P5Y9qQasTLgKwNyP4wdW4Lg5VXmUGyFPYbLg
Ux5oFc4jaMvLV84LAm9if49zg/Y/W8xwG3kUSZBGdCREYCWmXkSHTs86eSErjUu3M7oyfezh3ldh
HqVMRyKFK1itUCQtc11Ad7Gvg97CxJYs3YAAL2Vnb8RYBnJfaRqZq9VAk5L0eXBhvi23reMM4rNh
AoIbn2g7Z3U3NVCugQpJDDSOj9/wFKg+mr8YcwhgOjwgGDbZhd+eVRZX7Zl5SAoAJcjMxdkUbDKm
EWtdKfJtAvjDO8ZZapM0XOIqPlkwYmISGUaL67+fBB9T6jAZUzLiB7USHY17OkQlqbRiim35oade
51cxIkt2SzGGoKqJHbWxK7umF1cRxa1MAkFZe3v4rI27hRicgRhKl8pe24urTMw0CySxGIsf0R6l
nOkJZm3pr1B3Rw5deAkYGgSjab5OkTFBOvJ19CW0b6OTZSnVGgwsZ85tVOXgTl24mEOypZphY4OO
tGeSmM0H3vNMr2cxKDAaLZPrm5QHT35MUkt/Ehofz/4Ued+8chbe1vTnTG3NFi7Szvapd9+MDAst
/P0mgliFZ98Jl8VTPm/aUF3XPirvZtY4q9eV68RgOPnF8rVHw8W8Qn+BntvWXvOdZ4LSW2fofC51
sNQSQ944+De9p7nNTT+3qw2c9rxh26ah+niRRcuP6/riq7GZ74UmjgM24tmCTczVmCxAqCVZhL+c
ijf2IQMUNDYJEki/M3G/RbClQY6xbj7hM7nQx2zZPFaSbfVWz17vrNtxxJVURObk4vNQ6X1NufAX
FAe6HfLBZSjHEjkf+zrCZt2xt+7DqvTgfFW4EPGBNO4Y4McpgAWbCW2cKJUieaFw26vX2o0zSj1h
oTIlcXTGdqXBC3Zr65aSAgpQFDCaadbVUY55g80oiWbGtSPTmn0wVsCoceYvksCkzsozLYxYUGgo
bSx89NWc8+a1Bpx07aEekc4djdAQfAo4JNzM2chq8ZN1xjfLQwFWhRiPbDPUtPoSQorHDtvfmCb0
8wn4wT8GYwEftuCJ+4xrlQcbOqGb9Hud12SCwwa7qolxR9VLuJAcqTCXcur39ZrOY7dlcoHRk0nB
gjXfHMC7Ye3KiX3GlhOR9cf/RbrU7q11AWk7eHJZRCM8ozZT9gTkoXPntNLOe0zJQFRQImjO7Z6q
aUzxTWNzB4aw/v3c/L8Swr9Y8i+HBE+l6j8//s+R7dxHVfysJPz+hf9/XEA/KNFzRgXI/MGlyubP
cYH/m8vyipTgQRFxUQf+dVrgit9ofbI8OmPswKaciAP+36SEgL+yKUumOApxApXjn1ASfhESLgqC
JT0PbYIBhMnB6Zean6WIQP0rELPb9KE416vr9f54dwy/gnA//jFEorwr/qz+naqly7f6aSxBmxQ/
7qU4nnmBC7/kl6algh4gIXvXJE8U8vjau228/0nB+Y++gu36trSQdGm0+3tVpOuyhu0br9CQvGeZ
EHH6X3yFSy/RT7oL4cHRLiAhkwEjs0aDT9/9Z14B1//lIwG34vyi7JhL3LEqszPVtBHAKWQz9w9e
wfz7TiLfQu/GrIN05XNl4Tn9pZMorilytFMklLyv5HROdC0eFtAxL/jvDPMoAI6U/GZM8q3ML4kt
qggruZef/QjlHHsl8u1xajhSrrsY5Ntraw6i2DeEec1d5CgxnYQh0iJENsCR89ef8d/Tb/jhuXBg
7rD+MylFTuOe+fkTaJjpNG7jmatgMU+i//CD7EpWAhid/AevdPks//V6/eOVLFrWbEH5GYSXXz5r
Q5pdgo3XXFlz/Rj5bXocvOWuTLCj/vWv9O+/kM1UkXZPXBW/vBDgCBcfUGKtmP2GBYIDG/Nn2Mav
f/0y//adA1PkMABH56Qv+Nf7b3Lzyp9Ntjc4M0N7EJR0l/4basfeGLN/8FqXq/Tv3zv0T9MTlz/w
PNi/3OuKUk5iojCqtT/But82Kb6wellb3ZFWlb/+vczLR/7Li/FLYdk1gZj8gSL5+ZLIXMCBPoI+
QWR7nbvPSJSxdwzQH4E0esN9G19BurIZof2DF4aN+G9fmr5Sx3MlXmfh/Ho1jkwMiX6gpnHe1I+e
OaQuHusgp/yCbddNSdkI1T1z7n1YucHeti+Xe/Zp1abvpkaGEqNrtceGpW5SYrig0dyac2dCCw5Z
Ckcbr/VY5Dsai0ECgJUtj6mp66c5sLhaHJ32j9GszDcK4YJvlFvihO/8omFH6Fx0JdPNNXaOAobe
Rtkugx4A3q2xThkan1JS9gcELP41G6/he16PJUjo2Bqf3NqfGNA1pDFzpyMlQCNsdx/3nizXcSOX
6aoQkbCPcT2K731dq1voDUDrDRtKOHEtY7kStdcRW6EIh7Rm/MnSQKSENLaG+DYFtb+KZ4SS0Hct
82Hs8AoetV9b7lWAJe+BlEBbHaaapqC5NroPBQbm1sGJdijgP+zB9OUb2RfmRdkFNBZ29WC1u0G7
No6zsaM8tghqsU48mCWUVlSGDCki88R2qsz6e6oMBBwQhBccw5wV0029NCjgbJCLc9HOwzvHmupI
o6cd4iQXd4Hd+bdma1Vh5TEU9nHmAH1zL1tuwl9paBNduLGCaii2w9AL/RBPOUz1tGlQFN2sqyY0
n+4y9WNieJndRh0TorSDokZwivDOqsg8bw6xm48PdQn0mWOvn73RuHOV8rzbOxWWZcRz+25AEX8Y
Sx7fl1jCNgf2shbaQM9kx/BsuGYEtj/AS1tEOj7ViuaoKz5Ma9s13hROfjRc6SpGcRNtzABOgtx9
RLW2Sb5k7oSuw+PjpAOUxpVlEeA/9fGY7xbfNZ5rayF/EWhN/5GbaslV7bYUpXLIWTcA0Pytm0K4
QO7jmKjxonGCNdJLUUKrDlYdJfR09DOW8imaA30seCtvgsRvDiPRyGJfYvGZHzOuncsQPcWlt0pM
OnF6ggKOHzz20AE22ooXDKvUwEwdjr2906GKCPqVKn+L+Q/7O6jfcdv1wsuvmnG4iMuEN3PONsoi
FjRe6qF+DIKt0CYCVUb0H071+OAKJ33vMC9WR5ujG63mC2QdGiJydz0XgfPoZmWrTr1d4rYP1Fw4
IYfo9BtE97TuQ6kZAIcDC/pOepgt133a53axMttL0UcrXB1Wldm+lBljPaIBgF/tyMZFDL/9IZFF
tnXglnSYn6z+3cplspWGHvfGPLa3kwjct0TK+ssyR4l3vrC2KjWoksKU9u43pEodCqq5uabcH0KS
tow9lGKIgkk9Gvbd7BtPXZTS6FWOWKiAyhJNxHLq30fRoAzCieXy0to2NBmvzpf3gGNsBdZPlFtv
HJyrzqoXNDRhutuhi/pX106gFs4NST18YjZBg76/HcC6bhwGR2SJ26a4UnjwjXdYpvBsyk4ZGx0b
tG4AQIBqVFtTbGxcKcAHJjzkCHYtOQ6mZX6pwOm9FxjkTkydlh+pYvaxG4siqDbslXEdyyIRMCkM
C3hIi4P4acYMCIKcyNTOKSKjDQUPcUX8RhRfY98QrsLSH9yjorTuTuC5c44CLK91AximoxLKZr4N
DKrtl5MjUVZWOApngbwCpnGP+L9QfxrBSYoMOTbn1kwhTBfaGREQG5HLBoFA1TIUpWoTMgCWsY3S
RExrNVnTIz93GUrLH99FOg31W4/TcM2ZmkdH6Y6Ju+2HdDaOduqVsIFoFIDWUqTDroRNv7MidO0d
jbzVh1vJnPlFahE0gvJ6CUsay8bLAzTxQXTGfSK8It6KoFRPS1Q4T6WenM2clvVVUHOWDisdE17x
+/nZr213OZmdEmeDuir9iPcGXoRCDLileT7ZaQKl30dt+v+PtPNakhvLousPCRG4uLCvSKSrzPKW
fEEUHbwHLszXa6FH0pBVVFW01MFhdw/ZRCKB687Ze+3EH7w6NnaUCGrqSlXsysfc7ZNNSSTqKW+j
1jmgiQFg1YRiRZWTUIrVKFnmerwv2zSlUaUnpNI7/WKYN05vdsULJuCRGmBiDLgOdLvY6sWgXwwp
cJKvOb6rMnATqzFvRvaP50bk6jZCW2keRDMaIXDKiDxFhctamPD2ynowALLY9WxsXBGqlQZBeEuJ
XWOyo1fO0lYLkWaAIjrk8+Tu0mER0YFg6dl46rOqrvetPU4np1XRoepqEB0zhD2Yz6FqoS9o1X1R
K0od5Ui+0imyBnx24F88UkdGw9sS71fUEKiKnJKX41GbF300QCUPW4Qqfqh5NCKj2c53aZfrVIN1
F/a2hg4T7XZdhXdrFksDpZ2+w4G1Af/Q1FXFVesR/ZPokfVcYI7E/2/PEz4OofoDpBT6jRTtXhYm
AGcX4czYdRp9gYDZVh3pT1HONm0Lpgzmb4yzaAJv+iVRDkyCeCJ3S82R2GXdhD22ott0Z8Ik4psF
jF53jD7A0nQ5wjlM7mXW6ZwGQgpEGOC2y0BYiz+zq9g7BX538h0ntiN+i9Yfpjy1KGqiooI4Cvne
zxdHggxQQuAfsEfK9qIKyzuzMhFA497R74vY0sp9R1AALjls986VJefoTuN8Uu7GejEfAS/dMU2L
NIh1NTRAx6YhfcngEo5XhZYDZu3K5qoB5+2ek6jD2l21eTucKoMD1I7CE3rivpR8auy/GJNpaNt+
AdpmE87pBAqE8mG1sLWaMmyzX4n6zBl3BNVBiu5GjJWlTFDpEu+ArJJ+YP9N0xqxLQApoTeStX4w
rXzIzkU4ptYhcRHlB6JNBXV18lYx22heM7c3sbC6EXv2K/jKxs+FOaZPYy+g0E1Ew7lXNiGqxamd
XK/cuK6LJWsiwfuYhjp/RKsW62WBHpCS0tJXe8UhPmOubTNxAMebWMdooaZ10WVZGiD/77EIFl0W
3VFfHFTQlatnxiXaOCi0Mtp5lg3FgTCsB7crO3WvY7ERSZJeuFHTQuAmDnWM5IG2SHwVm0u2D0cv
3kV93mxIy4LHyuinuzOAAYYkNB0m3ZTb3EVXFFSR7Z4z8I7dr0ajx4tkmCyPJrH20ES0krWWBEjf
CbtCkX02NgiglJF5B+w2PQDiUv8CWKXGzFQN9VZbMIShs51MH6K7mW+oiEwE2tkd3fqxTh0ECFWB
JAsDlTiDIG7Z9SamOuuor41LjzQ1+rSDl39LWVzZGGhedCwzG7RElY32aVKjfZNC/biZZqdyX8dM
RdETXKA6MDoEVyxptvMlJK93FxNgtYVeNLKZ0PQvAB5cF7GX191O0ihpcxadfTIK4VJvcNNq63lj
gT4rjV2DppeGz2uOl+kIxrgYdlVVo+A1Fy38BumdzWBhlNoXjlEDPsGEMKt78CvAeMsFn5XPdz+/
9mmYzT8Mh+iAb6KtcEUPTgHmQSelvbi3QEhDeWnQMwytF7PXmkgFqzKXQFIrqUnXk6RD07edgJAY
nXwY5oJzQlHr88U8E+eoiaRCAWiGmntmxVCbHIYc3AyzaX6VZsYOunRJJUqzI1Eqp4EybjmXBMWV
nh13wby02jFDvrhDVRkdUi8Nr0GO5g91t+vZyncUhfzEUwwAfZJ9cb2gdsNVndGZRPdHWyyQSxRy
3MgW53Y0UjSk49K5V26TEtCmS+tq0FGg4ecZfuWJlT8y5Ny9U2fuqfNqDEBUzH+JiJG1YWqejyN5
TeOFFcaNflomsPxb5v/ou23Ww75Zllp7HGRGyyGt3NDYVCkWiXWPqu/EAlkLzkZqqafaMwWnMC91
4Rv1+ba1NMTkHLPaoO2z7NzlkDHpk7qloIFZGfuwpTF6BHY+R0dSd03iSLtC3xdj2agNlgoo/5o9
OsaxTZuoPLs5Wi7f4qV9SVqnhPeXT/W47ZehKs/0t8cTKCo5H5kW4zV6KaTN0Uk92QrkeuT+jWCj
sBVJFD6xblxEzXruSjoMux3NqZ2dK+eQRrR1cc0gJ69p/Y13LmQS6mK2kd5g2Wy+NU6nLiUlyD2E
OC8IK29A8thkYXUeUGC84HxTtLkI2oGFWQ52z7RJ69khUTJH41kZXuxc9Hhvioe+dOnD9zxPZ9sA
sniRHIozglsLdYcdWt5iuuy+uig3JpyF9oIAUu9PysrN16kw8GFHJolWl4ADkA1ABWnjOzvUsYat
asbKl4M2n8AxzGhXTZ1ESqcvD52p2nE9m2T4CBqEQ0mt2u91mQzXmtaW3ZGCY/bNjEzCRlQY9FYJ
jB/KQphdWuBvv1iC/XmwiidSDqogjZe5S5/TXhhqg/4ACKhq45iQXLXEHGNYf3oAJ4YXaHZLdkVl
NywBnVOfZTqO9jH12Mf3ncWewVujFglu2vWep3ZJhmFwRp91VwvCCXW9cbaDhCqGplZ3956Ko68I
KqyHeq4Vgwu1z6bp8+SWtoj+1AqOrDgmsmuLWhSuE7ujOU5k/ReDPhC1OdGcXCNpr+Kl4rLQMKEQ
mfGonj27Tn7lFTIL+D7etPfMeL6yyTtFkmHjiEPJ3s5w/GGwzBX+2MyiGfFYmdZ8QT4MJHLhovpg
yGEsz2m8bwhc/253hnaJcQmrbbGCL9mSVl8G9M4IULh5v1g6NkCmDGn7l3NUz8hKLE6agDWMo7RM
bFFQiM9ZkuVn3mhB1pOZ7vjozS3qNfEwwjnE739nWlQ3/JSmhse7kYsumPSGHjXnjgsgox55T3Y8
Hmf27yX6grJ87sgJj/f8aTCjYpnV5GA6KDRUJb+7uoMFF8HyEQ8HTtyy7kYArC1nkRDSNaa5QjtU
UAjAIE+knW3AqLNkrBarCTlqjNAIrCIgeeaDJ23laBmcJF/suCcD1Oi0hjykxi4vEqNGp4CsGf1A
ZGe3WuJOXzTEwnd2IyIiw6LplJO7fCaxpuKlE464qly7OKhZoklBXAy1zrU2pZNX132XeAcbVzjB
DBze/Y7zXhHYvT1+HYaVwY4e2T6kE88r4CWwhl0cY1bb1pCj95IFhUjxiQ+ABKAMHxt7cveLMLTA
bkPxiwWF/TekhVOcdMshgiZybCcPPUflyZ4catVdFLM5PXjWnN7GAtqmP1pTaG+TpCAYqrA02saU
4O8HcBd7fJMoOSZbFdDssK+TeRpSsajMZgOfpLOxOIpxR1eNhceZUVL4/N8qC4o4H/D/67ODvtpD
l1V10Pn9EhXXLZl+Mcfkpj3jx+wDtyamFLNRsoe4hGUbO6VEJrT+R51XFE9Qwo1snzF/zKic82gn
UfoHI1+EC6HbUOdSeG2Huaq1fkZdVm1Z6cuva6gmQSrpXQiqU13Wy2AF6+b5ka6tc18MFVl7oiKh
5zvS5Pp5bjVT7TQQkPkNXwfDZ6rV7PhiqiA9Di7ZvijftWtBgmm6GdfaIPuAydX3plE584EgLX0+
l5GwXgkSwZrXUhcNWjRe1i5JtHakFZobW33OdA/BC23sTdyGsGPRWWzivlHfVWiTTWjaN6ZIo2bT
1ZykfKGNCtYGQ8fRkMYpxtRNV1ruT3umMjUXBvHhPYqqFzLDzJewm8c7imCcJb2UeFSX0SUoV3YD
ffIGKUQQD4Zsg4VezZbcreQ+hHaxayWJm54ow2RX07jCap/zEmzbuRvI6nZiEG9aIhyM6g5yfxeN
/K2Nxt/0a7pZ7H5580A2oki9D2Eo1U/a2YqctNjrotaPXUWjjCYmB7XuTEQypGY8s/08oApqOY//
DAdbE1t82AK6/BjvrLAlVLR10JL2wtXjw4iEGtpSYe5RUAEBhqkzH+ZecOmxk4gkNF21t2A0xfWU
8+C8TCfwF7JtAJd5ZD8k+vDKrBKvQW1nGmRol91iXdYJecr18Oq4rbpcXGO+M5WXYKkFCmDGkHzb
C9TZtyuk/jCHPW3X1mQ/vndaa3hZktJxLvS+mJhtq6a6pCY/sz1EAe5PRhQfCSgyS85Pjf3E2XC8
GMm73CIpndQB+mH/o2ZTCaDMc4tA1bwa4OBILHGpTgVLKMCM0p1WTz374G95ZfMcWpuj4zbrZQy7
y62gmzmra+6ydKvSO7QtKDI/Jg1Q+Ww7m8sYbB44vDQkTCJd5vLRK0QsArSx+fUUKzz97YBlet+Y
PanoWLKVcyUlCZYuMZQASDrOFn5ZW+M3+AwEbuadMxyNGMT/PmSv/5oNKfb/WmWvmjTdOnBGQ1yE
Swq7hcMDqclJ410zLG+RXNlkipqeb2F0DaGeDaYFSYyQQ0I5OSTsMCXJS+wkBux5mJLEJEbtS03o
EfKwziO31CvC55Yjj7cxBnecENK77ZNNERY/4EJw8p1Eq4h7OsXtXPD5dzpUzDCA5cS2SSqkiUES
hyMcNMjUwE5GG7VLNLs/KGj+BB99G8ZZYiHhdI1rkrcwDS1AUUmHc8L8XvYmYXatkfySOfI79glg
R6C04oYonarOC3+eveJMrF9qMRTiaPGbjgC2ICII9TWqXViRHHumJzN0SDgkATOFKFsqSkpDLuTR
wAY47IdFG9TGHfGeb80CHaOPERdOUB4VZMSmWjxn25YgpGaDW0OFD1MOfC1wyMiB5WsZ4ezTCwwv
3Qi1s4/+IOv2WZnLs5b0kFU8oOHeISbveLoiYxi1WdRa6BA6d06+C4rjRBtoRXJGNwUwJASoCdl8
nuEI0Pa2X8clErhF2DnZgRflw77GBgwzUzTuQ40aTm1wZY7nwYErRaUx0rOjN2YagjuLIksEuKS2
0xvDczSH9J9qoPTPV+ZzSG3G1wImh7FpZNO8Ksp0y4+eg1Z+g4Ea8Qdz4AQQxdCIi6wN41ZE5IkG
gDnFg7budg+RKUV38HCEbvq+LLfAbIrrNrS7lcNoUTdvdIFbR8a7iegKzUdFWVCDnyRJKLBK0nPO
976bZEsONVqbHXuT5NIkf2nZ51rU3naRMRxGiHcco1pvue5DHQ9YHI1XpexUvJK3Edx2usPvIhDx
x4plWNNZiKeHC2tFa5JHasEoqIrRPElyZwCLdeETfGA9IG20dcG1cIrjJEwV/m4wGNibhJf4qVhK
tozREkNttkVUPJGmAsc2a4Y83i7Ew/ACRdRP8fJE6RMZSB1nDar5yJZzRGewLM9RT6TaDJi9Yt11
6QBV0ysXy8KtrrnNPfiu9jEvanAlOSvWT7NI05u8SN2gZK7o98p23W1u20QiFzi3ihOi1/q+nxcT
hgXOb+OcWIP3K+85uaJLHsQSkKlKqJjUlznZkVtqkrO41C52sd7LD1NJEMWmmpz4WBaZqfHVqGqf
RVnzBcmbdYkxrz7qXj/e6+TPs7rmhHaGP7261m4LrcOo5/1IyLIhOk8ENDqpHExsQPMNxvAKUXgG
nx/0GLw9NaUgK8oyTCXooiJ+xm0IsTcZco5mesv7TE/Ze6QqeK1ishkx5FUQE+Ow8ccIkDx6/mXb
EzjKQQNYSRHP/aGrbOfSdIAhnOaSQgj4StOLdqY3N3B6+7Gvj0NalrQMeNRXyCFLtS0HECYIijPY
H62xaNGJ+BU6hEVJ7hemPAp8PHG0q3TTs/xaLxFP1yWNoWCI0hg3MpJpCvQgT5jb4R8fdHqGd826
6GJd4M2zvZowe5fR/ZVGH5S5rjRQafKmmmDExMQGE/DQQ1ekpJ06JTvBjLojXxWnt91EbTTbp07O
ulCi28ZznLRzeiGEcl5EZiQnbSw6jI1Vj1zKmiS0njIWF/jVRvgLY4WwLKMf8S3DKJ3s2nYh6Liu
6Vn4jTfGyR4WAYttm2CuVlo40qqjanNbj2o5xTB8stuS9hx35uLLuCGlxb1NCM8sL/J0rrSgKB3t
celq/Rqv5tL42MdJkCP6HP6ZvqygYsM22Oh49nRZ1IvzLPW1FE5cKjZ6WeZ4PMlO27GP0nfe3A/l
xdQL8xs7Tr6hNX6lPdDreoQEtNDPQeDu+F1ByObeIKsZl1sUpcZDw1ZMbAwpREVhcRm4Ht65DY2j
yKZLYLvYKl2QcH5uK+2pCqfmkDosqT401fkbD05cJk6XZl8zbttHa2to9zRFc5orCLUXCneOvB97
V1uLjmEXZKKjIIA5ZISdPXTq2BekZh2WqK5bKPnW8pBaxDBBopumxx6Ga1DPkTzPlKtv6aKnX8u+
aQ9JVRbt0YF/kR3itpTfxASeLMt5VxFAzk67hdqW3pcCKaw/1lm1BBQmvHuSpsweKLE25nc9tPJo
U7j5wtlYufDKkDDU+Q6nEZjusYxynd2IY//S0Lvkx36se5o1yCsx6Hg58ZsDe4hvNU2c+VHDgxuj
BC/gbdleJHMSxQmgQ5bajo9KpRC3wikpH7tx8tgjdy5VdLrrmobSmLL5DjMtkL8+7IF5E3HffZG4
d4+YoeODGVe4KkycBGi/pflr6qbsHrwudSWcRKHGs7NRIFLnQM2dNsmET6kea/3cj5FIroBfxfpd
HK+CQMiJhXOyWLKPRTGL5CKly8yZNObb92fXGF6RXJG+iQF54Rzp2beJwTy8GYkFvMGr1N1Ljv1A
XjVVJxchbtHbFWEynEfDAHNHMtwXm43Q6toJqTVC6VjTqrv5tclcVIxD1IFAxaQZkQPMuj2dtAV8
zkaY0dQF1TQkNzLK5XIktLipnkGRjVd5YuucxqMsfy7Bc8A2F13/0Ft2+zDbRD5CUas1iv1JdeEu
TRsHi6cZiDXlkEFZXzhDIDUEErphI1ycKejlt3x2TQSmSZjI92we2pMqrfZG2GxMDLNZnupmji8r
y3ADScs9EODCL2zKJqhqLToHBKW32hyhP7agJ8wSlH5JQlvqTHdp2tP5dPQWYEI5GD9MvfaIZk2k
2mV55xpfEvaA1D5ndBE+rUfnAEOHshpg2TM9N+crsU/uScLXoqze6k3gYbHJ9mMLRoqD4Ar/M1P9
VmFJ3RtYpskbTGbzMexyZliFF3vv9M0QH1DRTnQti04cjMHkkEVYXd/APou8rUVz4hdLliDOoW7d
ILTS/LUb2vYyh810g+XIwpQSamVF1ieO46DUcKAhQu7r4a4xGuMGPGqyA2I7XWHgN15E24uzPQlr
29T8UYSJDRBckg58KwL+EvDVWO/mrpp5S4g4Bl2s22orYZG4F7R+pmcqReWOnbO++AWRC6dWxtEl
GH/nSR8glE6tMVzV4+Adkiij35nTg+a8IiIK+DTGSvakNP5/MJbCLapR7wbfGZUqMoOBcZKMEgF+
vJYJKcl+jfEqIJdHPg86m3udV3OLI4n4iD7E//QrjNj7neGiEb4WuUYXB2HOfHxgk55nm3hMQXKO
ZPmlohu/yjKJoOvYI4nShBC38iZOwro7IOErL9LetA8TcuDBt/IJsIgFHPVuXtXkFVym9KduhMsX
A7sFCdZ02toD5cr5sVlIG7+M6QDyXZhFHR5HOZgkeHuJ/CkZhvtQN8M2kD3oEJ84kvwuilyqDghZ
xN1IDZOdFFU3TOKGKncxSnmORX1ubKJEuo+EIxIFaKMUJgw6TRC5qaIA7JLKpTyGHln1QTE4tbZj
R0EEX06PENk45pyHOVnQKGvFeDbY13nwKpnldhVL2gnJ3yD2+VKUN5bLJgdwAPECTim6iOONHrJv
WR/cLuzYVF9T53Sjr2ppDAZKa63NLboIQVSo6HJIOhzOAE579WRjBdx7WJonH4+0NR0HYzGpOrsU
0hjihIgt2iKgPUe0K7oOv3JMS3fJyQeAJLNnvshuwsnJkoss6rO7eCCrlNLKdMKbuTzSbY+6q0QX
YUr9UEYH+p/RQ60ljCtQaVcgGdZsA0dEKErYp6c7p9Q4wnKoZ1wsfGGkCLN7DqZFI9psnuL2e6uw
U27sqldfrdRi0grhc910FW6EgASxlVKRksnq0pWArM5V78y5LE4h09gVRxj7euin9lYkM0hNQM90
LDB97bxQ47zi9hnUmaEmxnTdFu7SqjOdbWxYxWFwmYc3uHb1OxpnFH6hTQImjCyToEgWG3XR2/Zw
PTYKfWPetDLCS+HCfZ2oLBC8EtqZgfJigGeRmsblBNhfQqFyq+koEe8PkCv16kbry4zmjmKo0OlP
OGs07XXUmhZjYyz3Kfsb/I7x8hq22Xjf9ggpQdZb47n1hgV0YBGF3sZy2GDtag99pw8RXB2pXBtP
NjvvZ4KZZyr0FuguDGTidSD5aQ3Uy8PqZqqheplWpiBwT7N5MWZJ6z3nk96eS5KxMVXyWOSuNYum
2LS9toaiDCldLz3PrlPFF7RjmwB0WZFUTOQAVffyli5EPN+jJMjbF7Y9bYfUrIkPVgsiuNN1jBuF
J1V8w1HeVfuB/UwgO5JqwG2aHpBCs1ozfGjj4vm1SSZAymARp+S1GcolvWL9mOsCe2lvPDpimOgW
kjPMN65/QdpXr+4h1j8j4CTDhp+Ve+QQu1iUI+iZ5kzLhcIKvNM6erpeRbsGd6xmU1pnA5BR6Dun
iWGeQVJBBykQxj3KOjKfTKk7QeYY8Q/X4KMcWnOqCfXAT5NyWgRcun7iKT7Nbjc9k4uX2DuI4a2+
ZcbFRqpYDKNnz23dH9G8GNmxHCvKSKgT23J10U7ZxqorcTl7LVsbgaHppS/N9FsylfK1cVUH8Dkr
3a8xyqZ+I5u6aOnmR+6PmPaFxxRP/4US6ug0JCz0OlOX1tImitPiOu3xXG/hulFG9Bxoc4csdb1b
SpjIQIwIo6wq4KxcZaEOTK+fU+IFZnOs1XVhxstFLNT0XWdd/SmrBsiFIjBYoxxsrO956k4vBpE8
93OjEZdatUkSHtbtmUO3kNLSjno22JfRAKNyRotWQiMn2kwPoD30Ly2nyVM6xVl7rHAqYYlmosZP
pmgmB2NhrDN1pKge4NYDv1ibTZRtDFNa2XZZQmrfuMi6J1IfzG9xyQZ/I/MY6kjM0tpfJGFf2Ud6
59Ntn2mEvP6PflrKoWwVU3iSkSOjKVP9cocORGxMBfouG0p3jzE5Pc9TNL4aad9Qg9X1Lx+rQ9+r
eh3XddB9YCl10BC/ESpXowAkMszSN7q7OTEuCwYuoRnHj6/yF6EtvUjdpRHqWq5pvtFy6zUIwrlP
6cYb2La1Oyg+MOWu6OXW5s3Hl/qL1tUzDQfcF90XYAZvbgh9Vp13BRXdJebEpocPWRXefnyJv3xn
nqPbVHkk90OCIHLb3+T1lqy1aQBu7Mv6FggXgXoU8T++xHsVtEtOjy7Rl1l4KP4xRPx2iSyu0MLE
jUlTegwaTZLktsfTw03JT+TB7jttsKsTjchq7oGot1bjx+83A2heemFSoSWpQz+lrDfCEpvdgz19
L9yLxPtUjrw+6z910HxlhuGhEUFFTvTpnxes6iVr0dmagBWWjaJ4qIuLst0nHsTxyyjaKtq99ifi
6/dPbJU9o2EzyNKz9bfadSOiqemhjcO1dGdUw0GVkNCG7cfP7B+5+J93BlEDcQ6PC7oWPbk/72xy
SPhq4N74dTBuuq29BzYXAKf1iX3cVhs2mYG3oe64gfq06bfTZgzEhi/dp1Sy0QLaD1snsILhE4fA
+xHBxxKUAVB/O7b59nWFojQkLVhE2InX0/DUu+dP7hu70ZsnygX4Zg1D4A7C8vDnfWt5RJXa9Ua/
2a73rQKIQxs85dw3eOL/c98Qxjd0SDfoY4L/3DVay00UhBtqqZv6kxH03j+yiu2x8zi2Lt3/eJN+
f7HFWOehC5AU8/cRBIeIAjqesOjte6JxrsKDVpxsf+AJPMb+/Y/PvnTj3Qh+c/l13P02gpWeqipM
ubwGpwvFwi3plOXx63W1IYGFiiqUjGO4qw/fkbL4wBr9q9n/NfrpJv3k8YvVxfDHa8m4ZqLCkIKA
3Wam//OTdJTdnam1bd8kRqER+kZVzympZ/geyaQ0kYnXmi/Vq9E9ddRTKEkfk9S5/PgleTfNYE7B
xMMaY9iuMP5JT/3t6xBVgRvAW6h5Suu6iutg0Pu7OYX0NmrixmjSgA7U1cfXhEj37s4Z87qwhW65
DPw3A9LOPSS7saC3knpXRGLUI5vIzhxvO606k9yNH9y+oo9LaRs7Islp/c3kyk0ns3PZLIcuii7r
aLr75FP95XnwqQDeYTxZDS7rr//2VbQdkUwGxi84Xd+q2iQASF1YqQn/v7p0bZyaE1Gi5fDoGfk1
YRa0luQ3wxSfeF/++kA8nToPEEBpuG8cXI5BkzeakFo3BUpdSws8wJRjEwUUyA4ZlTtEY98/vvN3
u4D1Hfjtkm+GhNHO6D5KLtny4lsUyuDuATT2h3YkgvuTKf/drPfmYm+e/QT/DVUJF1OIqtjn0f92
OIV+fEfv1hUuwshyLIMoYYOH+eejREc7p0MpCcKb8d8S3gZClBKR/GQue/8e46B0MFEyfwNnst+M
4MiBYab1MuSw597Mpf7Ldi1KakX3iCm7evq39+SZOns1NgS2CV3+zT3VhWy03nJCn/TzvWCPHUn1
xFv8yT7t/fvHZUhyJtNZ2pi91nv+bRRUfWSQ+uaFviOe+nRXILEoEZYgah9enNrafHxT71899p8C
79Xq9ML09eamRk3FpBdFVGG5qk9+41GFaguL+jbzlq0q/5fb+P/qIv3LE2NPBW+KqYe/vx1dSQJH
BJwqFPLqm7LFVT71d+Wc+yaMw4/v7N2VsADyTnBTsL5sz34zqLS1uVlCLoI45NzyO6tDpFoat6l0
4Rnon7yJ66j5Yy1hkTeks+5LsfzibPzzqRHl1AJyXs/Fw6Yz74X1awUSlTpNY2dbqJdSjduP7299
Mu+uaDq8Ih6LuPV2iA1NUWSRzhWrFOgGIWiD9TMEsPGvr8KpBKOxZChjcXxzX1QnZ8ODqOS309VU
f7Hg7mTZJ0vgX54U13B5ViabX918M+/T/6xdM4JWnWhnl9qP2V44+fM8PH18Kyva7e03xo3QWGQH
SkaM9eawpXo5uyI3OJ50mjhLHalU4zQTIUOS9MrB+hVKQGPkF3kBkWCHbMal19L02xppOH3ydr4b
d+DlhE2J3aVCzP5znaV/G+VjB9RjgmAH1MIc0Zsg04DfIR+kqfIjNRPqV+ZQfrIhZXy9/wow5a3G
ZATXvKdvvuoGgZ+SDS7HIAhOQXAZnC75p936Y7fzd8ej7/O3y91uxz/5R3/f+8f93r/b89P//svG
UfHNv/P3/PKRv9/x+/i92/XX+Wmz/tjwV7D+tNn4web2Njjw43TgWsH6E//b8GP9LetvXf8l+HF6
un06/TjVQc2/nU78+HFa/xM+5+mT0fr+jZOmjgffAvDEMf+tl5a8TExEvUC00hNX23439GUXkgZj
P3z8yr1/ytKU0IYtgUHRtd56kKPZapa2Rwhb8dYpeFA9GZcFeqU62dTer48v9rebYpCaum06Jtd9
82wLqcYELIjjZ3l9g/f5iGUY3ex4VoZ2+PhS718jaTKlGtCVbBsf+nrfv729WSRTtUSlAxIrC6rw
qWuagJrXBkX/tuy/01T/+Hrv5zppsXRDHQAtyFK13vpv14tFJmuZktyyKLM96WFBLiDcmItJK9Qn
0+r7iZxLAYbUYdTaFruyPy+VdHZkgnjCaafc7Cion5MyN8P/n20C0mjo2ReRMyvyceInB2HJJ/Pt
Ou7/nNWlxZuyToeOYb57YybgOYh8Bodzh0eXEatnc/Hxdyne1RnYYv9+iTdfZi3cwRGt4uElojxU
SpsDa65ID0U0uWlmtAtSlD8yDVzPWObXctCbTzYdf3lT15HHCcQ12AX8c0T87XEWeRjGpuITCNos
m0KJc0UknVnOL7nT/PuhjsHUkvC5WcKMtxZvVPYzpXC2u3lPsIt2oXuXBazJsvv/vM66+Px2T62m
8PkC+2RxQbgqLkNUIUnnbpr8k9Xyb2+IJwwLhLnO+qG/2dc0IUjAQaBkgA1229TR99TRPrmXvww3
zKqs9+T7OIL58c97GSEMh0nO8RB8bu13Um0sA/p0bDWfvO1i3aC/ed3/uNKbd3HCFu6So0QkoIlr
LblZePHinwC0UAEXG62lzje8dmi3Ccv+ZBj8ZQ7j0hYLAMVd/uHNTaYDHnZkaRy8xUMSXdM+N/VD
092Mxh5yNlvhc6Uu9Glf4/NsYfOcEcsM3o7A16V6/eSz/P0L/+9nefM1mGmfhIRv/PNZ5mof9VeV
/jUE8SGtMyZe29on030ensIUxjMRlNlunj/ZG/zltWJrZAMvZF4nY+DN6iGULSu75euoW13QMalZ
sNAgfXyjfxn4tjBZMYDjUHZ5W+wYEFnDE6AHgn+MbGprh/79J8bTbQPQ6V9fakXsSKYZg83/igL6
fTyS5NOYdSYJc3TaZ5XMt4SgnNBLfg+zevjkWu8fH1tkUDwU8C1Kt297BdoImAwkDm+x1PZN436X
mYFT3/vyb2+Jy3AiNHTq+AJZ5p+3NCuEdjNZIb7Tq3M8FSg4UPRX85Zj+CcVon9W8D8H5jq1AOPR
kXk4/yFn/DadeabWNbWCzQfxznFva7pmx8iQ2vic9xAKdzKlB7mlu+Q+m7KfUhrmC6uVlmQjPMZo
To4Yne2nHLCBcxm29fgz1xGiE0C64CchgbQrgqqw2O33Cw25Hd3o/NccYg0MyCWzngyMxjd6m3sX
vDJTz4Z8VA913GIDmyT0Y+AHZb43ZQrUVMRJ++jYS/TQJX36hWZgf0zLafgJPrQ/4vmZ0k8myPeD
hY07cRDQWBysgvqbJ2FYreqsFBRjWX2R5im1/x/+fA6uVMJ4dOxD3gzG2sNlGlXY12aQ8z3qhmV0
nv71ywSH57+XWG/xtwespZrC2sIliCkK6EoTHeRsnCHo8Ux8fKW/vUuGvlZOOKfK9VD+56UUAVv6
lBc0r/3K//qf2re8Rtrsz1t2V3u1gxYRFJuf4w4XoNyG93jP9+OJbCT/qQ50/9cPcoh3TjBffLbS
/eVB0pOgzCfXZU4abxaBBR9F6nSVy8jtUBPA7pGf3f77OW9te/z3Em/m9n5R44iR0MX/q+VEWk0R
iDp9PCzgI7ZdpU8PH3/d/zSm3gxdikeCXSwvp0OX7M+vuyoRbg9u6fnIJn1b1hd1BpUuH6GeoGiC
EIWu6gHIxv8k7Tx2JEeSLfpFBKjFlgyVWlRmqQ1Rqqm15te/w3qYrkhPIojuxmBQiwT6hjvNzc1N
3Pusx6OHEjEzuPlNwWi+xdSLosZPl3/P+zeQScERIgGLQS3HWjRVzg0NtZI4jSyIUJVcf9ah482b
Gj4ChCTn8LM9KxtPhffX+u+aHURlvLoIoIXtNkpUDKqInses+h45VA3sn5Bke3N1H8dXlroRjL1f
3JLNQqiFneaa+R1rn50i3pYa7YAtbhKNM03zn2hLcZWuv9MJMrXZ/8eBsw4rE9+Wah15O1s4tLIJ
04WCotPCou2G3d7QhoM1Q0mTbwCJN5rKNbI8W0HDiNDDefvRmDzu7IVsHO7X9nX0iQKhZd/lWjns
LlvHu9fIgmQt3wkmO65IsQIZG0oIkaPFhLjqXGs2PWpJUO0hDv9Kw8jP2VE/htBCqUX+qFAJuAwu
nn6Vqq6JF1eogJCv1gTTtBgBCYNaps+JCXDmPmg53UB4v4+KYWP43Bbs5buH8giTthUiW+yVvITc
CRoAGmozx61Qod//88X8fufg1SEkFF2ZodlQVDFm7i160YbxOG0Rdaniw3HZLkgLOcpw9Nnmu4wj
VCNQAcNygKQshTnfuLEyoz1IU/wQytJD1ujGNUTscI9L18g7Xklq8VpV812p0rMt5TIMNOFjriX6
EcXr60JtT9CyqG4g0x16eS/epfp+/1TiFpMbmtyoLNjvUPe0W9As4NWSycBbdpJDGpJNulN6B3KX
kMkDH9roH8GMViXDnU5f/+MTRHWN0gc1JFgAqTO/PUFN6RNgTVLu0V4c8NQN6mdVUY+X17liXoBQ
WoZ3DmIX8ZhmKQ1fNIdTSubw+I0MBTr9wPnpMoq28uEJ2ylk27R2QOEnpHuaFCpa1YkQkDgYB+n+
+7jLvlEapDgNT8px+lF/emaw6SG/uU0emOX6+EF6Ca/Lr1zYG+td8RbsKjlcUqaUkXmmvN1VGkcR
hYHKmBGThNGLV2sipW+144nO5x0jtrvJr59p+yfWgKbp8jasbrbOdCboJPjFZJ5Ja7QWGWDrsfNt
GpHOKZWbNJz/4UMM02WJf2DECyyvubc7YKKCiajUvG/DaOMhsVj/eYSwQFBoJanPI58AU/iedkWr
SSbxPc36Wffv+/wzwn7t+Gw3n3X91Pkbue53r3wRT4hI2qm1IbqLYfStaD67Z8YXTuSR6fH5Wpe+
OprbDq9Sv2G1yop3pxWJcozBk2npO3lrK0lfOlVZI3vinKT2aD9BMumpX5D6MHf6Dhn4Y/Lj5z+3
kHNEYZ3aDBVHiZqYV2YyarXkJwPjIZI+/3MUAkoIQGUOPgm0t+syK/ibUTSA5SuleRttxKpudkoe
bdjhmg/FQHio2w6FSE2095b5vtEeC77aQ3g7HvqrxkP7/Wtxq/+gM2fjwbmJJpg9zwdfQceELpAD
is0n8xgdiVRv5vvULUceApf3cM02YOwkJb/w5lLWfbuHA7NjlQ3nvhcx1Kw1v5ItgHdR+GLz5wjq
WwSLUm0nZyBoMOZetZ/hDEfK1W1dU9klt/317H1LvWirp2XNR1GBtKhFkkGmu+UtqhojSdGbZOJ1
+UUxrlEPHdItu1isWPQejFwyKgn38RK9vcXwjVqFL2Uo6NqJH+y7F/OneuXcQxr5Idl5qKTsvBlF
zuhfeF+qGlTeZboLcV0CKtU4FOs6fBZcSHmN7DS5nc0Y511nzPLZzmEWwzkL6OGasUgy9DgNNEbd
fkdEWHj2i4oMxtG6K24ZSj5VN8g0bbgOdc0nnwMLN5tRSkNeQlngqcevDBrs5of8dsBrHbQPqNz9
Km+hy9z1qK6d1IfYrT5J13tU39Nv04654Ktqy3lu/RzhOJpSbAYwH3Icm71xsj7AvXBj7iiFfihh
7DygB7WD3Pg2ekg+eUm7cTpXwXV6Lm3eOsTOwumEiKpwkgILi8ybLj1mTbpTBqbMd7n/q0ZKttgo
iaxYNJI+JCV58MDXLUYVaV/XupO0pQdhCTkQmtKGp7Z4jCDRQ7gGTsGNC3HllKLuSQsEgyJLYWtZ
/5mRSVNvwNs3FrDa97Pb2j/6gFBVU7fSrStejtiTqG0pf/CIE/Yx1xSIO+nF91q7lq5RrYJZtDfG
jUj3XUMhZ4ZeQipzGhtIxC0cTepygZkNEPabr/ZX63ZJ7CDy9wif5wGONK/bzdeq4kp3sHxuNs2u
beU5tnBeodeeqq4Cm7bKvxigvk0ftRsECmyM1Ck9hvgqt3yVP/3j6+PNioXDakNUrjspqE0GFdnH
Yosle+UAQCpvQp+LsyPdK3w4tbOSwg7570s1jDDocsE4aL8ozW2Y7FUG75qtT7hmKeeAwm1Fhshh
gGoBvDGP7a1ya93MN85e+gVFGIrKrnyzRZS+ukQuKo1GZ5MwVLhFmCKDCUbGNplYv0ZM+ghnHoOj
f2nWd96Zrq9YR5IuD//iu1Eg/520XXp/3x68oc8rSAsgSKXicrKY8M8gF74MsXbxkzLhMJjMJi/F
jrcYeqeFhcH/oBdGjE//mEZXsHW2sSchidG/qvAAzI/UWYLoGzQLPcHVVuS79jHPf4HwMRNj7Mcq
1zkT/ixda1anPuiV8ePyOt/7TFXGtfAWcnhD4D7fLjOTDJ+Z1QZtj+SDjBJJfM00a6s/SPK1rv+6
jLXYwtuI4y2W8NkSBFOLbPHPE1QuKGvSJD3eKtGds5XX31qUcOvVc4jSGxpgqAjvMvs+9l8dn6G1
Z2jdRnXj0ll5y8IyR3kFfvpFB+J3r87ZLeBALpAlVV56KAhfFeEn6tcegrieaYU7NTeOEwM9AXxa
zpaJLtv1djtRtzqzUMFf11qicAaw0DiR9xL/Nn17ZUVbt/iyWSKMjTgF0yZQ/RMsvrUQtF6naHSW
24e3MprFnjLCrxk9VEVxuGwfaws6QxKzsLBXIo+bMb7P6PQJdclD4sTM+prPl2HWFkQ5keZFtEPp
Fxf2LYUDIe4mn5NdZw+WE3wf6+gOEboDVcGNCGEtDqUTjs4+6mMIC4ibR6t4lqJQyxmOS1gbg8cZ
UVurRmzPtmFaak+y9khzCvTaKmP09/CwM6B9C3uAW2nf6yTZWPraE/7894hbjE5vBIsCv2c2/E9F
r+z1Wrk2SuZ8k/CxySARUaadRVKGaZPQHfN/7G2IlQwGSAy6YujXF26LoUe0aWjh48obB7KnK5hw
Y6JfNfIyidTFl8sfesWeGAgg4fy7u/K3sMt5fDabQQ01cATazGA0JzH9NvcbV9EWhuCkDb+AqwHK
EtTaciTxjtDt7VDdcy+vZMVk36xEMFnYBKH+hivI05Oj3X6RovuFWire/zcU4S4ImcqFQYm1mJOX
B7epdkWWVbVfLqOs7xiZCJpsmakRp4hsaHYtzLD0UgWJLP3koAMwORuuZH3D/gYRe0TDEfnauV4+
vQQ740MGEefkjd1G2ej9PYM5k6aXEfSg4UJ84FS55cdw5DDc1GjE5e1VqVW3nQ5Zcc+k+qD4R3Ww
Nt7ta9u31DkUWl9lByWjt+4YeoYEdS6uG9uOvWRybuUsPzqt8nr5K60EH5T6TDou6O4iVSrAoE8X
Q+5XYQumejfN1rHwv19GeB8NLMk84salC+p9C3k4NJ1aa7yeLJSPdsgEQCEZDtke8tSvA2MH+EU4
Gy9jvjeL5a5mgo2yGNo1YuOKYTYG7ClsHpqWV6Pk3FSO9hTX5l0fhltVqffrQ8yAsEBhaHXpVhbO
LAyEBpTJxOJttOudLxA0+931oH/tZO/yolaBSOmT3bNwruIdE0FT0DUF0XDZfR7NL359FXQfa/V6
zjcO1XubYEV/gMTLA545y0gH7mel/mwlXA/j8fJK3j8mVBJ5FFtJ5jHIJ9a+Gr2fi7alhzAeb+b2
0cyPUvgJfapquClV+Bk2kpVrG3cOt1jLWeRWBHnc1R1waTmhJHg1TzWCoBCQn1qUCy8vbRWLPiYV
DWJ6f8TyeT8jWc6p5uKVmVCMTzoyxoVW76W6g65tqy39vZNQZZNRTVTTHZV/l19ztjJDauMA9ZrS
o2fBtazDYL/65f7yitbOEiEN1ys1RDqmhLiwoLF2KoaEl0Pxy5ieq/g2nHbxlrtbsznTIk9I4zUS
P+IzTFGqjPmjBUV5MqEsbYeny8t478N5lODAeUX+9kLCVtEVW+Z0QiH0mO/M8lX1fwT6gxZfZcxg
JFt53TUrOAdbfszZdyGPHEIlyLVko4IYJVeG9WRAAGDBvbmVC1gzAYvcFHNVhJ+0bLyFagd7yI2Q
jasQYkzro5M0yANsBSarKAw56dx/9N4owu6FdYF6AN2lniM9TQ7k784ztEEbZ2fN0ggX/gYRdg06
fQhVDUBmDmdx1UQ/ZuVaVrZmZFY/Du0DxKakpx1xJj0vy4Y2cWDshO5+WZJOZDAaF06nr1Zn3qmB
n20coVVEWgGRJFz6msW6b0hHlSH7XEd+9nO5zhsat6UraSh3SAxcNvPVPfwbihaNt+bQ63nbxNDe
0xl+apKrakBFyCCE3IBZtYczGCFsMH2j6lCCZ0Up9DxfuvC5jD5eXsnqplGTsSieITT2OwN/doac
ONTrCC5ED5LJPj60Br3gMCbHnhltuIbVxeB8YH+COYDhrLd7Fup+ic4gixka6HahKYvT7DPiqRv3
9+qnOYNZ/n62oDQb0AxbYBJY/ZHTGKP9pJhuW2xEjmuulLDn7+UsG3uGE5lWqirorXi1EV5pnf0x
n4N/8/nPIISTSqI6yCnulF4fPBvRQ+Q8IFP2bz7/n1UIfq3Rna4yFkNulOQQBjddcqyCzAt1hJY3
n++Lub7NfXA5/FmP+IxAQo4JLx2wDlVe1xgQm7Xno2R8NTsb7u9s38+wHENiQi9gf0pm57/tpxg1
mFbs91UAPu61U196/eg3W9WFDSs31LdmoaZ9BKkdGCkDc1b4IDNLZen/xoWfbaQQDFcmRCyyCgg0
BU677+2DoV5bWwmkVdewaLIycEOjlNjgoslTGP5mAR/KHz5cdtO+T59SP/CsZCueW8kPYxpnWIKp
h8oQjVbPitSjcuiuo/vivnilonayZhcNRIKHx+5kvVw2/tVvtfB8sFlcUOIVFepWQw6yxL3KL1q1
T7Nf1pYHX373O5M/g1i8yJmXiIO01aCN4+GXf7Tz76PyLXG83v5gD0hW6hv2vZKPWnbxz4IEF+uH
baqkFQsqC1eBreFLfoPYxZ10jHbw5/+8vHvr5vEHTHC0Vi+hH6Pzpq0hnIFIbxeOo0f8PRjfC2Pj
lvr9QL60j8uPOdvHpB3RbQ8Bk6cTAlte9BGlwr1131/XJ0iXXyE43vf79lo6asf6GXLQrdBs60MK
Bgq5Qy9XqGtBXm+caGDox08GZN+K9kUt73p1I9O5ZZmCW6bVMKkDHTQ117+nFrpUNFodpnqrL3jL
Yn43uZ3tK0yZJc2L7GsbQHn4YuQ7i66nOT6N6PuZpyLiDg1PPuMVl41nWcCF7yk2mc7KCFWpCS7E
cB97J75yxhfDXzA7BKbouKY0VNUbEcjGN9QE3wx3XIMGO6DdUB8y9amsBghtj2rzZUCXKBt+XF7j
xkcU207kOUHOfXEvOWJgk7WQ0JXPqWRtrGprKwUXA0W4MfcZMHLxw4i9sr2Gjpwc4Akpwslxm633
w9ayBCcTpGUojRp4/nSHyFVRvKjVh8s7t/zkS9YhuJa+SktSSUDMw4dx+q5NG1HPapXpzFH+Hs44
M3tEQwMz7gGAou/jPEnPihO7qAo+BXSPweCKPPpDmQa7ODOvLi9tE1pwJLWtVnIcAW3qxUct627j
NLhBKvU61aPr2pG9GfWXAplaY5Q37od1+yfKh/URufLfzuBs1bnfZZ3WchnFku6l8g8ZaUQmlFCJ
8lGWie/mwtzICa3aCgEENAY8mjWxZK/NiT6iq8SJM4a9WQ37XNHdAYGFy5u6ehWdwQgHW++gqI8n
9rSN+gMk1l49RA99pO4y7VfoNBvbuFKG4po9q/Iuce7ZPpq8/CIdjmnP/wpdU/Q1ezKv0NGESsNV
r7iBruPRVb7EV1vdAavf7wxXWKZZt1ovh+AqLfpeWeI53bFFawWGXLX4lGxNXa/v6p9ithBl6kY8
o4xEMdsvPkr0DtufmmI3N0y5bXy+NQ92nkcWjoQi5Xkh59jliNwNyp5D8dTNJzIte9gng5D4r7E3
INfWdg65/KSzT6hnQVmlEbkCBuwy+0bq/hrb1yT0vVDaouNZ+2rLg5fBTjpTGR1+C1XDuz6m3eLM
0JPz0bn6qtq3/lQcVHVnB8bu8lFY9S/ncIKRZIWllV0DHNOXnqVfpfB1SPaTTZfR7NzaBaSrvzpz
azZv8ciixz5HFW0lTFur1JZPSEfTeOwLInYaVkz1dHl5aw7lHEe47NA7iZOW3JJXDF8TGBsXseaN
2Gvt8lly5iqTeUyvinPelE+6wKzwWYVd3Pel/8wdvnEJbEEI91teSKVdtDVXdunf0gyxr+B6/xcb
BbGrDCOkwTSPYOAkeqootzm8MI4yC/qlkZEH3OJJWj24f4OQdHtr2iSnIihjcUjWNH2d2xeIOq8i
krDj90b6EEfKk51szWCtbh0Nr5Q7mZtzxHGbnGYD22cKl2Ld19p51LeIAFcN+ey/L3wa5NynXlqC
tsg0T7YTPYQJtfSgkPZIfG9cJKvGTKFz4bTQTBiS3m6fGfaoNCmshZpo6sLbBe9y115XUJH+G2P4
G0gkVO2sMVUTAyC5JMwvP8F15sVbl/D6zv0BEfycTCxjRbw+6cDvGdFw7dhlFiUKN47nSmMlVUcY
xEhM0HJiiV3q1IJVu6cd2ZueDMgSn3bjj+LaRMnykF3ln4LjeJ0fkb++8l300jfcz6ovP8MWnGsu
Ne1ka6xxWqZpgjT0wixisGyMvNkZ3TJJUcPZ6ppfuasUhaEtWAmZb6c28NZM0txAfdux6LhO91G/
0/sneg9rOICdj5fNZO01SAc7NCu03zIiIrb8JlOemxlyW55udHt9yo5SulAABVQ85lOr/6Jcfm+Q
1Ion8zY2tur/a+ukkYheY5P2Zv59u05zlod8iOmm0buq22mpCrv0wDh5lxQtTOZqvpPDatwIBFbO
4DIWqDH0s0zkik0HeQiJOn3GWO2izhN0t35OJgPhjMtbuwUjGA7c/wytW8QbtFjWKlQrXeAOW9N1
v+tDwi38ZjGCpcyw0wXBcgsbD9l9+tAekKndP+YHeMhn+AWWLFrzvb9DJdvYIgZe8csM9jFlQY8D
U51iE6kKOzUM/xT+Ur9LUSf7PkywNl/exJXhJZXpjaWAYFH3JeB/ayGoRjdm1lGFMyf9Metp/AKt
vbEVO7+WJhSBpVF6JOdm3SjEcZ46x99iNaVFzOwTNwoMZMeDjafkmtEyeQF1LGS5tOwKPwmZdjmD
KY0cvfHDqD4g6rRLygDrRdnRdP65H2f9f8CEy6mjxI32LWBjMNIcJRmTp5q1AWns9P3yVq/c7CBR
JebVxj6LPievSMQ4DfZaT30CHzpPmxQ1x50ySVfVFBkHSCjgIh+bX+1YvFzGXnGyb6x4MbWz2Dzv
zcqMljKBMT0qUAP3T23zrKJITupP2f83LOHzpX2lzAjtlNCoDrfoAbs1nL96Dy1xHD7GvXMsUc69
DPnOYmwISxh/JqUO+wN0BG+Xh2Kb2o9lDrVw5x+K7ktF0qaRo6u8C65VFKkvo73bTAFt+fvZZtIx
FptdBVpfoYr9GqPtOIRPMwMjxSLXakfHy3hbqxOceJ7NPbIl4KXNeMgs7bE0KfouN1cb34+FulU5
eBd1vF2fLYSgdqumlkUXptcrreePLzVC7dbPUXq+vKz3V6OAI0Q3zGpGcZmD0zrq1yaJQywll26U
AOmTLEP8exzNfc5kIDFWlu1btf9LQl5id/lnbK1WuEaayJ4UpM0bcu4HhIhKS/WQdnNHa4tRfvUz
0kq20Lzr1IaFm4Q2mEx1Jj5jWELyf0CyTCl5ztWfQv90eUmrBnqGJJz2QbIcGkpBgtSgldnHQ965
c15z7RNhDVscvKs7yPw7PbOIC/Aif3sedBS+SBIt37ECKVJQW2N8bFbvzHTYiFS3oJa/nx29uE5K
mTdx45WW8sFWhy8x/jpHVrs2nI2bcfnVby7+xTrPViX4lCYmhYKAHK4rcJ4ggKrcsfuu283GitZP
wRmO4E1iPcj9ISwbGlr32oymcu6psHPn2EaVvrS2l7WPs+0Z7b+x+zNcwaskFi2oRc1WVhpK3yoi
rimVpmQo0GMztlzK+2Lk792E0EFhzmjZ2LcfrqJ7QHYU0Ix4/JWWiierwYM9BmjSRZ/9nAkWten+
gqTDTZz8NkS7MIybXVyRRTXTT7q5FdcteO+/7t+/xxR8HO/RHKGr37ueuyice7bOdRySIi4O6Oel
zh7x73+x44ThC9kSbP26mCGXitTQRvSHPSQmB1fOrb1eTLu5hN9A1Tcaf9/nrNjwczDBrNJeKmym
cxo02W60hUXSg2hugAvLekVXLXU+hdHWO//9M1LAFD5yVs0tytJg6ghKRA9Zy0bSKRR/SDTX7BCz
vAtk1Gb2TQ3z+t1kn5ThOmyfrWhfmzcRbCKX3eDaCT7bAvGJLkmTFmopP6cxgq9D0vw0yYWWo78R
ri7eVDQlGqx53PHCW7in3po2HSWFFhXAxBacYWb+RbHnp8srWbs6ziEEt4fKoel36rKxcQN9/g2i
hvtZelSSj7787b9BCW7PdFrbahUORr0w/2QQ9VeHEiVDCEaarXHY9Q/0Z+cEG22bEIJVm2XhiCBJ
QW5TRWpoo6loHcReaGShsnzHKZKMjo3YGacuaXT6JaEBDfybUss3PtHanUsf698wwlpo+Cr8aqZJ
cs7vxvrFlJrPTX5fpO3BJE0YwsOxYd2rF8c5onDaZk3P5bgFEYphLyxOzi8Wp91DL3QdSd48eR26
dP/COFTGY+CspblN5G5siUPbbmQv0Ye8hdgSzsNhn7b3jvLSaht1rvcv08WbnIEJUQy1wjwwItYX
ldp+hMs4RH8Oog3PLw99oLhKv9eVj4XzhEip3H1EdDNVNta7vsdnv0E420EOZ6BTs2DTRHr366g/
hwkXMtLQ3GDl3h9q19YfGuvL5X3exBUOfGlZoYV+N6dwZvQq9eT+qajdRdKtSlw4OdzSLN1eRzHT
3nhKrR6XsxUL5x/dLCnOJ5DLDlk36CNMSg9bL5pVlwmBCfzDJOF4tL11mdIwI7IcdA3pBHnXtMhg
am33eWMPl3j6nV8+AxEC+8GpW8sZ28ZDdccvCXE+Oc6xlm4z/b6PoOL65KjHpr23ix/tVlJh1Rmc
QQuhvlShSN07QGtpS51WdufoBbG/Ep5bz3ROpWQZG95gLZ6hd98g1bgwqYmJPgbkYjmYQZTKl6m/
Wzrk0IFE4jZlLr1rTxSpNrZ3iZDebe8fRPF27W01bdCP5JVoHVt1bxaPUzKj7ouMadi6Gq+NpnTl
1N7AXd1aOqSYJlmInXXBK8x1ls1RTzyYKh/LEREzMuMDahKd/0UbvjaIxlxe5+rGnuEJHqAKFSMe
eqP2DGc+avPIwJS8LwvVzZz+IaiQNkUUDA7j3WXYrWUKDiBjslqTF1jVkT5K/vc+rUIXXYFDoX1V
+mw/qOXWQ2T15JNv45qEa10R81NdqGdOO7OzkTpRSB1flbm8i5TyaNvzfay8Rsp0GgN+Br1T0PS1
beA60ieZbLLd+MfCHDac76qTQOGR+SQaz9+V2/QxglAbVWdvrsZjqnbPY6hdXd7l1bjqb4h3xba+
5KUzh0BAxjkY90TFMeOL+kHb6glePte7w3IGJDq8zrAyZBi4u0zfi1Cj6tqQ0sZ8omt344Csf8b/
bRuDcW99q2qnRSQvn7FvT735ZA+fWmXL26y/Ls7WIzi43GxneWpZj5UFpIk0d5HmTdJFZdGL831r
wR7Bu6rZyvlvAgvHP/fRRA0VgHu53ft+4M7avtRPfVx5Neqw5kmr7qutdrCtLV3+fpZ1sCm92zH0
zl6u7iwow/3gaDVbrSGrIHBVo+3C/5mIeQuCyHw22st3yxP7NEblUZ/MvaVoG/f7qsmfwQiOpVLN
yY4Z4fZQlHO78juim5RibU+OD76/xdiyavZnYEIwoTitVdQTYBXsV1N6X/a6NwXfGjTiLx/kLaDF
nZ59ITNQaoJvgKL8MaaFlEVZtjdF/3SWeglJz9azXBZnMEbJBZDEGIJs8bAOsg+hPB2yqvlweTXr
pmBCdgElNkVswVtUZRFmzYxbUrTIHbSJBOmHEWab/4YiOIo8KeuAnDoa9q1xUpzwZaqiY5w7G++v
1ZsM1aD/LUZwFV1kpQEcr/hYHpRzeNT9fG9Ep5Z3ClpnTJn9t1UJDsKu/QGFZeCC4j5UPWoNbhxt
DWJtrUk4q2QBQscc2bqMMehdrTqMrUVz9i1K7XnfygmvdETdtL2Wzt3L5fWtPw24qhithr4RUaa3
Nqh3UtgOg1/T+ro34K3r9m1ouFpxXxbXTst8o9tVtRvQ338ZeNm4d1fYH9zfpK1ntp8HM5IdCWue
FdVNEVPflCpad+5nEILd0yXSpqkChJ1HO4lVlNbJxNGqzJGjiDx1B3M6pMFWr9zWyoSDYOV5Kac9
JmNI1tVYdh/nOj1e3rzVE322MuEQGGbUNXLDR3OKuzrLodx8sbDOyyCroeoZiGD6MCvaVGxZB7lN
V5euGId2a8SuGz6YOT63yfW8pc+ztXXCQUDeL8s7Fcjc90ktptd+kX+9vKpV1362KuHCMjWfYpSN
z61Qhc/ru9wvEAm/i7pow8DXgag6k9tA/VyMf2MzHHxdkxDStoZHJYsDJgXsfT/SOmzrny4vavUW
Rtrvf1jCp6qrJm1NB3vIjBseT6NS7xAJ05BmVv5NphtlqL+hhE/UpMhB5yVQDOHfasHkxfrzmOWR
K3fB975Or7Rg3g+lr25s57rJ/8EVvpsuJ2MfJ2ynio/vkv1oBq9UhDfy3Kue+Gx1QoShJc7ga8vq
bH3Xps+lHnnKwmhgHMra2QdbmpZbNiLEGXPXd46SsagUmWTqBH151Jqv+mZ/0haO4OSVdOjtSmZZ
atW64/L2qyJqE8mHroi33n2LV33v2P/3oSDbfHuh5LaU+agl4pvC12i4CgtXo8Uw7JgUoN8r+TA7
f43yS6G3p8tn4H1rzRJN/f3tmDF+CzxKZmrOGcDIF+3k+K/Gd4KDPcpuS0BSJdIxKz/0/eQ6vb0b
eHKWvX9Q0ahQtdBVe+t51KvHKZO3Cn+XTYo5trc/K28tvelTvnEbv7b9jWFD0Rhex+lH0/yawAd6
eRfWnTaUEopKAYxmn7doGhwmcAdz59Wp7DJ33xejG2mNm8M9lH+boJ5xwo17YtW4LFlTkFyCesgR
PMKY+Koa1Tht8jeuFe6b9kuj/arMjbrIO9ljsjMw4P3BETyAhDRr3PgszaquyvwqQ3xa+pHWp6x/
mpSjonLX/qy71yp9mnR/d3lbVz/iGbbgF3S7UltzudO16pSakesnHxtKm5196IKd3A3/cUsFv2CW
jRIrLXBB9quK7nVaxaEp32pEX71tzxYleIXGic201EDpk/nKMLqfSqduROuXbYN61ltzTOXYKfMI
iAie83CZHEORU3pMq8Pl77N6O8AYBaUn4mLvRARsp1fbOAvIAI/FnaRrd2YmfzRr6/kyzHq0fIYj
2GAblknna/gYbfhEjUTR9nF0gCm5NYK9XO+k7mQyP9BtDXSt2/4ZrmB/6iQ1TTeDW9OrU/fVtT9r
Lo/HnZ+Pbp7U+9D51uThjzJu3bKyaOttbplY2mrvW/2cZz9DsEvNn3OkRhdflnbXpV7eNHQLZSPE
s9K84chWQ5ozKME4M8coB15ftddlPw0Mp4553JWHZvgEc+zp8mfdWJY4Ypk0iZ9DLMNxqw9BGHlg
OahB6Ruh56oTWZwYPA6oS4skNbo+mrE1YKTVdNSbX7SAlEW2i+Sd0b7W8paw3+pNcIYmfCsHLtbW
GvlW8vBVrV/N/kZ1Pg5+6OXWTV4eprbbOINbgMIXSxpUMYpiWV4eu4G5MJEpNUq0xX2m7Q1zr22l
g1b9158VipKXRhguVFshh97W3YlMwxy3L5ctY70H4QxDCCr8hj6SfGRRcio/OdHAtGZa9G6Rqf1O
Scf7aoghEGh+1NowM8szvzb+fCXZPvlD6CBqJfTqOo33Rar5Xt7rjgvfMD2uji9tXBnviej5lYzn
I6/GJN978cPUl1o5s5AMSjXqxU1wlCkWGWlRntQYEe4quQ779oi2nFfii5FHuxpbGkQv79eaHz7/
EYJ/1MkHUkvlRyjF0yBVnklFM8u30nOrbvgcRnCHeptJWpbw5bm4avvQNLfz8NGUTC9KPzfxq1yc
jOqqmje8/9ri6J3+3/l11LeXmY+upRFW2EIsz9cShaK01O8DmOP+xSae4wgxHB2/cYk4Jpm0qDxp
frGvrAbiwK2s+7o7QlMagibEUUQatZTpVhqkWI5lvvbm7KJs17U95Zi9Mj7J5ibl9erDwPl/iXjK
L+KDOBis0U90PlpKu7I1uUV3izS9O4YvY3g35CeHblepLdx8awZq1U+cAS9/P0s1BYvsREHp35us
6iiNw3HYkmNbvUDOEIQQOA0zg9iJrRxtkgrzoTSRG7dOhb41lL96K8JUDve646CHK5pGHDtjMWAa
efhsVHtogVyZMFRn6mTrrl+19jMoYdf8Ue3lPF+gqiddGVyTMfUsiDcujS0UYecyZkcVZ3nWS9Gt
Q4k5om8wzzYO1OrNRJsshFrwL77rKIV5Uaq0hs+jwKEVRGjbe4UcoJ/x4KT7GKqUStu46t8PIP/2
xmisyfREMlgqXIZl2idZYgHZwvJ4ZzxPj+ZLc68++gd5J3+u3Yko7ir4iyjusgNeO9SUOP+HK4Yy
ap3ksfI76zRf2dbeoAUzflRhDVJ2U/x0Ges95cfbRYqFhSg3k57Il8vx6LhwfQQuKk7e7JqP2XV2
LG+c2f0ku+lrdQh2iC3ovidtvC/WzsP5ckWX3LZaZOqYzzweuvhmmkhDvdj1zlS+XV7rajL5HEk4
eUbm5OoQgKTGN7jkbmL+Sb4xDHoUtFNtHqrM9Kqt/JCy9TmFQ2jbfaD2EjvcuMXdTFz/QY5dhEip
doSf2lf/+abVXPRYdt/8fbBVzta20IXDqc5JJDNlQeO3i9Lpi/kYf2p21j7aU3ZD7NfVn+KdvdO9
+sp4rnbSV0Riro7N5xLrZmwbiW7XQWsrvjppX+qD/CTdRFsPozXXbsmQWkNfp5BzEgKB1JzmJM4Y
CLHGez8akUrburbWHNR5qCF89zrP2hRCcLpsfdeAIlHKjv5my/vq++4cRfjOdWpE+rxcUcgvyvbo
WuldmXl6+FPraJ5IpYOj7Cv5dZaPA1LOk7y/bN1r99c5/GIIZzekVI4012bA65V0nczWzZD+JSnp
p2aSfl5G2tpOwS/WvYzOp41JWdOjobxO/YfW/+s/QYjPgrhLu9wKWIyazJ4aqZ6vzYc5zXeXYbaC
UJGYeLad0OiGZdP0g8SLnLu4s69q9aE39oPyM1ZuCmUnm9nVZdyNHRSj0CAce0UOgQ2MzzV1s155
MtRPlzHWD/7fbwkxVDPsuCmzkq8UDXTu9RXpDumzbQ83taF+j+0PjR2dLiOuH+Q/iMIBmJykTnUf
xLq682WiwMxkdvBfYDD3qNs2o7rvOpLyxm6UYTlkahfeF85AesTRi+7HZZTVvVOYGdeZfrbfzeXJ
dAANELyDUpm7SUI8885Pp50Ka0VlPgRU6/4bnrBzWTBPSTzgApPqudYf/OSQTLex/SXzn0az3tjC
VeM7W9zy9zNHYckR2gsmYBMCQKF+VcMXGiYbrbqr3ugMZPn7GUgS9AMlb0D8odo7puXJkcP7236g
0WPD7LY+lnB/mDAiq4kMVEGvs0PLyr6dv0/jB029kdqN2tLq3qkKk9uMxhrvUvNW20wl3Hy4vmAH
Mdm1Yu+iqthY0HpMdoYimEOuq2ieL09j+y58qE/zierVVXYHY5EauxRuCzfaaVcInd1lB5np3Dt7
vyXC/puVTywBIV3490oFK2k7XdLrhCPQ/3jQCAo/0tP38/OLanj2rtr1nnG0UDiaPtn7zoNH3kA7
T9+wodUJofPfIBgRudExawL2oZvcfJcNnvE83jTH/v9I+84eyXWj618kgBIVvyp0mp4cd78IOzN3
lXPWr38Px37uqNlC8901bMM2LjDVRVUVixXO2cXv1Ud4T72k9NAGE22rrmdsC905i0pzZdKbCnLj
wjYlEIeDXWanfPqfHbXRWyIbxa7e0SW9Bf4dNbxM1H5bdZ6FfGbxC+fxVRWcSBHka4/XVoYs0T+C
vBffnmzA4PPQXfkPyo0/28H75TAkkstd7LHelJqe45vHgx2hhKBez5LXiJpAAilfWfpCOyPB8PdI
oV1Uv8f+lZY6SdzbcyV4vrEfe8GAv67+hRhFa3waW+wQgbSahsY/FGm2JYc2ob/nkCDzJ6jbikZm
V4PR96f7qvAtpKr5XIf9BKld+Sn5qpsmOz9M7cl80lE3jJrN5S+msMfRJS251DYoM0vqWP10cirH
MPB0M97wX9gWBIZEY7feD/LeOuRBOubb9lmNnfReOk7by79CEBW/1jYWSrfA/ETEgt1UMnxlkDeF
6gAc/W/urcXRchGpAIhQHzK7qeocW/+Vo9HXNhGlhKIPyKx3oUta52xMAVJI/NHIXtO5VfihJd6E
EmEs4nziMyYZSQxw4sFLoxhYVOdpToOk1CWlI5KNVXz/GDfG72FuZ0EY5b+ObBoyoaAbJSpEnG07
9XnrF0EPjC+1/xUVBFyGxkaiIjgBFhOXhvglRdcsMP6hKwIuw9NzS8qcRmMUBg76nh9tmW/9cnoa
sXZs9zX2V+XG/EOjYwIpQPZQRSMAMuFB9mcgYfSSnAAnt3jKy/YmjAxHBtv5ZdM+KwLJoOABcDOY
l1B6QuWJs7pUGeuskABBc/WW2ag82Q/29uPV8Zx7UdQ/NwaM7zFuRoOxSUDW6QmGGDL1tRytfWVb
u9ebzXZ7bNzUdlyBSl8nc/qpTgVx6cVAlTGZInSREhtbQ+7g1PgPoMg9iv9HoST7T4Z/Xb29udeW
d327sfcjU3x796HaR9WuXM0rPc37sO+wKAzo4NR+3XqPzu7+8/NKNGXI3xf4Aifnwn0BxQyToA5w
LpLRx07U5dE2l8sC4+TJg6ENsqAcdeYueFaAwRafXEPZEk2+088wYla0jfWCdRCVytO1ItmRoom8
gIHkXDauM1Z7GbKA+wxpwH0GOg6nWhibmtw3coQJ6M0sB3aYEy+fX/y0B979S5eObhwce0O6CtMe
K/ROlj5N41bP4k2ZkL3U3dT+P4ax1wbB+1Q5s0X2w7C5yChvNfxv7hDmegJ8pKoDbynHwIjbx7Gf
O1be0MIOZD27TqYi0rEBVycYC5B0bBMVhaLdhakieSSqO3+XRWYQHmp82cmm1KeullTK/RCMY+/W
/VSSjQwYmSuTRLnqyEnaSgCbG1AWq7KKvgHjCoM/sQocMvfyma98XjQuFDAAKUA2M/mtKMUPrXpo
MTo6NEetBvnDnKBuLXCxleNjg7iAvMasECCWuI4j2kklofmQgNC122mSZCNqCh4JK3pABR0DnAjs
uslzEndz0NG0hh6z37+EIdk0unxDgMlz+bj4LOo/zge+WCwA4e7lF9TRkTRas0KsCE3fpv5bN2de
0gy7uRt3mLSzdS2VbT0UjbWsaaeDPJ2RwYDZgseQr8Y272JQqDhha7lyd5ixWWSYk8AWziILFhqW
UlhytbjrJ2uWgaMCKf1U27UaOt3otHjuA9lV4Omr+sCPsCaLb4Wl41NJJcnkySzBPG/oyV6yRled
sVzRipYo+eQF8QSEPAD2QscCJGVnk2Ngx1bbNkwdX60x5NtZDkjcD5PVWTZ4ndyyat2u+33ZQs4v
fhaevy2E/abFIY5A45TBGhaCFG88mHW+IZVxMIfqehzbzZCJ4D7OThKdcQvU8DB8vE0xgXEqruyU
PI86DHi0Y3doKtB/JhNjWpLuLqu1IgczHlgotDRAGGMB51SO6mtNJTObiE2QKNDa7cgxSd8uCzn7
XqZ1IoQzwKyspymt9BBdYgQLOSj3XZM6Kgp2M5W2qf87HOvHyyLPSp7wKfMr30Sqocpn7cc+Kodk
6gClpynRfTgoG9UAfUdNPmQ5uB8Tds+QVxmJfBVUbqQmgtB4Zi7wAjByYa6RtdTO4m/XWWnah5jJ
HUhfgRnJ+LByQ/tV0U52ZAnI6GmVT8+XdT475i+3wJQc4/ulAIg9/ZatX/sTuNVTx8KrNuqP2bAv
5fu6QETL7hKRr69EFQrzhKcD1Qt3ADuBhUOkDHhKIjUwwueMHqvKnN1y8IEKOfdkJ0eBvrus3ao8
oAkyLh7MqfOXTVLPvdzoVYxh3fSgtD+CSAHZ9YaI8EPOPALxBF+NcdCp+H48D12UJr2Ckjz0mqob
GMpH61fbQBJRLa6pg4sTIQXLvBrgR0+PDxnFHCKrw0s1/ilrn32/0elnGQo8b10KONdVuCDDXjuV
Aio9OewibJEEZN/OnzNYbILxLuo/L3+btTMDjoOBiQk8vxBLTsXEaYsL1LcibEBG3VaKNDRVKzXC
BG8UF4J33lnZENGfMiQZBEYAIZ9lk/GkVYURgf9LCQfyMmaG1dt5GMv34wTcZ3uSqhx0GJJC3pt8
MDZ5O3XPaRTM8IeYGHf1mKJf1c94xG1V0yAVKL4a/xMrKuPTHAbph2E02s4w8yZA6dg0fqhxIWrR
rp0XaJIIIgRQccBzfnpeVYeMbyB+5HTq5PohWtEWUCx8688vfiDBfovhAkKu+AkYtSAmDYvNNO6C
ljhakriz/3L5+6+ZmY6rGExtYFmWv+bdF7HAwjBVOavIL7vMIKGdj6r6KoPC/YHOPv2Y9RAp9mWJ
5/GdFaYtjM4jCfi6XU6PsNZ8AoTRJHHiehdT2cX42qzvSY4vu2HonlUHFi0Mm4oKJyufDnJVsBMz
CHpsoZ3KnasQm7gl5oIC3Cc00dyikdzAEBVn16wc1HAyiNtA8AkcVc6l9Ga0tKzOkbQBki0oQ1uK
7i3zWa29ZPZqwDC3kVf5BxoAHvtFSjHO8wiIhbD/VZZXauGZqjd2t2MmsCgV2p28qXHqGkKwyh6N
mE+hp9pjiKLSogGDeUmx9TEiKOMOF3xYZvuXRLCfsLClbqwQlBs2+/cRq47KNsbs/jC9De/jj1TQ
51i5pUHKSWA/IJKneJ2cyrKwX19h7DBxTATGqTsOzW2rqHbRuE0iELVmN0jz0ctjRSpAYZ2KCsDn
iumuCg+ZoNy1/uwGibY3iz8FZ8af1xDqAT7Lnvcaf3vNgdpQc4SYoJiBCdnbWqLbJhVsA6+cG7wc
TyVGGG2eJeAYx6cIo2MM9uak93LSS9cIne8A3mttdN1ybwiGSlCwWIkxKjjVUadCVwrtEs7xJN+U
KlDVxg7WS48xI1tBQXEys50/ZIKkWCSKMwtzpjGOEMQxSfFSmqHdoLKnF2/hn7LE42OdqMR5U0RI
q9EccgptcoOm8Yw22nWzKnCpFdNDDox/KagIIBnlMjUSkVqtZZ+dnOl2cn3DKKTyqN5c9tyV2KBi
1E/XsVbHRsk4MbSvizjumsQp4tcB7VyNPl4WsKKHRiygnQKACU90Hku/9Msk1IsucbCv+DtqMyCC
xHbsKwJPXTFuDdEdVMTILUDOyRka0RozlPQAVY20OM6RZkcNOXT5p9YA9jeaBB9nRZpuQiFqsRcf
tkJO40KMZEMvaJI64Ey7Iih3Zb3h6h30q+ze6AXfaOUIIQ3XlsZK8pg5P5VW+eaQKVqWOsFsHojm
2+iMekojSNFW/AdDwRhyMsA6ikclpxPoWRLJknKANxX6lr2X46y0hyzEbpdoC3JVoYUo9lMWt0Wk
SjHCO0TR2npK65KmdqnNk1vrUy3otK3YN7SCTsCowL3MdzGA8xlBaYjSQARqTsbtJItGIkUiOG0m
LeyD0oeIuhythzmoYzz7g+Dhsh+tf55vRThHDScdRO8WpJiDZM8I3erGmB+oJLrKV00bUQflZZS2
VJ278obaIHOOQQJsVKlYZzTs3vJ3sxJ61ZRcU8kUvbnX3r8syv1XnsFl1cDSD9PABxuBVTaj3dRh
4RR9YNiBUv3wfXMTRME2LJLN5dNclaoDUh+lw6+p3VMLHNJAa4KoSp25SA+WaZfpP4oM9H5gilPZ
wdrdZXFn0524NFBb+5bH5UfKkBuYEYa8oFecqZ5sqdEwck+cYHocANWOAqY2eVbsCeSyS4/Ly07k
ck6tAu2RADI/dWQfcFDhRq3uJ/o0qNsW2k7FtmgmkADnm67Z66JseNWSFjpzfqH7EmhUMshGlwyW
o2s2ATb7lAbXsjbYs5YJ8pvVqLKQx3mIOlqIVgXTVTkGcmZXTbjRMcB2+UhX/XAhhVnWInbNZRx0
NbOcybK8UWt/Dk1nw2JBHhYJ91BWhRkaINI0ZPDYvzkVlrZp0Dcqym6tJmEitwPERGV85KzVEvlP
8a7obHU65nVkU7In2jaMf/m6DrLYt74QxJ/V0zUtFTEBlYkzTpxekVujK1u8WaLmn8yMDsgawAph
BoKLfFXlhRzOaqhZoS9hQWVJkd1hVhypVZCx/oz+qhEC00PJCJUw/XxfpEJmWo4d7FMCSR4trAog
aYUgU1g7NlabsjSKXvpZRRO1uDEjGNhD+R6dlqA8aql/7Frz5c+tEvVDBjKn4uPwPKZG2Uuh3PVs
XEXPn3QypfvaB5VFCFy6Fy1LXi+LW3vIM0Jv9JBQsoVtcrcEaGtQH46m1EmlxO3bPYpVRf9DR3F/
OnQSFh6M63RwG39zWS77s3w4w3OM5V74ZlgGP/WHYsj1vgsILiesc5htqW6TZiI2KbTmzmwPYfrC
QKJto/h1WS5vlAyocMmFwIXvNp+6YmzBZC7NuoNyhaG4ZUuBh+xdlsN+/1I/Xg6zpkVwmeJaomwy
FtdCc2MAD6XKtxQQopKZOYNolI8/TCZMQx3LxIGqKFpwwsJ2rpUUdTWna5oesNpKZGM3bXwp8hah
Ws0/UVWdtkXdY+Gt7rI/TDe/pKPMr8MC4R4GJx1dziiHTxRIasvajue6vdPaBlV9DRjm8zx2Anlr
R4uwDaQU+Ds4qDmLnVu/D9QE2lbZZPfdi9Uc0AmWg+uoFbj82WXPVFuI4lOauchUjNuDo0QdWbKu
9c5UhG9aqzuJ4r8mXb0nkv4xlcp+wrbFZQtaFW7huagjCJhoUHJ61lVbTBV7K1JC/X060WwDppk3
AN/t42oEL0vaaU6ixY+FZR1INZUCF+UzK1557rGSA7y6J2AIdbA2cdejVRNo8q1U1E7SI8ufMf/V
a6J+2Jp7wo6gLrudMHtz6jZmXJnlQJgl4986cST/WY4SdxLNIK7qtpDDsq2Fe/pa1fQxhRzTH9zr
3C3ywLGqOynZmIogEqyKAiWRoWKaXAV68akoQ+qSjmpgXymQigdRtkVKjA5pW8s7Tb0yU0GdZlUc
Y9LCGYLzhd/V9LUSG4YjrKYjQbSrZl12pCrGbGBWTDdWZsluGvnXZToEAntlbs5HvC+wNUwLaGit
cBGdVoqPewR0WmV2i0Bhy+mOVNvLPrGqHAN0+68M9s8Xny1OcuqTATLG2Hhv++TKj1D0Nv1H5Ot7
I6xtKhnun4s0LBONAowXYkiFnorsswGttS4snUF+kiTHCn4Y874ZnrIBVIwiesm1QL4Uxt1ORYfB
ESMGGIuB/krYf6pxbGdfw6S/UrCT+sNVpP1hrs28HCOBqKazUrfOm2cZRj2JmUhJnjej3GIIItp0
gy4IJudL50wO4J1RrsRB4qV+eo5zV01NxeiOlKGzdfoYRKBO34TTRtVcJfigiQ0uS8l0tUy0/L92
qABRQKUZ+8usz34qOSYxcvISvk7AaS6ZkZdFz8R46fRDYDxgntAu4qfLNrMWxbByi2IcOhWGpXKR
W++CIG4knKkcKgBOkg9dpnihBkb1XBJ43eotsZClca9ucwx7NU9wrmryGU4Y3vIxQ6Vp+nMdRF6U
F3ulHSublNatSYKXy3qu3cTorasUjVqU6/hcFVTYfdMRXI/AQkYkfbCQeORgP7SkwMlLQWATCeN8
Y557bYxlCOvphxVslTZ10/i1qrwRq+GX9WJ/ig9lS724jKaemySpDSZKflHSX0EluBJW/z5GPTGB
iSwfSx6nFhmQNjBLC3+/sbJHOezflUy0Z74uAmO/YAbAkB0P1liSmlp4QSNsJW6KVUdSisCczsYK
vyIH9qT/K+Lrny+CMbALM5ImSHGNW8wxlsdxn2ynu+pN3eiPuv2r/C17vld4jWdupcEWrZyuXTcY
zUHryDBR5zwbzPXbfohbXKsGAXgFQF4by8373WVDWLtvlkK4NKHuU2pirhgpmPVcGfssdRXg3sMR
nGy8zT4uC1v9ZAuNuJumGP2p0gAJCWQiDIehjqaK6jirZ4ZpEYxSaXgm8+Vn8ApFhlKDD3XCeKVd
xWhNB+mzHDcC+16Xg2cdggJaBfy3yYYGztohBzHNcNgSvAO8pEcrWJZRYbl8aKtfiPFaIdAiaeQf
AxLBUn6jIfxZpPZa/RBHwMj5RwOHEcmfqP9wWdraJ0KoQ3uCyjoycs5xrTkMaW7A5MvptQUtqiSi
zVw7uW8BZyhYUzWbICaBAH34ZTAiJuMQiq4MkQzuJg6B5tHkaAlgBXpjxfdUu0Giffmc1i7ApRqc
35SkI+CthoihP4axozb7Eiw8jeDbixThHEbL8STtKKTUtAEYcgKkIsvO2tq7rMzaxbNgFeXft4ak
WMC9ZX5ZbVrTDq3nZCjtRP/Ird+XJa0q9M1farBjXUTU2OompNaQVPpYkK98J9O3aSNI+M7pTZCJ
LfXh8qFKmZKpHHBsfTTfa9g8Gypc26Hs6mry3MutG1otPtzkRJGOCVIAveRFtEnT+KauRtGPER0u
l9GnJG1ylbGcdgfp1nqc7gGWZCcqhmNta0v2/m5ycy9+Nl9NgYmuJk7LY+B8eVK1RpliHPZoAu2q
zm6judhgLBCbHuEBEzSYpg6386C4YRZvL3/ntaC1EM3zHIZ443aqAqWDCPOr7yhB08EbQ8w7ubP8
+Mey8HbB4wVXJNrd/HuwN/2QFjVovYMihHN8DIBcH7BYOWzV/hCLYsvaqUIcRvrR4lTZ2PipCadA
ubL0GK93NHFv0LQA+3CLwgwGaSXM0PbD5wSqs4k0Ngqbu8uarnjPiWjOe1K1bps6haaZfB2XXlq9
5CJ+wxVrhQhQfVIU8WWVn+fL9RLQERKI2OPqHjsDkurFWAXuAa1x+AtdUNSjKHPJKIdwoa2fElmL
UKV3en2nTIeweImHp8siVnVZiGB33SLYpKzH7kcQkUde3F1XagXGXW8ed1a/vyxp5TbApN23MpxN
gJ/UGpMSH6ZNNll0mMqfY3Dfx++XpTB/5ZJ2zMMgncZrBP1O/iGbZlLfAMcBd04KhibbcvJf1OuO
iu2LIge7vXhJmOPAAJwB6FQUr09PLgGbfFqEzLavp0PwMN1E2+lD2gf7DNI6wWrEWrhmUyP/J43H
6TEKqyShREDGfAy38bE8hpvo2jySTbCdt9q23rY/Lh/kSpKDGjm26gmer+ipcOoZSV6HswH1LNAj
9QkYNYe/8NRvCZj14A5QiaxR7iCBSHf9eDSbfSaCYV2rNyy0ABvfqQxTmo3B7yFjup/d6SbNbf2z
9qaN/xr+lDZ/8dxSFFDZKxCErhqfhsrIhfuZVoiyGejk4sxKMe3TiGAp1hxpIYUvRxtlR0k5IH/v
1LdWdTLlKo9f2/nPb6elLnwNVvUzIP1H0CW2gLCFcbzxKo03Uvxq0Zt8vr9sbGtBGzzxYBTATicG
5jhjMzujzpKqLp1wqhWUvABaOsxl6BmzKUKxW7NrVNIJJvRQGcU256lFSB0ePCiqM8JtNLTm9moi
1l8cHcDD8KwHWB6WDzhtNDPsM8XHqzusKJK40SnQmVdQ0YrBFqeG7yYVYbysRXGs22qYC8USyRmh
WYsEeAjYU6sCXHyLXQdFetDSADMIkh1pgo6uSBiX1le06rpUZplw7hVd50zjocGG0SR7nbG5bBfs
pPgYu9SLuwALqTRNYK3iAhxvCDCsGqWw/djLMrQiWyes7ySk4pdFrpniUiR3IdZD0k99i7w4z4tD
kltvra5cUzUUweWtZH8I56w4D2gPxnd1aof9jCdKIMGLx1a2leSlMl7A0TgYeznCFr8gwV4/x3+F
8UWaos2mwlAgrAzC3ZCC4Xbqdlbr7yM1B4ni/I+ijx3gJ8ggOM21WLXQ8mvAepFehCQe9DhBFCk0
E8Qgz2OggIwOJAqivsM5jga2y5aSOKvs/DZOe6bioJS/QlmtbdJoTgFsG6McvYxQNybh7Wj+IMBa
LMxn3KXbuFHsVh9ulfIpGFW0mhgrQe/+hUGhrY6GLHJFDA2cfuicSiktDfgmGAh2TYOAHbW/q7kW
BJ1Vr0T9FZyGOuZy+aqO3JCwBY4fagbkqfEfW3pb59v5M5he/0IdBbmIrKK2jV2DU3UGq+olEO2W
mEwAqhuehRZG8Jvp/bKUVW2QdAAjXkVZj0/jqrTJwkqFFKIn9/gtTpLGDz7wq7O0OPx/EIqxX30W
aBbyOOuZi3lGKEMajMctIIjJ5xz+LMbMIZ26QTfoepanJ588G03t6GklSCVXnWQhnItyySj1KUCM
EFBJemVqjxnxH5MQGxQ42cvHuhrcFpK44FZSeZYp5izgF4Cl307xz05EVraqDBaDkKyiPoYN0VP7
KMehV5scykThZ01dM99EzRacQYLAcjaxgrozo7L/Pzl8FhTA3ZUhxRdj4DGbwGtAgfRM7jTfSz3p
WIqwGVZPbiGOM/syiTKtTqAWwQDyXBbOiNl30aqQSAhnhVYLWHostOPuGR6rYZc2D3Gw/wsLWOjB
2RpIwAMziqEHZvacDAtJSujof4yegm/DwI0xB8pWBU3OBoKMgd4XEFJUx8zw6uoYGt5lPVZLDOis
IeBhChhzUswOFzdLBM6kxBgJkizzo5uegtCwRw3tUvWmQ1wagV0VP5rZX/SE8K78lsri1kIqHriT
ZYSQii5+0TI2VVHtZMV/2CA6hh5whGhyMxtZSKgwPYBYgDiujsozNsdg1jR470YNMzWAubt8iith
lmItUUYvAIuyIAE5FTZM+qy3DeKBJH8ChN7VJ2yM55Nrao1N44/Lwlas+0QYZ93GGAB8fYCwLD2A
xRm5jj0Mgvbg6uktFOLMOy3nmQLlonRmTCLNyrOSPgBBwA5FsJQrCdWJLlwgBUAwaUr8G2Sl43NX
aRujnXaZVbm1aV1PHX0OhtzTY5H5iY6QMw59Vqx+yNj3Qo9VxzxHVtxOop4a++3cXXiiG+dZptkF
cllDt0Aq9plZ2UMrGt4S6cG5URepxZgG0CMe6VXfjvbYWFAkFVx3Kzn2iSbsny98KcwtpL0jxMzG
Vm8xYLgZa4X5ExAKMqf4vGzf6+dm6DKgJPAM42++NpMzzWoQvcupcGlzVUWimtM5UB7jPZf/FcFf
emkpNfkIClJH29Dd4EwA1gWdx5X0fENuhx/BkTrKE8Zfrsut7yW1nbxnvxPRj1i7eU9+BBc0tKY2
c2CloDIU2t0AmLPjCKC+ArRvdgnaP+zWozMKntnLp7seqr5V56JHaIGdTy4gNa00u6H3WfajHI99
OGKXWhBEBB+S36+kY5Q0mFpGKg2W82HampIoe1kPH9/KsF+wMMxC6ouysZgEPGjNAQjN3hBvs4Qt
mbqxvAW6/f92elzgiNBFHOcMAucKi8fuPN8xEIgucgcqWNBZd+1v1bjoMeRWVmcEkhqyxTInIFTB
JSWqhrLS4HmI+hbCxY9KxY5jF7FsbMIIr6tHr3X+s5VVuyc/89idFLsft5dPUGQUXCzBohow1FXo
ReWXzv8pLFWKzo3LmeSqx07fiL/fWuEvaRp2oDZ8bUttc1mNtbxp6b1816nVy7CfmXGXgWpL5saM
d9ixTylB8+9az91cOWi5SKjg8Pg8I6r1Met0BGIYurmPPFLa8i6/ivaIH6riVLfSE2JI3rqXlWW2
dmYmCpbEAOLL9gK4MzUSZD6+ArHmELhRRvYU9TBD+jAAsXZZ0qqC/0o6q2XXckSyroOkqU5svS7s
svkbv1pI4KJuYWCNgrC7rAZGjNF/aMEG0LCXtVi9Lxcy+BhrVk1cU9iGlv7Qrcc5uMFkwJi2rkEx
5iwQthrQFYzDAloPlQS+RyhLg1Hp1QAfVu6pjG6N6Y7NsYtuS0nguquutZDEhSRixV2XqCxaNA9E
czXiWSIozrX+DAWLwr/acBGJBkpUzAO0AYuNPfSeRFsvVzy5bIEZ6xT1YGemHVBMO74k2Y+idwYR
ndK6CX7/Ai5ATWWF3LqFlk3xqdOPXARmtnpnLTTknGlOrdnPRqZh/hIMDwCYb6Q7v4PjulkTAx5X
NHcvMBAel12bc1/NQygUxDu0tB1/dobgIwBMUi9qRYlEcc4F1iFl7mRmi6hPSux7vUXTW58cNFFb
TSSJczGaFIAhapgkrH1SMBxIIfAqbX38GEWzDavRD4s1GFcGuyPqzKdJRjVPbeWzCgkxX7F0BYqt
91a7a0TT2KvetRDDe5cSpU3ACoKz8Uu38G2Oui8oX6+a9kIE51yt2cudwV6Og/kYtr8ndX857olU
4FxHiyudBj5OSgETGUkYQ+OW/jHNAMvdF0pw/jOplTn07JyUXndzmjlAZKPB2/+kCX+7Z3Udt6gT
4F2KeyhWvFnSbMD02P+bFM5d6p7GasOqpbLxHKo/sdGbjoLRh3Ow4dPj4lFBgMVapQnTxJBtazdk
tnb7U7mLb807+aZy41eyB2Ap4EDd5vgMapG8sqsraXNZz1Vn/f5kPDxnZWIA2GQ53ygB3a5/icBs
UBfHJDrK1ig409XwupDFfGDxJJAiJUwM4OU4QfnLVyZ3rtIXElO3G4jXWpZbVdlG07MflzUUHjMX
JEIQZsu4HpF2buSjvPFR3Nwo3vA7Ay63q+/nbXH0r2ovfyGb++C9Obxclr+acSy05oJH28p6OrM3
czD8VMtnic67HuQ4qSyjj6mboKpM/phnmzMsLpgUYe8PJkty2tKusE5h+V4PD5F6QX4jCComF1QM
Pa/lkammTHtzBKL8q/Sn0CWogePs/o3wfJ21rWeV4M6HfVobY3zI03fhZsEXVs1ZDv0tg7+FJ2qU
hTVDjfgI1oOt/BDZmFK7QxJaAz7nWgM+rlO+Khv/IX7VX4k97JSbzrHcZ7rN3ExUBRAcKt/lqsAW
PXXB18d7Srs7q3lQI8Flsy4CCxusm463A2cfbUqHijCPmObODuNd4j8rohGO9cDyLYOzjU5X/FE2
ISNKp+coa+1oVDfJ6NtlWfzIVdFcyqqXYSAFUIhAOEJ96jS2VLVWKxlF0mFgi6gCpYPVbfo6cqvy
EMZ7ImpjrFeIMF+hYjoaO1f8lk+m5002ZhMqvQ/NCwakYSLREXt1mp3dqTdYM78cRFiQODPRhTgu
p6r9ObEmA+pF5Ic6HcwKJOJOZgqShDN07i9vW4ihp6doAiXIHApoJe3M+8kj19GBFm76Wv6sbXkf
b+NDcqc5vndZuVVzXEjl7gUtSdFoA4CH0wJwqfTI+BpKAs1Wrx4s7WHRnCFa8C+xoU4VPQvQ1Eix
QwvYyARI9JmtjC5IQVVjtGfRuvmqTguBXNSvO0VKqASdUnNSjjpSYsfvNPQjydQLbGMldQQ4FnrV
wNhDy5pfspH9TKqp3GRO14+9TUA7sW3LohFkKyKFuJgxm2USjzOmDjsruZ/z0IkC4wpsr5dNYdXO
F8fGRQ0FAaIJOkjR061JDwPATciNJtp2OWdCYbfKQgwzl0Um0up+kYwWG6GcAxfL2ympgbp8U5Xe
WLz0hWNGV9idi/yrvnkAMyLVNtZfvdgNtmgJCFC0w7jzHNQ4VAedtdnQ/6LjUZt+6qIYvGr1Cxnc
aVLM3agaOh2sKhBSN8vejfZXO3uy/1mpnpBoZ/XjLcRxp9pIwH2sfaikqm/a9CErIOm4Epb3Vsyd
oj+AFU4D2HBYKjv9duaUakXOvl0zjU5fvYe+wAZXLX0hgDu1QQWcbmlAQN1uEwCM0n8CEYPe2m2F
IhSgttgFCdc91QE7/1JoBgjndCryhzJsD5aG4bK5i7VDi125m4CoyVZRm2z35/6FaVGQSqgM0ZRH
e1TGfNSsfERY0h8M4x6zjqNylYjqNGsnSBUC+AmAdWJlkjOEQWmlsgopcy/F9SOyD7TZlXK6vazM
iiVgmpKhwgMbwUQj+fQUG4RDKTJBeANGRuqQ0AexZlmJMtCvfe7l3YuBTVQXgP6pAHkCH40zuMpC
lSGinWYHjQWsz7k1jlI4vkkNVbwEEP121qH6EPfzazuUk9vGk+o0SfQQUPpzkIMXbNYlNxJoGbcJ
NpDtIAABwZ8dBH4h4EkBGoY9BMwj8GCMKTq12N0hIJKgT235OuRvl/8+b67832f/fBEu86wJ1QwD
Z3YhbxPpxVCexvQ+zbaa6ZaBqGjKGw8vjDMeNc7VuQT6r+2nLglCO6XBBvNgguvsbGyaiUGayIb1
0co8CyNK0/bIJRXVRj3QVo0XLflJ6bOUj3alHRPluRqumn5D/GslEQ3anFVSIRvPDXwnAMt+oT9z
52n0RVpRQJYo8g8Za6s+0Gd6z1B/G5oTdl7dgJpLGzxrePaTZuNb10Jgza8BXc6o8RMoqGzYDC9I
Uk5/gqQXujn2MGpjKlHCdRMf1YXo0KpeqGDHVbrtwsTuYwyh6s6I8m5ebEbUWjoPvSjcygrCb7ir
gB03+XaiDE4bb3vjKR8fh9qlJMTAe+JUWrgZTIyq+D5Wzx/VejflkT2atZ03v9QcBLjSdVv+zNR/
mvrRMm9VaxtPZBuAgwZ4ymn22BmHPBehO561h/5z+t+qc9YcRYY/54AUASJ74oZ6ao/AXgwmcPfd
jmCw7UrQAj9onehdt+JEJyfO2XU8jpKUDhDbT4AdAEQ8zvER5AYwtuAI7gJBVsj+3IUPzG9ToFCf
mEilNLuYUGdgLMDpIRlHjE47Cp5I+vRJzNK9HCdWXHepIj/SGKE2r0t5r9naqKPIM2NGO7OjWfQY
Oqvo/OcLYm6SEXXoAAA5NV5/mnw96SBnmkcnBaVb7T/m6T+WdpC7e8OQ7MRy58TF7upQJyA+3ij0
E8N89qDptpINtgRE4ZJeD+O2ISiLSKV3+RzOhhj4H8hurkXA9LNA1QoZh68hdWjNA7CC7FzNIA4+
b4Dt4590km08SkAQfTdHP4vyKgHFd0vQnBwtZ4qwx27ddxTbY9UtCI/t2rhRGv3X5Z95lgZ//UwV
awIgDjAA5csFAcB+kmlqcI4B7mnJcKzkOQr3FSiTwAwUW4GrGg8msK0BHG5Vr11pd+OnWpiC01q1
msWv4PxRqfzRSHz8CtKCcA2pKeund/+Psy9tbhtXuv5FrOIO4iu4SLIs2/IWO19Ydhau4L7/+vfQ
87wTCeIVK5NkcjOVutNsoNFodJ8+ze0VZecn8sWBOBEjnD/Zyts49XuD9RXVHrNJkedRF8Z+MKbK
LihtWJtPYCPzVTCyZjx029ZvWdzGvVtrkbWSgrl4an+t/QyKB7wP7YrimOZORgibKcC8peWRq15Y
7TQ9ZWHEGaFOS99I/i5j/0ExiX8+jCF3ZfreVxia8Xx9YS7SX+KXCOufgxZW02p8SY0BpnG5bWsd
Sclyb6k31AeZXeUogC1J6v1cW0Q31nQ3jC+65DsoWrVggI7jkantTTWDpC2XG40dRxob9Ibx9I0A
cD7mxUrkd5F++eeb0QIHsLmOYr+QD5GStCeYVmuwsH7z1Q0h75IWsqrWNwPmH/ndZDeYi0SA1FnD
tSxaK7aMyCYizwvi68DqzBz9xAZr0z5nbVPnDhryfuoNuNGvb4z4nPpHxz+ShH0JLN/XtQqSMG8B
hH/clkKvMYad2Zord8WaJOFoqByb5ieQFGiy4+PmRl2SaemDvvYw+Bonc3EI/6yeeCvpWWmRMYQX
jErfsXQ2qfhjelO0k8OjYythLCdcZaAA3HinyBtVuwmivU4RFb2m9E0rXok14V++9+MB9N+sau8B
xkGTqpurr4h8R3q8vgfLLnKm4kXTASinv47xiSc3tdTHnAZ8sCn5d0MInEBFjoFCwG85aF6i6t4g
T+C+Iw6n9Hvi/6gqcMKge3Yz0c7Jm27FWS5b/skHCT57CnXA99FEyTJz8uZUnSI3aNW/rUPVphJK
lNG+lh/6xkRR7O+vd9C94+E4XxdoWxDMhIO8pY84HEXWhCB+lQ5+l7qgGFzBpi2pCDkEo50QoqOl
W7jepTpB6obgQhgMKbalIOxZPGIEJx8bDNPza8nD/9ff+P7ML13hhuUJkmpZZ6UrCi8F6kiQg9Ic
bKYzDFv4klTzxzjkcDNxVX8MgebkVHnVGtNRh9ymufHkB/3OkpNbKnc218Oj2Sv3EYafG12ykpVY
WhUY4Ux0jUcDXvDzIT6xxDwGJXSR4pDGiVrfq/GIADtvfmi0aPHsTQGsK3n0CkKmbB+OU2RLvXxv
hW264iu+Vl84wgRhqfwVfKF+IBggAc2Tr4eKwZqh4G5oARGsapV8q/jou++MYO6l7Htbp/FTmHIO
go8JoxEjQ8XWIecKuNLjyhmdc/vCF53tkhBttQlNUeiAXbYz76qx6cBWaB7yCcwKwb2GeYwyvyHG
bctXnMPCVXAmd/77kx3xS62mGcbEsKiJdynpvWhCu2DDV6xw/vwL9dTZDOE4MQ1DWHBMrjaVaFYv
iW9MBfR9zQruasm0DONEgnDTKJ0+RnIGRTi9C8i3Qdsh8ZT037ThyPMbzCfU1ds+X1Fr6R12JlVw
J5gZE4S6Bb0M8qJM33zJ36TyjZQ9VNHvtMF0H8xcWhvnsrhlSE2puL1hxSIbq9EgvWCO0FQ34TF8
fcsBfM0zupJdmBfsYstOxAgLWslVOJJZzIBhyUW/CRPXz1xteMw1E/M/VtI/S0cSA4r+aCWsJJ5D
c8YNriHJHxSODuYD5sZFwa80pEgJuTxDzGDn2U90FTDer8Ri15cU7cbnpyCNeao0KS4krQ7dnsr3
nZYfutT6L4ftXx1B+3guZkoTsPrO7q8wHuvmPjbfpjVHsnjQTkQIQWUeyaHcDti1ZJIY2BftTlpx
VWtrJdwnQEbJBoanwVOF4UZDf9UwBDc0X6Olmj2CaH4YGwTKMPBEYBSy4DGCcpD43B4ObnrNjcqY
+dZBKRuM9tlL5hoF0tL74exiEtxgoFuFUcfYmVK56cbfRqhus2Zb5oNtgtUxpPfy1H51bVcERFJk
I5N6Yw1PtN22xk+q38naz5z8BMWkrj7QJnPqPHf0fi+RD8sEBytgXdfvi4XVOfteYXWQesO7N8f3
hiVSI6rZyHj1tN0u4RiDgBkzBUPnXb3i7eYjKGzJmVDBIwRctaJGglA+uRlSa302sirKXIzJsttY
xxT1FwvdBdc1XXLs8HIzIQ6yfCp6oM4PDVpQtMwcYAhGX7H6Jk4t2DSaGhzrLiX32Vj91k3+WJlr
5dal7OqpYBGkFXRammKV59ftc9u/K+rvgMpOYT3n1a6JMSJ2OhZkX7YDa40V37twxs7iE2GlQ7Wt
kdiEaNPgNu/ee0yk7bKVg/zV1X2xnydRkLiypll2PkisWAyP3iX1Jhpf83GCc3c066OymBLOU9XB
sQTglmxPSehMQN7l41MRN04SeXnzplJkUFM2TW//advnERXgpMMwKMFX1uDW48WIEC1vX4Zxn2o7
LfU6DN0cpm0w/qz9PdftJNtdF7uUlsPK/xGrnltbgsY0iWZ40fUUScbETRAQRmnkNpjYW9WOpVh2
7n908UYBgW2egm6dgLIXjIYA10mPXHVUYvupHSM92Vj7eu375o2/2LKZ5FDF232uup5/Xo4BuGUo
YVVMvXfiMWLJ3NrdPvhkVyfv47RiIhft+ni/z7MD/5UnGKKUB2ke1ViOOBq2SKYoEbr0FK8odql0
ExUvnfVkGAdwzoRDi5TkYSTAMwa/4sGJlKNZrDXWLZ/Jk+8RTBZ9kFzp4nl7jLesnXZVOnkKXF4b
vaiSnbSvow5Wn/S5HPFF7nXbWAr2ThdDbOtCmdAYFHDXItva4Aq/Tf3CM/2Dj4IYx3Op+EnDH/Ea
t8b/kEplJNnmIURf/vEkQpdwCVWk0Qw2pe80lZmRvQVJykj5Ylq7cqhtQp4kXVpRVjQ0FFhN3LuY
XYcJcriChVu+k3vM65UsDISRd0Y8gq7hNjBu0VRTdY95vuLuLt6oM8fdPJsQICTUxC+mXMyzEju0
gob2m/fp7X49/HDvngJnrSp3Yc2zGGu+S+gXWkEEWIHHQ2vDiUf2q8EOnsfYLebXM9vdrgSzVExG
zYIw9whPfND3obA7R2kne6b6apqrQRHZzsE5eG+Hf3543sE7MIjFL/xw/+8f/GHDdgy/vK9//vlL
l7kZu721ne3xuP193Dr74+vx9efrdsWo5xNz6lHwqRi0B/jG/Mu6oJzjZWPoft5i+K5d257nRfbX
j+0akcoXecmFIA2zaDH6BxPkRboduc95wkcsvrN3HM/xoLTL7BVtLs0W2mDOuowJ68BWiG8j8Ohy
XkZlZCdsv3/dO4fv3ubbD519c1e2+CIs+Vq3E0mCZ5SzQPFpCEn7wwHbZrtrqixtDAqsIAPEEDcd
0IBzG4pymsd1hCTI/uA4bwfvF9vAHOztSlD3RYMn7supHEERpeN5mOSQc/j+/fP5+TlgE3se2OPE
0JqNP+PfINq9de3t0+/Cfvr91LP55++Rod44/8/KK+mLRuryi8DaRy3wxMKrnmteAVqShbUCS5mP
y+5+h+VltgPdt7a9ov7Xf+yaMCEl1ZNMHoxyFubA+pn3uMHJhCRn66yI+uJcuRClAzBDMCYCk+WE
kEYe6gCkp/Us6jCfAG83H/vZEUA96OfMv64fiOW1PJEpxDMBTYa2LkHp6HCmMfwG6nb8/gptEzuy
f22+bR5uH25v3ZVNvEg6z+cDoKB/lRUukLbs1FBOIBgeMGee97x5t+/WnMqSRz+Top+bCgFXAQbi
zOo5B6TK4EEfNrDUlzUzuQg8RHUEmzSjtFLkL0FvjrfbsLs1CV952AvrMNEYhmowOtPFYpoW55mU
AKUz79SesLfOa13H2zz8KNwfX67S3s5nYOXqXT7+J2KF459oPueTArGzfSTsrbXfXmu3x3Uw2o1T
u53jEJwKhptSZw1+pvjjNwAO7MZF4ZqZLMNPrP/2uuV+IdavrYcQ6llZCOSV/s/Wzteoc/j6DQdn
PjzzjYprdD6s82/4HT9u8b9fhwnHCT+c+Rhf/ypzPi9Xvkpk8JdKv2zls6/6+jbP+ef2nr9i/hb8
wo0w/1j7Am02afELwGQJ3A+m1iOOEdYlz5Ep1isAXGbBiCi+fsBFPrJv0P7OvpndpHP01oKai5gG
uTnwJQDrh/kawMUJJ0Cr6lDrLMjt2rFirYmCKW0ZTQxXS4OVd8cXbeGZkoIwwSs3cSbFoaXh8svZ
fcAChmew3bFf+NPEwCWAn4jcXOjLoPbm9sF+3D1udq4L9X//Pv7Esuy8+SC9Hvfbo3N8fd0fty37
HTg9+7nWZyUmY+b4eF4UhB4G6uDizFgj6XmGUlOCvjTZr0AjmOSlCwYngHLLwW/JZiJTtAuqLF1x
sgtbYqKtBAM6MK2eXJDQWL5UjpMOhgB0KegMr7jWQf0fuFUDIHf0tbDrxj+7AmFTgFVEH7AKpAVG
LgibQhNNS6oOemoN8i+Auuub3rIJUhSkcgldKRZdxD/Ib59KE+KfnGaJYVQylJseevSf0zvTvB2y
TQSgV3OD8up15S4gktjFM3mCIywxKTFuJcjLKJve/N+g1tlOn+lnsMt38WPBqk3yPDr9p7HiUuZz
I66qJs+DyzGMmmIaMP7+5K1gamVa+TnFDO/iGPUfQYyy5Fq6cEXG1xvzREarJgrvO8goEx8QlQRY
h22PQs/1JVwyxxNNxJeqisJ+b5aQwlPtWe1B6Ns4ctcnTNFWou8LHwg0q2UBLUqAbJzn/J2vGRxD
WtCRZ3Pzjz3G7d0Q6Ctna1kEhs0A+gvQrAjMVXPUP3RMeLDLMdgVNQZagsjix18uGNSYu36JMXNU
g+7rXI0gbDEl1wcJ2mR8WgOyie8VEt1yvyLmYvdnMWAdxVRZjNbBpSGIaeOkp2aF1dL3eUkPXCcO
iAhXvMOaFOH80L7rNSWClKoAo2FU3caG/pNnfztvfGaPnAetYd3m7KxIFtFERkzzDmIC8y3KPofU
x8RRZ5XZ8PJ9dyYHN975ohVmkxtxDzlpVjtSuZmG71p+M4UqC82EGfQOAw+z0k7X+LcvnKwgVzBt
FdnUoPNnuXrjgtLGzjrKkPR2uwEYX+1RzqQVz3dxbC0ZY54UA3yUYD7Ge/Nc02zwo2ZogBAGzNcO
hhyl4J752qu/RtizJmg+cideyEQTvaKNEFRrAMaSSFN3GC+X78eq+J5gINiKXgsrSQEph1c1CBAf
VNCrlcBvp2hwEnWRvGLkntMEbcvA18JiOTtonDAfpCZ/faJx0jCxCW0JuHO/4poTFROiYGZV3Ga2
BvRo33WsCx2KMolfrsTtC6dtTpnN07nQOoBRYOdrGXV9BRgSXIch0RuLZ0DDYrRwrpG1J9bSpqH+
BvJ0tKvoSAueC6KjXMCFQ6MxQSZcfe7oUUvdqNJWVm5RoRM5gnGEsoRydtTBF/pkEwEioBLuJPXk
Xd+gizoz/AdY4P/oM3/HyQ4NPpAIFoc+AFA7STJhmoNXE9cc7cK8URI2YPZSKTk1sCjttI+0FWDQ
opoA+8FCCAbYi9WsDHOeZuq7zMYl7ypS4qqj7ipqvhZAQ4uzoGLW8o8YsXbl662SSinEBGFo6/73
XiufdDl3GlXZ5sWaMV4EwLO0+SIGCFQBnagQwkQDirW9NUEpmIVc5HtZ/4yiXxii7ITpWmF44WKG
MOCY8Gg1dIyzP99ARaplzIOEalqUPUhcuyXlx3UbWdyjEwmCKZbyWAWcQgKJOzsLOob38SOGmK6Y
4qIiQI+AXRqpkgv+8SbKRo48O/yTFRxlMjxp0UqYtGzsFDUcJFxVjFoW1gpoAEPluQFjH/xHP58w
HOaZ8MnRC2Y9ZZmrdkeiH8gvGdF8xpvN9XVcch0ahr7iAxDiYELy+U5lel36xogxd7EFrEMFutQf
Uev6wBpel7Pk6LUZAA41MdFebIytDN4raqRAjkYOaPJ0htxk/pgwStNNZykMgL+VY/yFmRQPGPLl
oFbGwhJNjNrTqc+yXtczjEzRvukBEK0Rb7+TVNsXjXHI2tq0Jz18NivyGPVDz4wkVHaV3ss3Pi93
eMBrXtGUHDBR7eX6aly8m3AYUSFDSIl+WgPI4vNVrwpD6aPR53bVK8Cz2CDpD0oP8xp9AzBm+tyG
K3a8tM3oYdCA0TAxi0B8/gZoQ4lMQBjtTA2Y334S4mXFZEfJyjYvKnYiRwgwMaE8lKwcGGK/e2mG
hy7bATDncGNb0INSeEX/H65YpGlRc5tPD9B35wsJdK8h+X2IF4CFqVg9sMuYjFdXaw/PJW9zKmZe
3pMLSW8A1FAsLJ9JH3qSswbtvBZ9vm4US0dkfmqYeGegI0zE31lRzTlto8xWhjs/PPAKE5PIlspe
k7nh+F8W7kSYsFGhXOU1T2N4HV1mZblXo02NMQvXNVq6c041Eu6cpA7qWoIPBZWbJ5HWzkBFEua3
DQrB3X8x8D/66MJToAN9R58GEBUo74W1HZJjpT6Xxe66QovH6ESK4C1N2idDbUAKtXYUMPDivpNY
t4Z0WzxEeGnCDhAag0ZAsLYg7eKIIwYPtMCh7S8ZCT1IIzW48IBWRKHItsa1+GDJxGc6ZhSx0a1I
xLG8UZyrHK0VmY3gyqVpCSgyCAbJ8foCXmZw4PkAckc+ACQaoHkUVjBJc9SsMb3ZLsuaGaHGelNn
ZleBw3iId2rue0avV0wqW2YAv6NkP7iRHdBE73XAoHdlj7bJ30a5xry1tOR4xxCVGohWVEPwI7j4
/T4OkUnIGuKA1QA+/3dS1JtceckmW8oPxRradmm9iaHpKN8jo4Sb4HyTCyI14P5PcdpLHm9LOQVS
RguHQ66lpnN90RdFYd3xbKSYpiNWdXV4Fj+jUC6vpgNFI2U/yM8m6Z+ui7lECEAG+YIiIFQy8cI6
VwmIR5PL83N8AjiaJOFL10SHuvs1+j+1Hvj1sAmZ0cq2ofdPSjS4BkZnOpIqA83druVBL0sT+JhT
exYCxEYBr65EYc8Semte2sToiq1fA0HtdgYZn3SwxvgeOp0zgyGJ33KnUGj3AcvsnZEqAQherC4F
XCVUlPzRUqXmdWiVKGaSX1PilFIFnzaGfb6nVU4++TjRx86s0gIJB8V6iv2YHgcT7L0d9+v3Ev+V
mMVoQnhLS2vYNGEeJF4g6V3DVIx9bVnYJEV3rHok1BxsUY0JN3GJyXKqJideHwJf5/Z9r9ceqVMT
E30mzakrUjwUfjmh9zFOq5S1RUNsMhiFV4KTmQcNKJlqPc9QCArbgrKx7Ms7WjXKxExzyH5KLYne
xrkAyCJSyhEDjyleVYM+IaSuS3Rc63GhmjdJRzRgpgL5qS+7IT60+mg+KCGngwuSxD5wyaCm94ka
tY5aaIGJDlfQauipAtapUpL917CgAzmEHM9FcGFp5F6peLULg4p4Q9whOvCtACe/rC0uQ/uYvPRx
GaBRru3SjVI1uccB/sy8mKINylYjoDa7oB4+fDmMW7sf0FgZGmqx1pax5O1PTUiw52rqp6rDiHTM
hcpZ7d+1/iNBbslKVi7+C/jQ/N5F8z+AXEiWAnwvCKpjeW50wAEdh/ss34LhP5a9sXzBxB5WxHsA
xzRpe/2wLvmEU5FCRDNYXU0yCYmXKgRyXC3RUhEWR/TSvl+Xs7iGFOPQAYzC0GQxBqd1OXVZCjnN
UG37UN/kZfwCLONj0fYrbm55Gf/IEjPow5j1kTJnnCdzq1if8nhs9MgerQ+9cKfJrZNjXK2Ny114
ZCB/hbcuKIXne8MSLzS5DaqoxpTLlB6C8iHvD9XwIwg/xtyODW/EgY2ecc4ZqIDUAj0AqhMlb036
eX2ZL++v869Qz11vr1SW34T4ii4BNY//VI2JA9CE7YdOX3wLIzuqV96tlwYEiWD2IPMLH1l+Qe/M
AE1PFDaZjQqQXZSSp0fWrvfXxCzkeCEH9zKQ+DPCUZxn5vediW6kHCFXbz7ptDtGXVhtm5DemFqU
M64mvR1qeOQ1UbWLcowvByLdWjGty0AWfBwgGkF6zZqnpcx/fxL/T1ZCi2hO+EZ1fUDkEm58brVO
MwJkCNoOJH2BRl/xCksLTMC3DFztDPL7AgWcyCw6WtBITnMk0YeUVTyt7aDsfbctlF/XjWfh4Mxr
DFzfjJVCK5wQi/jKkHIlgXq8fI3oryQcmVbBZqR3iX904x2YpcbpbxtckRQ9E6qfr6nM/TSodJgs
GqO3sWK+NWHr5ZW+kuBYVm6uqSBpT9DQKCgna6Xq55ijg0ZzDHngdxV95gig+b1V23rl8vrA/TVA
/KXXg26A1WA5gWREku9cN4xObmlb4XDU/FdVo3U5v/P9kWXSys4t2cipHOHY+5TmY0qgW1Xf5Oln
w12lP143jnkbzpMo56oIy1dhhrKhcKjSVMdJztmA2XHXJawtlmAIlloTI8ygRFKgL0LiuySyjgTj
m9R2DQWw6CZP9mVez5MzxQsrRs0IymTWvYRekNpk0wAqc5/5ym2v+Kxu1sq6S9rhROEUA3qA6G3+
pBORVEPzQW8hl602OiYf34/RXdZFnrbG8rpkCidyROBzH9baKIeQEyrZ3lQyzG5PnSkNnOubtSZG
tOwh7fRWhpgWLJ+0t9yQV07B11jgLrFc8A7wRMQ0UEIE15AgpwebeSRbyO8WUT+hKtT7uqdiUMHI
hqTR+CHBnEavsErpLpKjztWqMftu9bzbq3WmgVezGv+aVRZfRNDphG4ngKCRLD3fSCnDcDUqcfTj
xlr3Jo8TWl38XiHgzqh16yM3x/reiIK+sSUUFRDEwd+6/2HxTxZFOO5Eq3S8VLAolt895b7ysya6
Q/KVd9zSITldeuHEK1k9FaOPLSb9NwpmVyVXbL88TtpdKE+Ift+G6b/oZSHnhaf3HL8JEgHCTopQ
RZY9iizfi0vZuMm1LkEVN/3rmaWzXc0pNuSDgTMXE6FNnTZBPotqW+0WmI6HKDPt67u0eOOg7jcb
MLVUTczuhn4SN5OMUkuJhougAvnaVpW3TeeByF6hD6qJvpN2hedjyc1g+YAxQn4FUaiwhJJEMdRz
QH7dGAJGlMZOp3HHdd01s2Zlty7zlGA/RaXAAPAZ0sRgiCS0rKZIzVA75WySnKkLmGK+V+oh62+y
6uX6ai4qdiJNSFQS3jcT55AWInNtZRtNBg1BXrN8jax20eXgqkYwTxFomobgqaWpSuts1ms0ZIzt
ajwA1Z2orVlTS3ZMFKcfv9E+tcdyOPgp8Xy0XPy9rvgAZLKBL52t59zFcJ4XwdDjJgzx0Pf5j9YK
HS6XoJWNVvZw6YyDVQTxCYrgABYI5hJNppXxSJqRM/ed1XtyymjzYFi3Wrzrh4gRUq3c8ktWg/IP
mGx1XFOoypzrZpnBoNRphGl/1scEElvpgdc6q9GDRQYnqNemiCxE7FhIvEvmDUX5TlhKtcwL0DiU
yBa0VrkvRx3kSFIFhodBjyNXQxZk0zRW7a9ouRAtge1MQyLRMHXkOYV1NYcuH/L5NWLExkaaLK+I
1iATiyJmjgikfsDsZgoL2ZlgoSAjwfGbgl2pIkWEEu5f26EyM2+Y4GvDBXwRMrcjyAhbA5cv51u1
DDDH/raKVEbDNUrehdONZnAUPzFlFTR4F+uVxyloyUx4/rhHaigA8cWNkR8DdcXeF5+RBCRe6GCS
QYIkxhNG1MEAE6xaPlPOaD3gC08lZUP23Rjvo+S+0O9NczOVjXd9KefdEMNntADOFg+nLIu7pVik
1YMeCjbSh6RjvjiyVlmw8hZfyLyi83Yelo6iIhpRRBiNWflcNTgOF1HBTjRu8vxhiI8mR65zE5pb
ub5VVW+KdLtH5Km8I8t2XcuF5QV1yVzWRZoHfUMifM2QhoqTJKptqavZSGyjecAMxKgD2BX4gtxp
kZQkzWsUrFGgXa7vuWDhelDbUpYMHtZ2027UeD+kvwYUFa5rd+m6zmUIvqQBearCS8igKjKvbz3f
8WljgWihIlhVc6Vsfemaz6R99WidPBiMsYraboA0brlS6yKpKiNV68e7Se3ske6HNYbgix5jYJNP
N+/r708kFhaqShGSWHa68wem3vCUFbfNnropQ/7eizEjzn4cvRcU6m9QJWdkxXouPdq5fCGsNTAN
JywSaCwljRsQYjdrU7Mub4NZwlxVRdSNSbqCW+5aaa7ExDVm67224Y7QfVO+hqmLvPZ1U1kTNKt6
spTGgFZQ7kNQMXpl+HOSbzI0YPROa64lHi8957lKwjVgYnhliLustuX8R94zk2CaH2GrbZ/Le4O0
NBrcAJ8X4a9jjCAwNZPaRgEcc5cS21qbGLN8uv5IEE4wHq3qZJmwvgklkjHCyCf4MZ/ot10usTQw
nLon36/v0ldn7LlXnhfvj0zhRFtGGFIUPGo7yspviYqKPk+z0pVpyrekLnQNjD7wqKirJON71Ooc
vGhltec8RdUyiyTtU22n+kc75NJtBW6ZW7kfiu96E6aPnRTrB3B/ggLFol205VPdOHFhVk7ZNtbv
tEc9pAU7+6euaiESp4PujGBwBxljI6G5xwyCbdAQ3+ONoWGgYUGTA+mC7gCal2AXyebwGjfNoQbG
VgXhnT44JdWiH501FjtkKY3tRGr9VyiXsa32CS9tUzLcWBue5ILwTVIaTxomsGz1XDXcSooechqt
kTIsngFUGnHOgJcGiu78DEiZSqpWRWMFSvF6yUYJ4aTG9OR2+PvJxbPnOhE1f8rJcTOrnlqSxOGZ
Y+BUJbCAWECavEt6bCtkn4QFk3U3XXvgLXlooIpQK0byG8l/wWLLto+lTMeZGAdQgtapN2aJ3eft
rjKyTQi2wpED7dzI365b7dK6YjQi2okQmkFxwYllXUfa0UIa2K9x2MmxQ4EcBlJ/xmDulQGLvC5u
6WY9FSe4Mj8khiQPEJfIxx4Iwdp6iZu/Jaudr55TIYIXI5jxO+XdnNrOf2VANSdOlx5LdMWk+V71
1wrhC088iMMVQNCsriFaEcRFgIQVA6gubRNA2dT/6C1WVNTRwC3cP7c4fzXy+YAC07FBRvDzPywo
gulZugz7EfYvlfQitvIGZADqT2S97AhE3uWKZ1typgAq/StD2LSSG1qVDBU2DYXKaNr0geqQGBHE
u9r+1NeKM4smgnSqpeH6RMO+6EYxgi0wepz0TNOYjLKl/jkY+Uo8tHQDgRDg/wsRYbJJj0ZyKcnR
p5XXr2FmeFlF3f+yM39ECMlGs5ikrJWgR11EYJqTWDk2ttn9vC5l8fzOKH6Mw8GEE9H4qNbQKALB
n90prw0a0cwYJhA7YDVipFurXS8awokwwQlrjTapeQJhtHvyUa0H4rJHA0uaOwbZhc1K9mnJEODw
AVWCW4L9CQuIZGFBfKWtbU0tNgFyB/FguFmycoD+xyvj32tbNIXRn0hl1ri2s8CVio0+TIwDAGBo
b6XMqHQ75S9kdGm35qWW1DsJFy5qnWOoqC06/e3Mn5gySKCMN+2E/AeHeypFPb/MJJJmU57gWilH
1zBaQCi90P913QaXl1CDA0JqZE6tz6qe3JhBSfUkGyGkjZ+CaSP3L5OxSZCF8YMNjzyp/qzCFxDI
XBe7ZI2As/0rVbBGXVLzuhog1a8/ItQYldjRu73U7bTkKTHWxpEsbteJNCEqSEkExK0GaZL0Hmk/
9ATNgquhx2zSFyHkiRAhCBiHPA58CiFxcfTbe5XeDaiOtfnNGGLYD8iYcozYdJJirRNoyYuchjzC
BhYhTdOpQchDKh8NT4PNo/Cu7YO7iowfpObe9Z2bd0ZU8/RkC0YZy7GRGzUurZze+UmDd8YmwezA
v8cvoKnyxIEId2PbD6iiTxATTNk2RdNq3bWs0pA/S8AVBMKybLiXlca5rtySoZxKFW5LmvgB7UGt
bAfqO21/q82NugbqXVs/YbsiQrVaVSCibVDFH+kYssJS38Eeva+Vx/+gDnq/jZmQC4UUwe4zkvKm
07saiCjDRRUEY42M9ypaY/xfVAnMLV9XPsg/BDFFk8ej0kKMgacb0rn0oS3031qQb/iwNip8wdqR
2ULr1MwWgwqqsHxVHAEhkFSVbVjbe8AFUXO4Q2PpintaCDHOpMwanzjFbNRz4K/qyk6rbQGgQ7UW
li28GCAAZGCoChHkbQXzHs0xGhMfAoykdnhM0K2ie3n7PFVgo/elH2HNWW35h+v2sOB1FdRnZtyV
icYfkYiMoo1KC6qmskuCqEn22WDqR1KELM5um1vMgzpel7dgGGfyRJcYAMziS5AnodTVsrjOtynf
TXWyotdCuhM1hBPFhLgzC00zrUMIUspdoe8M1W7MTVK7CX0FO64Kqrc02Q7xxphaVNosPAKnFYtZ
8BynXyBW2/EwMvpCxReM4yHF0AvV2ibZ9vpyLtQRz9QUGxV50OJ1NO9fIo2uP3DAMSnGG9a3NbjI
ExK7LbxJqPRPOZ48Kwr+D+HoCgIblArKBOFMJOBDGHu1RfUSMY+RY3yF5aXRt0x/qqWcAZKIfiIW
SytiFw/K3Iv0f1IF3yIVqdrLpKts0noKRqapNh6HnlxuAmDfeeIlsX19kZc38o9AwWZ7X8u4NEHN
CsAu654OKNquPGAWl1IBlRDIu1Av1UXWmFEnfhEUPcwV7DR3Aw0HB62uvuuj89UZaFYwzVRB0xGq
MTP0CTyPer7Wurng4uaHB+g5QTGBmp+wsAB7JpVC9Rok1dJPqyhRcjPWBgQurSWqOejjBSsU2r4F
Z81N4OESYGbtYO6mDVRbne7C/OP6hi3dCKdCBLuUUvTqT92ITrUysIfkLVU3su9QYvfV5rqkhV6F
efDbH32ENWtkWlV+Cn3MwQ0wngjcD8a3sHgamg0dQK1auGlyCNNPTd5M4GpI7UljUQSk9Pv1D1ny
q6ffIdhoE6H0k1b4DomD8l97zeQR7XPAk69OTl7cQQN0JYAcgtVMTFEkqN8aYalCY82wx9wbQdhY
5N51dRYgs1jXEylC2BXSIkz1FFJig4PkwBnGT0u+6eR9WG58Y98R7vnqbZQcFGIP7buR/Panz3qt
JW5eNSGyPfsKwVrHQpb7plXg4CKXoBGxz+22BNt8SJhZITfa/AdPA4ZczHZABRyjQYVLCzwZfioR
yJsmWjhpbaCGRNQPozHWHpKX9EMWFhjvO1SiZ1ZWETObxmU4A2oQbrDJKd3BAUMzG8G3l9yB+nM3
sdLt3eimjVn6G8OyvOg2/varcPm9ehc5ygYX5rfUDm/l7d8ObkK67/TDxLEcyNfOaDh8WGk9JX7I
tGmXaCu5iCUHAZ4fFK4xTAFZFmFfJ60f0zTTKptXr6UMHxFvm/H/kXZlPVLDSvcXWUpiO8trll5m
HwYYmJcIBnD2fXHy6+8J+r5LtzvqCC4SPDDSVGyXy3bVqXNuONQojS2q05WgCkDYH1NKLIrRKCJn
iuF0baChNpIaW6XHLQtKCALzYzamMyyU+QSwRO2mWxWr1dPpdBBKdIFeWB6zASbi5Mib24gFY/4t
0g4JC3pyE7Z3+t9DFdnCV4oKDDp0FmnK8+t23xT5lOiLF7CdZgd1fOdsmfhdJVV3t2FQZNqAHLfA
inVuA8oReJ0k8ALIVdy0u3YP3ff2Pd6/Tn6/q9zcDz2APqULhon2UAZk48xfC9mn5hXPIGXOoby1
TGrVeBriNG7fFruJ53+xg/fE0t0FsRSVAtY2Rw0ElBgmOkdi02fJd7N85MbL9Yi9diwsr5b/t6IE
bM0gowPMEgJ2okGg5mCiPard0uz5jTlSl4w6QJVBWNtY2vDOl2w0sn4RLETK0s4fiLZvoCJnfw7F
5352KS9vU+cph31m75wscLZ22pp5IPyRZmYWnmkXmO1sMkWkl1PrGfKxBXOztJ6t6JXLd6P4SGo3
mv3WvLGxKegj2oGuT/DKNgeibhE5MfDWxYPtfOh9OrTd5JhI/VUDAJcT33Er3XidrZx3aFxAqh7H
OqoPKu2qNuommMGizuOR7c4xOmKY29i/+jhoZePG9sYpv7IDzswpYcWMplyLZ5gjY7ILiX1PiXSb
AXd6Lg/XZ+/3saF4DhBzuPiZQHsBtKQcrZHNhiZ0ss4bb0oXWpBe6JdoLnVTv78p99CYA09q8N32
a5d/GDwgzjzIo/rv4C65AxeGC0qnjcGvzfXJB6nnHHEyNs4MHwTqKyP+OVmRj3AaoUdvEPdVM/3D
gxgTwJbWFCBAwep57j+D4CWzCtjTdRBsEkgE+Rj1e/slOjip+3XM3dKCCt3GjeY3Duxy3v+YVeKC
0QwoCQBR633OA6mBwsDt98BHu+GRPcV38wFNu7doPnSdwHlDhjl3vznHb+0hFKCxFLv2+0MJaPdu
2hR6X7thYj6AX0O3DjxeTdiLLtZQq8SHhZ/IrroTfvfe167th3ci0Bu3Aisu7gfH5B+28alZ43wZ
QpERfaYwK1rq6nRw7dfrnn4h+IjlPRuYstBUG/lQW7Ag3wefHlgQP5QPyZf2U+yFLxx1F1e8sC8V
rnqAI/g3UZC6v/7HT1AWPa9SLjKRd+Aebd0+6L7rd8wvPz3l9+9fq3u+H19D8JR+I77tcn+6tTec
bg2tdDYFysnuGEKgtoopIId7+Zj/Atn/gZsH+/j+pdyD5h3NPOQNiqcvzt56ntwf14e/9ig8M7/E
vZNcoWyAI2Ixhs8fH23P3A/fdR+kTq54ftc98C0G1GukuwXwWzmBQQgB/UEsP97xaoRz0iqu8jnt
vD4M2mrHjRjZ8cyTpo/CqNbdE3GDypeWeHbnaW9xFMjN4tviWhebHeqd6IFbaKbU1/1UWRV6xjHv
c4eHL+3cFNrJCMoeq/eUHksHDVWuQCN3XjzM9kO11X+xdqAsdCkYP6cgC1POSCKNuWQ97ENL004g
CnksHIF88OfrC7xlRtnDownUbathfUOCEFaXd4ZuvgM5/EHvwg0Ojt9I+YspRXcLuiehnnNBhhAV
UafzxZecxxBEvugqfLaD7Cg/2h/1PT0Mt/IDuS9+vfAfyNfscJTsWh8NMF77urWr1iPmyacow26S
1hoFweymE7btgPcpno3JLvdAdighIuwZ7rDXdvONdbw+32vvj+XOs9CbO1DaVVP8ctK1SGcJJqGb
vNmSe0iMo9kMSyvzGUKl0yMSrN+6jgZGO24Ek7V7F1LjoMDG1gJFkPISyUhD63rCtjIEJCJ+DltK
T2vb1uTLrQRbBg8d5fdrE3dGsRyQRjShIUlUpSV2UhcZJExzUQfXp3L5bao7nVpTrlyJqFv0JsBa
1nXHojF3XUuDyR6gisfcKdrISq3OHYa2MA2jvVKtNrWWLsZ+LDuEnBgQtvZOatnG62Yt0Q9MM7Wg
HI580QWsWCTlhCbkqvPKcgK3Z+nOIaB5jR2kYXk7FMVNOAKczuKD1UDjs4X4mJ4hEUg9dGpvbda1
wAAMJGhZEILQPaQcvcaQCzqgqdMriB1UsoPyIPRtpmwvQ3nQM2NXFNkOpBp6aXq5RvdZPx0LQ3dr
G7y0PLmD1qIXkfLYQ5S7D9+S4luKohbvweqVZvdTbEMvugNXN/Cv191idYdBZwH3Y8rBN6K+hVNm
RERo+HK9/mKNd7rjGh1IcvZ99MQrQOBvTfTUbNhc4oXqi6c2l9k8OSbNELTAWgubok3BLgEeTko8
MQY5JTutfJSgg8rQc9IDxbbbZLtau36fGle2XZSFhkwmGO9H8qlrIWdof2z1Lkiy3JUQoGfT943h
rm29U4vq1its3spuGW4FTB7yNFHxNUVS0WS+CUKMsfZpc9BE4lKGpzMI2rV9TDxoiY/TreX83Pia
taP69GuU9xDqJ5nQJL7Ggr6YI+9+I0s5xESDOUwDK3yqiy8aJNOL9LXOfhL7ZcP+QrZ0sfhIwJkI
6GhGULMSPNWbGvpYmH/jY4PbEIs+4wVtGEduQmF856TApG3VcFfX/MSmci1lsa5XEnwqXpu9RMPO
jm8mYroO3Q2yckuxEZlW1htNK3hKowqIPhm1OR9kplFhaUB/5G3mdsR5qRvbi3nm2vHbUG0VPJf1
UubzzJqymZpQb0wRLzDXQsBpQA3mhaHll+aHdGzdtL1ndONUXreI/DMkrBbYznKwnW7fNGJF2uJu
acVZ0DZIl7HXJM/dPqcvY/8rCwWYJrbwC2vhHhQouFAhuqJOpobYhCVDZ3Lg8NC/2HIo0Qs4TeGi
S18bj0YWEOimLww14hvvS7dJjzU9XHfdlUPt7AsUL4qmkRLhYKapVX4pWmhoOZ3RbBwlq85zMkxl
clk8ElEusMl4EEchYs/kz40Ze6jy7Dr2D9grDAklOXA/4eBS2Z+spLNyOWMpwSYRWMbs2fGrHscf
u9LeTQm8Vt9iSVu+/8Jd/1hU9RdwbdOToV8Qm8DzVkYG3iXhpaAU+5e1An6HLf1j4Cw791FiMnss
E4B50VeVgBltftO0jWLjSlDB3P0xoYT10KDVaCzYUy0pDkhauqbcLbCDQvgSpCoG+XJ9SKueAeZU
SDyZqBSreRwqY4A2yxpDKtyB0F0bPjbx3s48Wkz+dVPrm+3EluLqQ+FMTTvCljWX2tPUVfdObD73
s7OvBqCjqUFeDBa3aO0VuCS02fQUIt8T1Dy66bM8eezsPP+08U0rBxcY6P6MX9kZDtikBifGN4V5
8pmW7VuuVQ9Zlr6H4+ccxbk0DP0R+r0gn3FnBp3DULwbptg6S1auemefocTbsuR9Yi8w8bZ4GBx+
o6NTNZSfrX4j2qzb4YDmOMg6oyv93IPntihRQ4KdWHi2trdEeizRd7UJ4ltLWmBAfwwpa834IGPa
Y14H+x0kEXtz6pASDa1PIioONPsKXkAwJkmXTp2ft6+tMTz13HmtMMN6kT4kk+bHTr5xxqxurpOP
Uha7RHFdahE+SuOuYd0x3BNbe59bgIeiU0VOG+FiNSqdmFMWlRDSk8bAZPcTct+dLwe/BJ7mugev
ryhWE/A79DWopa1Rk0UjE8D96sqLrGoXloXLAb5K9Y0zZH3y/hhafn5yQJeJGQ5T0gLoX/xgfH6y
4ufe3vHC76d3Go4bS7U1rOW6cGKtAbtIDHg3NgSleLm6mtPuid48QGv1+vyt3jtAgvx/86ceHWUO
RiSeA7YexV9bZM0zzc/BZdfx1zryLTu9lVtkm5ciWDbD0WiAGghXD2aqx0gaArn4G/w/5/IAlmxX
B9SgiCs3Y+VDSiXoPKqdzX/0/S9e/DTS2sVL0NUKxzf7fH99+Gs+evotyqrO3KjTIsd5Ay2Lwm1Q
2/fHmkY+i6P0cN3U2pKemlKWtOJlZicMptJRHLNBd0XcH5M592a5Rbi/MSq1o3XqK2lIIMA9rpP7
Ei3WEzUOprVR31o90E5GpLaxwmuy0gphJiTZvo/ZKynRZcG7gAjqZp3hpSA+5KO5lxbqpUMSWDFq
eoy5MWhsrk/u2u5EVDd0aAKCVpQruUpbG3tSc7hxK0YvgwqFCWbG1uF3Y/c91uXLWMxbZ9ba1QH0
ekA92MikUbUFY8QtpYlsRFM60U9O08dui+Z6GC1qv6bG5Auhb2zWCxdayHBMYEsZB64DugNKVOhL
qxlmCdljJNzBIEicwHBCV9+azcvk5GIIKRcwI4KNH7wV54bEGGtAIcKQDrysbuJZKdG5GbmzuAvp
LiJfRPipLXayeDWsPUQdJuMlI4FtbuzOSw9TvmOZkJMw2IGGVutDfIeZhK5thLvM2Vn5E4rFrAJ6
EKWHOwsibXpQF6j9ANZANvSWLvxK+YDFCU4+oJ0BkJwMfADTIyRIbeFyTXcLDiK8QkuDXIRBg8bO
68584VmKUSUohbTqobICo52MgqS6adD1mEU7MhyI/PoPppAOX+juQHChYnfa0OkhrgL1KoeUHhH7
ygiyBoi6wQ+3ku8XQWkZFcKFqTHI7WCrnk+lnZYWE40B6Srnce6O+fA6d2/XR7Nugi47BGRAgH6f
mwCr51DUBmTBo6kGQMOf9F+Z+HLdxmVL4+9x/DFinBuJmiicG3NKPa21tNZlodYGhIr+Sz4AJmEi
xh9EOmsvhcySXVZV411X1dYQyJ7ExzSL+VaparlLnr3+lA9SLrVI/MxVzKDRFaH1UAO/KO7Ots/D
WwudaNGzEx9rZxf3OD6t+5h7jb71ARePiN8f8EcCTZl2o0vZbOX4AGS/vE73chJQdjS1e44uFvDr
l8R3ADAePVm/M37cWI+L3JdiXVkPMrGJTzVcuNT2UfcwW6FrxN9tqJKNrxog1M2ubTZGvO5nfwas
zDhIyeuhWFTYaPiWpR+mCupRv64PazUGnMjKKQ+IstZmvVpMzPGb1rwju5bbj8O8H6y/lqhS5m8Z
7EmIY3mJNEi5CNgl00PZv4HYamdExcbRtRZIUbMAvw2S+aB7UqZsbFLWOBHBKlW3otnl+mM8fenj
3u357RhunBtr63NqTJk8PePgBYKOjDeGY2CK54RNfjN8v75Ca4fxqRFl3kL4Hc5iGLEQbIzhPjd3
Ge42Wrjl4KujAcH3AhIGll0lqbK7QsxTi8BZIZtbvsthdCfgeLkeNLUR2NFLRjVfLyECCZK1xp/o
YyS/Nf3GZ6wO989XqHdKZCGGmFT4iiK5y8dvkt/Q7CUkG26yZmVB7ds4J0BvoxIhOQ4ip5mWmdfN
Dyz1HfuBSN/WvOtLtzajuNSgPQjQ/IUO/tzlzWqI2hGJZNwWpTs4X1uSuWOyAYu9FFHGxrKBMrOc
pff9Qht0GvVEQ2YzQxcCSbw+qzPmUtDxH1KjHksXuw7tfeWcNYFI7f7etucKgIJxKu+labWASduZ
Xf8cCXDj7pCUwjG8OYl63xaZ8VNrM564TSikEUDLRqt37TSVVcDsvOvuhoFKbZ/lXOI8aFjFfPCu
i62349piAfOMtDGFePNFTj5DsY30cZd5tW74RRjkOsi+bLefNnL/y3ZVDzhc6xdFoIU8TX0wVpVO
awIadq9uBLCkifUrq/hW/82qEeD6nQUvTS/IAsKeRYTpNq6aZXsbi8gVRbRxbKzOFzjALfCxAX2g
vhjMIerreY4zL+6M1JfyrQE0ypQczQUQYrvu4mvDQUYE8MolAwP8xrmLh1CWryd0hwBekLt2+Txk
T/9gAJrMUGqgBjK2yqEPqhVOsgyDAZ4eypnHpHv/FwOLxszSSYcr4/kIHJFI4bAITR6j9cPJwCDc
gCb5uo3L7mzsUQB5AYqGcib0gZRjqWyMvG4SPNtkG+71OHAMvCNyn5g+5Z9FMkJ34K6wl173Dcur
63NiePn5yak7VAItNVmaeVZdfAPRiMeEsbFt1tztdGzKAQXyP7D7Rxgbmm0BJvapDIgNhnS+cdou
0VLdns6Sx2HgX8b1XlkoIL8tG3mMzGssPfSi+l0uWJLxFVT+T45EHw8rsjst3ZKIXR0emCMBQF04
ONUnf246rAsHmJ0GM0KlnfppYn3PSrTrkB/X3WT1vEBL2G94O0Of3fli1REzgFNGoCO18zDGhqeP
9K4TaXDdzNqIIHT+XzPKuy9rWV92gHd6UwgoIx3Rag6ipNgRj0mfHf43W8oRyFKQT4E6LvOG4qud
3RbpfVY99MXWY2ntcr6IIkMlE8SsukpYIvJ4ainOKlTckp99m3i11rtWFkEqm7l51DylReaX9fdF
IvX6ANe3Ns72hSPPhFiVsmgaJNwLs6wxwop6ZnhnlY+T+RDFR4P+LOsD58/E+GgNG/O6/NaLzQA9
Llwr0EGNl+65q7C4nHCRg1eaTfRkAJtb/KjlvrXTPRt310e4GkLM3/x/yAVdMDaXbIis2oCpuoP2
dKs3wPluVvm3jCivq0SzCvg+jMRj+nkMNSjl/XUibYnBOKuAtFzulyp2mEyWI2eCk2Qi/c9axMdq
nFBidA72+FY3W7pVyya6WKATa8qAqIanFaqYmdfrMy7SGrT3ZgDFxm92RF7DwXnQ+ev1dVrNYgH+
D3J6tAMspNbnPgFmZALqV5gsofgxIuOrV/EnC8x46Ct0xzDzeaH7XVFVEJj9Qp3JN3rm93YVWM1W
38Oqe558yjI7J8dOOCTo1apx7Dh89GqC4PLQ1UGPnG22BR9dmWiwfkJtD/ES3MXqsraNMdd5CM8R
0vah7JRYfsSRhc59Yb+RLWDhljVlWePe7oY5L7DvIOZtzp9q8UUKEKimeDJBuWKrVXwlVKPLycTA
AA/DxUEJn23V8NkYexzf3Noj29KTH7z7YM+1f913Vs5WC7c4PCCW2tYFBo5JUMY1+ZBB9ONL0Xw0
xwMnNwUD/K11G7Qw99XflrmAK0QDrgESA4wM5+q5g0AEVgM7JKJmNj/J2osKeWsExx4iTl270USx
4otAESDvCJCfY2CI56Y0An1ErcKp2vb2rcS9wpV9Ch9BsSdMrScTUjLXJ3PlGIdBYBshkwpxSrUh
dBalDFOCwygZjX1PbLdDInnEPrtuZs03Tsz8Fso62WNNa1S8W8yEeBYl7T0qoGFl7KSxEf/XTjiw
/UHxGCrmAH79/vmJodrhfVfNSxt01RieAzRx6naFUd9OGXsmso2f7Xii72FtogJUlOkuSsw+AjjM
hEb39TFfQh4Xv0GpYGF+Bp5IVYYnkW3knQ0w6JzcVcClc9Dyz+Fydwf5745oCGjIYjtbqrRr2/7U
7HJ8nUxBBGCEHCID93dJniHf5feR+bmM7D1x5qfaStyxKP9hS56aVK67gPHpFogacCLKt1h7G41d
NqN02N9wzRNO68ZbWphbY1RC29yGdVyaMFhOxO2z13r+lKOjxygTb8zf9OiwsZTLvlNOyLOlXLbR
yZxyyOJSaDpkXmX8lFUgh73BjsK5s5yjxR6d7lOf72og7ziYy8ONJ/JqTIC0E8TsKcip1XJ+D+75
UiyY4k4Dzrg9dBbwhLangfF+bDdqO5cNiIvPIqcAnDighUDrng80FTIcSIyJpWaleZCuaiH5NsVB
lzMA7/TwnYmkCtJoNG7QvP9CQB/hj1ZnerTOHBzi0RZAY230AHeDMBfcXXhaK8HXGas64QXDzId2
YPHqliX7pN3ZJN3XYEC+vs7G4jfqOp9YUzN6ZUJFVwFCCXTVYw+hUBCuop+se0bw8qKS+WOe+AVE
BupoV+m+4VmQ8/1YJXcI0iT/oIGM5En6xNeTjQ9buXJCWH2pPiJ9BlSbci4Q2hKk1DALEtWotK4e
cTQcr499LUSjWRLAJ+QXwE+puDh4qCLwDSzRKo2t1J+Av2rAog3MYzPX8S6WTvfy9xbRlQA4O/qj
kZJRfG2oUaewixAW4yZ57EWLPJk2p/f1oMd+KLrW/Xt7kLlEf8eCCcY8nvs2RLSdXqKZ3auKwnF1
Qd7mbL6JdeMxi7Y4+FeD/+l0LtN9EjFY36UGrtW4UzuJV9bfhv6TOQejjkrxqzTu8wj3+a/Xx7fq
JIgPcATsFaY2R+UaEWnSYAWzEe2PeXs3hlsNCKtOAjwB8pvIDoF/63xUeqinM5hh0d/Q3mnZrYXe
IGPvjM/XB7K657FGgC1Af0JXVW7skja1WS57XhRP4CW+qaP6ZbLjQPT9AxQbN06v1XmDMqCJdm+A
flQ6Qg3CPl3uYNMv6LTb1iydO3O2P18f09pFC7vrv0YUfwDrKqiWBxjh0KJ2AOAhSerXxrfrVtbd
buFdQ7EXMo7qYZHhTlkkqYkXPsuh5KlDcKw6xmN0IGGFnc0O0OC8HflPy/mn6w6ynhYCFZyPXsgo
8CJywtjB/b+nfhd/1QF9jxpjN0QhGFTyfc7fxlLuhf4Ppa2Fj9gA4Q86Ay+kbpA24WSsCZJtLfHD
/jjjJIp+bkzsEozUk+HUyOJEp/tZzq02RjAyEAeSDVXiSUGCjGOoyeiWg9zPyJAWi+Kq5cTobf/x
P36AEp9L1N1IluMDBMl3rNhb81cRPrBp37Ui6JtnQ/to018oVF63u7Y5Tset+C26Z6idUwRpnpQ7
Qve2Kf3rFtbuchScA0tfEEgy1LbSRuiCtu2E7QdFJKoH+vApIXtGDj2ItrJ4i2Nh+WB1IZGIAprU
QiIM0jPnC8nn0GB2hBCm6+hCguBHx7w2eSvJlrzN2sydGlLuqG3FCwE4BLoFquKln4uPtPhrBjjc
CVD9xAFqLowDaq9CzMKM2gNua1H3xUa9oX4q/iWJcGpiGeWJ33Oty+r899V+/ITTy4oLF+9Xrxde
Vz/V+kb8Wl2ckwEpTu6kjlbHIRZnSm/0ZvCIVbmjje7PrQvVliHFrSVJjH5IMXNJeKPbn4bsvmkh
rLtxp1oL+igjoEaG1tqFJv588mQy27MZAjovMrsEmP5rVdWHURTP13fQmqcBqo9tigPTMtVHbxhp
fGYWQoOdJuxWAwmyKzo9+XTdylrODpTvQCpA4cuAfoWyOFqXWEU/Ip8U9+Str+neAFk5iTVv4mCu
ktHd2H6nIxguoErt9CIQ2FJ2JbwM7Icbn7IWjW306S4sfUAbqtAJWpkj8us5Qv7cMYghDNJNJWq/
rHRLiN6OkDIooeIAwVS3TWavBJ/dxhcsu1cJIyjIo0uI4SaJSVcmI0IBUE9sJBpyjLQBRn10Ktes
IYDNflkZOTIK0tgCkADRD8fQ0EEeuqVmtTx9lE/AevyZBGVrmk6d5RYaPoEEhNBuv0ut22LYAejh
ilwL+rLE+3Ajp7G2bU5NKqPmEKgXlQAWwWnkLu6+t/G+HKk/d9//fnrPxqbsT47GkNjSMbaJQwms
kIVbjZZvWs2N6NDBiA4j3+q+0zndj2MRJKAiyOiWgOpqMul0tMr2Zelg2OMywW0euuD4Y+AwYfbP
mb/X5vcpuu9k76WgCe7/IeEIQDhK7hAyApBAmWWbTlEKcALCup4chOW4ThneGclLZ/uJ+T0Z/OuT
vXbdPjWnzHVd4qZGUJD0RDS/FlMdDMy8qaA51yx5R935dd3cqg9BpxoJFdy4L+ii4i5OHLutkL/t
bX+q/bJ6mLV9Mm3xvK0OCw9ZuojLXVI5RfFc9iyGnTp/WTbFUO/R9e7b9b29lTZZNeWg5ErxF9QQ
yp2iavLIbJIa4UjTPU0cKPFzEBeG32K6ATFYuywt5TvOAQZCQkBxyXiyZdejSo7uxKDjvqk/D+mj
Zo6epd+1f80WiOvFqTHlwaxDEVNEFowVQ1uAwkjXQMDKuqPR079mwVZMLbHu5JqRpnPNch2m6Phg
Te8ZeUImYMPP1xzPgSdAwFtnFmrW5zb0FrV/9OrhWQkenrQvPZSd3cogUB3csLRsUDUyn1paDo+T
0SRIlsxOCUui61xCc1cPH4Zh47m/Fv5PjSg5oaQemFYWMMJZ7Nb0Q1vHrs73uv4xn2q3lY+QIf/7
nXuaQFGcD4eN6IsJCRQZPbByV2nHOPtobLHhrrg4TlYQJ4LDFWks1cVlBZBOtZysFvtlWMEAaV9+
HNC/oFnvwya6bmXrLuVHIL2REELrguJ4RivLdl5u6TmHsllMdujF/MhMeQD6+zYXpr5xcVgOZcU1
lvsC+93wYwP5ee4as97InlLMIUB9wWjaAdLW11dpxfkWiB1yuAvHGlM51ooWbZINRX0sIm+VeMjB
+ZFkGznpLRtKZGBZrFl5DRuLAHFhv6UWuUPv3u76SFY27NlIlLUZ45RTcBYjrCalSyENVx9j+qJ3
W1yl1+1wbUFsnGzXWQzIQ80YDcDybqk9AhDRJxWkozZuT7/TtOri452O7Dr+AZ+IsvgGqow1bfDU
nRuA4dy+mcDUEIE63V8EpJBELwtuBHlfO0GInPgxGuV4TEbLuZN2he/Lxij1Z7se93MUJTvY6H+i
50IDEVNUF09254R5kDYJUnOxnIXl5mB8H4MOe8069KhfADFWgo8lzSrD5WSWr+E4a18T0Yo7J66m
NykyK3xOe4N+Zf2E7v6IIAs8apZAA7Bu/gjjFG1+mZEbPoEw9r6qqgK6b1KM4LeTTR/um7Czhjun
SUm9oy1EPfa6ENFrw4fxlTQ1WveKsoy+VpOtxy4RYQ4h6c4YDigHFrsxgdT7RixeCycAsQGUiTcy
kHlK1J8rHAa5jmRiWHR+x/cNLnEVQ5PdXcWC3P5w3WXXNsapNSXyiwTq4IkBa1Y9ohKNfqQucm2k
Ga6bWfPYUzOKI7XpDKeZYEanP/T8OQ0/DP17vVXWW7sA2yb4IJHpxe/DreN8YzQhjxwKAWyvrd8r
6hv5nrLHNEo8Wt2SZA/4kFM/mebz9cFtml1Gf7Ifxy4SGW7FyLXRH8PA3TL/kIHBxRwgSTOASP+x
JUEXe2QLz33ZhgkOWjSTQXwZgRnuoozXrmfQaDD0evZW/M7Kt3mQO4CixPCpT9sbU0yBjWuxSPlR
oqsi5c94Fx7nCHor1Npfn4SVc+nsU5Q56Bo7QzUGn8LAmenSkvuEV4Asd8Lry/RolPnGPlm5TmDg
OJcWsC80FpVgG5phEbN8zNEqaL6UWRnYdpV6PA8felL+Qub90E7tS8XsH9cHql9uUKTdQaYGaQqY
1dQGdEtwq5VOn3vm9IlX2i7S88/OCO6BJHtxWoCOgXXPyODpbePqkXwCYYXb8filM15Yn9yH+kdp
VR6hW100lyuAWyLa/SjY6iFT5ChnHOd9XIyWVnhEr/at/EZyNE/Y5i6OcpdkcmNHr1ozsNvwUgFD
t4oYRUUuicCOD41eWfpTYbncBBRpKn1DALy5tbPXgPinq62qWPFcT0eiD7k3lPMxhPK2LuwcoqeE
dfeaOcgRRbI0uU3m1ipv0oiEt5qVxTGAg230K5yoRrwuNXXk+vPhSTOm5JDktl66UEnLoAnZh93X
KOXy8yCAC3ATFtU30TjwG1BpZU9agrtPIcqNt9Fa3MCFGPUnYOa4BVz8edxIxNx20QCNCp0Mgxei
gUCzW45QzL4y6qRB06QfkZB64tl+rlOwY8r+13VnvojL4JAD4hd9dou6Gm6x518QzmLOrcgioIwr
wAuxg7IPdKv9ekuv9OIW+dsOQ5DCGQ984OJNJxESJew2MmLYaaqPGc29pvrbtkHFgOL8ZtpNc14u
BuQL/ELXnyMZXJ+rrTEoAafjE03SDibsSOx4H4JMY6uPa8OECjsq9QQBbZmmNjJdJj5rzvH6GJb1
PLvQ/Z4mQCXA2gzuPqZE6VAa5gB+cYwhaV3IvjTNB8P8+ysFoGAAzy7QQUC0lLMeUPKZ0FjLcZ/P
XymN9k5rfTb1Lcjphevi7AMXOvKpSJ6hRK7ek8ZEmrxGRJjG2TVRtkOnYh/tc6Cjrs/ZSsBfctVo
0QGcDsT1ahdDq48o+toTaB2hQYV8CfsylH6j+/kM/YVPrN+FvRtFBwoahAzNSBp9zOJjJA4aKPXw
f9e/5mIFcenmYL7UOcj9lo6a852kZclMEJMWNHYOMOqhnwpvM7ivhFusHC4DwNbYKAaYi6Oe7FeS
OXiGRXPm+bv7x4/Lnw971/VuvJfJPUTu4bDxPrtcTFBZgoN5kXpCSFTjUB8NFpUAJC1SZi7QFJK/
GcZnudVcfLG/0I52akZxfzxyaN2WMJPL3h3ZwwSi5+vLs3IswgJe5yYIVzVbDXQgsAcRC4eFkvbB
pH0qZh/w+H02B2GxsZfXBkMRs3UGnsxlO5+vkWnOIVwB95DUSbqnrogBoOhAN3Z9QCuH1NK1aKLi
CTZEAyjgczMAvFDWaHUOgRpHIG8DTojYmh9R43DDMgqqWXOT6bsc8l3WAqfIXzbsX7YfnNtX1iwR
hA9m14DPBC3QQz249UQml+rRwxz+atp4NxGGvkm8uuVW5ndtMVF5xfUSdxycz8oMlyXQYnPR4qaH
ekk83BsgP8djIpS3c7pVGl3bASe2VCRXPFKLRTFs0RkUgDoImuUtjW/trTf96pgWiQ/Urx3QWirR
OY1MVERM3NPRY+jqUF+0sl0/PWTdW0H2G0u3hOCz0wbbDXvhv7aUKCIH1vapBVtI8eAN+1PT8YY9
mGHpMev7jLJIDEG3hWzw43XDK2NEwgJAVmxDA0NUXNZw7Li1WFkAW/lLFMQ1Clyq0Nab3FhOEvyD
LSTj4B7IPePP+fYgY5MXSV8VnmOA9ovtDUgrVdyLWqio/T0UAO0HgFrDClgUAWs6t1V1U22IqYat
dm/q9zM0Olupu3O/MX8rldNzQ8qeq+jUmJmEoT6HIPj9XO0l/WHYgURq3erdobhFpU4zPpfl0W6D
Pt14UC/7SvEbUK6iCo1TF4Qwaka14E4m8HgrvJCPwCmCkCA2vXGp5Fsv4Bf0DPoj3eqAW9l/ZzaV
c5Uimho5g01IEOycZKfn4cGiN7zbqgVvDU4JKlXd8aSS6JWiNHFtE8A+a3L79F3nod+xwYu1XWx/
ve6ky8dfmVCmJAxxl5jA44TBFRYy0zdd68/sbW4ZkmKQ+mmOf2/t9CG6bM+Ty8MktQF9g3ga2mUc
UHTWp80dQT48reUOOvAAI/Vbh9Tvdu/zEaJKYqOxmAOciT4EZVbB8h7Neq9H2Ibo5Y9cs2wsewdV
o3Zwi4o4ZD+lmXPbENGWftpE+mc9B0rUJpBCzLTQih/mUdi/wrTUf0lQzN2Q2BTHKZusncyt+KMt
oFwm2zJrXuZ5lnurqKsnjdjm7X84+64eyXEmyF8kQN68UlL59mZ65kUY16K8SIlyv/5Cfbhvq1i6
EnaBxTzsQ2eRSiaTmZER9qibH2XP+LbyavCxWW0dRX5ljaCUH9rkh62l4Lfpa8X+hjJ6GQWuWeoq
0YeBdQHLMz4SlridsbV7xXzps1R4D5lXVinumhnvCQLlutt7cWFrmyJL3Q9duEoZVChC8lDk4yQ2
dlR4f+sqwmhJG1txFUaRYhqhN6rasOWZmjr+2KByDd6QBt3nsmM128SsGKy94pid+6x74CojEViW
hr0ZFWBTTrqmyA4qQBrYOBEzIImNYZtS02sfoiSP272ds3jXevYIE95QfKcYg3/oGSr8ZOxdEN2U
LmRpJt0do6B2FXS8i3oExYLlRgC9T3Ge+XmRD862MEzI+umcUr/sY+eUVsypfNQcHFzpUYfU3sJF
Anqb3Bz/tJNqobdd2xiBrTtwKT3SPtLa/ZiqLRiFSseDLIsy5i9V79kPul4PSThgbuJOHxUoF1k0
H7QN6HKUjtiJWX7vDCsBO49X99BumyZtA2SX8Qt1LNt9yr0eyJCWpvjBVtO0oTkBDrZJcxXVnjaj
9YMDPkUIklZDJfzCq0sWek7hNfu2btVfqiZGyOzRMiHWmMYoJPPU6Y885e53asZOBixP3G/VqRnR
gcXc0BuaLQnz06Jqn7q+NnggKsC1vdbhGnF0pfzd11b/p6M2+6jGXr0zUeLYMSt2jkLJCgwWxJ3j
BL3XuQWhqj3tvbxWXjNwIz57Q8dEAGS8ExgFZUdTxGlMktzRX+q84JuI6eMUtmMFRoKmj7P3CnTE
j7wycptEXt/s3LTDDHWDeeqUlFMX/bSKZPhdMaVxoT3UTFvgN6DXZDgYdQrSwbMxkpY6jKKbjYli
VxnLn8WUZjs7VYx3pgnPCnI3qv6iZtuYPggB7I7QqphAdtA7P2NqgXTV0KLqKeFWveWupbNQo47z
wLxSHwmaCFNKusRDDUeosROHZZH3qDUaUfrTVTRdbLmAa8K7EcEzW5T9prfojLnRkvIOor9RT/Dg
6FsyqTEadjaeBXfKkI3qpsRh/WWPWhaTrOi0eqVydhWM8QaHvIqBVxVerXjFXYbHqNf7TghNAfLH
V0DbS0tCbd1P1Ts3fULJ8nYwvnolzNZs5K4olKJlKOd7NAE1cB7BmuL9BH2+35srlZevzPQi9EoW
pCwvombLqhRtaXs7/U52+X4z7f4aW+VQvyf+r46AjoGoAQqFG7oyfTYHddnyefVKv9zJrmqchOUo
l5SYNEGLsmvvm+o9HVOAq6BS1uzqfq1Cs2ZS+nh50aMsqKOAEo8/coBd1JJAVBIk9rX2s3Mt31uj
jplzultrlHZXF1PblWhXkmG4d/WNARktLVlL1OdffWXEBcYAAzsYxZcTy96mtmJ3MGK/6duPLsje
833fb7Vtti+3zY7tbvvkNTfdXIY6syfll6y0hKrXsNdttBfto/vQ/ecMOveB/njqT/rJCUDsGqwY
nb3h1iKltMRsp4wCl4raV5wFMQOLFg8m79gJPzUhX+k8UIUTBg5AyE1DPPe29aVjiAkEvBE8EAC5
V4MIcWZnDseKneiOFVB9+bcFlK8d/efvS+lr3HVdKgr8fWUEWYPRQcKCqNNdvsbYsLYOKc9iEMe2
xtkdK+hyFdouUtdAPP8f5/jfUmSZaG4KJUUeoBAUuZw4+JE8Tadu9xvDmPSzhDSWvSk29Rtb2cBV
s9JDLom8ZBp6mAVHz/j8VHyqPlIWpOPH/jsEEIv9mxcU1mriuuSUOAzzDCiuBPn5KFShqGh8K2Ty
oLlo/da349a9Y59t8PoIIoDxgeIsxAFEqt7Uo73ydr2evpi95sy6FECZ1wDGFOFIjBA9pWH13pKW
Q+0hVLb6N7pyBK4Jlb+sWV8FOIDOZJhgVSQackSsNT2xT/au++jdHe29th2eq4/hwAmgb8dMhZTO
7bO3uMx53MKZWSRwCqV3M5hNhqkfsMwhq4htYZKdxOk9N0D7ua+tII3u2RpEY3GxDkC1JvDNaHvI
NYgmizpRK1hsUYQiVMNSELYtj9YzaKpO4wZ6jE/9Dhl1uAZHunrIYpfPDUux1W5Yyzok7iQDL4BK
Ru3VBNyZWSsxfCkQnJuRoim+JZJPHWZU/bvTz83uv7e/2mJecW5BCmmKE0V6BJg4QRkaQhiHemM+
toTEpyYObOKSt2ZXbp+MvfW4di4WthDjYgC3QHwIVSRZgUgfampNHJO6rHnT0FhmwWjuB+/99gIX
bnZYwWUwo7lmfXGEhrNnspHOM1x8QpwzwxJNR8ozIGyof9vKwndCxWjWH0NJGvhvKWCrEXcMUQ44
dN6b5zypdGUC90tC7OJaRfnZQh8YTP4aCEBk+v1OY1aDxJ36R7C8+fHOezCIu02DaMNIu0mOWdge
iyfTj8PBxzz5+2O/te5tZIUlKR6bB8SaYxSa9/fTtvSrvQ6Nybd8ZQ+udlr6ifMene00dZNWwRwA
hQ7GfdYfMzs0on97HGAC3xBtd/AJzyoElya6GIOBvC8pXjIYNHw21zQ25uMk7zIYtEDRhJ6PA6Tc
5d9XOhVaJn1F/db41PhL3x56EG73AU1WFnLl+/NCzgxJexV7Ec5FXFNfryYQmxwS54eZhypf+SRf
w6vygr5yIcNAH/LqjOUTasJGJbCgwH4fiBPWpyw07n/UAVBgfrxtT8mhg9wkJem99ZQ/e/siQAaw
VV6rcA05cXVGMOnypV4LIjw4scwNZRSlWvCyBwOV/gldLgFi79uHcGFTLwxIoaxoU80eMdXoW87D
FG0wdF4DRL4GslrwEbRc4XsWekIohkk+mEV4aVvtbIXd5VFDSn3XdpXv5minBbcXtHCizk3ZckFx
8CpDG2BqmB7NaiuaQ+euJGRLq8HLFVppxkybIl/aeUXNXrQGPor526yJWx6jBlOowNWssbovff5z
S/PXOwsPpW6jqGTDUmUBxFMC/bFGTHhNOAwPOzch3ZYe+OfUqjaxXxtHh2QD0UNUxcIm3o46geqn
P/25/YGuiREki5LLxd7QaPkAi1zZJO+KR0yf+eUxPjGkWuZvy/XX5heuuwaSScn/WmXCFWHCpDiU
yl2Nfrn/1/MHX/1ICt8aiQZSvmDc3l7ogieiTQB/B/AaSDi5c9z2fZeZjUX9AtWU7M20w5Sv4HS+
OqlSrIINDCyCXnumGp1/w5mDGIo9deUAhjoUbO9j4hD34DwUzwNBXXeTftpBTCof2p6n8v7TCHty
D2Quce8h6NqT+Nft9X41HW/9GMlbXV40Vls5FFKyKEsSD0IHI2mD6WT69FcbRpuSgPSngla7jio4
iVbu+4VQdrEXkidjrDNy2wh7kRt/XRPqjBZh6XMF1anb67yGIJggTTrbdMmB06zSWTPB0BgapCDN
Pd+A2Py18ovndqftpu1b55ubnBihGbT33tY7iB06Y/+WgHH+FeA2mnGWyORlThzX7b3KqT3qK0qQ
Gn6K1NN9mNaYHhYiEKACs/CBpkGrVh4PFImhJ/YkEt+C3qDymqxqBC0E0wsD8w8482AeA4GVtDDQ
/m4Q5DyS75NjHLp7+mu6Vx+sbewXNAy9/RpLxxc8QHbX86VdnZ2E6ayD5SasoOT9YX6K7fTQEIoJ
wzvlBzs1Ce71tQx+bUOlQ9LpoqSFBqt1tmmKx7b+vO2d16cAmD1gLeEdgHlcpXsJ7T2j4TGA8ane
7ryovXfNCXX/Clh/NtA1rOt1kEPFeAb6wgFBYiHL+HZFyj2XYXQmKh8nIErYk1grbC7EFdgwkPzh
qvsaCrt0EadlSt190Tz+GB4wv8C23QYpfLeLt47no2MYhj2EdFO/CNbbd/jbl04C23gLoXFnYrJe
fqS4Nh+0xEUFN9ulggwv5QaMCH4fQtIGktU+C7y/k+1Pd9CBnUhzFCvJ6IKTXtiXS05qmtSGOcC+
8KMncORw3JZugDncbR/uJ7+ngea/3Pag6wIB6vFna5ZRZcmAgh0156pWRdI9qo4H50OpyK/MB/sq
Fh9AjzqMvtV3awWChWQEbQAENNAzmeC2k2uRtV6J2h1j8Lgn35zIVyEu0O2GeGtBGqNSHjuQA7GW
lLaKSujKbX39qMeqcVt7GoaXQL4nX6UqiF5TZQIjcHoygnRfhH3ohbjAUFAnxjb9jF+dO5BFjcQJ
ht/CF2saqwt3+eUPkCJD4tlgh3DwAwoCTrPdhBm0k/vZnj7+QNnvMATxcThijivEtAv0QY7Zqwk4
sK8e7tvJZxEBNmflolsMJWc7Il2oeIoNk5eCOpONod1UvsM3CTL2WFlx8usrALB1UKwgbCGZ1mVk
WpNPIhIiysB59qBRqOywTV8/Cr3Z1P3P2749J3rycUacsm3AQDHJIiPkM2YBQG3ClFsJ7ykr1eGp
z5vjNGZ8V3UNNADH/pfRjMMxQw/xtu3ryI8YAjJSMDo6NqAA0n3Tx8agcBfbCWprP3LKsFnjfJgT
D3l1Jh7BKHtg6A+jAJeBMk6ZnZf2TAVqidBRkII57RFa899aZ/Q7oLccdHz/w6LQvgNeCwkolnZp
MjVEQsGyCCYD9phCGrldm95YPJdzg/D/WZCORZ5PdSY6WKAG4i4mQLF7bdD/nIgbtEUIZq1NSt6z
V9SkY/+PCgzHyhKXfAagLSRB8w0AKZvLJZouZBgwQoMmXoJsdk6nzYf4sSerVehFBzkzJK2UmWme
6wkMWS/5CRCDiYAEoT4m+8L/pv/WNy64qFaO3uL9cr446YxnRTlZjQ2bGOV6VQ+qb34X2M+/7kPi
Y1yNFL/WqJOXthOlDJBKAk8LdL+0nZ2jF+kXH4HFLGKmYUmDwXvEQJCaAjrSo6cf3HbR6wcn5OBV
fD3c3ii0Qzr18gOiAwwix4JVfjluBvOhn9NM1LynDqK3RBV3HkhY3E+Xc4I7KdCsNWXTeUUXx3K2
jzrkrIPkQphesh8pEMvu53pHoR96TEOxJxr/WVmjftOGIQ9ejo4VWTaHjcYzn3RwtxbC9Af1d2pl
Jy/Vd0ZS/mjj8XsqADoU2r7O1rpjV8HnYpUQLbvcZSCoWzt38QuqmdRiiEjT3Ne0PdrtEFiAZozJ
GsBx8cMi98R0M5hBdbxPLk2y3MjEpJnQlqrjyd4qVs8/xBSjwKSOfftMra5+YqpiFRvdmlkYIsuJ
45MWm9nOqavO2IjcVA/gUOjXxtavrk5shok9QJEeL0UA1i9/GbQ1zAZyECWmvtSjpv5WGds1A4aD
UksJ/8OnR2UN9CXgXAO6TbIF6hiUb5wM7uXeR/3bYE1EpeDwzfyielCqN1schXUoujdqr7y4lz75
uWXpIdyVOk8ozytfHe8cdqeVe2h2+JZx79A3bdqtrHN2IPkYWQ4UyHG1QYRPHqvAxR0Xo1pVfu2Z
J7PSn8fuFRKzYRxjgD5Ff9Do71Q1O7mKe2i06Ptt80trtdB0mckiwIr+lbqevVMT0VqCAa/lO7r3
PloUDKkG0JiuT7n6wRP92MbmWuBaXLGL6pwOoLeNLuylFynDaNAoxoqHzHoddPWgjFowaC10N+z4
ZGtgGM+8gwoGeiv6U6DAdHvJ12UzeLGNvQZ27P8CBC7tGxHVHEh4o/vRnOa7vdm7QNcyF2+tfud6
oYvaBlTzjKAAh5u1yaq1T36FsJ9/ALBIc3PBsDBacvkDuJdEjVAtwKXTvVYAtwy9L1P5pAkKSMou
HwEJvMOA3e1lL33pL4ZYG4Sa86V/aRQUmjGjcyBDCzU9ZQD4kwHQyTuv8F5QCbl30uhnl3ntClXN
UshAfRz2MB2Mmr+0Vs3gJdqWLRDozCCmKIljjw/J0BNV+/dy9xooZR3Atb94cb6SgjNfjmqMTTiV
Wvmd9dtrxBaJctBWDdg7+H6dFf66yY1LbwZLowEFoxiLutxQkSO7z7wC9X7OXwaUsMHmDD21LNRc
tu2bx85T/U5Em1hLV1K3hT29sCx9SqWyU9YrsNxEjz2wkm3JkT7GG8NZTTIWLmCYAngO8rMATchN
AWWcgHQrEB/ayTiYCYiV6upElTgwah5mBfQoarqp3GfUDY8TVEsbdW3AZ3GxkLLBE8PA/JlMYVdO
qGdRyM36k/Kjte4apSF1+9ykawncwvlAkgrsgA78Hua9pAROuEXU4EwindLEgbsYJcf0qs2030rZ
7pRi2OfRsL19JK9LErMLzUqoACihuCUjE83acUpgiys/S/ZWtUsg4h1veb4zAV9wd3QKCuebBTEd
b6Onb0qJsjO47J0HsaYgtrh2DDCDPBgdZYz3Sa5seAMFYLTyUxoUUN0wXh3rzuWRn9Gjl1ub28te
/KL/WJPlk7thZEnKEP/LqgNn9TfWIFceTBB4rYS8+RxIVytCvI79Becn5EWk2BPlePYKMUFQBKCp
WknAdSqeS60+UiN7Hjz+dHtd13UefE4EH/REQBgDyJlkr1EHNcGUBbDU3khirSZ1s8lQODTru7Lw
QYsdJc9R+Z64CWpAr7eNmwtrPbc9H+Sz4Jd1vabyAuIpWhmDRD49abRdcdeFhF83MU4Mrgd4LJh3
Lk10TV1TN3IrDNu7oZsK31JHZIHJ/vZKlu5nsPvoM4Bi5hCW5RQsASV4E8hov+FetYWsmInJ3yJ+
KtzYCzpryLdUVHcAMMO4EQfNaKaExhAXLWLrDdzkLUYuinEla1nwJXxYTP3hH3xc+ajmdWMWI2ac
/CprhO0j2Y5OLs2mMvB0APOJw43saClRutblm8+e5MTgIkWKBrkmzB3KpVI7AZa60jAaxONQ5/e9
zQIdtVkHYzm5+7NogrZb+wALQf/CpPShE1F6fTdPIzkuRtNrCDWrvjoUIWb3Hx2Dk4rOnCWGhfFb
HYp5ngfNSH2lG/2VGEjrxjnCf0DqofYjP6iLEUlaKnCYuJGQLtdID3g4s/50Rns0MewcZbjwzJ9e
YpPa4ltTcAyhl7ukeOSuvcusFuMVKPTayTGCxjIFXHqoVwkAl04dKm7A8ergqsOsmHwkRBqPHk5d
iRpqnx5E9gHRZccIoiZ+S816byYfWmMQ3e5foTq0SVNOuPrvpcu/JMRQzgdf7TXODwcATGwTEp/E
UFo/MbVhB2Y+DDw1fOVptBQCcFOBgNXF3A8Ky5fr1ZyG5WJ+mqamvnMho9B0kO/N16pjSzeEA205
zIBCrAwz4JdmBtVQUosXte9SELA1uyT7k1TVxlydtV3w9Bm3AYQwKvPXROLlmFhpm7IaBOwAv4UU
U/QbS+UtEjele+vc0fmGISdtV1CnPjVOg9K1DS1gs6w7n2le/HQ79C2ddXDPoSg4y+RcXSBVW2v2
lHWlb9Nvdv7oRp/6sIfCwpQ/0uJlFfG3sM2o/f1jTroz0jbR1WQ2R6M7F4RmVTjxd3O1GLfw3EFO
NWPVUKVCdiFlVhUUUA0rEjXiOQZITlH1Ryifehs65oelb1m5zdeC9XV1dS5InZmcV352GyapqDon
g8nR1wL+DbIYz79AqY5XNBFHSkryeKB/lUfhO0GxErgWNvXC9HyRnJkeac0bL+1qPy2/MxDT6Dnh
40NvrDVWFi6kCztzTndmJyoitWoE7Ch6vlGYgqn0wYeAzV5UNTEUunL/LaWI5zsqHcneoMmQ9NjR
vP2Y+ECm+qVPnlUlqCJQ6nqb2wcB47X4+XL4x7vRgOg5RuAhcXa5vClFObU0kCRCeNTBsBcfBr5t
WIPxV8Qg+8BbnRlhjGrsZixa/q5CzudRsbzROLROgZp2X2vDxs6MGeQ5OmO8MadxfNLHSnUw8m0Y
+SPCOdvWfWk6uyTKhp+ZNlQ2cDOxEdIpxr0SY3Dh2DAPg26YljMxrGB3mMAfLIUfcrVSwmSOA0ap
R4oPDSjtj9eqzU5v+mwM1MJTkqCjaen4zRC595YCnRICcdD60YhN9ZXpWv5hqQXIixTNBcLBa9QY
hepEiwBNrdp0L4rewMMLnAmB5lCO3+CK+86JDIvkkHL4ieE1ED7pNn8xmNHXwShYjxmwVv0B/SgE
T1NN7ArNhJjaG4sy/RCDXr8gbd2j8Vo0mM7aNoUCaBwC2URMLTeDrJnUncd0jPG0udAnECQPHsp7
Q8kQ69FMPPQZ9YTP4tT9U2kg/hqF431mca3tC8NLtihzjYGXR9Q+oCFagYN37LBvFTaZxA0mhQLm
COGrWWtHvlDN4i+rR3Fngw0Tk1lZGolNEgkqCOep9Vmg0f9TS9rR9bO44b9Fo5UvVVJNEbHYiEaJ
q3ifuYXtfXYqJ77n2qCmfjxC0BJsE0DotBPIanmW7lUNeWvZe+62KyN98NHd2RetSA8T6IH3YmT6
Xm0H9ycb6j7B/DoFPStv4GEKH4zygHleo7grrcoNoQCZYD4gF+XRqLroDnM1Ct+NpYbRiQwU/HeF
gO+SsdKrD52PEWh+QCpp+nycGKY6HcurnuohpUebjwYwYvXEJvAXM5YRBwNWVjhkoLtJKaR7FGvS
Xkw+JGiZMCi1Ed2odO2xtrqyDkWvifhOablxGnq9CQ1heL86b2RbNApLC+P/ul2sPKgWXzgeSoGz
hjec6OtBexZ0OG/hPUWN+1+1/UjfUnan99+z5N7ISJnujOqTTxDTPtnuGl3Dkmk8y1GknMV5AWuT
4mrVtR5rIJmC2XTr1HTdvRX/yfSCWFm91WFu7LtNpfdHVoDSO6+gU1atBKWFEAiqYA3QbvSIUZ2X
QmCJwRHQ+IIWViga0f2tdRK9iVOp+iBzWrG1EN0xgYpuqmPpIEmRa6SakluN1iqokQpi2/d1YftJ
sxuj18hYU3hbWhaqcwCs6+hTX/GN1GOPsMniGuNgJuqxzKwOmjqInCQTs8BnrSYimGItK8F7YPc9
uR3pF65LVPe1GYOCIuFVWRLl546nE6bzc2jbJznUhBV+1yoqeA7WKNnXTEk3JijidCALYYoNbOcy
EObhW7ZD5sf/moQZBVY0VtEThx4VXm5SxmMMo8fdEWoVaVeGUQFePl2pXpShD1OnCEHcFw5DtZKa
LzxFLmzOqz87mk6c2rRLYTPHxH/JDbxCXm5/qoXk/zxdlEFDUe0l5hdLRI2JcNCBY+iTk8hdGW9d
cMdzK/J7t6Sp6KZegBdCeLi/lfcEczVJaUPqId84sbnt4jXelIWFYWADFH441ybADNLnao2xScBG
gBvTSv1GFchpon2eaP8+M8RkCFSL0PNHSUqupbZoq7g1rZEZgpubWzsM9yN5e3XWyl5LT2cAC2bt
EnNOg+VANdpDbdRxUvslzusHGzIHjYVxAilL2+UKBDPsGL+CptkIIq8e82hkRL7zAwNUHQOjVgxc
baw5R9p03o7GNgW9QR0fadIrIXhSOxRgGyiGBlnbV49DbrsYFuIdzVYum0WHPnudSBlgYqHEbcyO
wB2U0/oUVZ6MGivfZCHOXnjb/CPOTg1keUat92DEBDuPPuw08YebT1by27bC26dnMfpg4BBFHBS1
wDp/aUmkonW0Co+tDpUqkCcERrIDebQXvd+2s3h+zuxIK0obT6BDghUZ83kBz4kLnb5eSzeg4/hu
ReahzrIVvPZSKwR+jQIVSHLmgCfZ9LqktFTBax80EQTEIITmZZhPPygkFzT6A5yheh4UphbcXurS
uT03K53brCkLHewOtS+sPqyLV2Mct7lYMTL/dukhAjEzyHIBPwfNLPn12ubATXUqSgQduqOxQR+y
WKzs35oJKXRrFUcaEMNEUUB6d4zok94mK9fDwl4hsAHejcI02oCuVLnhTHW6vGlRUlHr57JRfsZR
vimi+j9UMM7NSCUFkeTcbl2YAXa2zh8qcFHR5C4F/tkLje5bYW9vu8DS+VUxDffFSwgeGskFCoae
VWGhFtqONKiq9iGdnLAdzIPeRoFTjJv/YM7F33RQiUVbTDKXTjazhYZHd4QenzblocXsQK85uvT0
rlb2t60tHWUgbP5nTfIL1kGgNR1hjSsPU48ZFv1Pk921FjRpARdduzaWik8gCYBaDk4w5n8kDzGz
RJ9oP8Ga/dd0QKyyHfrPPH31+ihg4s9grgGIlr4dsHXQ4QE0FtVT2aAxoFsbZ8xPkiG0qqjG4Kk5
gJop9UcKaJ+wxa/bG7p0CACs8Wbew/kRI32+gg7VPF2Azn8F3ZLBfohja6vjSbuS1C6tDG+6WWMR
hbwr0K07jk6Cswb6pybspmMTceINIeV40a1Nui2b+l97QE7KjAj18ylHUuvwj0pVSZW8jTYldbQb
17qEC2EedBXowKIcgy4I6Akvr7BEpQ1S5pr74EnCLE6OLkA/Kic3Sf5mNL8bHVoH2PkyVMErhId+
zz//7febu+2zx6jYXHT0Ln9ANQ56nbf4ARoDxzPg1mBeArI1UpouvG3p+ujNljAnrMI5wRIwb/tZ
XmAOYFhpTcZ9z4y+lTnYgj2GBl5rmEBNZHgUQfYVUXutcHn9NS/Nzj/rzGxagVTK0GCWcYeYXQj2
IDPLCS0jEncrsez61rm0JX3NkvPGShVsJrj7SF7ig9a725t4fdwuLHxVac9WU/NaQZ+ew4J7b9OW
9CBjylaO9BwDL6/nSxtSEHG/pNdb7FhcfiYcjNjoGCCqPGAmf+UGvY6PsKSh6+HCI+ahictvo9oJ
RfrU4Nukhz5Xg9o+sTQjo+YPgO8a9Ya2xconWnSHM5OSF6oU9OLIt7lvdnpQVxp0ssVLVrJAtUCv
XeXb299rcS/PzEnelwjeIXWFuRzDg0a0t7sn1owocD7/BzsANkLkBNcNWgKXO9mPVamNIxp2tlcd
aeT4VleECpQu1jXWF3fwzJS0pMLOvM7qWkSMxi/dn5BtSbLBNwe8Kmz6X74WRmdnVCxI4WV+WAEt
sLoo4YqWAUG7sfqJqYcD03VgKnC0uDmsHK+vbtuV7/9j0JgbL2fny3IUUXYofPugMN6rtXmwE8jT
xuq+FB8tZQ+YPEL6DTctVOKIfH/7Ky6ebkwuIT1BlQMYqEvrbMirKGf4inhSBinQXdH0KwKn4m0r
iz55ZkX6gBUgDaJNYUWlCQo23V6FrokArUhuVStQtcX7DZI40OQEnhpDX9L1As2xnscFbCltqHc5
yrkJlHFAsB/UHPCuGEMiwLBVK1fN4j5asy4tWh0ogklxWBc2A5Naj7gyRpvB7muiGWlgK+3KZOVi
/PrHjgy7GanSR4XScSAYPAyT/mjKsAdJSgfuiKjzLf4b9LUrS5s/zpWDnpmUgvPggghWMWAyxwfD
4CxuTvCHN+wHyCqJaq98vzVr+qVDTi4aGTiDiJY90aOXWHm2vTtqvtAyjM1/y4SG5MI7W5n0mu/t
0jZLFbbsjoUTpqzLTYseivpeojE8aEEGaPjtg7D2+ebr/OywZzW6RBpSKl8b001rgfPPi8N+0oIY
Jzsairccc0a2qP/cNruYJZwtVDoTWqklnVvBbAzttYLlATVXOZkWPxySOtTF8M4GUutyaXqJArGT
jMgTlBPt3jn7aJsjkD2avsNcJC93hbmZppxE6ZOrgmpUBSz36Ii9gbdKvFYOXzyOZz9G2meeFE03
5lhwZz8XYgzrDMoWjv8fdvXMiLSrudGnVg8ZVD/LDgYfQjb+e6g+HBQMrUD6oiaDlPlyTyG+ledt
NyGWYQu17k9jRgTceS5bq6ov7teZoTmAn/ulaUR1ymCor1vIXKP9Zrxr9krsujYCBBA412fINgox
MoqY55qeO94cSMzeRwNuC+XGTeWtcXVfO/ulGSmCKE4SG5mBbw/u1g4QTDUKx6TNg9sf//pKu7Qi
ubsCPaW2a7EYd9KBMX/nOeT5ol+9tVJJX7YDFU00spElyEpy7lBbaQ4md9Q27S1QIDvuOYAG9O22
t/VuxaOvwxMWNYvKwdmguOtJoV53s6kezIH7Am5Axxcj9V0noIpJrDTEKwCndiUgLn6sM4vSxyqo
YWdxruI+s6d7B9iSdhWPs+h2mGkE0wUKf5Yn+XbnDCC8HbEoxch/lWVvfstMJ9pGEABY2b7rPHXG
VM7z2MBYA4skJVOgjZ0GbTS5DxqGg053XWvcm41O2Hd9jejhmngPQtPoY87kB1987dKnEk2lZ25h
I20EOuZjo74MRH/C/MnRDiDPgB71B2hdfwG+etvtvyihL7OBS7vSB9OaJHNH2+K+Q17dQ36aHoFs
eug2T5oP4kEiSLkV+N9OTDzyij64331rtkroBlbIw3aXvgOPDWJTKDefAGsI+2/Gn9u/UJ9/wa1f
KJ1Mt6q4qI35Fz7QLX2tvzkhxVy6F+IXHGuM44O89uAS/bkkB7o1SGetuMH1TXi5RbPPnwXTSWWN
EAN+QKIdOP+m2a9aujeLx9HATfF0e7UL6e6lMemKSFQ9rpQJxlCc18w7w5oFuYnqbjrQE9cvPAqn
NdWgRTc/cz3pQKFHn5ZJAtez8o5gyJagWmsjN+zA/b52Ay7tJSjYoFALgOY13VusulFXKQ6OVEUG
xSCDF5GxYz7UHAPBj8W3le2cj43sPOf2JPcuE8cEqzLsldlbawKic1/UEFUBQ3p1BwGNYdi4AnOM
K5fJUtxFVQ5yCHg5oA4uBY6hHhSa5RE8ZniI0r2SoNQeg7jZI1m909U3d01ZaikmmoAKzDVAw9Fk
jQ4vaaZsZDDYZpue/3Cq9yFaOYcLE5DAV/xjQy4cMUuv9ZYruLk46N8h6SIEZpOSH0CBA0ynPWq1
eaytPFDdfsvsOMymbw7Ef1Y+6FI0OP8VUpxMc8yAo42AzKZHP8P6xaLyqRiqjRaVfqK/o2OMp8xJ
UZIt7wSZhvzh9g9YOizn9iWHAjO+VXgldsHuvJDVKI+b3ybtZKWPzrDSgVryonNTUuCryq5mDsrU
voq6I0c/IwZtufhjNBsk21mzc7r/EnzOLUqRrrKM1GkmWMzG1xTC26CgqzAE79TAs781oBenICZX
/33N89KxpJA3cCQk02x1cN4qExxdaznX2kZKAc4tNBDX1zDQlBPahWZDlL4jTZmcOqMKDSOCVh+A
NKX1fNtXloLd+XZKYUBpov9D2nf1SI4j3f4iAZJIuVeZdJWmfHX1C9GW8oby+vXfUQM7ncXSTWHm
AovBYhdTkaSCwWDEiXPK0gYXPyDgnWsMTzRpXKuxvDL8FYPs5N9XZeZ9RI0EelXAaMup5dRUcQ0M
Il6F2W/MgKMY4+Zg69Vebq9qOdb8NSM5iV6xTrPmE9BM8Y7V44k2NFD1auV1sZQoX69G8gojarha
E5hR68cc8L/JIpu89KzY3N1ezwKI7eO+Se5BKgZhAgWWRFh6Q9oERvRmTr5ubUnvTcZmfsIb3hT6
0BJyV2wv3U8UvS/A9kGNh2mzj7mFDX66YqK89vrU6H9lCR22ZjLF+7y07NZtM9Y9Qpyjfps6Wvmd
aIsDNco+EHGmbG7/lMXAhpEFqLhRA52k2ZmvshxIHLSRJUCJknXUD+PnMpk8vBIoDSALctvUZ1Yz
JLtAwfxjaz6wV7bYYHRRUmPVlmj9qJ9gE8am+KVKTE847xkZfSzzrjGSbaWb7xYkeVW19qBweVS7
34qdbeD+kCz54UDshGjOFnwn2zhij5WI7xrwx6SOvr/9o5fcHpxQDhx/fhLIdUgY4cBaNDXm1l7z
SASRCoFX3q0449pXkGK+EgIIYgNW6ynqryHf92JTKncFSsXg9r+9njVL0jGGYjyJwwyWbId7hRXk
5XOhfsE4clBAQfa2rcUAfPW9pbPMUSajkFVGtT/dNOJJAVaZjgBClW5mzIrAb1r0etviYh597WLS
oUaOpFiTiUNtWNsYCi9gn6auEgMgK/yufXBGVLHWSIyWU6SrdUoB36kYZvct7CkpHyxIMKrGXVq/
pZMW1Brf5KJx27kw+QBaeuEckjUgxB8flLNdCiwsVBFR/P+EhKjIyKy6iWrP0I64Vr3ebF0a7qb4
jGBSiq82r91ueNQGD6NPvXMw1TcLBE+3t15f9qy/v0LaepqMbdnr+BXW5WK+j6CrFSC5qjFjBUKx
Bjmi2/vqvvB+lG7o/kZ7UN0kvrJJA8ef3m//lsUb+GpDpA+igXhFIK7V3qCYiav3X1EqiVySj36r
VnuD1v7QGtbaBugLj47rzyCFUoD1oCSkwaoAjW++CUP311fAJV32M8RjFUIn2IDGNV3BPWio7pXd
Ko/QUrC6/gVSgI30LClSCOlBdMolkJ8Bd1tRrolwkpV1fhJqRZk9Tg1YUTGzELQ7fRu55v678LPv
hkt+jmC7Lt8YpCb8aJ8fuqBxB69/J48/NC/aFPsU9G7JOo0emf3rximQq15t3RC7m39WCd292jXS
aoTwnTntWAK+xYKL4UXpbO1RC3vgdaw+bA41qKVqN86i9hfVZubbhI3Od/AKxXddrTkntcnsxoX2
Ix0fpgEyyUWXVEetqxm4AS2jfgTvfrsZw7gON4CuOH7hzJCnaFBAJFGWoAAKw4pxKNen1YHHRrPL
rI7cFRbI1NRK0R4GtYV+t2gxHQleA7pjYWm/YRyEHRLBRzDS9azFLAkQooL00xkKT+k2VgZnW+d1
EdTMgL6MDoaKLK6hfYQ5PX/MRPMiFGjBu6bDowNoYpxLQYX1DfyxNgYiJgiQ1Zatx76KuSxzwwya
H0g4JBuDWZCqwWyeO0QKRQ25Ju9Rk7T3Bbw6850BqNymwJTt1GThsxJ3ppuGmX3fpN1ouYSKtnZN
yEjtmtI2ck9vRvOHim27CyueNyhBQqvI651SJW7lhAPoPdDXBlOZ1SNCV82hdRzxak/d+GzYdnVv
D0N4wRxOcrC7RNsDNKcFad+pv6NK7x5QHlLfu0Z39l0e4i8ycMNuytHCR59GaGIJdLsOPKHqg8rA
i+aj/WW/dGrXnMJqNEu/qtT8J5ssZYP5mJZ5HPiTHfBrZYY7NxX00MajZrp62Dj5BrUyijEYxoDB
11nSDhDd6SHEZMe69jgONX+gTA9R/SxTdq4dU79HJSAkrlnZ2VdLzHRBBZQnMQxhCQWKTJXl7FSa
03uVJc0hzIhycswmxWC8aseBMNn426xN6hVTnK9Nji8gkucs7J847czH+yoLo2CRIImKc6Kfokck
m19j/z45MP9H7kZb/VLsI/+tv7P24yZ0AVC+HZkXpgE/WpcynSysC6ebg6S9/d6iarcLn4CTnx5y
V3+fAjuIHwDLtY7WhZ2tOWSuUVgs5iSgz6AQaUaXV+5vjSkOM+UJVt8U1IWo5Mmkkx2wtv+WxfaP
RLRHK8dHM4pxf3vpC7P0oM27SiWlC3JonKQ3QQEIQbAfDdjBrGOIZ6/NKgyd4aFIXGE9mcJX40AP
v3KIJxuFtdKWXYqR1z9BuhgHEqZpHOInWFXmqyEIdejjSId70a7VFBZfOA7K2jP4/TPAPqqIlZUD
5CtTrd4wAgm7wna+JWFFN4J0uAFNBSm8giK3mlaRq2goyxVFvlK2WVovSnH//Appy61GFLaKLqKH
Dt+ZKZBEU/ZTtq3i3r/9cReTnytD0sZ2QB4qaFVChbtqUTxvk84tY3Y0VOW9jWy3m9YO0mKmCzkZ
MsPvACGWn5BKmjjGQGPog/Z3BDcrRvDgPxqun4bjoeh3A2gZgn+/SgPCzlBvQ7qLgoMUOpoRPHcj
bKrie24hnzHeTGG4dvtmrOGSltc3zyJhEgqAb7mswUNLbWqBHTXVZz54ZLiDRh0uVt8GCM+im6jy
I01bWeBSAgUSnT8cJcCcyK2fzol42TV5jcibu0Yb34VNFJQodtzex0UzM70/eBHBqCZTFfB2zKqO
4cFQTDsBIVtTOenN79s25oecnA7N0tX/syE99FBJIEDdwga3IHipCVBTVAlnKxu2dMCurcwrvbpM
2DiSttJgpeuFW2KsG4z0Xq/7YuArj8llh4BeBlBOkKFHJ+GjqcjMy1iBhCnOsggmUCz2uDDtCsy0
dbE3qsZ0c1QtQ2H7FCM3K/fW0hczsWEOgTIvCgFSZg3ZyiQ35mZQoRzr4SFhp5yv3A9LH+zKhDxs
xdu8KtoWJiqQC4HjwO/TNZT30uWHiPHPFkrhcNKcBHPJeJAnCuZxR5+MCcaeyUuspF81hiCSgvmn
WeunLn85cKzpAP/NnU5p8wzw7lSlibBRih0jbqJtO2dDdeijeuY0uBUEPlel25c+GKAyDngqccub
f16rV45J21HJZ2VXzyGPBvwxG12TrHyxRRuAF5qzwhCoaKRcZsgqjEqXWFdq8rtK3+pduSvLX7fP
8QKyEPXQKyvSQY4bW6RNDysRWC+1McQ1mTxWbLjU1PY0JiAUAzE/2vV+L4xnR+RrWPOlu+36B8zb
cLWVDEQYGvTLcNMk4xfMs0H3JPoBSsid2gJ43awVEhZDytV6JSc1Mq3rO4b15uG26V6j4a2JXrt2
peKmLdUIAPRD7RU1LxV0bNKqMnDkFy0SwalNfk6q/TPTx8CwEpfU/NjRH10FMd0W0LGWRAeK4WY7
SyI3r+redcwwdsvhZ2lrpygCX2Czlres/DhbQpPmltlEnGHLe4ybR3eTDYVZzzFqDKvFPgYMbrvY
sh9baCGC4AXjNJIf605TMz5vRQ7exTIHS4dS7Gmer5T2F6OP+deM5MgD1XrDpjATd29NeWmnGNJi
GxCZemOxiyfU+Ovg/29hkueOjcaqsINFNZu8xuapawMiXjTDWmBd20HJZ8HqUFKtnnfQekmM88B7
pH9k5Q5a3D9AYecxCCC15TuIWuDZ1mokswwgpTp56+MzB4lDzb5N0RYXoFvjXXt7AxfPIshlbQwF
zZRbUsKXlm1rMh10EJGxsSsbVIpglTiNrba5bWdx/4BdxnQ9ENu4oD4exgSJ5VQksGMA4z7RPfTM
A8g6B7etLAayKyvSV8pslEHiCRtYGeUxr8d0wxvl3WrAWKDr7UOBse0Vi0vrur7Tpf2DJlWvpHPa
YMSqK5LC5+NdGP66vazF+9WE6BXGqOYijpwqq1xLI8WGlTQJ3/Hft5qwd8Iqg5hNIMogwJg95JDH
Q7lmbdL9k4MAJ4q5nH/kFKSaZ9mAKzYikFPQrWE/aEGvmcHQPU5rAJLPNXbJkBSuQY+EVv8EQ+WR
/BSb6Ut2oHtyEpABCvAYyN21C+JzpeKjRTkfi5sabOkoP3nq6NGvxW7w48t44o/dDuKvp8GDhouX
P6ib6EWDYsOh3K581U/eKtmXfCePNQbSGNgP98rFeeKQJa5eYx+8Sc8jD6YdrirQJzzrZ6go3jb9
yWsly/rH06gh3RgaDUPkkw3F2eQtzMtNszbo/ymaSUakS0ewCDkNxNa9SdPxYK7dWi8fa2dwi0Z9
5VrjZqJ3695Zues+I+4ku/IthHUlbPZYddsd1XgH6Vkv+jU6Lqga9EvvDwf9DgKlPnn+D5s6C9Qh
lDoqmDA/bmrZ11Btp9hUlnJXj7eieGXGis8snkYdI6N/iC5AZfPRhl7xTulmG5VjdrvecH4lk3Zp
lBG5mvWvY/a8kX+Nyeejc1BFNEwYC8kvQw0mCD+AEeL2pn0ObZIR6RBYIXJ8qNMlUK88Mup35jG2
gAbOyEbooOAGKu6Hrny5bXRlFy3J/cN4ckaNwaYT6TnYheKT0Y3oDThgmSqI3q3csYun7WofJcfI
VJZj+DaGQ5KHkN1XnYd2/+0VrZmQfD504nCyeIRPZX+3qUtQ3LD47raN5YMFFCMQ+JjS/DScb0yY
5ekNrMNwTormTdVpLrBC0YjsWLo3omdLQdlPRfd8UxkXmvoxyuvNCsbg82tpdpirXyHd8U5O0ATo
8SsGsUdbQA8BqBWBlXwLh0vWomjAfJBoOJ26EjMXnebK7hzNrx5JKDuYWlnD7hg/6aanJ7upjHxz
jVp28UDADOZdwMUGcPf8qa/s1FMbGzmDHYUCskmxDs3Eq5oVvs7GAWhvKA+qmq/U5BCKFWTa0o0E
0S/wFoBzch66+Wi7ipgxajpsJ5V9gDixn4LLtx/IV7Ow9nztAl78lH/NAdL+0dxg2VUx6knipXjG
W79KjPJwkN3Uj6UdYxJF+GGxyfJ+jy7nbVde+pbXhqWgY0ZqPeochvO49iti7nkkNpbOHju+Np3+
GYUEf0UxVUehDhz8n/So0rYe2jyCLbsGoLIj0JxpwUEGQOVooilQDsH8v4uanBNtJqPW/MleqUYu
b/TVb5CSuKrtmzzt8RsUEM8/C0vp7zITZYR4Ail0rpaa3yt82vLBHg9lpItLBv6/BvKAKw/E/8dm
oGqDCiw0oWVOAC1Mgdkj+CGqGXusAWJjF1s/lGaTGBtO3cIc/B6bBBrBYS18zSHwQ7l0/g5/SmOA
KBMMOX10torEkUnUAiGSj2eiVAGAvCupx6JbgXcf3ct52lamNtJHx8lAGYxtjr7ayTYhPx0lSNdg
60uxnv4pfGEwBs9E6TpBd5go4AWY8wzj0JrFLmxjUAN8v31EPjezsF+gnUYQmh/0YGP5uF9Wireo
HSON0juEWLD+veaWAga4Bgw3rE31F0bIJm4yBnqO/vtQFl/q2nqoKHM8LSMvrKFkJTothkYwPYDO
CRVivIWkEAw6JVxMIkN4AiyBEfYYWdMOrIMepHH8hEUPtM0CA9zJPF3JGP7M18reA7w3xHfgurAv
RWU9yfqOoCXjJeW9MIdtJOj3dEzcrHmctMbXePjLBrQeMuRdjzHP8r0BQ1jQC31fGwkSNXBCOe+3
v9B8aOWfhO9io/9m4j8yHGK06qoCcfcseRYfku4B4LptiiYjY8MZGOMNA9nHbYtL/n1tUcqbys5J
xxHPeMiATxVm1qlfq+l7BFlPQylWQvSSl1/bkrxcU5pp0HvYSpBNO8CJWuVr2a+kNEv33bURKW0S
hgI8jwMjI0JwHFduxLeKc2CgHV3juFh6DV2bkhyoSJs2LIAC9OpGB145ANGnBRawhAOPCl4DDhxX
uxL2l02CLVvFnLWNIfmPJzjuS/ANm1idyipYij2R6PvRUd3WdM7MBIImuyTKtNKR/TMI/8kvITQD
GYk5d5cBlVDqMMGSi/hEt9EbhdghnrHH4kTc1LtTgtFje+c4+ECM+dmp9CeXPX+pPLofDtEz+1L9
pCvfeCnugwYZ6RSAMhg3lxxJyYQxhhqCMjQwXZDNnyO+mrMtOisICFGcIdAokbuKRZ5NhpGiBc4e
6KO2KQ486Bx/8PQNtGcBgit7F1NXtw/jku/OHxWd2lls8k895SpPLMqZcLaGjk9uWmN5n41dn2GI
3iGGH6VQd4h5YzzWNWbqVhLhpcVChsyAVag9gKTjo1uJMkM6oaILmI2XhGyaHG3i/3KTQgYF9yjA
Gmi+SK4Ldtg+Bydd4mEWRZnOPHyJnBfT3tzewsWVgO4Tnww9P/zj40omaxhTXKc4IHb01LbdayxA
td9PwW0zi1mPjXvUAKGPruP19NFO4zDG1QFMdKlzMkLMYN31+WYUW9Heq0ZQaAHBQ8kE7Oz5tuHF
9V3ZleJ1OGht2IfTHEOhOQtiXlI9FqsA86V76Hp10gGLeTTxrMcuhpjJAozN+jUb3YG/EhCxMrc2
UdlqfpXnKxO3y3bRbAQjGXDbcngz+rwidYPVTRBgjzL7DmA3f5yUC8Ty3FxTNqb5+/Z+LoUSRJD/
WaTSe4U1WdSRXEUoKbhnx2cH+KbbFhZTnGsTkqvghUcxYwUTts2Ac8TJCkJ+z/u30vRyfacDucDW
yM2X7gkQPWFQAYyw6AZLh40ZpVFPEPnzkq4IbOO9hzbNkPQ+6ZpzJIZDQ7Oj2q+hpVasypsJtugh
6TpYtYfLVF7i9l4PX4VyX2N0ugKOfMVbls7C1SJl/jMU1ttEITDXx09FClEaSOCucdIseeS1Dem8
FYMoTK7DBnpg7jyMTSHxBqlRMfpjE0z/pT53bU46eGNmYzZQhTkr/JbmMXitA9HuVxxy/iPSbY5x
DtzjcHuAaeXWIUl4U9VIJLx2TNNoo+kdf0ev3PwRTYmzcQotfxoKOzlbQyMmbxRcuWS5CmF7KIj0
xxDECJj2sPtx5fZb+Jy4zi1dBUHBzIojrd3Onahs8IRHFWrP+KG2Btfu2H84jSZejWAfxMQnMmzp
ZIh0EgWZyVb7vjKOil3p9zwD9n/o8W4Vznbs9N5HDneC3DUgHXEx/YdlAo9FZgAYgpxcghUWlGey
FO9lZj/Z9L6wd9oaE+HnPjm4ya9tSCGHdOWUO6iZg+s7xuDzFFB0/PtJ9S2GSXCwhOiQfQ+BBY60
ykuI4yVZB3YLzU3iAVTsUHMmugsefAs1wdvOt/De+PDLpPNkW0nF6rlwCjUeh7z2Lc7Qga+pdi9E
dTg3IGjmzMOIF/XH29kEUycqFXhV6uJ3Ip5D8fIfVjHnGMCGzgLwUr5UG2rNxhr5cIbB0sptROqO
lW/naxLYS0cC2B+kuQYkDxHHP66j12Mc0wQvDMIOuvKr6rZ2uvKiWDMxb+VVzqkaI4CVA0y09hN4
aN0WYNZxpUa0ZmP+/69sFAl40aiNV4td/K6SICkuQ/l4+4ssfXGQy4P+CZQtmKiUPN4s5ua7hS8+
wXNn5nCkYLctLN3jKPg5YLqGQ4GgQ/rofKpYY3DsVGHeOc1uqINZyst6p5i0NQ2QfaLOtsKuvFSx
+WBzvp6udk6EENHrnBwO8ORo7riFAIZL34utc56gtvlaHx2frlTjlz4WYAOAlehgI4a6z0eTqUky
UP/PD2jlmEI9F8/ofK0zvJAozNCEf2zMUeJ6WZrK1KaZl1X5GrS5uT9lJxa9qJab6G679ihYjIdo
e0EObYYhotj00V7MQkurBzwYW6/z1ZcBglguGlOejXmm6GhfVH90lbtmk27X6PkXd5MQtFZwfPFm
l5ymrkduttBQmQkpaHgoh692tPI6X2qzIwz9tSE5SZEn0AXleKqqW8uNdpA5e2fHduNsQfX0CBao
lZrd8pIAxZ8riRhwkW7QrKJRGE5Ykq3hnv7RZ6exWTGBiVp8ETlHmSscM5MuHuAymW4TD2JMIiUG
OV5UvUD70fhuqEn3SjHtsWtLpn9N69zZsyhWMHMQN4c407IgxszYjhVquOexaN7pwNRvVVywHcRS
p02sgCTaxRObbIuOgyuO6+1BNTGvi4nlfHpPxoZ6Jh+A1OkGqpauUtkYkBrj9tREIKwcgdUB2Wer
n+rRUi4CeL4GdB/jtK20in/TYy09mVlbPrCyHo40jpr7VBEt6oQhqP/dJHOGTdTW3Oeq/t2ekhYq
57SGWo2OxOe5baMI93QXnQ1LGLUfGRHwVSWA1sLNQ6u23akY69fGTOgWG9c/4pLne82otMBheJ25
bQuKorAcZvmiqRLHiJD5l4HUooMkiK9XbZ67Iw1jP3eKflOBSWYDolkn27a8anfoD/V7k2UR99Qp
JC88nexDb9bQKFCHnEQBo+lYujRT6VEvVbbjvTMAUlerde222MRNn0Hz1xCT8j5oZqbsujaNvNYy
AByNTXBOZZNjfsmaECgQVVWeYyQdXydmswt4A2mgaCFpvQjIeShnNNZIfZJyULiOaqK9kUlH8YUP
5l2atdq3NhX6L1pE6n1vpXFQCC3CK59BIc6HGmj6BhrwvvK4U6Q/c2YMh5go2Wusdd0ezJmTJ/ox
O+Ffb0+hDTHuJrXIiUFEGS1xEu7tQY9PemRUviimqHShbFa8OZhtfuhz7sSu0woCaUpqp/2GZZyn
W8zL6vtCr5uHJCbVBvSWTuPFhIwHBWNrX60uVANLEWjz2UrBt70G+luXRgYUylJen1MGalxoQM2J
Jwa2nniS5Y9FPkF8KIbeAQSpquqdUzME7EET/TfaxYpwUw3asqA6gp5UnGAkKp7S8sBalTzn4OBh
e9on0a5N9OlB60m+yZLR8BSmWA8GJtn2jYYkZttRoCqCqq2YBu5QdMw8ClGDbpvWwEunZTd27pA6
7NgbSrYzmdLuWIQBYdcCve/3PG7DZ4J9Cd0qFMoTB3VD7uegSX8uYjo86bzRvjolqJ546qiNG5dx
/pyTrvpmpKgFQyQITOduiPGSt6JPnQfm8Bp48JKQbavQ7M7uB0Bm2m7YpEUN+b9q1MGroYji99D1
Q6ABg/Ksm/OgSGqjze+C6XIogyxywieSQMAzi4ywdzkqCs/6qCubgrUEc76FmmJGiQ39KxG837M0
Ew7IwE3zri91duakwQEuVIgzkmkEqi0ru7u+T9T3sSCQrUkqip9u2Czzx66wzplAKdLV4GV7jBSD
/6czRTJuo3ISByog+DjGE+Z2HRpW+8o2k01uNOh0GBNGz+rGGI4KsuGfukb7l9Jy2j3GDp3UY2jf
XHIUlnI+ViHoMwvxjdssPCMatr4CZPR3K9OrzUSJgkd9PoQYUytB1AONLn4XdRHe285osm1F4+xp
QLjeqHGtdy4M8X3hYLoAPL3JiZZF/KiwMdyZITFwHBKM79vgGg44yYe7dJwgCjSZyXvm1IpLx7AN
sjGxdr1qdYNrctAoCoEBPkxD6XUFuQQABeho2RdwIPRBFOc0wPil0W9L0xSOZ2cUMvQO0WrH7Yuo
anw9rNMQlSQBQJEBOV/d7SjJg9aKGuJZ3EoCU0vSZzsmKG7n9aBAqIgaAoDDmoJq3VHr5Hdo5g53
h6JqXqvCAeUcEeW7RVmz68I02Yw0rd8JV5pdheERcMG3UA+xROljDKN/CXNleqNaq/7uaWK7lpUU
D0DPWUfeOPWdZdvTXoMjvrSZEv5r1PT8TLtK7z+lQXaL0IeMsoRjVsabXXxlmdeLtfLuUnJ8bUdK
QiJNhwqJATt5ezAwOdD9+0LMh3VICYhS4SpgFCljlQVVmHq18arZr7fT76Ws43oNUtYRJzrp0hJr
aOpD3L4J5ylhD7dNrGzTnwfAVVbqMEC4NQETOv0SYo6jFf8e0oO0CbQUqG/gy8s9hVFtk1HNkIZm
2gGU/QqUtlS29mSYc1k5c7o2In2MjqQgvW5gxHzIvlVnfp52imf67QY8Oq1XflN3t3dt8Y1ybVD6
Mklq2FyfV9V7GiLp/bS77+4Avbon2xfHV49rKfVSamjgCKoYZkOXVG6Wq7aiQ1IQ+ecImTjR39vK
Q2ucuH2Bqu/tpa1Zkt7GFWJgmIezJXULbgYubJeaD1OyLdZYyBYfl2itUYouDMbLZMXWOM0Ms8tg
ij3EFwxNG4BMHKBFqwfkJ1t5Ky8epb+2ZD/XtZJVeQxbnebb9DzRTdf/l6NkYYQHPGez2JzkE2Iw
9VRj6K035QmCfW6TraxBXyokXT8QpEISoekg+gQPBCj1HYEs/NLsL33Abc/cxvemb3lh6vZfmoPp
Otvyd+7hrnihmrvrUfMKbrvJEhYHQyl/HyvS8zKMlDEhNou9jjxO0UYFGEiz3nXnTQWgE16JiWwQ
iNB/TcaF64MAnApJvT/aOpJZ0eZhoc1gTqXeVhCmTKEUcHtl82eSY8m1BekA8LbUuTMjOZ12/Fpq
P1OAEB2VYSoLzcjoh5NCBLRZ46pYPAsYnwIPA8AqoEeRrqs6rkmtxX8+re6B5xBnId+BFaXx+CX6
fnuFq8akcFnVVtwOCowlNsqe0d7oNi3isg0uqXA3RG+M/oyr3ytGZ+eU9/V6hdLxKESMvkwGoyEY
TnbiZ3ZAxd+jP1Q/DoZt/rJibl7DZ3N4dYCVHUBLuQhB1ariTJlxPw/iSPx0/z3y+AkEZ5kbefo9
29R79IfsM7+sMVUtORBQef9YlnbXEVPI2eyiIt2U+/Q3P6o/xGu8tVYqjJ8JEnAWrg1JO5o7ScRE
CENg13aeitfNBIKTzOUudc2f2cl4DL/j3Xfm4NE9ixd75ZwslisArgKLJBingEWTyo81Xnc6LfFB
T8Vjc7Hvaena2wplW8/xuBd/Le7HO7yuQfH29l++7ZVlKQ4aTlg44exKzRfbcC/Ij7Wt6RPLLX7Y
oTtuMBDn13fR9xjCrZ62X7G+6MhX1qUQFClEwRUJ69UrZon57qJBCuW198uDso027co2L93Hs1I8
xRg0Bpsc2Vodpro5g7wLdsYIX29umhLjTSe21vVbuiGvDUlxrxvF6HQz9loRz634Qvi+VVfWspRs
XpuYf8JVshmDATSM5tA6WfshA6ZEI/8h2wQCAq0+AoJTyL5+tAB2bxTLZ5Sq09/149ZyAsdYqRUv
XcJXfSZ5dmEebFO1Dt0cZbKPvZ0emghay0XkkVj3b7vaoqm/GYUhNerTvClMO5xbOt1L3m/M8K5g
W5OsJLNLH94AShpE6ZjZQy72cc8sNcKwaDsXpq1tzyELnrjxWnduaSWm6WDya9Zd+4ReKsrJDnkP
6EgY5m4GLBE0/9Ii0OLg9o4tYVTMa0OSF6tKLGjWzIbqpjyi/JgccpS/Aqup63tLWMwD7ypIkUzz
66BqtW+CQDE1I+K1NFq71JeOLppxePUAgQqmIilApg2ZiknHI8FKNir0o7Xwkaug/0u9QVuphy+d
rGtTUkTMS73CjQRT89BORB76cA3KtGzBBOAYt+ksL/fRS0iaZlY8F/WbelsWZ9KtZM+LHoIG9f/+
vnxr5pjtFAP+fpX/jNvY5znqao4VEOiV3/aRpYE5dEXQEQFKBCAVSwqpcERANgRM2Z3pY3AHKY+y
MXjmlqhuNpMFOLfl6jwKeFIcMZR0HlElnuoWNdTOjWfdpkl1o97Ztdq5ZQ5KpCt7sZRBXP9AyYmb
rmindt6LVnmzzXvoomdhEBYeuKeqckfWAJaLW3+1H1IAQHUaN2qEXkoCvEcdgfqtHD292HGUEm9v
/VKouV7Y/EuuLoDciUGjNWJhMYYiyEujnFV1JQIs+qlN8FUpcOW4Az6a6JXcQDcMeMJYP4aJhp77
Krhpeb/+mpBcdTQLinI59qvFgIkXZl57zjc8sILKNy/tXvGhKvbcPtkrF89i0cG8Wpp0uXWTFSrl
/J0wwRadm3tdcVHmd3+qR91XfA3PvTUSqsUI9teizKAX5alTAJ0JxF+kemn9XFubPP2S1kclW5su
W+xXXq1ORjGynjVJ6MA30v10JHfERzX37HhlEO3rH+oP3bWO485Ajvk4rXTeVlxGJhpjjin6SofL
hJDcKuLoaNL0P9yx14uTQk5N9HGIGTbSMdttQXrUuXM3tdIV5/8UOHDBWiiTzzREaGPLpGHUyrSo
VwnGuEdyaVnoRbQO4pQeFZMfcDUHBsTni77+t8daMivFqy7RwfBUwWwiiAt6Q7cEvVNm7m8Hj7XF
SWGKREXDMcwJHuTUs7GM4YVEG0K+jOxbmtyxYc35Px1zaVVSsFILM6lCa7ZHg3CexvNyVDfGx9ur
WrQCdW98rVkxWP5keRqq2dhALiQnR3XYGtzv2xPRvty28get/uE5PC/myoz0icbJtrRsNkNP0xer
dcl3DPor5+jQvJn75qF8NCFu+muNkeVzlWg2C0AmNO0tPFbl6m/ErRpIIuxhVLwKqrvRQfwGvNXS
L13hWig+dN/AqXF7rZ+ClmRTCs+8qQmQ5LCpDZsk/j0YgJ+Ob058biAnedvU/KfkXQXrBMixML5i
fxIlLMLGykQNBRbDPon81IYnQS9N+UqmB7BU37a15CjXtqRltboyjS0IMj2ahm5oBiXzKdreSr9y
zNbWNB/Dqzs60mhUmCHshG0aFIPtVsXPyNQ3YHhEv5R4ZmuvRK2VlcnPHGgitJXg8y6Wl4L/srqX
aELLWV3ZwCW/APxQtfDY0YGDlDIDkadqr1gzxwUmVez0bPaHyehc1tzpa5wIcyj65BdXpqRvNaBQ
W7TAGngAq7Pim2rtDf7rtjusmZA+U16UtELtC0IToEvWo3ul/FENfMW/F7/M33XIuE2npknGtNnn
opYGsYpZVvTQISnKbPOiOWytQLDoe6CpAu8lhm4+MceYIGQVOrqmENuEVkYcc2/CKCWgC3dzA3us
yRt0yleKEotrnHE9c2MFUxTSKw1Nao2LHuoLWSH8ZL5IGkhJ+yl9uv3Blu2Q/yPtunYlx5XkFwkQ
5fUqU76Ot/0i9GkjT3lR0tdvqHfvtIolFDF3Z4B5mANUKMkkmWRmRoDKCUyBCsicLtdVWJBaUw1I
vdhoBUaWIBnBlIRO83Lc3gaaf+jK+RDjIgWBbgKw5V8CxQxki82EQaz67015hDazoxbbIfX72kOa
mQwCvNV1tcCbDV9sGHlJQ6YMwFOmXcEcVfHC9tMkZyoSAvpTp3xlGXzDMNHTiQ4gfgUrMcPOjiFk
Z/sO9Y7kPd2Vu/hcH7JX4iJZH+7Dh8APftko7fkSveuuHmbQ8f0HnlvVahM1sj3Doz7grsucCrXq
X9kRr35es8P17PY0XvsLHmQgmEPAl4ObKk81pOQS+E1i0IsVZNuYPmvPweSNItmAVRTohyloPjFM
iLJyk6elujJOYK+skt2gn4zwtR48yX67bcsf0pDLmVNRDQhCarwyGcpVBfrIyDTkvdq4KA9yYl/B
f5stOap3ysHetOCP3jYq6hLRuhgdTBD7ao17jL1KkCe+9lR8BXR2IdKNagaUtF4aCzEkVMx1+O0M
18/JQ1FPDgXm4qGs/21xAIK5JRC3JJgVRqinhbmD+iNElU7vmc2XYEivD4BLDG4xGL1stVIKY+TH
9lS5xt7aqFvIxmxjt911m3Ab4e6UbqmDGAEpFn0vby1fOyuC+HUlskQbMRoYdPAXYmB5YWZtnAIm
Dxb4O9/qH4ZPoGp0b2xDR/oF0YZd8q6fyUFUXH1d/okBXoJySzHW7SFWZtD2x+iWoLEHP+kJNBP7
ZiN9q+/G3e3BXhvrJRy3dxMrlSNwsoMRbjw15LfR/ygyQXQiGkc+CkLaUamaCRhv5d46m07+KDlE
doLTu32In9szOQtemQRG6dzSH9BJ1CozoDLuIUGhyltJFNldH0UX06QrlwtuzAszCDJAmM/qO8JH
r3TiFyrOhM0P4fz2spgfvjl2kKc26cZ5fvY1GOpP6Ookm2yjvWAt+AUYwrvdq+VTJ9xCEDbeiFJh
ynXccmknd7sKjRAi77M7Mj9wo5N2126Sz9zH7eo4gIerxRo0sRblfby/+z08KPeKN/nxVwBHFeWL
rl83L5cG3wdSyDRRgxbfEr51vupFp2SD9yI0TvrpKflqPso3SNHcPUdnpLO3orvXdVKQQ+d2Plsf
dT2dZ2I8GH6A1g3HPo4+2RHn10lxwFv+KT1aO1EpyTy+/PyjwGg+XXT0jfDXzFKqRrklFjQYY3mb
tfmxDot/2zMCw5YQ3I4Tqok8TCMgmNSDPDXcgckOVaRUkMBaO6JwOMlgaDAhl8d7sqlmbVvM+nEF
08FCnuM9JTeHcxHpT4y1FiopFcFBsrZGofOKqj7TsCAnzu1t2hhY0Mya73skggzgHQqWt33vR9N+
VgZoaycXiUiuxRwLRF6CPqh0eez6+XZUvIVF5Q9V/K2nwWky+kgQRK0tTDx7yHMbBMjG+MNJ6Szk
yOcLBdGNI3oAn4yZHFWqjJeBBU+d3HuFMb7ePixW18ASlHOVBqUHdS4jTjTD6aEvmWfk1g8Lhe22
+W1ENWYaxmibxtIoRukRz6t3pi1vZfNVzgLP1voDXrA3ZRoKDuq17X75Vdw8VzRugiDHV5F22gRd
fTdAobCIKoH1qyOOEMsAESduVHyMrlkxavIHrJN8+GZA0lIbUVufgBz9YRp2qBlwbg/26noBXYqJ
JBtCc57epZXrSU4sWJXlny1Kvi1SPebTbwr1klIX7fOrti3AuOMMZHWhWfUAC0DcYtF0lzZ72XaR
l23aPbFE9E6rM7aAUy9PzzqsY72uMZRTEDisZ36iQ8U8lgRRscgq7vDqJEOW+gBrBMIPjqR+j2JP
kr+T5L23jqb08/Z8ra79hU2zzYvLYj/YNdRAMYRFpkC+RfGq9mcIJbGsygWeIULiTqJGonUsz9dg
g/4uUrC0Kk7avFBLlOVdnyVoDPxhGbwqzVQsKDMnBCqKFXqxQa5x1w6ZEzXp7vbArR5x2MD+A8PN
UoXVppuzSGTZprIXFDHZjdCL8W+jrPvCXxRuemisyY3VwRijOaH2b6OaHz3bl+3WkNzK+rwNtj5D
UJu3dBnJEX7t6gOd7ECCf7eWBJU1XJJQ765W6NKliuD0XrXLIqBtRqP1fNO9dLvKGIgaGBg9JUb9
rPGkVu/mIKG76CmlxBXKVq/tSnirlU30+4EhjKdZoupkWDrUllwK1Ym0vqshtlaUj2P/UYtaF9cG
0UK5C/K3tmKBu+XSMgoCeSuhuMAX6EXZ9XWI4FJJ4i0t9YcsTNqX23O25oYWMqggAUFBN2rDL+F6
WhSor4C4gVonfq6Ed2M4bG5DrAweAXsDnj1mOZSrd9pCR83xlIBT3JYe4/4MemoCkQEDL89WLHD3
lScdtBCirhq5CZQDgF/n0hwQHcj/y4wfJYGbTD/sEonUHp1O8biJ8QJtqgVxQBqB/MX0RKE3edtU
VAYDgItcwZNtznRgKPTR+RqRpLDyUUfe3bXwuHXQkyT6NMMx9UnL5MnJwCr4QgOJ+bIaFhBqVvMf
bWEZKLoNiue+tKKXoEUQEY608VMKAjoriVHPoFvSial1f9e1hFGH6Mhqbks1rX4MVt58pNmggsGa
lB8KSOAilKOUElrzi+FLliSw7VSWeVejB8rNqzzakT4cfsWdkat3Q6ChzdCc47Rsko3fxtAWDXrW
0ApWToPks3BC9laOzNyDiJAeHLU0Sk56iXyCk6PiS3Z0SGGBRmIYDdOTJY0yJzXQBbZFZy7qB4Mp
1yI/IaVKnUY2G1wjWMT8TDZ6HzfJ/nffDXYD0Ykkil076WzVDdhE9yOB7EpCpPzUZDl7sdKpfGuk
6lVR1QdA9buhmGVgRnmaeqc17cLNIzTOQSlLUTdxz7JvHdi1wfBbZk8d8qO7sLFJ7I7gjAMdBSkM
dHHHdelrRsp61ODLxlbTM9U3QHO/JxlVfKgHQZVcHcwDFo3k075u9lLdVwe97y2wVSnoQ7KyIfLb
Hr04P9KgI+FByyYoJUh5aR3q1ogLvwLxt3pg0aC4+YQhd7ASAmyNVK7cHFxUpdOqY/ms1XGC4DXF
QQ1RsLe8rEenlWx7M/RBkTqVCV1FS2vkb8OYINfXZcVoeJodDo1LkiDZoHYiKd2q7MPnbmpa6znL
hm50e50q75S1+a7UhpJA8yKHXDch40/ZDFMvr0mJXjMp7V9HG3PmERoYxXaq0AUD7lI9etckNFQe
tLCyXxB557ux7RolcPIqUM8TMSBPayk4CXaUdO1pUEqTHhqkFzRvxP/3aSWj26iwrQDqfLRFH16B
AiD0eMYlXnhUVqBKmVLtLc7DNHCbjNKDlMvyrsJwbSBrOf2ss1LDhSlVoMgFCZkXvVcJ9IXk9typ
7bCJsF0fmohWu0Bq7ZPKMrQa0CpMEw/dI+GuzVjyVFvBtFcZUqnONKBsvgjaeKsNE7gtS7sfnVDX
WeiVmdnvwe8oUQRk4PusJpX8VuM+TJymjxFD9cqAkvFwCE6qJGXPslmwX/bUxf5oT+njyIp2Z4H/
4FckDWDVGhJrOqY0Cbw81NXHqiESqIDwAu6osHajV30qO5MU1t/CHGS/KGIuQV+SJMhilXFpsYeA
0vxQB5mEzJbcZo8aa+znFjzLDznUJD/ZiO7djQzWi+3ElIDuoCfXnCKSmTjl9RjCf21qPPZlJnce
s6SMnFo5K590qaVHRTKS34WOCBFsGqCtdTWtYb4V0g56QKnVs+eW0cwF7RwaDyYTyrh5nvipTsxR
sFteM/ciO4N/cFkFT6B8pWPCbDPXQT+KXQErwpMm8PtAA3w0bQ96ET6O9le9+qVlNXodsW92Tnr4
GsPCo8VZl4ev21v3daUh9zFcQNbIctmE6XzwouRO619ymnuJ+W0YVG/qwt9F9aMK9VMUIOZsWydu
RFfb1bNrORrc2YV+0syiw/x0z5JDQjuvq1Ay1yhunUNKNiA7TWt9A52GORK5qP98FwzA2tGFycA7
xUyZAL24y7NTkqoEbAc4uoz6K40gygxxSZU237rsvZAH5tSgYWqNIvQy9Ffa5SCIRFYCH/AKz+UF
+nz54x/z0SelDplZAb6t7vWg+8JSOfT0QJGrFli68rx4ATV/yuLSUkjdZLZdDdXjEmJeti8nlY+X
TSjGumP/ZsTbITp0iiDgXwlZiYLDAmrXqqEpfL4wlTMN4jI4AilOQH1ib7pi7iYIwDg2hUZ7nT5J
4/fbhq5FXqj/1fBeguwFFKQu7YygMj6B6BcqGk3sMq1yQiVyJQn9wm6bbG9jrQSSUC+z8GpLcHW5
IomAGGajlerYgJX9RwsZElPEt7HmH0uAeXwXk4ZtUKkKCwBdW6H1A93Vd5QFHxmavXElzCrvtj3z
auMDOXXmVDPmulKEx5dwmp7g8NYnTFf/XLO3KHkPDcHb4OqQ/YUwuHLwaAQ/vsQAMaiDZwyN19SC
SREYwUf3NJg0ZihA6Oovq9915ut/kZ1WiYrcl43cJhLUfKOTOkn6mKYEF4g4glZRh1O+AssYIR9U
KU991D5OECQuK/An356gtfWkgtJYsWR4HQhwLycoVbNRLmUFCnANcYL8S859RGtSNPlN9jLIgkeV
1eMB5xR03uebDJiiL+GkfBglpUV6zvhGvVZxsvv6ndwhftoXP6vWGQV4a94O1U60kYPz3MaKuoSj
kHNEBxmOxpS8VIWfTV+SeURcdHsM11DQqgmZTBv7Ax42LlG6CLdaWYV/JPS+qd0xgCiaihDi35fe
gddogcOtXb20WxanMqzJZ/YCc9dM2alAiJpRWZCqXVtUMzsXoq155fLtHINUQwsgglsg3Dhl1nQa
U9FOvraq5s5n3ZzfBHBrvhy1sZc1hApwBakz0eJqUNOrhjgAESKS7rcn6LonDFEJamCwrlCNphGb
GzlcNCpJB3GBW/jDB648Ru4f223la+50LDexazwHG9M3X5F5d8bCqQ9U8NKyauziAzi/Z6jgzTJz
/oCsceIB3RfQ9hDstWsv7AsroWh3OaI2q9QhnQAi7crEqfxz7rdfoJTcZhtjX/wIXpoH9l5/EwoE
zi+u/CY/9/XpKm7qyOBzM6mbWgfZOmS3mtr5BmUb9BJ+g2Z3uH+uZEfZoVNHWHQy/+QtSG5C1XCa
WBrAVNnt92QXdp7x0LeO7RNX+jR22lNyUO6kB3knyt2uRtto2cG/aLeVwTZ/OciKXo6R2gYNCJCH
k/KKd7LEi7fBDhUFW8WZWaaf6y07vt324NX1uECd/744tkeSdZWdSJja4QG6LU6gCFplZge8HtC/
Zs0OvACYrB634hAA9QmUv/0x+U3f4o1dOuTnbUtWj4DlAM676QKJUqNJYw0DmNdOetd+0FPsQ5ll
AJuyfWi36fttvPWV99cwzjnDKIz7dgRciDI98Fk7WsWcjL3cRrnuQvizw/yF4RwS9+PSJD1gQHx9
pzuyW/kfPcTI98GzvPne7GKBWdfdyhwgt6NoxhD3vQlA9QdKefPzJLsKc7qP5iWchOpHq2gzAzaS
haj0AjX05aRpekESs4J7jJnXfjRb5ROFLGfrXj/oIv9YO01NaFLi1EaAj0vMJRR6vit7ysMWwlnh
k/rce6hxbE/Jh7WPnjTN7yDv1H5PtrbgjFhd2Etczi9jaoAOFclQl/xI/eiNeuh8w6PC8ITKbN1V
7rRvieTI2+icC4KUVd8xQdum2Xh5AyE256JGHFdRkRqILxO52jU0xYu83o6jJ0WJtI8KBvNBORg4
pQp5TTe0tOR5quTmtWAm8YKcDLsCokDnsi7lwr/t2PPGwu8Ly2/j/LqdrJpCOAH7Au1dJRz2hcQ2
tyHWnQtFnvO1B8oPfAxayUmsMstEXDNpeP1Tn0n1yZRoB1Ywt6SoK8h/laX82OuR4LVi3bh/gPlG
Hri71cQjBj5IyIaZ0YaSbCswbtWd/xrHN/BEBt78xgzGgRTyRH42eH7BMSm/oiU7/HWSztP37DdU
lUQZ4LX9HE/n/xlTvnunnYqIlAYkRycqv7WlsguDZotWKbc0tdBJK1BcV8ZDU2qft+1d226XuNxG
kak1an5kDGkuPVTZVyUdzPL1NsTqiGoy5IgJqFDVq6C+GgfLDDCiOWoJ8H6p3xuoJJc/bqOs+sYC
hXP8Lpa0tIAMh8vinxaY10TF8GvFegSZS/Suo5YV6TduA6dJxeQ4RNSk3sMIF+Sx5p38gGa5H9XG
3ne7QSSCvWoRrpiI6/F+gqG73FgncGPJeoETo1feJHZKZcE6Xp16A3zGqCEFxyXPxlOji8AcFBjU
1QXKjgcQ4T726Am9PS/rKKY564yiQNfkho2xCDshgxVj81Qwvxof6lSwIa9CIOuFewleLiAufDlQ
IbHavmU47Krxz138LkBXUMKa/8aPFzCch1lTjt+dT/Aq2esa1GaCnWa8ybng6rG6XBYw3IDZmYyn
+fk8HcddjuZvc99JHvRCbk/L/LFX58RfFI27ezA7plMWAkUx3Sk5yfW3zPRsAgpFH/qat7HWD0xc
G8F2A0YDlSemlTK911gVtW733er8qveHg0UddZsdYs/y+wRs4R44LlTB3ra+ZBe481AvQldC6wRy
bTPugW3Ne+kJ97lz0bntufVbt/0UaaitTh1aqPAPysSvRBA0uTMGFa3HbkJO8aRDhjbdJ/XPVCpF
TbTK2vT9ReKnDySGk4VzGNM3ul25sYyjXr6TEdqh+5QWjlzs2+QxL50mFJXzrMddC2huW1JrApay
DkbaPyDTaL9Hz+QpP6cz08/gIq+YSm50lo+FB0rg23606rML5HlQFtPZIzcRgnq4ddMIhYVPeXtS
u7ehu8uT01CJ+qzWKpmJCa5oxHeWhUKHeddZoMlJ1LC6gp2N6TVn+RAgSXaY/PHB3JY7JBvPaunk
98JC9Hn4rhYmiKGQ60ENKIjKL2HVglYpKCbhnl7/jr3fCZ7D/Wd0tneihuHrXmVcScy/ULwTJcyy
w2CCheVH5xvb6k7/Sn8V5/EexLEgvdroD2B8+BZ+Ro7wPWAOK25Yyb/RqyNTwQ4AK3uPOLaTb7Oj
eUd3n6+BWxyFjrPuswtLOc8h/dRmIDTCoG5sh4Dlzo3PvWO66lPmhK55ys75l6iEeT51bpnIR1aQ
CTIoeivRb3tfS8dUfqiZIxkoevJvL4vV429+yUQLqoEEFueouB8neRJgGmM78xowpTH7q4/2t0FW
g5EFCLeVpkbddnaCDUfSA4cMT8hS3gZYG665tIkoKDRC0xy3raRln+dWiMU9IVvTjpE7hdm5GEDC
VDZbaooIHde26iUc5xFhq6JJrwRclwROpoWbrj5L5SYXNUavPvItgTg3UOoBmjwKBm7YqHvQvFY7
3Rm84ciIUx9RQah/644SuO3o4/Bwe0SF0POcLnawcrAzvKgDWtvqP1AjAI5ZL/VtX7uvwan3qIE0
PdxPfuBT0W1GNJmcS8pW3apdjtG1re95dMjMF6i/d3TXJZvbNq75/nJ0Obe0O6aztgWQjhrMijpF
tFVYIjh3Vo8CiFKha26u7Lju/27yzmrnGLaifigVKIE5htl7re2zwOmSoxw9QV9mAMO4dkqUl5S6
QSR47lsb0OUXcLGnDJpwk82vmG1+n43PqCBwUMWCpKtjJ7HA3LUx/aOdZs6JH4t/MTXlNJ+sAaFh
PN4r0s8q36iitKkIgvNMqW56RZohxoI80gQPYEawaftSEOSuFhcsTeH8MO1pXoJgH/u+vbWz753k
14ofFr9BmIwyay8aIQNyP/S72065EqfATaD0p5jKnwP2ct1NAwOxqgxUUlcOIV991zh57mjkeQhQ
g9cJ1sDKVnYBx21lfRFnGarGcDEN6wcoe3lam2x6tMnicicY0JVT4AKK28wm3BYtZsw3rT736zaF
/ovh3x48kTWca9S9ZKpjC4g+v5/I+0ieremZ/hdXRhgCAaWZ4BBTxUVZFYOGZzEHBAN7RhGOHu9p
K5iWtWeyJQbfIAKi9IC2Jc7lEfyU6JH2bJAzoav0szULEDNVkPOZvCkedlU8Pt4exLUb1wU2d5qO
ijLYOgO2rH0kpc/SQwZSmPhtqvwmeg31Xas+j9WelZ4mP0Lw7jb8ym51gc55ZKpGmlYNGN081NxI
/lnbkZNGoQNy9reiFIl5itB4p7QzcIXPt67OfiDqL3DsuxaFKFJ+RC3nbcPWkiF480ToBvEtG7I0
87csjlQ1KZUeZO44b0aEy5V0kpHaZW34UCUR0rzBZ0FRatqSJ2S77i0NbKTpx+1PWNk6L76AOwmK
3JJsksLaZJgF4ixGUOBWE9ckle7dhlod2IWx3CIxVDnvZApju1g/RlK4KTX9oNo9lF4yEEb9vI22
bhiKT3DCgkaZf46SwynKKIFherXXBm8qULS4vQ2xbtBfCG5vyeK+CqQBEAQVoYPplOmE99ZT2m+T
9O021PoKNP9izeYuPAXE7aATIAi+xgMSZ8GZbJqz9ROZmAeaOfpB22WPolNVmb+fu3LAN2bHhDoZ
Cgy5VW+TISV9DMz2pfMTD+TNOxTASuDSc5Hm9dVt7g1+vimd6GDc4Q8n+O5RfWhERSorFAc4/RYf
wm0AVQq3ZBk+RL/P3Lf0CK6X3HCV1rNOqEp3x913yLBWjvRCX9V9JCgwWj1+F+DcfiCj1jeudczy
mO1q5srqsQ1cTfFj+lQalWCrW4sNL0zlfAoyg6nNinnMN9DP9cbtRzO4/S7x7Cfy1PqRY45bEYvh
unNBbxbNBTbq7vkkBUa3Yoqc4fgyDKdBT1UBfZuqnJxk7M+ZDjFh9OMpRugb0ITJiOIUSup1+g+0
KgjuhatLavEl3ExHERmaqZ/vUWiUY2fNpmC1Qo907TERteu6Vy2wuImNrTItyQirtQM9nZGV6R+S
h3ZnvOAilTqGo7ogrv0peY8JunZvL2eRmdwsywqzWwOCLa5komrBQLNNm3p13TlJD4FVTeRU8+vr
1UJeWMptHpBbiS29BNwovQ+R7nTVvjZ3eQB2K+3FNh5AqOHElcDG1cgL2iHEAsO8dcW4Ik2K0RU1
QIMOGth4rreM8hG8EqSgAvvmz7827y/S/CWLvVHXK7BNaUAKkXiKQV7RI1NrCraBdRBwrICn1UJP
Cnd6xRbkmHU5b13WIhS2yk3SWJtIbrzbnrE+av/A8FFeOgubpCZghgwyVR4NHtLGY7YgxSFC4XZ2
C8x00QAmXTdMd/r4u7UfEuqF9iSYGBEMt5ot9DKMBIQtLsKcdi838Q+pp9U7TZNfpFcjgcNdLSq0
RS3pBLlFhXaAWiMBuBJHNLHJ1DERtVWpp/XPLBERU1x5A4c1/33hciNqJsfeADsiqhk9o3jNDewY
1u62L1wfBhwK59hJw+ZkKixK3+yT9jh49ibYq2f22R6DTXbon0ZH9Io7u/HFWuIg50FeGBbIJEad
GjgZw2Qn16lTN+eRnStjbhD0KNna6ua2keuACAtBgGwgFcoBks6IBz3rQH/9we6gQXpKH6YDtt73
2zDXofZsmA0KATSp2EiCcjNWJmPKNA04ZnxCTXww3GdWAhWkd4PtOoj/oSmbuCgBcbDPCJbBqrOg
GRGbIM5YkMJcjikdphSSV4COmgPtIleGdlgkitaun+f+GPgXhXOWPjFTdFcCpfGhpfqsO9MmPpTv
tPRDw62P4756Tl4l5kDEXnBoi+zjprDX6Ih2aSwG29om5rbOG0dpBa+P8+K98svFGHL3FDTqT/qk
A2PIQ5caIHntBDuvCIHb4ENWlrEkAQHT6ARSgc4v97YPXhM+/ZkiUFiAjhQ5+D/rfbG48sBWJtoO
0Gd02TZ+yjx9UyGUNt42YD1z+7PxEW8ikNdam+b0OjrNTvAB14kL7gM4Hxn02IKKNT5g8M6gVfgR
H+v9r/Rk7JM7FYRIBnUOonTC6voG/+p/bOaco0D3sVHkDPy8VvKSgOsYb1esOU0R+gfxNAPN3Gx8
gvjdd7lPBX4pNJdzGlWJh9aogG2cI+Rn8GRyn2yMbfxIQcCEYhhpqyF/48cbU+BLq7sN+oGRnoY8
AXr4OGeqUtYk1jzTsR4+5pbqovuPNRWE0FDO35guHeTHevia2rfSSnxNygRbzjyR/HIxUWKPXgIN
j4ZXesFSzhRkViEwlZA02cjmKO+0XtJ/2lmZniyrIK+3fXttD8Ak4wkDTUHYzLk9bogZaaMeBuNt
hqAl06D3UyjK/M++cmXVAoRzX2APMbowsZGqP2ITaoC7DNzHXf3SdG+3zVkdvwUS57XDUI1h34Ex
vxxwF0G3cASmEiXHo2j7eRtJNHCcj4L22Mig4gcKeft7GO7M9Nk0/dsQ1+/WWPbz2wFRUTYDFmTO
GzXI8zXSvOwr05tOmm94+Un6pR/YS3eMtrfB5t+6niPQvs6S2AjHOCzwdVVNzCas9+C7GW9SE3mM
EtqZMvKI31VpU4VftwHXB/AfQD7tbGVdmUwNAJUCvccDRISNdpNDrvM2zPqSRrHJ/xnG55hT8HKQ
sZpxDnXvvjSJp/ysLbeHUnDYOiTx6s1txHUf/AuoYKQXp0VZ6KRW6OyD6cagPjqCafasihh01449
dJr9YxZ3C0Z3c5F3FVDU+iOHNoyotkT0+/PfF1aYsTENYS5DhGFwE5AaskQUXq163BzWoUZm7qLi
ao/6pMnmrmEEPuZz3Y54yXyrZZSSaNAI3ccjtLdEKa3VfQh1OeDbtFBawfMThC36HLUCiDYKc4Le
pWATQ7ce6wiUAgResDp+CyzOCxQrk0Boi/GL/uT7H3P17babXb/+zLvDAoHzAGqNVKsHIFSGNyaH
sn4uwqdac2m17SCeCrWA5EDCDQMzJDFcSkVByWzB1Y6BthGQwkDf+SoyD1hukC6AB0oRQbI1N/vx
VYsliLHWiVV4IP6ioHYYqqfMNPJ7I0zTwkXZXnQm+qTVeMIIRStvbcznnjic23i6gFTJpc8a9kSN
yp73y4E60nDqi5+3x3xtz0L+FwcmtHd0qHtcAqQK8hmyCpPNYNrOepylJG9CaNb9exgopdpo5JJB
WsHDmErIqiZQMbL9c6L4DTu0tv//g5g3scXyVnN7rOJMQ0ibmHdpR52AJne0FvEWra7xhSXceYxD
srfiCTBNn7VH3WQFQnRySIbY8Bo9OVjI2jhaEh61Cmy7t01cDSOXw8gd0azGMyGKZVL3KbMd/V7x
g8/GaelOPqqPuVf7yhMOAWE91eomszCZO0hZizRJX84mq6jAUzZ1+oxyhAKVLJXATdbcfWHfH/LE
xRwmSdNbYQ2kqNWdWpOdVtQiuebvSwTuvQmEMaZZF0DINNwNy42CkjBNVOkqMoPbKW0QtkAZG9PU
kzfTAsbzbT9YnRCwpCPIVXDM8CEuTRI66BU0rmJwG8g6uNy8JDtLwUMy7G4jXVeaYkvGNRPvBdiX
UYbMmZJmJMlUAzq6pTU6gXrs+9+oDSmSOwkyD23hMxVtdp9jcAafERG5w+pLAoSZwP6tgU4aLa2X
a5qCn2aKC+gmsUd7o22LJ1BYp6CRbf3T6JkoFXFOtduhGU2g3bc2wLiyoEhk5iZEVvQSNzAkmkgB
dkMc6d/rSNoYw7eoREWF/qKmjWDjWttRUD+O0lrQm4M8g9uCiwLvNNaEtzVFA3/cdMyTr0G1kOlw
I3rsU69pf92e1FXAmdULrQvgL7iqWi4RapWQc4G+ZHEcm8/GgmzLcBdZDFR24cuUjx5IVwRLe23h
IfhBdzfRwA/C99aYeHcyKQHza6pZjpzulf449qIAbBXE0KFhhHsfmrbUy3mzraGDCBbeDGut2TRg
iqkieduEoqTJ6jUGwoo2zEE+UufzkTVTUiM150ttnJ3H+n4aITRUN3fgzgdXi7aJqugBLG5PYwKa
rOz77elbi8aXRzZ30MlqZhXmHIcppux0iuJ0+aZLnjVRQbQIh1sEpCCs7yxcMwLEsPGQOynEmwlS
nyJN41V/XMQg3KkWW4HRlRNikEJBe4P9HUxTWvbcavedCXKYeNdY/zaDMm9qaHdBVxKqS1W+46Vk
nS3XFbaVMD2M04ds7Mi/phgHhA2eNNTUoR8ZLUKXniipCV6qJbyBorYUzUE+zXGmiaSu1s6ZJQi3
ORvplGgRBUhuWA+y0T3a9Om2r4kQuAWlqjQvxhyrtoIUBxnu9UwwFauXWRQw63NJHlheeVnmVB7j
kNWIcBvrXS7u7O44Ks9S95pEj4Si4F464xV8Et2h13x7gcrf1CLEqJk+v98wVEoE1ltbo2jC8qi0
vT1+s+vyN4olDucGYS2zgcrAIZVBt7EyPvbDez3ZD8b0I5cV2zHTr9uIa1vgEpH3CZqqBfrFsM+C
jdRoclftntJ/nVGdvfvvpPGVlLnSKGENSSe3B2NVGjmTAVYzR40E3SCiWZq9cxEOFmbDQNkGmBI3
zmwYUWvx1bJdKWQDuUpLc/bMg7oA0tDWbioMQDre9MPxO1jdSHUOyqd66JwwLV00NCACEpU7rKwu
pJtAmoVskD0TZ13C2kmYNMp8jGS9fGipedd3L7e9YW15zRktG9UUaLwAifQlRKAXbLCDGcKs7qr5
WQDFFHGERm0QN46swnPYwUTFKNM/hvBDAXH27Q9YmUJoRoJtWMH6Bn01N7JG35E8VnCIyGA5Z8U2
0T4i+ZseC9bZitdfwMyfsZhAZDhCLTUB07bdLmiH+1arfrcogLxtzcpyvoDhRrPtpqqPW8BkTXLW
usQxYyd9HEz7XBeBY+N54DbeysmIHkbsA38qtK/UElH8KldJg6M+Mao3TSn8qPsdBeFWYs9wKWco
vuyYCYZy1cYF5vz3xVBKmsT0qlXmLcurp+c6fXQctYydpBWUfq/OGeJrxIOgdiE2N5hlU+dhPAOx
sdh2VrTpp/xQTaEglhfBcPaoQx2aTAbMAKIV4yFpNlm0uz1N85dyuzzaQHUdVwb0AuMx5XLI2qAq
aWoZ2A6Z7dDYt2u8Wjk9QiYhL9eqNfbMAoYnbYjCcQcK1IKwpGaoIWJeZ+zUoXMz0TvDOohu4ddA
fCDzxaANSAnNXrfwWgMVn0x5HVUFiveCk3/Nz1ASCQ4cXEIUYnGDFoaDIoWdBHn0hGyDCJmNREu9
Shs9u7fdNhvwcBqLBBDWLEOzNpSnMXoG3tUuZyphBi6UZYgqz9aSXbvOK8+0e7aJ1Ulg3trGt0Ti
dqRpMo3/Ie26euvWme0vEiCJVHtV2cW92/GL4CTHVO/919+l4H4n2jSxieQAfjOwR0MOh8Mpay1m
CvUih3pVT6+KwTmyAsxVlowkSKQUWBXQDrDWVb48IIdMCTMnRRK4msxgVJN9k5jB3DiS21hk5Zhh
wuqBqxivH27Daqt3sjJG6sRJCzee9xSraF+aljvLhl9Ea7eVxN37kZIv4TxBoULZLZPumtb3wQkG
8nj+2Iqu360Yzhg0RVcZ1IUYY7m1RmdflrJBDbEmYG5Yj5IBMMZTe8vyDAPkBJmgvPicJyQ9X60+
GI3jeUWEBoCxyv9J4VxcnGqkjtbsal/dlf1xjoJJxiKmizQBfQcyImgRx+Zzi1VNQ56qiQFNXHic
n9VV/DBfPCledjkdjF1zGR+tC9Rzb3W3uAFL+eW96iNee/1zRbcfwR2qOM8xGLV+RDffTMaL0sce
UMj+mwxuy5ppbHDjQoZNd5S9jdoEuFL3vAyR70NB3kF3HQFoCZ/ymQAcPYGRHAm8ZPle5dHVQPLL
lCS7LMvQJm67thbJWGBFsQQhKLquo0+azkdiRtkk6OeHXvFQ+Zp6k+DaqPPSbRvmmVXQ6yiISZZS
5DG2IrntGio9Y5UKj1Hn1g064gAMlP8YKi3IHXs3WLnkGpZpyO0cwJlBrWNiVeeyKr2OTh9hpbTH
bGjfykH9pjqsDMLYuQHQtf1XG/p7cbkTqKh9OmUVFndBZ8BerZB2wqTU4OeW8jGV4Te11K4jQ9Yi
JzyTFKWqNUMIfmAuGGBLrgNycvXI4yUeLwBdc5fYa8LP89YqSncBc9oEKBGE4aHOnX061eVkltAu
181rNTXRgG76AK3Z10pymaffOjs/GhMLDDYfmNH/OC9eaEVraQr5Tww28RS85oCRLxDI4AlR/ujS
HIYT73Q24GL9yBXZSKRwSTfCuKuHGGoctq2F1JAeoqv+JV3So9MC4xlQ0ufVElrrRhK3qEZZd4nZ
QK05ouBfAZlHYSE6tQ79VN4mneoD38EF0n5wXqyohoQOjN/LyR3KAv/CcA3kRkl10LPGSwDbZQD1
ZXCy62mePdCy3zGgVuiJegj77jGvzFsrHjtX6bJ9nfauNsiwVIRbbIKhToUxo0GbW4t0HrJm7Nfj
g7xzFu0c5pvUD1EEmiXpEaHn3UjitB+txim1CNrT6Z0SN88OGWoo6JkIWeGCOO78Yq/fzT8MwC/x
r16cRypnsC6SVa+YUFed30JkazWAkP83KZzzicbUUIxstSTDjUcMz2KAIJNNPgvNdaPK+v/Ns5B0
Rh9p4ELwlr57I053FfWmP4QvYRMBdz8O4uijwIjmec1EHQGY/f93AXlM3WSIkrpapaIzd0fi+KiZ
uqcNRTBY3QExPIojiQ9IsodhILtIqQB8/qEq7C6TwQRIdpKf4u9qxQzBkLAmw3WfRroHwK59pXQS
pyAKSYF1sELEgjDky/yLlbWV4aR4eTHL2I2JeUgWGRCYWJPfIvTTjRyaJp6YAg/XDuwisaIrk0Yv
4bLsz2+d0JFuNCGnYkoCIoxuhiZgmDo2bXWtDQ9aYaP5RjaUKapRoo2VguRS14FdxxPVUKdrFRI5
iApZ706TuxgPADc1yItF36Zl14e3BmAI6OD2PYZEd+f1lErn1jNCvIyhDyiqI8NV0nszuohsb6wu
9SbI+u8mvqRxqwxgV+jdG4Pz0oXubKM6t8qtNdZ9s77UwX+BZx/4mPcs7n2WPxeOSxWJdX6d/EU6
YLvS3O3IWFRFOd6aXrTcGENQoRnfGPZL3CCueiDKQ6b7U/KnsFG/ZKJJeT0QYAZf7XnjeBQnG0EC
A5lVGB2LZgCrQRsUtrLvoeL51RReQzZFdAxWC+RMuXhqmI18DnW82Y0IQCqIU5We7jO8MBb6hmvr
eF6a6ITg1Q6DtdQVyZKTNpeMGgotEfATq3WBy/uzq50V29CM3UU3ns9LE2aCMVRngiXRWvENOVNh
YO5oAbuWoWZZ0X2bVlddW5e+0QFLcUhmc9+bgHqPgfY92X3pk8lmbhUuj7lZGRLfIHJBcOroKgDs
HDBRuE/R845MiLLASpE5F7SvPVpb15n0lSUwV9Tf1kfx2jsAFiHuzuoSNoAZYUAqM36wi49quC8n
f5wHD91jURG0irKWLc6v89ddhUwk6NBzTTCqync6KbYexWUImUnuae1jbDduCdDjMfyPctbv2BwL
S+8TphZI7M+W1/WPc7GzltuGvv43bdYTs5FSJaNhRja0MbLBjYBtlmuPVEVd++m8nK8Wsa4azBOd
05j75I2zjqOyU7tVm+xxHO4L9bamEqNbP/U0FjsVwfmuyKgWB7jlCCWs78w6ao3PSjQjfC6yWsTX
Oxy8BoDIQJcDQMu/4Il3bWco89qAPlX3rHEeVLuXZM6FElaUfGT7cJD5thiiJVEYhygL9CBnS14p
+WOXCw2QHwWxJV6WSACf7nofVXM7/SoBWM8t2YHMysXUfxF3f2HDWzlc4KpPBToGRyTgzNxnGRCr
rGeWoSRFJfqI1gsFMJSgkL0CDyXnafsOgVsFVF2vcW718p9s1CUX46/sF2dcaPQEjBRmTIED6HAe
zVSsSp0GhOAV+HzN47vOXKDIB+F7u58DoC+7L9f6BdkZAabmFvc1R8f2cMF8PPBcPGHRa/oRBgzV
7nkvC/cEPVR47WETqQb+JNw33P3ZYMarmAtErr0B2LzpSe1DFwxgYD9Ci1157Tif1EzuAWu0S5N7
dWgPqAA99TrxVQ08gwyUT2Yte7EIziI4BYkD8r0Vo5M/7k2fha2lIwYNzewyXPrLJtb2pDZ2M47l
vEhmTIVLoK2QP7j9cO/wIURZZmk6WrCzpl2qb7MVprYLKCBLBwp+1mYYLtco6Jb72jgUSo7JO0oH
cJZP1njBajYETr9kNpjQZgwMd6BPBWxuMrTPIfJbd0Y50D/Gp0C3GwpJwLfGjK+u8/194QKesJhi
eWY8ddwQhJLKAmTJuLyalO5nEcsQ3UQXJQTCdHVAP+O+5A7IbEXWxOw1hlUa0LS3qj+S/srBsLu1
zH5TO8gw5TulHvdozpTtzvrj/NkBHCCoighA3jAodOptMJPYgsEHUdc0OH4zqgdFdXaWitZqw9gp
PXle4hHRGPqr9aehYn88zoe1dqi2fgG6oPm0aAE3CPxThJcG+z5Gtqu3sveJICJAh9ivyoyN/hY+
S5eBn68mQ4iEchiAn6/WLqci6Iu38zeocA+3YvTTZXTMXlGVBsuovlTAgnom39Vvs4+EHWXuLLlL
Bdf1iUqcu5uKSOsMBlmDdWwmwHDUt46U4GD9Ed4uCIrDBPyLqJHwjqttlnhpWtTqCmPapRiucRlz
gAfTafMe9IWpWxhj6mdlyvDo6KYb9NAjiaWNxgVgze6HbpERnIm8FowFtQ+6Ju75iiWJwxHEfEnm
Nfon6jpubt+EqnLXOyMqR5Mv2U/RscB5APEkXrags+DWmAwtmgzWp12lhcTFxNeVExIriOqy/jbE
ZrJDxHTbscW60Yl6ndiK5SdLKjkdItulCMvgrU1sBd+1OWZRXsUTWn0z0MkN9BhX74n9Zlq788qK
VhbNIWC1As4j+vI4FzCWDVD1+jrzqD0G+pQdTScFYRl1M/KNTdQ7L014W8OqdDg6eDy0AZ4eldCw
I1AxRhkiNHPsPHvIiQrIhpw+KU6i+13aN8zF1EURXaJNEMc2TlJUwrVCW46WlTRPE0n7BZyOFv2w
B0b8VCFLj7glTy/Uei6iIF3wS27bme1T6cSaX4VV1HgtaBMDtpj5s252RkC7UntSO6p81kVb70Gr
ob8YYVgfsm4GWV1El6sopjnKXGEIkPbczu561kjhuEWHebv4nONYBn1IkgaL3y1gStRBlmnd1dMf
d2Hg1IBJAd3G9trOwkUhepROzHJiLHk+/hgnc7qzreEZ8DKlpEotKFZA0i82eTR1qegdP93cBB1A
zbg+q8sQ7KX593ZGY87l4rhsQkkv0K2LAWPhlSYx4a/5UYh1QMqGMBB1IL6nFNgwVmjmWEWze176
x6m6YMlVp7ip8qw2B032yBA859H5j7Z8HccGs0p8Zbkv+wr8vjiZtHvOB38inpr6YRx0qWslbyTz
GKSaN7YMLl4QS5/I5WL2RI8KZbShJ2BI9rE1HcZZ1sUt8gbr4waLiYLTlyRo042dnhXYQSA/VO2x
Hg9zna9tx6W5SF4gItvfiuJsPy0ZmuYQH3o2UA1HZoL1MwPAWiYxDplGnC9nCcY1mwhiQKfqVtPd
lL45eemF88+oLyUqfU0JwjDw8HSIg0co5UfG1jR9C5ZYnDSMZjgPTuK4jnHfhI+9upKtS66pr9Bc
iFVNxNUOegJMoNtyvlSrlaFuyHpLow20A+Zx9agv2LlAqe/b8AVADAq97tnHDFJf+0DSz7a6iSzQ
+SR7e7hU6c9Gqd28esyWQ2H6cZE/nHf2oqXffh9nr2bdktRg8PUxhrRUd5h3jXVP2u9dLLkqf7V0
8/EKGtlW/DygpKMb59TxkMZutcjASjQ6aInjfTajDOHWUeN26X1tzn6kETftiiArG5D+vlfksgy9
rP5hkIt0einsyTUnTzXvJya58EQmAccEQrg1LfGFfS6dkDfXB7DA2jowAHTrrjB+AJTUTzV8iE12
k2yqUOyEgU+0PrjW5j7OKpLBpGNvweD7OXDse8L8on8trKdo+Oid+xglFMSlUng20WnGgwntXaB1
BzMud8mMmT4bVoZc+xh1h0kL8ZJJb82GSu4yQcofNr/Zac5r9Dr4b6bVpur8clZz2HKAFFmT+MR5
SvKdmfhDeigVP2O5X/z5BBuEA4kLlVLD1L/0cdQAZAyRkcu8JVLBKg+EEOqNsoKs6DbbClnjwk3e
L20rp8B4K1YSqJ6da3R7C2i50dNoAKzrVpc1iqw/9+XobHTizKWuZ4PFM8SZBjAuTZeCyxyzho7s
KSZyBsgrqIZpIgOOSvepWv2sYF9LXF4kHTAnemyWh6hOA6p9ZDJcJsGZQ/Txq6sbvYbIbZ6Kwlh2
kscUouLk0WQNhokbl5W3THNT4mGe7ryXE+zXiTRuv8ZEZ5kyQVqaHJe6BMJBhC5v6pq6m9N3gplp
DLyfFyk4bCciuT1LMAZfGANE6g0J1A7M1OW1KjMMwYadCOG89zImSdissSkbc7fOLlB4xbK6duMP
teRU68Idw3laiVZUC8Wm0x3Li4RmdF7XMHuMp+MY33Sg0+5QImEBLZ7iBJCvw8+2+BmbVyFgJwmg
ACnA+dSd3XsoTXdsB4pvX+sDzIcBNa13o2GHAC2lQO++HZ0/jylQNfr9udzS4LrpCz3G7zfo1XDQ
xKU1e6v+Pip2YP08v9VfCRXQbbyVxRVSGhsTU+DlQPxSfy8Nv1VeY6SFnQ7gt0d1Dpp4V5ErRwv0
8q4zL/K58Gr9wTHesjzaV7IbXeR+N1/zhV6yVbNwVFV8jYNlRoGZXRuDZ4CCvR2OZgE03vGtb6a9
YdyB83sE0fv51RA4K4jH8B8omJFL/IXmuPGNCp7q7bRG+mF9NzlPAFIC4MfFFEniCeH5+i2Gn4VW
llBx2hhiivYtbkafVYcCQPDndZEJ4RyiQZVoQnsXllJ5bx3m9nFgqn/hm9b+tHXKxcIMA3eutB6w
4elano/M71l4XDJ/REeAlflTelmWr9PLn6uEsWg8AZE0QmM5Z6tqp6Lbms04d3Og2AfDflz+4gpe
J6//J4LfmkofUfWpIKKprzP2rTYDpZCcbtHGWBiyAiYDqOgMPtc0g0evI8qI62M5zPRVTa4a2Wyf
UAQqSKaKnCTmZbl9iQZdaxYLWgzTI3rS5/QK1efzeyFKSgLv57cMzknNhlaztoUMp3lb3ikS/BjW
Nv7R4/d+uM9wLRp9LpEpVgvPRkyo4UHOpw3rqutpiYYyz2iOjH3GyLOQj/NqiW4KlN3+FbF6iI0H
CDXVzpH3z7w2DEblgDeN4SfFzeIEeitJZ8i04TbJmVkW0R6iHBv1Me0wxu9oVj+vzvobXPSFTfqt
DrdJaT+PraZCBvDa3ThzqfUy27nraJdEVigT+c6tKO5walbdhFoFUWP5Q1MusvazArcS259XSJQc
wcND09dmdQTJ/Bt4SUYgp/YwuxnRHXpHXbTlumE/XFq16YV6g4dxdWPZZD8b4XVksfuofj//CaKA
bPsFnIlU6AYGlgW+gNjHYf7HHJ50glL9BUCnSnsXqzKNV0fN7SHm/ECrtHJ0IQVFTk1ycJZoGjUD
D64m9vrIzeJnCzzj4cVEF3dyXglSyB2e4pL74yt0MRI0Kob6ccYB0oDO8lO5Vq7MTVia6Cpx25f+
Iw/Id+JHP0s0QLnxEbCd7Gfklq/dtX0pw2ATHA2IxvwEUAyAEMGPWKdNV4cW7pHVRdq2n3f7YQr+
eBcxYrWSda+g38C/ONWuyq1qqmMF75I69jp7Z4J2lbgoM7pG7CPIS2TZS8H52Ar85U83nsXUi0ar
phBmQxM3Syr0cx+X/iohkqKbaO02ivEV8UEFxA/NHWQEFBBwWsgzT277F8HFiTL66epZVW8UBUJi
L8JYnBN6xHkdZXRHAt8FAAZklNcWH1jC+v/NgqWmsuQkhf2h/nvVggKP1Mkl2OmDcp3kHRLJugk8
/4k4zlUCC4owRYXNZfrPtI7By6u5mRLU9oWNtZTNB8ukcebXGD2ikALSdNNvkg90w7q0OUypb+j3
af953tYF7x8A6yN3gv7T9VDzVRHLyJy661jqXaKJYT/ssqdyP180xzawj46nPMcevWVXGNO7Ud7R
1BRU++TKh8Nx24BJsopfzfP0U7hlVtXQLHpLAXJCWyMpdtHRwS3K3XmFv541CEHzgYqCxJou4mPf
JUfZeYK+OloAaO/XSoxX+oOlHM/L+XoVQA5BWyEq7Agb+XdlsrBSrWLI0bTPFGQFDA3Lr3qRuIN5
n1ujFxmSlwNZD9bpZXAqkVs+5H8TLQwhkdy+xx55a4PH5Bjv++Dph+Mub/HDj7wNYg9UNLFbdS71
Y7AXZBflI9stAQmQH9zLqrlfz+npJ3GmnKljqc35uthh0BSHwblou2+O4RedxHQEIedWElHVU4+A
nqZqLFYzXqhJ8KIJQ6CqdiG71kiS7GInN/AkbcqfNDLZQ6TZ0d7snfTp/J4LpixOv4IzLnXW2DgC
Ic4bvQbpmCDynKD7nqnu3ewDg9KPcWxAjyaDexUuM8UAhw3sU+Mrgl3jNCRXY7RC19ct2vEz/d62
vk2GXzcSTyi06o2k9XRtHG9uJCoIuSEpBdeOg6i+Nl0VzdclPUTj60DvaScJhYXndSORc/U2DYHT
QCCRWHsQ7i66hWbv27D6i8o79g7Ja5SG8cJHMHWqGp2iYpozCFItLzY9Q2vdYQBepOo2/WdIH9T4
aXJuMDNy3mbEe/evWMoZbsjUhJnFqp8GOC9gDip3phMUTqCOklSX0L3+VpDvuNFYA2CQEpIUGhjZ
9bjcafPbeWXEx3Ajg7v8NUWprD6KMGawIseUQY6ia7e0gRPG6Bl/BjeuMh8HGZKHTDMuDFZjSx1m
DZoN+uIraLqdpncwgUqiXpkUemogoVPkILGAlJhcRsljPwIFYpY8Y4XWjisD8GPg5gM/96mMqsnL
cHEgozbcYgESN9qxAd8RIQN6fqeEZrcRxF0WqVN0obYe5AllK6r8YPW1Q4Klcethd16SwGWYGsCQ
CNjj0PTNd/0pYZ85i8UQsI+BUdwOsd9Zj0N5g16WtPSt/M+t3NTgAtHPD4inL7PXSUTYYKcxEmjJ
laXdZcZb/ufRJyqeGxHc2sXAHU7GGYWgtLjr9LtmeK5LbwG7YC+50gVl1lNJnE+aaqRw0EmClNNb
+kG9pnAzd3hh3rhjV+TGrUePutHHBeLf2/aCJO7np/qeSSzlV+86F1egwAu3iJgJHSN8amUGTOmK
sIZgW3NJ79K9faF+1JmbvpTguS0ACHkxfU7tTpecN4GJnsjl7pq6R2HVGiDXDu8y9TGpPdv2KC73
ZD6cN1GR2zoRxR079H3aVmVine3ss1PeTJDgeGUFBPz+WqtftOSahb1EO8FJPxHJGVGmUApEemiH
ms2ovS3qvnGuCll/yvor5/aOM6BhTttltqGYo/2chw+i+KHzUEcPWXwIdcnJE2oESMM1ebkWKnkv
3I9tNI4o51Fk4weUeePWYxlIrSW7JfDDaLj+LYfzw+k46CTtIIctt7rhh9XTIItb15/glw0GDw+y
VnwNPngvOjsq9RCjKqGOTmj1k8hyyWIBACwEHiMy1nyKgdjIFFkLxv6ZBtDwVH9cjFICRSIUgRTy
2k2DjmK+uzeNNGOE0quX+llWDyam5M6fGtF+rznq/wnQT++qqNP0aSlypFzzexX3lJ7eWtlDJAvt
Rdu9FcOZVZOAnHPlBAV7yXEpXqzaTUKJRYk8zVYEZ1ERA6/8lEITu3xR4m8OiAgVVLnm1M1k4KbC
XTFBTGYTQD1oJqeNndJRa1W0SBjxFe0qr81rybbIJHDKpAhcy3LthOtwJSAnWBmSiFy4IRsV1v9v
3gBNV6FQ5qCvRImeY/pEZgCrj5IdEcpA0+A63InKGp/KBY87eOMn9HSU062i+HZ5RfLP8+YrikvQ
TPGviNW8N2pkDWtTWkFENd90tts7PkUjcXVdK4e+qv3Cks0ZinwxMMaBZ6A5qBTx9yjaZTRULlB1
i+Zdbba+XuL5PfuKeQX/DNZziR0IjXojjtOvMxxwLK/1Uru5GrVDbL1YxJ+bQyVr5Rfv1W+9uMtz
HGzAoy0QtHLmJfsatQoqMTmhLugUWUc01+427hqzayfHEBmq3qR6GqvnODpShh7wxySRRFwSQRb3
Gqv7sc/zGo5fnQ9D/oQXTFZ5A9p3TclwknDRfmtkcZkCBiKqTkOzt2dGr0pWupjPDhwZUqjQQzso
iAEjClNpvMWpmFRJgPsCEycuRZ23sX21x+y+JEIUepyNGM7StC5JtIhBjK7eK8pbrfjnT6owPMMo
ALZ45YlAYH96VMvETIpwbW6slzyolejSTlKfxPpBi8ZLdbyZigL9r3pRu4XTSspkgr4DZIxA44qa
w5oa4AumSUFiy+4WuKIb7TLfI/3vq4qL7qg9mdwwwCNtkoj8VUnmw4+tyNWTbFwTPAV47luI1PfF
MX54Ko6sdbVXx6v96hOZpH10o91r78RT/EZxlZ/nl1tkNQRhz4qlvP5xq90BU58sBQ7bZN+WKdhd
k8OooInweF6M6ASgd3SNH5Clt3kI2KgbyNLaOAGlttfDf4b5drZktQhBRyI277cQHvEVxDY9UIgg
pK88tP36un0dWt+otXcMT0PTVPGQOPs2kxxu0YHYSuUP90zQGbVKbYvLuCvd6s8HdKGWhYOAsw2I
Tz5X1ejDUi0VDkQ3KWbvUStp9wRD7DUYdlITYM296uSSUyi6L8HQCo4TTImuXOOnRjmRRUO5DDLD
DoRrLmY2kgG4okoNRrvO3hujrvtVW8XXIApHnnfOtf15gxEfCwcj8xjcAgI3P6jfFHZNs2VED+St
GnnsoRi89Rl64wTLTezFR/bk7IEwNfqjHwXhTXmURbzCfd18ABfxZqxWdAYmYOC6Re56fQ+ybKCg
soqd3YjgVtlS1FyZEpTKp522Mx6jpyjyB59e1PvqEgOZS+RZFx77pr41LsbmdudXWHT7waQsA2NO
iFL4DGGeVwkxIwinySdZFHcZXWK4TvFsyJCYhYf/twHzWU903LWpvRpwXX7k1rG2v/W9RBnxrbGR
wZ3CehyA0LlAhmYeo1Zzx8ZAt+5d1t0tKP20oV8qgaoHf7GEuKVWvDw8hMm6xBvXnWWKTfoMQinC
4owENRxo6GSukr3ohSRIFjrqtfKPyh2qd+q6yBtZak76wXF6ZNaa2F+SImBKV7tRpiPmN2QIB8Id
2whbP2YjbCmLLJxq2IZa3c3U78bn1JbsmNj8/j3f/NiZwiIrKzIcL60uADmluJb9gSSJZ5iYRAdt
8PmdEvqzzUnjQz2z7tA0DIXmmD5G9releQMD7X1eqJdqYSPuw6gh/fMhl/V4/z5hnAdBGXmK2nUV
exXziq1rOh6J74cBfQbfzqsnXky0360hy5plON2vDjMJpDMnZH7QIml1N03tDfYThpKGsJGspMg0
fo0kocdHWzFCT0WZqT3HJF/9MtBh0moM6h7ZAP3lvEKC9h4KOBhMPv2/GM4C40hJSr2BGOUQXpcf
CiBLHmgTpFejb9xhjCKXtSGvP8iHYQCfw8g6EihrAvtUr1I1CkBMz3irWx8J+ZwwzFKHt60pSdSI
dgqTyJiSw3gpgHE5P9W3/cga0CF7TLnq2VHVb7LxUi/ve1PSnSSMhraSOOtT0b7WR91qE1q1Xxrn
MunQzUsKAli/qve1AaOXZb3XMYY5te3Pyng7v4XCBYWG6G1E5gun63RB+8Zels5ZFxTI7o5CfVYH
Hc43+zwvR2iQGzlc/GwrSoZOGhUral8mxiVNdoqMJ1uALgBr3MjgzleuzQv65xCjq/fmvXYEv6d+
3/6DbA4Y3B87y1eeQ+YuXuwjexGcV0/kuTaiv3B0T2ZFohjLOA2vs4OSzXRIAJPPyOeMqrc+36jk
L24aTOah7RnEOGho4EzUsmd91EIsaI4KOp09U/uMQBejx955zYRHAWUbG6346GszODn5HPd6YsBA
0+WA1pcqflLGoK1uDVleXGiJaxIG+iCE5iOdrGdtyRIdJyFTjmbzaTvDDycDrmxTS063TBJ35pos
jOewgaRRvwf+Kc1fycq/ylKJUQgjR7pRiYsckenBjEOoQaXavl6G0iVm4w1F8ly19KFJ+6tYrYAf
/qRXL0Uc3Rm425R4CUb7G0X+Ya6aYDFjz6qTIx1kOHqyRVgD603w0GdGbdIa3wZ0+dYJKnqtRni6
Ppy3nvVYf/HXJkZxEaaAhoXPeLPaGXVtQDekPb1n/ecweEtyVOuLufLGn+dFCYtiqM39K4vb1gjc
KwAvgyygkr3hmX6LqY/Ws33W+XiG+BiJCROv/C7D7BC9QADJCvoXBH2GzRdT6Zxoow3QWS+dbkvt
FqBD7nnFhDu1EcDtVEqUak5rCKjNzE/I1dz5WU12w99k9beKcDGDpZdDbvaQY8Tvcb64BhIa6ffz
ugi9yUaXVdeN1QHRBgMBq4y5z90kfZsq5qVaBMiXB1vWGCNcN8wfUrBQ2RT9ZaeyRjYgzzBDVlMB
OPptal0VtF6yRgehhW+kcBcbyKZGFJPg+SMcWTMJutBFv2+v3tnhjtpP55dPeM1shHE3nMqykWhr
O3WsXocYL2ox4bRztKeIeW1zqONv58VJVpBP1RR4+urG/Cs4eOvL/YQsF3liMi4P8b2NsHjtDwcS
HZ9KptVMlois93Z+ae2GNzUAmV4Cbjt3vivc9s7Ym4+9/zG7f06GiYDht2A+taxVJegpSwhuFXu/
aCA9MLvrsLOO55dR6CE2Yrgr1IhRWQyBH+pFfY1hwMLVX88LEL6rt4pwrq8mJE8psJG8Rf+kverW
zWF0Xih90OvXCJ2x4MW0ZSzusm3jHd8UDapJUwg1KtxmyPQiGvfTOHLx+PGJ9RNklbuoeOhNvECc
b1MMcvX+tVSLpwHIGXVSgmZifD6/EEKD3aw05yqVXmVGxfBJQzLiqfpYVZj7e2hkZFKiDcWQPfqc
0aeL7jTuGOZVlw9lZyLXp/sxUAzzZZFEXcKX1UbEl6NnxMwu8fj22E0aTC5aLMJd/LzsAQ72E2OG
UlZAqUDOSM2SgYNhbXFOrvrP4hheDJeYVAXC1vKpukBRU3Z/vlVbBTmTdVhqNnlsYw2H10n1J+te
s94AD/vfpHARWJjAHEgNrebsnwmYUix1u+m9cz7Pi1mvRj7MQT3fWEczgXjCezBzLNsEnUEIxpF6
xYPDoLsFtE7nhaxWdUYI761svVIjvYGQGoO3OXt0at9J7u3GbZPLtkz8apAxMIjuto1afEVM1ZmD
UX5INGswMHi9jjOuu3NxNf5MC1kZXrKGFmcQttMP+jxCmFI+pb0/Dc9Ecp2JeoFNoA6iIRdFWExE
cNbQdQpt5h6ZQKNpnywgUhymWd9Z9fIGLPLUTUd73E9tM/sx8EovbDN7G8saCfwkcOIfQIi6MvJx
R6alk7TwiqKilZcL/Fwr/xi/zo7e00hdx9jsQUGGKwYEUoj05Ediup0VnLci0TJvZXHL3KAHXslB
mexV9eiix8xbmh9U1tcq8sNbIdxCIyRi9rwOyxUzWqmY5pfZcJMrYEX4q7Yd1JOQgUI+aAXIOo3y
EPbZUcsmXH2ab4B3ISo+zi+YcHM2AlZdNyGrmtjMsXIIYBr6xzE8RvrYDYeXkgZaISO1Ft0sgBmz
wCgFxFrCg9b2Np3VeKJrk8V7Nf6oR4nXFe3+9vc5ZeqopxYLCV6kKFsw0vqR9dRNsslP0ZJtpaz/
3yxZgcJxmGOI3yuT42DsQxXADoOX2XjhPp7fHKE+QDfB6CBuYxTeTiVlY17a9jr1NtPEq9sd6cOd
bkn8hnBTfgv5FX1t1THCQW9VCAkx9m1b+2j4m7SmhSkBosOUUdXm1CjATllOCa4pUh8WMNUWbjE9
JH/T4baRYnPp9cIyUCnToYfOdrn2OQHL7PxuCFgC8IAEvB9oBlF51AxOj7434F9mSDBRzinoEbkF
s7+Npz2QM+3wWDWvOKFpt68YOAhxXvHKPP8FIsez+YAvNAWKkjQYAFrTqZHX2G5oPpft2zQcz4sR
m92/evIweUyNQcrbQk9Ni1wbd0P26MhCF+EhclZSmRWZHKR2p6YdzqQFHhwSNAXA6JpHIz6qxbFs
g0SWuxTd8uCS+VcQ7xP0cmZJhHQYsoj6eD2Oz7NyoN1bkx+orD6mr9cLH8RshXGugZZO3zg1hHW9
u+ysR8eNQVvmmpF7d+W+vi6eG1wFgekeiKy+KTzFGzW5h/pYJkU2W5CcoPa3APSriiXXuLA3fKsc
Z/5JPiYO2PRwjG/73G8fFE+5Ubx6z66toPbrY+UF7hSwx9EvnukV82XvWeGTbPMBvPkXdgNaPQU2
Y79rj+ymfAHgYecmj/8AVOJOu7/o/cZtrmUs3BID4k9DqU+0nW1I1fPIbVPUCa/s/qrufJq+Z6ak
HUwkzF5x9pDUwUy5yoUWC3No1q/OeErLXazrXm8Zx35pDq3mAFpscrumkjT/CN2aTdD1iNITZtl5
DAjShXEcZghNy9gLieqiDklIDNjJ27A+GrYbh/8gVnaT+ibVr6zU72Skb8IH/vYLVuPeXEGK3Qxa
POALWHnzf6R92XLjOLDlFzEC3MlXkqIkS/Jul8svjHItBPcV4PL1c+g7c0uCGUJUT0R3Rz85BSKR
SGSePEcbgzkOzCGs8xONTy38K32M8OC9HuPWbaJutjTAIDYlvu8BVuz7BFKDfoFJwcEAwuI+qe+V
9kCtDnzRoAGqMg90NxKzywaKEeKTfh4YuYVfS4gQueOURWnBrFvqyq86mzu0UqCrxUal2JfdMnMA
mPa2wUS4b6epjgeJNuCR6swEvwywF86G/4KnXJqBUEXCdDPgbpefn6VzlbVaXPhR+9jp3/JWx57L
+ALX7q5zI0voPNtjrZynvoho4RvKxqE3lnOHdCkdJN93LQyeWxHOTz7NNlcIloJ3hmc3umfLoNuy
dQi+GhG1IKUKC2b2MBSoGsKG4XpUBsxZuyBdUPJCRGM5mGKykTmkauoW6g5K3L6mtnvfqsqtbo0H
ME5sO63fXXfM1Q/315wYW7MiSc05Sgqfm2w7quPDjMBz3cRaWgFRNxOEAJAcAtfwpQdYamTyuICJ
rv6pgyIio5sh/v4fbGCoEsETabgtZswNqselOy9MCqTyyv6tcf7UUlr51W/114iYMY/ohBqDC8IB
p2N+axCglyRuvMKEhUKxCnkHoGzQuxbfzFU8QCgswjpoAvVEr/ij3CWH8VCH5QFvtORobwbcePPG
uqU3sn1a7doDXQ323IXi1hGpjVTUe5ymg4tXFMrrHu7ZY3ZqhqdsnwXpFlCL63u26ul/w49YbzQz
ELTGPfxiAo9lFf9kYOrM3F9lfS+dJl51wb+mxLqjakzOkCRY2RjnAUQxj8lIA20cJC3YNeCgvWiR
QyYMwwQgw7x09cLKW04asMkO/hy6R8OPb+Lf7Y5+ix/qDxQe9Uen9rRfIDhcevalX5X77Nv1r7qy
1IufICSEzOpis1HqAsqlU2R4U0TIPcY/UzswyjJPNtetrRVYHdUEiA/PBkgJiP1toueRzg2s2ChS
L1VweZnHCKBFZgOg49dz5jmM7tT8Xm/7ELKDEh9ayZsuzAu3C+FamllZi9hihApaU+Bg5oGLYRqd
3BFFkgmv5Q4X1oRbpsNUc5YlsKbrjz3KDXO/AYO8Z9NXpuNiRwHuGPX/4Wq7MCpcPOYE5Ylewxem
9V0dD0jyZc/LtefLhYnFp87u6Fh3qkLJsS5FeYjMsHM2Oo0Dg5zM6C1TNkmpeO0vvVDClG5o8o2m
bBlVQFXHt4HaTg6D9ZPE36fm2eGRzMGW57uQOIFswIRuIyRWgKEQjhQG8osGFPEFgNWvBaiw+A9z
Dofa2RbtszEHcD4M7Uhn9FdOEZRsoZ2sLs11KEdcfhE9gZIVdfDRpxvy2/i+yFfumsD0s2fTZwd1
32wGAky+5DCtREQ84yFHCIUi9HbFqh9Nlb5UNJzdMZw22o/oXdvMoNQoqjD+Xd5aYXHnwrP36YPs
3lldrom5B2hKodgvXjtkMqJGxdA+5PO8VH+1qlPah9cXt7o2PG0wkoSSpi0ySOUK0UfdBh1bp+lb
e/yp5eEUd/5Ybsd0e93USqr2ycz1/0wJJ6YBMNWxKpiiapArmETZueV2kokKrGQDF1aWb3p2aMDc
1LtNBytOth21uw7qVdeXsbopZ19sWeaZAQhRV1qdwECqQSjnJeEhTSTjTmtXPpD9QCZh6AUD1+L8
KaUtFFk4Zh7thGwwxAtl6E2RfWRRkKhHHbPJWZgnkG4msrbPWiy9sCzcU4qeg+VYX6YtmweGtngB
KMsHioMQhEnqAAIJ0vLWqkkwBADYCdQOiqtCKFHdNMp1jkYJqjQ5lBPA2cLAoN97/cS8tGCgjMD7
IfjnXcT01V+j4jqJk07ZAkAv5/vKuifqH2v8ed3EyiV4YUIo0LRRPOvNCBOxg3Eyr7U9ax8fHW+S
yVB/4iaFYHxuSWzWdbw3B5XAkl4PzyZrbtJo8lJMFHaYYc96Pej1P23+ZqlPSMMb61iMdKM6wN04
HslAMmHSfcKtcCqgjma9aBGB5PPPBEwrAFF63Czvx8G8S0GUdP0DrQSEi58tvEBIwqlqdvjZHPUM
rQoH9dUFXrKUxO/VfQBjLjCFEEIEqvDywMYGjepuwjTOZM3Ga+K6xXsMNwQ5s6FT5O8mIntfWiDs
ISAslY1hfo1H0OHCABmSTyhRfeGNHfKmAC9RAsRW/lSRQ5lLVvc1HP2PztdiwsTsvbC6gtdJG6X4
+x0atW4T+ynJQpe8Xd+qFXQhzAC4izo7+nSwdfkRF8CHCS1wUKAljy1EE7KQ6NsRgs1xjFGKO3MO
Gu7Z7rH3m2fT8Hrf1zyzDmdZaFxbrgWJj4VWFhm9iETtaa2mk4blNtXvKrOO/aRsJ6bJkNJfr8VF
+8aCThn4flWQAFwut89Ltcn7BkW4yTOfyZYH5LW4iY72yYT4nmefil+lXxzyGxmV0ydLwuVZhmUb
CiYWKNlcdI4vLc+EMKUmCMCDZc3UU/Au/aMCbniYKo1nHsl7YPn7ZoZUaaV3kLbMwbYwF2qrB2qS
VPcqSlN3wG51CRgs3M4K9CHSNkPXciDkLVaUnqLl0Hfrm4w+Rzbrnoe5wt7pJHN2WpT++328YFJx
52NGZTl8on9GFdjs6RJobSt0jQicVJJpu7W9OrcgXMhTgz5+ncHCWD1waL4MTyQ9uFnnufrT9VOw
OPmXvQFuHYRuqM3a4k3VsCK3jLQFasCIUWeqbbbJ3RziVIrjeI1WHKc2x3MjB0EBckYZNHNFagKu
gbfcoi+pfx3pUKMcmPkWgSzda+/RD92rjwrq7a5v7DHM9MZRbt8N0Dz2boo745b+/ncUzYX9z4v8
LPNR1NGFriDsV/mf2DpEyZZH38xie/0jr57wv6v8zI3OrECzkafmMhntdI9ZFqgtaPrUl+s2Vl0G
7AtA5IHMGy+Ky0PGOgxM1jpfBvnqe42ZJ+rqWyuakW5UnqNEkmRj7Q5YaFEcDBA7kAgRni1doyux
yrAkjDCCE1nzNPrj+oK+3nE4Ze5CZ4gykYr/CAuKeAsWkQGuMd9iHIA0u4huysEzHZ9KkebLzxWP
wZkxV2jtgsw3bstlDLJtgkI7DdO2aDZOtlHjnWWEox5U3V2RBFW0c/RMkjOs8FVerFQcAo2UwsGm
wnhz2z2Q0VNeXH/aDNtf+ckMTj31aGBvv6k7L95DbgYDLbU/eaUPbW4ockrFhtec9fxTiIUOA1NW
zfLdSXNs0dF0d7FManwt6JybEJynpm4UqcvUK8sDNu5B14XLFvplqRsqjt9Vu+uetNJ/Wj4w7njU
q+BMYuloLLPMKIEi9eM67Pp7Mr9p6c7p7iaMnva/HX2fG++1MgCZBf1x8qMzJdW6tcOCAIdkBgh3
PAiECyNqrDhlOtZbgF8QQ9Qe1yQRZtWCvQCANTBzYs7k8rCQua4zzVogsjrG6osTSaQEycu+i0cE
8h+4x3HkMSQgnMe2UUgDBU/c4iZgAYdielTdnZKd4n5TWUHsZl7TAeiGfyTtw7VAcGZYPJuZzeOe
cxjGsJqrbFX9I+1v1emlq2/Uf8fwI6T9XaR4FNMJoaheFlnHVdhNP+pZu1FoIgmeshWJR6wpc2ta
hrko2Kyt+S4vD3iJRNYH6XcAOkusrR3o8zUJp40BttdlZFkTsFf2e9ffpMP36yds7fLBzD5ZKIBs
gNAF36hrE9omPcZ2ncgAZKVNfidcU7yhgnQlHeN5A55GGd3f2kdcynRosAL17oiE3aNC9cRdgHhF
9tT30OTyFfJSqd7k3gwyFtSVT6guGmSfrCPguhHWB956tVIs2OpdFH41w3que2sOcxs889e/5PKX
hFOmgtoKHcZF4R7sOZcHOSYRHr6g0vKTMvHUKbmNq3sMM90qan1T67eU6KFjIj2+bnWlG4Q5uL9m
v7QtRoZb3kT8SEZ3h7loiEbaQZy86pO2UxTrpquf25geOO0CJLzgEDNwRUHWMp0hJGy/GCndGczw
DfXn9R+mr+wyfhjcCvRSSLVFQF8bp7yySzivU2HgUWFxdkPNimh+7ibpK97183fHzd19orNhlxpT
FrSsR8ZYa33mx/0cec2c0W9lW5P7MtLSKCBDb+a7qMsY5GyGsb8pR31MPMCu9MDWaP2LpTweAk0p
xl85pHR+0wiyMJ0xTqM3JJb2YfPW3JfDlB2m2GEjGixQX2Juq8IpSPY96hrwNrS0C4Ez7oqjUjL3
lBFe/TOQA1kROCExObWokYhfJmbEgP4jgBz2pCRbxZq1jdW4+7pu272uo8o1OU7kTZXBJbfZCn0M
aDoIxgSWQGl90YdLihqH0gbCQHtgrygab4AhoAHZzzdVWHGPPHe7616wcrtdGBTiJV7p6Ad9Qhq6
B9Cie7YMgfO1bHO5IiFE9kbcOwr8yAd1HepDlVJ7UUL89N9LdLCDR+NC8o7/EeOk0vCGJUtr37Ga
DWPZbQn2ScZbyY25MsqH4wyR24XgB7PyYiO8NqLUNSrA+NA/GTbo6e7ANpb69SHaxZrnbs3aK7dA
OH27vk9rn/HcrLBPedqrBq1hVu1u8JpX9F9TdcojGRJtBaYF14f62ScRAGilhFIGqmK8b6gBiAtv
S+JTSvkJx3z4kzCl2xGDgbrPyurxwykNdluOAyAUhGf1Jhuz7mawx/Yxzyr003qQ7r+0iZHdN7nC
PmpXmSWndMV10dlBPF/aO7g5hGdZWfAmHbIBTSVnCBIF4Wn0r3/0lbsXr2cwsmOk34AYsJD6DRSS
77yFT2mT30K5qtxwpkEDgXutqktsrWwwgA+QyYSqmIuGgXBOODHqnH+CBiqPl+/teNdXm1Sm1by2
vxdmlo969l7mw9CM6QT4w7R1n+Lcg7z9o33I76J7kEr8we2XJZ4Wgng5aCSN15UGJSRHUVQFaguI
eEdEKhmg4YyyDLAI9cl8Mm6MjbJJP4yHD/MWxNncz/ZovrDdVHgg54EOyi7dDrLLeMVlLn6CcIoy
0000Z1qQGeV3yzmlsibsSivmco3CLqaoUpuJCwPmzwWFFwFCyhfufM0jdMM+LFnrZ+UOv1iQsJ00
yYH4pvBQumenyvLKIDrOWwMA1pvSUx9Q7fyGroj/qj/LGEPWXn4XpoXDsbAm5IaGpbZv6R7EY07A
vxkA3nnq4kh+/5iF/35XXVgUSnd04jPPFwCIM5YeUTbxWEoOocw/hJCSktTqi2VNpZbtLZ7uqlqy
hvVj/vcQLBt6dv6amubNPGENTRmHrg5Kz/GbhebVv1MWwBHBtYwCPFAsyPIu7ZhcrSkvYKcA0sgc
vdj50eu3bkolX2wlfb+wIzggNNi7CYD2AnQk9xM/dcM3hX2/HoXXD9XZWgRPy6xI60YOG3P8mEYY
kys2pZ168bDr55PWPiTlnrg/pv+QuVwsTXA3C5IgSuIswcLwmdn5rCF+XR102VbJPqHodLSaepdh
eZHzZNZ3bYyZyiy4/g1lNgS3m6o5KrQeNtr4cXZ21eBjrkv20lk9PehBgI8DtSCwpV76HHO0JDY6
fLDGxUSeGbigjUYnE0Vum7xMIIFLXtv8qYtKL8K8EsufwelyfZkr3WG4/fJ0dTGwBmJZwe2rrsEA
WQW3Z02o2w+8CAH3DMfGjwrXIxiEIOMxl4nErOWEpqstr1h4KYi8hB3sTWq1U4Ictw3GALMkH3Ph
ZY3n+pBjuzP9+kQeR8WrZYtdFiM8aC/MCpuaKnqKrwDktbXFbPpuDGPPaw+jz96ap+Zg/zNht3lh
TXg+21Y2T61q4x1b7EDJAV5Qpwtavrm+g8tvvrImEcrauoUDqmhYMdu3sg6M+eTw2ss6xMkwKt6u
G1tNSc42TmzcqUozzo0Ga50Xb8cgxpald/YtUqDUK7bIrrW3OKgD+vik37R+ngYDSFJkPd+1CsH5
l7WErKQaWd1HFO4zQ4rHy07zrvPpk7v5re27MPLabd147HAYJXF1LSYss6YLCcUiOSR47VyrWeUQ
pIJ5G7QtFMhttKYer3/htQct1vbXiOCjw6w6WTthbX3IA3PHboFP+1GAhCvy+HbYMVmGt3pZnBsU
3JS1qqth3mJhQ1XzMNqOz/FD9TbO4PXzgPb6D9efC5ivitTdWAq4lyFvQA3AbZZ8LymRPB97kJ/K
Xpyr26TjRWCglYidEhZUDW06JCNC2gLOpMtwCXroMhHOtdDt/jUizt+NDrXTeYaRvn6OgBRMpK0Y
yTLEVvyAN9yUFriBlAaqf+rRYjeRbDcWj/0SPAyMi6EV/4mfuNyNYrJxLw2A3ffqkYwB49+5HerZ
fhpeJW69uhoDBVm0BTB58fnMOkvjmJ7a8RTh7DB//NkjRBSeHSLke9oTxPj8+mH0O8n7aTXhds9s
CkfJKbWeWzF8bQyNP9lh2DjBvK2O+W2z7/04NPey7tniWV8/599FCp6Xm31rYSID7apt/Fi8JMds
P25qn0hixGrI/7uuTzz22bc064RaQwszPLRDoMi60MRy+PfrWyazIpzUtKSTqjfL1/s5B/FDdIRW
gxLo++tWJJ/s88I5W4sTa1GfD7CSHqNt5dNvXcA30BaT3MWrec6ZL4h5DlONPk5H2DEeVFz9/aHd
oCD5lm+Hh+sLkjj651zh2YIgoFWA5hqGLLKboyBu95H2ct3EWshe2E8xvqajtoks4/LYsqrnpJ8x
Q6Dm32vlBkXfoOKbyXqM7NBxt5n2xyZhZUuAICsvMVjVwVm9nF+IKF9aNSmLLEAXkXZD0lhLeoxN
7RpUnyvZuV08SzhGS05ICHQOgO0S7wg1Z3mnFRlAsxbbVHrjRQ64ZsDfMGLASd0Abo3RRAVzQUMR
xHP2cf3rrkT2C+tCcsGzjCgO8NcYEBy90rlVZXWd1e8IcgjwEABuYomBPbd51wNTg+Uhvc6UP+P4
qNATlaX2K44IA3/NCOvoqd4nrQszenyM0yOnOzMK/8OnOjMhPB5mTXGaOCuA3IYw2NBhmDJ+vm5B
tohls85Ok9JCVU1fvhX6Ll7l/qEczPC1DI628i4A6QTK4CiEozf++Vw5swKe9EwBmT8wx7Hh1QkK
7hQj77pXlrco6cIetP6gslZXLyN7iWTTHCsh8ML64i9n1jNF56lC4HAFT7edaz8R3hwWsvZYtzBp
AZ64sYAjdtvrn3bl7r8wK2SzSZ7GqKti0bP+2EXH3DyN6ne9fddl/Edf9xAlYRvUsobhasAECdGq
6AbIcRA7BaKOUC9jzW1hKV5OqCQ+ff2OC6ICEhaQrEU5+EsFp2dNX05WBtRR5xnsVI9PQzP5g74n
UDGG/qZs8GltYZjsw+wCjjHBBNnlxo01Jp/q2s58wAkV9SWjj0r3/fomSUyIeAOTWaUbVTBRY1Cx
Nd50ZgXdFFw3spIofULDdQ36KbqNUYjLhUSq26P45UDdU8XwnVP7xR/Xqw+djgFsz35XTtZTFsiQ
MF/j7KVRwe0nSBkOwwijjT1srLQLBlmOvvJahQkHLDyooAMWJraeGgjv0gRAEb/ZgKksRHs+TCH5
4B7zfWd5lV/udCgebWv/AXy5kOd1j7Lpwq+x/vIXCEG4MBSrJAl+gc29Wtmb2obroPXnr9d3cMUM
IJpLFw+D5cupvtxAHK+CuyzBAtmL6R70MbTJM1Mlb7cVlDIoMeEhLqanDXAuCQk16TS3KfICtQav
eMxeVe7Fm1T1UbD3kptkGwU5yM389MQ3ICV5kmK9P+PwZWJwaV84cE0+a527TE+wmznElEtofFdv
p1Dz8hfn9Mve/vh1/bOuPMYvDIqZNiNzW6QODEbvJhjuiZ+98oPquRvzxKAg8Cf1Bk9i8mtYXjhj
MJAKJYilqyXcqSmZlNYc4TFtoDyl980tf8IUo3W0IIfgzVv3XfXBbQjdb1P6rljzIowSQzIEsDT0
8IQwYCqTpWZRDC/KI9BqNNFjTtjtMCvdXiWRsru+0rWFnltbfs35tWeb6azoSuaXSZN5Rv1jLPNn
Lf7uzNpu6v9cN7YSRyEHhukyXBAQr/zyVdOaRk2DjXSrGLyhP0bMvlj103UjKxENM3OINOA0hxin
2P3EHHlf2YtgwAhUuekhR7cfkAI6Eq9cMwN5EtypYGpHp1XcpsQpUlsZUDxFCxfYuloqkb5yk35K
UTo6cD9f3xcTdQu1WUaG7CjM5jcKOvE0AeNPUKkh5mHRbpVxZQG0h+0WzjYiNfrGAOZjGlvso4Pq
pHBpDNkzvXa62SNGNIGsgkT3mJ+Df9gUvQWPgp7Stx3OAnegg9eoDkovaAZghlpBG6rzjUFBDzSZ
u2E/DIrxWkQdsviE8HqX1no2B1xHIkIKq6dbNuQQBeZISo5dO7AjsAvtbaNOMTvUdmLcW7OFiD1P
c6j1Ez1YWkHetalyDmPidHuW2WYCzqACOY0xGyrAhujVgi08dq0/BanGcDac6SNRJvOh6qLiiQL5
9q3OHHYw3GwMTdh4qB0Aveuy1GhQjC6/MXLLeuMNBUl8NlHVG9nQT4EaK+VtlWDGdyZ5F/tTS/iP
RXwKoqAgMtsza0bG0w52cT+UbT8fgMoconsXw4d3oNtwuD9A46b3xpJWe9uk02vNWhraCYdoVaWC
+BKwAGtLEx2ivpEDZc4gZhNISGaNKne5VpK3rJmjh6rvEuCtbLPZF1xJA7uehvaGG2Xno0FHy0NZ
Z9UNtlGPN7qbTb+1RqsKyJxkxTOYx2s0FKBtGZZdl/zpMP2hhYrdliiL2zbL0ICI2ZtmDP33ao45
9Th10g+oKuubNmYGNLDLXD8atEOfsbciRRJ31wKEjfcmHtWQw0PD/TIaJW4CB1rAlviUgWa/ulCP
oGZwPUCsGgEaBrkibAHAd2nEsPOkHhxgUhTngXdhzgJTl5hYieGorP41ISQcLqahrCgFEqsb3zPT
ClKGscJyAP5FprUhW4xwUZGKVfWgYDHdtFPbmw7ZtgxWuXJFLDTfuJIA5ARkWfheCZ80juR7gVWW
IdQVwgLswRQiZUYkUz/6Wu1C85dA9sixgfLHJM3l1iQwQ5WmWniPZt8Aqa2m9Ns5JdsEKpIRL36n
iqzyvkIxBZvIpoDlxBgqVnhpkxdNQ+MFqao8oWVTHt8q35694mQ8P8e3/JD41pMJxtgmYPfFB904
SF8xySebSV27TtACBG4Vk+Zg4RB+hRnFtlEWCPZ6FlqYu2GjtF+z5pTnJoSrHiNSY+X0MOFGock8
7TT5H+is2p5275aB/tDskyMEl/ayQqlsacKhrsvcrvpF2C7WUbvMJ28o99dPtMyCkBH3k8qM6fOm
RHztkttRk5QT11JQpGLIx1Rw4eEyFnLeHiO9VdlPyLkrTXm3uW1/L2mMtlrjlMBBuBBbCovIjXEL
FRafvZ5GiRb0mVb8amM9hf8m3aFOBt5IIs3a0s/TEOH853E0DvEyKTKwFwVPAYtKkINrXnNuYPkB
Zwmi0/ZZpX1y5Q/aa6ZBswgTC+ZU35SaxJIszghBc6xIkU0KuppRneyGeF/m6A70QU9OlP571nsR
0oSvNqp2zLMILehqjILeSgKIPeXVq0EgiapY/nXvXAtqECeCVh707jGOLRhr4oqzzkX8HGo/6RKv
pr5u7NxW98xxP6SyG2Ftw87NCRvWqZkxlQrMTQVwXDyYyJ+Iezx/vb6qlfYvFCjQRwJyAIUXU5wT
5K7Z0qEGAp5t2MbeuU+/gQ76idDZAkWQePqW7IaDu6vfBjeQtXjWbj0k+Sjbaob2FTULTQVm5iZs
U0gYA9vtAAGozjI+dokV8d05lTGxkgk3QwqGeYfeW8ajJRNwW9uts5WIxZFibucmm7ASszat7aBn
LaAf6mmG8AcAQ1H6dH3XZOaEM5ZMRpN3Oczp+s/c/glWHr8G7wZNv123s1YkwOjH/+6Q2OlJm8JR
lU/Zth/uM0Gt0ZuPKJrhEgCPFKAK3HNunTD5kJj9ytgCp8T1iescuFeMw19GqxYhpI0YiBM5boLC
9F3zkWlP6oQybhLQKuwnOWZt7XwvwGrMjBsgThPZRVwKgda4MvBNq3KhHdIPFWNPbKiLjdrecsCH
FFeCIV4Lla4GFgmo3bg2wLeXy0RGP+j2AFpMZTDYRtHvzYxFoE0tyb52mjcQ4spQUqsWPxkiIUHg
4i68tGix3uiaDHlmNeU2kF5qMu+yIVHftSxSqN8YTZRvi5EVkq7Ayv2GsRfdsh1UdsETKFy82OIy
swZ0rEtq7it2sqNme91nVk75/yjNWJitARZKWJmCvqdjMLTxSJYVG3OGaI/VdlC9Tezf1y2ttD+X
8QgXiAuMJ0DkefkpZ3dpUvAJM0MTUKb9dthAAeCHy4PSSzG6KXvkrBzAS1tLJDizpcxZqtEWtjA1
VNwWJ+cXDa2AhVqo3fkYID2RDyLZq5UK9qVNwS3VqlkktGCz2lDwCVQeXm9B5ie+fqK3vXcDEL7k
i37dvEuLQuanEHXkKQObmQ3s8E/ymsV+7037ycNU0iZ6Uv38hu1l9AVfz8KlUcEnh06D9Py0LNN9
mpWDAeUly9d7tIcmGTnSSuJ5YUuUQasKblr9CFsKdFs2YFjBuKhvPJWHNLi3H7qnOLj+RVc/KBg5
4aVAnXxRR3UMXqK/Q0q/ZRO0T3D3Gc/NKNu3LyETf9lGJwCj9gjXeFZeOqddDig7zgzsEn3utVFA
6WM3xT6v/Mz8SSHrdX1RX269T3OAWILsAmReYrgE15OTa/ZQorOIlhe/rcEaw5MHM/vnp/JiCAxT
1lK8QN9OeCrPEd7KpIChLgdnwEnJwxaFrtLdNIOMV2b1E56ZEm7ysh5de9RhalKOJNM8rQBPQ34T
a/iG2dH8Z4i5sDIhSuqJTonbLp+QNGFGo0M8DLvru/Q1oxRsCJlrkbhFYrDl603vpfU4qSCDHD1n
uunTm3YOs8GHiENe7wBXU0zo8yUvg/to9ffoNgKJ8Cz5NcsHvCiFCr9G8NFUY1VFDPyalvusPRjm
Qv3CPI4hodo6uBAY1UjYdAdabphsHP4rtmQxjsKygwl1QExEhKdiNVnsdDj2kaN9z5ALas1wqzBQ
o6vZdnIrEDgCtNu+l9Dz8+qokG3F4qhfFg8qUBTpNQ39XGG7Ue+ZhkRBXGXQFdZ1TA4p6MWzF2Kh
zVToOwUwbF5EPwyrfTOIJLv5eo9g9Q4oW1EEAhGJ9vl1zu6uSmfcyh2sng/fhtIKIq3F7CLob+Pm
NXK1vV3Zmxq8984E7m8zexuGchNZ/bEtKhkR2lroOP8pwjEzI1Mf8x4fokQvNqYb4v7WcXc28X/5
4ueGhC/eOwVBfQCGQMPs59mr7mw1Untd9Wyh0K7g3c07L63vddpLouPXtOTzc0PobyHjJl+I2FzS
Z7xx8bmXAo1eb0zrl04eCnWTjuYmS+/odFvIJKTXv+tfm0t4O9viGewWJWtgs0mqudloyaTngQW+
922bJ+N37tbD4/UDvfxF0aWx0P9dpXBr0zmpC74kJ6bxK1UOWe0pIJymI+g6T2kuG6n6co9efFOL
LA+Vs/VFajOlWr0kJmV1k1Tdru4gY+f+vr6mL5mIYEW4b/jcshzivbgERuZXUbNTmX0qk6fCxTLB
Znfd2lfC1U9zmLomREc6Lo6i5yCbqRhBcmBSx6OzT8iDaeRebT871gd4tXMQSSXGWxXdMZnMwbq/
/K9pcRy9GxUTCsww3TdjOGhhwVhQQMMrkQ32r58G4FccbBr6zmIPwm5HZW41WCqqVxqFC+FJfEIr
x1P1G0Dp7dmf+X86/Gc2hdNgzzO4uCDkhu4VsDl2mBPDV6KjA01f82A12znaWApoEX9INnQJKl/O
xJld4UyA/15huQq7mEr1W3ff9remheDu98MRnIRE6YMoD/FuxvxoZMnOyOqeokiA5ilIIkBwcHlG
1A7shG5hlPCb9oUN6UMyDP5AX3NFdp+unsYzS8svOTuN/chzMg6wVEV5UFMK6tYkrKUkfGsLWt6S
GlAueK9+wbyrfFQSTcWCFPQwQKUfe06MOFoaxnumMskU5ao1Cy0L4uJfQ3RUp2kLVSEKngZa6Y+R
7rk99QuleYgMmSLr2vdDne9/TQn+qaPNGevof6LeBvrETAftV+6kVlBbpuQ1/vXdihhzbkpwSdss
KecFTFXlodPeNffeqm9Zc6T1TzSO9fmdqK9qtNP4typ7VEfMBkp+wVpMPfsBYtWvHIGTw+w/Up/q
V1HcEOeogmvd0e6LRAYzWbuSzk2J4buJjM6N48rvZvtPRl8zvNUriwc1ulxOTUNu5JLFrW6ku3jn
Ij0N8NDlQVBSS8k6HmEjS3PvduyF1RSkhjI24VXXPDMjZE26Q/NENWAGWeShr6DdBxPJaO5aUGld
j2Er3xCjDOD2BQLVgpaIuKIk/7/bZbtDt8kjww0GUrSYGLTv014hgdmO1APat5XkE8trRIidC1uk
iRo07FuuEL3Kmlm0KGiFllCiPOqssP0CoAjJhi3uLloxUOkDBMlGDUwXjsPc6FFV6HgYF82rxQKS
HKcZXJTvjjt5QIF7qmxu52s/FMQhaFZgAs/EPArKmpcu0lRcsdqGVH4CvngdM+454x6bbQgMo546
mDtXmzeJBi0FU9nrTPVsO96YfbLt5xTiJcNtUmJMyhqgtG0/E9DvOE6+zd0sTN0sqEvXzzTZmOiK
u+EnuwiCkDlfQD+XP3kaQUA61iqghF0X1BGykdTL019F//DvvgYoPJodoNAA5n8JHWfXiM1LJcm4
UfljvzU1lAjpPh6etQxvon5n4xz//5kTom6ltjOx58Vc/FK51FPd25Tf0eilHLhX/JdngIk2DkEX
XEd7QSzKFDW4ziHKVvnguskdr0UFPc3UoNNeE8frzP1cnapI8vZY2zkb26ZjigK6giIWIwYt4Ujz
ofJ5C/5eVHnz3+X0PJBW8ilXgjpGGf7aEQJSXLiD1ag4Rqaz4+6NZXkm1EDU2c9rKYhqJalaIquB
AStgqNDwu/SSKR7b1khgy1bvR+MeugQaHtBa4rOee6Yb2hBvhIou8GKpvnX47+tOs5a/wjlhGsSq
+McRnLSw7NQqpvHTSXvyM2vebTPU+K52fWICB8S2+Sg5F2uh8Nyk4Ki0j8ayg2Srb3WtP8/uU6HL
JjJXN/BsVUIcpJY+DSaHCaWhx8ZsQyVuQt4mJ9D1fuN0kjEaLdeGGHfPliRCvqHp19VOj69oN8Ov
lt7ZOfFyGt+hBgbWLfZ/SPuyJTd5LtonogoECHHLYGy3e3B3p4fcUEk6zQxiHp7+LFLn+2PLHFOd
k4vcdJU3kra29rjWkxSwjYlEZaO91WzNMV4KtE7PUASdMwuzGbmJ1Yb1LindMgbQFH+U2g8/eGHh
oeBPCnMr9ZlrKz7lZb4Z1v903cJFiSRCchCWFIC9jB2pQtmuCQ86je8rWgBfD8D5/eOohp4UdE4S
P43qi9Kla3Hm2ubPN+zEziYqHYueY/OT8iP1j23ZO41pZ/F9V9ppt8snxGKv9doY5qItmovZMEXo
QRKf2nEM5CHXIBXQ/XnzZNQPfr+J8xW3Yclfwfzlf1I0ITGQxH5bSDqk6OD/KgEG324mZUv072Ru
Hny+bgwWvAcKlGVVnUe4MPUh3JrIGHMgN8IUmeyblCce5S+jKT1VMgCSC3qIdTRt6+HK5NiKUDFU
B96lIvUNhHYFBuK+6f5NjIAy1JEvPRigqaT5ir7MBlW4q8BMQP2VMCQsAQR1ri4oY5gBqeCxADSE
N8Qi1W5E6+L1rVzQjjMhwsXQM5r5jQoh0/DQIEpPTbsEOESqr7xUa4sRdD+SmFIYfJbDfqLlF7lw
FHbrlcUsWFMqA7BtjlGBeCGqel5itD0x4DChoKulL2bhsskddbDo8LXDWdw3VQOnCPLZcM+F9ZgE
cxeFDFHcv5+632X/ZARPevP1KAAL+itlfqFOLMaUoKKUSpAiGUiUplbJXOq7ZfseqKXdr0EdL72x
aE4EZDqwlQlAtoR7VTGUlMgszsgAfPKzx3QkuqOofjSmrdK7fetJa3qxdGRzTQA4Wyj5I2NyvkId
rLxaOjuDmG8GmzZ6zgy3CO4qdii1aOVCLd1gTO3jKs1UXBhDOJfF6rAgPoOsAvSTRbIzlW9h8caG
wdKbXxNagWGBv367oB4zSTNQ7wEkeC5xLGkaxD0kov3bkhp/Bh8/KJjcJemX+6MwGXAiSozvUXNI
9DKZRUm9Dfi3rUReAXRpTQVbq2Ms6T7YdNAyiK5O1AQFV6zGWDUfAr2wx6ZKP3I/KH4yrkhvPan5
U20QX3fHIg1uej1MD+k0GQc6kqzxFMUMdyDSQnxHtKlQHtDqr7RuNIUlMPrVrDte3/2FN4ni0Qd+
Peb1UG4Sdp/rw1C3o1HAQ02hyBtaP+iAbUwB2aAWoBuv3q/LW9JltK6gn4PA50fXxflpB7TlHa8h
L2xAu1agTf19gDtO5QcWhSu6vLg2lH0BQ4Gs9UVxA1jyRavOa5vKSnkdSAh2I4PfVgHHsOzE75K0
iLZY/FovxPyOC4+SgRFIEKhjQsu8wF/2OTDB+gRty7x4J9otMVNHp0dOjgRso+GwrzUX9bvr+7qw
1jOZsz6eWEHNmKpOYzW3pRQVwnRysvHHnLDT09Rq0HjboPZ9XeJSqe5MpKDiw9gHg6HNIitXBtin
5mWTNxcsFWPLFUyn850Z3CIp05SbnB+5+XL9A5aXDNhHcEnggomWGO888AfTFvAO8i0vnLp5ZA2K
WJOLwm0erGHxLiVHDEVFYRZ1WXQwiFY4TNUyQlqXA+eH+i8sl8dHI9CUpykaiGIDbL9576mabImW
6Z+l3po/zCHs3LoD9IY1oJK3w5yG/gY7jm8DaBt7ZHGiJ55UaH3v0LILQ7fqaPKqh9LgZBR88rFU
KZ9g2UEWS1EC5V/CVZzg/3ZQdNcSzH1xX4GixjIaU8m2MO/GbteWtoQRwxZDzz594UBRQEGEfgzV
Kor48kX5K194bAqZATwpwAkG0y5ObC165bEdyPYYfQvV7aC/8SBeeW0WfKyzJQv2p4/g/ZNZaQg5
ht1vebrT2s/rernwhJ6JEJ5r3nXpNMjY1TAEqDD6M2Rlo6O8ambbbHKqWVnd6xIXjCrAKYHkBdYM
MKmJvSdSr5j9pE7cnsz9yBy5Y5ZZ/Yx8z1g9syVRyKYoaGkGbM0FJLVZZZgLC9DOPEjfi9zRJ3Rp
JK5KMmuY1lpqFt5QjKFhlAZeKmiTxQyR1gDsDjh63G4yVPzyAzx9N45/deX2+vYt+XQYcUJkBnMN
t0ec3lU6mfpdqnBba3U0oeeG1oKUI9VCp6+bYrLGWgYtwWDK+YFKrOmdLMbsmlMGQ/bVRniGBtaT
L5lt3okZr9NGkztVRrd4OBzr6VcRvTWoOY4Jqi7TGhzb4v4CC8r4A0d7AQyMvvWgilssO53qwvIN
gNtRJX8rTONNStGKcH2Xl24eGEmQMkd+UbsYke6C0GfoksO1KDFMFwAGCAAPPjNWxCwoKNajUOAQ
zC+DGHTImswaZQIJKDqDUiB+y+QJ9VMz+amuAc0s3XNAc6kAuEJcS8Q+5y7HNJ8G/GubASAlf+Fj
bMn1HpC+mTR4WRHuYP2vb+FSb9AMtgvwl5kzETm+c/VgUlXxUinwBsmfcuLBW7eUNrKAIdENySYx
34viJVBf4nwNvWdxV/8KFhnYBt4mcqNCsCZ1dtkCjENyYvNB93+QtLPKfhP5e7P09GkbmSBFfaiM
tyh4n4q7ek1pF92Okz0Qjd3QjFnXUnyKJFW2jnvZK+iRyhxd/hEbta1WWxAVBZOTj1Ygobfe9vPh
Hx4RpFQ0jAXB9bgYizNUXw00tcRPM9ON9fswBFJbseIpL1klRGK4MmD0hccoolsQoyGZTyGlQ6Gl
36Rg5sw8NitytYnHfRV3NkXv63UVu7ylGnQLRScYXVweVXgffe7HgZ+CvMNgpQGI1AnJxqjHmECn
r8TtC8oMUbAFBLYAoZfYV54pvRQZalWjE5TeRsGHmbZ7IreeDEafOPnEeDpCQdMySLsr5G53fZ1z
VuDcR4dwOOkzBxrG7dVZ4U8MLVNiVe1LCMe13YCM/DHpppVk2OJWnogQbDmJh1guphowrDTZADdp
C9Yzpwj5mlG49KLOlyIYBTXHKaUt5MTpQQ2/9SGeKnqsiZOUexrGdiq/SUgaXN+/y7djFqpiinYG
lMHU7vn+5aUJ+pq6AclLizHJzN/kcesZBSJ49uUxNISJp6IElWx1ivysBlEho+4wgPlx7K2qM+8B
ELkStl+GFLMouPlg00YvhziKmaSYAQ90bCXgw7L4pck3OVrvfONblf3UV1vYl/fwr7T57yc6WAVJ
rQEmv7Z95ZayyuLxzgQBe7LGOHRpvM9XJei6ScD4no5YFYbEvQFj+xH/NPFUDeFrJ61hlKwtStD6
IixKkmJQ3ZYaN0pBdmH8bPz+vl5T+1mrLy/w380TtJ7kEUYso7a2O+DYwhUDyrKPqm9j9G8B6e9a
tB/YwahNNymNtbUm9kXhGrooNOR3EHwKwjs4A7KSQbgeoUGTO8PwCxgd6GG2ivop5Z9BvPmH6/ZX
oAgyywMVRZESAgvF68sfbQOP5jWT14br/qR7Lnb1RI5wrQPdLH257mu7cXAFAhd4yE5L7QEAM7r3
Q7odnfp+coH69iQd1tCrF+3liWzhnndmFyNZM8smiQeSwQ0gYHeZmq5YroU2I1yHEzlCfDbpSpfl
LeQkPzSX7omrMVd/5O64yR9LjrZQK/Tkm9WpnMWLcSJWyFMHPUbAGZ/FvhRuGjrS1ne12/5F+515
+RbzxWNrV59xbekrRm1xX2GlYanBEUNU4UxNqkaF70MwI7cm8jJ+6YxGtZJrW6hbYldPpAinJ5Em
UpVZc+LK0+t7PQB6iGH3U+3IlQMCLTcYvTI2MW8Ioo7nf7gdJ7KFE80zo4tA2VaD40e7GVMIAV0d
BxFOFdHtdVGLtvRElHCKWZrLMQ8gKpd6T0LCi8Dtx8SjXdDUgrn4dl3c2tnNfz95Igbu8zbNIU4x
37lyLECVvUoxsaiYJ0ua/34iQ0/NsQrHefeqCE/DMWu2gbFfrWwvLsUAeROqTxQMo8IrVDdqE7JE
xiuU34AeveK/wtUS9qIrxEA4hOQrGoLErHvZdDxjBF6d3rwqrN33PTBz+ukdCEq3AH12u4m/5cpz
khdP189p0XE4ESy8elGd4zdnxyFSN7VZ2sUEQwIyjd4H+UzM3ZjqKyHZoiKeSBSeoExn0UjZ7KrI
XLcGYmxi9j743VEpJTvT5JVs76zXFw/DX3HiAxTmMnh1Zl8FjXU2b4Mf3TitxR5rMgRDlVdVamYx
lqTh1BAZIHgfMfZ2/aQWtf1kIYKdGtNG19oaQloAs0SdrIO/jLmTocD9KtacoYWeClhFBm1ngPYD
46Rwf8sacEZkxLaVYOaYPPAXxz5IwQ5a8NyomuWPr0TftfEDD3d1+H59pcsB1olw4WL3fVPkUQvh
Wuom+o1GbgP6qsdbcJel6VNYHoCRxbqV12bRNZqTLxroBeBZCiueSm7URQShuZS9DqHisThyekJc
rmtWXVOMDMz4T2vcvcuLPZErLHaoQzbQ2e+cosM0RolFaYD00ugOxYtRA6l3fMlDTEqwFz2RnX/Z
6RPhgm0D9a1qTHM0hHEaS9Jui/zO0H+NcexExr5FXXrGId76xvG63EVdPhErWB0pmAITgKywAcSt
Y3YsWzS3+eVGMV6uC1q03SeCBGODqZC+akIICo1wNyKYRJP0RkvMf7mbf8X8yYicvERxo8cD12cx
gwmuvn54DdUJszolslxf72tHtRNYU5hFBeIs+gPPXz2JzBhdmlrbw3hHq9zKxk0w/L6+bWtK+efv
JwsKEy3gSYkFxeRT4e6ggh9w56OoUUqgTOw3crsZaqvDPVwRvKwZGJEHoBLaFcQyfpFlQWMEiBca
QMcFnY9qd+BoseQxNbPUqtgS1ASDrtppcuxqOExpMp5SzNWl5suo/uZZu1v5otl4XzwggLL774sE
u8urTAIbR4d4jR9Dw+27e0BR5GW4B6CMZaieVKMK3Ljm2nTdnzHpa4IF57BOuabnDFsxle8A5PEa
SqxhoPd01NDkgGlCdNwr8bHJxn3HBluO5Z0eZjtVflLTcG/q/nNJf/bsPQdpqYxhGKUN952RAHmS
hF5TKL/rtHKDAIy3hSJjRjSPwUoNz7c0Hq9v4eKLf7KDguuJps9EH3UsJO0eumYXxL9Kolia7ATD
uHJay0b872EJl6PyeWf6c3xbkpuGgABn8GR+VJp7lEQkCbBRxvP1tS0bmL8CBesdVDKY53toB9gK
LRiWbS0rNh0G97qY/8eF/CtHNNS5VqgdMHlQUrpnhlsyOwBAHkqOfbVLAFyM0bJuQka591YEz1p2
roWYnJtnBhhaeNCQJ+woB618A4ODBUaHGszyvran0HiESG38M0HqbIjtLj8MmVOh597/Ov3DH3A1
tPajKdCUUcAWzB3t1Fqdo8+gRP8QxknHTSLfaECq8kvmZJipNoqHSrZn7qOpftQl1UnDe3nMN9c3
4lKJsQ8Yav7vO4QnC6BuVRuW+I6wmfgGCRwgWw6h7Gh5de8XcWTlxBhXZF4qF2SCbhv5QHRuAYv4
fO39RJIg0WHqW/Mu1bZB+ZysYSlf+v8QgbkvBk4VHLHYed1NtcKGkSKVR8HH3gWerBduyzRQtIfE
Mf1DHYIm8PpWXrrL5y+YcGeAcRqQINAQUIU2k3Ck8VqqZGnjTt9IQWmisUz9Yd64LLQ75OjHuzJ9
u76I+SPFe3EqQtCHFpkBU5IgwsjvJVQzUow7gpWmXqmrrokRHJger70yXwF7KG/V4aPoX/3syNSV
ksbyiQA6GFkWDOWJ5blspH0wpjiRlvRWE2yS5ve/7Nb/BIhlOD8aMQibQAAfn6rKywyMqT6Rbm00
49L8Q7MIxRQ+UO9gOIQLExgR+onn3fK7P3PhgAZBkxz39Q8at/lroEvJx6Tx5nnyYzT31mnir0QR
C902+AQA5cjIFQBXQ8TtmGKgeYxT0NjVprgrPX8XfNfBIqTb2c5NX3Qb87J3N9OH+mQ4/RuzUBSw
qwMoy67v90Kxcf4MIDIjyQvbLbYgqKU60YBHDUIoh+wHJ/pO39sN3/pWdkgKK3fNZ9ADXxe6qEUn
Msm5uWJSp4WlGTbzU0G7Z7LWVrF4q09+XzjdqpFiJfbx+6F6qPiWmt/M2Lm+hDUR8xJP/F7AeQD7
F7RoNmV3kr4LGPCl19iFFq+0yXBzKWZtAL51LqNj0STTGDKysrKD/AfCy6EAFw/bXF/Lkhz0LBgA
8MOAGS7FuRw5aQdoedLYMzKFx6ake0p9FoKPkLXk55CExRpmzdIbiVStikQZGvjhvZ9LRESPMdsK
YMomevmU9jOgshUX0Hpg2Ova8Hp9fUvqBjwqGWU8WQf3hrCPqIeVvdrCpmD+wcsYRUSyhqSxuCA0
FaOiZkDxxEq2McmxmlG8jgoaIHOKdvMEfMRWpv7Smqfrq/lz7OKDQtFtLmNscqZCFo+r5nGa1g20
e2dumzdyqzpDYQ1v/V1ig7aG/GK7fjPdUetbfkvvx4fx/r0Cda+5NSywLQC+6vr3LO3u6ecIl7ns
J3kKOT5nPsQBqBPy+HJdwp8x12srFu5zhCFRcDhBhLrR7/zbwpMfGsfYGnfZvn2XnG7Pb6mVeh1W
mR1yt/G31z9g6YKcLlFQ14bUJcphkK8ViB/TA4vu/EJyitXWnoUaA1CjVDDKoS8CDZgiakCcohBd
911j49agRSm3kzF36KDtI+p7aUa3WtvEGLeT3TL9jYy2A4zkrxe+8SKg+40A4xno77JwXfJY6+VC
w3UhQQjI7F0mW7WRWJm2u76riyYUw7iYMDCQzL5oczHKbMRsOFLZ4XfWATMRjAAjXUkgLV1MND/8
T4ignTQ0pLKZhWDanEUPU/+Udi8IVay2XZs7WboIp6IELS0CX8EMA0Qx/0DN1M3bzL6+Y/POi/fg
VIKghz4ZKJc6SOi1tyzaDtE9HFaFf6uhF/Fb0a+0dyy5/HgVZnRC+HoX2I/NUFdFrAMRNy2ec5AP
SkS1qvADYAWa8R0Ev9cXt7h9J9LExflm2iNphH6LcVumPyW+Uk5Y3DyMfcBCo0JjiJWTRE2CPujw
5ujdaxMcVPku4UjImO+G9haPdtn/ur6eRfU+8e/mv594CHknjxmb/bu409wS2XfYbTdT18LNNTGz
7ToRUxmZmfUcYlJ9pwFsHzbFqv8lEDv1EIRbhEH9QAqyuLHz/rXje9n8dn2vlgzs6e8LV2dKFMAX
Efy+Aiyh7rMHT7s5eh1QWq7LWbIGBPmBuUNzBsER5IyKEstUhg6AiVLpQ0sn207esb5GVLbyZiyd
y6koQZ2lME81v8S5cBX5zylx1PC1ZGvDTGtS5r+fnL7UUXAONpDC5H2mdDZ6Jqi05q0tC1ExP6/g
TUIz27mQqQWEQ2POSyEffmlj2AYTj2tt64sqAOiB/4QIYXIVoFMuAFa9HWFMZ1IjhxI0CiWKFbbP
15VgUZKBBnaMzMzNjcJyCEfKPVbg7hpaY2k++Cu2vux2a6CCC92NiCsRXAJlCUNZ8HbPt21IxohE
KJrYnaHZpW68xJphaeoEGHpaY4IFACKZ7qF+ipEk6e36GpeM6alsQfvYiFbWHn0uNskn0H5XD5Op
rKQCluypCmsKE4eU90XzZhBOYQ59mXuuApicNu8cDUNhoIMw0dZY6MauqfzEIax6zbV+DR9oSScR
skJhMNOlIUA639wO82XGFOG1MGJ4DkEB/HF28FmzEqUv6Qp4cMy5Q1WZaanOxbSphFnnAX49Bi4J
Bo0CjP02gc3NcnP9wBbX81eQSPZbYiY85HMAocq1Ajiuym+e8oz3MjItM47odWnLunkiToghkMMv
xqyAJ0HBXZNEGP+P5S0b8MinRgkmHkCRmaFjDPctn9b8pCW3AplKjMghU2kia3m+p2qu+MrMb2P7
SNRq5iMHGJA6gyAlxNGUD+AtrKx2yeqfRpuCQABbDlqTz1Zf7ytLbsLADvQo3wJp+iHuUMItV27f
4vb+YU+as2TIqwgmJvWVqdRqJFXiBJTKerTLKLPiqgXU2GgNaWB140McZo4Sflw/2CU1OhUsWFEU
40ukeCB4CHKrjbY5aIuaYcVTW7oUBs5PAWjWjLQ0f8TJoyNzs0ooxWuNeeTJ9+TYA0KePq1t4nws
oreLrgIVHwyqKIwgnItJ2l7TWnl2CoIHEN3bxSjbUZJuO6XedUmzjfTxifL3RAEsR5DbSqnsSR6u
YGUsrtXEw4duWZDFiglPCZAREpqPG3vm+EB3blwEVla5fO35W7oUGHf4T46Y9xxyuWbosIHG5PGj
GsVuqfDvky87HfhYePkxRmvtekv2m+EFxLwIMH3By3K+vdqUpZ0y8Mb2IzV28C5l2woIcihW+A+q
WtwOfRfapJB8myikWNnWpSuJhngN2U8ZEY1oA8Yhq+NqLBDR68BWfAD5zdTbQ70Zvo5CNvf5z7O4
oBNGkC6sMlIGKUgIQnfKXnm9i+P3OvqV8PdW/uU/Xr97C6U3yNIwM48RNXXGGTnf0RignyMsDHYU
s3BttxlRb+o3Sniv6BumbBgJ4UG9krWocDGFeypXeOyHJFEluauRNNA2H4N9lLZ1tWHfH6UXVrlR
7VYvK1Zm8fR0QEQBlQqjFGLqmk4pqjGkhdeZTjbTD5oMzPwfcvwNo7/X93Tp+mHi73+SBHuW6n3B
olkSXCzLJBaXf/QYo/RXfJmFLiYc3YkcQU0w5qsObJaTN+iUVbaYD7fyvXpskJF3ygeQIerP/18r
+/OEnBhRv4//7x5GSEY0/n1VAPNPxgjlmlYuHhaiHQCfMQI8DOGpnzCKDlSvAckrj9rKVnneFLam
Wuxe+R48TXbslQ8ccZ01vV9f4NJThOzk/+SS89vQpL7UFKyHVtY/g27XBbeBueI0XbKvonRzKkO4
cZ2cqkUCPBbQ1KfEIi/l3neGHdvVjv9UPCu9k9uqLVu6E/xI7RvMH9j/ElGefoFw91LQJIKJHbs7
EfKQTPKGg9yLotliYg9dWe2+uKcApgUQDN4JIJsAZkdQ04mbFNThoL+JC5DZkiMarzgp3etC/lTq
zx5eSAH9KpxrGXNSmP87PzkQ0ARhpk5470Cwgw7u0CE71clvxk3qMAc33gmdwQZbnt0XTu45P/Y2
c1cu/mWfvvARwsZGBtcrTZ6bxr24tcGE+tO88Z36NtoVO/OWWeVH8vtArOSeO2zlysw/fW39guOh
TCyskgrrx1yONciqpfbblS2+8G2E1c127+T2q2XFOqZgdfAqEkzifv8eb+j7L33P7qdtbdFjc4i+
Z8fiubmbftLICjRbcf0f17/iwjIIHzH//eQjjCkIsTp8RAVyo/ghljeKus2yQ4GG7+uSLp8oQZRg
x4NUzsFVD1GGlb6Da5MOFv+ZfTt0L9In22qPTeKuTTotnqKGWXG0LCB4E5HqknwA1tcIusVQCSyj
NW0e/rq+qj+JjwtFOREhnmIUybkEwky7SB3lvrSizMNUiWXcP8eG9Uu2wk/6/FpZ6ISr3MwrnZ6D
aclqwQxE79qbeK2We/FYYpNnlxylQiCCmGJLXNLHBlc5gAY1eML9PtfckX0WgMX78rIxDYd6CP5H
agNx8bne6GnWjtHMmdjEUbEx26Db5p1ZTZaR6zRwDDNkt5GchXfo3WwLpyqy8q7v0ZAbIa+zTzOS
FZ5fKRKaBMtWcwn10ycisfKAgUIMvxFtKLcUSYfoe933QBaPi1iKXBpFIwF1a6Q/paYUV3ZaE7pD
M3WJHU4VaQ3baV7F+eFifYYKPiAZw3KIQ85X6Y9J4FcVVqkmuuyOfe7bWl1Lu76ZBZYNoFZIr3n6
2ALWvUOf1fVdvng+NYgHQYCGtAM8dDFLlYG5PEp4kNkRIeWmMZLgjY0qXmq/+nIKeRYFIiK4yMjj
wOyfr3QwUS3PEY7aAEMdLUPJox1yEQDJ7Fbd8aVV4eSgnqBdIBdBR8xVqehTNCuHI69vCkb5EWlf
BuQgFYmI6zt46R0AaxmNr+rMswDofzFvOUQNZqB4iWfKzp/N+2I7OLriAPggsurYSg6NC+7hQ+Ax
R3dTF4boNffWqC8XFnz2DYLhU5K26YMe39DFB11/CY13oHmtLHRNhnAfx0QO2oJBxpTf++09eHfj
6On6Xl4a07OtFJl6qgG939IEEdo0bhQl3Y5h7XxdBGDSNRNjLSYSivMqT18jIJiXyJgD8Ts2NhE1
QDScrKzi0s2HRpzKEAx2B6SqvJEgo8R8mhs/ZN/YQd6RwFX2pgekAW5Na4eztHOnIoVHto6MELSz
EJnOiV/MT3bfr+/bHyh0wVCdLUpQsQB9DwBdhITqYDwhZK8szdYfgXRhZZveqZ3OZvfGPrfXBmYu
KW2E3RT0DggaEQCAqtxmx/Shc0BMx971G/IQ2WxnuCnEmy/KS3eL4GlFV+YlXSwZATZFlxZeIHHo
hOpd00QlJNMisrT8GcVPVKj1waGg9R5+Xt/ghYeA4l1FIw4MMRxvQTFhXjC3XzUAbVfuR9SpFTSa
y6B4pw7zvdGn3iqg79KFhqKi1RLFSpQrBYPcxmFh8gIViRyunzzss/gHGnqvr+rSWYCEExmz3p5c
t0qtJCRNIAPcW9FnV7/KgROHaxfuYlwN5wMqaqTwMBB3CZBY682MajmA6uebvOdPdFYLsimZBb9+
pVq9cExnooQFhT3xh0oCMlam30jAyM7CJwp+i9C0FHpT6XY5rRSUF3YQVwud1jpQ/UG8JQTWoOhE
HadDkZ/z+1LtrUQD8dboaVz6+lHJ6BBEudJQ0Qkm5rACQksjT7oMeQ9ujZECRt7oLjR6t9bKx+ta
sWCtTkVdZCW4VshTA1EjLS20Sd2PLX+/LmJBuaERBPhiFKhHFzFsqWXw6ThE9F3gZL76kIDpJExG
77qYJVuPzhLgV6L5AwUqsR+8jUypD9Ixs6d+006PUXojxS8B2emaw6IYHtzNNNh9fMfThzJ9vi78
smMJLhXSjujRmtObcMbPbxdtdAM8Ylpmk2M/WujOOrCdm3iJB9LA0Ro35lFCHIukS2t9k7w1sN+l
U5xhfpHWRQx/ARkvY4ChixIdI2FZgI5/XIloc32BS4cIwH6g0oKeA22jgk3UW73wKUILO+IverGf
yHHVVVyIGbGH6NlDVAP8uwsMGqCMjzRTKGJT/SbpHdPKN501HKPb6YiCWCltfpDtGlAWWbrUcz/w
3OkORHVxlHzietHoJRaWgd+x3b/VLvqtQEMGBsbWyqz7ziGeece36p2/rUaX7TI7sQ3dQklps/Yx
Sw8sspJ/P4aca1EyZRVPa3wMGM0V00Kl07cD8A03D/EG4aT8ZjwCAgIBUmTffVw/4CXn+Uy2+Aax
PFKSHLK7t+Rz3DtK4JaW9tC+/2IfkzdsMWCy7Q/UsOKj4aFBVLFXcZAWlexk+bOanzxRbanFvJrP
onDNJ/UNKEzg2tQ9KJ09uNLtkRz5Wh544b1CM7SJOBqqPeNeCSLx2PdBBX4bpfEwdDC69S3yXvd1
7SYPw4qwheXNUToQ3gD/AidG2OExSIpqqjgMYbLFuKg1AVoKnJTXz3HBFAB+CGDIf1rggGp3viCm
F2XEmQIVAuNgCxw7bQ279xJtAu46OBUMPIJwWdDBcS7C9/MQ5WQjs+u72gtftd7yDwT8Sk8PyVvo
BvEWCYm1GvLS1TgTOt/jE90gUpjlLINQgEh7wRZEHPB/t/U7fzVuyZbcA+652oS32Y0C67fiaSzk
JrFi2HakBQA6Af/vXLhhToAtyMDZBwYpr7yNd2wfoDf7J3mAW3jMXyJH30XvyWv0FHvNyvO5YKAA
KIWeEjCYwj6K2P1ZqVRq6IfwDfNbP7yLylvD/OzJ9stqg/klQEDD8iLJIxLPsCTKmwT1SAz5vSja
G02/rvvIM6CJGck55TLlkNdtMyZanmPQHujS6BLJ79V2xT+bT0EMEqgG3GwkNoDjJJZuCehyaN/N
wZ7iKdlzz7zCeNXoTtYffT21QATz1TgclDkQA5jhGXUcJ3SuFrLsyxNcsxQtTImljA5XcsuIVvya
C6shCBGivZIrJjokIET3G9SNAAebe/Xa8VxYjZn8B5UbwDur2pwdElai9ANGExPUGQDcH6pOD1DY
6wp2ocZ/JEAGpl8wmCTmKpuW86hDRw3GlUwnLx1mPipAnZdXYreF3ULrL4CudIJOVowtnS/ELyoO
75mndo1eE/DoWP34GnzZGULPNvpL4KXg1OF2Cbsl1UWoV8Y87BuqR7XtHD1XPBKsxPlLSzmVIjgD
Y9r7bQwQTxutuDvQ+3lK1N6rRv11/cKlwX4hk6wh+SjYtm5AKpJOA0jmU/3QDOqtgZkM8O/+gxhQ
MIEqHAx9GAARxIyTRGilA6G/rlQLZtwoVUtao066SBPgYDBFhbsP5nMgVYuPRFHmyGPS1EYUt+nN
yC2m0esD6tRp/DhIPaiZ1/J9F0ZHECnYgJjx0hgaQKyC7dcuZDfiPwK/cZIBeYp0owE5KFp5jeZf
PDNzyJX96dE2gfIHQHZBxY2poFxv5u4UtFT1CRyyHiynCffoxB67f2DPneXhnUc4D3RIxPTnVyr0
1dZvsz4F80DptanL6T4zvSK2C+NbkrwoyjEM38xgpR64tEog6KNhBKljdB4JUvGW9FFWIcWkVnuM
JaCebdXRTT2YVrEG+71gmlDTmFmb0FcIvFxRa/IknTDpDq0hMtC5/EObJi3ixc/WbI5ftoLGTEgl
MwDyqWAlP99LLS9qEP9AW3TaYcpC4e0tC8fmwOtSwnjl+A+WCvKA14JRXsx6iS9UT1it+KD/sStC
XbRJW8xAEWYt/Fw6K4xb4W1HCKpfOLammYzQHlROCiUxnMQIjLnb9RgpKdCi82Iz5vnb9X1clqjO
a0MuBrWp830sjapLq5LNFWv9dzoOHtFKawoqjAyzZFPTL4974Q4QtC39J0+ITOoBoMlGCHk8iz5l
TOjV+bAffFgzqTzSKl55LBdM/5k44YqP8K7LNMGGsrwHs+czWg43ReRe38NFIfD5TMBEzY6lsIdo
CDVZMa9hSMiuROtLp7tUSVaWsnS50Bb/PynCzgVZWyXx3MEwhGQjV/5b22BeefoVRNVK6+7SelBi
glHE+8JQcTrXCXUCOM0Uj7DE3WPam0B6laxwzfguvDDIyaG6jH+oE4pPvxZrY+VLiNpiWXFC+VWO
Xn3UlnK/PpbRj8xYsReL4jDmD+Ra8AHIqrCmETgCssbnV3PieyM5pOpH1Zcu/c37YNepT9c1YsEL
xKiMAScAjg12UbC5ldy3cg2sdzsxzV9Sylw1j1bigCV1gHumItENN80Qi/S4RGjurmFrkcrbyW3u
tP34HZlcSzb1lXdySR/gPwGIF2C86Fqb/34SMUboDx1zA8X62NgCjNVK5W1NVhurl/bsVIrweFDA
ZedmiQU1qZZ9SJNO9/6gVg8F6cZvCjBotsgpcw+1+hQpSaO+iTkqhFZexeY9MfvuiWYu6b+MBQx7
hS0GcAMFN6opYnO0Kci601BDWsNEc2fEH4by23VdWTxIjKNimBfPGBW5I0ig5wDZmyWAciHad3Km
xN6gKmUI2iWAaDdht5YfWhKJdAOYKjC8Dn4kwSEGYZXq1zqMcJRmb738f0j7rh25dabbJxKgSEm3
ih2nJ6cbwR7bVM756f/FOQd7d7OFFry/izEMDDClIovFYoW13uZEeSgZDzKSy95t7ZZsB8UYJEdw
m+lXQM561YPfJoaopMJgL3C+/phttkOSu1pxj0vmg/I41g9AHngXcQc8apW8mEeGzdtNHwVm5C3Q
u6wo853E5yPGcxvlhJjRpAUhwUkQqk2QDj7pXDKjJT4EkJ9TVIqthv4qAd2S60JjCuIO9BqDjodz
JpJAa33W0JxS1u02Isp2jrpDkI6bCX45qLtdoq4hdq6J5AykL8gU5BQi6xpd8CqxRuOrDZyUBi4a
5/LoPzhnPJYBmctezMiMXzqYfpp6lQpwzm0e+Z0uvudiuStKlNV0+dhOkSMAi+m2XS4dAZXlUQzE
/SoG2y5FhtU8arGJ+BGzU5aK7sMpy/dqgVQ5unJvi7rubmY+RGeNIgoE4udSlqyDy6XocAYCZN+V
ZMDoFORSL06+Rt0SlLsqeNJlDzNOtwUvnT00BSAYx7TINXtWiI7HOVFZV1OjW1Ke3ddt4gXgBLgt
hhn91aH4VwzPnNWA9Qx8rRAj1tSl7auAvHNVeCEYift45Spa2jZMTmG/UBkFbRNnKUAXkWI5ZQEy
4CxBeGz8MqtBB570GFqTmfi3NVs87+eOkrMSavYGem6wW6RT7qL6EXPrBZipBj/VqCfP6cc4a+91
dopJ+B+ud0z0IZrE/AbwCtjent25MRh2BjRcMMKRyRrQolvEgEZUZSsjK+/DRSXx1keKBycPKBac
KKMQpnmY0cRE2taQdq2p0PSIYLMEsrM6mMQHuGdjWGSQkzvwroSPcih3e6Orw5U8zfXm4jmHw4gv
QQoFDHOXOmvKoA0logBMHJjuQKwpKBwKTvl8jWzz2mIhCFATqMOxdxYvSOkHrVNM5DeBtpmTzzED
m3W+wVMVfTQrh+P6DF6KYjqf7SMgNUplVCFKmmqrMV2zQBi1FkKsCeGupV7TmkpiDUBZ4NLmpyn0
AIrf3j4LSzLQwcHgsWGTcGWXikRGX4sjRZNAAgBWkvabTE89Rcg2fy0GDae4BAxkERh/+qWYScIN
W0oikvSN/sMUVV8PcORoSVccyYI653L4qSFFgIsbFLBXgRTZCkvBa4TRDTRpxYMsigGJFfO/uGn4
EQLB7CehqQhDowh6WzQKsC+RIrfaLvj7YyyhVQR0M0iugNWOf+HQqsYZTs3cjkhpZYYLiI0kPhpF
5Bj1J8GkoCFV9rzWOXsdKbAiB15ySOKi4Z2f1yNRE8ZBBKlGmj6Xdf0ql7jYRFTmxRxw5QJw86jp
3raRBT8B7Ck2f8z6mAzeRnqFxmk3R4Ud6KLXKz/TafBnhCcYIfJuS2LWdnm1wRD/lcRbSRAVtBlH
SGqNF80wceu4AtgZ5/FTk3GbA0pkxe2vCeQunLQtAvTOQmDYVIzYRdXv4sEj8lukGy5mnXWyEjYv
riXmrgj4rdCVwF+oHeistLFJClsi6K4IH0Z5csTA6vWVIGjJTtAG9v/lIMl+ea7rohTLgECxWFKQ
031TzdkOMO2svWfmm7E6eH/t4ZGAZCM7DGkN40lcsqQ3kUvuCCJKQZvuS1SKwyr1dCN6agzQketr
Wa3rY46kP045xgFRmEPR7FK7sE1T1RhZNNmFblE3X0o72kQQVxZxUQxa6VCaQ+sUEnaXYnR0UonZ
iECyj4FV3gsAo6zvzTWi5uv2EVbCAKcsSlgICSCKExORTFNDxB4g5dJco0riR5GE73NCYzdCsTEL
wI8Zk7cCNEcAaCDHgGYKpoNnND4FlblNGm2tVL60nyBXBEo2xmdRc+Cu0UwrpWiuEKP0CkidAKGQ
zHca5lsTZNCfb5/56xOB7Dxq8rKM7BQGVznt8zgqwyaJ0Zw2dNIx7mgAlqh2wAWeBAMiBqFdgw26
7hjBgoPhlhGRauhW+wa8OwsSdELyMKZo7Ipqq3J1K8HZt/qPd2BuWcCI/1X4um5XqQ1zPsz2Tvs1
baSV6/36+YxPYAgvaPjSZCzx5Z6jPlYAHBOfUM9gse5kcD538dvtlV0y33MZ3CZScJ/1qgYZgTHX
PrLg0lZuwp961qyV4q60AcwmRuTRY4hGFAS1zJzOFhQsaIgjgd5qD6Lypk/NQ4OzeVuZJYtEAyb4
XdDfCgpC7sj3vVw1PbNIEw0TgwkmwLwlIOPKa8kONCCkxGRNq0WRBk4+cpjwAHwiIBx1WuVSltnj
iNkRTMfX+PmccBWVsX9bu4VHAXzAmSwuA6BGpI+JCllTgEa4EGMqgM+LbHBitrOjKA8T8Lxqwb0t
9bqHjHmeM6ncohKkiopmBGXdkCXgjmtGPT7KUtF8BkBrPxqgETlJAdF+B8NolB5tO8DRpUQEAqQo
9egXTHNnnmWpskCTKm5Nqa97lEkbkPCVSiehk1wwpa+wocQdIoqRkHaITQDeywpQG5OIvoS5OoG7
UWhDkNb12sr7ZskqAQ2GqFUEKAbhYyVxHLoRFR5cRiV4c5RKBg4AXevvuTISmL6KJUQVCZVG5Ncv
Tb+O9KIEgAQ6GFPRMoZnBZPxVHsUVMWelRXihytXCVksr4c+SUScSJBeyoqCrDeBaYrtMp5I8EeQ
nGy+78bX21bx/da9jMLgkdmoPWoS+B8f76Ec0WtKRzOA2AmqHWwlB3O41uh+SQ7mD7zugbrKDs9k
AR3SAIvYxVuU5tyMjSJvx/3k5n5nde6TfKie8tUx1uvA5uLj+BBRkYpBECp83KxFVqU8deYWHxmq
/qAf834lPFzyoGcrwQO/oQCvmQJbCfSOy7I1CLX4Wxoq47ETovTj9rIvbS6wmFl4z4is+Kw/gumh
iVijqkjHh1j5iUnoY5kbToVJgduSrhuOYUcEU7mGCbYxXDPcsa9USrJch6i6qZyx2/UKjuPGLDaC
upc0e5xdQtCrOXzE+j5bu32X9DRYih9NO0Cp4JsJTSAxS8h7Y8ojR9it+7qxZfXdSFgl0Lo6//Bu
57vH+VTMN+skY6ZCHurQlfaya2DEBPk4FHa9/C5wRefP7ZVdsxduYScoUVQJOzn0sVW3peQHa2XJ
7/TejdPJh9qqhi6KZoAM/ek9cudt7ySfsh2eDpJ9P2/ugYYbWuoh8hSXere1WwxUzxeUqX92zWuz
CYORIbr7oz/P7/3p52iBVMTSdvcgs0OmYsVQl5cTDws0D8Lb8b5VLoGWoXW481Ptz5jfIwsWrVnj
oghUoVlzl44In3OpnQmc86FG7C1qE2pdooUshpuUa9WSa7hMZovoUWLlQwbkzFkGaK4Tufu2jKiw
pkn9SfOvrEsPcgNfOaW/akm3JTW2tSzZzCXgm5Jopcp8ferZJ5zF9NzuJanYoiOTGWc7GK6e1G8i
Bg88DbU8BLvgowg09UmsjdQSxWg/apHwoaP2l0kdcSXUPuzb1nTlB9jnqGyuAq0rBA+5S2MS0SEA
pEPE/bHyu5XcAXWBat6QNW6RNTGcE0AnWjVIJcQkxV0QO2Vw7GLsgLYCar68wQzjgSAjhPwTb0hD
mkRNlWQ2TfTY68vCis34EE/Ts9m9AWLvWKedXaHq3hHBy9N5q8nvtxf0utOYrejZJ7Cr8+x4AjIw
pJmKT9CpEz4bpRWHVvpnciv3JAvW2wCmQGmywI247YH0v3JVXsVBTDi7vVQVk2Cocl4K72mT4bGB
ALZVfxnGK4wNENAgffuVDSuv8sUI4EwSc/tnaioy7smShcp1q4F68T0MOysZMcNeFRtwGGxLUFze
XtnFi4R1jcuqCGg1XjeBTn2tsDAZZcPRypJxcupOXWtGWnJFKruUFXD3aUDOuNRLnCK1FcUcK1g5
cfIyAm1FnJ3bmiy+M9CaBlhJQFejpZVzAtXc6molIEGDucCh2I3Ta2d49XwwxBElD1vSHX0VbWhp
w85lsiN6tmE0CgpNMCFTxlO3SBwJrqb80St3SuBVsjOTU1gxBh5NeK9kOx06qxCdNtsS4Gcgd3t7
BRbvTxXlQVaMR88If1DNvME0ks6GGYo9NQHi/TsYH4CSJYAhDvzkAbqxXAlQxvVJS/ZK4QQGLGvX
dW45fKRozPxrOlEcHMDWIq0KkjyUSLgdMccCaZ+0w9yD+Htu3kui21NpABlhrTypLrlCNr+hojyp
AOuNMzDdDGhYE0hqXJAfb1Qf4YMnOemhl61+o3nvQPPz9BMQTe8Eq/HBfZJbhf0Ruoqd2YY17iU3
2eZ3hjMUFuC8JwQZ/evsB9ZD6QTH0H29vVNL5wGvKvTToL8bqXbeoyZNM2rqgPANT0tYzhzdG+LK
JbQsA3EwYKQx3MK3iDaRUXRRBWPIJ22jaxhRKKSNIDUrzvE6zYwyHzKkCGQxjQFHeXkChiQtaIpG
DHtocjPC6LYknvp8iHe1WGWOUrfiQ9/J3S6bWpEAbDPM326v5fXoNcRr6JZGmgYfgSzj5ReIcxPU
xYQvKENfFnd97YbmMQc7YeVTYOVUqV+LO1KiZqZ+BYYbqh9hvQ26ewAurnzJ4lqcfQln70lMIxqP
sMLktbHq2al/Vg4KJfbvzk9AWb0ND9p96BputyF3a5O3SycAOSQMYqMMiaoNdwK0akYTngHZQlza
krYpCyeir+a8knhYsioENQBzYKk96crFDGk1SUUEy80kvx4BqNaE7hQo7spSXs2AYVMZeQ/q0KhF
Eb6uSjXSN8P3XNZkpr2bDaH2R+jrLkEpV44Dz4y6wA0wUPCYIrmqg9RIUiSEllnY/pd7BV26OENA
H4QT43YVgZxQI2uMld0En0KHESNMnWu1J3iY2lZWQtml9T3P33IxnRS3nR6wMWMMzJrKZ55Z4mpF
Y+nSOpfBHdlE7MoqnJlbps6MFDFGtdIMAC8eyr7oCbq9k0sKaWiWZC0BaGTka4lZrkQz6XA6hWpL
+w8xAJ3Myrlb0udcBPv92SVclcqE0gNEVHgfCsFhJm40O7QX7XgEgMoa18KiRmennDtpSpUojVEz
cb1sq5l5DEfNnaL58fbCLWp1JoazhK6qSNVW2KU5/tEUjl7XVi68kebZFLblWg/TYox/7kQ5m5Bp
JM/qAGnIbrfp+4x28TB7QYgflm+t4RYFMoC/xWoLrLWV3VuKrs9T+dxdGBSJLtAcd2H63BR3pD2N
81GMT2vgKUvLeS6GM5LMGKqmFKFgkDzRRrXSwm5UsMxtZtVHcL+i1NJNoKMXGa9StHIDouPSJNV+
zGXajwjk37PCNkAI8hHvgscJXKHubTNZska09cDxY7gKhR/2JWfGX2staVMJkkRtb8R+KqP1fSWS
WLpazkR8B95nIuRJqauhYjs0vM3DL7lxgPaa1f5tRZZeIudSuGMlR3KidAMUacXClrvGmvoVT760
VEgOGuxmwd7wUEQYx0GlRcMYbq4ctBFcnLNDlBUtljb+u1jMqHyQY+bOkTmigQ6QWAhEJ5RT/Dkr
UfLoLLQyWGPpt3nixMOKBSw+fM5lcgEQyROJ4MKEi6UzgFgOLa2ttt+LQJ6Z7IbeDbUNes7bu7Vw
akExiBkFDf32BKnWS7MTgHhfhzlqA7JcWICABKrO7xiMv3P9U1lD8f+uk3J5QQj7HnTSNRVPiUth
UZrQLqoDVJBs1e6fBhAaZtaEmdXXaN9uFS/bzXb+aKZAdbaqe3Nr+l1umQ6xQDoKUtSViHcpV3j+
OTxJNSmCJAdwC+zoYADOM3+mbnIMNpZwDPfKLnoSH2+v9apAbrHpMFVlEUP/iFjGNrIMhz60Gx2i
xtfATrel/2tFIjPTGytO5MsVnwdggvQJJA52G1mCldjjLvbuZ1RHclv212YEl16uF0vKHZuwGwYj
qyCvddqDcphBomAlgOzIT6ot/ijuqPVGaucOWxzqVgN36q0ovOB9Lj6AO0N5WBekKb4/oDk2sgcb
I94X3b2hDBTo6EgA+ISw0ji2YNcodiGlxhp64ZL4yFKjaZfrfQVAVK3E3gYOMXprStxeJ16r/TJi
lIO19xKZLRPjdqrkoeJnJeYfJZ6PGZKtXbNRx4OpP7XilhiPtMtdoU4dvfGyNaSi6/POPhUzawR+
DWAG7Pdnd4AYmVM5Z/jUtHGj4VHKPpBl6UXGi/T79lZc7QSIlwApBVYDNsV5lTxtTGEmTYjxuK4o
EJLO4IfALGC54jSv7gImBQCrqATi5rzyXxiJLUkeof9Fr7N51xTNy2jKsy/k5OXv1UFBU2ZEF2wy
lLPsXmmDBPPouJ9D+iND4nmWqX1bxFVoA10wfYFMAsoJaEHl9ga9vUqK9CRKeeXHpDy1AIfVUb2g
1MqjV438h5VDbQJZHYAGgBaPc8ZKXk7JrAGtNIzqV02iBwC1vpp0jSno+nBwsMJsB88sbtL0diIj
YIX1J+IXrvQlnALw+9n0LoysaXCQ3XEiH8QxQIWZLPWd+vPO+BK/wlfDW2N4uW6r+f4YRiyH+w6t
bdwutpFOyRwCKl30MfXnB/4WL2C0aHjSXWVj1oy6qtMclN/SlgKz2o998kJWKuTXFsvy3/9+Aueh
xjmY6khDCb6Ld6bsAnbTWAvBrgI9piUyCGiuE1UG2XC55FmjSpVYMC3LX139x1R7K5qfSP/ntr1e
+RJODBeKJ2NVhmIFMalpNf1PcdgGxbFA+nmCm70t6jo59C0LhwIDUd94V5cqJXMyzmEAWXREcNyB
T5TsW/lHSzWbAAlWIoONtDiQc5LfLYkcfeqPptY4c60ehdjwhPR+pMnzykddJTe4j2L7cGbaapMF
QS9WgG5XdLdLGlfA2Z22mE5RyPtcbQzxTulWhF67VeytIYuKBE45NF5zx0mszalQZODTZ4b4kGTk
af0ld+2HLkVwailhIoxTBeh9OVdczN8Oki8mjlDS7STswnwN9XvxQJxpxFlrg0lwIWwgTkEmb+hL
O0zB6IOZ49u7tWitZ2I4ax1IKY1dgIUjibShjVfEoiMpoi2MTrk2IrioEoaX4GWQyMQA5KVhULA9
xH0Jw5DQs6tVxFJbd1x96y+ZH16MmPjEPA8eQtzCkbxOW3A/gPRW+gNckQaUOoqKLiV0uPZWFtsh
seS/xrKByaO1DUcQQ/bo8eFCWH0eSWVo2KwSL6K2Vu7SoV5xkEve61wEF7MKFVCoqwhqCRG6gcNT
ihFgSiylfPl7gziXw20SRiuxqiXk5IC7NJpT3qCLO7fCwm2F7f8mivP5lYzh/UaFqETOndCwylrG
CDWqg4c0+rotapEK+VwtzkHUeUKmjPFrCptuslrAEhzbreqatnwq96OdOSleAZI7+4BHDx9fYvuF
On8NKcpZCedBsrrDtHPLLBOhbJa7w1x4Q4dKlrQXKJI1v27rvHTczlXmDkLVj9FUGBAHoIFnQUbc
FKuRXSGhvOJDFk0T9RH0SbAYja/3oK9qVoQOzBZq5c3KoVSPBv0xr1nLkv8FUcA/UjhPZZqYwZU7
8JYCAn0w+o0gaFYU7Mcmc0vjnnbe7dW7RuBiu3Umj4sE86oq9aCHVsVkGX90cPK8K474oLwhnUZ7
q6S28IoRgI18B+xsLzjSp9sfsLh9oFJEb7XCIMI5i+0VTRjDCfoKMaaUaGQD7YWs8T8v3ZtwxP8I
4UySTiQUvhc1wPiLiOkJYGXdVuM698rWEbMhSN8RRhDPOZQ5Set5DLCOuXCqivucftTU18evSP1V
9ycSo3h1pIKfiM+3BS+u35lczrsEsoQGbXbim5k6El7Vmo6IaI37hFnBRSqB047bJaHus34GcbBd
5Xdq8VudgEuXWUTFJFZuJU3qFmSlRrV42s704rZsLMrKzEtmF83OjD+i/kibD23trl6Qwnr6WQpM
EhExc7vWiyVAWmVIKQMBcAaKl6J2nBinXopWboHvYhe3hBeiuI2iSSoPeo6n0AjY2SeptwBSeMRj
9ajeoyqQbSlwfM0PaaUUteBOWOXNNHVWwQcb8WUwUjZCp9AB1F9teTTAB4cEzNyhAU8Czx91uzU2
qgVrvBDHKdkqQ6oPCcSV8iETHqV4IwmPtw3+uo2IoRadqcTZ4kjKwagYm1mtPQ6NLdRO1h+71OkB
ghdErtT/aVWvNvai8VD3ey2/b6JTQ50Oji1cWd2lJyW+Ba0qgIUEpAGf/JEaURPmAQyYpUPvlFOH
nS1+qPZjdOgP7SZ87DzAUQab5JCDRXwXvjRrgDYLge3FB3DHJA+EMtUSfMAYeMHolaETmh89cFVD
3b697qu6chdtjeawNNIgSqFOFW9EQLVa6q/Q+50cvmIvfiskJ9rSe0BwHDorei79H3+dr/7e+X9X
m7sbDaDq6JWJne8yZ1AdFc3ydeZG9FOJX28ru7as3K2Y6uhFyAl0VSe7D/ZVupvSx2Z6CqK1i4Od
CN4tnFkQn4dGpVpR4xqSavlQq59tshJQfzeh8gLQ9IaqEtCFEbtzqjRqKQeqCt69aTxpwclskGD3
KsWbAcc6OlAOZLH2rGorF6K64HlkIMAiXaYqKC7wj4WQNk2Zgi7SNlvFqeHfxtEGwWHcmpY8uKmB
Bu7EpibZZOWe9kch3ANUcNL2RLlDvpQMD1EeWfKENjDqJ4ETF70LAs1B3CezB7YkfcbLR7EmdRsb
wb4LJisyRrdvNIBGCHYzvvZh6bbtD7ljbO+2jrHeMtlP9UlvRW8MbZNxkKKte80DLliOjPkHoJ3J
CAUwc3HpcJGQKQqA1SAOgAektV2YxySxTdDMa3+NygE6nnNRnLMtBnVuU5mJig4RoPhCWxliNKo7
BnVIuTJPvLSdYMNB6hj/gm+E87p0Hro0UyAs7U1rzGZPFIjVSu/CcCi6u7hsvdsncOFmZoL+kcc5
tq6ZkNmVIC8RXkW9chT5mTbEmzv3tpw1vTivJhmBUjaE6aWhNb3JPEP+KjRfmUO/ROu/Ma8BGy0I
RKP1/8NOYgjJnIEIcmgAOM7obKl2RVpuo/lzao9CXp0iEFOtOO2FVQTNNODjwFmHLj7++scURTWb
1OxsWQvQtvcyBTMyA96Qr1jHwr1/IYczxVJSQhV9i52dm6cxOabSc9S/3t6oBUd5IYIzQGVWzEip
sG5toNqyMthEXQnRFpXASDLGXOGuUFO4PLryrBCah1gsNeze2nx2+jJ8zOOVmGFRjzMpzD7O8oa9
ZAgEnE+dncC/KW1mFcXm9kqt6cF5/FgITbmcIaHKfpeVq0zIdSFN+j8J4XlsMOahUBwQEMoBx6nV
toOhwvOutFKvrBWPIY9qYq8DhKezxU47hb3sAADSua3HUnIZFf5/dl2RL/ejrpMKHAOQMeXzMSIH
bUrQegtIhklxyig/MM7oPBzwGBetdtbdCnODYwiMuj63tEH0g+GpTdbqBGyLuEv74qM4J4Hpyrw1
Baxu1r0YxVM13VG6T5s9uB8llBa7h9uLsOgmztaA7cOZTcaB2OexzGwyGvw+Mi0hektlDAf9baM6
0E7P15o7w11vGk1psjOcxPddXe2z/Pm2JmsWw10bRUVNYxQhYVDfg9yXW2nF7q8bNTgdOC9BonTO
kxprlWriM6q7sWXMg2F15nQ/9oJrJoYHhAirbR5NujoytpD1vVhAznmEdEZ/KOCLbVF8zoLaCnHI
uxOmLBuyG2PTHoR9LsgrKi8aI7JeuPpRc7iqOjS1QagqhL2dwWMFuRuBnmWobCAqWOkP8ii2v2/v
4ZI1KgDMZmSDpnw1RmqMalOOJuR1Zv8nq4vnEbkwjOs6IljVb4taStsAgOtfWdyCDmDVyQCz19vS
ocmcmoLMrPyhH4OnF/mx/ipWmgWkNdU412wEahqDFa63+y/xLnrVn5K76XdlWuVen2zFBdr9q/ZA
11zcktWcKamx358d71KXU9qkkIrXqTv86TNLO6rbEH0YVhmvCFvRUONqBIZUFmI+QhYKnU4eo3Ma
YDfxo6H6t3du6ZI714lz26EWpwlYE2GUirklqboPh8geprUE0ZoYzhF3UlgrWcvEaKJtDDsQQ1pr
WfvryTe4lHNdmFM72x+Qa+pTx4QIGxQj/Po9fs4PEnhii3f1KSZWtOKGF++8c4GcH2YokD2AtDEM
n7/SH7pFPlunsQQ38nsbAFvC73IvP/dgWXtIX/+3bWPmc6Yq/GZaRzUkK8rXYLzKSmNV4sttGavq
cS66nxJJEJltkKMCDvFPyWr30U5jmKhQqXifd+N94milJfvG2nOb2R1/c58vLedQcGuTcKwgG3Xx
KrMk1vtUWoBgKqj7IaKtYA1J57qxDFCkmJjSgOmNzmwM6VwuaTBlkVm2UmOrZYS3/SlLd0nspooj
Z40TxU9TdcyDTdf51eQI1V28iorHjvSlyuwDMCfJ+vwxIcadkXmcqZnmaNIzh9pK+tTJSs2ewGSO
9s/AjuPtFBJ3Dtxsrf8H1C4rormTUxgUpOa60tgJ2VMdNUn0PhubZNhGyVEwT1lxqKv3QvFr/dXU
rF5GG1zhKhiSl34QvFE0SxyTB7NO0JslukqLrqijUQWbuQcVUfmMLIksoPe3dkwMYDVlb7X1J5CD
7bY90Tm3VLAXySEKlNtebbwa6Yvm0MwJCjWfxiy4QqvaI0ge5U08u2W21apdIeRuNWxzTJjFW5LP
FsbIZvQfTn7dPyXjMVBOGs0tGoPQK/9Foz0FzyFBVJEVjjnfp/Eplx0ie1MNrrTNmJ/ibBtPntgi
Xs1fM8MWgw1QeQ3ztSgflBYZgXyfTg8pIyNNAPy10asno/WyRLHK/gBI3Zg+kOIg9C+h/mai4D8f
knpfALyxSrZ68Zglft78CIZn1E1y80nvNwWxdEwiK6cc50fsAUcTfTUAOGhPw+z1uuxGgaVm72Lz
UeiRjZKIhaAoIceQjYy95PGTUPxQpsYxA8x4mnZLKJYLLaGVumsEx4y+5EKzVfohTndZfBLKyO5Q
SJH7eJMZHswPhN0vQbXJAm9u/7SVHZsHMTghjdU3L0byc0CTbFgdQFaCBdlrs5ubGPzuPaq6jdhs
ha5CZ+3ka/IpVQZLLAzfSN7RLeRlkZuZa3Wnheoa5tgA2wheBnR3g+jm8mxmGtC7tLBjzTi2tNW3
tdc6nRtZ6aGxWtES78EK8VIDIsp5Eqk1rUU315Ebm7phaJ8Spn6vkMirFDijtQzx8SF1ZPSBJnZ+
qkUrsN6eyIE6+e4LhaO3xq1WAp3vFmnOJ1xI5g4mKSai17jUvtuDAlfeAUX+jVZWhtDVftRd/Vi6
zWHahFvdKZ3YF0ZLdKizdhMs+IeLz+DWP+yboqUDPkO2O7uAaLRn+nDGg1e8v+QWbjhHPyTWu/nr
9hV0HQVdLjx3zfVlAsJsHfUyMFyG2Wcpu01ZWp2yph/7/lvLzN10YpINla6hfpVZ2Z1qK/vQS6Bn
5fQ+OHn3zaaz11JKC4WsS924Gy4LMS7RGljT7BXAOtvcq1SrdpF/dH60x7vU1+xhxZrWtOSi5lQB
2WzDzFg3d4rmB+OdImxub9jSLXpmKSYPSAcWZYMkNWTEhP4Utc0s5tsybqxm+IGKk2Om4492kC2Q
ESZWYNT2JA3WEPUPSbL2wrxGPcKQ/r+n9oozyDRTuTRZSR7B4AMDrvbybewkd4HzM/FHZ37ErWah
zGI1nmH19uC19uDsADv1dHtNrowYfNkqw5lm9IsAuOAOzyCEUyrKwKkkU+3JRmVXcK4NWMGmx9uC
rvYXgsBOh6YHQEbCW3GCzHROS+C9D0i8YcISHBOl4Cp/3x3OSeHOpNwrczo2kFKj+b62ZsRnGCn3
803wVGwVO8eAOYpXaxRna7pxJzQvhwwwXfFgC8VDGz+XoM+R7NvLx/7EhRPgFOMOJDKWQiN2UEyI
RXGbJlX2JgsKid2xmIqj3sXpH6GLx5U85pJ1oLkbvdeAlGAty5dXWxKjTaaf0wHlQF9sCkuUX4d6
Lyvvt5W7fjJ/a/evHO6hN6tyH5UTFtBEXOdIo0d8upM/BPBQHIyn/LHca8dkq9nAtF6RzOLWq3UF
MQl6LRWNjeReakj12QTVUTJgOAOnbquL1ltt9a7iN9vYRZS2BgVy/Q5kqp4J5DayoxUmZDoIJMf2
ECEz7Ju29qB/Dt7ohzvjbjUdcZUY4ARyjhVgmPmghxBYad4IFC3wU0lWjUjNyzFztLae7PNvrOd3
Zu3s7dfladFPIqSNjnQy/P6rSK1mcmWbvc9mn5waBEah3WJS0po2a/fW4kFk06uslQUBGedkMPBc
5PKcDWisQktrvxlYFksja0ouHguQWwJtkNFR8kUE0hp6aWJZEWx1fzpftIkrHKpd+TO4190a6ZC7
7J56wI/8L8YKxFGULlioxwPYd8bcUQLMGsQ50pf6gMZ6DwD9P+Xn2QZj86n7uSJPXtrMM3ns92eb
qYGqpQ3DYrB1GZ0sLTjhLMWO/MYRHaAUdXj9razsdf8BM9Yziey4nknUuyAlmQANjU86WRXy1F7u
Ado69ojDcGNOk6P7wjb2q82f0dY/y51wWBsbY2HrlQkzAm4M+2Cl+R7AOi0BGKswZ5QeVOmP0f2+
vazLSp4J4FwAOsuGjLbw5e1I0OVdWKBuBSWO8Zh3aE/tShP9Lijl16kVTypS0KEVjChyD+GGloBH
UTRLBkSIOVenoRy2iaFY0lA/GVqPVJ8QrT0wrsN8tidnn8s5kD4xkkqU2e1GtuRz+DFbBfHCp3Lz
WFrNxvjKvHlw4p2yG22JOKM9OU9/3QFz+Qk8jaciqGOdalixbN5WImb7H4zINo23HCD5tzdncfOR
YAHNIs415o0uDRCog1UUN/BfM2pd+VzejaPo3xaxfNvpAJ8DEAZwbflJozHX8TxlHhkkyZqEoL67
87S9gknJj9aiz9quBWaRHXm1d1vwots6k8u91+KgThSQbcKwI3mrlvMBVWqbFpMbhl+3JS2v4r8a
cn64jydtbikkGeZbFL2qa+xbS7cMulzQ8oLmAQStXFyiN2VIB1rBJKnmN0h6BPfm+DjkvpSnd9la
u8eSNufSODeYkXIOmxTSJvOto14BBqK/X65zAZzXI3qkjRITQIwnVfrV9pvbf38peES+lyE7AjpA
4nmaJQyGK6SvB7vXfzaaU7R+E3mYZjHXBtyuX1g4qGeSDK4KUYwMWCKBpEgRezB8hsg4A5E+o79o
kHhUVtBcmrZO3ptvQ5QrwF9sX8Ue0wz/R9qXLbfNM1E+Eau4k7gFN0mWLHm3c8OKnYT7vvPp59A1
M5EgllD5/mu71ATQaPR6jmYCGi1tOBp/XfrB9xCQcoFtFH2mV6A3U6BWSp/je5I/EpWI3aKpqKHF
/h5NSkiItCInil27YgvFxIL5iKFrFnVFjbA9YdUM4Bnv7MnYlwomcyWnaOzbJ3olx0TVbIF6BWcG
gkfWhIgR8PnNApWX0czezBIaI0cm8HTmMnnoMX+2vS3uyq9axAGvaplKwlAp+ySGQR+ZFUkqNHfN
KINWSe74kpzQsVVDjpOztjJwQGDYVoM/jhGbSwMcpUFPQhFOlKSUXljnTt732zEyNgD+/efOA0A4
A50eqGqgPL7CIcMos9E3DUSZcQtqC/jfBu+c1jYO/BkKwOgWBWSn7/1QECtdyZHCBPYDBUDdLyMU
OlueDY5TsVKyxmgyqMQQw4B7DtCml/tWYea0LEFvZ819bqlid9enokN6f1uKhie29X0iVzspKV0J
BDq3tWOl/RDNTuA7WnB3cHRsBlTqiy4OjbmyZH9yWn92ijbdSlnv6lV9GPRwS9DFmQmKnWWal08h
rx55Zd+gnguGLIBrEFrhxl+uHTMorVIpYgX4dh3QzuNkoEuuvw9GQK6qsQBoHqOTnNuLXjvZM5ls
vbUTMJNi9KDXCEObdMYPUU8o3BFeQLV2HdBdCdQIkECCvo3xFTMQJQuGL1dWFBFPHMavCpBR2lxv
UMt3b69o9RgXKBQVY8oyhsDYq1eTVAXpWGUVgwzCdELVXrWDHJ53BE5eMaRmV6EP+zUJRKvvA+9/
FM8s1RwzJQgqiG86jNJlWYEiQzS4Q6lW+zASJkvsleMYCIgL4uDT0OI9cnSfnI+4ipahSmihI4DL
Bj4dOGkuVSnChIdBBq3C2xWfdC1GArAG8rpf/ZQmeRf7itclyb4LSUBhPv55HmKZOQIGH+DxEN2x
EDG5WU9mTUCTh07fw9CMj2UwPwqB+I4Gv4/bC11T3zNRbJw+IRWK3jTk+9S27OxiykFo1euhpdeq
z3mrrtynZUtBhYMuZ+zrlUstT62pBMBjt0RiOEpVfgyqxvE3r2MUyCAAZsAEBJ55zABdHlvWatE8
JXKJoGBbqbZY3c3Try7ZpKlC8+Y9bPU7PXiZyq0/PlXSr5iUgJs9CKWbzRsj99ABjjJSGXha6Q48
YK3rKwzAH20Z15aWZl6WbqUZtUAtkN+ypMrGJA/tMoyByF8xebx9pKtylngC3EMYdmEb6UbSK31d
AVSuSH2qTQt4Npp3lJ2a/zOBDKIjjL6aMPpAeUHAebnboVDW/hClpTWhQNrOj4b6PvnHMft5e0HX
iiNjxwB5iqI3JqJZMWRBXjT9ZIHsT3ULCP265ftcMOu1bcNNQB5n4aSXWZbnphO0pg7b0urLMb0j
Yi4cChA+24i3X4Np4MEwXl88dMyjgI+3GiCr6H663DvJF1sgBFSlVRs+/KfO0wCKpxcGx5qu7R0B
zRkI8wCef9XPFZatkqCgUlqjgTrqLzl9v302izG+SJJABdDgjBEdDFUh3caELCiR9JOeYZY702yl
pD5wftTwTpI1GqtblZcyWV/NX2nL38/SQpLkR0qaQFo0gIlJDPZ6ati3F7T4CFcLAhMdkVQNGHjs
La2IMgVzMZZoQ1XuF/peqfhATGnIrzIQ+KjWfUZgW+MEfreFXjEkKalZoS19KNHTt2k6N9S8aZlX
z7xIR00cKPFlznGvV9QPyWcAXgHMBnAq7BNjjmFM+hE0GCBNRwrJFWbRTnh9WyvlQwhZ4JF14LxC
Rxgl98ehmAByUyF5ldl6gUydKVjBHFvyFL9Nsf7cF6+akNqJ/4Cml69JxOAyuEWIYld8kmH5+mQv
Pmb5+5nyNEPoYwAAH0PIgzDDzLdOEER2gieQtsghdcVdn1QOQTdHOhzGceKYsZUtB1mzATa4b6Qc
tnVGHmM1jIuxAiua+Yy4LbAwpopulibleXDXfrAMdkOwOCmAkQeKM7PtBQiTIkFdBlImjEf3AhCh
ylk8VUbwpendMakSgxPvXucygUcNxx+MIOBxhf/PPAUSqXNzMNoaEFvyjxmAV5Hz9RHbLY2cxArd
2pFpDhjVl4Fq9CHkXJ+VMUEZFxYdq0ikwWdiPVbVFEJNHroaIG60qWlwn59miLU1Jzig/exVAdKY
F95nz+i5E3ju8opeARqYQMfxaKCAyux2gFhDUIqmtuRDuVeouTO3ifVWvBdbMK46t63TdSLDRNb/
u0YLNhkE4oy9HRW/U6MW+yw8Nda8IdZCdoC+Iie3ig0vA86VxtjbMDWCWSdYGtjSd8EOVPBHYPig
S+n4od7lvPBtJXa9XByjRAZJK9QZsbjpobbRgQVOMWoAHsuLKa9CdF1/YzZycQfOrIEuxbiqHWQN
u875HO8Sr3uv3nUqQkHGI8/3W7OEF+fGxFSSCkY6Y1la+94500/jrqf9rkCETksaPCHR+/LAq0Zf
Y7QxS2QCqVxVzEEqINN8yDYhmj5re7LCPaEucsyV3Toqao2A1Bbd3Hvl6Omih8wzipoJGFbhHgCP
R2X0dEiJ0Ew1ZEtf5FfyE2ACsgVINhcP67wrttzjXDF5F/IYTdWiTkzK5TgBA5TRI+q4Voy9riyg
TAVUPg422pMOppVz/KuVl/tCLqOy7TCRTKggt7NK14zp56PmiWi64jzX3xbsej8xrARaEEDNsBYu
leQylEgPC7eTve53dlDs0BYoYIis2ul/Rtuf4a67A9oc5xyXfbsll9EhkitKrMYLIOV78hOpDeCh
7uvP2pGs0clT+vLAK4yvCtQAOQNkVBBLfd/bs3uptYqWy4viDMK81w3xrs0rjhH9HvO5WtSZDEZZ
+hmIo3mE52KBpyT7xjlK28k6Pr77to/aeECNe3l7iF5+g4f4Y7BDGrheeBfZ6j15fjE5R7toyNXH
IFcM6Khv0P1Fw84WPERaZMayjJtSPJfTY5p7aKS9fYoroQ3SfvD2AG0LfD7Wp501VO78RKutVB1t
lBYlGfQRgPfoeU/hqiB5aaFA6I3YhrkNQhFLRZKrAJsNrWkXbWYqf6hUe9DBtYB2Irvai9Sw51PH
w85ffTrgYiK8BtMuILMYyaFadVUzibU1ur25KU9A+LQc/Sh4kchZ5OoazyQtfz87r0jMIikbIaly
ehX9dybNyX85L9CWIJH5XURRGBFd2gdDivOq0KsLqFZf2VTR1uR5LqsrMcAnCOotOBOsL1HnSFj3
EzQvEPZ6/ihXmznCZNzmtvKtPkNIY+E2S2gfwtW6XE1iZmrjGwA5br9GGz0ENPEMB73EW3OPsZTZ
aXchvR9osfEPxlbmYL+u3S7EHTI48ZASQinmUjiZwnKsDGgkxhdPk25uupa40aByTmx9kX/lsCOS
2SxlVTdCzrSTM7tXrBLdbZbkwUY+Dh5xZg28hA5W6aDtLQZ4nCPboFXkbPXiarK2BHPGIPQFzgl8
UkZxujwKpaSA4uiH5ifwRRF07SMwjU1fhltvwp/KTJUftRM8i5vUKr8il/ScjVjVKUQcYFMjGqiU
mC9IAjWTwwlfgAr9MD4YfkV18MjKvIeJJ4cx4VNWmVMRQo6fKW4I8Glo2EsXZ2AJmTjlobUnfkkG
/78lMaYlSjQlNjuImoT6oEu+O2jELipgXkv9a61/pXXplhInoFr1T8+lMrdGaHNl7mtInfvCXoYW
5N+TRKsK8WJBDXVbhA5qGW0rW6YMKlXntiatvMJANCBohl+gbgmb/q7h8+dx7kORjBjM8i1tfI6u
rhwgaC+ABCUhNYCSFaMoGcpPiJsEBIxSSCedzsZHnD6BBuD2Qtb2EekvUUPBGaPx6GC5NAClHIBn
oosaK0vBKFMe1a3vagfxV+v0DhAIDzLhSbwuHaD8dCaROTlDnjrS5JD4TW1jyafhBCCODnu4qXmN
UmvndC6LCSt6OenKYpEVVUDdNawBycTbG7hiQC9WwziAct/MbRZAQkm2GmighMbOuYwdK3brQghj
pbNy1LuahA3QWvWHEFMTsS2kzmA/TZ7x6/Z61jwFoDWCOg/DtcspMYo3Z00q1kXcIDLBqQh0zige
opHWnn6YPzjC5GuDvDQRYeJvwYNS2YroGOlVGWhpAwhuchSd+Q5EKBaYbeKfIFn24ETclreqDmfi
GNWrlFIZtCxvANwBmMgYk64mT7uX82aemIsVMRqX+Go+K5g2s4DTMTyoXghyObc2Fu5FG8B/raM8
LCEJZuD20R/t+fb6rvtKgEd5vp+MNo7BAArSHNIx4bGklu4/exeDHifTFp+KX7UV/r4tcCWsvJDH
KKYwdiLAb7GhAzlFqQP+GFkBlo1Pcx6f7pokHdlSEJ/Iqo4c2qWdUsYR1l4sGjAu3dUtqudIgf7C
JFbLA+dfmVNaQLT/SmIsoizI1SzIkKQfYtDI73RPc46no1hSTJnRwEvpTqZiB+KLjlfFXiktX8pm
FHSua0NuCWQXDz0FNprlHxOvd/50Bq04fueaop4vk1FUUJ/K6RCWGJX8ke/DY7sRDsJDwxHCOzVG
H9suA6h2gfUQvGIDevgyVDbtprWHeeQY4m/+L/bmAagE1WhAJ6KSwyyoNVo5kpJqWdDsNlYbIFel
0sQZt/XmI8SQEznIz+HjdBcjSZB8JhPHuKzlsKA4fz+AWWxY5U1NwMpimZjnC+r3CuwvAp2KL22y
F6rA4UtVv+bmHpVjRQN7lww+P94mrJ/q329gLiSw38GjLS6bcMCs6YPuSXemN97pW/FXtu0xmxS6
PeihfVfa1TRyDS+3Qm88EvpqbHnA6mvW9mw/WDivCuin4jThW2bS0l5/UIt/n93GdVHAYw9ghAW3
kznypI6qORLrxuqRloAL42W0uw/hwwQhsqLqJrK7zXwS0QV92+ytJX4vBDNHnQsArW9GCJ5Ta96K
iHVFa8Z1rRYbH5U09G4LXPMGzxfKHKsgFsDZyCCvlUBtjcpF7WM8AQRKxLktaPmhq0v0d0dZym5T
mJouMXFm4mQZktX4d2q0WwrkKI5rqqvwOmBXX6yzlbF1XrR6xXFfYGU/gh1Kbb/xguDWApmJAmkV
HBUmz07wVri4JGf5CSCSSX2gY4VdvMlLu1ZR93EzzZIEWmZ/wDNwe0PX/MPz9THuFAYwEk1rF03p
MOVqj/Vn0J5ui1h12c5lMG+jNlZZp0mQEe9Fq/vtP6d3wo+Y6vfKfyiLnuu9wbyNTas0aith89rO
0sbXTLoHlx1nNRxdN5g3MNVVgNl/75gbbkNL3uV25qGPqIVGJFvMltNhI7+pj7fFfmdzrjVfhRlB
1xCQY5iD0ipgaOgGlkae9J1xp7wRZI8beuqRi1Gp6JbWGyynlSK1K26AIvXxH9JN2Nu/H8Cc4lDF
CWD+cIqSROVq3wVOqHhjzNneVaOMEqAIOmeQd3w33Z+pf9MWhjAjF2iNsUgRulCicjR+NaSEQUYq
VQEbKEKIyxsWkjEVOxML0T3Uxaz4VxhS6T46CXbqpN6w5WK6rIVH5wKZnetiM/ZD8J1b2jeP0kDf
PmTaPE2bYsNrQV9Xk7PFsTegQiqv9iGrcETf0Z3OSahojVTdtqjYU32hdD/5p6/yMXBaFK+SPbq3
eX7iyiGahm4CJhppF7RQM+3jSVL7aSVPlaWjeE1RdrV7beQx5Ky4EgD2NtG6hAYZvLHMMapGMrcx
UVEiqmpb0L06eUdL7gzEnLI7hrl9+/6tLQkdWSjIm+jMvWovqlJVn+sQ3W96KoKio61eJhzpv2c7
0cL0VwjzbHdtnxdFisbBIaopBlt2LWCb40TnuAcrO7dM1YEqHQU+VPmY17qKfSnO+xCvNJJ9LnDb
QNqekJLmeXGsamI++mpVPUdppXEEr7xtaGiDH4TGBnQ3sHN9bR/6nSlktRWJ2wC0rORUwwOMD1Xy
o8EIdfJw+8xWvPsLcYylVgMs31Ahrp5wEUQnEUonrmqk4GwJJ3lb2IqCEMD7oh/MWBo3vr3vM8MV
qKTssqXCN1fbPkusFKCltyWsPDwXEpjlGGmqlWE7YjklhiDyBDw4j2p2KJqRo+tr+3a+FMZtDQeY
zSSGIF18aACynQelM1d3UpHRFsSl/9uqGJ0v9XoaCxEVym4WqmMWJqPTCVXwAFTEB4yVyJy1LfaP
eUZxwZYObDDqLo/MpfGfsk4tJw3ievKQZ1uQynNz6Gvbh+QrrIQKw4Ru2EsRfZWM2STPqPUWJ8DW
DN1mSOxseupzjk9wPYGG7qBzSczejX4ogakLkiYwJGV/Zre9+5xRtzAc7VF9Ck6lpwZIjN0+sDXr
cS6U2UFf9o3F9qItATgvME/iyehtFWMy4WPYcyKotUv1VxZycJdbaXYAVwwLyGrHp2jYmbxS8lpM
jB7xxQtAcyrIFZan+/zW5sbsS4mCW3ssgMjjZIfBG+HLaQgo8DYO8PGJDR+fB7qypobncuVLuVMQ
jsiZQm4U1BhreIv91BZ5fHdr6RqsDpVp9MIsxHfMUQ1tWM3Ij8FiBLY/2ilg80DQ0oivcvvepo45
7vPyYSZ/bivI+tr+v1Q2RsvmpJebZW1m8QuI529yLTtmk7//b1KYkxuKlJTZgLUh3PSSEk54WuwU
U+DYizVtX6Zmka9BRzoGcy4Pyid53wQqFmOIf4p0M2SPc5FQ4K3NKIiLn7fXtHqhz6UxJl4OValN
IkjDJIn+Y+oS7S4xUgH4LRrQgIHfrTgjrt6plcCnpeVNsTfGdtpiVqhxRCGNrDHtm20YZ7o91KAR
bpPy1+1PXKuUokPfJJiZhw+BYcTLDYkKJZ8yoIxYcyI7ffsGBhnahbIdx8Qdqi/ZAFZHD6jZEqNf
Yn9olUkFAiUyXt3HbJ5SUMELkrpD1eioib5dkprznqzu4fkHMldrrAtAVRJ8oH4Y3fg0eMEGMGce
0M39jfqUbfNdCKvloRn49s6s2apzuYw/OoSGXPkxagJF8taqh4yX1FnTxPPfX+SfmapCjdVEVWEL
ZZgMBT2DbW8b4S6OT34PNlhO1XTtEp9LY/QedB5CLGNAyarAq1svefNXjbze3rFFm9m3+FwGo+06
gBCGqsSOCakbJ8/gxFISm4tYs5Z+wIQDEFEx07ZwazAHEwDWZcxSLGUG7AmQ5+pqW0stLZBR1Dy9
2aloJ6h4SY+1tZ0LZU6rIcC/9jVo4dC/pMmzliJaPui8qGT1/cK7BdiyhcETDe+XSqGilyWaZtBD
1zYu3mwfGy8yHJyWUx58x0TOb6DqI69suaYc4Ng0UBDDrB66vC6lRkbXZ7KJHR3KxIkAnWg2/euc
85CV1zT+XAxzk83M9EVgFqAs1HozQPUmQLrMs1UZExVFUFMqHG9jXVPO1sVoilDrzQCaGSjkBDiw
BJNzmE5DpLTPlNgeCtGwUiU8FmlBSdVz3CrenjIKI4e+Eigi9tQXH6LuI+m8euQgv685puf7ySiL
IBvFLCZQlmhMH3tTppOZe41RP9dh76CTiIevuWYRz+Ux9xsNAq3pp5CnPNnqLnWNd4XY/lPjzta0
RX3RbSb7tkVZlQiCbDRzA5jrahQYhTEtanxI1FPhN4CIPvNU5YhYa+UkxpkMZlXFLIkJEaAkotc8
mtbg9HcSChiAmNz4ewAhA1VFvEMn1OPtpa3qB5iLgeqMJBwyY5d3bgj8PhsU+DtRZb5FfraRCv1g
hjxGuLXsGJb3Vw5z6SStMKs6hZwwi16a6iXqgNk7pXYjA/V4ehtnAQiP3RPAuZxgaGjZRpY5pS//
vljMIiyzm3Be0Yd0uVglStV2IOg5U7PTkNynxrMocvZz9RzPZSzW5+w9VRCmNX0OGYZsjXcYqn4U
rMjRt+DlmB+6bb/L3NQbP6RfPuderJ0khu6gQphOlTHtfSm4N9PATDI4edrcuH6fRLRoSgqKUk42
6foJAhbcEuYCigfkwWynRJa2JgGlOPye5I8+OSR6xmOXBu7to7q+cpACdsuFlktGVM0YFdSZTBJO
IPpJg1Bx1FIPbHWKeLW61bWcSWEuXbRgjJfIgFvRZNpZZ3pyjr4mwdKyhLOe60dnWY+KdjGYEAUz
qJenU6RZpEg9JOlGaamyJQCWMfsJeMiAHIUw4lgTnjRGCWe1CzGSA8afsW7vFL8HxHIJaK2yl1rX
VMSJ6oMe0YyQgt4+tvUN/btMJjTsEmApAPQeXEbTU5lJFNec5rOXAtrjtqDlhy6dPPS7IwuywGko
QNJg9lM1gI6YR6BRzkEjpLeGUxSgk5YBNAsgKHFu7MwEFr6Sbm6LXdtYFBFgKzG0hS5c5imvIjXA
Swflb8d7Au7s+ikAV3T2GZYTrWMe4daK57Cs8q+45ZacGZMCiape7CHOCJFn1O6NPKaFuPGVkza8
RJELLNU8+Q+6cy6TuXl9ibJzmkJm0BYWWgpBM0tH7R4ovaLxwOWqXkkmLEsEGc6S1QdALiNuHFVd
MTUwO5PoRRMtBegzwjbJAxor+6UjHYWa0bQNsKDfPsmVhpdLwezdHypfF0oI7v18L9Y/YvNnUb5U
Avjk0tkGBS3NFGE7tQnt9NLDq2EXWuf1GcD/0N1ESOf6gM4Xc8XVBV7j8LUtv/w2RrvbqglyRYB2
z8DblP3HXH+PR84NWn7j6gZJEpBNkDEHIB4jo65r3a8nyBDCtqYTyQXahAMGkPQUs0hdfo9OuYET
/q2M5GFhZ0IZw9RnxiyOQQn8MqN4icfBM8LOLvOBRlHhol3b6lXghVcfpRjdxdofJZkPqvSSigJV
kA7M0VKiKvO+Bq8HRxsWP+fWbjCGS9SDbuyRGLaUET0qwpvcbfreS6cvVYtoDqekPBjZru+2t+Wu
HjQAZpb6J8CIVOYQwI6AkVtp2Y8x32hGu5HNYNPkJW95192ny75jSgjWXcHYPGO3CIaUMUmPS93X
k+X3aN/Qeqc1DEsDGRtKQs9qWNi9kTxMYL26vcS1l/xcNGPD1AEwPmSxYZ3e76Kq2mImnaPK67v4
d3WMDcmHpeE1weGRdnTHWoUJSWip8mB5103G2S4yJmPQcyDdTVhKVVNgnmwar/sTbQQr29ebfJOb
1kl+MpfYOLW6zT9D5ILn+3wfGVUpc8BYpz4WGSXo+iHA99cbZ0Bf4O3jWn1Yz9bI3FDDbzqjWR5W
M9pqs2sWj2CuA6hJ3Nm1uOl4xTTe0bH3riVKXSxbmkp2Mxx0fa+Pv26viKOAbENWHPsDKSU4QwJ4
ZJQj14lc/X1UfTDui0E82NLLRxq9IXBW52UJ+bGtnyryX3wOjE0h8kTvApLul78PHIXCSBvYiFZE
6SABFboUP2nlsw7ygVpP7/qx+by9Y8svXhnDM4mMDlSZLlZEhkR92uoFJhxOlbDRil9+y1G21dM/
E8Sc/kDEICkmCArNYwfiRhW0oWPDeelXV4PhegXwU0C4Yx+6ZJiFWFUqGKABz1uWjltxQq4lFN9F
9BK0s8g5rzUfGMgaaKcxRVBust3dalf4fpEBozM0N436Zkq2TtyWR0uznMHVGaGAANcX4AEgm7zU
CqHwARigY+sCPbVrgA7GaYW3G300wSYPa7BcuP9BKf4KZFE2w7Yoo2yAwKrwTPm+rp22+C2az5K+
/d8EMSmJQDCrAO3VWJmAMaHWRn4uST5lySIzJzP3Hauym7h066AsjcuL0ORyEzNjCoC12cLly2lo
iTt9p2NUUAeT6CaiICPfaofBvY93HyffJlb3/tTcdXZ6p3mVmwN/PbaAcMK5EiuYCXCs/n6TyhQn
SxSta0Vv0Dp3fBecYKds2rviIX1TDuXdfB+/RRjrf0hEqp2qu8CeAjjnnOd0pTsRnwCsIH1BvUF8
xZxAUpe5kpEOXeehpe7QjoWp4qEE0HzrxDQ5KWDNCTlZhZUC0KVM+fIoptTva3BiNtZnMIOKa3wT
T9MJ2Fb2R24ZmFAHKrUd7tQ77PpG42jcSnHnUjjjHg1EiclSksOcXrFRvcLxJyvxBADrDyfNQxi7
T+9Nlzfju+pPnO8z4xoFCG/9MoFYYTPblaPRYpdgpstqvvbVs3o0qWDrBwOZP5nbyyuvvVrnsplX
q52qQZwU7LdylNwZjdDH0f181DGMD0S3nXgSj8RSPNWeaPL21Lnw0HmwvavBwPknMO5Un7f1oPv4
BPmggE0R0AOPMx1dwfq+ermbvZeesVMcYt82MOv7bqDjEXB2mDVjveGxV6cm6LHvBo2hWo0TouW2
f1dAzWK4kVXexRO4FYCfmbk+HwV9defPpLOn3qSkMkxI92UVIHqOTHigzGsSVAx7YigADWzwGi7v
UomSLdQZrXFpGltzCdADLpXCYhlZywlsr29GGwxWswVsIOkOcSRCRIOWMrvawEi3n9Ccu6/8taS/
g23wPIEaBByJryYvdF97YM9lM3qjNpIySz5kk6S3AqCp5naI1IHA63pc1RMVwGx4xDHmiXmty30E
KC6oQWcIUjo6fxGKVstj9hMMgcDkTymmMAGjYxUfSJAMFIxCPKu05h2di2cUZaiiKNPHZY8nqn2N
78khRom2tIIeMx6mlfxUEGhkx1+c27EWKxoaKiww/ctgNuNvxm0f+9UARi0ivRopNZPfurHvk+dE
fo01O0x2Pa93dvXNOxfJOJxGpAxhH0MkiDkAUbuRqHHMwX5XbpPNoFEdGOb3IJntLZBbP42v39wL
4YvacjzFFaUGV9MC3Y8cLUJl5t1Df2sG5rYMsGj6S1FYJDuWqoecomnCQFRHk+eZrhwwMtvfPbzo
pzFYICxZRqVMlyrUfKqs90aCLjjVj3sEQmnM8d5WTAJ6Z5VvFgvkexTmUNOojHpVbFDmJ6JrltPP
WRU53tTqas5EMIcITku42kDLsyRMNLTFbLfDsZ+829q5cveB5ACYSITCInBsmSPSqy5WohJCZgWp
0CBBA6ZrJm7mf9yWs5Z6hSAkxtBziXw2G9UFUqY0QteiGC3tRriHYOHpVU/xaSDQXNqa6aEMn27L
XDsjE4jN31C1mH1m1hYocRknfYcOPzNzc7/cpgYP5H0t3Ypl/ZXBuFmzFup5mkBGUmIaHxjACjpL
8pK2ilu39jzRYLbD1g0DTpF4TTnAhYEOXcx2I2BhTGlJ8jIiJhoklene939H41PR/bm9fauqAXg+
tN3hUl3l5kVw3eRTj1bZFrx9RKKB8mWkMV7Y19ty1pfyVw5jlsM80rKshZyitBLlXu3upda6LUJa
joF5Xk3AgepIiwOyGJ0Yly+PYETpCCxIaF9WPMyxX278pHitZwUDKKIabIBGOHu1WOb7Qgq3NVE+
yIBqaj4H2ePtT/nu9bj+FPS5LIDleOmZk5PUXEEvI9p2+3QMQNdCjOZ1KMLgZKRj+TWp+Shb8VAa
mKnQtcTum9y8D5NQx6MpABMcBi3f4McLL0+MMaUV/JL9aDaDAUQ/PcC87jyfggUCOhLK0YuKttoD
v799WZpTapqCxAIseYEWnfJR1X6hxkne2klutyKAnF8jMkilHapR9xD5iQQFrukITD30dsjxEdR3
SFn55WRitARkIUUyFX+GUEDQBERR0UF3tXKS8gqRcyV18k7uOjPivCkrA5oKuPcwmmniQQUW5vLo
nNVwBqGdgduLlp1cF9C7+IItdooRtBhk3jSmRJVJ2cGX+gy0P2LVPpmTTEM5fsODYWcaCHoxWZHX
PxJgR6vNsCkLCdW0npOXX1FpNKliFh3pYegbW21NgcQgVhrOWG6ju2FQwUg/7kbj7bYqrTyvF1KW
C3y2E9Fs5p0mQgppyuFeDdU6pKGZKA0V9QjzhHmTPCYi8QLDz6xyHE63xa/YB0JgGnCdiCRD5S7F
YzooBnwrzF6LGaBi6i11eFJMZ2o4cpanlLkwF3KYCyP4pjKNGV51sw4cY3YLktgz4rvhqe95k68r
Bwc7sXTjohft2kOVRbUIRBO2CEQYe/TEeKKQ7/0g+A9PO9QXzS+AwsWlYLwHbQxAcxGjiyjsjGMp
9vZE0pBqwHS9fURrry5gRVAFNICID3w4Zu/mShp6I1tsOMFwBaiCUXGb9MqujL56qgM4wnNQyJac
gntPR/evI3d58Hz7I3h6wtj3HB0BfZvU2FMwr3ZkpGFppZlT8ahBV+VIIkH7oA6jrTLPfReQVpEb
6InShnaR27V2KFUTNK2cfOSaPqKHYkH9h6+JcOZS70N/LNN4uXZ1gfSn8hSXCXhX3X54GYPJ/fe9
O5fF3jE/RGw9QZZAdqT2tLA9AI83NYTtf5CDehkCFKQ/r3CS4x6Uq3MAPYlC2XyYZIQCmtBIf4je
hXTWtfzltrwV1wzQvyiW4l3Aw8OO4eRjEs3Z8ggSwHMPyvCYDbzE38pVvhCxqMuZdexbtSLT0mA8
AEQI1HoukSa77Xm0FutiFlRWeGEYVGG0IYhMqZiWq6wCsC/LrdF/ioXft3drpdsLPwwJ/08IowZZ
EGpNvKhBZXzXkdBWOSbvubiVpBcF/KAYfShBW9ned8QjPN1YyYxDOGI4jGEpMoBfLzdyDoU0T74b
c/UGmEiboQHLSnCfILkLuEvQYN1e7NqrhpYrEJ8stAjY1UtxWQ/o8aleVB50W36setI4/kCPyF0R
9HtVzS1xVreaMrzeFrumkcBBBCgIxgckmMpLsaUfCIne4BzjsfFaubgHSuS/W328139FMIYw7eMM
HJIQoYnRQy9mj3EIVjIuGNOaRuK0gBWOZBxYQJnzQi4umY0uR9xYE3suZlcu5y3JJvv2hq0whSt4
IRH6agsVs8LuWGUgwyyrBUbCQqkqKLBIy4HWvoZpnCypNbcPNd01+2p8Mruyvy/TNLFTNN/jnwR8
JI3EqAWLthg2wGob28qgmJorbFGrwT5Rh3FyAmi1chCQ0HUwR+If5TYOR+qL4rj3e2PeqbGfodNR
jgNagTPirfVJ5pihlLW01dtoPzT1/EDUoXxuYjLv+l4J7b4tZ5MiD2QALBGTqQESQGUcWwh/Mg0s
4W3/pWhgxXEKuSg2Qg4Wo2AMAX0zyBXeSdkYXMA75pZWqr2nVCOJqdyABRzkS6e6VyJXlCp/K+T+
NikEeWsImiOVM/hmS2MCc1tJ0HZHpiOwAmdP1QR1r1WIHmmYdgVATfJEfFBGPS+sbFSVzTQ38+tU
61JGByMuT8qMej8YV8LWp1OcYzRIC/vnMR0lr6uy5EMIIsmaukhHDxXcJh5I1ao3YQICeiligKCU
DahloM3mqQGPD+w0xh4I7eV9hwGWLWA11Fe06vkxrcGqZ5fCaN5LZhfndIwn3rTZ+juPdBKyFbAR
bFt71U9x1ZZLLIecUt/9qTHpo2rO6P+5reA8OYzRrYs8KxUDfoskpy7Rgaqp+a9xau4GMv87DxOa
7pZukv+7Jsb6BFk1NamBNIxG/M//w9m3dcdtI1v/lVl553wkSALkWSfngd1sSrKs+CLHdl64bMfh
BQAJXkAS/PXfbp+ZiYS43Sd4tCSj0QCqUKjatTfFOyqrACKaRpFka8/e/PiLfc/VPd1G64sJFMvU
GmMb8UXuN87e8E4XP/6I7znxhBKk/VDtCiGn89ybrngzThHSvYATBuCsqJFbUhUeJ+rkif5z7/eH
sk1uFb1WK/5ebAaJLqTl8B4BFZgVWKfp6i3hOQbsgnvSHHoPrMTQlW3FDeqAVy6q752Pp59l5eck
BIAhGIRlVGxAc5UW8uRR/3EWw/hmSr1rbQ/f+7inR8S6PUwYpJA6w5J6eP9INIxSnivyWNbXvtf3
9u7pB1l71xPDhY7wQRwktkxv+cLQ/Jj+uoco7TT8lRxVZqbhfxNa/+/L9l/V1/7V/z7opv/5b/z7
S6/M2FSoAz//5//8or52/3glPn35Ov33+T/+5w+tvyu+9g+f5F//6Nn/weD/+nCopH969o+8m3G1
vNZfR/Pm66TF/G18TPP8l//XX/7j67dRHo36+vNPX3qoXp1Hq5q+++lfv7r9/eefgM17Yjnn8f/1
y/MX+Pmn2+735tNf/v7rp2n++aeU/ROWiPwx8rMxbvOzu12/nn9Dk3+elUBSYCHw27NM3E//6Ppx
rn/+KYz/iRsf6QU0jEJn+dt/mnp9/hX9JwOpFe5sqB5EAZhDyU///t7PtufP7fpHp+WrHuCk6eef
njsRD4Kd8PEQA7DCs5Q0AEUISEbNcY03674b874mdLuCvr80vGVULfO4WaHZmdfjMI5vVgr9kcdq
2/u/5dz/nL7tIND2mmhe4i1M4ml/rQKZ+lkdtlAGBQWDBGsQkC3l6cme/mvt/i9rdTbpJ0+QCRm3
doWkV75NIFHJQJyJnsAe/LhXlKyee70/v4xlqSwdfNWeH/Y6UNHLIFgj+Xb1W5/em2TutsJjO1J+
0gzqb90gf36g5YNU4quFnT9wESnb7vpal/oQTbq+Jjn63Af9+QHWPZg0++rPOozzlU8MpHkmLMlB
8YnU9zGvW/Iy0FzzwzANnWGZj6tsOPldvYxX3vhWqPPnBKy7EWnXiceTicHKVy3QKiRJwcLgD8XD
YeXZUK0gLtGGeff9WgWoliBKTLrMq8C9eyWHeMkCrPBdVEYuIobyzoqn8wFovj9YvDZXvt+lwS0w
TA9LXRMzx7kxE/vgQ80+KxfdXnnoXBjdxlCJpG3oFI5xDuXb5itoFvv7zmv43yOv/8/eJJZv6D0E
LUMdx7mY2fJrsA6Aspc7c/M8turmiAK8UmSIAcM669b4m7eMR6r6/loXwqXVsbwB2aoALVgtvEEf
6fZgKN0iUA3DlI4/djfngf5MmP5nfWxWaNCarHGrK1ZIMQ3lGyZBlv1rCDU7/2726pS9NlUfXkOX
Xfo2lu8Bbtfr0BDlFV1vGH01NVM9/yrn2fvjx1/m0vjnnz/1nYmvIcAYJ2gpDWQOaVkPlYiGI0T+
8fjneX5nsex247TnkdDElEXvAWx6WsdALVAkMkFzHJo6ukY2f+ljLH8SRn2ZrMpjxTxrMt90tO9A
UNsFYstVM6+bm10nltMY+mUow00mhSJ8f+SjqX/pIIn26LZWltdY+ZYEK2IR1O63JhfTyML7KjL9
8J5D9OBaI8WFHbcTP3VSKZ4wlRToazS3ntwBmaoCgEF+/CUuDW97j7IxPhaHFpoNZMv8dos+0r1X
udvwVmChF9aDBYvSYhHYgVlUMo+0x5Tj7C3noRvwOQjTJkU0oRUxFybZ0F/im2Z3/ADLntErGw/p
htVPwbHf3aogRpcGWrD2a2WjS+t//vkTg2aQxZ4Cb6NFOtXNryyZpldbUw1/D6v1p/OzDI2ZEUJs
IFovVBjNzc28h1ua1Vyu156Yl+ZvmdjWmIHOZGQFnyoV3U6SoPrU4qF07W4+H8TveCSbkMVUbeXL
FVs8lEaNx7ZCz+0r6e0LRKHmUoKCtiKm+yBkEv6GKs3a3f745F6KeWz+GZShS7Scr3CFIhHqrvYg
JIHInqcI65J5bVEM6OZ2X1AcoEqe+LZX7EijNezfLv5MtZsPo5aBGrSPsYR7oEhiYIgLm5UVCYOi
6JVved6n7ywvtQw0XuatGciQFuf2/T4H4m2Zc/C17MgNoEJnfqkm2f+hvGiVNxFKq/HDBoWw7iWk
v5P2Q8IBabkylQsnKbYsIVRLrGZu9mIGYhHVDzZlkwyaKxfbpdHtELoje7KwYS+8mdQAVOglo5xd
g5hdGJ1afijp2lj1axMVCp0t4YHu6Ve1bevfo2n7jxXbMEgBpHZgtpYVI5LJRTUHkQDuJKl+//Eh
uDT788+f+CAdABLdtlVUVGpLPsa4mR8m35NuV4CN7BjCqms9j6VFLPAKO+ggkdCfbUZzjQ/7goeg
lo+bmsHEZBuTYjZrSW4TJGn8z5sK4C1qUvuggGu0khnZqaq+KLlPxO1M2WxC4doJGABYAGlSSp2p
gUwyMzryHG8fu6doj3Y+aDqyXENaPadmqY477a+xRF3YdhsyQkvozLbDtheTrsBR0jEwbI6qveI/
L41u+S0a+LW3IcwuWtJIID6C9lianrgdqr80utekT4Km3wuUtrvMr4P3XQXaByd7iC1rDqjqok1U
OyAiZn6pTecjtBjq4Bo0/dLSWEFF3epZhSM8nVfK9JYsGz+WYXJNAPXS6JY5tL43+ms57cUQNOI0
pV11WOJoP/14bc5z/M59EVv3fVfG9b4H3lqsXvwVz06+nCIQdXXFvDLqeBNYgXUITs8OOgdrEeLw
v0nnvs2DqOduz/HIStXNHUKhdadr0aNl7BZoBn1sTedospF17INZijLZW11Uk4heNEKyl5B0dpy6
dVnjoi45D9C8PvSgQT2MMUFzQb3x+vjjzb1wdCLr4MdlNXFvR5pHdc12x+dqvtdlKQq30a1jj/yo
twS6nU+jBvnK23D1E/FLPCYQaHP7gPPXenKP8aBZhmohG0JCvQN6Gn9EUbG7cvAvrY0VQMStxwG+
K5d8EDXgdJMmKK+m2nHqltGGqo0Iaj+QBeq8jyM5K8anW+m4rZbNcpBset5E/zX1CCXbLF6o69Rt
a40T8OLWwZKnaLTMyHn0yXlh7N457i+qFBNG39q0PuiE64xSck287MKmhpa11sD59mCAxugR+Qra
DXGqGpCsOR1HG84GIlWRNBUGP/fFF4KlKGhzurndr6Flq9scslIYvuTxDOzAFiwkC1R5DSJ8aWEs
W5W1Il0f+jrvlh09iHXzVbf7tU73S4Off/7ETgEnmVVfrzqXHGyGNIo/egvQDm6rbtmpX8ZjaGpv
ztngd8dpaz5Ner/WUnFp5paZDlO6tYgmoRFFgdSnbSMyPRLmOHXLTlnYAqrgpZh6qoOXE8ojr0pW
iSsY+Utzt+x00xHpgCvSBRj3+inbO9AuHb3ZS65xm1/4AFvukAD2IbWqlsJEskNrcKjiQq1k/uK0
scSy1aApyQhEM27WchJ3aTuhlZ+3Jncb3bpa9ViqsDKgXgFVwG9BS15PUfjabWjbUifTSmO8uWhq
7wHu8aMhaHhyG9uy0xS9Wyzo2Fy0aw0NrDp+7HnZuzkwYtlpxycPhOpaF14DojTRsnuwhPqOM7fs
FOXbVU1b4kHJd/u9McF7El/DOl46iJaVJs1aebivTYFhpznbyVRDTHcKKzfXa0NtlirWNY/GuUiB
0P4QzfAD2dTsgVukYQsQ6EEQX5S9LmQ/7sd+Y5/rRl1DLV1Ym2/NiE98b5k0ADk3oy5A72kOUipM
nV+rvF4a3DLRtKNRozw5F6jKpy+TqQpeCq9U753O+jdOvCdTJzOZoc3c4DjWZQ0S2fUDA3uI29iW
je5Rn0Lm4sxbGS9oA0y2j2JIXrmNbdkoGFq3tQkxttdOj5E2L+NoutLXfmnBzz9/siT9WpbVHFYz
5DI87+C15X2z+45v7G/w2yeDB4FSDGJtXg7GkF+kYR/RXyLcXMu3zqQnY3s14nQg1HQh6u51X/Wn
UtZunvxbb9qToSO1mnBDTj3v9+VmXMmLKHa7Qb9lip+MDOr9mfYKbzsqq/uk34puvEaveGEjbVWL
RsxbrTUmreS7HQzULfvV6fD5lkmKtB0VyK69PKr553FLXyc7dfNTvn1lDgvfzErnwkxt8LibmRSt
Dqej28Qtiwy7cuvaJj0TtQFKQDp+k5bpB7exLYvkopnAmO57edwguvV8+gndKI4Xm2/ZJA72MAgf
V3Ld0C2Lp8g7ouXtmtbxpYNiXZvgKmZzFC9ePtC3gAWDftHtPvatS7Ou6iEaajMXOgGYA43ZKgsG
+ui24FZku6L+bkxXTnlQq5tVoLY/hO01JddLS2IFtqPWPvcEBk9E/CrUkJaO0J/nMvG/qNcDSmb8
IUmnfJRgQ8TYm15cx7ZMM1gbUOJvAVKvkCG610nV3g3RRo9uM7esswbQVCCexUGJdygc++07Qa81
Un1/xYGre37tbKmOVp7C8rfQzO3Bj0raHwkioMbJtQDV9/wDQHoelah3zEUVqU/eurxHAv+d27qc
v9MTJ76gD3akaBrNta7i46DBYBtC+NUpjgjsBmRwUaOrMN0w8W17pXv/blsGNwuFnvzzmbcSvMes
DqcCzYwvBQCHObqWrlFuXNpSy0J1NQIbqZe58JV4HXkg8xivke9cGtq2z9jrTBXKqSAkJmg1DoAd
j9o/nLbTBlcZZOXRxz5PABjQj9W03TUsfus2tGWfILUteUK8sTCBANlez0DHJFs3ZERgA6v6eO3S
BfCdAmWYHS3V/QML0XjoNnXLQLUiE6+DdSx6wF/QTa1H74W3+NfIAi/s6F9w7F4Irxhp7Ohifp8Q
wW1T8tlt5pZ5zrh4akX7qeC0erMpdetL6RQsgzvtuf0sZcJpC3LwYl+GOl/WikDou/viNm/LOJs9
Kqdx41ORoo+TR+ZBJtfCzrPT+2vJBS1Mz+e9esgHL4qNRS2XWGcjoxAdo2rL1pboa0K7l7bUMtKY
d1vH+3gsRBP+Jurovaf4o9PS2AimDYhHQVk5wv6X6WaZRgiALZFbuQvNIs9XpyJ13IwhwcSj4L1c
wKEReepXt5nbdyj44fiITqwiJk205uBFgB5Ml4j6GhvyhVW35TijuqoSnQgcyc173UjyCH78Kyjo
S0NbV6ho4gEPZgxdmvT17De/lCF1KkOhK/D5kovElBL9RiN4SiQpvITMr4NqbZyQvoGN1yRs8eOl
wUksfRCFmHEowsgRMIYW8OdTl1vpzdtUjwX6r0H4sLDTsIIUwu24WIY6j5HWUYolh3t8AUmKFyLe
HG3IMs90rYRuB4hFsRKNO2w3L9Kxcaub4Z5/vigpTom/ET4WQb+8CoPhfvRnt3nb6KWxQXWCrt5Q
TBTCD8H4WvDB6REHUu/nsy63SPJKtWNBsTLQNKnWbDDyGnveBfOxET1z2A5e26cD6jb1cBgJf629
1C0EteE8vo93Vhf7Q1E1oWzRyrYvIBjyqOPCWOYJLSug0loDu0mNPCSa0jei8XfHHbVv0TamJbB2
Q7GnIwEJU/SAm9Steg7Nsud7qr0u6eOtx3Hp0wjt3F1i+FRnSbpwpxwOODmffwLjkgCwOILyL5rf
NtX0euWzW7wYWzZalQZKAKIaCtalv3X9GmQ1qAXcfIuNNQKs2E+rrcOZqeqVHTok/YoSUqdu9Y/A
hhoZDlKaUZaqSLwJfDrLCr1unbLV8bFrg40CCRKRFb3QxVgbyCZUFBSfUx27vRdjKwhgbNsSf/FV
oQUlYCkBHh49pY5+3QYbzQLouykEXTo4mKs5C3bCP3FQqVdue2vjjbZmpOO6YW36ugVT0SzfbSJw
u6ttgjFB+lV6TGPdu0TdmMmfTqvo6xunG8/GbC7hEhoF8qSiLeP9vd+X1Q3IicD84Ta85WtC+PeY
GGxr2pXDdGIafMhZXPZ0cPwA8twboIjIQUu2YOXDab0dx+RdPQi3mkJgA40GpMwTT0tVhGOb/MZQ
VACxuVzclt4GGs2+t5k9jPsCJz7NKKAvmWc8ljutvN0xPBoPNXqB0ePF6CwO1B3vrqGYvkG3v/Og
sWFGQ7MB6puAq2uhvCozVItbGC1rNn6oJHRdbqQy61stJ3EbTiHUsee6HuJHtLix4VWUgvzvbcok
veGoS/Y3Le8imjHRIBkPRucEHc171A7ju3Ug0L8B+3bHP/V17UH+GoElOQYxcu05U3oDy3KALNmB
okq93erBS9qCsK2Obsu+XcEG7COb8MEDOtacgrCd2DFkG8ZcRTPvp2pIa5BKCbLrkyRk20H7IcPu
tw2EJeWrOaJe+3kK4mEokp2kSzFu+L5HNe9x3vpLnBw6iNNxsJ+zSt9UQV+l9zTp0BfmDzt5C56d
NVsIHW9VA8aGwu/TxJxWKZbouIxRFaMBeY2QwhYgwzlUQske8Sy0I0EI1YQsk30zBi/WrmzTWxEG
c1TsWO31EId8ud13Tz5wgbd1ARRlC4Laciz3tyJoe+YWhdjQmlGC+nZRS1/wpNK/jsmwI4faJdfI
NC/EZza4ZuiaGej8tC9S5PKymLT39V659dyAf/a5W/CxctBgVn1helXKIxSe22Ib/MYxuAytt1nQ
NcHugYexoJWMt5xMnd4zkGLw4ehkvqEVAs5yWEsIroBCPRJ/rCq6i73JDYwe2ORZCtwWywBhlaL2
U8B35gl8e4cwbckfbnO3fPISD3u4aKIKMaQgJWH9EKK0mRDiVgIHF8zz3QWHiKZch31B47pHPtID
GUKYut0okbXyYVQaPHGEKmoqv5YRf1uyxs2ibGaZBTXCDRJX8Mm6LKZU3JVx4Ja2jqw1jxdgpgLk
Ngt0toNLBlwKWSqCa7JdF2zVpkoa/SqkHOXkoiJtC4qm4Q/ajo9OpyWygu4WjddLx/y+0EarB7QO
Njd9OEu3S9ZGH9a08XVH6FRUI4/uI7ys0Neh549Oc7eJY1bVieCsU4TemyDKNFvbvGkaxwAhtFZG
sbVs9wpXOGo0YBTTAT0ob/ULp7nbYC+wupspbjrwbfZC3NFwieeMDiN1w8iDVe65kU5tVwHI1OOw
d5rd1V3o/4Y3rXFLBRMrd8BAnLjLCXEfUlnbbRmVumD+zI5ua2NdHyQUOm3OPqBtwOM2rUOV6Vn+
PcnmfzcDgTP4+coEY7DpDe/kwjNd+LUG2vzrLjWEYdwmbzmwmIRdC5YpVYBHa4FGWtoFB79c1/jv
kTD+OX8rqEe7aVlSAfHWXQTh+Kh4s4D3hnVEHdep9x7RcPbgealoj4jieArpQjzqTrUXx73b7n8T
pnhSAlwZ2Eo6OXZFM27eZ9mu4ZfRg/G5LaDlS9EFTH3dIrpdzVAnB0+2Fdgm6k4Jt8euDT+jfrgj
iXG+gMs5KF/IpkJnmBnM7DseActz7L4e0U9LugIsRg049dYWXK0tjxbHS9IGoYFQDqtP8AFGE4Ci
d/0evQFfnJb/mxzEk80VszRzqveuUGM3HbYq/GOfY9eJW36jGvZgmjiTxeJHJ0H4HSGT20P9m3jI
k3lLz/OrFfwkxRxBtIF7EQoZ6/7GbVEsnzHXYqzAedoVpR6THIr3VSbjxjEitIFiUxt1fdQFskDQ
/8CW/YUYKrcqho0TqzbUGSk4x4ppI/VdIMYkA9fQ6naJ2VAxqFw1ycJDWYQ86ausTZLhrgZJYO1m
SDZgLEq3PoSamyxY3LWHIU1ueBQYt0jThoxBPaeqyrTpijSq1/tplNGBze3y+scn5nwyvvNGt3Fj
6crNsga438UegdBu9qcqzYUf9H1OETt3bsG+jSFLDC3Bllb1ha/DWWV1PLfnw++nvdtd7Ft3sfSa
aVjSBmczJm/17L+pgtLN0dsKXCCXmBN/xNyRpYqPzYhU/q6DznF7rXu4w2H0OFCBecDG8s1iPPW2
q2O3bqbAty5h0XSB9skkzl4yea1kGBdzAy7wHx+e8xy/d3isK1Ahu+CXshMohiMr0Q/Jay+qGseF
sTL42syd0aYRQAiAwumA5sPh4y5SsA67Td66/UBIU5bgURTFPrLPyB29lKx+7zI0CMKfh27R4qNa
jQ5BNH72YIUcJr18XcPBjQ0DRN3Ph2+QR+jq8rzsKimRcJySW0lj7XTc/6Lk2pNWb/uIyZdVjbRT
QBREWza3OwR01c/nntKdmXhC/i1YZzASQ3QZdKJt17XXFO2+fyb/onWQLGupENmKIqipOSaV77/q
0c/3xm1nLWs1tEEeYR28YxVUW3/X+oH/QIiKrym5fksN/dWk/iK2RKOQbJRqHB2qY/nLEASdvmn4
MownPMQ0OcVpRKfjEIutv/cMXgX3irWD/Him3j1pSvZbFnkmztK91GAoMB7nv8gu3shBDoNpDntV
l/vnvjSNBi0r7tyDjtvtSyij6MWi2vnONPVyCku9YghwYNQZiMuj/bEO0N/ymp95Kh67JlHTEQ+2
aMdvx/VQ+0B+PrSq9vYj/npqXoak7BenUM+3AXHANQ7k3JCcV2XQPiwpT8FuSSq3C9a3Oax7j8d9
5C+8IJv/lZLhdRpUr9yOi+Vj8NY00qMrL8IdOFtBolvST9eINM4m852jYkPitPZktU8bLwYFro7b
cdrFekwNUA/HFTF8dQumeFE75TBAXP7cboPhzAa/xJCxUx7NI76KE6TAqndO62SD5GpTarwRQ14s
fVQfvXJ/P7fk2jp9P8TxE8vlBH7VaD5qXkCKunkLVDW08Opq+7S1gXclf3TpI84/fxLU+2XKKqIG
nk9byCkkb4YRit9ggC3322ZFR9uVR/WlLbfcD+AJlYaidpVXzcz5ScdbAHSYJ/JG7gk5ANHtllUC
Cefzb1TVyJ2Uo8CidcQD0I2+hyNyvMASK27wQNqBREDHiwAV9DlcT3MYXHHQl3bCihpYCCznjh7c
I68GNt+mYopPfZKifk6rRfhO6AIIuj1fnRhj06ZhHqguQCSIXvfqA1T43FpbIbr3fPTJpNBqM2Nb
MBbPJ2Cuk6ysA7fHim8D6Rbo7FWhDuqiiZLopBYjj0naOL3jQJn/fOo+hTSyYKI8Bktz55dhFvXU
bc1tDJ0JfTH1M4be9ygv0+EkG+L0PgR57PNZGxChNVPKyyNvyAsWey8G6pbFAzP486EBK8Qi0aY8
qnYd7tppmgsvDt86uU0bQlfGrF5M6OGwB9WUKzVGGaRUopPb6JaV+ikHnb3vNQVrJvUCqNf3Q2Xc
yGEhi/Z8XSrKKm8huimEAb+4Tufuxh+EGxTVt8nEPLOhsCfHpmjadjiqOrn32DjlTutiw+i21h/0
FPbpcZZRs50IWd+pkXO3tJ9vQ+nqPp0HEXXpsVsG1G77oh17t0vchtKZeoP0ToVASsy6yTrd+Ydd
xFc874XA20bSLUDn7+jwgxFNS58BNXZQFIzCbmtuWegOwrAJ4gUNupakOXSV6oesHLvUDZDmU8tM
oQ+Bngsep2i06neSJaIcX/SQaXHrg4RexPPjrmlXdmwI06NcIUrLXwMFcGVlLJnlf+fZfRtLF9E9
AMFTVReB8cLlhd/IGA1GFbg8H8E21BdNnO5hxoZFxjlFdm09DDOPFzBkKmpOg079Id9VUJFPksVk
KSA41TCnDLxvo/CgD7gOs4aCRddRcQAXLjgmotKNR8G3gXgCikd7mMRT3rBtPMXlDMZij7uVj30b
1hOuJNwFn6c8XGUNDMf8iIbN7cquXTAWG9Wj1wEkPMxMuWHBnnGfjwfGHb2fDeqJuaZeOGDVdwkC
iHU2f/hj7dad5NsAxc0bAlCpzOcX8DhXtw1EjnReT3zqjm6mbsVWXdPMNAlqdtzGmuLOMa3uDhBT
CUK356QNURxnrvelVDrXfa1ymUTrUaWRU3rftxGKiMLjUIVS58GZDm2NBzTfQy3EaWlsgKJiSzSV
MwZfNOi4xRQNWS+IG/zRt+GJUa1BcKA7nZM2UIeQB22GJNNnt6lbDrznSeL7YTnnC6lllngeevK2
yHcLVWx8YgX4sB954Zz3AEtlPR+rB8HC+Ve3uVvOGxI6KgzoMOdeilJTxPcqb0zsuDDk+c3QjGvQ
o7Y+56AdJa86ufHP1N+ZW2RrQ/C8XcmhFKHOIXk5HtO1rg8wXrfivW8jbHa0QZTNgsCKKfJ5ghic
rIlbezUE7Z6vC4QqZd+rSOeNP/rZpkiZl1AOPfx4S8/H7ju5ExtjIwI+EN6HyYmWIl5e1Vo28mQo
EeMpGhVuwR9/zCU3b21uuYRlFLT4EjFJvONC4urQbdoNb+PbeBtVl2yeKUavqq45JgDbHNLe/O42
dcsN8xaXN/CMY642ZQ6NHNrjJEs3L2njbVIV+bOM4zFfuF5Osk5IBgLj3c1N2pBEA50xuo/rmM/1
Lk7BxN/tQRu7bakNSNxrGe09cj25Smp2kALqsICkusHnfRuR2DHDZpaUKvekBzG2XXVQ6DJuzE3Q
CXpuU2UUiTFoqcqbeagPeywF9PQmN1ZB3wYj6sAg5TxWyaltu/1x9xWk1f3uGpX8BVOy4YhluK6B
Blg5j8cA/Sjn20mR4FqO8NLolqFCzRXpapOmp8hD6nzxvvSie3QyJBv9xSEeW0I/g53A81WKbNkB
k53rbfrgNrxlp4How373x/QUKwnltLXdaH1PA9ElbrZqI8DUlGiEfCo9pVMApU9yJ3zHa9sGf4GI
a4D4MoaWEYLVM2Khc0PG+jbyC/oMTVmzIT3tZ+ojvgbRIaqTNXNadHLOzz7J97a+qKHD3EdHsHDd
dKN65VM3NkHfhn3hlYNHjZTRkQL+0HbefdQ1V2r9Fw65zfMVg0aoHsMuOhKqZVBESqDvul6lfue2
Klac1KlgaKHkx05RH2ygUI+m6O7cqneNT5B9/9K2JZcbj0PRdi3pSSpvupnLZZEPE/OrKkefKitv
K7mv9ct5L/8Pj+tvj8nvRAo2CosZUnZLOwi8cba12w6BaARROeewOnGCHC6HCnkvIVeTdeGAux2a
f2PHbnuhaC1PeFi3XGZi54u5rUvjlZ/CcAXsrvOBreZZ2Jp9XaEGOarhntMgUS+XqVwDert5ERt4
Nu6i8prMD9MmhOzZzBQCoZ5i67I4HfrqkxprqYMs4qyRt+HOQZl8NHjQs+pohmWFkJkJ2+0tKOTW
pcliDokfUGWbZpu6LEi1R6MsNaCG5zeB4mdhSImc5Swz9BUIjQlOrO/eKSIR9basTf6QSuLHox6i
5UiBOw8zjRXih2VZSVPsRm9QXeJ+OHWfeiRtmc62MfChsBwntKo/dk3E0y+y0hD6QSPn3o8yA9tX
az6cYXQ3apdmyzqQRk2HdW2mgB8ZGifLfEfJhuQeKbfpUCY4aelhoauJ5ZEse+y/CJKFpqcm1rtE
f9XQmxuoBHQHRtVCX7a+bpKj34RreKgZHRCFJTI5JhIEuNk2VHTogN9soUN/nFM8DtkBGZINcvLz
OHQjyxJCGfpGlqYoI4awEb6ESn2H3errJhsTRHZZGnhCHrXsyG/DLOlxNfvGvuhmN+FJjX3MH/YR
koG/1gNh7CGcyzC838s60dVR7OhRiU7pqgMwIuyUafESHRoJ9ks1jcLkKn9PK33ywWqMaEz6/c5v
DA239fOQyKavDv2CZPAtQwdS+hhsbJvMQXQRlMSqxDvTQAotutVDF8sO0BYYdJhedG6wl31/S2Ik
0sgt5V1SZ5zy9ER53R16uq0SIt2x8ablHFku0wtfTzxfR/ioB9pXun3cNigMJjgOPdGnNoyn7dBX
dUTAElsbcUQWok4+JnPY9S/SbUeapo59vY3ZqmYk87M0iRlBBDXPkFI8QAUubF8HPBnpCQQrfHvR
kTVAVtufwa22o8w8LxXaLX0z0RlYSwqSNV/oz0R46JkZFxaptyyWQXKsyyluP+PtkwgYjYz65Ti1
cT89cO1X9BHwrEGeWsPQJpRCjzG+22OP8PugXvn+e9OJXkfHaPT66GGA0dZ5p2pDbpUM2uF97cnE
J3BvvKJxxmSUqgd/nnnwGZKsZWKysoKuc7GuyxLf+WMT9R/alZr4AN54H93o1QoxQ1A7x1R8Kee1
4lXGB558jkM6qPfoLoe+JqpLuLuApu/NS+BYpwT/ufeiL307LvutJMqYR77/f+a+bTtyG8vyV3r5
nW4QIEBiVlc9kIxQREihe0qZ+cKVFyXBOwiABMmvnx22e6qsadtT9TTLfsmUMkRF4HLOPvtCwjDT
CjvpWx1hmR/Khm63TpJyT+iY1HeJmWKxI0ml1ePYqGW796DR0wCTaPgGJPnFiVgcrXd9/6PB5EZd
12Jk69Uw1G1xNVIZmutplDHN6ohF9BMyLyP5PfRNcQsJeXDCGGn7BgFBl9ael3kJg6AgX6ot8Sdk
SMzbAeZB7GMrq0jmuoVi8CFeVdvfhmVRhUc/VNO6C0ZVLwckVRNxFYulIa9EFE3xqEZZ6kyvLoAn
Yk2khVShE3Y+zZvl5mzJ5siRaaHbDwjuKIa7ictY7Ylqhjh3Sz3j7PQ8MWoP/nRozqOcxbcWngB9
VgBf8ndqIQZHiRoWvxN8cKbMCaZV83VTw+B4X5SThoghiOfyWSVWRsdOay1SVwRGfFVK1jore9u4
Ok36sCDIHorYcrRtZ13uPCVB7mxPw7RvEXz7iTmJJ8g5KUPYGS54iioorUH0L1Jld/3FkieFod3W
3I4ewrQd18Z/pmT1AvFqJbIYM8QpiDPKpfKtwBaOs7pVtMtE5/nwuo6McxgcdR0sz1LWbFt19A5q
0+cV+XSmSNXoYuRZhptGbGxaO1zTPgXiPdtvTehc+TirTV4jy8LgVmhgWSMfW7zU5dPUbjI7LgXG
nbveU+QEQ0jZ86tWhrLZzXPJ2jUtQ5ds136xJYDGBfFS8kCKFYUi5GxKHS2i1oJ0M1UVPAneGJqr
SExBbsmMiOF43bb6xZCN1YfZbV5eTd0QFPnoabHeMCR43ZPQ1tUTwF7Ec6ZV2zq5h3V86U6yQRtz
uwJESfZRU+HSc0XBR9CxI7XcdCWpm2zYTOiySJs4gHjB2KLykNBtNnx0pOmgyOgj5+6rhcT0MGBu
XN8OsLurxnReEUWrYC6ejt7I8Bgyad0dt2PQf6HVkrQ3okXeKvTrqmvVd9YmyFROO/i22d1QJtW8
x2+21DveNZH9IJpZFSdbVjU7QpEq2vNkKIK3djiTWpEjL4kVbxv8kmFsblXND3aoyhIUZIhdsFAS
mCmdVO1WfdCI0ga1l4LqS3ZWI/ownd3a06c+kMlp7lr5ktAG6CBs0nnxHIWqDX6Aav90Ib0eYKVC
1z1SxuMn0D+XH4Mdic/DABdgNtd980ND5fXSQYbBDwLHc5jOcmzWQ+j718ZEdQ475OoRXQ08kjYS
IJCwNVsXZ3KhWPodQejB7ayXOdMWxdp9QzE23JcuoLmvq5zC1fNBxP3sz+1G1yivqtryp06OSbBX
Q6AztQw0RSIDwTLofJuRiW/2s6kp2rKkhpFK5tALnmsH3ee9iuCmmIPmVFx7/MV5K9syr1A7AVug
DVvyOjLrx8aY0mUdBETrDSwB2RdlzJJGtTirriHH2dqAXUFnq9lxBAPrIOMketrCDmYwSmLXP5MQ
ezGVNJixHlqeUYp7n8i66nOcOna83YIp2c2J7LOJFDe6DroP8Oyd7+IJR3zO247l1Th824ga07Ur
qs/IJ6lvIr/C7dxb4OeHRpg1QsXhlmHNieHMvY5hCfkoCq2Nw77QwXEQXn0N1kE6+CB6pshboXnl
ddh/S2aG8z6AQupa1xak8hqk4fJaMrfMP8CvcVUqMWXdchLQmV8nsduW73Hf+X05O1CXUwWD/rtk
dEJl4xIo/aBaHIaf2dAVqbGBZirrmnWCo0pRRu2QNibW5WmjoTM5OEduuvJWdGffoRj80bv4nrmt
C/O+DssOb5WCNB0Z6WNxT7Uulj2IkX3/CM6aq59gQiBuFKmK+QpJ0Ot6G8MFQedmwWD+GMEqZ067
iXqasmUc1UeEu5fkc6XYfFczOt5rYzaVeliw2xmI9baIb0NYjeGTQyBj8JFhFBa8RgInKWybnONQ
0Uat4GsWV2amWamRQHtSFZLpx3GKMZ0S01Rk8cbnfeKmur4Corjpswcn5l7iso1NOvsOVKuS31LZ
9dkaIzHRFKDl4fye0qCeCtCP1ZRRs8W7RcjquHZVVvj+U4dEsTReKn/04NHVQ/8KNt6arWyIMqqi
RsDcxCMuwQyyxfUFQVdSFwQmbdOal22kUdlbjSjAWYY3SK4N1lwZRQ7cg3+7FhiKRr1wuxC636xt
zZhWjMOAwYj+A6rez6Lhd1OIYIbQYYtG64WJ3dEF9af4WFbyPDOZDWOInRGG5Eo17dxnW11j1BCQ
6Cns/HhExlhj0rBu2VUTaZlNEBLeW4Jc8KCOe2Sjl8Mt+gw3X9E25mLGZ0a68VarUUG+HsIKdq9l
3Q5n1mkf4K6AU8G1FCXL62F0y56HVTTfhT0xMHTG4F4+R0nv1X5uEV90P1LFPiYW0Tu5jQpgS0kV
OHG79rqI98TUnt5hoMn6R+vEdsejtg2vdDsMwZLaC3zRRzhxoYkABzK5mkON3mTrS3ld4MjUS5ZE
UXm/glkVZIvA7n20mx8huIeumvoMNplFk8UyrPRdY4Fh4s0r23HHVui22z20uOEuKVjf54YUVGdh
pdrwHE36khQs7KW4TkDdVWUmk5nTvJtGEk54EWjG+87FuzppYc2Vbh0EiM8aUl72Ulox3CBVHmV9
pso6yMIa1oNYuskyp7EXOCToBI+KQym8RlEZLwS9YOkwyYVPgPHIKWJR4I4VHoY8TAM2Zka5GPNm
VVN/1Sy4Tz5xYvy8p3HThsjjMjDXC6OKJfkat+qbnHmZWhZu+ymZlo99XyiKlocXtb2dwNbDiWdQ
0lcnVmmP2X+x3iXrJXh3Mxu7tknSkF2C9KEF5RtK3dxsEeMvvp2D8tiInrvnqS3C+bE3U5hhkDPS
z2tb+DnjSxXkulEf5DJN6ayDt7WBzmrAXDY1S60OymkYpETQ9aPYY9m2OanTGA35CNpv8+QMoQfa
UH+1DJPc+S5m1w1y6F9bFFTZstZfSxhZ34WAtO5VSEWJmAL3xP18GgbcDKfEl+v3UNfhy9jzRB1o
pSAv2Gq7yfMYUHNPPPyHYX/Pz3AOndJErHAjmch2hbJlfCkBOZn7OdAgmLslzqYAlIsi4C9J0tt0
HZIzZlbwGEDmLkPWPSmvccTNx9Uk9ANO93LX0Fo0adctDtwbhJ1Q7oOs9EiAyBtsHbw/k8eZUVSH
aorLHRYGQrdEuZ42kXxPktI9RDSKToI0WHCsNVlFxEPLTfch3NrlLhG6fiiJtiBSTW3TjOlCKult
WqJ/W/cr8hDXg5hp+SLCRZ9cvSYyr/tRZN02bcu+NzU/rSDkRh98kMRPZesZggao6+PgUCAa3rdp
gb2SwPhhVeR75YrVfeBciDWdq25JQE4OZ7/m1cXh4tiuywYjoMSEq0ZW9DharLKlYkOdl2IOg9Mc
RlBxQ7HvycmosJC3Nlis289wriAvm2ipyOQaze56ijQvP6MX60aEZtCAHnSlq+imXuYW8cVlP+No
DbVJXtjUanI3sonpHbyC1h4mG1ao4xDMsv0UYGciyIyvFa9yYmvl0olXaK6km+IqMy2qbp8WLGCs
TVe+TtW3JeFsvJmXYd6+IqrMo8BXLuG4vVtsZK7TGiK1egdfqIJemaSt6oclBJq1G/qIdXsX4+DL
0aOX8XG8EEp3Y9xRdgchV82vwQhnYR7KhctjCKne8qPCLdrdTdYlmmSrLGd1sqNlRKSwmklQ/201
bdcHgD0xBa4DEvJ2bW1rcRKpPkYNpTts/acG8Iv/1PBGHiMkvQPy6Xz8KbSsCT53mC8D+FkGjlhP
jFVUhtWByj8tprlBAoyZlnzuSpO8CrhUuJfEK5J8tHaUtM55PAYoVoqeB/OT8Fu9lGlAacxQ5RSm
y2TBWnprt2RZf0QwsGi/mwoKyl1SIxvzcW3VImGhwQdzj9Ry3iy7foZf8ZWsAjrcC+xPnMGEmUuB
gHikGPC36uEYcagZUf7AGtWQLo82s5ghbYUQJYINBnTUaF/qMVtRpKKwRt3j/EPtUCL6K9mUjXlp
bTDM+6EOnDxaKyeOT2yT3uQjbZf5cyM59KRCNdJ+dr4Z570uSRdkspnC62osC5GN4AG4m7WuoxIf
SVxB3moxN8qMnkd0WKOA0dDLtEUygffEWNwMJR2vfLEkjyOjq7Op49um79a2bVODANoUQsRyYkid
S+phv/oE5UuJzN7puDELyEHJKU6t86ifUzc5bx/i0Mfqx4ywnmS3NYSoXHjYeQ1paZGacthEx7+u
iH6s6pQNgSxOCBiPRJTZdqsDNFcrCa6WDSv4KqY8jE8ON0v9RW6Vytcexid3A7VmVwXjNoHTExTB
Ec0acxkBMo5TMXFjkcEwjH1gswOjcvaq1EepLtcT3i0Xwq94GKoMd6DuXjiGUmRfK9W7XAe88rt5
gTQHMEYATecWq7C6TWpPAAFVa3MLZcN0bItK9NiRxXQaCKC7s6Slo0fU2+3npFaDv+0bb09ujPtW
5cm6LhnnODgALpbFZxi5oBkpO5ymVW2as3NEQhwBZx1/bONEZXpbkbQDPRM5VLFh7Xl0zLZnU0z2
etJ6qL9QsyTNbkga8wwYhe26gKEKw/OI5LhucWSydon8C4e9zpuhgpBUwVCmwiJGoZO2Pu72DDnq
UzaiVx2yBKP6GYGJyYJ5Bc5Ni3LULFk7AQPJYL8klwwarrVMQ4XFO64NbTMN6hdI53DMoedB9g6A
oQs22Z1iP3P1cfHzuN1sES67DzCuGehNJ6qpspljs66uhwTEMJgCLktORD1MCEOP7iiCLfN5iJca
lhwF8qB7FBXxQ6gY4JjCos9PBQIRT1tdBAsIs2O75Q2G6KgSCgdZ3LeiR9jMkTaAENMCtifJ2+AA
q+EqQ+OCwMaFgPG0ORxv5yCRg3vCuI2aGw8jA9S9HiGot9EEn6YsSYz2dx2moV+jDZ3t577kTr2q
oYRarnFatyACdtFzRyW6G0QCowloEJICDAiBijj7Zv2qKqAewJjtvrHTGqY4I5aiSjdg0TxvYqFU
e736GMBJCoFZ+NlY3bNsALQy36263PwD0WMQf/TF2E9301zJ6pQoiZZm101FUx3nUi2hwnlL+Y/G
o6b93Kyl7+bdJjVsspth3D5gctCBKjUDYuqWdMEVbw5LbT12Nh1fKFNsjyFPeA13BVwkCYfHedp7
McUfsB98u5PKKTQtSdgvNz6Z+uaT74DGpOhhp+gcBlT0b7qWssmboTD0OaBbN9+uJKnn22JAxNtD
AkiV/gIkTbfaMtb/4L2V8WEJy5ZkUQSn7BtcZCUu63Lh1OeFiJdEZwjJAu8320Jw1Z5m2BqRk4BF
E7nGwoqb0yRYpJHZR5b+LDUA1lRo5mF0rpV5I5xV6pZuRQ/6X0Ga/gDH+YDeQ/AYiyFDfNPmMbjp
V71HCKw3e/CZdJdhHMKnr73vbIBkw80lx6AFBPKRtN2IBkKgcsxDI3WN3gX1bHc7AfhrMggjnJ1S
uPmE9BokSY6qnbugP1QgSMxfPV2lxW8lCnflyyrxueFaN7uWsWTMKaJkXJOOplvVHoVUi44ggv8Y
WJPtJdcLMWdDXqtKLqfCgVGfQeBRSp7DQoFYGKIXHQbRmGEO5UnMC9twNDsdHXBODhizj7jCUgCo
YZNC6bnV+dj1U7uPlikc3+KKN22AEimMHEPYK2xwfuimayHEajDacjabO1yHURa0Rl4Jqum6HBuY
Hicvk0EEy81lzS0av3gV1VFWhwsb7nhctctrgN9GBqlCszdM+4sNNer7Odnm6Ha6tCbXRTA0C+4Y
EF23tF6Lsrxbu9CiJjMTE2TGTAk4U5xhSMK9S4ntZP+tWnFkg8G1xh15M24Oxv0Uxhx1IbY5en/E
zAzmZOUwJXdc1XOJGzGpt++Nwhjhc137odlHZdQH6INHzXqEKAtTPUSoanA1UBlHfK9xtI9vSkfc
J6kLJWyWfRxNyXMITK1CbguAe/dVwoe1edHBNAT3Q4lJzcMs69HCDGBNWprF8whDYujdtGmPqsPA
Cosk0mxvYtR3YocAxGm8hnSv5D7bMPwZOtirmbiKc3DjXHLtNUZANygiEnHTTFFkn/q2bswpLpkf
jsGEkPPPjBC056JfBNQ4QxdMaRtTH9wMBOY9D8Fkp+pjsCFQMJMoAPrdOnWJua2sg0Kl4ySen7cW
xLUsIRbTmYq1PbxhTBm4b4mwunhmwIYy2iOYoJ63U7Ahd9vkDMZ+7dHrkq0pyox6y8J4cdNhHXrJ
DgbwuL9qG7GRl1A5zk9VgxFepkmHyf0OQmBi0Nv1QOiB29uFB/vRUDplTHR1kGLPnYW2Fyiq53Ce
2JMQnOhxXwUhBjWix2xmTVtkoyXpOi6a50bFPDq4ZZLbQUdLQHp4sVE/ybRhJULO0HyF9Q0PjbUv
3MIO/S0uo6m7IQC1433L1SSfvMdMJW9LwHuQFYJJdl/1fSuui7Ltmyef4I25XmnS2BOZkIUDoALU
ckSRrxu/r6e4K09LbWTzAfUsUCQghmKtRiAKSQeoOYK5WkWyCZtZBxlsNcSqcwzw4kTuG7BuL97D
8Se4hRIbZlLCAbLbdZjh2OkYd97gjXVxrc39YvCmYdiJlYA0chrL9YnhbYcqSnLVbB8w9gCwNWMn
7+W2xTfoFURwTYMCCGIqCGzn6GX+ltArUguhr5o6HvnN1g6QTId0HdwnX00S0F0zwZVj75DSvKo0
9MBgMZykYEuR0SYz3O1MZz93c5TQ+wF+CZbuLx6tIVq3hSOVPTGbnOtMdt43+dqZSxScs+KWmyLq
jxEkuP4w9npieTmvur+hFgYz6VI0JDxGm+bsJrBhGOwxVnRV3ialRF2tR6uBjLGuYl+WGMHv18VW
1ssjAOXIASlXhdm+s56z8qtuBtIeCYM68Ugqv45nCP2Ne27hIq0+DD2PlpswCuz6Yx15rW+qeeri
3TbxBNiHxHg6xYxuwjikshb8vNFF54l01mduRdbn0eAR6nzaKG0y0NkFxtxRdKFPzslegrl6284I
Fv9AfFPas3Fb2J9iJNWhIgDiXUCeIN2KMHcbR/VXgCYBkCeeBNoCHUQJltke67zbYY7UAGjAEXrp
Y/ylEpGBmVm2BkFosE2S0UDhoPnlvZMabXqZArSVdzae2wAOAVVcfZ8uN+P3eALOBvk3L4/jIFGE
EJx07RMzhropi0og9yad2ggeDJ4h2ikGFEpyRnkAQgwrx+KWqtj5Pc5PuBfObV/Nb65e9HIzbHHH
X1EFiGhJ67GeTiuwyOU1iTs93+G6LtnBok5JOxjIjCnie8ol7xmweVy2GDneoyqW8ckqaANuMdXo
IFFHYMGG1n1s0JVzRE1G3H2ZpmBMUkiBqAecqRsAFmZUjyA2hGU+z4h0f6zBRcSFiFQMuC3KOSnk
S6yhtdVZTzCBAsJVmHFwaQWFXpQOCSb/LMO02kxvaJRLwGFoSIn7gm5sq4JUOHAf6pTjeHVbWrYD
9BkpbOW1L/cLBJ2I8+mXSKhP0EQDlE4nj9iZ8apDr1HVmR/h+O1PaIQXHuaGKZAv8n+P4/KObiXW
qO+G3rY7Ij/W0bOY/z0G83urHN6yebHozXesekzQ81T835SevDfKGeAlJ4sqjve4pQhaVTmTs8Vh
+Vex7L+4nPwPDJn3eW1ouKkDkwt1d4BNMKqhctedDwY4tFmwWgCHzTXs9GM50vvFAiDKEIMbkAyo
LHqOP/9YLsSr/+kZ3hGyygUYWxWYeD8gBbTNKygHziDdjRnKJUzsMG1Ljn/+k/6AhBS+41Ca0a42
YkzsIaQf4ye3DsWU6xJlJlTX6MSAgKugRVG4rP1fqIv/gLf13seqBq8Khznle5Egy8LBrmU3AtH6
i1/oj179HWtLIwnPxkpyMC66r40JX3yii7+gWf/Ra7+jVaJKHjtdFnyPMRfqdbMeq6ll/+aLv5MQ
ujB0/TAJvgfStQPhEfBqCHzjzz/mP3ryd/u8WDDD4LIS+5IEFlfqXKDvxuX7b736e08f2mgGVg3e
F3Rq8LR1EumM2/D05y/+Byv0vaWPMBjU6KXGclGxpN9tX3U+I2KlyONJaKdTPYHFfICShOvbP/+R
f/Bukcuj/BMfUiWlj+F1wveIEeWv0WjsbR0CnfnzV/9lb/0Pu/u9uU9cr0zMaxntu0Qq4FyyXz0g
XPz3toZOvEQofPE3fRT24qrS9XO9Vc8hVho/FLaaFFqFUu2Qavh9mZnSNHUxKqJfn+4/vy3/q3wb
7n99Dvv3/8Kfvw16NVWp3Ls//v156PD/f13+zf/5nt//i79fvQ23X7o3+/6bfvdv8Lq//dz8i/vy
uz/sUBa79WF6M+vjm51a98vr4wkv3/n/+sX/ePvlVZ5X/fa3n74B03WXV4OjVv/Tb186fv/bTxcO
5H/+88v/9rXL8//tp2xALulg3/+Dty/W/e2nKPqZsxjsvphJyuPkYujl3375CvuZwl2UxmjCZZLQ
S8xNj5xQ9befgjD8GdR8BFNIKjmJ2CUPzA7Tr1+jP0cUXjeXrFXKIgaR9n8/2u8+m398Vv/RT939
gCmoxfNc/Cr+sZQSeP1iGgFBYhxRPJ+Q7/Y3jnFKqkYwgJGTEaht+HpwYbI9TltFHpkr+b7wEw93
YIrN30iP2UTR6O6J9pa7XQ2yyhHmgp/atl+6NCqxvlIZTSqfSQ8sT21CIfBh7oZ7xAVBPogOIT6D
JoTM3g148yUvsJyePefFS4uAOJXODLAlerPuZujNMOV9FKQwFUcwbBlHy1nySG55rQt9bhuyfVxV
HD1hbBPFwHOHHKj5h7Ekw2vg2YAhbIu2NiVjKK5IAdAdQ7Nk16A9ea340H9bpBHBX5xkv6TV/v4N
5YyyBJ9fEsK25j3hWskuXNsOJSMqF6REDpM5wVu5hR1a45OHYbXhdwfXkJ3Yog3UTji4kmws7Pgo
w655XRvpf2zAEg9b4XSYdkWH4yPaqidDu8XnmI/MJwAznB0av5V/8fC/rxoui4FHXESC0zgEmvCe
c90GYI2MiOpIWb/onZe8uOpROOxEUCW7sUY1/k8b5bfV+M+r75eS6N2b9bsf+K5cYQVRCnAnQCOR
gC9A7jqwLEI7pGyKHtaoAUaBYVG0JOh32T5Q/Q14m7dtS0+mWF9pMe9sYrKl8f9ShfHrGyEgWkyw
92KZvBdZUMx+PRY84KqlKNKt6IZT0CzFv6QG/u2nhBTjf4Z3gb83iQB5e7RxrLFUAgxJjAnNDjO4
v7pbf1HivHuThYiJJJGII6CN77Y4Aw0OmJjE/VonQZdWQwT2DpxHymva+uJFTZj6phUdVzAODXkx
XCBUahKk/gJocvyhCC92FX4Cy2BcJ2Eb6DaVy65r3kLaWlhbbEWIthV6CzgtBiPYg2qYD0S2O1+w
8wS+7n2IWLZ6V7elfppb238ctRIncJZBPORFCxcXOpgUyDLGrkivhriwD9sjqnTagmKxbEfWM/Fb
+s+/dE+dq284uocf7v0t9LuL606/9RiTv7258xf9/jv/P7yvLkKvP76v0slM/ffqn++ryz/49b5i
5OcEw7ZIxgT+Uri1UNn8el9R+TMhMA2SMYcXmuACN9l/31f0Z4a/w5dDSmEyARbIP+6r6OdISBB5
E0oi/Iej5V+5r5JfDHf+sZq5SLCSaRghDoDip4X/VxNgpiogTL+sPCIPduS7TgJCRTQCOSGV7wBW
WnRSAvRDUCHBIfrEEuSKY3BEl/3kmp3gTzN7Qo4niIRN7tZWZrRas01erik4BwWPbnvS6wIWTXca
uuvRYSgJjngqljJ8ZeWJ0ccw+NI6caCu2DEjXD5Nc/AyhN/1HOZuux7pocdm4fZrMII3vHXNsTdR
m8ehGbOhJuAdQQkBOHoXJzVIuEXORPIGF4e0B4ExmWyVNcll4D8VILoYqUBfvAPRSO7AYT22GCTL
jmeivl0S88i3x4oBKNCifFKIyipnfxpBSY4w24arcMbnEeO7BqzTzjnEf2K/Yu4UpabGGK6Cy4EZ
DwFIa7he8hj+iKClX4+Anor58xzPJi+93bJABjkApu8DwMne1WcfnaF9z3pzZEgmBwuNpq1sy2xj
08nOeH477WrFs7AvcwVVh67jTAXB3kN8MAGLJnTdefcjGDCPROyOYjvMhBGi/iGR3xVDequ4kJY3
+ThH4a0LR4JER6euUKlndTOdGy4+gN0mDgwe7qBrJKAigN4lcXHxCOzfSb0pTJWiUABb9hBhxPUL
XGf2IzjBcNg7JGuCsN8VsS0BjcczgbQgreryFHQ3NPrSLPyjEI29sBw/bd3XWi55EJ+9HI6zb9iO
aYwKAVR+LS6uuy2pJgysIpCANlxbPX+ZQrDvBM8kvHMUx7HGO1CWOHkevcjjsngJ+zYPK053ir+K
arsarL/tYGdVgohscSpu9+AnwpYoue7B38Obf4TyBdTJkl8v0RJW6diyM5ujHRxL95GP8iVcdmob
rwewqMp6eoPSGSsa04dF9Dsy6CPDIh2V+RGCwiaT7iqSXVZM1R5tIpQVEQJKA74saYkRNiuSs2jr
E/xQ01EXOdQHUZs1JrgK4uki4QegSsqrcF6zYB1z1yeHeCI7fMpZHWAGBuu1BZRSBVKzT+p8Q44Y
6OqYy6+gmCGdK1nhnJbsaISAvrjegXm97+bwAZzxjCRP0YWRbDzIiEbmgT3jfj4SD2ZVwg+0HEeE
RpwqxH/ULG+Dat/bb3Z4tvFOkZdCLSmNluOK+2SICnkfStsfeciyBoOodQ2uNQRYE+Qy/fR5gRZO
9A8T10eqHNYp2YFhru9YBxVOr9bDQvzjtPCrcBvuIh1moIalLAJLIugBIybk0Q+vRRWcLrVK3XLA
6HMO11W7J8stKBT4DqTIYCvZetnF/kewvVbkI0VEVquL8cF3yEUZwKMBir+nwU2/HB1/bEAaz6B4
m/ZueghrFK6k21N3wvD8aRrr42YfQMhKITR3uah78Hi6Q6Ugs4jv6AwpviiyiZYZPJvrdG2+uhh0
dy/mrAAaRSu9Q1jvVVELiAVMqhvMippPQtEfRVllbaTSaX7GSPhjwbEbkq3HqvoKKDKLPZYIG3KD
Yn1dvjpAw33R7DqFncZDsHKRCVPQDx0GYyO2uSYh5iE+W7a3IviBiM10Bk1Y88dZ0CtXP9Q1qN//
m73z2G4cydb1q/S6c5wFb6YgSIoypJRKmdQEKy2893j680HVt1ME2cTNqunt7qoaVK/cDETEjoi9
f9PuWy2wbkZFetWCmKWdrlrJ+yYNoEbj6imDhuAUhrjWhOg20QBAAvhO5FVfIJlQDv61qXb3ZRmt
JgB7AtjD5mZoAH0BNq+iUz10rWMqYg8rjQQ4unbTRzaMGa7gD/X4YplfLRpUXccX9tNNJolr1p21
9sR2WxSZy49XoUkKRQT6NWl/GeV4PZrC7dg/iv7OxzK4Uc0HVck/V/QFfK/8kqvG1veEq0hyWztL
Un0XZwU53vPgcpsQdxxZ9felFtR78CwFLIQg/lZp/r0A5cimIHhvJNbb5MzDK+5BlFTPpu/4peKs
KdOofys7irlCCtbVi6p10Xq4wMDt01XAjXXmc2vWHmReb6mmqQMDC27KMNqXbjK8WaGIv460c5Pq
rht1J9fgFOV10O5RFWgBonbhdQRlqRhr8apQpWbNSxLQgFd9KhJfWg3IhNj0euNd0YnAYsOq1W6V
3O9faCbhE4H945OCZL4ScMjS56l+tp0lv0giSO6y1yu71St1pWVy9FqmA0+ZJMfHQ+wdL3WhKMTq
GtA59h6wL20GCGWyvVIL83sCYfBGqErUG00xX0FFCaC/NM113BrNk6uZtUN/B7V2k0yUBRrwFbBU
tt+aL76S2gGmcbZnBc9VxxVT4vDH2+1Bo6ENfu2u6KUnV3DXPL49MOSekdqm9GwNfLtS/VQFureN
yvG+pZO1A5zvhKL6kvqiC2BJ7vMNSETPy3/R1JjsWsT0m1TkxrVXYeAJ+hH4ZuViSbhiYSFpk4ke
+8mXnmQNbFHb3Ayqf9VbIwSn0nHH/jsKhqbDCNQNtdLVoOk7y8h34EsCB94MKa9JHGrLa5VDaaVo
Qr3S6zjYeH7jwF5/EdPuNdPklxwyJpitwM7SljZvcZ/k5UbIqpfS6LbA/ME90WBwZEk0N15aXGXe
oa8TBwWsbWWM0/Fi5+LIotKKzl+pgnCVBLENz4KPCbj4ahQ9ONvNTd3rcB9Nq7yJ87RyxKxOn3NX
MDcD1hJOoVXKWmqEqllZsTVwrtaBUm+Raq0fakHJHdAB6iE2DHfcRAFWto5Yu83nCSCwVsPAe9PV
wtfIsryGoHRhA2hXkMv0qYOdY1sT2/lA0s4DAzJBPhgrHe/n+xSUAlSxsLpLu8jYluqgPphlFCR2
jvXVs5vrqr/TazV/cDUlG4Dxhhz+Q6sEV1EV1CuIPttoLAB0y7FnxKRQE/pOGrgh0B0hs64NIedG
aTQdaHSYf8l1VLCPYN4Jxg27ujpElml8UQcBY84KMIKaYFpBCqu0t1T0IWLBiAm+WZZZbvRCaF4z
FsO6bQBbOX7hSt6msfJWnAh6xrXZ1vGt2qgGd8Wo3pETtbXaQh2JRl8BngMQATDxsE2EaLypFc97
kIHkr1ARTu+EegQ0pX4vrc+R0d1oXC+ewckMuxrxls2APJ6d+WBclN7tHoXK77+o/Po9BN0IUoqr
OFZoGWuzqvSHbBzMO6vqswd+irsLph5n7LZOEmpkqbB8jgbJ2oFVNG0taVSQeugefG8m7mssGbvc
1WIeiaZ7z2EsbipfqZywV1zug+INZV9hD8cz/ZYGYvrsG1l2C7JCZ+uFst0MJvHScfCcrMqbZKX4
a0UN/afKCLpbaKBb2mlObCnrCKYpZEsgQIqGlL2YpqWDq9STF5cvgyS4W8v1dLak4MEcWMOElN6M
fMyuvVgO1mWqDZ+FMcq+ApzSngMkhdZZRimhgsSIUZoPTqZB508eTP0Ji0sIdF0GJUZ3JRBpnQD3
N+FuNZiCvwEu+UDPlb6t2bh3alk0N5nShp/gV3wPMve6TOsX2ACbwHwYi+qL730uMlA/ottGd5Gf
7yAEZVzhJOPK1bqd67n+oXZhlald+xnkMN2ksmrYo5Z/q/bqZ6GugWqIxZ3gdjyAXDNYSRqAvjYI
fhbooK7SYBChvxm3ctE/llm/UqcLCXfDKyPi4+aAEG7hVKF6F3z3gpZSeKi/So3xHLaitip74MSh
du+q4Ab1FsRw9CtmLp0BvhN49/peDDmJ3Yn1U8JGX4fe+AJv9AV5Za62oRfe1JjIejJwNK+FQWdS
eQPYPVi0K2Ole6Ai+ZK29T1IQoCJVcProIjhzqXy1iqqp6FVv6A2L9syjxQPfJUkF6UdDIAW9C66
a/WeZ4iV8mCyVDB7PmS3TLeuzcqIH0mmXIpLYPoZuB+bLqy2KQX52Qv68g5JZnlX13AW7w2ryp2R
dfsz1PzCUXzX3ZUCfoKdJJh3vTukwUbQsmLHIQujsHStbsOmr+6iuGn2EWStbdMm2FcmRRaxMxIL
tlWROl5pNJWTxYlhw05MyKd+22KF0ErrpA5G3lFmIt8OY53JfJOq/NHihNmt4jwTnYT17XRl5n+r
6oKvrfjXOc3u6rZuY7B6KchXCE/lVS6AvtzkkagFN3oFS2W8QmxrfBXEMVoXQrvVB+lniI0kWB/D
iXzazbmkf+FRHNrC2H/1srhdAa23/uqc/f+Kyv+ZhG3/e0Vl8/PHz/Jr/fPHvx5r/lH9K/v1r/fK
UvqzCr5+LLRMf85fhRZJV/5HhIxqKgBNqBNTxv93oUVSDCr8imFS3Td15WNjQBL/R5RFBXKGrlFP
+Vhnkfg3/J/pCtAdkHRdlP+kzHLcMjP5Ayxdn8o1sqzqsJlnzV2AJVli5XgBiDzmJbPmZiEAvWb3
omTpWZ8/fK0zZeDjbtm/oxmqoVMlwm9p3tYaA3L1EJIKwaNdAblbq+IfKSARAXYmxneGTuFKtNQ5
qqBviyJv0kS9o+Isr/ykA3MfxEvd3ZOvBgLcYk4l2ikWve+p1/Kh+5eYhtBqZlzf5Vqcg17S1DVQ
SgiBUJ/WxZjlK7OQ1IVWozS1d38XxN7HpjNAqJhT5JOGQx2kQY6yc3VXGY1wK7npr9xAcSDCP3NX
phOIkffETvMhrELsHHj7+Wa/Slt9CXPwLlNz8ktYfgrQMVM9sXuwZKUT0KIs72qE8TfZmEmwQkrp
VYgM78rtam9tIf2+gVOFeLElcEHHamLbmS2vPQjQu76PovUQKxHaw9AP8S5V1imeF1de377S+cgc
2Nro7ReNuZUSDZA3aIP2RpcwDMH+MfRtKs813RSAiiLaIA+Xl+n7Kjkdn8ZFG5I/nKFZdzfGFlXw
0rG6K3yr3Cha95KxgW1KpYYDRszbAEZSIJcNJn0bw99rrIiV2BbuwUURwkEJcVgb8vDZbczstSzU
4d6FauXoVM5XRdbWC0CGWTeHNUH3wpK0qa0nmeJc3xFEMShLWdbvgKXq285okF6SLNBGCo9dYMdL
psKn8QxJptJLaqJzedLOGIvESLD5DO6E8K0IQadC1vdVB2DzXx3mowbzpbYRIzuONNtomPFhgK0T
Sb0GM0r1aQXqdsU1bN2u0AjnomOX15mTr35cXgHnRmjBUEDdYaqSz0WsczzrQdhowV1Qb4zRh3lq
oOYy8KRb0j1TqJjPdrXBXOgKKV0kZ83Vj+Xaj8pokIO7ekMr/1P42Tqkt/o1a156DW8TW9ymt/1B
3hqbfFM9eT+tO+thn+8RMTnUg602K+1XRx3yEDiXP4G18Lumf/8hx0UFCP2ChtKd0t0MUrTOUxDE
Jd7s3bgJAwMWp7nihX056MkBQXtc12iDk1lEjbrZcVB1FAqZemV/VxfpL5W3D5j0f7eD/uuiOpnb
9xgGNuni1HGfy5NJTZWLqRL3d3oR2hJdRQ0mUave99HPy4M5TdizSNPUf/iEIQRFVy+JpNijk11r
V6HznUv3qjrkC/3ck8kiksGNATIh11RDVo4jeUOCoIJLpFAtVorbbTpkWKXha0s5smrXMZu0MBbk
0aa9d5Qk32PShuc6MnXAZ1cHNR4Vt01zWvUx5HuZToJhrg3/zrQeK3D3WrFwtC/Fm+b1w9cchVrh
ck08bvDAirO7dkw3nvRLrxHCsvI71Gwuz9+5xWgoOt0DrkfTP44DinJr9IWe9XdS5/e7DijRyuB5
v5DjTqYORRgQHnRtNUmlgzY7a0B6NnGHwgb+ctQLeYsW9E4ssl3Gy8trvJWZ+bse57zLgzv5mu9h
uf1x76MUZMzW5hinitqHRbEXrOBBFKJN7cIGMyg6ytmbFUdQqpekzM+MVKV1qJBSKWqChjn+noUh
SKo7jbRIpTUqCzsNA59KMzajWK5cOaFKn8Kj2F0e6Ml2t3T8BmSw7YbJxph7RyVBadXILQz7QHUB
Tg9rF4JfKK3CPP1+OdL7gvi4I2TE6ySwOlxBDY3/zqbSzOJS9RGzu1PvhIN63e2ja9pD8mfKiZhZ
QMxfp2vwK41IdW9hOuc30r9CT0ElfOKtuXY3dnyDbFWacke7bKVzF9RCyx4C1a6QeymJeHmoZ8Nx
ARAldGp5iMxGarVdoPSeoNx5JloN3b0pI4/TDTcBpRq54KX0nzfW/8Or4X1sH4LNLgFYGZpGAGyd
YDem8Cb9mbUVylWMQTWm/7DJVXM+bbKR18rEXLjDW3zSyB51my6SubDPp3R4vDhUdbq08xdwMH1u
XkTvTQrkJPP2KTWCTVpUb1kcxVfhECibP/1eKlG4hPOAJK/MvSAyVRWT0R+DfY2E0J2vpqbT+kq3
sATm+4qsD55NUVRDnh6hcxC0RxEw0FCaOviCom9j31SQi8+lbwEc5m0hxgv+KvN8RTiDx6rGGcez
Tp7fyNSyDdG2tcpD2FuO5PuHLqHBPUhIsciPCMLQ1VrYzmcGyFP1fboAQXBDO05XOQzoIiza6gDb
HZUaqdtp3igipWHcFK3x6fKcnawOhsc9U6YWoBuyNZfHr7Is9Xq3rA4gY+k4daAWqBAn1pI58fxM
4zNy41FAV8j8j6P7eFAg+tI4oBh3aOLshoZ2IlrbyyNZijBLDYiJhACoiFBAGxzFg5n+mYQ1+3Ua
w7RpWXVInJ3os2atQRuUWrzB5U0Qr+VqJwS5c3kY796uR/v1OMocTAUtcKQwSxT1KT8Yoj2+RNkK
ZLT1EHyfBGJ+dq6TLemKn+TVWdCpBPDhjmP08QAIlaA0oKmpCtKaUr1f0mFe2L1nthN7F3cewGn8
bX4qVggTVea03rI+512a3SNk12GFDKM4LdcCUAxQMj8uf9L5+T/N2wSPneiusgq053hwvifB87XG
ErmU1dTu2qN+Bkolx0TcB0iykAVPHvFTOBMXC4zEeaZq6uy6oY8uGEtNK5lA7Sq/90bb2ig34010
523HbbRTrq3r8U34AeMy/5m9XB7ruV3wMfgseaglPLqxJbhIO1vJ7iOjXFig52bQpNsxZWHO/JMa
lJt1yMESgfPEwT91jbCbo6B6T+YY95S13yBCLyThM5tCm1KUKTGNKiWw2fqkqGfKrSJ0h16SEFFq
73VLvq2kypGQc2ohS3mRCujprYekr2cWHWoNMYyFG91prgRpjdo25w7nKDeQ43UklGk7GGUwHrCK
XOEh60AS06wflyfw3FA5cUQg2zrXA0qjx1GKElkCPv1wkGQbFWtLWqmKLX83X/s9klXf2ufyKRUW
7ginRw4j+xBztmrQfi1SFw0J5KA8tA82CSz9BIaxpt0vjG769cfZTVNMwL+c27zglLnZQDEGVDVz
aTwkJJrW1gubro/8wwCbYKeJU90qTyh5XQ56uieOY07z+iG5uRp6FZE4jAcfVRexf8kBHFyO8P7O
vTSs2fGGq3vrx6o4HpRNtVJuirveFigV8V68EXaCE+x6O9hCnAgyO9iV2+SXv7U+m39m5DIdUMcD
nR2BVZV7PBL68YCb6LXcXyHJu/A0fb9gnwx0KpEY3BkMQ5xtxBHtqgYxpvEwXIuxrW+zZ/9HW+78
DOaODRn60XzcS2vhQfzuos/2IDyEexq5nwvHWuu2e9Ms2DOelDreh2zJE+wT8gNUzeO5HanEwu1N
xEP0TNUBlMiEELObR0WwjS9LT7qzexNY6H+izaYZWoJcG+IU7Vf7Q1N2Gp3iygahBZ6Gs1kT7OEq
CzbuwkNkRsf598R+iDubWMU31QZzJNDrv4JP2sbfqE600++NG/8xuPVvAPyIL/3CVj3N8yymiT5i
cPWFwDGdqh92jUjlfPCwnT6Iv7DVidqrZBcrjxzWykKgOUb/fdlapHY+Kz6LpjXLPg36NJxa+nDo
X+tN8NX4jNTtTfYJtd7gRnwaSuww0IBCLHBlvjZXl3fuudxAT0iibUMZRJnbtmhwxq1gQEptlHW7
F1byuHRrPHMf4FH0IcRs8gw1zg1EpYeDeK05rdNvhl/5LWTwbXWd7sKduo2ARa2VfRruAMY1Cxeu
pQFO0/xhGocOXFtS+uMBXgMg3h4NgibW/04QGEPT5Ziqx9wuyYxNJFPKZjwIwDSqLlpVxcK95tzZ
C3rlPxFmwxCStkDgjbxTlc+Asm7iwbgqEnFhNZw5B6kUWbLM7YYq49znJQiasR6mNN5Ye2vYNN1L
ma6lpe7CNOGzHDrxJDgGeQ5ptPGOp2Q0izBDBGTce566H4DmhE+pXz8M460lqAtn3+ndd7otGaZI
v1AH1D7LWOYYDujupehngkuVWv+pt5AKuLFclyZlj8p96oztUsnhTJ6EW2Zyd2HGFNpZs9lCMqku
wwIYQ9FICM2PO8jvG9cUfjXCbjBqgAr6Ok7TTVt+a2XTQV+Bl84Swft0MmmjIb84EQN03u6zo0H3
lRyIFnDZwKWDIg/QphWxWAVF9bkyhaW2xcRAOJ5VAy0YGin8XZlaYrOTMfejSujQaD+gvhfZfa2u
M4QX6zjd4XG49alXDW74hl/9zkQEumzWOUyXy8nsZJPQ0ZFMWvdk7Pf+/vHCctuQlqinWnuEYNiD
ak7nRCs85Jq9YKEpfDaUpWBPTfrmOTybYSUt+g6FAWvvaqO2juMQWHXlmnaYIdlxeVQnS5iXNhUl
Q4KXwbNx3mOI+xoEvCcOh27EBJ1OUO//DPqnUQtvxaRdldLBrxdaDGdDTu98pnPqkM1Stoo0XAmY
YDhUxSRFmAKnlJxAVe6poKwGGcxcNW7HrnEuj3T6aEeJYar6q5okTZUtgxL58fxlQW7EPep3h1Yu
ZPQv2vbGit1x3fu+bIehuA96Xdq1+pBtLgc+s3iJTHFDYstiyz0HSNDxKjwzLioiR9ssMK40qA6C
xLMcE9NvNHbWXihuWoTbNXnb4gph662+sHrPjJ5vyvFhsW6QspqlxbgqUWExivIQjYLYAgRRUY1C
/XVFT7n6AZluMuXIpftWKpeqEvK0OWdfntoA25e0xdPOmMXWWl9swF2Vh1IT4IhauhBvMyOyEHjK
0jupkYcbw/LHm6EcklXelHB50DtxGAdFCwPBuG7wXwYB1sBYDspKQN9thZPdiLRLCAgO7cZdVOq9
bSA9t708dycHvKEYHFYi2BxqGxzAx4vGHdPRL3FRPYAwbxBfRWyvF3RrYUfMNCfY5YShcMezlyYD
UWZfSC3ysU8tKkRhaHFNqlFT17XmNYpC6aY1uwD1x/HBS1E/7ULFRGG3LP6wR/v+CyArA4Ghi3Ny
lI0BgriJK1YHvc1RYyzjdNOj4LzwOU+3PgXRaRMo1DgoVM7HaQFbQFu4OgBRVXF0GJOvnYv+sT4M
6HfGyE4YfhNcmW3c7bNCjT9dns1zm4B9aHJushtpChzPZql2Rd3gvnDoQlXFEr6Y5JpbBWVsfyfl
XbjRWzxqBFUYVpcDT3/wbAeQzhVz4r0pzPZsGZmC2/tu1Ol7fBYsG2nnYitXXbNyWfcriLPIXUXW
9z+MaRKQjwwXeJKjnX/rhK4W9qOewq77Jgh3QeeuJFF0pPi585YMpE4OrFms2fhwFEIzLHflAyQa
2G/qjTVWNxkmPH9nSFOnUeLMgqN9PH/ZiHhgE6nyQQVT/tOj2jjY0l3zcjnK+cH8jjJbJbrVAuwO
uTW1RX+VZcYqaK99b1x4XJ+sRT6ZRUYEHwLhnBLq8Vh4G0UQDiL5gGSgPl4NynVfsvPXUnZf9wvL
7+SyRtFSpD9AiY9rKqffcSwBnqQYGz0jek30lRav+2dP2V3+aidbe4qB9wkNWVCMwCKPY0hRZ1U1
H+7gq5DFXNwKEQm0TTAlGGitXCmDBYj3DKL3zuXAp8frceQ5vITiEP4tViHyPmqoOiPYwz1pJYzf
kdj6lInGthpRN9SFdT2+WY3oDKFyffknTN/vaHtPv8DUIMrqGCic3Gg43c3I63PpYBnxxkD02rde
hi5cN8lD7SkLm+D0/j9Fm7I0cEHu//P3YMnl1PAxBjjEveR0hr7Nw3hd+fhS1OGz2r+6sfzqZ49a
lzsTzH1syt2QLdm6n1tSXOB0hotnMYjW4+lOEymLQl+WDhqg6Kp6Q1HNNqofYrWkyHBuXYHT4AZF
wkJqQT4ONELNCEvoJAflMWw3TflWoPj6I3Y/FeoBiM/liTw3KuCyEu8ZTmFak8fBAlEaqiiSlEPa
mp+MEYHQHk3dMnktI2Nhv5zJMmA0foea7ck+DHqEOFHFznr5k6fL0Jv7mx6NiMsjOrc0p0cLQGVu
MnzD4xEVCEaqoTSSmUM1Wnmh9eq2DfK6avOsQJYooJgsfMPTkgxvU255Ip+P1ckr/Dgk/o1NEElF
fcDD3XyNB6m22zIZoV77qD0nCbRjy/gZi5EBf1TN1h1eza3f3mq5ltmuyFHlBokzZkFxN8Sjf5dH
FU4YcYAFfNW+XP48p8U/c3pkwX83mW7gj7MZ16IOB5g6rjklUcXDpOFLYeHOmdWtBouVlKxyFb1p
ZQsFUrEW17GRt+thUov22tRfNX6Hul6TCDhYW/Lm8o87nTsULHidWQjMcWvQZ7g5xFmiLk9ibks4
sqzxO74NSxCZrdaPawVNRnOyrrkc8h0Ee5zKqKbRywNxCoCRZ9Lx5Fm+XHfBhHnt3MF488zG/9FF
dfw4dI2AZnPQdm99oiClOI5J8iVrAvjedSjgHtjQv3nsCxOJa0HFGyCD71Lag++GT1EcCm95IeKw
JUiTNYkwWMGbEuDjhDwibDTbc2X5AWl6JFlFXx6vu7DWHtRcFqpV6aH0Dps7xhhAtCL3s6lGAn9w
L4/pCl2Oap8KOeVMSQqiL1TPB5xCcJBBOV/uHiJIqRAg86b7htkanV1IH8lnbC4xji1ivX0GPJJ8
g0tatnZaJJDqOtoZCzti+mYfvyktWQAVHMDSVEjXzNntSMy9CuSIXhxI3Y7XrzG/spWJt9xtL8/e
PKfMA802eyeIXaUUBGpM0akF0LTxwXL7heFMP/fScGZLJKXOk7UpUTQRDG3hr5HoWMha8y9GTYLa
HWecDvSf6/Ks3KOaAqJoUtge4iTce36yQ7EahYAyxLYhorp2+bPNB0SrFaQju8w0NAtw8uyz4U4q
YSLatofAp7IziHm1QkPTX9haJwcZ5VUKLLyvDDDW0tyXvtX1HgOIAJCG367LqkMsqTY+1UW3yXAS
GNpxshHEhSeI/nBV8M4iMIKwMkhyUI/K8ZY2O72vsyLhcanqdgbtyigCuzUXhjd9pI+r4j0K3XnK
G3xOjs/jKLznALEpKUUOoXXk5mCidJCB4PnTqWIsH6LMpypw60GCTnrQwzhFO8R9offQbS4Heccs
nIxleiISiSfUvIaMUVcn+mbIO7F2nTg0DtD98Hr4SR93FY35OtTVq9xCuy3AscnFUUtR+p5/08Ht
WtoKp8uGuw/dY9pvtK1pFx1/1yHB465XXf++FxCKt/TrKIP5FgGRkuuVC+24qB8qecme+uTogQCD
ZyWqQDACUIWRj6OqA2LVtI6Ce7xbNPxI+2sNOXDMA18uf+rTrcfRRvFjQoVPBd7ZfKpICElyKgT3
sVQLGxE7BzvR5KXS30l9hRcWzx/5naP0jjk8Ho6nx0iJezInqWJBuItkCZRPN2xaCeeNzhDRJjBV
yjvV1wqTERrJ+RKwbj5QfsF744Mbn0gFTJ0NNO2CoklTqT60QK9X2ZB0mAck2cKlcinKLDVLQgS+
ORPrQ295BxxEozVMi6We27kgmiq9f1NqxnP/4r5L4rinhntQPJ1jMxLT/EkYpSU37fkZMH0xDkuM
oifdIi5px3NmcOkxM0jhbEIj3RRdUDoQtqHA92awKaqiWP/ZUuTwRENvuvIoJCq6OsfxlFwNtVSR
igNGPaTmX4X2dDnANMUfs8pfAUArsxDIx/OdzN1cz8RWK+DPe7YVcI+hReQ//7Mgs5OzRxZdbiWC
BCmSLsVLNz4WRvmHB+Z8JLOpSSMN0aCAG4CUvXXAKDEHXsjz86w3jzA7s5LC1+H+K8UhK1b9Lqls
lY0a0qXGnWONy9c/+2jTiv/Qxs0wrIkBWRWHRPksRYhHdzcUMBY+2jylzoc0ywBSrgxpOE1//p3x
jLtCtXuDF/pCmJPd+b6Mf6+yWQowE3QJoCQVh6H9pgA4RDnmn32saZwfPpYSwGEVerU4mNTyheTe
0PAz+PXPYsz2YhwLSRDGxPAG8MDmVwVvnWah4r20Hacl+GEcQaaPxtiyxMJEtBsJaFb8Ei+2oxem
Yw447bDHrHKLkbSw/FV0ego1WJjxaUYv5JU5fC+uGEReyMXBkMKrwuigJRw65ESU/NvlWTm7gqEH
yOZE+KCSePzFkPrwAT+y7XlarE16NVr3ZgzK2rA+udpCS+Ts7HyINdstZgAFM82mp0yJO6NxK7VP
euI7lwe0FGS2V0pBDOJOnvIYGgqxciWaOBP+necf3IDfn222YbDWssrqPYqMHxOmvhUOCoReNemf
L2kAlLQ3KETSLFdm49ExILIqQST56/lKzRFIsjD17ReinMnNFJNAE/GgVXkuzW6kiNCFbl5WxUGx
6BjzuLbzxMZeF1N6NB7MpefmmUkiHG8YMHEUJU5acIXi0o/vWN7Fl5HSVaTgrGBsLq+Ek6Iq2fko
yny99VocUwwqDkWynl4u+/w+eggHW8ztqrWL7+Od/yAvPTzPDk0DQsHtlI7GnJEc1YEsyH7DfFmx
47rdT71pHTVOF8rTZ8N8qD/MjmvDpEJOJ4KLR/i1B+sVC/jH/7j8Ac8koaMax+zAllUpwh+NGKGL
35n6UEpPyGttxyReuBmcn6kPo5ltJ6UKu7auSHcd4gYy7TxUW/o7VOdeMzyTFQy09bbZ0pD+pBn5
KrbC69ZQtjhA/nnaPRrx7IwysoiyajdlqBB5PlN2lBoGuyhvzTxdCHXyIH1fnR/GPDurJDPKJCgq
xQEbHa10UteuP1efjKvoyY1XCtKPA7plq2zjJgtf+8zx9XGQc33pSBLiqJsCY5Xr1LGLl/jD5YVz
+jY7ro5Z8xtrk1IymapjCB5Yr81oS99w8YxqOGd4E28war8ccGGlWrPd4ElShow/Q1J6vNOGOxkV
sjBKN7XwtzLX71mbQy+xxCJ7BkRCnReNuusCtUQper48nIXNbc0O5SRpvLJ6n6G0v9KaG8WvdmK4
kB7PnPxHy2CWHV2hktVMYY7EpEM8EldcfGblpsMJbF9K3vbykM4eMB++2zSDH25mUo4qkTZ9t1bi
9h+5YIC36D45lvpkIEogwxRutKU3zdKymKWVdvy/QcGxk1YOfvdk9i84tl8e25QVZpc1viQ9M4jd
E8N6NjYL4l7a1FzPMX3YRJpoU4rGVRmPNmtSpsvQIX35OxGR9+UdzV/z9Y4mVlgk8cj5mVuOG4a3
eTqs0hQLdc38FFnWCrP0hS12Ahz/K1/9jjk7DWpcuDvd5y2N/vuqU1770kDSscWfLNggFhak8k6y
1kp1rSySWE/mEbYnyERdph9rUlqabW/U2vS4wm9zX+dflBiJU1i5GYKUYOvXf/hhZ5Fmg7SsECHL
xNP3pXjvFuJOqRhgyFO1Dp7wdHZoL2wuR3wvrRytnlnI2WZXBuzfUf7W9+rWka+rZ3lc0TPDaRNp
XIAktnGF/fOKjswzpsb6JxPa0E3gLPUzTjp8yvQzAPBAoZEkOEPzG6CQjnE78jMQaPza/Sqdcld9
Kh+9B+NTvo6/NrvmMbsnOC00Z7H9fXaCPwSfnRdD342uLhNcv8PgybK1jWQr4QqnzfamcpL7fhvj
zmX3P5cEck5X9TTsCXsLsIYr5xyWGSmJYlaWr+8RYmxb2/KdoXZKYR3Ua7e2MY2+0xeW2EnenUWc
nftiPAxKhOTfvhisBzn9LI3Buvdap3SfR39pWk9OkuNg83ajaKW421fTeoYFZpZr0yic3hIXkvtS
lNn0YVKAhVbEkLJq44Uo8tK6y6TvlzfKSZadDWWWBDqQyUqiTwvUT7ZynfHUsq6Usl+XCYI9qNGZ
EBYvhzy7LEGcszAQfaF3enxomcVY0hdztX2M+2gS49IbOUJ87S+RvM5/v99xZikgwD2hHUdT2wce
tCdln4tbuVh4MCyNZfoNHw7gLotHlJEtcmj2OU4aZ5JoNCFYpdpCQju92L5P1O/RTL/kQ6TRFZWs
ol+2R7xTfLC+14+paAe38i7+1nzvXhHPMPE6X7rVLn3D2VnfoZYtlvTB93i6+iXy82O7koWnywti
KcjsfaAUkhfmGgeRKlhrMwg2IXY6oby+HOW/JKXfX3CWIgQRGI4ls+6qdI3vsZCvrK/mD14++osg
OqiEY9F4OeTl1SGLs+yfVSC4eQpo+yLbKtZNbHyuIBzgvfrPwswSxYgruo+VprbXvHwlGx4o4Ne0
d2SrXPiEJ9fNozV40usSoWGFysBE5YETeDb5aCKGb9EsEYUVLjj/bFizPFGLgpgh4sneUr+7unqd
F994/a+6UnEuBzp9KINiMrnvWZMnDAp6s0yRqKmRVhij7nv4e2G7Sj716JTZwQ+rdXT7Md4uMemm
P3B2OwHcAH8fPgiN7jndSx2AkZf0hvdouw65QOH2b2xcIkx9Qk5gZBdni90CK65gXKntRXR3qdjF
1WZACHtl4CmwsCrObN+PoeZ3HCFBOdWHZLRP9HCVFusQ3zEl+HV5jpaCzNa4aeI/UIBh2YtyhnFn
6eCWu0qMpRW+FGZ2HMohuCalZSwGivAqjQcx+Jq1SwSZ8wsOoAst3YloOC9n6daYpHUhanvpMdm7
zwWO2yKvedXRBtoQdlnYco1JwkKeOD+431FneRahYzFTeqJmEzTpc6296ktSfOfu3SyG3zFm624i
QI1GNmp7kGq3mmyr6/TR2PtO+RhvTKdy2l/hV22rrBD8/ybWtvUl+5Zd/Z2l8p+fMEe5qi7wCqkY
tP0gNbxPLYenaZw9XQ5yfgf/DjJbj5lUuFHqMs5OeB78r2P95c/+fI2ti3Q/LVaSxKTmeXzcRwU+
qIFXNPdViL0lZMGfQi8u8QxP+CZTcphwh2jBAUM8gaKYAAaluJLa+0hIkao3e1d4M/E+fI2Gsfmi
ymkROqrelC9hnFAObfBC4OHgJq0TNV7/HHQS0PIhlrs3Sc+1fgUEw0O5HDbri5IHRbjqKVYjTozA
Vmon2NkKsO2LeuEOO7/7T6MA6YsBM632ycbq+FtZDU4lnhrX974c/y97X9JlJ84m/V96Tx1AIMHi
2wD33pzsHJyZHjac8iRGDUggxK/vwNXdn/Pax3mq171565y3XNYFNDyKiCdie1yEXopu0iOQTNYg
YGm83K08X1lL+9/58w7+Y0wYh+C8yOHZd360k2Eepc6JvcNevnyLXOdKKGDbQjgYT6aKbB/7cHla
SXr553nxm2dlO20RQR+3603Ojipv8ilPltDd5d6Kg+DOwYmwg7p5BqkAD7MGGufXvCB+NyZeLaYh
7BlxpTub636AqNJtqburM1iPNvXyLcCqSkj4aMn2pp5hsvznhzyvm/By92/5PwOe7cJdCjdeTZi7
A4HSHNwQPCJaxRWxRz8WQhT+5X0Eo+GhYHRKIRMP4Xj0cvpEmaIdD1e80rqJy95P3QOt3bMcWP3V
TIgG+tcPB/0Og0Qb40FGcTZbccLEdODC3aUM1kDEz7bicIIrR9nXVSB19koR+kvdiz46aOkgVYWs
DczNud6Mp6lRTZCRu4F9bwl/SGHi2avkog9RvNVxtabZdezGN51WN0n3GiL/y0KBjA7MF2xEIFKB
AfTZRpYj0SaA1z65I777tCaGX/qQ29IJ+5wrogtYBrOiU6/ZMP3S64CnfjHu2X3J1dQNfiV46i56
v/rk2KTk2gUxmlJVscEp3ECPO5n6snOIkelXxOdkr+WXnh8S6W6cgjZ0SNJ2E9Vzocw0ZIjQ3hi9
S/sQ0RcEGSjO+Ne4sd+OgkkDzDJB/frjTfx0M4zwdae9T+1uCJCILUYyoMpDE8efp+0v7n67uy7I
RbSDwnw7RdDny2XCMklmOQftPRxp56d4zPZML1eHt/lWCySQIQ3mb9EZdDcMrURG0TDYDNEWTKhH
DpvM+3Bq11Pn7SXyK3uEKYf6auuC7p+z4P+s2f9jZ4//xzZwz359Ec56MBZ+Rn//7MG+/wf/eLDH
2V9oyYTRH+Qs2OEgFf5vD/Y4+osxyIdz/GuYy6HT73/C7tL8L4A0aMfdJe7YG3eLzP/KZk3ZX/ud
Av9qnws4ev9V1N0ZtAHsGxocCCVgRrXrVdk5dbbFKrZTi0NMzGF8zTbzQXFqTkG0pTd28/lVG43i
GpMzP2XRwE4E3a99wdiAldxsLK9SRHJfCcG7V4q8l+fQjx+WJQmuhRA7w8lpN7X/GXNhiKXrHPx0
Kr0qfS3QEYmAKePwQ/upLtMge42yfbmU9wFBPaAbBKfQ3rufnG2WSeiQNYT89oqpGsHiUzZdTSSw
zz/NjLt/qpSfbaVfbskM1AbCCUOQFikc92DIcHa8IphjXdtsyirQweS01huxyHBoQzR0kvipI7F+
j7witAyEan7356HPbj772PAipWh2QZvwj76Xl6+0zoheJFv5gWy0/8RHOVwZzyR6RPYMpWkg4gRX
BnfMaYcWCJMJhGI1c3waoaZ+OzBDby0R2SvF9m9/FUyXU7I3c6D356wEYCrhOUEaSVWvJDiiZIar
RyQN2nFqyA8hSDXXyjO43sWsPo3bvLzvRY95F+X3yOytcb0hDE5Sr7yr/Tv8/xrzn3eFCwAODywQ
WFWdfadsY9nGJ8RHrTzPjrbPSRV2yfT3Kuf1YlRJ8DHf1PydtjI8LUt4362MXtcrldfKcPtKF+b5
WsCHQ8oZNgosUHAKP17hT6cM3Sja4s3UHNIuw+pDLgqsI6YGlsdwC//QpDCWeeXx95d+9viwr8DO
g2IQfW3niyFmeuhaJIgdco2mvG2dWYyUqSl8N03elY1omxJllPuu8QGQ32TsW6/S/iDjSF0FdRM8
hW59DWp7WQr/+CSYv7t3JKze0CdwtkBXY1IdD7Q91FCE30+2BlAOGWmV8Hq9EC1sitk05q+8+vNd
YVe8YKWimkC9DxOks3kQz4rMed12B8lqfsrAnp22dJCvvO/fjAKWCoA8KkW4pp53XQgaTHnbI/Fu
7Q1eKEJUaDnMZHz482f95Q0C7/rh2QX98B7vcVZGiBZ7Q991tOqpH97IuEkuBay7Z8RI2PoE2RI9
dYCU7v48Kt1xhxeTae8niXafEOix4dp6Vg7aROSpDtukkrDury+CJg2+J9G6x+J53RxHFxleejKk
IYSmk58OqGlGtFRtLnaIoQomWQU4EBEkl0/2XR/opjlJ4hBR5SWCokwao00FeVzqYWICRDVLtvWh
61J+g6lEbjvXRfc6JSY9KFh3ZYX2tbnhCAZcy25OPS7NY1i/abJarqcZm8HJhF0sAUMhhqNYlmY9
WEHUUQfxAi30GssO8SQGeD/IY/vcqJW+BTzr4GXTxPIK86TjEM3mCIXr4cmsy77tJW5QM5KDTNYO
IXLgNI8rgciO5RJECUIi10XwC0XlkJ1I5FOEs27L8MmmCBY85MQPz2set3WZ9QH6VqKuidqqDi1B
bFXg2OcgRvNptSPE0B7rS0g563eurfUzclzRGD5OyFD78zf93UzCdoRORKwORJGcXaQGICMx+M20
YvEYIFgO9jZonaAHqhEkR8C7vm2GTLxSBu8L/Jd5tHuG4yIFrf15w4uraz4TrtJqJBM9bPGYH7RQ
qooD8Zo24DfPt9uvYCRo3gADnU1ZY3iPeinHUFgV15GfwmPdNH2pIMC/wjz3Rwp/kPJfv1QKphqO
xtjrwd+ev1TOl3rdegpHy9y+6f16WzdsqJKonqqQoSihdgr//TuFRDZB9YfyD3zg2aYqE9IE3Cd4
0LZNjvCRoqVqM3EkmrOLPz/eL6cYrJPR9Y3cICgyYd18tvugZJuXdZGYMxtvq8VLfeE4/InCzoGP
XCfzynh7ZX0+X9DhCwsqjIdi+hxcGFiq5dw3rBqpRVWDDs7v2eYG2ERv7ePcj/EHIM6zO4USUV6V
lilEtY7vaWdhjxaMclOZPCEMDNExWGDhneaRaip0jfpLIwKEQ/75/fxmeqP/me6drZCGROfwEvxp
lQsscvyEFvnNPMOkAuG4YUmVWf8XQ6EKzdAD9wNVOpvey7KYXAvO4GY94l4MK6zLLggyRLRG6ytf
4XcfAQ5cWLLwOMfmf1bH+yY2Wbd0rDJbWt/MW42uAlSqiKtEBCYsdIbuGsDJ8sqov3mXuCejLXkP
pE/xP5gaP1VMEo5+axNsrJpZD3taYKflFBtfADmNT3/+bL9Oa9wbdiPjBMgg4Kz99PtpqGbd2ODN
QisBZ5WqS9D6oeFmcEq6AT4m6Ep+Rdi8//SXuyCBvhixO4CwcJ6eN0rWDelHxD5TxNHp9GgCb29y
HLGvzJDfPRW8S0A67ts7dEovn0q3NkBDgEmrlvq8DKJ2PpGxmd8Siq5q2iM57s9vEX/lr8+FrYFi
/8P3ilHuvhxxgMgLty+BlmD428Dypl2FBYKcLPkxsmuO4HKJAL3K+EZdmVUjRXR2lm4w8Yj8UmSZ
6h5YjcjQgwFkPFSI7h4fZbt0ovIBqfvSDRC1S7OijgAMTi7yzW6P+ZRqxG96NXxpa+lPTUvcd+Ao
8pbPdoiPmiENChRe4+ajdDhcC5OlnMMSQLdvkTU9fVo7YPvI7k7GO6mmnEN+YIaPugNSA50tQjSK
Lpzmb42UaHNZFEfIniOx+1xL1F9lXktmcZHu9DWuZuGXZFLo0cSnH5/MPOunHl/7e9+Y+m0drzka
YpetRhztZENdtDoQ8LHRbGywmCKkNqfhKj+nMrH1FTw+0v0l1v4OdlZMlAkdhvpo+tYjlHRsJhD+
0zoUXTCzqLD9NuDKZ1t2TeZeIsB75eu32GqGWz6n499UWUjOV+SgPuK2sLwfeu952Q8gIW7mAXkM
BYJt18/1MtGhMCpLAErRrU+KBWDj+2YBEnW0G8E1bpXxOCCWVSPyPWr81p/alaWonVZiSYEfhQ0J
8u/xy+ZN8KD6vOsqqWv8EJf2eIXz5GlyrBGhqgrUhOmXcaqb7zRGbDoCqVs+H6fW8YfBDzUIee3U
7UQD9YzazdoiqNt0Q7j1JjKkU+h4A3QWGF64PiCwGpVxt6J/NIIRcbfthMliV+T8UiJCdjNsaw3N
GM3s0yBHpGk1M4U/MtFeXNlYEACZW5Y/5PDFQwjBSt11GMHgsBijBI4SKs8ReJ+3xkAG14n6Gl9w
jUqUn0iW9tsIjgZWq2iLwbfFH2QqarcSYanzW+R4WQTdBhN77EKYCFQtmPnsjcvQlxmkovkayzjv
T50k9eVmHfUHSCnFZUuE0OVCQn6/0C1+xEDhUK5mks9uFdsD5jWciOtGLd+0nPL51MsVvzYeccgh
b6rWt8heZsMr5cavVwFUECC8YBkBPgMczstF3q5pNESg5ZEUH6YnLaiE86OI38w0cAfUHWNBQucQ
CO8mABLJ5SubzC/XWlRzsP6Bg1kM/heV68vhRRxpjSCMuFICad5FNG66moZ4qzIfgdK2qTrOieKV
oYGolJny2zyRSD7HB6+ydHY3KgpeayL89ajCcobyYS9TUIqlZ0eVDcbMBWNEoc7H9QJaxv4uyHRe
IP9tuH/l+X9zdqDu2h9+dxBg5yVG3gNHTpglFUBHd7nKxcNnSIobBnD72tPV/N2AGamWbkmKCFLj
A24gsvQZUt41rZuSzR4bVZaI459/2K/TAo7usOncpSAogX4w2z+doWC5jNqsQI6ozP1liAhkeAxT
FRxlprA99nAiXFpE4rYa6U6La14zrz1jLIAtQDOJuYHKC9dwWMyeHXdbp8I2RZA9CNaFQ2KDrR8w
oLqECrotaE3n40ZwylCkDN6x1jIkds8G6bRhaz4Fahs//Pl9kHSfiS9OeQDGu2Ur+qMiYMDnV/Vo
WteALISjlljmK2iMtvTYU9wQC3QaqbYMV9/Gp4nNMyxkO9xMYoWJVNSora44ZvPXxQMzLRGGyy7X
PkK6+Tg0SIsnG8gbJEai0kRffj+pS9yesesJOHBccZXlM6Ic9aBKxUn63M/gvWMK+xmcxHrJi9FE
00XcNRyh27VEU+3cRThQ6xjbJaRPKX3fpFzQMvQezvxpH5May2pu3w5x3CCnPY4QKT9mfWjKZAzo
FyVWbDdwSQnRP9sMihYsndyThHgrLkyggrZUieOXEb7DB6LIYEviuDQVOObM4w+3ZvyiuUyGw+jn
MLsC7zTghGuDLDJrydZokMmRtCy+TYkyT3Rzmz1GGxoq0YCqSVlbimTspPPhhmxdOj0aBlThMMfr
GF24LA62yqbhm1FOVNwt2F1ssa4M4nvZhMOznjkpmxVM1MmuAthXo4wRlQ4gDypkazUvV+/HtCSz
tnertOnXTmYiOOGEHMZv4+JD+wiWKoTlfd6k8YX2P6K3wIOGByIUm69whJvLzdX67WoUXW4062BA
2pN66xGVvMoEJJrV08k3tm+PLF2m6D7us/kYNAnR1TxlYQ3tdTa1CJtTWpVyMM0tzHNyWiBv3D2G
HCQkoAwQDvianOrKz1Ng8fNVpKs4RJjpcSKh+YLsM3ePI5t/YZhEyAru2/Qzyl9KijwXPi5kEqgP
8NnGkYkge/MRV8sZOFY31R0Uaq2uLyHPbG1BjVsA28Ej5ZTmtu2KFr65MDbQDfqFDN0PgdUPJ+tl
Zg4w7WOPUjumKoM8u6Nq4adZwoxkRuOgqRHmiZaYOTxuAtMUCnPEfhdNsrBbpBshNa1POyQ0T7Vt
IAyNrXlG/WDCArQoz2Az0o4eSDyg0OM0tOOTJQh0PtSIjkChFyzqm/O5bC4UuhRdOYoonsuW9gOa
0+ZpmE56aNKbbpsQ2B62PItvcrGPw5CnfCHWpJmLVPoYSYmJgf8ZRCVNYTe3zBUm4apuVlOHT00k
MAHBgwSfqesYK0Q+GlZNm0n7C5n0zQeeru4iGPOMH9o6X8OKRQP5sAlPP8529pB1zJDolXEPMgGR
RBMKRLu2bbjfXwNdeh96XXAv1k8uAKZYkXVYP2zBFiM9O8dMK2iYyJOe1r3G4dmHQAbQ6iOBPhcV
7Hj1jLLVhE+zsdyUcMDVV+uWdN9SZoJ7bsLFF2pol88RBRVaOjaEH3udB4/L2jIo+4M5uB8tcQT9
9/H4zo66tpWjy/Cx7zL6AZ5V82MaIfzbLXR5M3GFcPbAKL8WY2K2pzhX/PNgGbS9czgjpx1x9Qlk
y1MDeyKss3k8eAEp8GHQiBAuAMYhfRBXbAv1NF1XWdZwiEoLh3ibvNiJpkOc8L6v4nqIWizLIbod
UF4PpW61HE8CF4BPy9j0rBx67a+yxSksi5R38WUQ6EUcZiugvYyzNvsC1SJ3BxhP9es1G1iyHDfc
Me/qVbsPKyjZpIipyJ4g10mvjNYRqeJhWTuc7Bt/Ey3Iay2inkUeHk8wMa2UQ/9SGfUj01dGeILk
GFwwmtJJF4tLPqxhe6lmpoNDv4zt21FM2pWTxV2wJNmQRYeJ8m2sRETre6WkfEZUVUiLNk/a7RDH
i/kKVSL2s4x3we2CXRJRuVrMS2nxYudST10HFmrtw2dngzxDtLsJplO+Aess2zhpnsM6Br+dbxO8
UJHd4+ESHEpdubAHfcUz2fe3LLGCVlluV3/a8px/J1739MKBvH6PLz1pUARkVHgFDgV3ytF9UjYL
PLFg9ROhrw63hUJp3iHuPUO4OByAO9oc8n6mT0stcGbxWQ5fYckVCkCfrH9vQ67vdQjOoYpgXXKj
fbuRUtUbzDfNnKx1adHP3lZhYoPp4IgYl2LK5PoZZnZyKdCCIz7Ukd4+Tw0cey8aKXCK2oX0MEWP
zXwDCwEJsomlgG2tDDw71KAcHJtIW2R2r9NAzEcfRtgSTxeNIBT+yPG41FVXty4pA+gCAAaP4BH+
AQv/j2z/D1jt/FQt/cK2X/+9/Y0br/1b/Ey4//iP/mHcM/YXKjlAFki1hAAEblb/zbgn9K8fDtco
Z3+w6nvLkJCTbf7ff6TpX6j8dtMAQIUIbNqzMP+LcU/CvyDToxCRIAyDAudJ/vep5wBTcI7CTzHM
4EAKNOwcBRVNMs7WLttR8qmhBWR//bdIpTgzQSrG1zYdocVvXdsWP72ku39Kx5+J57Nrxj/j7j8e
KBxq/3N777ZxeleMbEdD6wUN40l9nJJNXcRuoP+qMeOfRwTyBsIM1zyQume3LAQAdhuqKxgXKceu
BjI/5xZVV7xtsK+Lg1fopb00/6lS/vFgkAhArgmR1a+dg07DM63DfnMM2JIdsZ/yakEibQWHxPao
nHMlhw1pOVL57s9v9Awi2weGfwHEG/A+3K8u+xv/6dICASaRnQzwJTOQ6I2h4feZjv7Qdlt0MIN5
TVv7u/FgNrfrNZCfBGnqy/GmwVPYM8/bEYUychuwiwNV5dO23NMpA0qWjIN9Tcp+dmHEM0JjEoMe
wIQFDXKed2eopV3m0um4wBP61FGBXU9Gr8nkzkeBfApgLVzDQLdgbZwb6QVTstJkYu6IYHt6wJWv
udCgKV+hV85XAEYBkZvDahr9cTsV+fL9NYkJhKBuPS71KLYSMczt+04pFCku2cJXoIbfDQbtQBJh
ICDR5/2stoGTTo0g72OI29qJNusTjzeGm0j88c+z8DfvjsHS+J/0xgiOfS+fSpFOiJaN6zHI2W2v
UlSlTf4aiP/bQUAOY9+CeOQXEB8zGqCKseuxJskXkqDe4YhdemXb+N0rg2gPbwu7Ivymz5gCgLsD
5RmeBNjwglbq7aGNc3kz8Jb+O7gBiuMclF6YYB7sPva/tADEHpQHrDSuw4Mowlc22n0Z/rQfEdgN
48YOhQ+gc9Qs5zd31yybj8axPzZQUyXF1ob19EBoF9l7CZvU9mK1sWKl2OoOqIaSi4LcFdbrD3+e
F2e8y/4zdqMwsB9IWMM0PNuEg8CQbFsjhCuHrt8+ZLLWWdG0sZFlu/aZumCiIZ/WRTX03039HyNj
24ddOF4EPJFx/P68L6YbqPxpm4dj3cKa37fox/MdchcnTK7Hf/+Q2DZwyu80H6IIXw6VNIsgIg/7
o24C9hRwM33B8TRfLnWCcI54nB/AVMyv5J787s3uS3rvsIVN/3leat3FYcuWaTjKNhK4EDBr3y95
D7CIWvTcrhzFXgGlFfn2Lx8W+y+wU1gWI5Voj3t++bB1HErRh2o88pzbdwFa8i/nRoiPZnD65Mws
70Q8JO//POjZyocd4W7qi3B3KDeiXXf4ctDExQkTeTQetY+ye2czN1QECczLK6vmbPH/Mw6qLGge
sfJRar0cp8HN1hkTjMdw5vWbtF+SOxWz9L7hryadnH8/iM32eJwIEDTsG9i5Pz+wNLr2fI4uYW5r
P7WvSHmA2p7vAHvgJ3YWdLrs0e2QbL18FkCsUQtFdnJaLODUA2IHxdXS4JJUQU4PnqXrF6CaOcRK
umIS8fXVIDI3F9hgI7CxEadNMZgAJSEcGoMnpnybF2vH8w+JTWFVsDRmwwVdMgmjLkSpwHIQVnfY
aqRmHwGFzVdDL0HPkGxdvwHrMlE1k6V9VoJYViqwRhedE+hVNP1EruZtMukbgOBBds/jUQNwa0l2
Ajrn3jMOhA1dUXHzAM0d/dCbNPhYQ9H9NoL18RfmU/Y1XEJxPwTdTCpmLPvY9imHpjEkOi97vqUA
8jeFeBQ0bW9JqTR+SUWt9Be2keAXa56EAO8gG3iHRVy/nQ2gj8qkmV2OrejF/UQ36FwWsSR5acjC
L1Nr0vRAIot+GGgj+vWCtqqL0KOds0cgyXN8WDMQMGUacbx+3BHW5EJggcYlywP/mTQe1vNoy0NK
OTpU0J0/ghUrE44O5Q5bO2LaI5vaks6zVMdAcEDAzHHxgQOKAzoUhMO9ZmDEAEdH5Jqn2vFi6CDV
uQCayEmhM+A75aRNhOycYBnmix4sIy9Q50j05DtmHut+wHJtkZBb5R4YWjFMYY/mlZ5260WNf4Ec
gtzmp4FsekR9Mg6XjAdwz9fUBv3RDZn6Wo/pdpu2G/A54idiL4NeDW9UG9Tkrp+4u/ODcEvpeC/t
zdxuYsXO72aAIX4S4iLJ5ujr1sKmFkijGD6uPiaf4qh1tsiazI0lHK0DVlkYiJuS4/asKl3zaCzr
dRjGN306trywbHEAl+CaIY+0seRh6fupPUKAJb7nS6eyYqgzIXDH7+3HmoFhu2QSGM8dAM71Gtkp
eXBC6wRqvThdx48o+iJykhEMNY+jxBl2MfAEKMceYSeKhBr8wpW46eDJ3KC3KdhqdhqJzbZLPuug
IHZr0oPsKSw1JqmD8BC0aQyZ16jnLySoIwBU2i+iXMkSXysaN+yoENYRlWKew3v8nA6NCaHBbb2u
ZwJXEKMjVjK65SE6A5XiJXfAViDvou52E1EvSuiE/KecxwpwD2erOSS1sOamRwaYOgVoxEoPwRqE
pxDxY2jgilIjkaSkxvFIBm7rS9YMYCbjaDMcglZZJxVsbeMrvAnfHXpUqZCVTiDda+AMusyadHiK
6jyFkYYwobiqI48pt815mJab7GxwQLSSw5ZCGuZPtW63sWgcFFkFGoemqGis0WCpnYBqsuAJScdD
YhhfSg/iS6EX0vLP07Q4KIL0AOPeNl3jGAgVcc1pXKkVj6DEZsS6q95mh2Rb6rAK0W3gkBU9waOw
GZj74IRnMP0gzfwe2MqUPrlUsee25SE/whnNfw1yiwbFLQltcmk2v5lCZauENIS05mrVcOItOyPp
x3pca3QthMPEgfnS6T3g/KGvlsC4r20NJ9TKpwMNCkjskA2pEh8EJdNzshUMSS/umA3b9h7wa3Aj
dDj5QypiyGZVLjgCO7eQJ0cXIvS6hFH4cJq8D6CxXaRPC/ylCT/mqpkBTK5BVEZt24OET0d1BMG/
fVNa4I8l8Zw+q2hEt2MmBaaAMtCMV4zZ5u8lb+TDwlqO/3io4TI/yL6Nr3sqYPwhR9b6QiQUjf1W
yXU9KQrfwkte57AtRDcbcCqxIXW+gJXKNBebQm7UlRm8vhizNaoPAW7TQ1HDkW4ooVUTl9b9mGqg
tY8y2ay85P28xFAu1UlcRqsUczUgPAkAaJPUdzQxw5elX5s31jP8MR12S1DqrR8A9gUJqHgArem3
OaQBu0EbE2Z+y5s8PwToBM6LAdDBcsC3aPD/+10OjM5FArDfzRDo8nZZ0yLCOUAvIp336cmj/sXc
4MCFwwgTqwKiHr2jQxd/8ov+OLIgegcD+uWK2nE9DN2I+Z3OFrG5aS7eBIttP48J+Yo7gitbhsaX
0UFzIFqnTlAbIqNMorI4UK4fiMS2U8khbOYKJYv6+ANcKcVQB3XBcJnFG+1N/gaq0VAWwq8aQZLt
ok6A3WHrtY7LVU266GZGGYYNAVRQmv8tgvjWpNAbinH8KgLQ/pkEkYVP/TWdzfbOxf13ZOUemzC+
IG32btAzfJN8+MEjSKYJ+w927C4QFPCQcinLUBtT+Kzr3hCG3NZmS5+SbEAGSryj3oG+0c3kr31P
AiTJYkl5nG4lSwNRTM5eJTaEQrhnJ3QLyXJYxulmWtj0TKyFOK0f0dsGiX8G3mjv1ZalWtq59KmM
y4mNXRFwYa46j+8zC34Ed+kvo2lsbpuRLTfOq80gpQUbXmm6SUB3mGKti0zqb7CKUF+pGed1T/aS
j1O46KuR+V1JgVtduV+SToZGQeXA9X4xmwSv3oSYY4XmOn63wRX9IRkJ6tc2949tNNXgkEDnFB0e
5DQvLjxFuehuE82358REnxCjwG6IrJfbFSuHl8BV2g9ccceKSCA0ACFdPEAd5ca2dNYmXzUdAYxE
41yHj/CYbBJ00PY0f3KL/7tGVm/t0wc6I/CnX+zTFqSwI2ridzYLZdkbBJwI1aewK6m9vqQLYQ+s
deT7vBhaccL9ITQNyo42rDag+4XoWzmXBIEOQN6ncPpco4TtShOb2kOou4a23BboNdOewJBd4B9B
hRS9+BMxJLyRcdAlBfiIEWaoBlyGdOYuQ4MZXPKsfhug6Pnc1cHmnu3oHTnAaXTihxrod1eqUPtv
QKfXK79u32TK5oMEn/umxs2/WuSYvl9gfPx1aH36zSzQKWooRuAe28jnFR0Y92sGGGRfIphuXUjd
1cJnJQo9kfijCpf5MndJ+D3j7SfIrsh9vBHxzlt/gbJoOERBFHwP+nG+kXkNdqmPPjSZnt4nabiU
crZXkQ45zEocn7E98W1663pk3Oo8K5k3wOqR3IHEpRk9Lo7n40VGsu/LitwlqLJBqK/wHukt2w6G
daZSc4DwjdnF/rHPE1X1Aow45ILu1GqLoA2wkd+6JM3uMrUFRRRqdCm4SDzQ1l3kyHDNgm3YgzYi
doWEYXTd8JrSb6bxCEUBzSWmQgXDjHS3AX20ZJLIOEzQmUlhwHNEb3F+cBDNVG1Mjq5OGXb7Nj50
cBY/+HpK2ypjW3+JVAPSlGu6qqt6G7FkI7UeNYTK1TLTHM3aNVzgQKDFn5OkpmXerM/1TPt3ShoY
x3CV+ysduqTI65AfVgTNfST9HD1a5PDdZJ1Hkdqv9K6bBXkUrG4foE1fDE6IDI0CrY2Wfq9qb1tY
+G6FtJhU0JP0NwnOsoJNar5SJm5OE0lcRTdwpqsn2FJSiyXnuyi9CIL6ukcjzSFbFl/imZvjug1J
0Q7GoE6xfZkbNpbRJDzuHOMsrkJuzC2Kv6lMR8j0a5XCD78eEfWCohpRKH4e0rsuGZfnBMpVAh6p
1bqs6dCcaqXXj+0mMxj1LF4dxgEH+XHbEJkKFHfLoVfyIyvybpnSIgZ3+m5DbXfl8JWOTR41Adj/
SWEdIcnVgjqMikkMBAXyFjcDYlYCJGWy0TW4fziOqJYUhfhF185QiUVyaa/HEU1Ql4TiGH1TS+yY
HFrAxd2QMaNb1a2zRKUSCXIA7KvNIYMyimMt46hrZRA9Jk2AFqkMBS3uXQ2HAA7UGloUonAbj1ur
E/x9CAbwChublg2eYe5oZ29n7PqoWUcqwkuX6/lSU9NjKmRT80gtRMpgsBJ1m5ngm1JhWnmvI/jO
5WFp5jQ4EiJH/Axun3LUNpBr5fMI7jlmDxzV3EG2Jrx1Sfdxhsqlmtb+tg3+k70zW65bydLzu/Q9
OjAlBofbF8CeSG4OEiVR1A1CExNIjIkhgcTT+9tVjra7Ihx+AUfdHJ3SIfcAINf6x0XnUVUSF10x
juWxTMY4X6uIJXNMhu3Mc0gtB4WOg1KbhUEL8Vm6ve/1Es4Hd8IItq22Pm0csk1uR9o4TDK4WavZ
W7vKcQ6muz1oI4COUnrxXVd6j92u3qQjQ1roilyjhztGDD33TTnEj7Gr5dU43fIaOWXSnSmKXBCk
tOVFFkEAuDx26BkjdC1zU1XTy9DY4VottH9y8/gvYzvevAVDpMPT6EraLFJq7StY9SeBfuTgiPFi
HEa6HTP5ni+VlC9sUkMm+3HKgGX0xdn4WmhRaBRJ2s7bOJDWGMTW+6291n4TQV2yjfhsRagl56xt
B/uA0CQlEDBMhhOfwDc4BlcfAomsLOtgNvrTntZtiHoab1smGwrljtwL3R0j4c0nqRFkEuknz5Eq
r6NKfvswqXeznz6GnW39bGsMevMOieolrpy3zg7z18pzzFNSJO5L2ZKUhFk3yNAd/oo23T4Pnmif
R91vf7iyvoGwjTwzvZJQxiEur2aldaPVwTlxS/MZVuQuXivkM7aXfLaLXN07r5M2r7r+vZTr7dx0
t7PXJAHcheftn2h5ZG/3A/rElEwIIpOIN0IeisQwtv4bw0P1ZW6WzsnGCBQ9K51ZUjIyFs16TqdN
fknaKF1uN7Z8amRRc8Uy0f/gZCz5pfNwSHiWMkm1DBjxLcnao8fI7RCFjJH+vg7aLXO1zd1Xp+ld
PlZ/9glEm4tXWYTmiqi3oFgpbuPoiDZyu5aBWI6RqZ2vXmfdLavdguxyQ3EXeQzu95A/vzZ9NNLL
2pifdvK+giyFJ4lKIrMFFh4sieZQdaOH6J858pTEzbUyhWY0N3C2HU5Jnbks2hmsjvvFmfX6tzJV
dZHt8DYhBiRF2ikcBZdmOEjrGEK7Y+b4O6QjD/agrO30OLbbsH11x7H5U4qhOIH/du8yHsO3Gddj
dUDzWqHGKpNf8WaLYzdGIz9mn13qyIZR2JM05LVlcde6z0XAM/mQVP1fMhOqbPCk8xjFTtLeR0Y6
nzQCFqTN/mLfyQVsmcIZIp4K2mfMGTyta48tAq2vVelMrBNMdz/cRCJYb23z1590/ajpyP62CuO+
Bt4QZwtA0XrsxYy6JcLhIxEN9ubsOl5DmLHqkufRqq5ERBQ8IEpfilNZIoXhtfpxly10cmWDonYP
qeVSoBooY4ZPPg4fxfZsidTbKIQ5okSOdN5WbvKggtnfTqHYA/9QG4Pmzy7R/G1JJKP+1g/R/TTF
0VuIOKNCfKsjwxM7WRB8L67g+5ToVw9mj/VjvI2zPHGBNOshbdr2EQmbS/O9j3YjH6kD+7kETJR5
NYz9S2GTCMl143suw5PnKTw/1sLxIzL4XU081A/pNkRV5q3AJxjsl/aLSmmqzLzBpQRm69x1P0Sr
pVGRp4f0jrFOps/rpijC9ae57XLa2PwWJ1vsfTiJ22KrnWYP+cMU6yjTW1HKLKkb3FvdZtTEfMf8
ddAaVQ5QQk1G/qSiW6lbPHwU8MProTAtEj0JzvTYQ8JelbWsv0rFPNUTY81LGtzKdwou+xfHpGrL
REqhU7Yi8vByZrkN0wAS7/HSwTzvORgv26CvWE6IGAm/mKZmRdkKjZZiNIrnng2X/TtAjZkP0zrN
14ZvvDuQJLiZU1yXgs/VCPmsOcD3c7+5fMGts5VM7mNKxoRad+Jg9qXzgJViNPBJaDE0hZPlMuHW
CniqhFZ2d2u7eNNxV8AvTI+euPZrS7a+nOPlk+SocgBgNha8kEftlnUY0enCqpvYedCNjdUxRohB
iFPZj1+aZqJuOdocEKqb/OeX8YBssyWkuS8D8jMg2UFTiUPaR8Ozq1wOzX5Am32H86tvM12BUhxq
kYQIX1PT/qhQ8fEA3QyV45tZxEcwSPFdpyG5O3julHP0GmFiVKL9guQvcO1jmI60S4X0nT3He7wj
1/cW+YufGH30JRLQrDCTfBf+nHxMAVK6zG277RQ4rQ5zRaCTPdu0RqmMaA05UQfb6GcIPzXdf9EK
VitdQLccGVxandIlDr5TzIUkcYgcV1wi3Y3MiNaJ1AGLDHhD7S72KmbtzTfwC1SjGHZpjiBahhIL
uyW5k6Rbe6hS3EAHPfbYsFPRbgmiULQt2d45xOktk5dqpLFaCpC+JvxU1lEV3KFybnbM5GV3FoVy
Vb5vmnR/r/+HaFaoYMwdQK3mqCj6oitPV9wJQHCRi8Eisj9IoRZfec/pa5VY9PDap7onp39yHO+R
KfG2El4jB2c81OGDXtt6u2tQg313UROlGX46/6cr9sQ5NHFkCLzaXefV22g9zXonlXtuljK+VSj2
BK14POVfJ0/33QHVlSt/W5+55QlPo7s+alOz4vtRjHuj6naLBmuqxgg4fkvFNUHzGuTKLVMgSKLH
O4Z8L6iGc9kP1eMiWvdJhKUK7/YBE034wZiKmT53KyXwPETFFnv6RdYRVpCHdPLmlkOTRvS1P7pm
KqomMwL+cL5UNZ9rlO/0jzuSil/RYI4xQ9PbfCVulexaTmN8peDtrNNDzc7uux3YSgObEx1tutfu
XbIkyD3IVUPq3bnBsB+G0Q3MKeyntn1zg25E6YkdVZ9lrU2cL5hwsOLzBPPyCEAP20XjJmRO1Xph
5OZpjalixuybjaqp4vsJ8RaS7LqTNwx8j1Xx0OIN0cdCN3L7bgbt7Xf+XCfUpXfsmodyi4GmfWcl
XQj81mCjHSlqINMoNNG5RCjYv82hWhlAKnZrrn9FDnMZuH35PoqVAnYY96U56sEb+p8cJEvw4Nd9
/8eQh6WAVSoWNUvJYHUAC0a5EEyS/X4bGGvPdUSqwbEa60C+AR6MBRUDScu0S9j6drx1BjoHweLj
ZGimEZJyDEn9tw6nwTnHY9LhIL71Sr4ryh6HS609wv2tCLvyUPOOyvuoU8ubUuAjuYOFi3oLzsXq
4Dhqbh8ca/fg3rRFmE4ZdQfGPu9lyw2dyCKZAa9E+CUQVPzxYTfbX7o93c9DOCL5NpVdnGvRFNub
b8c5fEBD6lbnwtswCoYK5IanWhnfOyLY4mNlTGzyyaRR9IKZR34G8K14Hpfb5NBeRgF2z2GZyJRr
CsHdUZZ96mfGQyvzHY2dK6+hMOHyEgIq1OcoLigaD5xQ1NnQRfZnIDAxZ1xKbgRmhjTgGEoVf6iV
fmOUu3SX4ZVNOC+ybTERRaBcJ+79MhY6/qQjjFO32mVm7NWLoMHdWc2goeRKOEeA7KrLm0Ju7WWY
u3A+FVs7dJc11tsHc3cVcsgUS/qpWrdg+1F1ciiOcvBIT0PQ0fXH2tnmAE6sZp/P3TYOmj++LBrL
pGOD9AiI6Uw8YUskq46BAqPqxitfk5356ZB4drdsEus45pi2h/IvwiJEfk4fTK+kU9kwC23sve5h
3cdZ3PfO6y6t15/7LjJbPgsZT2d/b+M51/E2K0y8rlTZLrSq7qJ1rg9F56f6YfL2Pcwmdw9e2nAI
XxsqCevcc9vlTypRLz3sUGZVZpV2XobAkCw2tm30GrIN/xR+2atHi3z0I3A742SiloPzuaDq9rPT
1TSC2HlK03cbBMX20kH/vNrU19H9kER6f0jDeJAXClD1cl2Qh9enZnb79BwEuNw4V5qdNuixUYl4
1nXVvG4yNt5pChCpM1dSAoYEufrBNj0LVvRi+QNIxgq+j+WenLcRhORUeIvXPRXlItnludIMPd57
2J7KDsk4Tv2hed6nYnxiECPPpZ2SsTvroUtwgbk2Wq/LoDjiEQmJ9yqoiImF9Vr00Ss062fCLss9
qVXxm9lleWh7TtdsTxqJUHccS3PaZFi+Sp1yNKedywDpzC3wuHbCnuOA8fTYaVl/1RPhFmeqWUem
lMV1gH27sgHO8QCfMVeFfwa5TdQAl26BbB7tV4VPKSqc7oFnau0/sRZDh7hgtTM3uhecxLy1H65M
3fKQzCnd5XLYu+A0+q5pDxOkr3dXW9U0JzT4Lam39HcNeObcsjWofBteajRIZPXXoFNM/Wo2MXmo
jmtAlnqtylNcoU9+7RavWY9jsWPhsbYIlrxP13HPtd/J722XdFjMWthp3HixZx4Qs7Jnx0AQYVb7
okbl3C1Tk1eTUD/SbR88fBRd+oN6BoYXF69qeZxHiBLmszJoG246VKxP0ouIEOduKN2HuZ4B2US4
R3/F7grsBPxZEUYwLljW52WLsZgE2j26Zdzezxay9BC4wfYrbHf1AINXQ55NtfvQqnDgll83/e5G
t25RaQCumQvX8quHJbx7SksI60PNcXLmK4G2Kbhoo6MHdBgfUmfaL9XcRHD4RS9sXuo9dY5L28by
OvJGGK+DcFJUgRgiPeEThvJebyJoz3tfdCpTNHTO583I0sfs5wH7r+7ACj1xJq7Z4vTyB8FsUL+Q
HuDswD0AKXCbjpuZpdm/9mWj3fuUSLn1PizYQO92osi5ZnqUwEcpnCXBiVoO6v5GfKP2VOCjYYS/
6X5zY7Nf3Im+g2M5u3S4inCdvMx0lXtZm7X7604+MsYSHefOnFQqYtyHAS2zr1V/WYVkRB6RyF8L
FmhGFAwbt65UjCsXUW0hWCrK6vjUQ9pO3KmaCbzoQlsfmyZNnZyHnPu90AV1oaLudnnfwnH/sqnc
SHBJRQ+iNc23AQwYpj1iA4m8x4rDcTghXd0ZRjl7P2Mgw0TZroxuB8fi5DsncVCmyM15mHP6D8H6
0piBK9I1SnvvE6Pbl3HhOArcwkkv0S6osZ1k2RBNb3a6D2ZVt/PnkQkHwqxonb+7jTqi8nhJd02n
/W8MJbU4ULYt2sOmRPE17H1bk+Dn3DZSaqgpqPWqcMnnoAjtMal9W1yWzYT20FQbWZTA9D1oIaWv
5XSpud7eYmh3m6kJFOmImgMD3uw2c0Q0ulfWrxUWOrj9qPNXQpcjsY+nfY1E8xPjcTF/uoWaXIuK
VeS6UKIh8530JxY6x6+2BxAk8aOrN28+zHWA90UTdGSPenVTc6KnRESvQo3p8+ILsx4bP5w+J7Wy
C2hOMwhwsMEbc4jGIYCyjtYveLjsei7dWYj70QkTclSQBaaXRa+8RMYbSxBPsO60z7NB27vY2/G+
YlNWvGjJKv9kmtZuh7ReHcY8Is1VXhVLOxwXZ/PAXK1I6MuWXXxVTTHG53gpJv1j0DUVIXhfgCSO
KgTR+Y4WYPqx4enFDFNOMPUqxop+3BcdP9aFCn9LBPxfdr49/MW19Z3wKiLu2aM3xfGTbeTeZ2lk
yRUqGaVRyYiiXc6VAQq862tW/OWwCCCgY2DXtef4c+NfFJ/WCqIU2y/+q9bvGNNU/1M6ITLbDqlP
mttmWNTZcJLqe79xwMV3jR7yfpdl6P4ovHLyrkTP4LgFsiuIdwgHq6dv8e6DEl9RFm8brGTRym9x
2TKJZOkqtxkncGKmEF9LywLm+VW7PpS7bdPMbITOn5Y40tPdgKvZ3BPeE+hjvOzlesH4gUsDhU3o
/y0ED8rDipUbZ61pPHWHlWZ1c5rE1O8AD7UL1iMFGmUMaNHDyrD2pxZrMx7wO7KINHoU8adlr3bx
Gk8rfRIWb25JcGJU/zVoIwiyRvDW3Ne33zaPTvAHhhMQZlz1qi/IU5bhDJo1kiDCiB7llRDr/biN
/vJ5JdPmHe6vbI541oo+m4zRYPhuGX5MNXEzJPlWzddpM1iVRLT+oNtGvMwsX4y1Zhl+oWJSDZb2
eCSFVYj2kwmYBw5RqFcIgngnMSMewCeyooA7yyrf2z6iURGmxHccT3dKCn89dhuE+KNiYecv9g1+
HKiN8AdjGIBDL6BdcXZ4DE7obHSVcTO3333r8I8O7CWa6zEhaMdWpD7ARYyawpa68VV19PjAo6uN
HZWcMNh74yO6yHJkqw1Gn0ChGHA02Crjn1BCE0Ok22Xi+afrXZ8Q8qnl7PQCd+EA7P9dUyiLNslr
4fYSDCwqp8wu6JipYx7DtuSMuLhS1iy0IuKgI0FrS6/ItSPvIOuu8S4MzcV3kIaJqaAmZO8YoST8
E4nWgTBdo57deCyw/tXtVJ0i9Fw/p5Y85ZfSWgZnh6Tg0Sf5UWh7adLF3x+msqeEKk5mxgknGntY
UmtaebW+TyxAE8ar/7A3RQhkvw79gwRjbzHDmPBz6pAPkrdh2j3w7StCHkrJuV0X6/wHQ1435r3H
TJttuttpKKvSoUUz2ldO3lXgg3llmMLzvdEtr5ppDgxr53t6UCGVAuj8qwIN/sJ/fVfuRomz08Fm
5o2/DM/RTIdyTh6fn/Dj68Yj0mg1KgtX0gxyZ0wg9Ole19e1TB19cJOm/J3E09YyTi/1WzxZpvyx
mYoZlhpaM1ej8h9lqZ3fkg/tK6IIbP5FWDcfXohM5jTTfIbrDr8WBK2w9qksu9R/RnsLEM3Lqs7V
XBNOgCQAf75PRdzLZpgAD11HXvcCHuHnCZPT53kgRiLr4wRnp+0Df6DZphVNFrDwvBicr08z5OU3
LmMEMQQT9yyCctNY1eBm/QwsCxYPQ6ubIxWYUx7t88qKHfXdS4BpCuSqSW4jTYNaMNORa74XbP99
5mCDm26E6fRcmmWmPSaoucD8udGnKgrtb2IHxac4qIN3LRr4GuUUDD8pIOtzvW9DeJSy+wmkGd/V
67LZN1Mm4ucahfJvDAjaYVScw2uxuIt7GCjv+OxucVM+d4N2wA4Xbi4MTYP47eDaDA5jslesnLKN
fovW9s7LmAazl9UeMqhLqIroI8G31eZO0E4nGq1p/3B30zOGWb96jHCjVvnEoyFlgXS84n6pllr/
iKYAM6JbKAygcqhp8lD9BHWOT3SiLlTPFvZ4d9z4mbYtjnE58RqzQhQpddw9IoIrzEm8k7mCdfMw
1N3IvRoaXTPHD+IxqQXOZ0kWBg7NOGHIGPe5+vC5hU3GEzCYDshj5uGEoCtx7sbej/iOpwp4ppUh
eFLYWPeiWL9NPrRAW4/4MnvMBF2V5r6K/WupVLqeqG3zX/rWcz9S0l9SHqhY7JGGTf0jKXM7T4J9
2z9EW9dfHdTL5GUD6//hOFuQUzh4F7I5XNf9OIvd69AbzGr8suA0QOw5CRn8GcNG6et+g6A/qkq5
1W+d6Ko+trgWR9xu/VbnTZtWv+BHW2pJVprZ73rJBJzFjUF1VaabJV3K6vnQLqt61KieFPpSt6++
+ktUMh1MpdjP8VBK/zfyArMcKwC6/Y2faKMTaeWsOQSXAHvCjJgm39cOXU7fJy2ClWVuT12FqZZi
mWamf3VuJxteeB+AgUaQqXTXpvEG9D8VYPqtkKwamV+NWL4xpPK/bAoLJY/OWHJDAPBBwEHblEsu
XMB7dApF9DZERSvecZXo5Op0DVysq2smyQ0VRub7I0XwrUdU6Z0v0S9+ocpifNzKmSi5beqbMm8m
HoSXSTcJE5QZ/dMsZdpT/xWjSSCNWPRPodc386EQVTAzuO+3mqqBaMMs8TukWL6xlX4rR5/c73y1
4NMDkC9IGo0Pknnvh27ifb+YVLrjN+MOvf/MgIP/SnGQtb8VBsX+vh09XpfTbGtZPVqye2FAPYI4
hoLFrE/2g5BGwm/WzeAfE1b25NrqXskLAj1iGxyZzCApYrJ9cTAF4VGPGOWRCzIpJZhohogej8NK
iixm54C5b0ECW3aSM7IW5lZzBk+nwtzMq60EQ4TT9Ygs0GDh9g61mu8JU58mykW3FXO1HLfuN6OI
GU/jJtS73hT+gmXY4RE2ro8vrUEqcpihoEDsnW386e6dbF48vpP4uCLWaR9Sp6xalHDrCvofhZv8
ZPt1XL9Xlecuj7bz++WCzq+pjh0NWihMNxI2/bOtXfFdSRl8TFzEBGMFotgOsvebGylpZnopEuSQ
tHlwHI48qxzdfB64E1Xuo6ZdD9tOmN/V5cx+4+rdxnMByfK3idqqePCm2aDJtJhuH1XDvndXqGhE
ByFUlHBHIanJ1RqGBMyELJk/202S9LQHmGLyEuFziZ98dyH9nXbg+KiMFfIpDIiwZakt5jeEbCPa
VFVDh4cobOWlIMIZVNbh2+XoUO3ySywt+e4EkhCBULRl1N1wjs7cd7DeicxxtMXTZfcH4TAAm6qL
P6FKaUEl9jD4XQD7qiP5pKELvNPxAYNkSIIyy25C/epShY50FFR8Hw7KReN1CmMTf8frjERBtYgB
TroetxAcOhrMvWiw858iicD8NIOUtPdkwqjuUoS8ncPQ1g1nvVOr9eBthOKDzy0KB6/cbDodU2Ed
ik1njAIPyAkHTrp9JkSkjWyHQMhfoC5nOa7pmXjXNXh3vI0BhvXHEixhW7d8QJTd+YfS3sKHwqna
JfldItlp2uRpw1IA4Jm1JXv68+LOUZATRey6CL3mcXoMfYEekq/aVQ+bv84hksblRozj71xfuRtq
74vrbzeCsnGwqzvj7nwq/GGIrp5TuOGzGXeN/zThLLvTzrh4WcSB7pTATDigxAOaDcN9UxL1jXE4
GqV+6FlOwW9069SfBr+wFYtcAATU+0RyvE3TDkyP7l1OP0k0ts5LPRT99G3sEYZeU19ZTIvpsA0N
nERYJX+qcYcjIuQVPNxjHCPf6Mlfww2+b+267tO09t7yRvBE7HfYPkIHXQ4y6HkHP5XD+D73iamx
gWNkDvI08BvVZbj9V3F1eOXtd8efy5lai6EvpoPvF8PyhevfNVVeuE06m6xON799CnEtNGdjGwRB
TrlYiWgI9NEc0soZxztVD628t02MmsMOwwhEAY+f/OmrpK/eSChwHbKSWMM+7TOR0QzWRV16z/vq
LSsKkWlf3vu59vxHgleS5FDsNGnuN5k46nhGWAkH3NRqn+1DLyMM+w9hL6fOfzYpnX4JiniHUMRu
hyI5DySJNE+AbGN/hbIU1VsUI6N5IAl9ss/rhEv90LVpn95OPv/a7i5dEdNEc1IVdQG9lmCkPNsJ
mgryKhniC/svxGHFEIcSZESsiJsBtWDmshT9buYB3aCpWYyzFOj3IV1CduDZ8H88LC77lRNfmAwl
qQO+QBpQEA1SynA7FyvD6vCaqgrk6U4tqhPdBR7Eb8efiVv13JF1g2rRPiSDhyVgJ8tj+WRcd/GB
kkTbxPM3A9QSwBC1tRrs73bqWf5OPNoid74PN1Pq5LRuMyjZ5iDepteQLr6wOZnGLz1kD5WdmqNp
bYQQdBiKlCm21AI9wDQlUvP09OEDOYzlSIZ9Q86wnQ79tpfwkOVsZFodVzeYos9FUZS04kFxJsF0
h0BMbC9N4LscFYbXlr4GUVWslxFeZT/IWEtg0aYjpXldp+Q894H6pusFGrhypftpDfb2o8INQ16G
WsVfjjUTMpHq5C2mh+9Hikh3yQbkxF/UkqTnzfX28dL6Tv3DG7V46xyRfi+nrjQYYdpJ9aeRNBMQ
sVlszREHkYd7pep1vnew2/90lf5/H/6/+bdAzf976v3r8LP6Lxb8f/z9f1rww38PfM9L0lu5B17I
9Fa0sf6d5v/4N8dL/p26m1twPfhr6vHX/tODHwYE4pNCSvBq7HkpZPx/evD9+N/xa7qY8OEu3UAQ
yPo//vvv7b/Jv/3/8r5P//Ln/9ML/y8OLWptIxxmwk2IL4FaJV7nvzq0VlQjbIsVa89NP5110ln3
S0yMbJCDz0fnXdaTm6er9cYsNuTLHLbI7AtLPMLPI3krzZipDXCdHBFB5CBhPnICfCZm50iOVBzm
vYXVPIBwtMMhRZGY/D/snR7vnRf5v42mvAmErl6Me9XzfaKi/H95E4OlqaVuzMcivMR84peaIZ/S
dXYP25yyMcXtjgEpgnVEtBvsIJUM9QmGvr+4Bhr5XnTFEpzRut5ohGS39Rt3KvvJ5HcthCbRfLln
gmD5ucDJIxzUXoTKI7A9zqohRlhlGrFEJ4Lq/PH11juUqbAJ+hcnlph4traKzHHZQjGdMYlQyr3t
mg4ZP9Kc0N3esh+mjROLI5siQqx2T3QOsKBfKJtHLFz6jvUOrlYj25mLMAzNUbGEeJAG52sZgTjn
kuFtPM+J6D4ClFfBTU2g9FPlVfo98evIeyAWgDmjHLcpB65mT4znpm9yoleGMiNhdWezmWKf7JXe
cf0jP+SKzDr0j1Bn9jOEQFuADg323fFh81gdzALtR95UfVICgvXebutqqRVUJNXDZx5l1FSgtAjt
yH9K0NUfRuqXygPWPr394L92ENEOm1m/lKhOnE+p3gYSC0EIifQqe/czTiVPPJpKtvYUzBNGHsPI
CX4wFfodDJYEIsewFWclvMYf3ZZF/IoJlA3KFWLYL8niwkaqdVvfRUcNJxirBZkeNlnuLwhEdX1K
tMMwL2h+RGlWeWmVh7NX3ovVzAumADBaiXkv+Iw3AateoSrexaz84b1fADHADwr/00pkWZ/36E/v
h3lnRAtvOdnsvnZk5JJm009zGaDE4dADfodsJj4yQFum75oo6vsscNv9PvZ1FWQtIrvvyxT6iNdN
WMAXiaV8KxE7xwBYaD2Ooli76Q57L/orAj1b/c4goz76gerFrO9C6f3pxbi94LrZVb6YfwQY+V34
09MketwTyLEWJ1RnLdN8Yit7nKZF4RDjniqPLrm/5VfS69dfJHsvxFj57syd1Oy3SLC6wOcnUCP5
z/tIW9i93Dx+WFj1k0V9bDvue4RCIyiB5o3x6Zo9Kh76TfMA0eGaeKeOYNOXLtWud9DxapzXJpyT
8C4B/vMOs5eQitG3LT90sV5DjM24bS8EotUWwvQft+I8jwa4VynDj0BhOm0/NpRX4aV07K5QmZbB
BvBHeFXZ/gmxjO14itJlc269tVWP1nEQbDXftrKPthAiY+MX74ja3iFUZv+5qVE8kmJxu1xJhSrE
98Vb+GcGWh4N/7zoRhx46SkZGBQP/rSTtFPCt3B3REhwcjUlP2O2A3EIK+LZD6OR4rs/Jn10B9pF
opO0MaokoaZPfCZg6xV8+rszF/VVMNY8R97qaLDdMvyFXCtEZFz0fxSSuIsf+OqhlDx1zeSLO7TK
3MrdwABL3pZBi9l9yAXX9d4B15wip62fYpTRKkcAWpUn1Y+LpUliDm6xwwKgWRXu22Y8Ro2mRsy/
K/u+DUn8BDjcfU1NUt+OA9n/QPZCayiIcpBbpyvXfKnZnpeuaHEW9g1hSAMbglhBdRYLVtVKXI3B
Og+YbVQSXCQaGVY1G5dfm028JuycHt8UHrg8dM08f0r8dVkOKT8By6GMlc/nM8WWX7GgqIkEGJbf
NylhlIVPFmidygqOXmh9GLzYfqaNwSkPvjXiJfLa/uolA99B4Cxfli3VSMImyrXjTWHMSpYelSaO
Pomy4LMdynrjM0yQn6Dhusq1r4+JIIYqbeavdTyrJzLLPqBgx7fEQ3Z0JLjZAermOevcmbYv3rZa
vWIblnezXsYr7745mGRZ3rcUbgKNbHFXY0HMh2bpz0PNpWvmAXgtJvj0Hv1ECOFXzisKUEqK+oEq
qtxLE+5c5Rm9HhnqyVMTTfmx9JbEMMI3Zcawyk6shkmfXXQS/Atib58R06f1cdV6PAk5Qco0ADU6
LzkT/FzpVl131HmY08pp+Z2UDVlze1xhIEi1KX72expcqLfxfyztCLwWOjE1p5WD1rIoXPv6Pzk7
s+a2kSxK/5WJeUcHtsQSMfPCFRS1WrIt+QXhRca+J4AEfv18cPV0WWxTnKmn7uoumySWzJv3nvMd
hifOHrAbhXEOvDJbrDnSW/s2HhVOJc7tnOf4P7rCw9xp9dfFCDas7OzoyrS9JshLd/6yYBiBVpk9
Dvq4BpUX6Wn1ja2R8jlrZBKkeDaDAnQwfcHYyFfSK3F/glkjBwX6Fb1fpiykaCuZDT+0Stmv+AR/
AvJpb6K8ijaSaurjZPvhi6dn7hfNU8wqESx9k+VY1isoeOG6RRtNvxQ1xwYLs+CjsEof05S4uqOe
D80HGzUmChhPJZvWH+tXFB/dTy/t0KnFsiHemHfvFlu9/G4Y0n1ESgomckT7tqrC2b3uS+yAC0iV
o3doepyCJ/dr0dKvTTUn+cCCWWy7JJo/Z8YojtKLjQXsGd5gepu/I4UxPvdUXDuz6xiqEpm0rica
p6U+VaDb62h4IVyvZP1w/ba7Lcx4fpoLwCfrGhMM5VjX1kPAkVuQaElRCZ0NO3rMUMJg+mwwGiK1
OR2mm7gKnZcsm3nZzRmYJecmFM7oNwhN9bEr/fQkXZ5VOtbdJw6z7P0sBx6jqGTGb2+GzC3jRJq7
EtUG6ZYS8yc7LQ8RFoPScndjAvV5x26QfaaHNjg7sMrD0Rbl4G5q3c/3ney8GHnQIMp11VRSp/nl
dYGUhXgt0qi6mmnY0G+3LNzr+SKn3KMBMOI1zsCkIAgCtACyKu6B93Hwjalbwa9fUh9yt2KZi1Lh
PZsNX3pN0miKg1fA1aHZhEB1o3VgA6Ap8hhXNi/XxjDK2kfBW2qvpksPazei7gk3UT75qHY0s9kM
vpIcJzFxrWNchD7bXc3abWioYVecSvERNZ3fX9cCSfUmC9uu33QNDfUPo5uA/6wG38WJyL7ZrQoH
8O+XKrGNLz2+C3Xf+5O+LibbrveoaxyNPQCSABmOQxNvgRrV/T32EpVcGyEUE97/yZRXkUCfyJ2Q
Vnbtp373nOBafmBH9oYroFkA3VCi1+jMc7S6GFfq+kc/SZGD+CfsYZ8pG1+mqyy2jxyYe2Bh5or2
iJr1lR37xFHTW7BjTqlYiVadpVO10op2jIe8sXMDbcMw3AtGwc2KZka9763MZ9Df+97WpMDrNugx
9WBazh0sJolznJiZ6OskU2lAxFH6wewV+yqyr0U7XN9yDDcarqHZuFeG1SkMqs7MRMCvMVTwSCbw
MCDDpEf0ntYRtVRt7/U+7GnwR0yWjxXu6HbLHG+gF6GRX7VirNW8oPIKPezNY3OLklAXa/x1D3YY
F+mG+Y4fr9DuUXSowVL0tzVKMVqR9oS+Npt42XOOblvOMxTrM2XA1xZ1yCPaTrbluWuzm9bonVdc
P6Qaa/EERRZc5Faljnab5UX9xTcivM5pnPPnw6Z3jBXOvbHAqzakGXoAFEirrqonfADQBybAWagD
AgZtPfr0AfTESpClku0KfW6aPZHaprXqZ6Fd62XqNZsZR5RxxcFHklRh9cknMAOdYHBQes+M1yIc
wzZiRxrq3qfGQmDFl2btWUvHrw/pEFtXZg0sfu0XLq8vVFe+ZmxV5icA8iUAT8X1nyyJoJ2upnvt
DMv5LtJ7+6Mls+rFzuthz1gn/QIlg2Ievqz6YUqjecAshpQED2ZoH3rNsQ6laXXjQc9pv64FeIEv
YQdSYTX+OgTEuUEvasrIvI4sL9y2Pn3HHT35ygvonaI9tTXsZhxVmPailQx/WmJMjnqC0Ij93zsQ
RYCGvyuBoTZ4GOtNESO82vSMdcul+uvou2Lm+Rwb7fypN6be3hpOPz/SvXfJk/cL65gDVP8BoZdA
xkYp7370eMJWJSEQa4RnHSY4HKHryh66oKUl9Ej5DUWA1x+Tz5gEdbgcCGOUTctcM7uBqlwduhjM
Yu268QHB1Q/hSExXc6IOvHSjsc69iP5iq8NYFFJzArAv2U7z6vjBTkT62tqFjd9WaB+YX7Uo1GL/
MZpCcPvsrxvT1QptLcoZLbHelu69w+v7Go6K7mzNkeVZ9lGJIC2eY2uDNTxv9k07uS9GW1lkiXc6
qs/l/OWhPOWfK6+Z7phoxWtUlXLnZW6JCTOv8OmrQSMdFNF0MJh2eTXJJT2xTkd0F8YRFSIaz9CK
tHrl6Opep/LYp377GbVQ9NHQTOdotvgMEt0yg7lQAdXbdGdrjfks6rGecdGN8ZGEs9naUpy0e2cy
SwTRFmJEnvYs2itb9QcIuN0unozho8oN1DgRBXyjWzvGzcNdx4wFF1xn+ddz7v6olIGGkREZQs2Z
fOujVyZpAGSQd4TMnCxd+4npXSWVMg/sPq/xGEU/HHCmwRQb1tZjUS1xQWjOtZ66RLz7LrlmSFpT
31jLXMYfWCXzm2KBrY514rNEwCq02evhKNAE9P3dOKXOc5X4EbPDKN1YQDWwHFjemq4e0xr8nPcE
zJRbFErDDTSKV2xF/m6YJINWx8qPdqqZwYA9NmFDs7eNoRWvXlrje3a75s7HyTFT4VWt2KVtMYg9
SHB5i4a9eyjDMGNUaWiooqIo33Z+SGXZu7G74hSCsLKVDdqI3J+tXa4V1Ndhx/wv9ar0Spfh8GB2
5dc5qtUV5YUMMqQ113nvojYlzuPOLLr8EzzYoYEp0ybszWz0nwFm0xAV6JhRBElQLx6jDHAeTAJN
ns8DevbEChR5xN/sMqk+MJmS3HwLJT6xbbk8GiM4Amxnje5vpZkOP/O24eBiUNWwTuL4WLV1ku1H
zZm+uaOd33V1jZVXOGK471zGRqsY8SoDpzltf+gqJh8a9eZMMSutz63kTGgzuij3mesSypCVnrFK
qTp4e6eo0nDmcEDhMQa0gxWNzv6okv7R9grtQDHeQWvWRbjG3YIUcODYtK0tuJXbrgdx24Tmi900
xrFMq2RhIsudaMbU2SlN+8Jk2N2bpD2sjTRVxzjUooPi/MEUV8Oy0k/srS3iVuxOBoq4KeZsYMhy
ClrXMj4q6Sb5mnWBJDlH8p2VYxifa69E50ECiKId5Wf3EYLYLwtkHGN21lVPkwqf2i6Sd7ly3PYw
thovjpvZffrUlkMhVq7PnGjdO+l4n9iDFt5NYvDWQzv4n0rAIlviQsb9ROLTjH54ZP5OOTBtGG4i
94AMuDNGy8RBxKT2WybK9mufRS0ds2b4rpB1t7CVGL0kGsOSIrf3VJ4a9mYs9FdqwKfTFYN2ywbY
fOsNLbsHj96s23CoOIKRb3ZjcvSv9hrdwsOY5+Oh4pD0UAyYqtyc+a8bTfm3OZH1tGbr9Q/k9Rwz
xCYr6AlxYNgFCwV6s8AlOex5pFjvQZn03ms76lOH/IpD20a6E3akgYw59K66Mz+4uC6eG2QwQdVj
ULuf2mzaVTEsLIfzVuqVCu1kkd8XU3zo+bX7XoMVAU8561/t0RnR1KVy1q8i1+vGbVMo7QuMl+bZ
K+Qt+OYC0yAxUspyk+ckKvUPbZsWazFnxB13evLiZ10daFFPv9DVHgHeQCGg9zAF1Mz+RBtDo9rm
nIzqZXSK66HHZM9xssRTGzpftCIxNnic4hsmmRtZDZibUGOi3ISjUR7o9YCX7swJNpqtfehSdiJq
HsGrYH0w3L6/ounH1INtatdqmn0T2nK6rhIX8otJBEGz8rslpmTGD0AJIEDX661vvIQ9lR2zpDbc
9plWHf1qUPTm6vKLGzNDwnz2E/H4uCOhMPlkwjylsML5gRY8vVJ+3N6AwnJuTTdfuBPluhzKH27l
6U+iwwG063D73uWEHtij6j6R5hMn1xr5m586HIVXTenJF69Ei87RIKvM+5Q6Qn0phRfRhHV7JNYy
RKqG5gXA2pU3MlmcCbWz+Y20+srmHggQzVRCW8cYJEfTPbmFQwWI3mbEDbt0gkI70Zt9bA00Lhsr
okr1ZcU8Pck1/ePU2P2mGeI6X0XxYB+RofEvcLB37id7LJ7YcdthBxyUWqoaqwiFVB7RHhg4jBQb
o0YwfJSygtFcxRRVq9jLxmSLdRsIOpWJn24a2bLMKNvl0MU99Wg+xUV2CTL3p465sIWgoCRhiCHA
27Z/U9nwNyz/1XNcHAMo/0UwzfhJF5M0Go+qD0n6Ctvp1s20+vm34ci/ZxC/zxzeQuGWbr1DrsQS
bgR50vUYYLyhIoK0BCVVzV89NE03iW/1e+ZS6Wam6bpJjKZnZpj3H7QwsxEb9Jp+AXn53yMPgMPw
iwniWjYu55R5Gbsi1pRDJ3mGmoH1Si9dGoh+kkzfwwLDz1O9UAdZ+X1uAbwq/Rs+JrvbtZjTAWe3
Pf0Zav4mhbgEQPKAGH/Kj+i5Q3MvYrPQmMB3jbqvZvCdK9hVlnb9/hU8ySrmElJ32C7YXRih/Id9
MvBA/G/QzLZzYFlhhlesjemDw3Q19fUw0J3bMlA2ckqljJlOXHoMY6LcWEY1mhohymQF4v9WUyQo
/praaI3m5BdoxH/6klA/waQCrDANvufb+2wRKi9czG8YOhiK70NLIxO2GCK+Fxv3A/kAyaufSWY1
aTZzkX9NkRhOc5AzSYV0tjHmbto9bou7UE1i9i+QFk9i8UBZG5awKcYhlBKm6HsnSEca23EdYvAh
NyD3hw9/vXSd2aXgAGp6VLesG6LbYenEIO9W7eQccMPM+a1fxgpJdzNJg9Oxyigf8qbkcYHywZMS
Emg0HYukAZywkkjkvQvJZ7/CCH+fePGFueuCtwgZh4099u21rWHsIUdg8G7a4PYDQGK59yWPGvgc
2sSL/RWylJETIoq36SYyzQhNYmXG6W00OVV8FFj0RZDnNWlgrRknEEpLzmTwijqAYUQKsGii48up
f+tYgBSazE9CIPKAlZA7S2Jdmtm7hroZw1nBUYNauvH2mlcVyNR5BX5yYkrxN1j0WhdAjblW2FG/
1vHojQ9jFztPvkIZAqYO5NeFt8N8i4debqtNurhnA0HAyOWccmdnBhOFy1AHG0ms4lst8TjaEJsy
h5C7VFVt0bTZ1k1HcG60bZPEnI6zj7TiSugl/93m0HZH979L9j4+YxqZhrChxOLYS4+6M3n2rnB0
gfyNO9NtGN8zuvGKiD9qKjQfVEil7o8br+1T72vtFNl8oOuSPtPg16cL3Ne3i6lr6tDdWUbs5WHA
7nka7xePxjTZeA0W1k25VNCgWBKVHwq9qK+cpKUfoFcOtYQtze2kgfa68BL9Skr6+1HkG3CRoYgS
z+M7YknrfPsozrESU5kisZ3jpIN9GBk2ReSMzHj910iHy+zaBz+04+dEq6Ra5XG7rKwGmkoRixqj
Yy3IxDVpzmLsyelV7gpr7L+UKZsgp88wPCDYCZstSGt7j+45B8DIYTchYW7WQD0UZqjhHKJRuX9/
of1F9f79xzFht4joMgzhWIB1LfPtjxOxE+mhI39wMmlu6LSU+drsc749HQL/hlNkH64Sw7WuQqz/
X2u9pJ3oum0WbnUPa8V2JAeFYYfu+HdYeKwNCtj00VRKTsyUDPHo91N6dPqSNUUPRYlTvDQX1pg+
YjRSHq5QpK9I7Cc0c/AjSqSVE0vStvDr9oMdchj6S8TxRiDw++b8C0l/8ouRKjimC4X8Vwjz21+c
axV5eSRL4BxirmYx9eAMUXVL7wxVQrn2aD0NpNap6gZsi0owL9B3pSbnWAO9gIjg92/ByXCfL4Fb
3ReGBV6XqETLPSkXCttOKCKmZSFlOz9U0DgekReXLrwe3JAbhSD3I+wig0muzEOEOWLywmuCeJIl
6Eei6RkZVKcrGKj+zzL2UrlNC925XTTiBqLNrPjZJoJRpaib4qYfMI4/6qOnOF8tA04WmvrFrDvx
hPp70Q7pOt27X/+rhoiXZr0+4COaoiEZNpEGvmLXhRqPCH7ACMtXx/FN/OLXCFCX8WYqjK5G7t6F
0ZqcmiTZFxWBRlSVJd26nKI85q8c7WldsIrIZ58IaJS0vyaQJui/KCjdvgmWxMqdx9ifg6QI+3Bb
eZxoGXOS3by10rypNqVb+ORaT+kyatfM7BpjkPGx8yc6wqLi7LPK0hbh+FD4N7leO7A/TSP3t5ZE
y8xUMMdwXXN1NcxkPeOmXzf2/0su9FSRPFn8r+XPfKfR2QJOlL/UK3//003yHbhC9VOe/ltv/hCa
l39/8JKS8eYftiXK3+mhf22nD69dn//1Achlln/z//X//B+vv/6Wp6l+/d//83sFbWf526KkeqP7
cVmdz8uEdl/zDKzPj/9x6Jb/6H4P7Vj+5F+CIU24/3JZMWiN26zqFtXdfxRDjvEvy0Yy5Fss9Zgt
l9L236kdmjD+pSM0sj3b9l3dJSztP5IhTZj/8lERLdBq2/ZMm1S5E43Qu5qht/urBl2c2BDxX7EB
bdLnIZq2PMiUuFPx3DBLXdgx6MJ3SrbWFx0nz0cXUOtzktXZugIJtitqTsATpGQSYJCg6HAOt4Me
Gp+ydmg2v13PP5wsTkr7v7/ZyTKN9Hh5z+wsgPVaHE0C0K8z1Tb0tnzvxiwzgEmtL7YkOesrAyXn
o7Tmj4PG9M0kNQcXWSiwpM6QfXSdwDvGzPCtqs7YczIFwkkd9uHCN10KtL+X2b+/6Qm6XK+wFdDW
yoI+NDxAe6Crcq0uMNJk8Xc9t+MjUvBqO8xxlq8EZ9GNbLpLFZJx7tNPykbL60J/iNss0BtT7BCH
jhsticTWa5gSt7HEB1Ahv43HsWa2Pg5Hp8H2/f5Pf3v0/M8v15dK5reQkKq0kpliPAtQwiPEJcEt
gWNToWYRTC3E6OsfMLpD+ZN0jy8UKW+Z6n9/5kltMvgo5jXDTIM6Y+wMUcdBi1TmN1Wo/3j/V/3K
ef/DDdVPTtIcMEmbn8csgLoRH+eamZ3KyuqpWMiL6RwyfbWzgREWQz7AtWVQcNDdedHMjAgmEyOj
jW+X6oZe0LeyIdC1SqicDMxAl8ri5dH60zc82UA1KGJlR6JaYGZLvGGXwKPj7L0DeAZahPyoqxEF
yBVt9WLthg4gPtNOt5HR+PQpdZw/YQSktc1BuUHJvaI0MW/ruVdH2BBEVDL3XKJ3GWyiEr4QMHDu
vp0cHYuOcLwclUUww71Yp75gm1ecIckBfHz/vlnLY/enq8Iq+/vj2McZoDpsaUGOo+AqdmldcVDW
ApHX6jgUDcPVNqEf2eGFIWGuPfQELcIsMRj4qt54oAc+bTl4i7sqA0yuIdj+LMvIDiJIyYGbTnI9
mEbJFg9RhqOOtlUKaJiIGWIbXY+ePSfuzDbVtghDczfIuTzaQ98cVK1StE385LYz1NEG+72CFVBv
INe9do7l35hRj7g5aq0LwP5zV9t6eylSjtapgyE/KAnNXOO8cTeTMyMVqIFLvn+5z608+skK3bSu
g2VKcbldNOIJxIDNwFq9lmV/W0fF5zFsX2wZlxv8s6gsCmu6cKON5RP+dKNPVlzkmL1rw5sPssTp
oWCJ1HbWo23Yn+AnDiRPenggvBRPyMZzp8xG92r4e5jzEc1MRwk9mKWBrebChTj3dU6W4Fp5dTVD
QwywTlnX45zBrvbx1gUTEQKLhO+q9BjeNEgfVmYPh1UzMqbcNJSCwQYTdeFr/HlRoEXz9p7DlON1
140qwGWWBCXnRhA/U7tuo/AjbQsLHmDRbFG/aDDTG287t74HfAKIxvtf4M+1hOWfrMxC123AM1oe
eCOsJUMHshVVeXMssbgumbzR9v3P+fOzTQ7R298J0o43a/DyYKC/tO8mB8Anav+NbjRP73/C8jf9
9/PFIfjtJ7SAJOaw9rMgkz34Dw5VmzTTfO6g0R8aANrb1JyMz+9/mHXmcbZOIzUKlfYM3rwyYFgz
/XBBLiGJdeniAmXQ/F0nVNmBu3ag8pHMmR/zSPeYC/ShwjhgI2xbe9KB7UJTzjloXXaTOiNXJ5GM
HHMEMzcqbx3ON+TAfhemDL82BSibjR5b6Qscx/4FkHVET1pWEFwcHURQGzOlE4LFdDXKxUUOU5gY
bidM3HsdfTkZpT7Bggv1D1nLpMybrh+mWyvEAb3FEuQf8qkjoLSF+TlvOVy73gqlQK02DiXaHuYE
Is0ExQ966LpB0OCW7l0kPNJMQfGnx8Qnu3KtnAJOIi4v7fNkt9lP3wOxuJW+WxXXU6OiF0FdcUx6
QIm3A32drUABCrxMFJHPKac1/VWfMr0DS+w29B5rmOCLmFTuGYo7T1bPkI9fVs0/tTDVvo9p4m9p
O3giIPbcemi8mdNX7YN4aMHVPeEGE8bWsMOk5kOnEjnRUJi49qu+fRZMZsGOxvy8FUgqYDw4lFpx
Pc1ElWiS/9Eka7W38qvFbpMDQ0yMYiUdumxrdM/p11S31JOVFNld1g31oSlzuReRqcmVbOkyrfLB
InBiyGs6pySzIFHo8O9qG7hLwAnahLnxnJXGs6MPg7UamZZka7QA2Z2TglC+iqXoXivwHj/HtPaP
Lf6zhbsPh5UiodqieB66tZYwTwajw+QY5UtfoJFvlfdUoOKlyM7G/ENZYL1aiRo1xMpJCueZcVaV
rdrORnXdWOSQYCkwCsQqCe3rCX+OsUXljFaPSFOtCFA9WM/p5AyBhRj1Y1qm6VcDENx35jlpt4Il
PJUfG6k73308nNqOUwsynnQw8VLSsy2btVFrVbwmXpWC08zM6oNdFMWnyKxKECW5memQy3qSgPEW
g+rKs9I+NKhrD5kGbGmXABTCTNwhtyxUlVzjl0fhZgHUaFdJDSF1g5WOK6NivX8g7pOaoex1Qjq8
pDMfe0IM0eBI0/YZApQ0Y2tBqrZPC8Fpff8ocPBuUmsOt4YBaQDTWGFsvJTTE7jHdH4BQwIsOvZn
mi5mqORjg+AZnwbJDulO7xFjjyi09jZBJs0azZZ8iIDGG0z1PR72XEY/RYw8eGUL3P7ryCB9o60y
JlJgOaAA+yQZqa6p07tRGs6jjFX/3OpaLbe06XkOeXSijVAWu7UDIeWhi2kTA7h3/G8V7xpNzrx1
H0Nw6T81jFDf0bMAeEGLL16bCdPTmkkOhIah6YePqdaZhOu6rv9NDp0k0ACw8msV2elH1ONwySOd
nsQmtxXOS8Oy0ZM3ZJh+bfSov+1pDX2eVN/vTFyIT/A+amRTYWQdJFFeNVxk0kzWYWzeItrZRor0
iFWNo+GnigRU3sITIJxEfYWcTz1J3KAtDu+i+eryOGXY3fW2CZg9p7tsjC3UcJVnvRCdo+It0RhX
Iz7MQyPDFv0HErU68BRZ33o0pSqQ9N5hUPTG/A1Day2DqUuxmJhRCqIOiAWiRDxkHxiBABbRZf2i
I1curvQ61G8SZuWHpo8llKjarZjJpNx4pIDeNTkh+ECzttnZHlI2nvMwuTUQUy7YhiZAY6Acej74
y9d+NtPXwl5NVwmLw6qUUxIMky1BCSrffwUskoSwxUf9O7qVBhMC6qLsUPqq/9ZQspbo2Fk8kRAb
UbF2bC2/IeaZWIAc/AroeomCEH3RgivHYL0atdp+0X1ZfB1gMxEN0uG8hbPVJAiAoDAgehyQabGG
s2aSCeTTnNJjkqF9hWn/QuVwZkf3TioHCWnOVa21nA1ScwfEDMYSVN9NttBj3t9llzPAH7Z076Ro
qAFGDhlnUw4DylxZtLVhlEjjQsrfmdLHOykYvBB0I/DmMmgaePiu7z9VoGOOhJfB45mi8cJ1+vMB
x/KW6/fbebscRq9skLYGsAPmrS71ERi1dhPV03xdaIIaGE8X0U6CGz+E5oVLtyTV/vHanZyrSlUo
AENlFRSh3nzKvIQf5Ggp67VGVMoz+ARCO8CaobWZxgh4RpvDn1+5WTG36xBDzrXM226B5CTZT+I2
qk+VTXmw6pyh1fZpNUB/KX+VGRoJ8TQT0KgdLQGMdaqL8R4exfDsKtR06GuAzDP6qroNA4gYh0bI
S7jXs44dy9Uan3XVm9qHvwh0hd1KsVayGx6AQWWfIJPTLLLLppov3JBzD6719oY0o9WLHsRIwFva
7ZBPRQfstdOqmq1w888e3OXQ8ds9V31B6E1RVYGTTe2esR3uC4hDwft/u3nuF5wcpbC3Vf6M2TpQ
BTnjzGn0ve0T9UMqOKlhWdU95iInxQCo14qGjr1WoeUAvKTo9is8KJkhENcLrOSpXYkF0hWDzU3J
YxtcY48dG5rZkguZCndBXKWUhyQ2XjW216E9Se0Lz+iZF3BpsP5+lVqVuG3DCJPKjblkqhV7xFsU
slryQ5GncOFTzlws/+R2R+6caAxksyAZLPsax9awacmlXY/OxTzXk6HN/+1vkeX59peU5exoOSn2
gSXmeIczyQZPRFDaaqoMd+Oy/axBN0z3ZYkQue4r/zDiLtnrkRm+vv9MGMvP+cNa6Z88E26tSbTg
eh5oPUlLiNOnvcl4/B7iS/LQRFKuejqOHyEZ9Jy9LXGDGUU8ACQDUgUJD+1sfmlqd2bp8U+O1mWL
al/gDgk0ymYYmXq2LnQxIsGpIGkCxtm6/jT8o6YJepK3l552DeNgyR4BEogVjrzWdWVV2hZpVvXh
wrU9c0j3Tn6QAgUVJnLOgxQ6zbU+Y7cXDHM2qYn8EC0t4cooQSln/O7QcBDd5ygPrg0Y69v3v8GZ
PWSZUvz+prixaIsMpk4gplS/S/Ek3qixTp/Ri6CWGotuk0QMpBDFxfsUCOzu/Y81z9xJ92SPn9wp
H2Lw5EGYps2P1BqlIAKxXRmxOy6IwcIRgHt7IgqGphg/kgXZfZU0LJhI9NOg7506I5dzxo4PhX9W
xZZJHtNAaF94N9xwaD7R+4OYaiAjnbaqy6MnyKSISfU4r/wtviIHTx4bSz66uOUbeHBUaDaC+Pd/
4LnrelJglHadVlSvcRD3CuLCBCYvnetc4hIeOwEJjOcYC29NlCVit/IHcEEMTu9/9pl16XSeOsO4
ghUyRwHMhuLFgVWCLqBVG2Td9QWZyplun3Uq/enLkhKn4TNoRli7KXOyhzyDTD8vvdHMcMBteFZ8
0Oz6Z9/b7cZRafn4/s8zl2fkDwuSe7K60wrxFqKTtk+SuLzqas1a65i6XyZXWDc1BdFWWLU/A3kT
sG9qM1I0gwZirCzTEd90gmsb0Jfgizaku/q35QSub0MARR8kYsSFQsMlsJBe1mvF5vct073i2U5i
YtN6EPRrjeBQlEEcBoEW2hOBDdZYT3cNrgu5f/8nnns7TnYWX45Ms3BaB4x60XNnc72rOzlfW7kH
MSTJ0ucGO/CFavXc5TzZYhw0vzUWtSTIzPnVsuTDPBsdp8P0FqSJse+g23yxI3Si7/+2c1uae7Kf
6E4KJMxjRFX2MVbOvn/QERjwgR6eIDOpdyC5/F3uZ1/x22nPvoAx2POu3r//+efejpMlFzF2DsUp
zQK74xnBiQZFnHnizizy5MJA5sxHOCeLasvIxVNIkwJGcf0hTBDtySKpjiCY5gvv+Jkn5L80OeCP
MWPBypdWgdFybIYth43sum6N+qCaAYs2OMDv/+iSnWpJMXV7NEa8KOBo3kGD1J2DT8N5PSKBv7AP
nanYnJMjU+yWap45YQbw0qp7Y64RX5VWtpL4CvehxPT1/k/5lVz9h8XDWe7ZbwW0LxuhICFFgRE6
5RGyDJESDkgxgET2rtQs7abHKX7V6f2dwQni3iVnb+saVf2pRzvxlYgO/Aex8VpSCBOcY1QrT+pP
0QgzalgRylUHedwQthdln+eENPdZ4tunB0EEnAZfcOoxfy7q9BgxPBVwIbaDp5Oy1A/Z3WSI7ymL
Gw2EhCwvATp4qCJrpbsxsUYV9aVy4uKh5PZuw6yl2knH7Jj1HfTcznQ2uPEXZmmzczniX3jQzr2u
zslqC5y3QslgUgN4Nd2UFBcW6HWyERwihzZNztQAMpwetBpSmqHJtZeoawgLLHC0v3/Pzj3rJ6sh
svcCR4sRBR3A6y8mnJxHxHuLTksnjkHL6Hq0OLde3/+0X0yRPz0hJ+uh2wxo2KYsCnLp6jeuQ4at
FZZzUHewoEZFwpx0OtCCVmduYIvh9lO0XAtzsFdhQnIT0/2PfqyR4FwAKexFq++QumMpKez5i8Oo
ZRkRphth5iYBFYSvDBOKxfe//LlLdbK2+oPfaW7SR4GrFFnHZqljfSyn25mgRJlkycOMzf/CbTn7
ZJyspNMUZWkB7CswgRQHtjV1e4DSuHjgkB+xxg9Xg5N1JOXF8eOYoRud4xQ1ZZJc+rXLI/iHOyVO
1lkgczjYCfENXIw0mylpNdKV4I2+fy3P1Thi2TB/WyqarvUHkIoRfIOI7jg0u6CaCWR2Z3ZhXyn3
WBO1tjWhvR/whBCShH7uQoG1LEd/+mnLDf7ts6E+JfBa6YcAB0DS0GNa0yGvbMYSA/f7v+/MkitO
llx6eqk9Y2sNXHDlz5jZ1Y3ehd870LYDLmySgN7/nBMx9n/OsOJkyfUm0OAo3uMgcxF/NCA5H4B3
F8exlRLuA6J6T+R4svMIVEeqkofS7MFbOgm9I6dOmRIt7L5OadN2iFBiTgImduc64T+81icrnAVq
UU4e2zUw2RRCHt12Y0YajSjc+PT+NTh3O0+WsGTyUDUOfRLIOPP3UusH3AdkT9i9LS7sbGfKOHGy
bHVjDscWsWEg4ZRfuaOBDoeY+B0xzv7erhOThHqjh77e1xc+8dyPOllstMJqZtibScDtI0JemdkV
j2wH67IuLlRSZ8Q3cKzevge4tqPBzn3Op7iWnuhwF/vBb837vG0RykYa2RBNNTzyuQ1stiQOTBU3
ayJfZtwcxEAr28i2hC3YayAwRDHjGFvTo5GbtlWX+rBnXiT7ZBnqfcDGzN4S+rCCZvmIn3pKXWxm
+GDWbjL/W1d5VsF77nNO1qPQaTRMs6zfrTEBOKkKVO2Vb+xiDtNr+HX5hS3/zH09tc/4RYlGDLYg
PcZ+PuSDAjJAVPe2HfPiwppwZuW2T9aeimGrBAlUBQOy7+0sfftGEjK+/Udvm738sN8WTyzPquSp
L4PWSZwVoXFiG5rsEB7y+H/4ESdrRgbRwupz9EtpGTGyM6HqdDUhvI4/Xthez92FkyUj8qfea6ec
HwEi7K7OKiRmVTvfAx28dBfOPVAnSwZ42hm9PRDgqAnlJzgwNZlPmXFwdOCGSEHl4f37caYqWVh3
v98Pvnqr+sxKA3SWj05X30bQ75ewNFg6dbjSHdu78Fydu2gny8XssLGMkAYCewmoB4c7Y7xsDMYR
sX/hI87pM37pzX57umRkltKrhzRIU3R8o6bCK12Bik+H0twDfSQUaZmImcwptklGuGVrQLlpC8/d
ghC9WJefuXkLdvD3i+qRQzjXJcfouGpqtYJ8LLu1IQzjS9hU0Mj+D3Vn0hw3lqXZv1LW60YY5mHR
G0w+O92dg0huYKQoYZ5n/Po+zsyqkqiQWFlmtSizsEzLUES6EwTw3rv3fufIc9KQSsQhxQBH/wI/
U3pG4F6VztDD0UVXM27R1Rc2tgnE5lGRcYww0a2YnywP79/kb/Yw7w2kHy5UKcQax3tmdpUeiEiy
iLez2jMakUy+3KTAbCaq2YweMtQLocBpFVDKtOl7H0AN8dBM00AtGfMxZmQeNZta0Ew3anCwElxN
/FCMtQeTx+zl4sL1Db0kBD7eY7dtxnZPGrO1AQ/QclUZ0qcZux/mUP+iR+awwnkBzDlsdvwG69XQ
CSjZ4hDXkdjCJPvsHfGbFVn58JLLqhqSnMSNwniFvElIgNqNhc+xguiwHhb5O8Jvzu4NQrg/P2ck
PPnl/90l//DmY1IzSs0pStageq4Onr40d3Gdi6WdsQlb3Akx7EozMx3uEBGGgwSKtacvQqPQU7Q4
djk+MvFDrI5tZsxKK6GTrFhRx2TBsUEScEuLaCD6L/hDE8LpTwquLeD/bHzOs1kxbIh0YGBTs90g
EJEZrKCZ+xYNQTPaEav2SauF4YaCoXKbKRJsnFrX3qIaq7Lbwldvna6N9QM6EhjTFtEO8AWKHNzk
loA2ZxCs8RLSuSaHUell7wvhV5rQBcjlOZCPJHEI2XPsosWDnmxrIC1AB7lcYxqaQhnQmEUm1GOa
XJMnYY+McOgZ2bpfJnpXgoFB3bVmKTU8cBMikS+Es990CjnuZACjduNJaZ+aQYxfTFTdEJXrxqLd
I2qkswdhCV5EqZ8eSjG/dHo0biVhNGHmD/fMdsx2rRblN7WJCPgMM+FUZ4LGiPKzEFFoQNuFIGNB
iQer2MRvfZZJe8DwgeboChQclxGkxtcRbb/IRtPSfAsSJvW0OEdjpRSq9KjhpkJAXdReFJlXclhe
UKmQZENBCj+OjeRAoSJUAt/NjeHkG47JyhWdcl4GxELIVGNfU4rpWylW3YBte6gvOFYHBhFMCzbQ
aGiBtumCetwXko6xlDZzTsRWgW997CwheyuqRntETDpN2DlSI3CMRU0ezCRG7zDKUfpljCPNcCaC
N4HbL6N535EVS6AuhNVr0s88HkuaLcQLw3nYSFOi9FfSA1XYUKtln6kn2G7ZIus0JhhsIBqrCePj
LElluI2lwbwHSB1/F5gmi1cFxkcYZmD312iWE430UsGkgzoz2ULwXIE/XplaQHI17Hp1lWFguOOU
UTAW1sd14nMK0RamgnNYxumoxpA/BkX2qiRUVQfoaXwY9XiROJ2NMH3hTRpOqXemHcNYuQ9BmcYH
UyqIRIjVJCqbYVlE8plzmBVemVsMxNWtULzGnYoQeOo763k0LEyCNM3BVxbzybSQoNggko3VIHIr
OmGsjlhS22EhjZa1+zGrrtJyoamfZgiaL5DFYl8YsuRauYogwcOAsbYDHcrSqU2Drz7S+NiOsYSn
TqG6ce6NsDJRcOU0E81GMDKvbyp+obyx1Vcrifp7tBqYz3kSjG2CymZy0qIQW1sxxORGL7X+MUAn
sKPJ0AS2bDZa4tCgg2ITtyBl+ooOCM0si5Qo1eVyVSSC9nXQ58rlXhCQNQT5Qn0Pa9M9pEHALr2W
slAn6CacyWrb0Iu7Ao9GWzNm4HcWtGbe1EF1QIobp74C+uIcaoDTcG9P5AuW1Ap4RZHJ7AmSjXBQ
oOMgghD7Mb0TyOtehY1yfs8YtKDaU4qHGuQfp8sUf89CPOE68tQSqb9ZSHiNbpkOYDcSowtWzB82
kSdYgbb4NQXEY5ZPBPYn3hoxCPGFICr0a+wtStYyoddnM7Y3RUA5h7oEV2O5mJ2vQlG8IybDiPcg
GvtUGVPTh03UvQ2DpEFok4zFn2MLdM8ojUxQqGqb2YsqZ6YtJ9wN8MqpjSvdeBjUdy1lUJmODLJs
3eA/kbd9v+A+4UdnErMCk/JmWcPYu/ko9X5LofHJUhvgIGPaYd7q6mEwN4rKyBlqQo2fgNt32E1L
Gpo2807ajUi+EW1f042bXJkSWEJWrJ156mumMiOrTpycO3l259DEhwFesVmFVO5fNW04mHn9EIqE
U12ilxZ0eiH8lvPvcycwH2XrUhHfqGhIvqKDJh4xJFDV7UQHehkyUm/4SsTLybMWfLi0xzTjXOHR
i/1SvFY6J/LQIOhZRO2o6oeA7U1Hr6At0tm1rKsunAAerDEqMqjf5lHO1l0e3IBfNW5yZZDu4pIG
LnJDdPK1THqXsVDC4TasiCZgnK1Q9xmjOtzo1RicJhG4uK12lfRklFZfelrL9BbjafUNsMruMMXz
PTOg10Yp9tY7IV3gR1Kmbd9gtKCvbZmVQ4nSp/lzZmV8uTJOZ8lJArXZUlXMF0filnVnqLyjPcWm
KLgoZPsLQ37jJUqs6TksEQasTFghsqenWtNhAYjHmf1mBq6dZVzELlmG4rrgEthA44vXKW6GuwUl
4rFSMoSIoRgu0K6KsY7dCZH74OjcOGsMQCAwyrQcUYoYE9aROCbqvAKPYH6NeHaf2Aygjsrp3uG0
T9qAIc4hbJZr9ystcNQHVkeL1Qg2al9Q4KNJ3u8ZFdBsZuOUFRVzwWYGENd8UxX2pMnt5f9aAzcG
OwVzNRRJ/oVJEr5aJBTVlz9vgn63L/5w2IATsmCuWNJ1AN/+bOn9u8UkdmRrYXi7IUv/58/5zaFG
+XDUSEMxT0NStqvImk+WKper1CKJSlo9sEMthavNROSfP+o3P9J7hvmHjTT+jB6wlxysxGYayHhS
Y+GlOPqyKTJUz6Do7s+f85sN63vD9YfPScD/4ZfXrVVi8p5HdvxVHbP2xuK1v8nDQKUXyCINfsL6
pLzzm+Pa+3TADx/IqoOM9PqBLOXVOWUs/TtlAX2DNf3rn3+k3xVx5Q+b8FFU2whMirUCBsf0uKKI
bok9COSD1L52usHgHz4Dt8rbZh0z/OrCYJ1eP/nw35Q53sesfvj5RGaWdYGi54rs8l2owRyZh4js
DzhhRw6veOFBiz1YXiA3WdA2QGvEHSI706vUtHCVNhP8VBxe/vx1fvfr/VCzmFCq5NUwwnkdS1bs
EGpnsxTt0YqjcsUYbYYVI+79kP3dJ5/4uxv3Qw2DHUeX6nJKrkRI0geZWJWrYJTZxrzrN4wPTP+9
+0j58JP1qSRYE8qWtcY4uIPzyGK/P3c+2/HPGq4kaf/+aPXhZ+mJGkZKxHulgQLnllM2+xXPOdoR
I/zKewU2dbKMpPzqxSuLIHzqdSb0kglkqSwv8zaT2W4GZhOulrEjEwa87QCwLvY5NpEOC61TqWbZ
Oe3Kr42G4v7Pv/PfFd8/8g3gwIZFn1F5XjDpkpxXNCfHPAIZ/RoIXTrj1Cj618mslX02q9raiikS
y7Go8kiY1kmRrOnIqA62LVzetyqacVtuLemTN87vXgDXi/3DAyKVI+RAeTRWGiAoL4Kqe+AMhdFM
jtPzn6/A7z7iw3qAELBKm8owV1g6qTJaOvC0mUn5AC3ff+8TPqwEbZJLikCTdKWbwn2XKMopAXHB
LNwsflJA+81z9J6K/uEy1XmR0Rvm/jbiWvYgU+RQ10vJJ/1crqTenD5ZaH6zpr1X4X/4nKCBbVNF
k7AK0+iRYs1GkEYiC3n0VsflvIH0a3wyXPdeTP6bSsX7/frDR6G9akSyPdE66LkRayBaJ5DHww0d
VQS3XavDP+gZcm+T4kDWUnHKJpQ8OYomV2HD9GBl1vccm5ZbojPcD4BzH5J8VMiyKaMrUwHwzJBx
X7UUZpbILveIVugexDL9pHRT5ccGMwU6/RfmsgpjMwoJt/is5iBmjcivpZkUDOqIm3CR4pViVOkh
MFBmtP087gehmrzIEPNNnqWMQSAzY0ekLl4xJrmXknhxjStWkYpLx9Qcdu0/32i/67h+BGvVIdh4
YgTCqtaRBEicrTxeRJFLWLd11UBNXFDnBMqRmW7buBMvkSRxCDGj6JMb5AP66T96edKHAlMqh7Xc
BHmwGsbWUuBoL9kN3XClAZisNisAH7WMFhziMDN1bfsyyFDR9EnvV2ZZgcPU51RCFqlpRyuhD/PJ
1/rNOvv+bX+4mRQkS50qjNG6yWppVSBTPzOxKLvvl/1f4ln8FlbxE+DiZvjWdH3z7d8OL1X7b35f
vL10kCT+FwAupOuD+HvCxaZtXr5lP3It3v+Ff4AtFO0v3URdAS3I5D+ka53/HyYcRf1LRkNjmaKk
A3NXr4vqP7EWivKXbF0BVxoveubvdP6oLfsu+n//R7b+UgFamKbCh+iGxpDovwK1eM9p/uerxpB1
EBmapV//r/gqmv7hPa1GiGYNo0P2StQcHJ2WLY/cy83ZnOTlMQCJp/hwS9tvCByqB84uc+aHI6vT
2YgiWBNKqUuRN6f5pLg4XWIo98Qrnaud8Sh1VkyH3srvBgpeFcJObam8CSHZg5jyXIx6iC1wUDTT
1VTkY/agdK3sBaVQlz6M0pqyFOzK0cVsMYn7kIlYbFI1vi13SmNB8jGHgY4FpbshXy0flqLpi7UG
mIfQkIpPD3ryXMNWFsr6m9oqLarEfKqKXaeqZBBzML3WSgBMKLu1lKvlLSxkOdyMJaBDjyhjd6Bs
FJSboCVhtob02jc+gcwOyTvVj8VmU2hCJi3gulEzEwXgN0hneuqJZZ/C5UwQm+VjUr/yqBNzimnA
ERktIT87BIsKsuDMMWxTfejijTW3zIbHFEQgz1Zkb5zgnbcr5VpK+q7KhnPd1EHkhBOCmYQ5o5lS
XACFgIxYGztJAkbDFsdCOtQc+x/aCg7OikzP/CwWBer6Vpl6Z4iRmlCXyrU9L/yx8C1xVMpDgOQn
iYxuXGNfJTIy5Vpj2gLupMjViXxiQxELCz9Do2DhHmGdxOeukKmmCMZyyRGOJEQDk2Ad8ibEKKjE
5r6Uqizx1LIkdtJP8M5sZQ7M3dB0BYZTuGFYSQJqGS56+3axoaVDBIe7RBWVOhIzgTJ6EYrqRsPP
JYnNzOGeMlZrV0XPYDv0W+vbUvICBQ0Vytg+mVqkalRqpsegkvBsSDKsQsD488poOgSn9JnSQ24p
QwRcSxK+Wl3UNl7E4a5ZkwpXOcktmvlYDWq1HZMhgbFLVEehV5YUxalH73FsE04Jft4TGyaxmhD6
BekifIdFVu77DvrdSq2jebJxUQbVimhN0sHzbWsFqUBfMtxgT/ByvxbI0fIDZIBxF6t4R8GvA50s
HlOx7k3XHJQ62OK1WFq2S4UlrqoFQMWquIp73URnig4A4oJnJMcku+WwJCaXhNBuj+93LgSenC6a
t/2VyrWW5dJAExBWapGsJWhKidPA+Z94gAxLIwccW5e8Vop8zRDNTJ2550BU7JXUDNu3a/3UhRCk
rdlhFS/aWDOOLTIWIrt6VUs4ScgG3pXcCccihtSPzoIUL8PqzSrtK8tfavDhjF/ln+yPft61Xt9Z
sqbquLlVC+ERWrCfN8h5aSmSMCgTCeu29a7uVBu802LzBP5zD/4/sbxV34rbrvn2rWN9+9+wqF3h
B79f1A4vTRu9ZNnfYZuAMP07t0kypL8smLpoyEDyWXD5/n15g3L6F4uejmLtP8hM/1zeJPUvXWcl
tJBuAqCUr83Rfy5v6l+awVwACENJ1sB9MoD1LyxvPx8NQElJ+OXM67qGcE6nzfvzjTJKeZaPYpxf
mokGnkTPmyHkW077bIknZg5/uECnfyyaP0Lkfi4h/OPTFAMUwhXyysp+/TY/bLj0hCL8lWp0MeIW
lt9ZXsIbuip2qXSHUuEmBT732Zzh33wmjU5d14FfaWBHr3/+w2fmCQngnsL7ZZjRYsdWSWtnWmGh
9cShNOjqpYACpE+22n9zWVUIgTQ2RRmM6MfLOugDNV8pyy7yomE47swNdO4vnWDuOElI3p+vqvQ+
zvSfWxSuK6kIXdb5wOt1lT+e1iHrFoBKRP1i3WiDD9BaiV0zBXtuSwQB2uQtJhdTFI99eCslN0l/
NLsbgrIamXsIWCGlY2eRXiymHmixRW9m+GaW9xPu5v4kDptu+K4g40q8vnO7yM+SO7W90aNdZjq1
hqjIMSKnyVdm+7R0IWqoyp4aR77rG1QHrrpPziXbH+VtLu/UARPbEWv6YjzpwmqpIIesAu2iYH+R
z6J6MbXEbukq1DIm+OrcicIqjdzeWMerSYaIHbkC7EPlYgYbZWVsFdo16CtK48Z6WF70CJ1L50zZ
Nn5Sv6SvqOdT4bRoX4HaH2K9cugN1+WJoStHhZ0vPs3mrWa+1Mm1PN3bRXWW69canmJ79YHJ34bg
uaMqW1gABf2WdhwSeEzktlI/Bss5YJgw8sUxQf5OUwegpjA/GgnNU+WLEO+aaavTcsyoUlP2EKst
U9DtqaCgHDDvjRcuRMjhcy8gr25wtwauMT71AlnrVSi4cbmBEP/JbXJ96X+8SyxNJs4iGRh75A+L
Qp0AnM5HS7+ghqspugc0KFqsRrOI0KUJAtU321jZX8v99ixcly087n/+Dr88FzwMEFwkqPTQWI2P
dJfZYDAff4B66cyXbibwzwjc4ujViJGcYvg/Tl7/xYm398cCjDrPhIRek4dQ+fnR1wiO9uXS6BdY
IvcBtg3K7PTRiyHZT0DNPvm0X140Jq9lWhx8Is89B4WfPy0Y0WD2ZC7vJlkRbWWqXbUz7o0q2HRj
vtOt+H5mUPSTo+uHAh0/I58K9BfwHww/+M8fTtYwuApRTY30rpm1p85YI14y762OPXJsprUnXXeO
TQTYpU3HtQFBhcJ/dBfnwxndI+lpUoqbHG2LN0GppGFz+fMv3Lhe459uOksVYWnL3HGGpFofp6Fj
SvQ5x3/rtqgORs8G0kFz15lrTXYtpGaxraIDSteSP23E0cPqPgA/rzzhG/Rlxn7F3h40W70l18Co
lJ8fmp20rTfa1lgtMyAblyET66Dj3uQog8kCZRjGmRFopo0hjh11Zgtb3RcJFts1EvI3Yd9uye/D
JTi2r+FttJV3zXO2DX1YBl7tyVB9BSQjdJTd4KI9/flqvL+If70ahiGJEnJX5eMCGFZM78419l/z
nlac8hXTAeo/kuQQlK9TTd+NXXlPfYNJ1R0XYsrtQGTa36+B0JR281BD8yZ2eFsdxl3yrXzl50AB
Pnx2V70nYv/0Pa+Vvh8WzSYUx3EZcMskm2qv0lrGNrpp/HJXroV1wWv0OwkW5TE9Ln5wHh6lm2LP
ftozSOcfUxmfqBMcoo21DuH2XpSNUjpz7Mfl2uq9EtFW7V6rT6gU032i0oi/7yK3gDdT43CzNbJC
1xEuO/UiFK1rY4f44SSdpwvAUbAYQBFHsG8ahkS37lfMuSvLjTrtFg2+6sEqTzMTNeVT110AvVBh
Uh+zI+dOX11Xq+RcHcobGQTlbXNIVoL/59/ve6j543XTgHOKcIHZfF9Zmz9eN2zdsOGjwbyNH8St
dCNtlptk3x7zI52FtfBFfYCGd2asDf5FetXB29rVGOUMli/Q3KXL/gybKAOmW9Kw3jTjqWlWmQBo
2qF5x7+XNave9IzYXxC81F5Be3V0YvrACcPwTsD4ZUEBzQMl1+6TnZa6xTPrjmF6QrSFUaLJfvZc
3wrbfmN+SZ71L9JhOBJdPLHwKLWdnOEAIh4aeXnc9tjM1Vtr2ESay/NQl2tFdYXSF5IVNQZrQOkK
PALNvJ18MlD/3nf59Sqya6HiQt3nY157Ttjj5Ox5bml1HOKHfqtsovvAqdxsX0eOOFFs5RzsR1fP
JZYqm5PipvezXbGLV7VrncvN5Mm+6qN5ghDT2XAd13/+RUvvU4g/fkfqTpgCIIpb0GlkMNc//6Yr
FX/pEtTzOTNXcb4qpW1iMRDjw860www4yLTDYs+py8vDTRhuq5gKzFkfzkmxYcRGH3dt9aRa92a3
5YRmhAeNqR/G0oN1Ejv118r0SR135bb7Pt9EgYuoVDkXDIWKnGxt9Q3YhfUSnqrv4PD78j6cH83m
Rpo8/lxpnGy2Ke3MAId6ptidkai75DelG8u3C53L2p3HbZkcldxrMjeIV1nkx2QC4d0pXGCJx85S
bpj7GcR7I5cYSz8u6aFCfsHYFW/j9iZGUbEUx06Nnd6wXLm415WjZbk8mEP/jS9fdytD9JKLCY7p
tZVsRb9Ne+Ym/TI9D8IKac/MXhHWSQEivwekVBuKl2Jsoollo9eirMWIKRl2k0GCMaHUw3QY14AD
OahKZI9o5LGAMUHj6m2IywzTrLHPp4sRnYb+wKCLP5gPsXEnF5OdJ1ytf21s3xQpBups8HnUqb5x
hPrwqAe5jHFpicRLoXawx6ZkA7ND8ZD/tM5SG5+sHB83TpomyyDU0RLolEPVj5sLMQdOyAhIcwlN
842BE9VWUgpNYm1QTqjkTxqiH+r0/HCMnluaYsrX46GhfaTHM82pt5oihreYp8kQQh6C+1d8hS19
3edvo0TF2WdsimFQ9iG+1XQMXXUJKRNVxrYpleCTfePffCHaoyIHVbZWKoRhjtc/vliFMcG+Ek3i
RTKDL/AsNJ+NI4UUfR8yUE9ukuFRhUVVyM9WKhzj2jhrOiG5IhTPxqxm/+JBlh0e2xqNMjPcZQ7j
H3aWvJumMBfl5cJ86kplpDJSIXXpde0z1iVQ5qVTziX+LKTzc1nn+mvRgOGxfaDCo6u/YD2mWOkM
E/bqpYd15QGsQeshMU2Lf1v55FD5cTeLAYZNCrsUQ7wemj/GrZnMVSOyIv2lIzKPw5SxawPKxBJF
nCyfFSXR3VRSP1k/2Srze/zptYp4xkIWgMGE9775sSU/NTLIvaqSL2m6Zbg7TzaR+mZlipOWuGQd
NVn31tEIXwro/gqC0gQcqSIeTfGgWSgwyyetvlO7S0AhXjxN066YbufqYW5f6467ZLqNsv3YIZfd
qd2e3XJa7FKM4PO6qA8zWU2B+TkvURijU1o7xjPzmBtulw9OsjFqku4lLz9OeCamay9e1k1iT9XZ
iHnqT0V/0PR1Lj6JNS9wVTjWy1qdD6nwnQwXwTiGSSE6BNDoWHrVRz289NYFwFdtcBJaG3wR80YI
fVn5mpUP2kyH7ngVb+hr1rjBOGfixtJ2Da6g4ruFvLlp97gDTPL1Ve5i1hJJvQ1wAWd7ETxL+GIm
9/JylKMLJ2wIpgE/U8xVFLZXuX2/0oYXqTzCJ4zru4zjrd5tE2kVgXce5k3CtRJYaBvXEPYx9h16
+l5jBi6Ulrn0+68R5WWzeEElY0facxvFYIwBN6/ALUbX8flzMXPYWTexU2qbCvWnuuH8rBt3Q38X
8Y/Gqc7U8C0dzsl86C0fw56srKlRxAEH5+u7uq1g1e9G7RNYwXXf+uH2YtU2VIwNooaC5sOqXcfF
GDKRrF6iOMw4sOu5U5FFI5GtVJijBabXpeoz0M8vu2kNxw3PrHpVsvCxH/cK0RJSly5E5bLob6BC
8mZh8tETGS83y11af2+Fo5ja6sRiGp4VHK5oI4qVFBzU+qHLfV4o7fQkmH5mHPLpIOdH0AB2quHT
pABznoluYMxWgUz6OpvGZjtmHhXwRt/OyamlFaQkXNl5S8toQCC/lY098/XKPbu65YRZQ7fOFtFw
8FvgXbXQHxRfDlxRcFpzuwwQucVtIW6n9ltY+HhPu8wr36i2i1w7cWudh/RwXBS7GW+i5LGcAbDg
E6rj3Jb6/aKegdjZRvNAADMcnLi5yRT0snYRfzIKQr/wl9+twUKs4OK4MvJpHP68RDC9XoUQN2Vo
4Vvo8+wWhn220U5g55zx+4B367BAFXtUDVfqnQAZcIj7GZddcBaXLco826f34UzGoYr2mfp6/R8h
A6xx/gACNR/crIB16cqMPmKeZcd+Ox/LZZsYh6g43JTU2lJH7K8gRnVDOIZmzrdpgNenPPZwLo2S
/9qX0yaXKh8GjZU9W/HLnBwsaj6WE4Api2+j2JOntfBanaT2YAiuFO7CwS30hwCTBeFPM6wJ6LyE
6lmpEDG0B3VZCfoNcRCFfYAo5Q6CbQSKN/P8YvZ7KOccmC5CzEQ8A5YuxJqgu4iEZIfSEXqAwjJa
U5znNlmYBl2UgqP9rtVKL+hfpXh0EyFF+nMnWvP1ks2cB3sQ8SwDzUHmcJ1who/p6zl1CpUGOPSD
tO/lQ62s5BHx51GNL83L6IbSacycaulJRhwynbnS+kYLjkEyujHg6+ZN4d0WHeR+WscdzNBR2xfN
qdUepDBYpyHH8QpMiveipQAieyiTGq2keBMx6G9OkH2m10Ryc+ObCOCxziu7BXklMTneILQHaoCR
O3YQxvBe9xWjvB6FggYRDWOxDe/MFOepeocUJ5g3+Oqqnrpe359CZWaA9bXK3jTlTkaU6QrTivnM
PmbPvE6YDsEfzLDvhKfbvueXuSqeH+RXofKjZZUHvii6yUW470VXegsTcIqIoHxl9KwSOKPXTIc0
WrEeDOfuOC0cgf2Bp9xloclW0WZO/MBYwWi0y9yr0y0Zzeq+S3eUVX1ojgsaOBYeQhQb0d1X2Wok
uuoUPPUt/EhGTHx9bbkt9H4nekIEXz6HO8svj+mLcKrp6kr2cJm8fjOue6rDNz21VIYnqbtcomdi
iZNgi+v6FhP8cJ5V1jIn3lS75AvN08CZz43qql+KT8587zMoP7+ZDRS1gL4QJ8mcoD+U6aEehXlq
FfIlaRLTG+IKBEGNZVtl4dIVdAe9ZHkJHiYeUOpaYYY9tbRgo1DYiWv9GKnSPRCDfSumn6wZP0+H
sOmifkjUQVEt5umR33zYelp1k8ewwqcLwubeCTW5dNNiiP/VHSU/OpoaybgK3HRIuT+/vZQuDmoT
tvIlidlVVFr/IEbiSRUHDvnLSycupxEV/SenWJPe08/rIbVKipb61dSk8O68/vkPdR5FNwQ5SWbp
QugnXpjmdnNxTSGK5Fwe+nXhUv+eFE+XIIEfE2EVcZ8uDxnvWKrw1cb8JsXuK68foLOULPpsZ0gX
4nTOJDwZQGqn4RhrvDN2c/St10/L+A2qr9HuxOx16E91ciqTh2L4vpi+qVDFAhRM+seuBZtOQ5q4
ODnZc0pU4W0D6Cl8s8gvZqeZwSh4JTupZBs3m8JwJ2a3egh3zjUzROpmtuk8RNnWpKzsM821lncU
NNZsRM6tx2HSoV7oUrpaST6sfW/wWy88mufgufwe3Kffq0fm9d1yRx+Ff46ukV97ujc8pV/yV+mp
3kkb+Xk+C/y3dhpxhzGPINJGscfS5S/ID4vkp8tlENZzsVGM/TSeixU+2Sp/HdKvc36Y5J04kLs5
EIkhKCG0BQQzVppqPWi3Sb0Xy8fcLeo9D/gi+3G9ldIdBnVUsRlMdsWHok1cigUbxjd5Pf5zuIh3
9RPg5PwJg6xROoQdaOYRWSGnw2SF8RS//vnm4aD7682DMJFJy2sF5NfTyNyZnCCzfmFczFXq9aQT
bd2Dw5EmP7A8NpX8fVV35XhDCw5pgMONrT7DWG9Ub6juCuO1L4/U4s3lAEafKqMqrYbYriIvQmUc
29euPwhgRisu2ZPwWOVOeWwdNtdUCIhg3XaBx5gho3PyTXA7P+qZc5W0kh46q4/Dg/Q9uhQPOXfD
OdxXa77Qtj6AmuT/wHomqDM1drkPbnrf8PiOm+KhetEehlXpp4UtaE56y+v+u9bYBjccgDkdBaXb
V1hX7Wod3RjrDG33S4EeeK1viKE00p1+o/vVNnomV8hABp7lTfedSiALp2S3T9oh5asdlIPmWY7g
5StI6G7rh3vA8y5BCr/xOMEILwkFGh6oxFGeqbWIt8E+uBNH6h1UfcQ3eROuEmo8Cb4tuz4QzToq
62Gtv+FZG7zSl1/lL8luRoN6Boun3tWjzRO30NzyksVNU2+ct+gEKslbijXuLmF4I+5AcG5WbqNq
WWnT3or8pHX4s1i1r4tCYRsX8an4kh70JwK2zFCEh/y+RoIA67ny+KsBeC2s9dKfJJK4EFkdhKF1
SWbIG8e11e4GYWcOB6Z2qdY9tvOWSXWD9/vrsDZWJq4HzNzouaJVjAiNUWZHuh/ftG/DQe7oYkDp
cUbTzulRpiDzeWwI6DsZkqzBr9JVq63kDmfKQTQBfbv8w2Xq4CmPvkVA8mpbJ1eTkOF3SQgH2jaw
3CbZ4ffSJD9QNhKurHIbjeeUEiukqv67GrOfulVoEQ8MdaxaFSmMo7Q3I0eTxAMBwd/s8btXq7J0
u5FXnb1wuwTMj7s0ETGgW7Tv6ETaf37efi2B6Lpy7fRoV1GTgsPw53e1CnLRNEi/XfLeIDAy8oQH
GP3QM9DviFJj26UXqdnrcn8iPGZquewic4dtI2qUeJX0kxX7l4oUX4dlQ9HpJNJf+9jKa5RmKsc+
ki4SJjJr9kQN51xV0taYzE/WKVp9v7xqMAmyM7CYxFMoDXwotolZoAypVC2Xyc3X9bY/TvvxQfYS
3/LGE48GbsVFcvJo2093CKYa2ZMoEd/LJ/VuTmzzRJU8GU5J6lwDSQLnEU7CPsjHFtRvvDIj2/y6
3M+i7WgvYBIUjVibc8Xlly61zJZ7+yQbXo5Au3XGwTPIfnVun3hT6TYcyzpbPCXfrw/6zfzUD2sl
uQvV4zx4Cq/n03yqdvJTsw43+b7zlm24wh95SVeC1+3mk+qmK2qrX/jnbni9PxQv4746yv7Ie0k5
qqiGk6PBLRm4beJpix002zkmKH1YutPEtJbK93DVE4FYKr5qfX0dgiWE6yYYZ4klR3JUg9+NM56E
++u78SCe+Prhc8k2/F480V8TH5XvAu/IbEedGMNS8LSQ+O5sDkS8Y5h7vuiu7pYOtjp/2bO/9VWb
9daV/eX71apu2cJ9QfTTqf4/e2fS3Daype2/0tF73MCYABa9IQhS1GDJouRpgyjbMuZ5xq/vB/KN
r02QQYTv+otwVDnsKiUSmTh58px3QMNF28SvPd+dtSnfeNFzqLmZbsWX4Bn2cfiSv3AVkm6Ljwmu
Om8dXDC4gj/tp15ydMWBysaf1987ghatpJgLxqb9hS3nQ/kYfqFscmt9aG/tG/Ecvfmcz/0tRvQv
xo/xVn2Iv9saheON+URRmH9Lw230OlulwNFvuUJvGuXO0OZPdRL3QAVr7w7x4N7eQpXJb5PuZhzu
h+5j2+CA/uDru7DatWKLUEwxgygJOoSHLRBqu94DYJbamyncw/7uTYcqhl444hsFawH2Ltqm2IpH
7JZN/NnONjOyQNoId2yeivZBVW9GBOvHZ1V/iGsnEE7NvLN7qX1ImkcJ1FxsPNgIH/u3Xr0xV+q6
F75ZOhWAkADNmkKWFwgAq9VMG1b59DxNafEoaWGGo5GCr0CH0FjZGONfxwhMdBVgaNQ+dMC9i6Q2
ysUY9b0UP3sUlJ0mtIiYVXmby/HP0ZLWiBTvfIaTOwRIKXIOVbaV2dPOWkQJRBK0rsU5+xnKYbGd
xvQ7kk/tE2bllTM2P+BSe+HILSloctcG+GAGAx6jWcaRCkcesUWV2lNNq36U9k0XBk5htw2yEvWP
66F8uQy8eapBc3VdFgao5jna/ZF1l0MrR02Uhs/FhIkU5gVsUyEaIL6aM/Vqe7g+3EIFyZLn8Sz8
SvEqBQZhvt8C/hgvLux0KuokfLYw3rtLyvF+iDxrF9cB9NNw+lEKblTYUYfuaE2zZZVl7igNZw7U
ogo8KndG5lNtpEj3boQttZT1CvO+CNfkFRdYa55UmfEToCg4VXg3xuLN1KlUolCoTUf1W8t4CoYl
m+RFesTd9ejtrdvUzT/SLw2O/m3+pn0m1NMUDb8lsQM1nHylCncietJBoJKAZUQTV2k/pBRcYLmH
uzjekpIgNa5S+lFCzn/MOD7o3Q0Iz+jOV+4yzzHKO7I8ZAIjOMRQlo2dbaE14BoWaNfkgBN9CwPX
3tH6xIxe0rdYg2YqxduPkvfck+5Hbli61ARIREZENFwNh/jvuTt+xAysROcC5AE+PKAVNEokTki6
RC7HefS5IfqBsTKdMHJg+1UkgYZT9GtpxBKQMb9ic9579BFMqu2LGAD82qT8msjHqajuM+xZtpqJ
D0gScFDOwnQbvtp/OvyNN0VMdpXKj7ri/YrsOD/QFHm6vjWXNTuhGKihyabF1hYWipWnXwJX4UDw
yWZHVQ0VujjJo673WIKHP7CzIWt9Hbv8JuqHNRWe+ef+GSnex9Vnf28auDIY2dNxM61IbVGH2bGz
pR3yHwlVpAiNBOGBeQ9Vilmidq9P9eyjZ6oY25O5UUkAmrsoI0i60tSKVqbHKI86tzLvMEPxuOSR
zUdpvPvrweYPCYaqblPsXvJtBn8wwsIweK9R+QW5YxJszXrLlfZ1TMK1zHSZnPHjKSIAbSAdnI+V
RelGKzWZ4rbfH70ppuSW1eTaKi2b61N6PywWa2bgag8mFn4y6LHFxo10baiVUnRH64GiG6XXzfAC
aL0XGxnR5pSkz7G49KIrlzwZ9daXXYN8B0Br9tqGhxzV1uBZsh9x8SsMN/L2OehuI9klBlKMW+xt
gI735Qeteikwbfe3Sr0fJCwYb+p424Q7w7trFBdBnsy+83V31N1qurE918ZFBr2CX1wn6VoPpEpo
2mHv85K+KJ/MwZGFq4VO8YHci79PPsUoBkD7ClzkFnyyT6D/jZPTMkw+5JqLKt6QfojMHUoOXOKR
6bckpwN6U+5KzfXNfXTXpFAQUBfZdw/Zfs11bdn1YylnvJwG+BgsGEi90+9Cl6UUNx+5Pcrx5Nii
e6THh1y6OjhdU31pjfwxoJx/fWEXHOs56AvboM/MNpo369J2ARuZHllcIR/pSUZcAwdMa0z0aQwD
bFdX61ukTCgJdcNNJjW+i0zVWnv5fNom1yoNiLZhY2L7fiz9cUAic+AHvTFkx0TSPyVhGjoVviBO
hF6Bi0e9uo3yX62ZJyszPw8JhGDwmDCZNMDX8qKLDCkwxnKrqI6jqOrbxtpLYPFwPndSxZdW6osX
3jKMKA1HbKGCEwRndrq0UiO3Xl/lDNZbx1JWbuosiWgJ/Ar6pxwdBU7bNkHukBYS2r0rieCF0UGe
aqZK+kFqZi5dEaBAqUEWjtVRymQYRWLadpn/gPFJuUU/6mG878soognof6Iz9+X6Bjt/zbYN9lBT
YYnJ3FcXkVfVw8LvrKw61ml9V9Yq9xoZS9OqFRsUY1bj1NnRwmiUxXQQ9UDOl4VsGw12IH5GfQRa
0dxQyOqbwyBN/qZVxScNJqqjZsVIgzleU0w7w4ICAWeWLDGFXFApmnq6xAGzMaWCDliajoDcKvkl
AA+dtce2ke6yCjpIp9KSHhoTkzkOBAeEqOXq4UHYPhDMAjXVZpJ3Zq+LY02f/foynKXnPJ5h6Rqn
PY19jc/t9PGiIpEA4/ryMyr8Fiyt8RdqUbiI5UWNCRvdfZIBE+g6rUw7HojMDZfoMkCBWKXZpaf6
rrFQUkkF6V6hPatG0rpVCuIN3tH1Rz3bMcBVscUWCoe1Raa+eNIum3oxZKI4Ih+EvFRNx8QuSszE
1PhHUIIouz7c2QE6Y7IFfQ8wFwqp2SIOoP9RK5lv5kdUsDQg5eBWEq9NVr5BYz4gTw5Q1dKB0FC3
USwVJO4iuPdGhXU1VOZjCVgt3KS2+hUptec6mA4BRO17gbS9648TTWAEfu6EwXOg0KU9DK149ORZ
asCz4x3e9B5NGGOWae4/FJh838UKNQUxfdEtlJ8yfA4fUbIGNzS1CqY/PyyAvFLgfbf9QDrwGFRL
KQqryfDBLg2q3RmOQEk1gjaAehdDyb2d3eqfURRFuq9hAaZJ3xemXH/EbHHroTj0cUIV0VPtZ2AF
o9HkT2bZjB+acCU9vbBlLR0YIvwYjicOp8XK1CE00xYjuuPUpJHjW7SEO7nMt2ai5I48UfKLMT9x
EEBu4BRYoHY1TAk2jWy/yY38EKueqw169xn6K3w8SgEVRotoOin6Sna00JfgEGVxudmBqCEVs7jf
n35csM/81ray8Gj0EszzvtMeMaeVXL9rVITX2VGtlwMoQFAnyamdajQYZdyOUC4rpW2hKfFWqjsA
gV66m+IpPEx2eJ+aXXOI9XYfJnV9r0v+XeMp6s313X92+LIXoQTY8/kLO0AscnGtzSosN/puhnbZ
e43dcU+TDfGhmedp94i3WQiA/P2YRMo58TBBG6mLMXsV0TDV6qpnNWp+TEn9lgbJ58SLD6nlcRrS
AJPkYCUnhyN/9gGS+DPYDKqz59ByukaxplWqSJrhOQu3WvYg9KNpt1B0PmHf6Fdo4ylfjPQBQlJT
3qYC8A4gTQS0PHwiQ9/py9INQ3/jQ+wZ09mzxgmteqtxZatHAAYedNsJTIb63URMLPsuhhxiFaqW
TxIkILV77NSYyhjSsyhdPavDhw6YDzZU3vjUJFtzdLOYSyc3ok91Ujpd8Zoq3/vSrenjtcZBt3d2
8Av8bxJQIhR7j9J6qr9iDm19zgQC41807a6HcaNsgEvVT5BM25GWGMgf+qXCRUDZjqJNO/ySiueY
MnlabrPhEJsPung0q1ePQp74rCe6a8WPPg9cPY8Uz3LUUpxqoCT7AQk4BEelr4RfOl+hcfDMnTnj
TflRbpzBsuBcBxG5V9aUqs+PA5ubqAVjhvr7TDs/XbdEHvuxRfqKaKMBocAelkLSBx98bd538crW
JBhf2Cbzl2BzLNiMvNgmoZGmcljq/XOr73r1Yy423vRY1yyejEZ17RoJFQPji2n9YxcPHouYe8eg
+RK0t7X2VdPfFP1t6Kl1FU9+8ZZID9CVEZfRcZZosX6j6XaHz2TevyrW64immx599jvVaVp7Y3ti
F9IvQ4us8WhtgK7oAI/08cFrn/vgIVf3vvWltcFKFT9VVNUmjUIGK1S3+HoKvNkwVVCGz7Z3OwbV
xoDW0wvDwfd3Y1FSGerm0AVYYfWZMzo9SDq9b6mh9FTnqDDHzXbswEnQVLNziA0IATZQhT0Z3TYa
gW3qbyTtTTF+ItSwyZQn+8vAraqCACaB6M8oG/hfyhylbx59pLBd8bcqXKbekym0fgIes5HDcSPX
HCsxne7uq/ENDkFPUR4ZuU8dqCXcIayPVfEcxT91usgx5r/FcLACrLj9F9v/GFZfc/EsA50JvuSA
eMRdaXPlhVkE4i2Nnj0eRrcPyKu0xVdwVOCZB9T8gFGwY9u9ZGwtAOqUpMuDpW6mTzmHHxalG1xR
KLjQUGtf1V/KcQi2tMIVHZRXfK9CWdAdkwcO3BaFio+0B7vv2t2QOhTqw32eOXrl9kQEPF3Bc1C4
AcambnMgfZyW8ja2vvfqJzSsc9+lKZQG267ftrHra0gOb9HYMJFYzvY2l2TvNgTP2H+za2qTB9U8
lOMuqnb9TMsbMRST7qP3Px7Gx6YCjQ5Rrh4+y8FIY+5rm38daOgCx+2Drfmp/zmZW/p6rbWHZUin
tlJf7PjWS5xMvfWbL751SKZvZvfPxM60YLHMGgdz07oN3Jg4xj6hPWrv89bV4HwPdwDjCYX8yrr7
SjrGQKRifBy3g3obJyAI7tPWjYoPAsRIVn+P58YyRPP6kCkfdR5eKn52yscuOXrDMaLrWBsurBGr
OgiO9jx+zYKHzPugKXvV3wfpre7vveg+bm+j5LZs53u+Nt0Ak8ymRyW7E8o203ep8Tz2n2H0ad1r
m+zSQ5s/jtZ+0HdF+FLFcASflfapBQHgfVb5PKbhYNiubd2DaE+NG+wvbHql4KEw6b71Vv0t5jP/
NOGDH8wxN8PhFPK+szQ2b5C5GbvniU5gCMg0iZqNicvkblTkYxQl/WEqRf+oN6WO/q1/n2E6tvVs
L9gHMuWUslUpEMeDzYcAdK6MyYPNTmsc3G0ANKQevZRNa3cvFhKGjTc3ctUctWoZGMSMCMtAbTVp
MOzLAQ9soyvkXVdzTCU2DnxG8NlutNliNi2BzSIvSjIiysYJEwHwc0IYD7HjlSLc+T2UzAjq4Xwh
tGUZduBpKJcKo46UQEqOKkp4T/i5baH2b1XdwxWuUziMO1gtlv99aOt6I2MzvHYNP1sTHmAmCs4k
yPkavqhi4XHZmZNhJEducbg/Fk+UBZAEa/RfKFoMGBehQ5pUVImrceidLJ5+wh6n+VSw0a/nQPPq
n+yO+UlQSlHpA9km6J/TV9FP6J0lUZcep0T+6qM7AnyCq1dOzrsX6gfDJq5fH/E9rTobUmgynWPU
jc+qABk6GDUWIdRA677ZWnnWO01s/tAK23pKdR8GRaseRIU5uJXXnovY5WM1qC8ah+FtaY1A+0T6
6qv45jQYtJICYTnSVGicqm/mwKEFDXpYeUvv8K7TZ4ZuYJGdkv0DTlsm1uGE3+wYljF4OPZHp+Bo
2A2y6vQegmO4BzYuyiMohvjcmwSw3chO/acGrIVP37HNkm6n+7ayH2W53autjr4oyiUxauQ736sF
dq+5vbfMmQyTRqAy6qbe10ohbsYc+BXe2j/GzKzvRyXd96Mqr8xOP9sD6O1QswUNrcPnWPop1mMx
eLk+xUek24D/WvXLKEc3K6t+ls9op4Ms6i8ecneqGnsgamqZjsdkprtQqQoANfxDt6D+mb66EyKh
JpuI0BW1/aVsH7MhKXaRKVc71JkcpVcfBwuiUN+B/aL95MhgGjB+QeK2AO7rIWi1S4UOy0+ybgrd
h59QSObO3rK62loqf/4Vz1V1lXKWpc20jMVXXISWCIxgkp5FA8IpN4PJLeWOKoHl94eg4NIiyAta
/94Y5jqv71fway0BUqu3VpbwvZa/2KC0MASoybmXwXX19DvGBMMbuSZJz22Z7I1G6/Z4CiIPOemH
3FBnMe9i3E3A8/TYcFRl1B5tNL5oLoFD9Q2SMCOl5RKZa4jGiw+mzFoPKD7IGmoVpw+WFX0WId0u
PZdIjziN3z/jQHsgP0i2xDZYwFnztWu97eCxhmkg3ckUFBxshcCnSkONfkxwzNPhy8p2PLuF0X/h
gsyXzLpxq1/c/aq2C6PRL/xj4lnZh4n7rNDavZdY/R1yQQfhobhToO7iDPogOzr/lYP5hLgzDMWN
pLshR/uldHU5k27QD0vJFcSvzA7GHWLrsjNAkHh/4P8vsPLfHMV/rN32n+af/3pDLIdKzT/p2//8
97F/+/mW/aka9v4//FYNU/V/cYAqFuJcc1nZmN3Sf6uGKfKstwJFjEoIyh/Q4v+fapiw/wX/gm+F
03em6M5b8t+yKobxL2qSoHtpCgJmojv/N7IqpyFP4GxIf5W7vjJ3Febu++nWbxMtyOzZ6BrJv9Ft
ihYCT2withdM6k1a0VBVabO6tWwgPvHHO3r6/eH/qbEyf1X/Fw5+D23ZKiW+GU0s9MX2VlOfK0lM
69isLO7iql48hF2NHkihZCvI6MtDUbREgYD+zLLLKGP2pahTZuDtCPIoRbfQCcui3EodSJ7rszo9
qH7PiihHYdukeqIu+X+KnwALqJkVVg36bd8aI3cofVyp+56mRP8eBVo+tDeVZvQSYscN04+8Iqft
Pgn7pkGOa9eNaHe0bVYeqixIyWJ97tYredHFYVHDoX2KPDs7drFbSqpC+BkbTik1QIFbvcoOqZxA
10k1pEJ6wNZeb631+i6tns3CKXNLCIm7xUaxk77oK8GoYZOg1yaPAwl/mN0UFXem66s3n/CLPTkr
9XEQcGgqcGZPJ2jRYSeBEXAJ1JEbskjFbAsdlx9FFQ9bXUV6IrASmqkWxAivqNfIjBd2D3tmDgXz
iY0Eyun4WRhEipWwrt0A+BMfjwbcVaU1hnt9nvPtYTlPAJo0ONAk1OBOno7Tye1g+1FkONqUTIei
QQdEskR9X2RBBTI1sG6uj3dhCUEP0XGHhw5lcpmGWNIQ48Bh6k4MS/lG+H23GUcxvhoNcnP/wVAw
j6mDWTMQdZFlJEgxagWqeBhxlD8SlHGpBCXNR+yE1JWRLm0W2mc6dzRZBa622Jdeh2t5ZYS8xNEC
XqxF0HdE6isP4Nrql3SQB8vpjSJAIdFTMOyR0+31qV74HFWNRgzlYcrR6vLabEqZEkkqbViI1dKL
7VHbMs1gPFSezb0MGXNELUyO+uujXjgy2KKAn2aMA0fQIgjkA7m4r/KC81ARm9LPA6QYgB8Rb6Rb
Utl231a2sSvasPp1feRLuwhVLmIA2DBUxRb5edqFeIkklk5jUuVyrrTGfkriuVRlSyuv9uIkSQZt
ElWLbvsiEChccWtOP91pBMg3aOXRYRCD8r2oO/GQtmP41CWSHcOEAAe0sq8uTJPwQ5/NMCFvow56
+nGGoR75cmHoyAdEyU2thtG2VsiBQwW/9etvdFHpfz9IICIizmaSY85k09Oxas02Y4U7l+NX3G/s
MgGwbcBrMkaKRfKY3CfYO+/7uhRHLc1lZHrMn3Qc8pW4uyh3/Ps5eM8gqgkPZ3ozsmV33RTwHIEG
xivwgtfOzGw3DADATUUJRy0wUke3o29Rn5Y7qZXfrr+JCxGR9IwHmUseBP95Uf5AVjRtNvm4FOlO
nTWItkhGfKch87AT+pDtYg3VnuvjXVpkVEN0GmKkJSjNnY5XZJPd6UbPBkOfYyeHhbaVDT90fVla
u3hdiFPvNRwbAMec7C2mNnVSJRteSuvSg4yQmx0VXV0Z+6PokT5D3VXclGZXvJlFnzxW3Soh4MJU
dYhpVCeQXbDlJSZ+7FQq2VLCHjPa1Gl1iZoBYcqR5HHNOvLCVC1rzoltwUWOFHrxVrF2ymQJXhhA
Phl6RCnvfF9DaKmyVTfxddWB+uy7sY6XUREjTHN9US8c338OLxZfU1FNkp+PEjLa1bxlfTnelbS8
VmLT6VZ9z9JnkgHJkAYVEdrf6SRlMfZFMGqFmyXIUmlqSjtKLs1tYkzQMWMRr7AaTtfv3+NxF+WI
gV0I2uB0PE1SFL9XOOKsFqlfNen9mzgIU3gH0drZcrp+70OBSIHnh3jE3MZe5CXYcHtyZLaNKxe0
ByI19nfTpP4TF7q3qztZudPtIqcT0PrbgPx6JRqenqf/Hp2TTQHEzAVr2WyVWkWuw0RvXM9QGiLR
CElAFfVtKxuoKCS94lZGrT1d3zOXBp0vh+xa6DKw70/frtL60qgqEY0RvKEOSQYnXoYL79ryFP8y
rSj+aE5tv7Kkp8fb+0znwibn2wxftvVFkuRFSWTFcVG5UglVIw5zdGGLUThyOZkhVGwKvLav4pWB
g9/KS76we0GsUNDQyZpkLn+n8209rtVYR1bwDnxk9STJv28K2kpyZ6J/X05rngKXpkoje04GmbAl
FumKGTT4WKrYWisy8hZD6Ju3JvK3+JAJ+BV5gtET1kPVcxE36kqMvzhVUBnc00hGlfnm/+eZkgRS
anoBSzuafXRnZqWxCZpm+NTyEG40DmuvVlH5gf+X1v9e1pnEYFE7wHF6Cd2VO1VAEqDJVhSavctS
YbiFCCYFw56peM1NUVq03U3Ip5NuwzvLcMBAdjQ/aJ42ukrXYxZ4fXcvEozfj0Q1hOoCLWmAxYvD
J5YG3C0n1JnNlEauXFvQFKgv+BGAr8am0T8ANbiPfE1zLRlJDWgY2s7SgzUgxYUghggOjAt6KjOY
YpFUYT9jTlVKUzozzPEJeQ0EFLroHy+qVy0fLiwCPQMKOmDWyScWqy7ZmRz0XdSgp2XaD3qv5jR6
i+bL9Rd7aW+BUXwnS6jzFeR0bykccsEo8sbFwzKFumoDQ5NH5VVuBa7Qchb9XVb6eyGpXkHNgCGD
utO89/5MkLygNEOZRtlQJdmuneThluplf0AWN9j//dwEeZEAaU/xc7mNS83PxqjVazdJgJIUspnd
TDQDaRq39tYfm3J3fbxLe2MWEZIh5QjkhRchqa7GtM81gPRl1fW71jSam0KglO6pXrwSEi5FIxI+
dCZnRiIllNO3SKGWykkQ0G7MhbpFRD97yWuAJInuq0DfceCIlMQPNs0Aq+z6LBdwjd8rCIZI5s7P
L7oBp2NPhWWKUYTILaTCOtT2pFPrVyEDAp7aqZLUvoRj7f0Yw6C+CRIMVm8aHydCqaFtsAm8xHts
Arl2MDgyrTuRqBSZ0N7HG03Bc0Ak5rhGp7yQDXD/MlAKZjfwRS1CNwJlXqnabe32Waw82BbEN8jf
T/h1BY/0i4OXKqf8jSr7mO2w9rTXYtd5OKX1SrXLhBFB7rrcF4mBcbCtesQuHB03SdB6kOvLyAA1
LwEUdoKpVoF64CnwT1Hhv40cR1NvLD2y9rjUVa+RMWmfVhZxTiFPQzyn58xnpehHvvAeb//4DPWi
KLvGjAvXs7xmZwYt1saYON7Knhfu1LCS0BXoU9+J8VX8WEy69xRIfvj1+lOc7+L5CEfZCwIU9ev3
29wfD4GsvtbbOdJHyAmB9EEn1OFFoaZStxLqPbl1A1QN5hI6siuf6uKiOG9imxEFwGcKLhSv5rj4
x9ATtRRTbyWGBlJwQ5d82nNuydq+LPziFxa34lCL3r8bbA9+vtYJ9VEJ5f71+gs4jxgwZPDtBqWN
wtoZHSgwPQX7QTx0cME0t3qC1CGeAdGjOWIj9J8MRSgF/cc7XG5CvuY8bzyGiie9+V5JFWbvNYLv
iEkH4q/TQqZFNQlkJowj01x8cH0cG1qkdYVryGqNDa2E/4AjJLWnJmhrP6ywyr55JuhLRy1t2tnX
Z3pxbTk3CcU2tE9yw9O1HaK0HmMbUd0qDtQ7DytrJCt82amDBhUq2S/u7Aq9AX+EDZ1NlXGrZ8pf
EU9/by+LmweFl/ejdZEmRJ5Rmo2aIELQ0nPzsZMjVwqEimirnN8oSfz3OaJNBk5Hh/dNg2J5Y+3G
rkFtRUrdSEDrD0v4u0k9GIrTmMN0F/oK4Mjrr/n8wsGISNaB2RMUDZfoak8rzD707NTtqDJtW47v
hzFKTQp2UI1hpsqbzo7XeF6X1hb5DQ49nXG54C0Ony4vIkvtkG9GWdvba4kRPwxa7e8Gw64+SkZr
YpPRJXgn+V0Ni6WJP4gm6H9en/qFz5ZzbzbvocqknGmh1paa2bUPqbbSO+X7qHTpHk5hulONqlqJ
EHMcWsRpTmvaQDTYqCG+iyScxCmFqgv2xS52kv5brdrZbeZB29Ua1OrA9qB2cn1ul97wnHFyyZkB
O5qYT9M/RqwTNfdHazbILtTOQLsYoNPW8uIXz5AQEcNTpvtWElELF8sSHFIM4TVbzfdwRr7+JBfe
MrwsNNPnCrEGUen0QfibTkoMGKVEcHtwEruiETboaK+gHBRsrw92YTczVYNdBSgbUMEid5ssrSvz
tgNYOzbGQ5um2tMkeuMmthGL8wrf7aRQXkkM5jC4XFvIFgZymny1wlzk3oaBbVwI1AbxuhLJsA6i
LvE7/XF9ZhcOWeo7jDHf0Sl2L2YW5Ty5MRqF29qVBvBUA5IYh2i2miRnjtbzd5toaJNiP1lB9B9s
X5JhIsQ7cuSsEaWJKjAGk+xb8+r7tMA8ocPkHklbfVD2IsgB1F2f7oUPhlxibmdSdGcHL6fbdGZe
aRjEW2ba4tcDImNjxQBeu0SYH7u8y1ZuGRe26TsQhSzKpsCvL06bpJMnOR2pARZmiNpdbFsfmn7K
ngsd66C/n9t8/+VYmYXwlxU7rQAoJcUmiaSWQQkqwZ5nXoouU2ghcSHybCVnmD/1xQaFHAhNEeQt
laVlZ4p1MjGsSmpXjYLCiXQ+Cq6lI4xtLcABVuT9fYXjLodM4w3uNI7mSlHr8gNglkaPet5DiyzN
6MyAQ4wHaCcv+1Z5SXuvQpjfWPC47wsbw3ljIHNvM9QGo0r9/PevGys2qiC0UklVFqNHbRLJPbhI
AJL0iRrPQhegLmhOd5063BLs05WtdF54mbubGt8olR5+s2QNmimlNrCS9taaYjxA4jlLGQYFbcrh
JYsyLDmCdnDGSZKAJqfRp7GV8Pka7GJbSla34ql0Fp54GDq7ICXl2cdgWYWW475sbb1B3afsm4dq
iAz4CJhmXH/Jl0bhwkgI1BSkd5fMdAhW2Rj3woKVn0w7ZCLQQ+uqtQbV2UcKjYEzlI4p3QO0hBZn
ST4DHXGaBjsNqMFJxyo9KJWBTHig+TfXJ3Q+FHKccE45RADdIJe+OLaqNEunSlZRcyuLX6EVDZ+F
hFaXbZRrPLoLQ80SfXRsybWBdi1Cjz2kDbW3Ea86z8cdokD4skEqy88whcn1MXKvz+wstFK1p/cz
N05h2tOtPp2ZUVkWl0Jd21aj+C6lXuca/Vjsqg6XjSLtpZUXefbxMxIttPneTjGFCHQ6nBKPvjaZ
g7ql+Bkgxy3KD1GUNY9ybyAkl9f1LcgfwP0ehL6bDtydvvY5ziOcxL95riwjCjJQsenfnj6BWeSw
/fRW3XYE2NrxFRTPHRM+zGcsD1og7XqlfdajSacdlpYdUmtlNJIQDwouAVpcwZG/vgLz4XX2QFyq
UJAAA0Yd8vSB+qKcYiVJMRStJf2bVajRpmr88kn1E8wi6ukIlqR5CwbFWKk3XVh60lAMbOxZNxF8
4+nAaS1qqSlpRiU5wrp9ooltKfvNXSQ0aYd1q1iJPef1XkI+3pgyzVTAZfQWTgfES1FroWFOWwpq
c+Vk5qqpaYhHAB8Xn3CStCjA1UbBLXPwerXbmn6hJJA6PNotnaxS57v+7i98bDwReBAIBqpOpnj6
RKPSqikGivJWHcfokJcm6l/yCLuBz21lqPMcfAbVcMyzzNThOf9Ox1LVTMGSBA03jRadG1lB58Iw
6O7GTs8Q7aWw10ld5k5TPyIp26DwONb13y85manNLWfGaJ2tQCfJmdll2ogblVLClFGSrerpoVuU
3Kz7NvFXosuFz52aIn17NP+hdi6xRGGd9KGIDXmr6QGsDSMoHxSpxKDXyqQ3pYaJ5uqSXX4ELQJR
YCKt1Vde+4VNDnJhTneoTVOnWxRVIy+krjqxyamNxbeqDJF08OrpFZbI9Nbndh6uvOJLU+a6QZGC
igyWr4tNjk1xZEeEQFr2qRU9x74W3GqpBGxZEkaJNih5YIlWd4rHTz0pylNInfXb9W194Rlmp1dc
i8hzmPYccv647gWRAVzACmSMxmj7ysmEOOFYJWJfYB1lbDzDrI5JoXr7Uu0mjDaC/+C8JMnQeeno
/J2/BD2JKuCJ1bTt+xYxnlaJN7niD66lBf32+lwv5Fe6TAF4Ro8RX3CPO53s4HcYUReWvh0g4foA
5ifN7dn/91ZQeRsfltzXOtOqrRWAqY8TG121QVKgYlZmte2NJlihqJ/Hc441jeqjShWB3y5O1JFi
n9LRz4MI5hcPfiiGG7LaCu2PKbnNsrpw2qDq9lSq117FedpFZYrSLwccLTV9KUQUa+TVgz0Y26HW
Q4hSRneLuau+Apg9/6JIg2bs8by7DNlYxLFwpM9dhLqB54quHlHzVvdRGeiw3Et0AGOCyMonfB6k
GY60FbkhmjDIQ5wusBTUs7IxXIhuilGU9YbJ1bQ63LDSxe76Zro4FBpjNpgUdDaW50GftJZkJVCB
OZAVjGcsvps6MJG2NtdC48XXSAZCUIJGTW55Oit8RrA2DjwkemPtHhNhH9JqormdhRtuEUbhSiS+
tCvJ78AD0zqbqwanw8mq1E9YOKMSO5bFC6hgyIbAqp1GrSNokrNPsqLBXYGkuhIQL07UpNbFp6nO
NeTTkSe9SzINM86tAlfG6QotBn4ZyA9ZUyc3NE/WWjMXx6M5g0QVtOSzzrpi5d7oUwfb2jQ6b0zR
p5BeDe52iZcdRFhUP6/vmfNgS2Ft/tiB90BDWzKdaa6UmZ0znpb30k6dIUXBaFT3/YTYh2/HYiO1
hUAezY4PcW5EKwntpenSBqXMRbynRrL4HJuhSLU44fXCkLFvPM/Q9qOu+Y4Gp+Z2Gvy1Zvm8XKfp
qk7DTVjooMzIrWUfoBj7WPe7Co2oGO7kwAEE+cZS/bs+aTDXqBtz5wt/LUm+OCr3OdgOCg36ZcFL
m2zKwlYOTYnYdmv7mLEFERlUYWE2NUpdue+LRt39/cqa3C25uHP9QwTydOcqQ6TZZZ8Z29ry8spp
FfQ0axAqGFUHnfgVyz4qAbISxkBlwkze6JUZvFx/hEurCxSQWinHKO9ykU3g8NxPTaAaW9lrjNt8
0DoXbx5vW0gT4q1ts3Y9ujQexSiuZpwjVMMXYcIerCRJqS1uJVUbf+DYpOzAfeZfFUD22qaO8/j7
9QleiLjUvmYTMgoFAhzZ6TuOE7nAoEfTtj3CcpyMWOwZ5L3IhLU/ro90YWrUC2Bx8aHgOrTsbURN
nCJ4Ap27AHEd1dk/+WSEiFFEKRpZYq2Zf2E04NeAr0lLgHAtial5nEjDFKJFL7cI6LYadQmz1ZQt
LhPVtm6CbiXrOB+PEARRBsj+XDxYmjnNnvGpkELfHUYl2Zmc0E4fzcLJUYQGgtd1K1nAOzL0NA4I
sDs0emdhTuoGi8Qavqg1aTI3hiob1R+DHlo/LESGPsLDkz/Ik6Z/S5OiewqC6H85O7NdyW2kWz+R
AM3DbaYyc+9d89Rl+0ZwedA8ixKlp/8/1gFOl5RCCruNttGA4YokRQZjWLFW/Jw2os1vkQcrt16m
01t6ETqdhqo/F37kfyeCJel9/LXV87n9eaQ4NsNTROP/j8bklxA4sDQa5BWic65ZuE/czOZszsyK
P7ayt+vcFBvnz0tO0L8+vX09SsYyYGFNs6m+NX2dPnul97X0AnjTteHgBN87QXpyvDBQzcBUSB9l
bY25Y0no2EdhLvvxbAIyPwdRbZ30uJLXxPHKCxNbR4jS+wuqGBjVe6peOG7P2qhtZX2WuEvMsGCh
n42lTM4ZY8FX4oxX92uI7QibiVHAxalq29pUPaI75jc9yXGRyJch9ryTDaftZSnQf8wnvX2z1MHR
y7KzPoaGDdwPcxIKGrw2mslE0nZj1jSDg+lq6iXyGJMnvpTDMBw0kO8jBRABNIVIQym9AmVfmwr8
EZRzbCaX0R3SczEK59pqU/m7UUYBUJXYsK7zFA3txVuG/l3n6EccMHuXFjZNXhKf9JD/s3nRSAfd
aZqq9OJVsv6nccfuAxqpUOaNNK4QQ7IaHm97TnjXze4vhIDqS1/FdQUXAgOtw8DzE0y2+DbHEKm0
QHAOotTNcD09dsIKqiTAbLm5OjXQ9RbVRWFFsdSSixznAl4Uw0pfUrPRPmSpo2fnfkKxIJWliQyH
2bxnDmN+F1UZOqxMuH1vrXr+EGRBDPQC1Kpdzv5ZlDPimn5fuYwOuxkkbY5mwVoCIPDWt5o8cDs/
/frG76i+GAMTVNp9ptLXC2hs0D9lNMByoldf6kaHbbeFKJdZquRceUCFkrIfbrloUIT08uGm8dwy
wCD890VlxhdAJc3Bnt75KLwgs4a0CWmy889NMUCByaopWexzNnnJc1zl/QijEQXGHN7Az44OV9Yr
nSIGuUg8DfS1VN1nvQXRUNWakPBPUaFHtSTprZdGmBK+sap+bsYkP4iA724wA3GYAcdLbQ3qMPXv
f3H1XrsI24mYtbLTabq2jLSAXACqsEyHRAo7e0mQjRVFqKeolNamiIe1bHQq+zxOrdNBG2Mu/wYw
qH0JSm0KYUHow8d7efeMqQYkkRheH4QP8dHaoEZ21pcN6kWDNyjqhdp4tm0hPj+2cueY+MO5dopR
RPXKtx1da8g6SlNMYbjptFzqzhQXY0aKqSlR3Zj8CS7Zcq4/J6Y2hkgcHSHO7wvD2PcU7oT4Hu2g
7dhYokWtNSCCdHaZ8wkdUyD1tAzd1XKG/nOjaZa8cG2iHsqFyfga9BOShF7TPsU5LEmPt2JvwxVy
ljFLShw0uNcb3oCHMLyYgZgYFeRz2xheWPXV63iUcXNqwQSGcGyqobXtGJfeJqMZeTAiAfEfr6VR
fOyi8YffIG2X19ar23HKGjmbqeZHVV68XtPMxIgnpbDPFt2F56mKq7eiHYuDnbuLTpQVcgcFecP9
bSNQYyqBi0y9fcbBRn9bNbGXlbrVj5wGinYGQW9/nEEeHUw7791INdWDmij8Jjie9doyYkDDnj0L
zcPB/a03K8gbHReSnsVuDaROrO6oRrRvkYtCjY/C9hZ015ntCPEwgzztuNBszBmNmJOJQUdrAbae
RcPBvt6fSIuXkJSMgjKzINs2Z2l6+WJW2DOFqd0YwBue595zDpz2/dfDCv1GECsB4dd2usYOojih
VM2QHdHZR4Tx4tDqgvn91AiI9JxZC7JTrffOAarwfjOJvWBPt7kHOJ8tb6IXL8aULVyEoTWiq4i6
7MnONP0Jbeb2aYqW6eCtuCuD4b3hjkd9BV46ugKbt4IOfBk0PQyY2WBXF9uT1bOAwu4SGJKgKKJ2
WjvIPdelfUQwvuPkMM2kCbSlirt+WyeaY1ubQFdbZwcemTAeUN2Qg2Neut4rwxmgMtSJY3ctBUJg
6N7Iq+Zq1mfdAc/72MXdv5eWotIi4mUahGB74w6GEeyTm+HiNEUUFbVKjtwYPOi7IBh7bGrv83Ku
KM8T0MHmsDHVp/GkmREUErEYnNBrYO/tjFl7Mh1vPBn9cPR5d+057C3nGGzAdkqrLyxjAkBqn23Z
GZdYK9lA4RZvBV+VkVlUmx6vb28rAZFwMx2wScQ7a+8j3Mkla4DRIffh6jP0DFaYxB8vwjCPGvV7
bkBNclMCZzQU3MPaVNpruWtVmOq8GCY3ojjoN/1XI624Hy6cF0qgyaRKvLkf8TTHSdR2SO0w9HuK
ksI9JfYcnbso++GN3utII9Q7SDBFL4b7z7Uwt72biAao2UB7fR76HtEciXxvkVca459wifeMeqMs
U7kHPmDP1fFOQbiuBkjoTq130mhmGsHewKEsevIuw+2djxYlivmE13DeaaNbOSeZ60ekPXu+R3Gm
cfMUu/V2mq9JFqeXA2PEXVoXl1K06c3QguAriS5CwVqFjI/bTJ8a2AH+h2tIqZaohlfSY9XrFaM5
UNXuxDb7RdNee3tAbyStUXCKB1hWe2sMH1+Ln4dxlQXxXen6wudgQMAPjmVtECZ8PXf1mHvYB1MC
r1jlMjkZC//vyY/cNjTLwqxgConcMnSt2NFhc02r97oc698MEjp5ssumQR9eVkaMinQD2XeSDv10
kqJGBTd1DE3nQRzQeywoN0MQ3ppl/wTkH0Eiva2aEcG6dqHnrLk5kjEGpJLU/4FwONmCvm2zjM0B
vOE+iFaAIwqnpCCcrC2ybKgT+tcLn7eVTAolueuerKAYLilSPeekheJ7Dtz2bCp6zWIgHz3Y8ztg
C0EQpXko0BQzED2J9Z4HVh80TuRb8L7o6e+zZQ/0dNxO/2sqjD4+i6wTXwYDQOrJdnJ09crUMr+2
xuzC/Tmk9m+1b8e0yZOudW75IKKPTira6GRS2Qaa3BXtcs4br3mOS6dFh7hxin/tqXGPmpg7LpXW
MLinnywHpAPrZWTzgnpAR0DnabYMjWAuvkxSg1mO5+nyeMv2TDl0jBU9tkJ8bxyBVYimMXL0iqoW
6CWfj1aN0S+8FsVwUJ7d8TlqUOj/m9o8hJWtvFzKqhzIE9+MZlP8tqh06ETSBzHrULXySTr18vqo
jiBHVZxIkE3iuvVm2nYMsUrKCgsacMWpa5xuZoxS1ClSlqL5LQhSTTEU+gd2d3aW7inSUBSaiDK2
neiEeotM+D1nvbPKp7xG2q4Z/PZtZOp/vfob8kqR9BPPKWTjxtPkFKKCZc5tzrcsfy8aCVue3XYm
XPt58P2xrZ0neGVrU5ySFUDjWKgYuUd6aIQV549G9aUfW9ndO0iiKJwQLKIptPlmeu1PhdlA8WGg
lJ3JNvgsarN6SevoaGJqzxQqY7S2mEZg+mJzKjMpUy4z5QxhxMOHuOwmhBR6RqeK6u/Hi9o5/4QT
tEFo4JEdbnGnY+nJyUwikpi5A/cEp8VV85H5zpsxvuVZa3yeZen8/tjo3vcC3qbOBS0tUt/1TlI2
8JNapFDbp/Dy5llVfNMYfP722MreJpJVE0dQuuSbbb4XhVLhzi1L67vO/D3uqn+ayvQ+u23+Pxx1
lkJsAgsVVazN17K8EYzqKK1znYzpu9ppeUgQAUMkbom059cviiiaeTpcMWnLxhb6GyhUBAxCD+BR
Q4DrAyPjy1eJhmX42NLeRyKEht0FsQ9SrY2lZDYmp53wjEafyetSx8nNG6JXYx0p16n5Xaau2SSO
/PooNJXjTy7EGGdv6H7MUrSIV4HzqyG4gfN7bJ7+h0Wp8ifRuko2N4tytWC2G5QKzynVUATKenKs
qPDgsX5sZyffYVn/taPO5i+lT/XeML2OHWtiSiurjeXFK4IFYoygeCkaOzgoFO7ao6iLTd5LOkJr
e5QQc2cuF65x7pnNKYr69PuYzsO1TTzvXSR6FI8fr3DveJCQUN5BN4uYXf2iX1aYGXmfCZ1Dn2Sl
A41J1cE/qpuvz+PorHFA1FwLHACbd3L2x3IyXWR0GjTVTsPCPEA85UY4e4ezWHueUM2X6VTLKFfd
NbmMrCrTwbQge13St15EHW4o0i6sZsSztch/MwXRv6/dQwosSOpQaWRiGQ3L7R4OZmNMHP6C/CAM
nMb9bIyW//WxlXsgHmEbMSiRv2oMM/u6NtOXI8JAjNsySeIVt6Rx7SeNkgpT65fprechnDCl7GnV
Rs25nAgJajgpzlWdicvjX3K/xfwQiDOpKeO8GCRb/xBbdPTXO9Zbof3xzkIi9Ds4Z/GmHlo4jcj6
rtri+AfNvftngHqSKkAqWC1zWZsrT5GzLxJuI+QhY3z1R9dlHyDKL4tUHHiX+1uoTIHsxO/+LJ2t
14eOhguTD6bm2u3OVpAG54jHNJTogMxadAQd2zOH6wyY2lOSf1s6qsHJ6I8uXPp8FC2iDSbYnyRH
ThMGgG+5KLWDku79lYfSHP+iRiSJSbZA6dSAO2iKSWRIteIzfczpSU98++B77R0SkBnUpn7WbrZV
sKyDIY9pRDAnQZ++JwmebtqUZQjiTNC3p60fMkVXhY9P5s7S6BopomNmH8FMbE8mZfOBCW2+nBYj
YmoWySUYD9W7do4i+adP254+JJ2/Tdxjt1DbDwVWaH6CufVQrkhtt/8ACdiRgPbOLnLoqaLw31JQ
3fbeJmpRo1ty581Mj1AalghVJ/4SBkuD2LJdibN0oM1/vIs7BxKNKVUvJqW6b/hV7ZLaTcWrl9ji
dyOP/Rd6WtV3TZs0hGbK/CAWUh9lXcxQo7NgLmhR0dPcAno9p6RJu8zwg/nz9NHOJnlh/tg7FzZp
ddE2E8KNWvki46T87CfoMD5e7f3XZFaCQAIpWRqAhJjr214kY6EHswdSv4ynP3w30hGdYVbustRz
LA62dteYqmHwQV0msTcpTjktUhdLxXBwC59Xm872226Z3RsJq3F7vK77gQioaeCjV9P0VFDhbVgv
rNI8s6jFXIbJVIzMAsGJrnMlLkEm5jfxIHOIx+FGkonDjLAm39qj3318/Bvu7yN2aVipBwtSmS3c
ADyN5loLJDlw88pnPTWaS5wuR6JJu1bUu0v0SSxoq03/JYYhMeeMFn4ZTlSsnlJCXvAU1pF61v2t
UJELkzWq0MeqzLUVa+ikllcU1KyeireVLuOzOYzxS+pOc3kyajj5X795+DBo95kfugeCx3YPcTLw
gXBpre7zYOTuu7Hx+1c/dqwIJAioFRMU5LasVWYepLdLUoGcy+2nRMIGUCy1hANNlqfBiI/s3Xu0
tT21zb98rLmmqcygShV6s/auABn1nXrs/JQ6dcYEp//HECTBwaW7+3JMGNP+UlA6qnd3IyN6VImm
jKGAlWZnn8ZMBOfJ9ronW4HQjbQ+QvDfXXLsMR1AQcqHSfSOZs1DSrcfEM0IIadPr0nX0PuxgDPw
K4cD5/Wzw7NynsoWvPk/Dwmj1JugUOIea9h9y7Dvxjk425OMf+MsyQ/eIkYo7dKyou82F+e5FMGl
bQLrTz3NzPLU5Xr2dlgS89tiWnCNzhk8uXmBQlAnR1rLdlX+CQsIv78s6+9zafVPhtvNn6hmj1C5
Wa08aXV30K7c3Tl8Fj0YXlgapuvDUTVwP0uuU5iW0n076Z64OCPpj9/32sGhuDuHauMwAx5DMY9u
gQhCehb6ArwmhTv/4Ux+9ecUlfOtyoYEAH3bZyO0/ukRI96eVYULYzKSv+9mApUEQO1asgxrzZgv
wSIbRiEc7RRBoXMtBzqzSW4al8eOZG9XKZwoNUe6EyA217u65JmIWlcrSO8gKOsycw77KekpGVZH
kO5dU/R8QJjBMUjCtzY1Lf2MTgfv2wAC7IRMbXvO0ykKEwrh58er2rvVMO0pWQseOopQa1MJKhr2
5NtFOEylf/NorIWjM4wXLU+SqxWU0X8e27t/TzkxCsBoM40AO8QWgKFJ1dkDuxIaMs66k2HXwRXI
c/EiOq1+O8VL/0aTWQ9Pb17/nQadefH0rD54UXcOEFZAfzDGRh9iy+USIGVa15Wfh/2YemGXWnW4
SLs5ObBivA+ioIU43a4OjO58VVwnMSEVdh6+LcClLwdmF307D+E2TC9RFk1fF8Pr6cQAlni8y7um
KFaB3mTUg7hs/VXbihHmecJU3Onxre+L+Dr6pnjfO13xemcDaEexjarJp7s+fVpao21VGqbGNkAf
b/GvWtvKc111R/WPuxCX6EeR3AHwhfCZFG69qrjMFE4pyuGEKYNQj3Pn1kBgfnbGIPjLdVp5GQ0o
VTsFWoBl6igt2ttUINqKu4tUgiLF2nxLROTqJOZhlxjFaRQajK4N8kRGE4mDSs/OrQRcCvZBNQtw
AhsPvnhZ0paOKMLFGnWGyboGCZXFY3u76slA2+n2+Lzs3QeKqER/LugWyjDrpVmCeomLEDBSSmbz
UnpOe6kbs7pCAUQ/zSjLU5Zk7YHrUYvYPLqQhP/X6ObRTSnRjR3smqjSWBByibKYvzDj7SKzl3vP
SHgm1yD3jPokbTP//fGCd21T2gJ+AaIamOR6wb4h52E0F9IVOViI0ejDicjQOes9MotdJf7Mg8p4
EdI9Qu7tHSLKyIomFyZXICdrw8FcVb6WpkWoD0v8NJP7fmMONz7jruRBVLNrimjt5zOpGJzWpihy
FVWjVwXDBcanpdS9L/XoMb8s9OigSrFnyQpo7JKbKC7/zaLYNGkzuJcj0oWg+9Iv2mWSIDMz6XXX
1384cjGm4An2gCRubkZFjTBzddwN3KHV81xmXXsKivJz23bazWoYYOaR1M6J2clvjy3vvVzUJeGA
xTwSpbpyT7/E3KBO4S2cHDzdohloIxfmmSn85GM96t5JdHJOTl7qfx/bpO5Q2aazPmqOf/BR924q
vXNmrXALvNqb9c9IpKm6SR4OdhY8CzOBvM+uknNbVH8afmyFtHWOGN7uMkP8rgKb0Dki7mfl64U3
qVmOcTNjM2USVNq9+AQNkH9QUNu7koynwGSk6hiMf66tDGU8y6QPUMaFaeZDZfM9/VlGV17LP7zI
aZZzO3jN+9mF3eJgU/ceFub1mO5SUu7eFr88VSOsRl1ZhPZods3ZHtLpIvs8fnKcvPueDY3/px/E
EolRv5zP/eLrR2oNew6f7BFmX8X2QVSyWbzI2wRW0jxEmo4yVRCAFUlEFk461Zusso/m//durHpB
id7BU1PlX9tD+JFeqoY9J3OKM6rhS2i0bnZNgq44uLF7S2MQiKSf6hDXdmMq66TXpzUCck2Qmqeg
9l2m+qP+qXCr+TL1i31wju6Xhn9VrJ600Kgubrv6rt0ZSxTHeTjK6XPc9eJl0Ak0CxA9rw7oQGNQ
klG+iD7JNh4pFN9XYPd5WGYNer86lx2QPEjpbrQPTuh920IhP/gfnWn1Ym79XtBXNsXgkohVS+Xv
Zp+P7cmma5yeun5avsx0+P6eZCHPfSDSa+o6Asaxyj2ZkHdcy2mqD7zhvR/ixyjiVFwic5hbTGGh
a549LDl+WEuLr3XlTPm5cHr7yZ0oV52isum/xaKpjoQtd+1SYYGC2Ad2sG35CpP+/zBmeQgx6l8S
rdULKATvLYxH8DjZ1RyWwrG+PPb8eyeK6Q2EChQf4B3aPqAPZpdtnYf2ZBRMDU751csm/d1sobHx
P5jiVYM2Dy9AnrS+l8skYv5QPnMHwPHq+OnCjWldxE26I1Gq+3tpAtvgAPNiK3T/xuX0cJI6wsbU
ZJv1acwZex+IccM2jvUn4Gfm8+uXpl4twDYgQ0FvrpfWpa4wq6LltlTOh8Tv6jNveXX1h2Q5sLS3
MhIFTofCa969V3NFS4uJtZyiRKqoiqrmtLRIWss07b8MxVQdYOru30cFFyFq/qlaekdXZptzrHm1
l4Wu0bbX0dP6D63fmZ9ev38gYJQMgBpr33brDbOmxl82WQjLKcg2zXAvTk6rS+BzLo9N7S3oV1Pq
QvwS6VSpPVTJgCkf6MGHfIiyG8ze40H8v3eVyaNoQgLpZ3Z9E4NLnkIjRhAHDrFcvgmqwX8XdbCM
OqOMfngVw87NgDj546XtnA0lPaKIWPBbXOf10uK+KnWe+zSki/Z3FFG6ASjgoY3BvNkc6UdN3p2d
/Mm9DbyUpB+mmbW5CJIq9HXtFEaAtr/2iSs/Qn75OjE0AMrgyn4Wwoj2aVZsvUYXmKWdtFgRZYO2
upZF9bmFaPgPmWjyPXDTo47EjkdkNIG6ApEoN21bC4OQz8eipc6i7M4MfzlnN0m805wdMpDsmeLB
o7BAPZPXb+OmGtnlcT7wwYqoRC3UTfrrXPHYgCU56mHtPbKqjslIFbEK0e4mY7KSnLlvnG5YIGR/
QtLE+MuINLs6RakiWimUggyqBWEiA/0WT6V5hgyluFWiqs5T6Yo/H5/VvaUrhILOMSW12raebKbO
J0frUsjatfSDsRTRO5wedEV6fASF3LmLHi1SupW0KhkJ3VyLHkEst1yalBFVEJiW13bXvBHgrpO0
G2ErMiJQSMHy9NoFqhE2HlTouskw7oqPJm08X8+Zu+rS4GJK0Z1yiUNwsjQ7SFHv773FQDFQMabg
6QRvxR9A9XuNnqdpWMqpgHC/HS+A19BwqZnvDwxodh8v7f7ig+RjBh54gHpit3ka88FAxgaI9hdI
475T6y0vjA1qt8dW7k8ILEoeuRKXgxbzFs4hcukWTLgnoRwmKyzbrIU2q0d6B1GYA8e5tyBmV0nM
oK+6Z3GfKrjnKkOLQyJ2DQQck8mIDh91YtRtXteEsEBVmAF0TiGnee0voSClLTgmMqxgp/qkd0F2
dR0oqJBoT245/9nJi7XqU9/OR8iYnQPCI051kWhItZw2aQrz5p4MUJINeYGReBkCce2tfv6nWjJk
JKp8Pjj7u/Yom/6cteAKbCI9xJii3hmwF3XlDJyqLs6lLuLnwGznm1sww3vwAe+vOMkDkR79V0Px
xWxqfEUzQDVUEiH3WRvdGsZ14TxdzHOUwkNPs8p+sVKRHQQte0YZUsWHkdnDN6YO8C+RxJhbROZS
ypB5+epi5sK7eD3aV4YrtLeuGdefUvTODgKLnVsBTvi/RtXW/2JUNzswEgAg6IS60bluF/8NTajp
3A1F/PnxBdxdH2E6pP/cjLuZ5CEvumlsOK+I5c4/DGNCTsNPteqamrMW9iVHqaq9Vw+QkQcyi8iV
pxYN4+vmU9rQC9UyKWSYO0ys0HWbQwk9+QsxaEB9z/Ff72awR4iGroBK5DdfsRFLgJhWJcPMm9sz
oc5wsSGkPE9e5l0fb+iOAyC1+8kJSN+Lt2j97aJI68daNDLs6d28WWBZuHSRxdRRlmWG8QQrjnaL
DL16V1tTdGB7x8XR3lPdMMowFEU25yY3ZSbaYJl476Yv/RDMH2RrZ18fL3DncKKrzPAxTE3EGtty
CFGTUSHsOoUisRTbokhvPO9NmKdze5CX7BxO5v3oWSrHBu3AJpwJ0jyf6wDv6Vd057t8XKhI6tVL
6dDvK5qs/49WjsWB0Z31QXJACU/50XvN91nXFkoz6RS6gQxOSVXoIbTr/VPmTf3p8Vaq77F+LBjm
ZlKcCXXKLzArrM+K6/SREUxM+3Mi0z80gHBnm4mpz1TxyjCj8H9QWdq1B2ITJA7gI6ofa3sziItm
6oiH7NnxX8pCpu+SIm4YOZZx+aMNRHlg8P5AskB6s4qyjaR523Hq/aSdpLGModEhmhKjm/MmZTjv
4CXasQIJnQIYKXIgAMbrZSXJkltmq4mQA1s8KRjEC8JF1YFT3tk8ijZMMwLF4VRuC0bLaPXC4FUN
x8SaLCLqabxFU5x/1zqRvlmMLjqoAuwsS01MKaII6lO8s+tl1c5UpzR1RRjUtn5rvFG7JMdz9vd3
jLCVRgRUOcrOFrW8+GbeBu4iwsHp049xN0QvWjeneObJoJwsvI9QmXQHX2xvLyGgIEyB1kmlluul
pakmiFccAaap9H9AA1ycY8ZknpIZFu5slEeEN/d3mgyMuqPi62RWYAvV7IOW8a+mHNGHKuXFTNL2
pbM5MFRvj2C8O1+N/gpIKuptjGVuB4hnkQVLP1Qc+WpsX9rMMm55Qkry2HPsLIhbDBxMUT2zps2R
X5xM63yDBcmoKD6aWTdcMrtGdTA54lm9twReBKw1M/XAZOytz6BZlXhDVhOL+Hr3we5152tQlot5
Sqc2SA6WdU9MpGZ7fn4leJNxwZvXE+KtMUVNT4YiTeoRavAKuD44vPijjNP+nyiZKFDpdlz97RDR
wPUzpw5MUlWmk8A2ulOcIrSK/yrRVAYM0S/W39M0z39pfp9+nRN7/IuoFaIio4UR7WmmwGydism0
lvDx57m/VAwDUl6AK0ORZmwxIiNzDrkVp0OYxlRrToks6285TaP4VMJVcoJxnXGsYDq4VffcB5Qn
qQ0xXgBTKwd++17ib/syaYZwZNTru4wWDQrk0VmMSyPEPNxSMblXW6nuXruJ6XN3jqx/Na9r3NOS
J3Zw4MDubzkc3GSOCsAB4fpWwVsmzABM9BcgIu/TNz158mWOi+JsjfnwJk+9+OC12bNHRxrMCI1x
Tqy6mr+EzTbq77mRDYRepWOeS0hyL0HLIG4CcvIkkNM6eBHurzpFbhTKyUlwL3fPaT/SVClqosrU
S1uQDh33r8qPYuU9K8pR0q+l446jXq8KWVBA2kAxw7HKgluNMO6VhlR3cGLvr7niJFLkhjzXRCOb
0GBcOqOOEZ0NY9NPL1Tduk921OYnnRv4amyIMkWECnkzbeAtgiCbgbIXQUvwj9jYyVnK6Y/SQ6KV
gFw+uVEd/+fxZdxbGjwVcC/Be6lo0tcb2MC3xmQTUXFjS//cwVCencyq7k+Z5RZ/vd6WCkM4fpTu
KdisbfVaIzgwkFTNvZ284e2LLpSe8nejNldHclM7ToYDQaSqRJwIEzbr6qSs8AQxqZsu9CdNBt4p
MpP61ABBem5nR55NkvTL4wXugAigMyE0hpiaZwFc+XqFkdHKYNCVh5atAKuYJl/KfBLnpOJ++bMj
nmZYwp5NZOPOfasv134ejd8e/whlYx03K9wd1VsQW5C1boEMMoiDZSn4oqIVsPdNioaEp2Dyfzy2
s3dyCJMZ7VbDanDlrdfqF54noOoi/1goFZc0FE9F4zcoyjbyYF/3fBekQ9jhkSVJ3ZiikzBP2hzB
bsY9PGXQyV2bDFqDzO/euPk0/v54ZeocbnaQmBLOGBX2WQAJ1ytbZJ6iJquy1MoxUBIFqinSoGlP
47IYT/OAYHGSiOA0WssR19rOsVURGPkHHoAVb2I/YBqGWXY5AUW85IxQWgX0ESmgAcsctN/oFVYn
6TXy9njBO59yZXWzv1YRz8syUXGwIAJ6yv1ifmPEsTw3gTgid9lfoKpDKxZRjs16b1m01uoz/k3q
cXqVtjuDaakpbgieY0TVpzd+bhzpXqg/dPtBFSAVUDG9dWcLmPSiWsLQYUD/l+suKLgufh9NyxEw
e+eU0ofHkxJckSpsWUp5pOzIdagWJSai5WkQ/zYUmfe5WLzoWibR0f37OUK4XRXFPirfxFMIJaqt
/uVFh9AgWoYauIzb++UHJynE8xhHNjjitH5vSKn9PczdEJq9179AE11/Ro2VcBDCwOyMl8g/p+OS
fDIj9+84saMzcUf/L31XKrGFM6MYF4ujzuPexWKqjnSNJjj6X5uqaBRP8BQ2vKNmsii+KRjDiw6g
ZQ3gKITdub7Eolou9Pi1g2f1/thRbsYr6vhmuiDbYze5gzPkngerld6k86n18+aTXuntdKJ4n340
ltk3ngWjP/GB4furRWlGJ5OjPIpAxBbRMI4W8JGZQvAwu+51GdrgDZl+cVrGKHq1l8SUmumD6pmO
0pbG2h30yJUSt5XNWsVsrzc2odZN7gdHq9v+lPfWEYvR7uJUzghQBKDMlpxc19oONhfBIzs4U5im
gXstUdc4pWZnPD12UfdHh8XRY4XRB3g5h2dz2CNhZnbF0SkHz74O5pL/k2uV/wE13/7SjAz+OQND
obqeH8H17681lnFWNOoopFBHWVu2Yqtt3SCV4dws8hzkMnpblzx2STRBflDlTffl8VJ3DaLDRBub
6hfw1bVBAtl2DlIVOfte+8ZjnO9U1Fl9LjtpXpMUoPBje+o5W/sRHx5RulnotahsdrO1sW0IO2pw
ySVa6S9pZ00vgQE5z4woVAhvU/GlBthxq8dmOdlL9+errdueqq1b/AAg0ZukNjaLVtAfJBt0bXrM
cUoB92SVPi4s6IZzzqzHlXGz6l2WiuFimO0Rgm3nEK9+wPbJnVrNKCdvCIeWhh6tEvAkQzm+7R15
NPR0/w4RV9DG4vcCbqUTvf6y0si9oAwqESKJ3YewQ0IL4g9HqIS9BeHtuJBUFeGJ3R7YaXLcZmxF
2Lq076MZRzNHArl4RIHOjz/ezlFVXVDaFEQsioJ9vaCUf9kYthChnqOkGhl2fqomaAubudTPiXZI
MLW3NMYKiR1YGWHfJjIbq042TqOL0Mnj6snXcKTJUC/vGlCbB0u756mm2EIOAmkHPUH0qjbnYsi1
WgA0ocJYzqNOAEY/+5TPmveD9lawnJAIdq6IMc/VbTZ1xMYTKHk++CJxSrpuAuIhkBOGuFBtrr/k
c+S+bWIygtvjL7B3pCgi0CbmUaVSrnbslyCA7hs1oWIQoZkO3VNsV204SN06KPvvFE8IENEOY+Yf
VCDF6rUZOfpx0BomH7pu+mvX16jWaRR1my5Dr7eq0IszG3FFREdyZXX/7EOe+8LUVnfwWXZOHD+E
2IGSG6nA9slpZyZxRcEJqEUBcR6Tss4JHjf3TH5rMbIYe69Oc3jeXHaXPICgddtYTcx0bMosnkKZ
pOLZ80dKluMITYYTaQdr23HEzA4AQcdLkDtuOx56WYPLm6cxrFwLWQLGxJ6XrMxCdEeGkOnClLEC
fXxql2QJLTTrDszvXC5K3ZTksK3yuc2BFy7TtGnt03BJY/3FL6wfJVI8/xm7w7u1c2hJ5MBBcrko
Bm8R2a3dNJWeRhA5V41Fy7j3v8QISx6AQnbXA9acOjNqSjSF12fWaQubSBxiwU6Wy0u2TNMlKVKD
uqnWHGzdTnRCwQY2DEZewHlvQ6/WC6qSJswYOm5SfhNLX70UUWB9NszcPI0NQlVVashTOdivL02B
86aeQnHKAG0XbO6/p3GiAJ2PcHy0RsjUDSFuW2eXORmsgzhh1wkofj/acSB6cPjrDbVnT/SDQ/Ov
GwIKzUYZ38oqqy8yT74MtZN/HB1zeIsjKsPRXfKTCPz6Jib99VONVDFh5SOL5K87RldD+H7r18UU
1jNceadi6Wk56UYhvyeVDWY6maETe+xmd/IHANGMEDNISXvX2twNezbdYsno6wbtkNL0Hy1kqlzv
jT+juSPRIztrEfxRj43uXRP1YemFQ7pKyrze75lpQmE6gv0mbToVrtQ+W3OdfXxsZe+aEFCrA0QE
xjD52oqXWaljd2jiWUPsXKJorE+Q2bXvpVkfDZnv7iLnhneEkhHYhrWpIJ4zgc7XGKJ5DJ2iETFl
m4qxvsAO+Q8sX+O3QrePkv+99fFgAabgxPg8Xmujdmk4wq3rKYSbQ3IoRV+HunDN96JwjqQX9hZI
tVvndKpWw7Z1V3RLZE7JjMsxxsR/dp0hTT+3fqQ73yypXqm4hjPXMafiqDm09y4CQKUYgEvj9diE
ltMy2/YA10LY6HDUx8TuYTP24ipSY7oAKzwi6TiytwnbIyOSVpNhL22GLNTbMbkUbVdf9Tnwr/Fo
HbGM7X1FBloAE/IP9TnXX1FRCo1irsdQA8b2HQE+NLNFZCMS0NXpQavkyNbmmFoSBoDcBAkACsW8
TLMTvFQzlbB6To5g+rumKBjTXYayii7ielnxYLXwRYIBsJrS+TZAJntOxlK/SM19/RgfTV5AG/Te
VCq9rUTkY6BNtcnZrLUuuMF259/M/yPtvHbkRrI0/EQE6M0tycwsL5VUsjeE2gUZ9N48/X7Uxa6S
RRQhLTAzaKA1igyGO+Y3DUAAj+NxfvtK2bu4EIfCLpH4mYxnszl4gNzC0ochhEtlaqeC7zmsRISj
W3lvE5IEsNtRaAJ/vbm64jSh3G66RKWmnTybSmbTWrDkXeWYokVUeDk633vLtVq5QockZYXzdL1c
LrbxaNYIMLNEaGfV7s1zXWDOFk29flDw2B1qhThg4brDFaG5Kwp9iQh01bk4pViIvrAxekoBljwY
am+5AOjSJ6E8SsK4+YxN5Oq4AidD6EVDe1uQ0n1UlEPPgt0JASe3eUZp/W7xSoh0LW6MklBYQqS4
SDvHDcse+tJPyio9eNP27mGAZv871madOqM0XOmAYUBwILt0JY7SaTHJH+Rz5aVuWvcsYZf9wa6n
aYfQAghzypxrkPhLKpbJqqt7yRVFRaP8N9caSFyic6ODqGD3O/5k4q7cZhA318NYWSb7YmTTQ3KW
8lbLhHnnCpND3EdLHb59kncHg4q1wjVWGPLmWWlAeZVirsgJhtaMfKOy4ru5a5T5Ymrc8v4fjAYq
AL1KZIow6b6emoaGlTqk8icSpXyyoxGPkMm4E9mhfNfevPh2GNsAe1pZAdcjRZp0NAWaHfChTITq
EjW3GIN8iodSOchC9lIDcg9SSFJ0JMk34Ye91I1dJHzBCo+rL8qEuIBT6umqhZ2chq5T/WJSsmCZ
si9vf0xt73ZcQ2SsG7F059Rdz1HYnpLmI1nWkIzZvYqDGsYSc3mR/YDqe69Ylyw3p/d1NSRfkVCK
7htdomWOfnd6KuOyvdhSGN/VqM/th8yOi397Y5j/e/tH7v7GtSXAHU7XcruZUSSvpObx/pHeRpAs
x+SmsO32jLll/+AN8sjIZG88WjTgLQBOrn2I629iFRBUa4eXqYg8RGu5JM52OyP2r4OCwNPriFy9
t89WkAvhLhgFoKfX43WFlvCeTLzv6YyqWGHLL+YqjV527p9kgjAL6aCtCSgqmNdDcX5jOpVMza4l
7gwYQTVfUNke0ICscBYJ3l64vYmt74WLLBA0r21DRWA2azWzNnDD6sVNabv1TaEniArmqB+8PdTe
moGGW5Mv8CvgTq8nNgxOLMyRCvGwtvKFjq31VJgz6bRI8dr2huz72wPuzo1eA3kzX5JcdzOgWXeu
kcgeFTNTuRWZjkh0McQLJ7WLDl6qvbcXCTrUDqgerPnJ9Vhk9E45m4xVDubwIU3tTgnJCQfnYL12
xlkbrlDIoDLSj9o8To7ezkWOjG1ojUZ8a+VzfcqiOv/29pfbHQVIAL1Okq1XjVaYPfmQi4RqZN62
5XkoY/1WJProXf5/42z2OmUcEIq8gyEgrcmf3akCxBUnB727nzz5TWeESjMlzxVLQSS72XmW6SWD
hjVsWOlGPN/ZWTlpuA5kXEtDnaVf1S4pf4xz2fQ3RplpZCR9DOveBF/yA4sr3Tips9XeaqpQ4jCn
5dz7RZI5kAh0p/veFJqm+KoRJx+7pMj0sC+Q2+JSygrxNDRpwZ/LZmPwh6gwlqCHT5tSa5DmrduS
T5yaMl1emjlrooN4cOfArbQ/1GLISiidbeo8o9VCnxww940KZHLdPJk/NqVwb9TRA2/Yau3591eT
mJB98xNWvu0ipFFhehW6ECECuTL3x1FtfKerqqMceScqpD4Hw5Z4mqrYtvygt3Uuh0ql09M0ENJ0
0P+EbGqIVUd3VirCmY7c6GCr7lwmK7uC5jNVSJK8zQuw0FVcjI6PqaLtcTPKKf3QVrnmwxMwD9Zt
7/StepY0fVBGIBS9vkv6jNIKxtgd2zW1qILl6ReDnvBBQLM3ytoIWPU5V1bfunt+CXMrRR90RRQ0
7GpV+QrGdERUmRJ5+Pam2Ks2rrELbftV6ZtH9Hocy+tSs9XdDlXqpFdD253E+yETSRYURWL/Xbcj
nBhieTE+jk3RfcTPff5L2rainUwtxf7k7d+zt47EcNR2MD6Cj7A5FGAXKwmAlCvHoIC1CE2/ARv7
X6F1RyDpvZHQhQO7tXIs4MpdT7we1UmNFkzTXcpi3waNThdSs+nkRy1k1bdntXck1rUkkaA+Bsv4
eqx0EmnWGkobaq3iaI+6cBxgjYNUysBE4jb94EnFzXxEAKe/3h55/Zu3dyt1VG4Z2io8FpvodG6z
ptXwvQ1jS8V9ZO4ybHjw7HkHntkOYKjPf7CANEMh2zo0RqHNX081thTXVJSBMCLTU19xFAeJZeT+
K1uvDvbu7twIMFciPyW5rfhChgu2mY5WF5ad2d06Y2YHkRUPl8Gu+ltr1UJ++1vu7hggvSjCgRqg
33E9tYbSMJEtd4zZDtF9XCoGzjqedmfE2lGnY29qNJdXu3QqSUBproca0CzqBhQEQmcy45uZ7DCo
4RffCSmVvxXGP4hbdq8BQFvofhMBwu9df9Av1w3R34jaKWyInE5PkA+9izj+NN1XU7EIf8zb6VOx
mPPfloNzn2/0k7zQqhXPtpEWR6dl7zv/+ls2J5NKXWsKKvLhwLdBMh8WJ+LBFtIosfiDZ4M7D6jL
Tw2FLQgkjo2htgcINai39UFiFhpITtme62YyT2/vnr0LHV3g9RCujmDb515TR4lgGrlwPCtpkOr6
+EARVv369ih7/XTQ06swA6WVFRK1WUjXbNpJmXoosaVjn+SozWcjWdXp1QLese2OD5Yhy4e4AKPX
1tY8+5S/pu7cpL0z3/QUXS4AwMuXIrKs2478+SAU/wmB315JQGaBDSMAyh7fPNU6QooFimM97LKm
+7dcpPNoqvM8XQrOMZzaFpvkPHVaDnIVuU8iM7u/Y9NIz9jxyh9JZWg5LpVuW4VNNRYHq7S392hi
kklqLBL55PXnKyqkgzRq4IBSGycJ6jFyb0BrWt9bGLcH98neIV+1AsgVeO1ATF6P1cgeCYhp7sNk
GKePKbYlQeFGEZZhyuLXSWI+v703duYG0QkcMdIEUOK2Z7yMlbilp4LuKpebSQQ8Gi0maYRxsAeQ
yD+Y3prrbNYZzWiI3twpdGu3LFQTpddxcGEhycg1fbtHVr0wR8cf66p4BOern5NU/aZPY3uQUOzO
k4PGh6Wk9kr/x2lLmKMZxCSqk2No6lJe3BTYvTq4R+ILP+ORV5MEdsjrutpQbBvDBZyl2dBqTnVh
JDf13Ot+4VS970k8jpXOdQItasdnoXCfKGOC6YAx/7a3EyPTuYTvi+wbXKzt3R2Bd4o7Ol5972mo
j9k/+r4tTi3aFwdLuj9dcjRwGqsfxdaD13FlDR6f4uuwaMo7qxDWB8hf7p03Sgfrhib1l2V2whwN
ed8xZufkyujoedgJpgij/vc3bOGtLtwN8g905Cu9bb5OKq1oG6ORjwgdFHfjlHjPrczT3w/6CUZp
SXNsSGy2Z7WNvFjJc0AjQzuMPlIb+n1EnHowys6NsJIaaFRRPViNXK5vBIE6a5fZjKJh5/AiYlnK
oDY752kZZ/UUxZRmDlZ051WC9Ls2UylmrV3+6xFVNWn7qFX5mGY8Q23WYuLQrjPG3y/2XI2zCWjg
CsaYKVOBpO9Rnccpj051Bd5mzMf6QP5rd0o62B5cTMgGtxEo5pvZsDg9S1WXI+7mmCSZdXJU4tzb
hQivIivDVsRdZFNRso26USvJUvUmcb3QozXYNadTPzd1GDflcpPP9hEPa+9mI86lSgeBGj2IzaCu
XSLT2fMVPbUs7tQZJevOwo8M94T4ICLc3YprpQCQ82rUvnmltQWwRNfRrbJLRNALnJQ1f3G53oDJ
ZaEo2vbj779Oa1sdofrV+mLb9BtdBKTFRHxk1AbMc7nQM1Uc8clus/TyJ0MRi5GhgDfesrG0eXGV
ee3EaW2aQvidy7B2pXtySuOIsb23YnhZIbHOf6lNr4/kL3G12SAhrynrZVWX9ee+XsR3vDysh7HQ
ope3Z7W379fQfSWHo0yyfW9J3DunH9cmkirdF7jT2WcF0YKDfbE7IepepLGowpGoX0+oUxWoJR0P
HmU75YytR+2PaVPdjIV69NrsbUHYJECWEXkAirS5mwT2JJPm8o5XWY/PEgbTN1kj05fF6Jsz+lzR
wcWxd6QBBzCpVbyGz3g9tQYOusCmgGTAnOqw6lXvXSymyXcpc5yS2Ihx7V2iv95etb3vyXqZP0lQ
BCybc2ZLpaomzFFCkafuC/z+EXPwvrqPRqTU3x5qLyD7ZahtBkKynNZpRW1FdeN8OidxojxlpaNU
vo21ZuB0Vv44OQWgSK47L3x78L3F5N1Ew5TYgRr5Zt8slUzMSgGUvZoGPZJevsusRg1VfV4eEz0+
8mDfOwxAuaAUrKUdwOzXa6ljmYgc7AgG3FSjc2Na01lp1SM9p93FI5VbuWTclNvor8bbqc5TakhW
sogTtmjFaYyrmtJ01B6cu73NyaZchekoPoAiu55QHKHghPMXm3PpZ+A583ySmSz8rrH0s5EaeHrE
CFO/vWi7XxHMGv0RrmbwsteDpnquS9FSHAS1l16qDhMKSCBHLbW9UbiH2fsUIgF8bLZGhPyHYScZ
7Ywpr+4d3M8f5y7KT2/PZW+tiFlRLAFvTm68btBfbuJpgYNrDex+iULnl0QWkw+NZxa+k9p/ElWt
3DTooTwv2itMLNL7WW9TwXAq1zpLq8zh0rhHPK+9I0VAyvVoQGMmCrme0WrrLuNehRKkdB066+Ya
DVj5pcrT/NZxSnFwhPeKRIQCgGVWnAJjbh4zmngqmAtok/gnA89MFu+SKYn9YCpLfBojgPvGUlnn
epGK36V2gVedGV0WfT4yk9+bOf3l1dwDgTgaR9cz78Zh1DNnJLkzrf4fw8xkkINywfsMEwpNSPPb
7+8d1MxWHxGsjuEBXI+nzlUU5fbAeFmpPBKFp0FUu8kHV0IJeHuovcNAP3RFTaCg8NpPPYlm1xth
ssVT452F16afRvxU/yACQoKKUAvZQKLJzYS0LIsNbYL8VEW64heaFOGsuISwivcH7DXIOLDX2Dmr
9MnmDikbbkR8vuHL2V3kSysq/VqLhpdsHueDnsnOHUnjgG45iB1EPLdl9jZtqYd5q5BYbNlnQ7aF
P2fVeEYjrYHJ4LgBzdgjkcKdV3U1+SSHQrN/NSW43htD1CeZq3V0FA1Fftela9yUzdAHRtuk/81G
s0ANTZ69qDcOjMZ3LjSaeYAM6WmT/m/75xWgB3p4MAIHJYG8hcxWUMqqCsjnfvzmnqRitPIdV4KO
ubLzrqdoD9inJ0lMwS3O2mBuwQeU9Fo/vD3Kq0O9jsLzxsoBS6IHdD1KnNYFRfuMUYZ+vLNB1TwV
OIWcCRE/xIPy2xLn63AoMsA8Z8OQxF0PJzJjbIYqqcIydt2LovZNqAymxKdVM373tMGhIUBAg4ob
hEdhG4zMNC6jsqvC2pv6O9PLl7CdZX6P2NZReL7+VVf1qFUikC8Ck4rMFC3S61mpncidXBCCIIqG
yEs/j/gWFvKcQBm6RKB7feRb6tuKcrc/etNvS/mtw5MZooEKf4wq4/XwOepeZdKC+cnROzpRLqs/
VPlKJyUgC5uipt/V8JPe3jivDsI6KD3SFbvPW7Cdc6U2uIrlog5Xu6OghYd+LhWsPY0kEuc/GIrM
GzAbRXC2z/X87IU3t7WMKnQWZ7m0UudysQnZq8aZDx6CV5cZsyJ6QGqSMvnqyXM91GpfZYPpqELV
E2un3ojab3pc9JMvKlN5Lo3OeoaSEX96e4av3p912J8wgTWXBBV7PWzNT2lGoVXhpJWIFMw8eoko
uz/4juu0dFjbyNZsz/poTYIEmH1SDF1xMSxFD93E1fxuFN7pDya0QgO4wqiTbj1txewonhkxIV11
qg9GziGlpmajN/T2OHu7kKoT+E1eO2TTN9fX2FHvjjOzQt8ryU9uLf+beg88yuAddZL2RlqJeWj2
MSEK+tdLhMywp1AsKUNbW9wbF6yKX0tPfRikVf3uG8NuoGPFGgF3WAGj10MJ3j1ldKiPWFUy4uI8
qhd3mXhMWzO7ffv77Vz/NEPguLMp4MdsKZZsgWRAw7wIRWn3td/OmSofdYK8W7AH7rCqVqT5wZrt
jUmLAKTXKgH8qi+PQZyRMEM8UNsxOSX4LPmynRZf0zr9UrjuUXN870z/Ot4mVpiyiNUcsAe1eo3X
uuqUQE76fOv2kYFGQxxfqjo90jpat8P2SaCiwe7XePJe2ZQUvNdWq9ZFqCtFcaI0rgYZhZX7aXLt
VYUbKFCmOoSargiMydYPzt/rOcMkXT1EyCKhvzubOTuJ1dhVwz1WoDh2m4nFCMcO1scgsu6jmo71
raNzYN7eTK+PyEpfpdxApgyTbquA5+mgVuoBZQb+16AnUSh3E+mEryMN8dtXGXuW/1DaQGuJ4a6P
SF8SoLGjV/vvyfrcDtPsT1aUf8wbpzo4Iq9bp7AvNNgltPBAWMBEvh5LWnamLMwMOObSJfhNtK70
C6VMv2VTUcIJxC0YoEAuuqCftPYRwDlPbgr5TOfFEsm3yEvN3HeqpXpu6jj/+PZXf/12kF8TIHJl
QIBxt0e4HkqqIabNp1AM+VFSrAtUPFc+vT3K60NL5wlwBPpLVAuQl7r+CBhHdlnsEuJIVYcqniiW
L5zBe+nT6qs+du5BN3FvUgxIyk7RAPD0utV+qRsss92YNRXP0LU789zAAq/fYVJuH4kc7k1rpdHC
+ETB5FW1cxrMYmHz1GC0azTIujhLfYCmwi+8Vjy1vXJU4X+tbMNuIp9HrBtwENt3s3ORdVIpwbFz
XRmL2wlu8JNHYvjSKdBvMG+szBdnjmAQRoPTPka9139Lba8No9Qrv8jCte/bTrj36lCQ0xlePd5W
dWzipivFh6zSErpY9SEIZ93i17cZPxoD3bVGi7TDlv7hRCTNhpk0kHC7wvEVL1Wf60XP7gzMN588
p1MfCms2vs6a4h2kl3srBGphRaUR/SHzer0TZmS3Jncwaiic5n/9JLynXlcwLLGsyodmPfzBPgdq
BPeWxuMKXL4ezigSL1KbpA1nnIr+KRRruulxwUD/wXD9PjePyjs7d+ZPLTOHC5MoZlvZTwrbLLpB
aRDn0IenuGs0nyKqeVu545Ho8M6bwFBrmkcKQPK1OVOqGXdqillO2FrNsJzduq9OhUqScCdqDnBm
tG7YiiQ5KPC/bl8j94XRBq8RImeUjjb3Z1NiPdukcAIWnFWRxJItIHctGhtfZiL6hB2c1HD6qxCI
pCiq4exlzG7lN6bIjvTVX7/K/BQkpdc27/pAbIqeRRtlblvqTaiOff9V9ibS6m4+PTTaGCO71huf
kScocIzQx+TDXKT9wbO1c454q7g9VcquNNzWzf7Ltea1SwQHu23DRszp1wr3Dd+JkxgpBMiR2KqK
f+aqH2+q0jlqQ+zss9WDneyUdeCJ3mQYcAktrZv6NqxcxQlrexTvdVXE98AYsue3n4rdoajO0Nle
K5ZbNE8HSZpmSokITIGfcb4I0+8B8QV5AtL77aF2LgdqP6vijLuWSLf90rLXoOsjxBH2KuY0l0Vp
xo6n2QLoqXVzfmr1+CjvfXtIsFTXS+hKA28mJD/xUXZomdpulJAcWrYSJIsyPwytNf0uZZfz83+T
BKJwPWLt2LNUlKgJhbssobAbWkXdvDxYKUiiP/ie60GlFfxT++p6qFFptSQyU4Rb08H4knh99rAM
lYJR9ZxAJMo8+/3bA+4dCGxGKG6Tk3IvbeZWxXalLgmiprHeJ35UFuWtNyT/JnrSvIcNPd85reU9
IYhwxPHZCTCoXAC5Wt06aFltAmTkDtrWSJomjPrUvpDkNAHyWr+fNEJQoyCzIoTW/vrmyp3rvDds
su5QqNWPssiWR0PTInhFc3d6+0PuHDq8/OifUvBCqWNbEG3bqlzEQFJlR/hNos1Xh+OIcwQyuEdQ
oJ1LlBCIadHgg528beSbs6ZDotDysDGMvg0mTdb3TQ8TEGkgpb1z0dL6HA9jcVeYRfoge7B2b891
70VZGW5kV4TkzHnzoiyuMzjFT8BCD1VKxuM/w0BRr1ZK89IY1G202HZPgmjILzrbuxC2H9ka7lwD
MCtJYAlJ+A2vhMWkOk9dgpG7mY/Z2Zbm+G6sPUDK0ynJvezm7Rnv7NafRUx45xwVYJLX5xJx9HaK
Uq4bdCzi+6y0409D3yYHo+wcRkaBrkX2ZpF2b96IrNdihwCEOWEo/G1QU9v3jLx+9Jyquk+xQfhA
BFMRAy5H987eliLAg3rOZYD41TbIm9w5HhuVkoDQrJu4qdywkLSWRCLHmzZpFXpsmh5Oi1GeHXfK
Pr/9efcWE9Yxza21v0Y98/rz6jLNosqkQiA1Y+HKcb7WhMfnrHf/U5VY//1LduW+c98BYCSo3S4m
8UnB21tQjh6dC5Lq3aOVp/GlaeT42FGuOHgkXy8r7XhGogujE4htubKl6zVyqBFl88Zofo5tKwpy
zDV84HzWBTH3KhRJhJVqZB5JCrzGRRNGg2KiBIJ2EHjUzbrWkWj7WFRt6FgC6780tpKT3isNly3O
4Jmvzrp54yyjdXKUwa1PqjOnl5bUJj2nZWz6alc30lfs3EAnUIH9M5hj9+PtxX/dYOVH0rZdrdEp
IhIiXa++awtZJiNqos0k5nt9WV+jPi39vpsK9LDc7mGxP9DmDz2omrGvTrZ1kxjNEZ32dXjOz4AN
xA6kQkB35PpnoDRhV0L0qGGVhn3bKcM30WLuNQ9mdtbQQj3JaDkqn77e+DC3V97IKlcFJWf997/E
o/Bby0RELXwnYnB5UpZp0PwMNU31AoQdXUiva2Z5efuDv36qiH9NWnfgfeikbTM60GaOkfXk3D2e
JAENSRFMgx29a2VmHZQRfqIYrhNXh3SVvGJVAac5slnbfuZIeDnKVJHSmXgb1VG++G1keLqvVfF4
1yUolV9wjKxJpkdAMsFQ2NNfS6MMxskzJFov6mK5j27fNHmgAHD8NuoNXhWKO7ufs2ms5jN2xKLz
20Jt35VD5h5liK/XiLWx+GDoSqzdzk2kAuS3jDLJpuwl+ZA52k4AXEr5T5RxBnFyyF9+e3nIUAgj
qHhRgNmma3gp89c7aRM60hQ2qpiV97wgfPjSWCOf7WCw15cTaDaSQ9o6XL78w/UOrFIprblx8D3P
1LJ+THUjsr6N6YijPYoaOUyE1rVGX8GhtwuVTMGL0sp7GZ0deunynI0ditVzk1VfdFqKrV+Wth77
rlrGjyJPKJr3QxxRQVGWJ6MHKuTHXuV9qiv43D4FNYwZotF13gN8jF+Wfql0X3UQpT9H0orfOZHb
P4yuooqwLImJ/DqLaS2nmeEUAdDCtjxpbmXhZxwB+gtGpbcs/MwxArwZ4IDNwVSNc3Je4kJWvoBK
K+7yNKNFmJaomAdeNqmww5YI4VwcX4TEPjuRw7lTare/H4jy4q8NQFDcDPRO6Ke68VDANYQavTem
VKtuEC3DJaPQssahOma735cKTaSD5+P1/gMYQfEFGDZlK1oS1ysE8lSPdZtKtnASzxc4tQfWIHJE
lD3vlM2x89uRLDQk9IR/giRWKsP1eFio2FoL7jtcqDh+bc26OnXoML0vRsTm3959r6dGfkqeiqwS
SQBZ8fVQeAOIGrpnHepjnV8iV4vvnVkDeOWk8z0slKMk/Gfb6/o6orfHruLiW1+abbXH6GYDPBTQ
3jmylOlp1pvliy77pL+k/B8eCsOI/mrR4xUhUWwk3mdzaeZBSalmCRw78qJPpTuNn3iqk9JPaQhH
92bTaP+UVd3UPo9L/aWnnvI+mUoqKHEiFvcJ4WeS/XoQ422uSNTkyLj0KWhSu1b9Tk+8GJE7z/rs
tIb4auG8/VJrTRH5lp1b1SkX2ST8BdLM5ybO+zIAKFP9XeBh+lGVhfKtG0DNoS4xup/jFuEbv0lE
e0szN1vCpOibZyEV9V9A6Gh5V14kF9+ZC4L2dTW+6L3Zf0YHzr7L2lT/dx6wMQltc0n+IsZrqpM2
LZgfVxlmvu+W2M1plcjaeY6HrP2MadGS+64StXlQtZDM7/NUcz8tUO3EU9HGquXn7NPq49LHY/x+
6Z26B2rTml0W6kItrPdRjph44OlFysFDOeAuc73ps9HFVhcoRj18VZo8aSFqNcl8LjkCSHKiJkTx
CvPKNOwBmOVUNqL0OUtXI2pTi/qnEdkm1YftPpe+NlA1PZfUJ156RZLCFniJdIEdmbP0+6ER90vv
leP7flqUkxD0xQ729/alXdXTiWZpnHN2YW9s9vfIMQMmDBBsspvqTuu87AHKiHSCZuZfHAy2zVHW
wRyeWoIXKDHAJa8PU9dBpJh7S8MSVc2CKeudsxv1R8CfV9Ha2uJYnfx4mdYinmVcD0NH3qyh9KmB
JotYORWumO6pNkUnS3Dv+o3uTR8jYfX39lC3SOhmrjn6masqMtAKrT6CvCL9sU7s10PNL1q/8wrM
XpXCt3hNBAX1ZJodjCgKwroXp8+Ugcae5TWolduJ9WUUuN6arbnyAbUaQQUxWsVyg6aKRPG0qKcO
dIGu4ABfdU31ecIM3gBDNcbgKkQxxqHuNanjt1XfyJsI/waqW1Wn6kFj43D9XFkyNU5lq+exH01J
pJ3S3HbObdvl4qTFUf++GVrBn87i9crxstZ3R7cUZ8CLyxBgMDkXfm8Nzn+jmtTFxTOGJDtJxdOe
uSmc4pR1k/dOdNH4vak0c2XJRVZyqVGe+pqp8FODwVQ43nHU8sFHYbdTENul+aOuBkCeSd32T1EG
r95HAX+0b2Uhk+gU6ZXyLS2F/eQgMIZnMVxYj7J+zTGThKGcQUEh/GTWenkv43gaHky1d7+WTW3O
uNM0+W0bL60I0iWu1bPauNM3un/d7dxMEmxIGmkvvel2lq/0JYqPqSjf0UUqZTiJBaO42nXTCFEL
tzQCoTvyETI4u4pu2vwCHd65wziAsA51abopeRn1ro+BEvXrDgXt/kJKhRBnms3LvcjyAgw53iiB
g+rOd84Bv1AHF3DXq70lINPmWKRUmVKO51qYM0Q1d5IfbUGHMxxSqyYXizFw9BunSaswGvL4vSiI
Vj70bt18j6WKFrTAm/ATLb7C9adIH78VKE4qYaFPxT+q2i72TYmE8RKkSu5+nRLRKEQ6rUgDkBDW
Vwq188ch69yn2MURNpiVzvt74cd/nJpKr1YVDvtbV2oyD1TF9D6p0xLFp9aOoyqci0VzQBBFOmq9
iVHhZjCKqAtmJxLveq2I9WDqoBX5eBgLCTzHmBI/t2ev/VzmbvvPoGTqfAIiXz0BNaP9YCSa9ZAv
tZ6GXl/nht/UMH8BKSqqEnptKc9NriAb1aAGYZxpLjr/FF02/7ukc5HcuF1p8Dky15plsGRa/x/J
RNGcYndaPlnQWOZPjiEwM8WWXWmDpGhG5WGcG6sOnNiVEsUox35GwSX52MOOtO6tlK/nkzevPLqm
Tfi7CzvJL5wf8aExBhdvsaJZOslb2A0Pltnn3p0lzHIMhmSyp9NKvov9sZNZcSpqmh1Y4syDcVu0
U/EVY9x28mvHUS6x7PAPQKkm/iuZiuipHN06wwapUr9ahd45fm4Y4rkf8V2G/aCboSUU0kEFzZL3
pmJlemDHs/Hv0GRO55s91B1/Qq/lSY/dhi2aDtlHAQ9Zv3gqmljpELnWg6NFgCTFbFbqLTYZphVI
mSaW9EXhFHpgYTb7sDYRv+fKpHNWp1R+KKK1tDaly/QSKThVAvAVduXnUToOgTcBwZoMvaqJPzQT
h5wSktmTTSIkbqIhqd7By7d/VMXoNH634OcSrM5VzRk1m37wjYZNdWdKI30vFNzc/NjoK+eLl0r3
PKg02sK0ne3AjFJ1eNdHepY861j91kErmzJDoZYerk9KpLmh0g3TB8fQGzdEg8btUHatpo8OTYci
6Iw4Ap8j3KykpWozsDbJJDsrTRGbgXSjeLlvzbHJ7vLFlH8rEenqbSZFOZ9w/InVc+0iYxoAana8
MOKTLb47TQLnqFkZP+CEKspTZybpE/rkYEr0GGe1OyiodpVcZFSVsV+KxcsfB2GL/+hSOM4JUP9s
nBWzb62Lk83qj2mkweujaTJaYaOlxj9k2sRA5SyNy4I6ux2seobv0STJo6Cuog54jjM6wL11mVFl
NK1OvVOU0hMcxcUYA7nA23nU2XbIlgPD/FDFuvNucDTzu0g81MeWqhrt99CD++xcl16cn4usVp/n
1FrmVcKyeOeMMWuCPVCMSUqSLWxrPatupW7lP9RVYCbAq7R/tktbjS8Zz/R4Nw9T0ftKmWufl7zp
uJr1Kb4bUPq06FXo5VfqdeaAvFQxfk5nNM79cXG6DkM4LKPHxuC4lJBS6nNupu7z0GiYdE1a51gh
oOLFPSltFKN9UIxJHSht4f7XTL3VAD6oi88cS3Xw8XtRsttRj9S/pbnU1d3S59oznhpGf5Jtad+l
CO1VF/qLrctHKpsPkW0TNaqNbi/PYyPFvUJoSkQRsSyiRVL71hFV9qIkitryELb5j2QaSt2v6kr9
C8JtovtRNHePTcQ2D8cJha87ZK3aEhaAaSVnK/a8G3saFhhM+NY2fgvWJzrHYzd4QdUQGvcFXJIQ
iFxj3ntx06EsL6upBuxVp2tZzJu/18OKDfe0rvtilnP3Lou1WfXtplG0MO0jtbortQq1b1zHkm9E
lyYW9JpXloEzAFy+G5MhTgITZ/CKqEBT7ghPLXhV7Polu2DHV6YweJPeRCZwLhGat2RlYgbdGZ+b
puYuTJY++QcIr9B9pTYzcVv3yaz76+1bvI9qluW2XAa9fpQuAiefFkLu5KGkmxL7dFYWDwvMQq4I
mFh7ly5a7vm2kUf9aeZYD4EYtMwgI+jckUthfXg6x1w+YlSolydQaUtLlaNt55vIlHMcZk6Zf1Yz
KSM/rcvqXaukzo/ezPlj0hYWikBTM7+rJEyJQAhuqnOV/A9n59EkN5Ke4b+yMXes4BJGod0DUKiq
tmzDZpO8IGia8CbhE79eD6iVNF3sYGk0twk2mQ0gMz/3Gj/3ScQT8aGJffu+ZQ45RFNhuMseWdXZ
3K9DMeQhwSlG+95tIY40zox/ECV4ty/bRNF8SMxUDyZvYXd0vZhvWkOuU+DZizFfG8ZChbhRUexQ
tDJ+wL6blrmRtPGDphljHSZAar4sSe5b0GL12IrGVuczKb3rbg3Z6O5hzrqsu2wFRIrnLMvI4Nx8
FM99rmtDiM+l+9Fb6XrsTFGiHuWayGBuMlvJDZLvsRcwdxjnG5Haoxus/KugBRv6Fv5gamWwNKZF
w6OO+9QJOs+bb5oJw4zAa/Wcyh0zzyyAT6viMKnM5Z07qhzzr1h37qiqvIveHGctrFnyO2amCRLI
CRodvVVa5d7OzaUF8xQP6tCuvguHORfii07/3A/itou/ASuokh2uOU32ZNWJzXjdsdrn3HDLKsjt
ybj2nWn1A7MyrA8pLQakzrRCOyJPpHm70Zxs68CtLq/ddbX9QCpDf6FlIHCtXEaSgtmLd3IpSaB0
K07j4+LNmR7mUqRd2IpZ5DvELIzv8Ba07bskBpvYsIpdEVveuEdJt36wGpF0RA1TtQBpMrkGJmT2
z5BliSBFbwOZNkrsEIgXdZOGTZJ785XFVZVfeVO+NJzqHnMI5PTcy7UCnh2oWXbxnsPZybByhvXG
rnsz3nljUqogY+pChHXtjtYGeDMw4tPYpocRBvMIO0MyMQcagbdwMnrTMTM1w90bTW0+i5pG8AHx
H46DXHT9ngIpKyLXqD3/Oi1wagz0uJxvSksUxUVpELaC1sqQo42ZnTzqfWcMUTqu+hfs1zp9Hydm
1x3ycpbPrr4wUKKKSO7ETCkVyhRRuED4c3skc1EMDQYdw6XEqb1LcmyrCUyapdWB1pXm7CRzUx31
dotTXGMEuKA9O2lp4GzCbRj94KNNOdc4OC5Ksw9sqg76VRgkgP0QUFNCzDb697EveD89ckMf+wS1
H3ZoqlCOGFOP1LIWn4veHGRY4hbEtcQGJ6jTQLnuFomOWq/34LVMRlYafQpXqqAwh/6mXspiCmTl
rkD2oDMj9taxeUNnLYW1txN6CEEsfGDkfHvoXKycgHed2/Frn2dOzSVU+R9yZ/QMcsnOjrMA/xwn
P8TODP6P+U7rkZDh0hkUYJ2fSKFtUjbbmbxAzon1ra3REgtMfKT6vafJNn/v1YvPTAN1NDcQYlom
eH0tzX1Ma8todK2ijxqghiIAnQ6lpILcw8Xm+xiSdKtW9YcSeZLL1VpyHgPtKeNQiaKyQwsGyhqs
Vl2sIXzFxQitepzuxJrOwExBXbzIJHFKaoPMve4aaWNSVnu1SzBEnuou5kL/NIqBWJKzL9egWJ31
muuBBNtqOpIUXH/Nl7pI4/uuquXHfq206toqJqWhNCcW6JcWWjYbjSUOcxx4n/RJKRlO8Ww6zJU8
/ypPlLjnixhW2FEQ7CFimC7mKtPyIckVaJcCFJsR2lNsYeAmEvfKXDLQ4hBx2hsxK8J8l3l1BsON
+egunh27JO1qtV3eaaMK/b5zfjhiFf6VaIf0Q4oTCV9/nJaPI/ocGOMNWve9sX0aW8ZkuxdGY09m
6PWWdbdYhqrp+cnyein0Hmxnkbbv7SYh4ZySnM88D5gohY7Elz7oLLMawnpp4ytTIkoXzkU+WLts
SasynBKZPk4IC0vgrx3Al8zPxvSqTcc5xsXGmZuAzuaA5OAi1mjqU7u5RGxevKRuZhe7bGgpyB1j
Ttyjgh7W7PrMGeagK3ztaa3NrgkFLcPmYFYY0jjmWHmBqB0YtvwEfbFKpybop6oZg9Wdlpxj57fZ
ju1pf83gbn9JtRyFxm5pRyzFudQrDODj4buQw2jeuNVa9pHlD87LwpwEP9G1LampSVGDvsizfDf7
OT23AoeglgBe8SOrhT3Zd0NbzW+jTNjGep5vmgUQA3pmJJl6UXG2KWgNTotyCQIx4URX7LnTbJCW
OMRXHDS91rgY+9F+QjDS++EaSmB0YQxeusunpXev58oe7uvRST8h3OaUu4xSoQho3fbr5Yrn3gvm
AMOFR+7lh2Wpl98MvdBnInFGY2HsvPHRbOcsOQ46SMujF1szB1Bf6h/VbM55VJCiFbRCa+vjUpfT
l9HNGy3E80RvacNUPm2Ycu6W48aAw1y6XW0ZiMmeZDh6o3uvdYI5CRLSNpjYGGE7oJu9O3LzecYN
rBZgnbVMLDdAjyj7UWIvkG7hEo3uGjD69wGHo69j3qcFtVRRlztQU2OxU4YFP5DRT/N1iPH128VG
mR/SJZ3kjvSszGksjvJ2dmObj+FOLU0hdzKZJ/DG570uJ/FRbyemBI6fT0NgZY3bBDnXTB11iy5+
SMehsJiybeaJGgMFeJ4BcmZ7FXNQ1f38ATJKkoUJmdSjtrTaQHKwaEfJhMYLIMJ1xOZpZDxbIGcR
WPGM0W1Prv9BVtLCzX2Zxu9ancjbUmbJt6po4udFZdnnkbSZZjWq0E/SyOw1jOtkfVLYmptBamvQ
W0vbU4GVrEkSmqWaDi5FWhYYWWLedIpiBwYqXM5ILUZymDBifuhUMzwoL6Pv0rd9XlBVS6JiRwd6
3CHA5CQhSt/te8/FbDWwk2a557qmT5Ev2vyl1ezmh2znpoXClLldOK12UQcrKn73yHpZj/EYFxeU
BeMPsQ7WQ8oBelnaBvReSQ+lofbX6d36qeVAGZK6MwcxcrpeoFOMYnVvK+9JUiJOQUrf4Yth9E26
A9ri5pFsHfJwpI97Riti7e5o6KiSJHvIp5CpTN3dC2rR7NLyV5gCuVlZn7rUqe9G05y++EVbTNdS
ld7MbHJ2RaBLJ2mvsy716og6HDeSxZ+bXdZLv7komB18z+j1X/lYQtaX6Eu69yiWbVpzzB3b0Far
oUcwAttrb9CG98Wsrd/Qm6zfQ8V1i31d17SNRwa4N26/Ngm4RQfpYKBbRR/0Yy2eq2oZ490qvbbd
mlz9A15hMbNWW6u7I9dvux/sKtUCx4y5wBdiGIMxvdH0sOKevl8NQjUc54GOJJg4gcKTbjS0R/Ok
fjCcblSX9Dbsx5VcmVnfRNkcASWVWZDQeMeYlOHbxVTRKQ3LTO/ZM51G876qsL8L8k7VRph6ml9G
arCWKuzGEvEzE3jdu7KzpDomvl94tzaDwx/I2axPDVJtYzirLY9OVeFdJHE156RpupzvOQK0huSQ
jbd9ktcdWtTOXIWlj05uWBSd9STshpnFgGHENnXRauNaptZwmdLGiIO5g7h7UF2yyijOarc8MINf
GHXOa/ttVkv2BDi3wfIMUd18F6cCO4G+G22SAabnP+J5Xq6VnNbvZcE9eqM3xsyxhAU+HEh/p0ux
NmZ/VLLUjo7Sk5FxkDPi1kqbtT705Cxf/GWhkrXa1dy3sSWrXWXL/B4bWe2d7bb2Y88ENQtG6bj3
cJerTzKbtSyqCxfoda+Z/JOLwqE8dMRUUxjOdkwjYFGEi46qUYQWl3exS4d4wxz3w+YoWavhM4ls
/pyOHsHQjbU24dB7TK8ypNmOdEbWEbKrxakoipxay1V6G6atXqOXUcjN3VVk32JrEn0wTECzIjkt
SckcxuyrAPZ6swSQNcwnUhLnwS4Xtw/H0lsuk6Y1/KB1hXZRTmqwr2YH7Pw0VmN2LJWZPlUrbaTr
FJ1HuU+Q6M3I7yfKEttqxaeVYiWNBC1uQkLeF8QS14v9UDHwf0IdSOR7aGiN2I2lkume0W1yD1aq
xFzFoDXVNoZ/AEM/fhJycW+6RSsYrRWmfgHKP2+YK3UchKLyi2uDKdYQmFOR3WmmQTzvxqnPo3qo
4y8JyL82kFPHbYiRM+Qwr1yhluikUI+xmgxSx7IuhsiZ4v55LWvQr13LVRGgttg9wWDUvuVsgG8D
eIY0ZFIRf7QLM3/XD2QN4TpLi6k4Gi+Hce3o8KVZW4/R5CQ9jodTVV6W9agle0PvtUuP286JEEyx
ATJNblwfi75cq9DBQaEK2swh2vS9MK5texjdCJ0C8i1qYLjMppule78zkyZMO2lcrLTpmSo0cjzk
zMNEMKYL6apTTbNHi10ONd0zxyY4c8WSYSTg+nyuH8WI2M9v3K7xSYnEan6vQGJ8bWyEX8PCKA3y
gAFtCz/JuKlHlONDhm69G/hN3L2bqzUzdpyMykXPQ2H4Z/ujsg+OUeoJhUO6Pg+WmPWwUE5j7QaN
jg8ZhDHmodss9nNTgua+SvFgMoMOeMmN0pRvhNKvjHfTupWWXD4ivQJl2ryP8QfZoCSm8SBInlEA
tAXD3KosLhl1eGmIBpn26EokRULPyM13JRVOfR+b1fq9AurgXTR2PT55WZbcOdLbZ0mr98dFM+iN
VU5n0hWwVWEDMvD9m8FX80cGFl57hCZVXVEEye9amXAzYLPK3ygqzbxb57X3ySenAZQoJcC7lviD
XZW30rmNyRxo6bh2SZlZWGm0FdkI4reFt+NiTXxaN/Mojw0QL3pHbckUSGEOX153pZVyWdpzfqvs
ePkkidUPFh8nA8E1mD8aLyXT3bTzrgfLb+BHm1XzDg5AS+qaLzF9cos/0zMctAKkiAF9raVfUoK6
bPMAvwsbgmw1gQbkw95bc0xnn8a++OwsLmmD2cXZNxARqD8NiH7mgYtYh3/DWJeWn1fbtKcwuRH6
TrFDBdd3qcFnAl3SvUvrpNKDxkFCDON3Z0iippbDe9vHOOxqZKzRR6qEQUcJ7EDTbZ21xTZEV94X
MCRFu1cadXWE5CjBxuzSZD34tNyf4ElbW9NYUK2oiYHTUdGzGoOhL6CTpZ2RgCxK3MoO6IJ7dIA0
YgfhwUnqyF5rJAbJ9Ixyn60FIMhI90Zfl4ElZyX2kzVU2m1F5xlT27Yoh/alTbsuvV0Sb46Pc58V
ZDm4WVqKWzQzCzMqy0UDdjIlgDm72zFjKK1Cp7fk+CRHKdcDWUubaEEeWyCa/AXYJjp1Zqo9msNi
e6jRmwXAqCCpHO7ByJVGnT9YiSOnONDRGC3REVXSem9jvFvfylpbdJovBB372OsOrCrMNU0y61rX
tGc9rebqIl9m6W5/r8qaqxTlivHRMaaV/ErzVq95cZvMJJ9h6McaQ+vDYQjGRhMzpf0668ZRLIU5
30ibFjrzgnaqfyBkPa1NyBCZ4mvftU4S/4j91cU7GqnZ8qqvscZ9LrBfGb5jnGPMt7rXxE64IDy/
fGDY0unvq8kppjyMfacyPjVaK3RnX5ZMCI+xMU2Mkntr9dbv2tJsMB5yuPRLDWi2OLBMxywx2ay4
FSERc4KPlq3pHG7DRTrfx7A6HhDI9zq7R/mpqfucrgvzFOQeCt4OtIl+dMVxEuuoPVbCbMg0xrkV
7nMfT50C3DzokiMlQFt4Xx1pOe7X0fEKdzhkTEmTNLAXJ297uk6ZXX1sPaLMd59yNY4Wb7GyqyXL
yuGdUBJx7BDaG5LfqbvE7tXSQdY4ZNY0Vdc6Vbl98HDYmKOSxvl677T8/k2gewwKkPDHxu97kiVL
+d5JdW35HKuFsMGkRPnHjv3NozlG4R9oio/ThTFMhMxUNxmk0FKbu0uljYg6O71bTMe+mvESGeoy
mwmVY5/fAoNK5b6Z3bG57FZ9zaNJVFbxGY2PWFLb9l4X0fO09WMHwGQN8pr8dWdpqnKZZNBgCZWw
a+9jwYl5QCIwX657JShhVp34Gg3LgD4Ces/q05gs6Uu3rEZ34XAJFLvFLuJPWtI1epBo0/yE6GZi
7hfdx1m+qawxgEZfuruc8GdHiJoVzeekL2KXAsvyl2PS8kMhcUPFFwnH5fsoZC52OihndQCOaTxB
PaKvJOjY06T26b0F0Gm0O+aoSbkrvHz9rKTbPMCLNt4rL9FdqqQ+i3qZZjUjBHLEIJUwbgMGKOlN
Tb195yHjAYTZ7isRxE6cfh76pDfCSXTDFFRtqz5W5qpmEtlJ13fGaMpvClHyj/NYLJda66I+79Or
uxh7BO+pzJxIszgXOF0WF1aeS5ACw3rNEGgqoyaZ7KuG0zMHqzkyvGlV3B1HO5uL69LFKXO2B8YP
idW2VTClZotHAGNx5vI0fr5Wq7G8b5vWpWXqllO9kyXA9t2aMvd9yLkR3+ta19OMRtIUcwjhpoqp
hgX0oDQcoB4pb/d9JuGV7Ipm6j6CNvIe4qIyin1Sx6770OD6/SxxtQSmYy/iu99MhaIBI3rqaCWq
OhTzUkRd4i+byEPhItKcFLTV5gUr3Ot+MOZjHJeyupj0OT3OQJibGwGJCY+ITBC+/a6mf4GsHdMa
tCfp98ymnl5DXhdl2I5xntBv7jHxJfDXjD1l7NqBFG73WSbEpmhRFSiOnHqdaFz42N+Oa6yOtLIS
e9d7fZVegaHSKuwNs6qMsngdn1ZAAn1E7ai+Vo6RfkPI3vMCEsz+0kpa29grKbPP3TADUvbSNL8b
WjtjcGl6DWhFtQ5d4Axmd0W9RM2KDL9/sxEbktConHQIwfcochbNYNY7TDXOB22F+WqA62hPsJpK
WwtkvA6PaUo5HOhFg2ipS6bT7exFLXdDbk0tr2QRepByA61B0rklN57hA7NKpp7r3Pdb1R8M2pjP
jPXBPUwFytQh25Jmdb5m7VWykGJFE6SdicttcyYUayY/FdKy3+v+EpcB1z77xuzVYF5rbddlgc4c
6GOS9E5JjdcD5G76jnmyTS9qeVI0ZG9c+kgam8fv70WfrBvWT5g3TdI5d6jroPdaNVzfgbYWnorS
TKm7DCjuo5VJWV11DDHSKLanHD14wAZDFIs48ZjxkF7svY5p+NYxoIk/iTFp6VwaQu4Ns8qr/dja
Pi0fSj9arsMyhaMyxs81UdcOSwMpnGdoFfW6kzpYN7psqZtEeupnSKO7Vn/V9uDIPhr56mXRamve
F7fpPSuUsl6miGONfkJe1RWu7kvv2xdSb4abacHkKkQNiZ66V1X1pdloNKxTgxpuT2pgfpBi6l64
PRlqFZm+9YboY+sUnovhhV2OF/RTnnfrMQdCgS5toTGSBQ5UPHVpJ94bCwrFVwaR7n6tDIdM4Peg
zF9wZKDDkVbyED7SyeZOdY/qclAj6RRd1zbv9tWSiospP7vKKdoetV8UjxAAR53OR/boBPlOeSKd
aq29sG3pOLslX180BlinAizHoqwkzBAjP/Nov+DxtkV/wj9hYdI/3P78T3D7MTGIQTHy1DYmw1cI
JjePjdvHh4rR/V9fCtNkwLkISBFPTklaiPAYpSpaN2wN8ASWlw2HxCnGQ2rI+oxcySmKdhNO3hza
f9pBoEZ3gshL57bmwE1eGOdtHRQxPgmFW2UHzkIBYLP++pf3x4YPxpEahTOAgCdfrlDtGoMc8YEN
KPOiXKflwuMGPfP+3nooAMzQWE1kUH/ZH7DZK7dYcj8EsYfd7Azg24rhJpeTYNqbd+IMevKNrWHg
4m6SwUOOYED/emuYAML7Ho5/6Dvya2brxS6ZgZRnY3NOGuSN84WrGTQgnNvwsRInoFBYcbKVWuaH
tD66R3AA7k1Jvnvm/f2K02RX+FDz2BAOugqn1NxWdIKykM+kDXTsm6I1bwqRgu0y8aVze5oBk/Sm
MC/T+EE6i/GBWeIYmeBjHv/6fvEFOG+biAmL5gS/TmHnQs3gzfYdcPkw84GpgNCyrHNOJW88MjYe
bEyPxh0O0NbJSmaeelmO6WkIAkffDUZGM1BLITIQY/Yo9Zp8TlOkgQVwOBRaY+w60E7BOrfnxD1/
3U0WUpHMuADjcpP6J0dSS42eUQrlvZYWy1fmKQw7keSWH6HfZedMqH+9SllsoyVam0I9j/966+Z5
b8SMPWiGuYZ307r1l7Z1NGZUXKKwLexdkUzzGWLPKW3EgECHpxbENiTxedMna7pgwWm3rbxqrK52
nl4phplrf6j8tt1piaMAT82fPbnk+9/vpjcXdpE7QxMGl9xTBD8wk8WWBXOmgUYHDHfA76D/1H7B
jDAY7EJGpiHBmNbjOUPgN7/p5i+ysW5dOEGvX3NtS8yDqsUPY2utPpRaVT8oq6TNOi9z9e73T/nr
HQGxF3HkLUISsU41ZTKrz9tJ+qxVJ95Bn5U8GCuDhd+v8tYTCapdyEZcEcapJgEle0yL1eWOXUQH
j7hhkDXW1ZUCMX8mRr21R4UJFwyKqbsNh16/vLXwe+mi0hT64Lhul0HFt7aWt58MVBr0aK3teA5I
E3IR/f4R33qRiOThkIbbIuTa7RX8KeJruU5vdKTqXWez+lyaiah2pY/S/+7365wSaLfzANXSheIp
mCtaJ+Gj1wxsEpTjQy6APIhQLKcuH4wd0woIlQAa8KQZxfcOeOTtbHnpmcf8NVoCpAH9jzyMjXrq
qTf8OJmMaxk2hzF62qGNrnuQmy5mdHPuH2N9OCfT99bOQdhxU2y16OmfqnCmSHPkCmJr6I36tMck
5j7GS2iHd5p3Jo6dW+nkxaIzumZK8mITpxFRWRl4Q+RFvKtka1/8/hu+udTm32oiZoEk2ckBp9UV
J11s+6GtZfZX5CuwSrey9kObpedMzN/6XlAo/mepk0hFDuKMDKH8cEp9JK1NvEYTemsRJuACqCa+
k79/tNNb0wQnuFG74XZvOtDiZD3KHwTfxmKMZm02DvCRFqBayt8XJihCy1qmvZvQ3rFU2Z+5yU5f
6s+Vfcza2Suci1M2Y26OsBxNc4y8vvB+VE3jXxSMg9HQN5ozZ/CtpZBV1LmbkSQU9skd46DRX6pB
H6HRTt4PwPZ2CFHi/TB12rlC4vT7bU8FgWxTEUZNmMj7+lopy7EzswR8q2YtN0xjjA9dNXcBgwvn
ofTKczy509uT5Ta6LvoxoBlRxTx5MmMY8Ujx/ClatAz0pOMdxE86BewKBqpNw+/BZO/Mlzu90rZF
uU7I2uytFPRP8tRMTHJwGzCbHgPQa1MTxXFCoOSpgz28J+MQEQ2g5jIdpfclVcv8+Je3LCkNX5EC
yuKZTw7+lDBg61Q1RJXqhsNQ7JvmwaqS8a5KPRExhm2AkDTnHvqNPQRXnyOy+bK68Khef9hpJN9n
kSEqEAP4GDumtobkr86PpMsAF/z+Ed/YRVvQQHVqU8llM71ezO/8eCow+oooFov9UNn5fWf02RXO
WEbkdGZ85pUaby4okHFFmBALkFMp8zJzEz0p2gF4emfemnRzGcZ4zvC1HBr/KKd5fu+ma3GZD715
T/1XPtMrtiIJfVcGlc8ELfarjIYVHI4obmIrMDAeP5c8v/lbAlbbpAWBm57u9oUKHrPpHKSyDltP
Dt4asEHEsSu1/tg5ovz2+8/wM8/5M4Fs2+kuBBjo6WAa9F8yux7wYqeWMUrhjN258eI+Df44Pc7N
aN1mJg1hM4mz935Pp7eUS32F62q2g+UUXxVZ2R8nt5n9/f/nl6IQtZGRRFLmVFCmox1qbtZHUdE6
1ZWTK3+3rk4fTFM8RZ6i22Uzmg+bfhA3vb62kSgbMN98+UiOSLXjztqcyRffuoYwqvFIvVGUsE81
e0D7J3FjMpFe57S6AmQ+7NvBm95RY30t2sRlJLXIM7fQW2uiC0E6jLgsAewkciHSqa/anAwRNKIc
gIw5bZOrwb3PlTcVAbM+ehBVbLtngsmb6+IysGlbgmJwTq9chuZrSm8Or3PLYdww1Jvg7IhtKcOX
FG6tpqf7vJD2me/+5rpIIW4XH2zv08/eDOmSjaIeIt0sraObF44D8njIr2Ko4bupUQYzFJhnZ66i
7TWeHgGOHFENIW3kHk90GmYQwKNpQQtBYnN6yrKl35mjI55+v6nfCCnYAsEt52CjLnkqNgDctBSD
v/Zcbk0e+cgTXcAhAHPRJz/gNk9Uk4sZki1YSLSO1pn87o1Xa/Ih8fu0DdB9p6kIqYPqCiNlK5W5
c5U7oOs9HJ0OJK19NNQmaD/Zn1PWeeMyY1F6MCQKG9X9ZP8S3BCo9Qlj48jIGXkVAraiB1+4cRa6
Yp7++hlFE8nc4jYmzfpp2PT6TajZ8YbILpV21Tt9d58C/m32OkTKLNTLIdkr31V3v/+yb71bGgJk
ebxYE+fm16FsgF4hANwPkTauw0E1RnUcRKtHUHG9OxNIO2zCTt3/Pxa16Xhs5kVbOv160bbqM70U
BGunSJurBWY5NAuhfUvadjmg8XOLD68qzpyUNzIEMgO2sMl7NFHuf72oinPXKe14iJq46umMW+Pj
gC9nCYy9g6/6+yd8I2/HEQOCM7t2sxA6TUcG05zGaSYHUxCQLbhml2JerUeNsWcwQPEOLbS990Ox
dh9/v/IvqrsEReameM1uClubQ+7r59TrldCvfOBHNA8Yaih5K5lZ/oCjofZpa2GkarWd+Oa1cYt3
rtFPK0jU1r8s8Ql/YoQzX7XmXKc7QFBQCn7/2711qgjXHCxam9QVJx9BTLOucXMTHD2wbVBSAfoD
gbhhkK4HcTL9VQnAny+Djjd9W9I0TDZevwyVeoYrJVVMCp4yEAMSBybdzENmDuZfDwCbmjDYUnza
dDxnXi/FgMnqU8hjUQwM/UAW/KHmlB+4YChn/E68882qiP7668Q6F4E8pPcx7jk5SPDfGgec9xiJ
qqF9YNTjuzmrVeTH4FBsnOIefr/eW7cFYnyeb5HkeXhIvX5Gr9ZXqFD1FE12rB+XdDQg2vfDE1RJ
A7XqKr51mqY410p4a9Mgf4oBDNqYm7zi61WnLPXnBNpBVI/CCh1fAkQrM20HjlDbdAusM1/yjZvC
AkVsW3xPTERO12s9bmCm1HMkVFLctCLrnjvTVgdabMWn37/QN5eC5YhyG65q+CK9fjTDRcLGTVjK
lZW6SJQDUVEbwYZnjazPmFq+8Rpt2NjEb2aDm/7f67XqxoafApUiKmQS72tnfqnszDzisQaAGQz3
mb35xqMhuYkSMBNhNCdOiyRG7iNzYn2Oeu6rCAxgcQABYQM+d84pjf9UfjvJgrYUCOs0ZMDoLZ/c
eU4KyMzJliUa8lQdhYW6gcy08R7PYhRy56GnGNXru2zs9cu+hX0jen99p89j8jlDMvsr7G8bJQSr
O06bh4trifgxibvx1qMEvGQr5McaissxSYrhnHzZTxm5X375rWSlBSl+NcZaDQvvTZBykej6BjBR
DE1LmIu4wtuufm7AfJDAqiX5SN3ZXTQyQ5cEUJH2MlhNBmUE4YB+9/tt+Ub4Yj7AXM0gzXGZeL3e
KrrWIJ7asVUMZ9CAJVXeps40odoC9gspi+K4an4PCbOxztR0b61Mp562NtMJlIxObxgxpq2bJkuU
6+53PCpscvV1uIV5LiJjMMtnp5+yYO798UyS+cZ2ZSiyeRMzcwPdab5+5ARuWD20xhKhnp4CRHOK
AHNBKxISm7zfv903blF0ubd16Iyjf3LyjNZQJhaRcEHbId5g/PZcHcD0LEE7LsAg1dodXWlOZx7w
jeO/XTK4VpAT6OZpR10ZYuyKBgJ8q1BA0cHOgupG1uO4zkvNDYAESBv+/kF/eafsZnJLsU0qaO6d
FidABRpj8UbF6cv6295I64PZ2PMB0OW5GeJbS7FhkTMmgfF+8bBr83Jyche9jA2eeQkzLwuKyQOR
RH/7TA7z1lIoUVl8Qc8RJBWvd0pttCr3HE1FUIbp11edPYYCkEsKoGkuz+yVLYK/uhwQGaRNia46
7VYguicn0YNFA2YWeYUMYPUtWO3cgSHXINTylz8Vdw+1jsn747+ThzISxBESaamonNBLsGGEQY/B
IDjxG/nl90v9sv033USHrJgbm6rjp/bln0Y7TuEjVbC1zyG1yuMw9m3Uw73cDaOm9jTC1bNulPNf
jenbovTSN8lZioBT/6wUDT2orAYgJYBu6GuY2UOt6OC5AzDa3z/fG/uDpSy8CraHI016vT8cWHEG
+MYNDzVgbyt6Jvbo0wGe993/ms7927fl35OX5u6/NkL/z//g/781rUICLB1O/vef79qX+nHoXl6G
my/tf2x/9X9+9PVf/OdN9q1r+ubHcPpTr/4S//6/1t99Gb68+h/IEjCI7seXTj289HB8fi7Ab7r9
5P/1D//28vNfea/al3/88a0Z62H715Ksqf/41x9dfP/HHz6B4d/+/M//689uv1T8tQOP++3l9Odf
vvTDP/4w/b8jPQmCB7kr/WcT6I+/zS/bnxj+38Ha4N1JBYhI408D1LrphvQff9jG3136VABX2P8Y
gmwZRN+M2x9Z9t+p4sh5ybM9LlDi93//Xq8+0P9+sL8hMXTXZPXQs+ZW4fzpQOPHSB8OYBGkFfg6
+EK83h1zOWW15kC5jlGPgMPqrO9ApadHDaX5yFzJOWx3nu7bxNIOwwjHJpsacfzTy/rXL/XnX+Jk
h/78HRCpxHONWTyy+idlA6nSbFWdRP9ktI1js+ry1jW07qpVtncmkzi5v34utfk+QbCxea2nVfdS
aTDz9S1Pd1t3N5jShfAuYcWeub9+DolevVc68UQ3evI0qbZb7PV7hYmPNpfOM0HMZcywNtBOEQ7L
DuUwObA9q/w/KTuz3ji5LIr+IiTm4RWoKpfnOHYc5wVlZIbLdLnw63uRfvlctlyKWmq1lHQohjud
s/fadugkABnCrsl9GBFL7WrHDnjDTwciEv7I2XlMYBousQX0rYswMgSP5WIo42KWDf2abh4ttJmt
keGgwqnqwg2UZbnTtS5wQRhYeL6ouIsXzGHOjgW9yXeqMqxhl3bj/ItmhLcb1AwnRhblgIXH93I9
NBflLDuyysH8GqkrrvpmtNc9XqAiiaY587JdT5XYvvRghJ8LVXnzdgK6NFvQGIo3Mv9OmfwIMKvE
g9IZseP66XYq3SdSK89ITk5hxhRCNiYlqzLGX5rszsmr6TqgIblWppGHrPpCY79ztSTKjha+nqdA
Wv3OgI4zwiRkNxKkhnE3b8jCvK9NyCxkltbA36PRF0Y4Sz6mM5/OycZoq9Po6MZIDSOVEinD9uf/
WY96sxyrSvDz1sH0YzG4pR4KjfY4dC19l1WF9vjx8Pu7l/zvt8oVmaEo0XC+BGd3SqZVyDZyK6EW
bLYyfzJo/Reo+9f6Aud89zMtbagEjS3rZw+nPt5jPVt/mhRHip3qnOkR1xduEsNY5EuD7c8KrUyH
siCh1zlR1aPPQB0mlu9+sppkdJkltTR9GNjv6UJ0/3g63x4f+xJughr/1hk/2aFMa1NQxmr4hvT6
aSVw6AD2Cln2aN8IM/j18aM7nbm4GLm2cKeZi9lZnorjtBz5+Gp5FDdKK7lJ7NU+1DyDu0ZLrDMF
2b8xuSdviQoZvHwDDQrnkZMby4Bpa+6kJWEjc73d1ZUI8j3iHneH+0CDKOK7+DaTwIB8gF8i/Y2i
O7jHwoFOtW6Egam4SvVur1yt8I9GlpVPAxSwe/apaNsclNkwc0cwdrFu4/2KQc1Vt2OTAThpZQbG
xkYMqiJKSvK+dURvh9JSWYXG2ySJbUkGfYnmWnYazKzGvB9tOKd3/KH7aV4X54dyNoiXDZ3ism36
rQ+YDsxZ7CZXpBhBxoE/R4814zLosvnw8Xs6bc1tXwVjnkIRBe0twuHkjOMmc7moZODwuAbysGKn
z3Yd6rA7qpDFL1XBkQnzyep/4EFMvg5142LPK9z7jliJn5rbBcd+8Apj9/HP2naxp6+UbSf1j7+/
6hTJW/pBZ64uiD87a5MuMkxRg4yDu4XwX0nnqWmr/mvZOA0oAtspVNzhRDqz/TVO9r9/Hw1zLsV8
Uke3Y9Hr+WYk04d2SsVK1bQo3YlVlVeWlrQx8ckU+vkAgNuxfT7gshnjwTYUjCkNx47bJdEqmwLv
dCrdS44n05PlChgaee6ukT7b1rlO9+kCsb3G//7Wk7mRZmruUxFJIyonfpSznYmsOWjPvJY3myKe
CVss9HmELFEdPj31D/0iZQY5KhprTBqdS5fWycRyaztZ+tSmU9UgurVQDM6VgmZmaSonINOZ7v/1
8+BnIDBnHdiSTE/b7AIqYZqA54wMkXhRNTbzQw+N5CjU7F3XTj1HZt/osbCAUsCkdfsz13+7ErG/
RA/OQonWxzhVaHsdcOPJZrOkZeu0BwvcXTttJ6jkNmAV9MZwo49v+L0LUuhEdYv2Db3iyShVayMl
ZkVoEUs2xs3Suhej2/XATTARqdE7h0h/+znRU2OdpRlNBeRNt3JkSGfTMqbRXHUyFoZsogFFx5kF
/d2roM/eqmnM4KdbbDDiQV/N3FXWB3gnZ72PqXR5ZzbR714FnQuHc7YfQERfD2NE5rhmA+4lCLoF
VXJJirHOpT5+Q+9d5W9KE6OCacs/WYRqMpCltJFulJ0GvqNb4fWO6T9WGRh+HIiwO7A4AP2njPr6
XhwcZjgTGeaemCr8Q6NVXczjpB4+vpmT4h5XwTbKWzG3tBBKDSdFBgCHOXBsXgyc+nnfWsraC/7q
oaRbfmQ4LV+CgmKKUTbWuRnGfDPz0w9jWNMpob6h+yeXZgRbIMbY5C0d/7g+ru3j2GnTvkISuUMP
vURtOa7ROk7NfrJ/DlXwWOQEfhBCfS70enuYrxchakcenbntcEpr8GTQOYqEdcBzdJHFJL6nXYuZ
z7LFRWAv6kyE3N8Z4/W1sFv97WWQSoMe6+QjdeHZKlxeSQgmP/jCaA+GsCkm6RHnitoocpt89vb5
rOuXTl/mHlyEIrmurb8SoXTKvhSJmRvHIa+xpCoIripki+9o+3rKyiqe+gkDToWh+leDvRdoWUqf
NSrwAV01jdX+hpxocq7pEWREAa3m9IA/bU7PDPi3TxQNAJ2GTZ9MV/5UxKt6EimWxIQEI9m2N6ll
4Asfp4vVcusz4/HtjInQgk0hrRqUps4pGZzTSKVsY0xCrRb67xm+5LU2piUn2+APLZvxzD7q7Z1t
ZT998wdQUgpOa0mBU9fWOnO5ZVl9vGRCNeE4ghskcEz3zjzGUx8G45ObormBedH0Kf2frPY1NAoy
zEBF4uJeAa94zeXoD3BBRZXsk7XR9zMJDl/qyjcfpoFmhG6VegxYrDxTQns7UbgGjpAtnd0i8f40
uBx2cC7tjs/WkwsBFemM2EP1fhtC66eeO1nJeoRXRUsgr50z+/63j3yb0U061ByKdfvvseA/x8Fy
sY26nnjkoyhB3q7UDYYcLmGmQZ/7eD48ndy3IYlciJQzEzEq/3k97U4JXtZBKyYgFtNPo7G1mLzQ
9B8/IdqYLnVI3isdYpNV/vVFyK7BuDTB3Cq8tbxFLSz3i8q0a2k57ZlL/T3r/Xe64W1BNdjq4lt9
i3CS19cqSgcVZgt3Rqy1zEKNnIXDkhCYHspFgehxrdKxcJEDcTt6ZRbAEbca+O1KYv2M4UQGeVTV
nV+RKTfABBF90113Yxlg2sbk7n1iwgE3Cg7N0aOx0fJnWQUNMQv9Orf36dQBk6jaGgTNv74o7svl
mMvgp4785r5sW6T1CucPpO0IPUQLYhhK1ZmrvPf4SIWjP6NTp9yml9ePj0iQxkWWOUZOI7sXVWVF
EVLWwiwbwAV6ERJHb6gHEuXKgHWQg6nGVMDrML4CZEgkPHms3nMAJd5xkmJX5UYGFqFTPtlEWcoM
DmMOrzZVCXW3EtfqhH5rjmOoKzx6NNV7XZyZL99s7fkk8FJ5lH6YmjcB6+t7Ap88rh2uWGDuxaMR
1P33YcacbC/AP+3BZvFVjvmgRJ0/JiDarl1TWGekiG+HGQONAcb16eszrF//hKmuPFkllohm+kL7
PEkonpAac+ZO37kKG8FtV2ODbSMI6fVVUjkWxdw2+MFhVYUCvuMRxae++/hLfDNHbxITosmRu6LB
oKNx8jzLFbyHNBS2H8IEnzuvDv5MuVddkNDkP045pNbeHFq1C8gn+ZHU1BUa3fS6MJjW6Vwsy5tT
PlZcPlNWC9ruOnHT2zz+n7kyg8C5Fo2jIst8IBQggkYk04h95HJmaLzzGTGBsSrhRCQEJrBOliax
eLKGVg3bLQDqcr3aDkBFt3GoXQ79xg2bM5k2SL7JgNgJc3JJOp5qz7yHI28+fvwOtkf8apajf8oL
RmzOO6CCevJbyI5oNGMZ6yinA3hFIT2BG0WaBbiYTj9z42++KnYzLqclRhGOXcbP6ycM+aQWRY7V
fxyT/Jo0oZGYg0HuP76jUwEFVl1KIpthjd4YS+/pyXdhw9x6tGgi+PlNKAj8A+S89L/gK5sRVcQA
LCzc0xUjO4ij1r3p1AxEpjaBj4dUKLS9q2QaA1RrDwsqXz9aE229ygBPXVZ4xA+D8p3PtrvMu5Qc
2Pjjn//OC7HQR7OAMuyYqLeKy38+wxxeG9KkDjiFvdhU3kFPWwnk4cEZzlU7337ylASpFnOIYaPE
oenk5ashg2DumU2ECa+Zo8ShnxOlA3A4Nr/59GfwnAE2k4WJF+BTbl7R3DEoArKlBMpr6fkXRAi2
xe5Cm87sXKA2n36Z+HRZ62nfMj8wC52s9RiTjS1NpuKVFQPtpGR1KF8G1WrsVTWTIchBw/9EUHPR
E73lzy/F2IwbMM7TXup80Z9GbBTPduMWn2ER9Tsg6NUTAuMVxpBu59/FIiBFUd71jR2kHuPGrDLI
xmy9XcBqtqU92tT80vt2KIExzrXmEi5qW4WP+lE5N0gCrW9lbmh/aquv4NyazlTtAj9JvoxLq8rQ
FI13HMjb+ck2myCmWtrKIqEC0Bka9dayIh9IoE34AZvXEHlu8YNTgX+Z0KVZwsVsDbaMFMvIwe3m
z4RD28nO1knrC+fOaaFV52r8OqMmW/eNlzXfOmeYZagLI5vDSa8ou5tu78m90S3Oz84LKkIFfT+f
QGwgh9ljbtdpSbRBZccjgVI6X1g9ztdK6lUORnVxvjnZPG/lu6z5YtNKycI+dXV5GaRV2YXS3AZN
IeGSHkwJe+ui6AIAfUqWPWZOk5JCnFD1fgL5sWgHsgXFwwRJ+Ik4oI6QDRqFeJWyhZ0HuSrlLYiq
8YvFKiNiiU3rN7rN8ZufLcV1C7t8jlKIRlm84Rp+6goys1kvqMxsLDGQmafWJU676PqrwGoCANYt
kqKOCDUirvJm/aIVGuZ2S6aaeRwckzYMjFUwUvTR/Xw/ynYFa2LP3o/WWdWnZU6CT443zTOSVwNO
PXD46fuI8HQNiUdZSaDC+Pu9dhrATgWW45umJNzlICd9vKXm1HzNMGd8c1HtM5yW3oBGPtE83COY
NSkJuBrZEBlxtNmeGlzxC7JtthsJNapv2r4OVKwU1jxq6IlMw2Wq69ug7gYfh6rFHkOv2glk14TS
Kq7KKu0jjXPqxi4eFUAkv+vGqMdTS0HeXQNjZ7YdnpnWCsom3oBSv9vVgVhstyacyrYpSV1J3Ml1
YWJR/7+rgL54rEaDYV9Iv3FdQBhaCWQK3ix5LzQo4q4sDFCf8wI0zfQTfJHTajc9cJPWusWc3G9P
sFl37WiMelw4+uqF+gIVKAaFPlyRVmF3e60ugfCrOhkfRa5J+kd1kRHsI0YvIv1EfquTqgeu7SlQ
ipPrJTdzwvnqOlmL7EmaY9Z/maS+aJFjCfC9QWlPQ9TVJUQqC/DptKs8gbKkcYrAjTIQSyQUgRrt
r5xiFpgLaGVhITItBuZqik+VB9Zx28ktv5X0vatSDGZ18JpZPpZ1Q9q2Jtit83PqhrgzI0vDUXnD
dQpfr+TfqbWjkTveS5Vm01clfEuF205Np5kC9Rio1+hA7l+D8nHSF9e+Aic4EiUBFfRaziIgR6Oc
aGXkha2mcLGJB4rGQTeH2FCTeoF2vkC9ExIkjbJ18gY8GKCXQlSmfol3ai4uuzJh1FambA6t8q0C
xVDZPOS8nvY4C025McM4sK6CJvDaCAU9OBdyJ0wj7oYxOIxaiXQadJ+Y94NLbleUdZbsY1od7c1S
KZo0ChsvHLOBXA2SQhP9EBgpcPqsEPMSwTzKfqm0W1PCuJJhT9fDu3SbQLs20W/z3WiJ+MHxyOOq
lHDvq1SKIKbpxGa69GvzJ0FLNkJyoQH+z6i/OMyf2ywLUnWvpU4G70bJAuRZSu4XfdeG9McJp6o4
6htbNMQCVIsLXa/zp3E07Sx2GsRMsEWtEtrboM0l2viRqB3A3Csd7jongmDJOP/F9lg23d4Oeneb
/TuLTreYhl8555QWH8hMI2IA5I9GuCv1btdZxAZ4a7f8rhpwWXtyTKyv8MMySNCpxQoCby8owD+Q
OboDBDfEFdA0GYNSByTGwY+klHHNJVSqobTX+wYyxI/JA997DYm+ni5GH7945Iwz/Zw84PQZFpyp
k7iY9DYmEgcyaIYj+c/auvNnZWqcRbGUp0EIL5O8uYV4eM0/SLKkPq964eyzzrhpIeYTYyWvPHSZ
cC11xmm+07z0B8yvH7WjHZqUrlaRqLhmuJO2i7YO1lNdTo9N7t1D4H/0Jd8MLdJwbe7yTrxUdnnk
jLmby/K3nhd7dtVHR+qgK4271nFvE1encxpUsU+adM237DswyV0FBDVzPxdd/TywuttiuFqMpPjc
FvntvMgrx61+FJ4ROn17s4Lcmx7LtN751k9CUMLa8I7EmRwGEjWrMSNm29qzvAITyX3Q6XZv8FTd
PlotzoPZyG0QcpRY31LIy2QOUOEWiX43kUZVA0PKpoek8YBBshtTF/Qkrqi48netLsTFD5qtGvT6
Pk08Fetdd8i94XGS9V5PGRhT3d4kc8W0m/GWPO+TrSoCezmzuqpG49Q/s+F43CJKQp/Ip2964/UX
+uId2mX95mYYV4fgJiV6ivf/AE7+CRbIhZNLkgRG88EX6afC9Y5O+eSnN5ZTk2HKsRCBXp5e8ZWN
OzH/Qft86XFSSuoAtls6PhkivbHhrIWwFNeDtWbHQVl+lObz53owDrPUjFDAve916ykZiu9EPGJt
NB2ANuLQkIaS0IwK26rZ09b5quCDGhmVuowujt7qn818jIMgAT3nO9S5tdjjNl2AWeZhbLPPVgZe
uPCtWAOYH4JO3XXwRvkZ927tfJXG/KzBHpmNKNWKn8VY/RoSognU0DDK1XValLtgztgU1XdJpWA3
a8YRyqv1DWzRyCIEewc41SXCyzhNlqt5JWBuBUdv6r8wpCU7SG+/cuvbjExgdpa7OXWeK8ZTOLl5
vLronSene5jRCEvKX24Llc2cd/Aef9lGebEoees15Gt0nRNaaTHHYuxfTG1o4zYv76sccLXDV1Gk
eqSv0w8G/l3rL9WxXZp2N3lMcV2rHqZ+7sLEGn+W8LHB2WtFOYZG3bNTUhtSvG1u5lHo172eeHsW
Zv8549Oxj/rs3ICsuPCX4UInC+DCF/11Kelze/51B0E6HFswoZWl3bpbDlXiWrRcc3WRsJk5ZEP5
qynKLAJq8xs6+OPsGy9en6loGL5L6WqQmoXw9COWe062zmjrSdS0bXJd1o764jaW9s1Eq/KrNqt0
iXAekU6nswdJQ6CVCBQqIw0+Bb4wi9DhWM5Gkl1WEI/D0j2oAAThEbCz2Ua6Dpg9ygbTGCLcdaC3
s6HKrYgsjvUrqQFGEi3ZkjexTEQAwjqT5a3nd66xW4ARPVfWtrYMIIETcj9a0wg7U5EKbBXtFjoG
h/EwFims+FUQf2QPRn5HakhuRzXDIkMNYGkur8FlnXaWoLlziiJjrSRSGJ+SNaz2zq8leDtkPSmg
/DZn6wOQx0r5iKyO0j4M0GOXcATfSTX2XL5rl3zn0enjHwCX/J2DQ/OpMzP1YLuzLPZlmkkSzgCe
zpzXSkiwpibaIO5I2vmVTQX4RdIs+HqttvvkSYYXlMPSz6PeJ52oGkcNcouwFj+U1I8ux0Z1BJJY
KwEACHPLKSqzkezz3FuTlm1y2ZKBVlUJB54eKF2kWF4efNDRKythFuno2Hdrmc8G6RWWJmKo3YDd
fKAfeWTYio2Io4z+pxhsxV+pffchIHewBlnjumMI9J/pUiwtOENPoi8lq0rMNmhh3/izJDZ5cLPZ
S/INukrayIoCb4qt2XLIDPdmNrmzWdYLs25VyKvOW5GnLYa0Hiwo7O1txxRbRjq7NG9HAyu9Cooe
9LKlzyC7JaHJfwporPRyuil9tiXFE6KZq+yHEWiGwFw39l+00ZDX7TLgcEOHtdCoTKaO214Hneht
c4AC7dcs7i4YZYiKKalTUVukEGBnZ067SGBM4eMJxHC/0u7sdjnM9KeqQKAVU1RIvnjd0PxwtBxW
toZu4jtgioD/OenizqaMflMullEfa7nWbMw4+jsRSuatN9tMQbFnuynTy7argyX2pzSY+EQ7g6x4
JPrXXuCN/gUFprKHIhLkD+Vs1FdaV7XPXinkLYUAbp5IRp4yHUtY+HTsAYIOrQ5h0Yd8gGiPFNsv
hPN67DTKxPzG9A3MJjFW1nZ/AnUbEvWLvaEt9ZYAt0Skx6KW+ddUNZaMtSL3ZOTXLtI+ZVrTD50I
hHu9LyyGtl2J0DWL+stcQkIMi2rrAyP4cdBrJIzHsEphqBYBaqFwXXzYmVUj5uNgGdW2R9Lrq3x0
yV6yJmh7MfTw/BPBHFMQzwkpYzug88Vd4s4BCTXEoVoXztrL296qfVIH+mb+wUkjR71irSN2blm2
N1jdMvjGtZb9EPwfvrql5dWswr5J8gXItikS2MTYRQwaBHme9nhvJFXzfQ0q2oJy0szvrZu0N5S+
JgPgjwaJXGPr/VNj6/wpN+qVs4FXG/6hHmyYn33iU4fsp1xMZP2ZEFBA0/f1flwnci16W6/I7WsR
4AIdl8awE6t0HBCvyCnvaXj2Ivbmdfq5WX7H2K+tgGTPubnnn5UvUEY40Zdooj5nARvdeOQ8CTh0
6MY/kPhAn7XF8DL2YDh3CxmHECypHXAMEnbmhtRmAnlTzGN20ZNcWO1TfUnFrsd8QHhbUtKbCIKc
ygeO3kXEc25rxHiYW1alHxj5s5Fm1XMSmARK2p7izxZR9vS93Pqu16pqZvRXbClh8IuOjEtPejA/
157sDQJvSJGAHraTC73fSI6c3CMrVYwXyUbg6KccazhMwP4Laefrv2ZPz70YsHb/3Aq7HalwVp4e
ue6UXa4laRsRURujT6o8HwBQXYVUvjRr91B7zlUx1JRRevT06MQa7UrnnEqjx/FvKp10bAauMf0k
gw+EKKELsJD5BIerQddIsqwmbYLXzky6ZeGZf/922T80c8MhwG9mgkyLUk1f2NNqw86wE/ZZ6erA
4gwyJ7tfliZ9TAFTP7WDyFjC0nq2dxQu+Ca6YmTpJs4HBMOoLd64zzA9W9FsqODIN1cq0iWVcMIe
mRh5FI6TGQen9XWylhEkxXgaDXIZXYLp43kN0vvMWwhzIglSo5U0lksQDpJMnHAAUOuTW6CNVwgk
LBvQEMeRWGTSu9HtQiPH1+i8l65xUf0jUdW/L8xn5l6KXn+Z3H79bS5S/EjSxB6Oq+q8m3F2Mxy7
JLV+WrI8MA8VGJPPGnsJgrSGnE8s6V1RgQv20u7AMXordFl68duoJoOPIcOfFc8DRagQL8P0o2Li
wr9VsSqCeyUJCWAuYip2FNN4sCrZ69E8rNOw891pXXbuVAtKrBoYYhavpvhEQcDWL8dg8Pp49EiE
OHReuZL2aad32FnrdufrCdubLJWWtkNuXzl8V6xfcTul6b3TCz4Gd6AKGZak0BLKRlCEiZELF0kI
Mbj6Wo8ArgydRYb1aTLZNVuCc45G00CZa74e7NVtvxVlUFs7TxF3sJC11V1M9VL+pCfg3liqHG/b
weWbKtkVu9Qa+/m7T+oEOZ4BtaZa9/8KB2yt/kcRDksMcj5oN3Tn6A6cGv9M+J9tUuQlOVZNcUWa
urrheHxGRfGmqspF0I7APdg6ELSSXpeXZZGPLbGfBYlcDsdTJJqhmMcXu3SqM33v/zvrXvcWUGGj
YQfOhReNLsPra9nM+iNSjS0Ooql/ZYVBBFjbBBxIOs2xCaQlWgaRhurNcGhK/VcfpPZwXQs/VaFF
ESSLnDRVOK404T+7RH0rzvP9wFa79jiI+3qbaMxVi8FZjtDPhoJGlf0kVwL29QBcV+xa3x7co6UQ
JIVgzssXK6s0LyS0dVE3ZZ5wOGKfSZKTl4teRV4y+lwjwK8XT6XQcpRKarzJRq+zSY2cvc8GZIEs
ogXt1vzExtSveN7bpIjd1yE9SmdjClIj/UKQjfmHeEaOcUVmPw95l8swIeHpz9Csw4+ai0wXNH6U
ipsSbX9U97X7G/cCBkmcYaqLbSbe4Flii6Zzb46OFwV665B40GAlpCo75y+kVXUvrLjjfcmKuMTw
qKrnbBo5CizEwdUR1G5Ode1A4/J6hTxRUCkggyAi0pBuatIAwiAry66+9nmJVKLtHa9gP8U0fzFz
ptGQrGeTFuUryVqD8INfNjkbD+lCl3YnjGZ9oQm7gf1HGIh7fZnZhZveQA9pUDLnmMYMFgIu10zs
ZKLDC2XPT6bdSoK12oJKVydd0qY8qugynOmFbbFkmk9OhzZUvI4mN27tqqEFTP60SnFVNVURySlr
PpfswdhrsjG+5u6KP7mQ7D3hpUltR4hY/keb6u6I7Ktnfw7Y/bFIrdUIS/INQRtBwiwF4Qxkdtgc
8wHxksg5Eb/zwxjIsslHR57ps/1tbr0aDOjdNmm+a+IkRi572l4c2zzn549RDWGftc+f+f2jV/af
bRoDL948yLt+C0uCwa5uOc6pJ6Fcaz70RB3QTUBakuMqQPZFzVWfLwZJvBLBV0L/Q/5Pf5OsSeXu
y4oAmz255PW3pMeWGWWVmS9hoDlOGQEqJ+qlyGURLwATbvVUb4JQ0vO7yUH3EWbSpPhRiaoY6AIp
dbOWvY1SVi1EZ9FcqF6KgabD0VE6uUnkd8kftbDWn1WrcgpPfIi0CGTQPFUptWbmc/ZcHzfH3rZO
WVlRsONsgvLxFsi1uYb7ISjbKJiKVe2NhW+D3nHqUpEKKHlvW99gvy4LU4BPpWzakXirXZnljLLi
zG95O5XSv8apg7SHnjwP/fX0ZmpW1lPQFtCyU3GzoF1jtzvYz42i3m6SpnAlCH29sxqaZXRvybir
6kdzUlRDqQFASQqceBkGClo2gawf/7j3fxs/C08MbK/T5plqWr8hAUsQfoCt2mz6bO+0yUPjF2r3
8ZWMU30TShKahyisTB9VCbqr148B1VhB3Eoq2CLNwE+Woff+BC1RMHAciiiwZBs72yG2Jepz77JK
RONUpi/kVBOrMNAlD6U36tdDimFzUmVz6Y86Vf0tqbsFP/Z05udui86rccjPxRKH2MDCyoOJ5/XP
VYh2Kqa/NtLsrL7Ii24MQZMOe9UP5nHKs54MJy2PCzZVly4/fseBabrM9eQ5qEm8KTmiPVCIBx7Y
WvqNP5DkEa5bA6cVgPgrZXT/qGveni/CehSfOpJASHivf7CYK2MeZzxWYm29fZuTh4eRlTdrujgS
9fzc+9wUJCcPCOE60oRNRQ2s8eR9TrpG8cpQbeQ6ibyFLsVOzLa73Vw7/RHhmrOHQKU/zJ4pSGf2
2tjyZH9gNqv/UUHOjdP/Zbb00EhsoO/XN64bS03OPFdxjGn8rRVDgrVsbvYuNeVjrRr3jOJre5An
N47GGp0cxU3u/tSerBKd3GCS/Jhb+ubOtYfma+1KgiftsvjnXdjGE0ddgwAGIOwpqcgHVjYhVqVi
lgIDCUmoHKMyYctDrnNwjuL2VnZB+cbhQW7YYKbNk+dIbi7AvY4Bqnv0P3Ky06LKKdczu1fjnYGF
rxQPucOGjx3siTKJwMjCL0CVRpoaEydqAid59hFhMkHLZsXGWFrGFKHeUMM9xL5chYaDXCqsOg31
LZx1jROPkN2tudIbIsy0du/MxXcfST7De+Mm9ToRClymX1ayzeczo+ydl89UbtCj4N3zak606ZrI
c0p1mYjIsnNiUyntNm+M5joxJvfLx1PQtsV+/Z3BO6beg74DJy7emdffdbvlKhOwRdQaCS4XU6WL
I5WR+thZNOFJUfxXmS+fGk+VIgziG8yLp9crYCSKiYpHNJF6coATQmQfEoCdHtT+XU4o+zk61dsv
AXAJ+tvtiIGS5VTnL0dj9owBTVGFZ4EzLwzJwvQ7MtoM71AOZM2FUzp+Xgx/pU/QlNUZ7cg7D3jD
RaE9oY8Jf/5EQiOShiCUiQdc541za81EqDZm11+mlk7vwGL3+fELPaWe8HSxglKnN9nscsveyQUB
+uiZbzMnG7H2sF44X6s96SIX65/qch7pNZ5Z3N8ZahvfWWe9RTaDiPNkRLdFIydzAnQRfzs+/H44
Hg/hLrqYw/jTHJ6Zqf4eCE++1v9e69T0DDUoT/TtWlf7xz0XOhwOfz5ffTpzmbdz1Ks7ck8mD7pL
td5LrqKGZ9XSNwjObdf+7kPe3giOebRVqLBPN+DtrEN32m6k2w1P6rqLlnt54VxVexWhg4iGGFxb
3B7pUBNCdK/tg5ePv5K3M8wmG4X8jzAdk651cgCgotDjkRZ5ZFM/C1Ui/WNg5mLfj6v/z0+TSwVY
0PhAEMOdAjBEMlnI98Ycg4iZPg8s8qzewb/q+VlVdNZomEgu9jIc+K/nMbOraS7CeWDCz6vHLm2c
h8UuaMSV2Tk18Tv7/o1DCWCPN2ejwd2+n/+o4lZ3VvbidHnEWWS6VMg8op6I17hDO1HRMdHTb1Wt
zXGB4WFfNGY2xbkp3DMA+fdeIexjUPgu4A37lGBN24lZlhdJndgAt0FEzdEumi9Bn+ln9iJvxwNb
ETxsmIMxvbAovb5fXFEF/HYO44WWz0dUuCvGvdU6N3G93bu7Bt8kKAMMrgjCTy6DQsU3pTeQVKth
84kGabafyMg2aSUKqmWhpcx6Z5Ka9qUdy9RAUVnrL7nQ/c91LbLPWWqb1/QqViSdjjegs6k2WYVD
T4i40wQebdp243jmV7/zFigTcqjBfY/H8fTZDAWtH1Q0RSQqx9kRnaSHBEkux67ozuFxton79ZwB
6oFHROdvU2SevvBJDwZjoS9Cp5kkvMRtyFe35LDjhF889Sa0Tbr1ajjzmb3z8g0XcBMzPEkinCxf
v3xjtYMCvVYRtXg6jiDiBDZNUZ/5xN4bUybWBhwVzBQsJydjKjeQetGIK6OisQszojdcqCgl/Zdt
FrGORHmYIjN3CQnxMJYJiEZRC5roKgC6dI5Q+s47NS0Y5mwdodewer++ZY3saOOv9Jn9bxH7JlVQ
pJbLwSdCM/54Hn7n6ZpbIBIGEpcP/5Qp2SkzD+o8qyLHUWR5gsHfuTP29Y+v8s5ywyvcLBaQZrmv
00JrGsgaSSearnrpSD7W3PL7QqWKpFaERUeK8fluXCsBTT1RUdPlfSyxCeHHEG1Ek9C7KvxB3Yxo
1SMQUyB34NPq17jw0Uf2gYjHuh8vKdOLuINwFteSZsnHt/DOO+GIzBJCNY+txqnD0UJVqozMyCNz
8Lx906MuRAV1RV/v3xXxiML/EkYJ+8JVeWoWwbYrHaqsTO8WCSMYwxFhYVsWdxrn3U+FtNOjuWb9
p7Jf3SP6fTqKWhPcfny/f0OATkY70nSPCAumd+CXJwNCuAp1jU/VV40lkOsFDe2N0y42xS8in2PN
z/70ivBhyHn6QTPn/BMTkf2LLM1yU5gY/FcXxENbYwduK/vYr/hBSbCdu0MiwcaH6D+UxElEE7mo
qnwn/8fZmS25iXRb+ImIYB5uAUmlml2j7RvCdtnMQzLD058Px7mwkKKI/vu2uwsESebea69BXrh8
uUjexknZsie9sHf9FRegY0eEgyfI6SfVFtCmtHFKPanW4lcmGvYzse9QuuhxGV+m0ovB/HWj9L6w
ZtDE4r1F/U1NsPaAzEpsaO2BcxrLDyganZLcNp2ANEfy8calMLA8350xNQaAw2WV+fjaZpghcxrl
UYIvg4BL4xpKLxFsGYEi90kGtUzul3TCBkkiJgl5mr7E6ezs5FATXwpykaACaD7mstJtjSsxH2qc
y4FfKHPyMpvoUBhrZTA4u6oks0IkQ9YckALjgIqpuWZch5jR/FDTUvlBBrBG4DTcgJ3UTup9D6Vd
Aqc3TOTHAbNFtF9Njo2IUsoMtEi++CHiGSPkIbMXaz5NlR7bSBkST+mc7B6Nq/lVSgvrhsAsA6p0
II/3qZhBPXtbKJjBi7D19V6VSO9uRfW7M7uydMdcLWFUT1ZTQ+WVqgwLvsR86VpDeSfIoPqqAeGK
RStbTU+SZRfBXmXf73wrF9J1O1QMH9nJkmvHiSZmJIx2n5YsCd1Fxa8FsHWGul/cxyXjoUzxLNmF
equmbm+EUEqitrxmDse0VYSTuIvop4UP56YK/AlnYr4mexgczABk7nppOsk6pUq19nmQw+MjL5tA
LrT90PRMpwC4NNQwkdGD5VOAA4kVP9ihQaRyMzUkizvNMN135pRqexK25G/MjAaye7IweauDnExw
ps/1D7PMMcOoOeKSnUUIV+yaWcEfdYpxVn2qvPoWbpQt+dlcy5GbB5gmeh351PFeynTGCSwu0nMb
vSJF1h5xlj7goACHEDL7XPoKcpZrGvdg8qvK7l9xe4FXJQH6CH8Yk+qYGYGV3+ZjjzdWzgDYTQGV
PhjMzLMnGjkm47U1o7u+i80SF8+hw9jfmdRDAwsLttsow3+GfWr/JseT+UTGT7u1Klmt8NXuHJbq
mDbkbjd9Dz9yFOQPj4NUwlnQq1EnuCC1P0C6xvS6Vqda9QwkdL7RYRnqQxsfjZ0tDfO3agy70Wtl
YiT9GGwUlkBBke1GRQxapI5QM2ET2AC4g+GED3I7aTAr9UAj33uoJ1g1KuPKXSmb2S8MXAAXRJkW
kjsPy6Mm+bdvD1IctvlOSdWx2s+IH8WuqxpBgjIaMxvSNdlEHuNkMe9zc9ArJjEEaV3NjC6YkTVK
pbHwI8harMMchDkqtZu5l/SWxMx0+l7XStBfG2rVdp6Umpm1w3dTaVE0GZmDHF0ZyQsVhc5kr84A
v0QUpvNh6sfavOrhZlT3dgfd/cAU3EzvyBS1XuEhWypqw9gqjnPVQ+QN+XgJyant4Tm0ylC/4ozS
LTeu4+G2hD3/3nNc/YiktKx3KUckhKsckTjx40Ol7Agj67QHp0vx8IpHNUQrEYcfcSsXL0OZ0rdY
jWKUt3ozsE3WcsdaSUxGazu71zvo2nUQ/MQCuX0jJFm1oaYM1m9BecZEqG9w3C1god4OSlzK33qb
8YOryMDbaAcC5xuUxQDmTp88GhBpXiVq+icCt4Eo5CE1Ft5oUXiSnc0QKjCVvk66vNZ2qWyGHxPy
+lf4D+UGAnYBMLGYFiDkhfokY7W0KvfgMOlG1wyZ1/d1Ij+hLcK3t+kUpYTLYgSEoEth9DgwxP4m
RZp5LfXonA+OHopdhRwkgWk9xxvH/9/j/fT4B8FB9oiRHfMBUMDTA7OM7K4esc+Cq9HorxOzHSgc
hmzcmCTAs/Pkuv5r6DIi6jPIVpgbk67puGo8QBLpZC3/YUTy9FU3Y6LUpykqfnxenlyoW9HMM0pn
qE5nuMYvDLKUjXwGP0DEYHsZpfl9Lsnpx+dXOT/AEc0tL0fj8MZccFUDxVMIxW/kKpLVuqq4DTHD
Elv5eefCzyWM4J+rrB81yO8QK1wld38+ucdv3u7Ll89/x5lRG1D3ySVWKGtdWV0dLpfggHUz/zfk
uN3v3i3c53Qf+0ikNgr+v0aDq+VzcsGlHvsHojDtEF+DlgviZLWb/davvOxOO2JF42t+sRd3zr1y
kJ7Sq/Eq2uN5tXcO5T7bKbtyb+xQL7nF3XRl72pf3ljY5wsHJwkdtGZxaeSrWxWCSqu1jBYocCp0
hTtL9GzCmrMl2LuwcGAzoXpjiTpANKtXmjRwCCNTWqCErD4arSHvzWTMH5uq3MrYOseXl1hRBjTI
FxHsruHWMMthgk115pVDhUNHWEPAqHqz/DkEs3k9T1KUu7B0zBch1eFwhTtYs/t8dZ2r2zEioYsk
5NiQoXaspazM8CdL6aHPK6mRFLfwTOBgNs0iFismGNEwZWMDnrYdWLUrpqb9MMj8zXZmS1vjdmOp
5y5Cvfqx75t5oXmrU0HF2FYIx5V5PmTkxecokQ1EapYQkjhITpQeTTuwhRtVAvWI6ES15ZV95ufF
V8PUDeNhHDUNmqAVplfMc9jJzYgiNE3Rm6Ztqt0VhPl+1PgBP1JVV4HX56rT0Z5P1a+iYcFjaVjp
z1I0mi1ULg0r6MGxpaOhpN1TZILBu7bAiNAr0ELoGy/iAoiBgx6QKsg7E3hSVU6/OrBG0Y0Ow41s
GR2rBLs821reecIq0uem74i/BkP6Nadz/D0CUthPaa/m+8+Xw6W7QBnCWIfYE3CptedQV+HIE+Io
A5QyONINCiAhYJFowa9Mo/byUiebvo9tmZpuXM3jsMvLSvxo5iL9uXEn54ge3RAGMjpNGOSEtR1j
n+EemMKy8oy6xQi0aktXxZj1JlT18TrRKuuo2ELepUU8EdYeja8sCEQ4Sio9WEUQ+AOuAzsmV9MV
jVS6d5TAPDDP0+9ahpT+5zd7PqexwMPZmdA4AMis7RQUCRrcgDOZ16eavlhgtEcoMqgrpzl70dVs
C9C4sBEy8GceRfSxwfh/tUX1HcrGPBgzzwQBuoeZW12JdhqvPv9VlxYDvS9BUQ4WCoyF1NMlOYsw
d5Iwzrw4zsB2grGBv6OEhgRBdZTmEEpjYxauZbZIxjK5LyZC7uP2WzjL5sbWf/6EyeGkKcVHlqE2
uaerW7GycWIimEC5cLqvsVLau4Zo9TdjNrRr2Jjx68ZvXx7h6SFIA8y4/i+zAk7I6hBEPFFqdQGg
bPWO9Js06+Gd40L5IhJaaxFl+h0G4QIZgN77bWIkR4LQB1/LkIC60iTljzOJ5Ve4HoGozMH/W0yf
OEz/6xWsLmOk9e2RFgGkpVPoqeu5u9MV0Ms0QLmitptgT+O96EYwuf6T2MMc7fLaMX+ZWlWotLVt
/Wggnfhjpnmd+rhW2oZPJr24wwIqRc0ZaNiWzDBW2fnLRQbGqET8CLM6/KLPk/WzHkx53HWIjv+H
cQh8a/YtXitwC/v06XudktpRwwgMs0lLeKhaEEn93VSGY8uRY2l/4klqnppuCN+ISytguteSeudM
dTluVD0X3jd2TmhlKeLhFqxRzkaVGwyyVPB/aAVXLcIq9FatfsOsYovSdOFsIoNxYc5BnFjO3NV3
pWrxhMok4EdjHL+XR7u9LmYzezasNH5WcJvpXKqF8MBp0Llk8jQPmWaEN41iVldWUfdHGBLFfeq0
jpvGojxKUjJfKTRe6QZwer4HE0bNHGgh/C39xKrgaiMooS2umN6kDfI3bWxaJINye1MmOGxZjRSh
n+2rI3mA+pY98YUPnpoI2Nkm4Yx9brUwOjnQ6plocbQudT+xkePbvk8hPYUwDkvrIUKEAOs7mVv4
jpZwfvZJP7w6ct/Iux7GtI1mrWhupcbuIh8OA4asWT9BdjXDWtE29v/z/Rh/SHou4pMWI6L1fmyR
1jRHbJKeltrZLQBG6JtKPf0PbwMAlO3PMEjTXJ+IjqA973q0R3ZY9s9pbqGwZez2MVKwPLaNGGmE
g6Z1i8JwNsx6LhhscKoxIsWHBONwDp/T79SE1J5J7Ble4GDhZmAKdNOYSe+1aK3+QKjCBNkpg3GP
6Hh6yBwoQG4SaOIVmYJ5iPMm+CLSud5Chi/dFsk5LC9IVYD7a8peqDo1o8wy84BJEt3Pkfg8lzPQ
ipU6GtRFNfmp1wbCnlxlH64L5aVL5XQkmcm2joHIKyR3YbPFf7+wlxgKXw2zEo4PPqDThyWNMMrS
CC3OnHTzcw72sgMhNI6pTbH8+Tl14VL0QjhdLvxNR/m71fzbq02KhuFJ0DBhw2+ixp3BV+M4vSsH
c6vo+Os7enrmwOon/4Wd+u/of7VtRUHXBCLSW2+sMn16QAqY7xzmrskxUsLqHs13hyMmSTG9J5Ut
k53aDJCJNo72niY12AypOdGLgDaluLHcRY8aWRPQ2S3+pa9bUo/CL5nFtWUl0/tMTNGNk4pM2llO
Llv3dt9q5r5l/vQdEp/yjpdK856hwXxTJOWX6lTyG6o6+XttNtfMQLP93Iu032F0HGNTUsyyN7dC
51hpMxEeysRq5H1AZfulcRrZgD0vQ91uBcsf/DRxZj9RcowUpExyMLetemaXvZRHvTtWTvBbGdBA
HtLMGZV9xCCuc5ehq+aWRe7gAyLjCw6MX6Sz12dqC84L6e8tDmqVGA8rHH8GAbQwl6pxGmHK9fO7
MY14HSy55wX/eyxxFLcmY2AUhuOfTGU7OejwfybUo2b2QjqbudWMno9Z+IQ4izGpgVqF89DpqkXT
jgRLBwfleQZHMCzd12tn2FepoV5hURIiWxybjT3tAiuHqEHooOwsfCm4gZ1eNR3Gbm5qKilnQjFn
QLe/NdDCP86JbALJjpbpN4g1ET1I/RUTfdtn3NsdMi1Xv9SyM+8h6evHEB0WnZwsnNsCtG6j+LyA
8v3lAVqYZltEVKytLAmeyqUOBN2zENzvLNlJfWDIZFdgGfw9Dq3+Hv6fjbyDcYNGRfpQUgLeZr05
HpQoQOL3+UevnR+OxF7oJFXgnwa1Yv2q0mqQ1ThatBZGUio+EFpf+Daf3u9uqFAqCaEb7S4aZe1p
Qn7zMtllrO5spVCYAKJD+JGKEkMc1PixiW4lxhXFqcrkJYqDaXY7chqobBEH3mmEwlh4S9WS5CsG
9hnom+k7mW5qg+HrooudK7T4lumhOJ1iz44d7SOeBxScc5omDzUZWr+atui6feiY04Ouq+K6iKNI
p5nTCMtqYZZvlA4X1jGIGcRHGhasudYjWFQjIVYuovH0Wep8UWrtBxis4td5GLgJszWGWFGyUQGc
7cMWGDC8E6o63gj98+kyDpoYAjYWI16dSfkxsJLmGgEe1cuSIPX52z8vH7kAg8JlOkkHyK6/upYm
GKOwuZC3ikfULhgl8cGgQnmJgyj5Lukd9aMRYjuPZ9vwjDSJQAugVuMuUmflo1aVP2bdyW4+afOL
Iazpd2Q27RcmAvP7xp2e1UWgu5RFgBpLcQ+L8fROKfpbq6lE5WkSlKjDHLZiID6DUI+9rogpvlMS
HM78SqkKzArqORjwMhgHpppUbcB8eDrOXgmkP7ldEnflQ95X2gZH5S+J8uRYs+juaG9lZSGacYye
3mTBGuTtaaiZJz39MQJP/ZmMHBGUk6vBu2XM+PJaozkRhJokb/0s42WERpsKB4MhW/dCBT2el1mZ
QHekDHl4lPsKsvfQ4Zx4xJCSyt1ZejLdafsHOPk4EVGhWUhT9Ap9Fg4yae/jc0R8hKpnTI1sCZLn
wdHKWd9Ypud4tQXeCGWPV8/rgCxz+mN1qy2sIR1R3/e5fuwThWmLRp6bHVk9IEtm+0hl+l2n4OoV
dUwPHESyRPwyYN5YG2cd7HInUML4QBd8e039bDk/tazguIm6/BuBrJqrGs0hUqXrMA6Vg9qPe4g8
R2sqBl/MObO0bGun+Ltvr14998B5B6kcXsH61QdsV2VjLfegNsP9ALucIWmnmt/MULcDtwlzojQt
i/rBkhkzhVjADLJCHgtMh8eFUuI3UTEfhyKwrpowku8cneFj0MnRbT0Y3T4uAoFpzjgeMgEwNAXg
eYzRZET6KRBqqdd76D3hLhc1kvmmFXu7wO2glFtsy0tbvbHrun37/MGf71T8UKBepBEL9+zvWfdP
xZgkSLcax6CmaZzgBdfXfteWnbXPJlk8/fdL0d2y0Mi+BaVaYSg41aR1G6Mj6Uiy9JXMHEk4R+WN
WLC8+vxS2vlyovUCclmAS37Z3yPzn5/VWtIUCohzRDXMWNeKYfLDKCgOYVhPvoKrrV+WTsHECzsl
twfJ8ZFnj0QB8WEOymIIJo2Ti7BARlEqm9/lKuuOc5khEB9K8a5qqCpJXRC+HSr6Yx7l0gOIt/IY
Ui57WRJXV7row/2Y5h1D2q6Qj5o5iWNBYAmZbWW1xRlZGq7Tpasqy/G21E1ww9etuTJhvglAmHup
NZm/5ajICh93JekxDeCQ7CFj9tIhG5sOPTHIWXwFXA+a0FixkRxoJhAAY/4ndI+uT7ka2y6MXKUw
jMofB12+qhQbQacYLCYQJfTEN7WttlIlzw5qhh+GooBfLt8fbf7pXoS8t56jOcW5J+nje6ULxoeq
s4ajM6spnFQHaGSOt/adZYNbPzdjMXhGzgtHal0dDFKAXR05TvBvh/aRDo7WA5LJwoRoHscayf6c
jvOL3trVBpf5vIrk91r6Mi2m2kW3vOqf4hKLQzC0AipEWl4RhqBcVTU1PRJYiqAg1UuujabUHSUs
B6fFtWaQI0wsOqVGLJpIW2j/+fG8TJ84nllJIHDrPlXT8ZkcMlwzjZhrCcb8B5gD8saneel3sweY
zNSIMFzGaqfvmZSLNM17hJblVNu3uNaHr5MqMg81WHREQ2/4QZrr9yVOZI+TDkUT25Xx1qz7Zo83
0/Tt853iwv7HfTDYwyeWKd/afL+b42HA+Sz3lLhLvplJjhl2aAbf5dChUPn8WucI+sJK/ediq1Jt
QnnPWuMrDZ1gJHrQvEacswdUHXA1aQqQ4vgbbxgvJBvDhTw7bFx/WVKr1U7xxQ1ozFIcwlNOH72W
pZBR8WrxxJTkz4khqEIwbfHqnmOmmpPhfWLc+UC0S7dTmko/zHFR4yqVqy/NYEwbpdaF9caWBeed
xmVZcSsQSap7oRRaVHipArclNCXjysCrfmu9XboMBsAOlSeNJZr90x9t6XOkRr0D/YHukRQju3lS
J7X+Gg1QIvmY7LI7lnleHJCDarGr2dzROMhN5DZamvHf6hwRaSGHCdhsnond5y/lwu39PQ1RACyz
lTUxIerYmAqLdxIagHUtvqU3ZiqM4+dXubDMQbIxZsZonHTu9dmLOGiy9JiInsnGLWnuY+LssgT+
N8m3/ueXuvSDqCdpfPTFm3/djdqlw7DVYRshi8C50XGaC7GEKebnzy9zrs+lp/s7KNdxguSIWu7j
nyPeCOOqcHQce0biQp4x/M0TXK8S2wSqoTacosFIrvKxmfp9VM4Reu8+GiyXYEKLHK6of9acMS4O
GGR10U7qKhG7c2hP+IiVRY8ZbTvnFqzLCvT28zu/9IBg/EH4gYSsnSl1SafApY2/7pUzXFm70Z0b
fGi20r0uvHFgULBh1ARoxtbM8zIqVbuNATsTJSxwfJObnSbpuYCmOysbX/I5KWWRjkBkRc+KAtBc
z59qA3ufiCE69J2BdmHpafJaKR6KHNvSrFRwApy12beL0rpTNZIc07KQvCDUnQfGipLfyT3lce20
X0boXxsIwKW7Q5TI9o5PgQYqujpplQrmAvK2Au/POuiI5g3k3+ocmj+p5RX7bgpkyzwmSDfvq0TT
y12bFf2TqdkMOS0+lQC7JjlvXNsaKZMIpM8LtxayIrn/eV3YKvXhkuqBefm6/SjDGPgQ7oQHkFEf
OxUt8qxtHfLnGDlTJnJ9bPZDHLKJsDr9bPQSIW4xdrVXyDWG//2IEW41d75KKCHM2jj2LYy77pOy
ie5LvHFxlXbm6BvWuO+zImk+9Kdqa4u+UK0TbakqaHhZO3Tfp/eELWoNpVXHJam0hi+V3uIbIIv0
D8bN814fpu6KsKidlOS/W/rtnT461WFQwJs/fwF/qeOn5yOTLZ3KhPk9ffH6qMAItBD41QrPtCvd
hexsHLSYKS+mQ8XOFEp622K1/1OvMtnt7SR6S/ppghg/fKS2+kUdsORBer4EYpJFWLamehW1fe+P
tG27Vh9VIk/Trd3kvGxmKI1HDdpeiGe6sVrcGNw6RlXwKiUJRmzblPYdLqrOTaaNpCQhzDtI2WBv
DIDOtzDoIHwdfx8UmNOqkBiGcLE97gQgidwyoDX0eyhJ+sYHcY4GkwSMmJiTBNGCSol+ui7aMO7t
tG9gEwRO9rNqNfWphOz11a4G/R5TR3w4sHlzfphmhI8syIuqeAQDAqKreLS8mVEb/WywOLgXeEdB
2m1G/BEJS7LeP184y/pcrRs6Flov+IWM+9bvwConUQ1FBTUm02o/kbF0yRCS7SFsaa9D0WjfrTbG
hTmCY/n5lc8ls1Ca0A06lO6EKzEfPX1EAvaFSAwurfdQrjlaROJnij5/RWEU5pzvav6z0pPpUZHC
8X3C6A4CcWcq2Q6fR20Hkq0ZV6NRqU9qJqePNu48yAA59q7rIEl/Z2nAKYiAitnH53d+fj4tRx9M
M/pVmUph1QZkyO6gtADqK5I8UAOH0X3Ygnt0NhZK//1SJNkB/qKLotlbPaPeoLSHvMr2gsXQDuNE
x63spHcnHG03ftVy16uVwK6KrIjJKO/DXD6cf4oStTGnUS+ZX7SdnsE1ndWnjE/y56yp4bXkyBP+
v/hfU3glmfS14o1u7GEXHisrghpvKb5MbuL0BrDyyjA6lLGwUGqxC5ve8Qu9SF1H78ONmvKcLGhh
4MGFlsIYswdz1bHbRQLhB9tujxTWwvYqGNq/ixrl4RK42rZuOmp01vhdz85+tAJj2FnsT/NVlZkY
6ksSBpguVSmZt6ZwJJxtmbB5Zm5HoYcbXq0eQ8IPMdoOO7FzQlUEvuQMwffKxDzb7WHaOwQk0EZs
tGkXdlTGx8zUoSWjMV4LjCrhQKrIg8pLRyN6I4iyu9E4NW4N4gqfIJvIfj4nyZfP1+iFHZUsIUis
1LTM29YmaXYI5ofHUYXzZhnsKnBKV0sG+b8Xan8dGhYmHZI0skROl8eodEPaKA569HhSUTRM5hdz
nJH3I12Z3ZjB7RFTTePo6JW4rmRDsGiTeIcRvA6lCfOUiiLLneImOCiDCjj9+VO4UKoRYsikXGFp
gcesvx+JLIyJzIHaUyNb7rFoNh2fhAXDwUtEmR0viQb4/xFRtDIRF5q175ROzFjaiSzD6DOwQrdo
Mut7JOfpQxw0Hb6RXbaBmS6n2+lHrkOAY4zFHENjkrfqKO1MZ8ZVyciRCGH4bmYRMopS1/3JxHXW
bTMzOmw8lmVetLoirbKKbQz7GEOU1XnLJkx0kUToaV4KbYfzkokrOXyLZtLSb6jESB6tgtreKYku
ro1sHPZ1Q0hjP2rhE7xX84Z59SYn7nyvQ/rFhwKGYzLqWn/+uVQo+A6rWJhgiFWhprStX2kVJd8C
PvjfzpBP2V6yFs/4QeB5iYMS/uyUeF33DKSVl/sgsElQyJi3oB7FtfJdqlvtA053o/t2MyuyN84w
jBUGFL82Huh5xclQjg2SehtEhtd5+h0MAgafXMsS1nU9kSN9kzGJmozxqDLQ3OnapCN1jDDiqs3h
XjhWa/i9XGkfGCKb+8/v5XzHNjQTgghQNcQ9wM/TW6kw5KUmx4qyCasfluQoN06n/UJM1G4gjudb
DBeCkMpZC8sMvuvphaTIinMWGReqh8BTlDRhCstc4/Ofc+kqSw+jQ9Ni5rpWsStZ2k5pzFWS0WQz
KTF+DvHo3Nijzx8aWyUrDy3iskOv9ZhqX2LeYSqpF0dl7S00xT0+mOF1oxof//X3ADKYDLh4NMvk
YvXUBH30Yj1PhGxaFDcAiWD+8KB3n1/lwsbHtJEydykcqObt5bH+Uzi0RH9pigjQ6A6pcxdX4/A7
BK726wYbm4Gl+R5mbeKi0yXVuJt7L1O63sd7lRq8qBmL4nN4k4UxvvBpZ22c9OdPm8ZCgXxNo0Hn
uI4QY7NWgiDLEKTq4iNIMxVruEZ7Suy0/b7xHM4/zAUa4eBlEGjwha4+TA0fRjaSlOUTQy9U6llJ
3URRm2sYocluSEbHlSlZTQ8OquoHZtS8dE0dvlHYqv/ZrAInhkXHZcMxXjh2q3eSFMAJA4MkDj2I
Ebo8j0dTDdOrjZ98PrtxcPOBRbUgw2igVj85lLopSAXxYYVap68OpYAb28xvMF6G3qLLCYgFlvlp
23cfGs2mj3tO//Pzmzh/wyD/9Fn8g1Id67/T5Ye0GREkJyUiCDPeRxNtI2BHh0e/2HqqFxCIxd2H
JGMqcXJo1zIXcv7Yc/M28+yoJA7IKLMFeouzVrkhH6XAqjcyjD9ZOVuxC8Cl300TVYEXEG7VuXqD
CwqUqJ5BydzYibWxsVy6OxJNKfzwFwQGWLsDzNmA+ZuW5TC1bFwtexzqDip64JcWff7L0OT1dSL3
cuyFGvIc2DLhAZfuJ7uw0ZVMtBUEt8wkk37+fpbnf1oAABfyUagLwRtLodX7IXgii6Q2zb1m7DJo
b3p+NDHj/q9H0cJRRCUDMElLCRPrdBUoY9LKZdYVHhMr6WeVxeUNo/YZOoAhb4ByZz+ISzE4tWU0
RlxvvQhwItWrAgqS5wzEH9KKhgfa+f+MRWPSi0kYtpowQvEdUU9/UBFImHwOWLkjW6iu4D7h3F3b
lv/5yzkrhIDoAa+AsPiCoZ+uPuA4s+YR1+HSy+xifBVprL1quMO+WVojHyFHm25oyvXViDk7nn9z
+d/fGjDykp7JNyxzE6c/Mg56pyxMOi0YLQv46hSHyu4IiCkJcvr8l561Rrwve2EcL1SB5RM+vRQc
tDySGkxMVLXE/yt3C1Uhouo6okDX2s0cvwuLhHkkJMS/5DbsmE4v12BO41Q93XKOthxhiVP4JuG1
R2EONmPR2fTVNOkPOA5qnmYT1WMQo8EEB76EwtjY5fCMd7h190+fPwZmAlz55HtcPGwWY1BYBkyu
1seUPXD62IKwEiAE4iyGDl9mTxa1DHemUAfHM9KRaIsx18IHboCIvQlC+o+sBsQjz1XTP+JwUOtD
ZITDj7nVphtm391BYL2iejkuOjD984KzL6yMCacCBvczBCNnbjklshz2cqh0T3A2zPY6CNoQiYeQ
RX5P7hl9CQAusWCRMtUvUYDFsqeHg45NcztghmzVw5RfU4lCLS3YiT2042CWciiRJ90O5NnsilZP
Yz/iWd83koMUcYbccNPhh4UzfxHZv/No6q/MaswkUpiSGY9+uLBou3uzvmfaZScYXw8kLzp1p0Ue
FATpR2LFw40TQQ9Eth9rLNQwJPm7Gyzpe4mR9ntoBSqJffX0tbMa7SNMSul7JcdGgdTdiEq3U1PL
4UDopHuCfiUC4vWhwlSaUknc9ouHkV/1LVaMTFLjwCcKpUn8pOErOM5yFB9GHW+lQx6a0Uz+SoVZ
n11WWBOQcCf7UqM633NiEPiBSNu+VmT36q7cyaRsSROas4c20tmtFKy0oRLmI3lNXTaZ5q4zBCFY
WTJjvYrFKK9pBCFM9kytq299XuYqXuzNjA1bm4wvsI1V3bdGuX6tiyEv/M5pyVGBMVxbbgl9XvhI
jZiNGMqEL1XjWDipDFPVvc2EL75g0s4gK6lEW+wzVkkIjbEay51DwmN5PVe4UmGnWuQMLjpOOKIT
mAL4PWa5vcsqMw2fmFIGgMQbEb81FhXGgTTT6uibi7jOT605+0jmZuTrBjJV3XAkckdT4Mq4oWMQ
fwT3q3vrnHyWsZ/uKTdBp1M40uNQfgCMduOzI3fiLcVkDEYi/C1WCE3pLZMEWfFapYEIHlNJRVC5
tP6xIM4Ylng+4qmAyXlowUOMiJshRQ/LC76nyA2DwXrFjiQpPS1y7PtqrvtbjaepeJ0FwEbsiD6M
uxlFJpG+Yh5gv2dLdgIL0VqYgqm9m8rSGN2uEezFn28F51sUJyY1E7v/wrxZF2/BPCZ1koK/OiF2
/rLcctY4hFF8fpVzJBwJEl0IxCkb+0kakdOdUK0sK1bLJetliHH3HaP0GXeJ1kOnKvZMcox7MALn
izJqOFYXBkIZVWojbJgr49FSsuR17ARxScB0zouWOaYLvjZs3OT5o4A5RyuNAgNxJfDI6T3CuZrh
P+h4I8uV/VAW2fjcNLKzcZXzAo2t1+bAo0tYDEDPnngdq7kcJbknDdkuGeZ9oDukOMsvRmjsrcJ4
g/Z0m9gzBlXkvU76YGHdIj/Ueb8Bpp3VzFhtIX1AJMZ0laZ6dTopamW3g4rKKtCm4KdDOoVflHNz
I8xg2mgPzx8tdnbgYjZuVZy/zmoQMuhiyCiFlwiFyjpUWhb8qRprK0PhwlWUpcujDUC9ClPg9AXq
zmRYDUksJHm26X7QQ/0ljptwA4a48Ngox8AgGB5B0FvP7fHJJTCiAjCqgz4lNKSe9yStLVb41kYz
eeH38Kkw8oXciE/s2six1qAdWCSJe4ZNqZDG1rQPKijEG9+melYLgA4ssgX4QwZzmFX51xlN1CQx
wfP4t9fENhVASN4sp7O964IiqNxS8PVhHIN5uCsl0/AuNHMovdEYkiWpWXTHTuuyfuNDufDr6RWY
qmLiCry09i1uIpHpWOXjgVIX5g7RpL1LFYyJPv/157Uvf5+eFXjEMRh5LA/nH9xCh28xdxkohCKQ
L3rwhaI9i5QNP451BqfG9DpkFa5SxMC6OQO64+fXv/ArAR/txXSDqhR6z+n1U1U0hHMCGFuZQqSc
0w33cpYpG+/4wpplNA8sD3xGg7RmJxtdavZDolRL3E2NZw4sPMQS4ioL9GLjgZ6TxBbhPmgv84eF
lbamcpJhmxGVXNNNJFNzjMiNeUtmZ3rtYiO6UklDeOw6Jf0SBmGMubtqvneNliQbi+ecBr/chcaG
DmHCQQO7eq8Royk5iGHXmHiNxddTMMtfo7Rrf8JojCGwIaJv3EEMhX2DS5j2pgwiia57M54yL7db
/TlgVvOqpCXhf0WKviBT4VlNrTVGuwzD01+Iu6GbqgC8N5kzVc1+ngf5I22HUcMFJwTIJ+gj/2MH
Q636ZVhGkhvrs/n6+fI5f7FYrDESoYjHI5vz5HT5tIk5VgrUIQ8/4MSnw9DxLEzUrwgu7Y1LnfdO
C8CrM9VE1gLJcjU1MICPEQPhHj1pWqxe17I6226VlPq9rTE6uwKMqOCNDwYWC5//yAtXXhB6RDAg
hsyIV1c2azFh4UKs0KgO7VuREEFCHHyz1yyhfVejdNzrgUjfPr/octqfdkjsPcg8eI9g22fsPkJJ
GlYQnrL23EAnDQbDeMfiy7hrgnjm7E631MnntnmL3IaNjtfIiMRZj3lT2go505FapKkinnN7JiBZ
Qf2p7UVod9pxCrWwJqFNk54i1cHK3U6r7Nlyio4wsjaLHuPh/zg7jyXLcSRdv8pY7dlDLcyme3EE
GSIjtajKDS1VURPU6unnQ1Tf6Tg8tOCNWrRZZadAAAQcDvdfhDwoRKUg85UjhvfR6QrzBO1Cr49T
gxjvLc2m+odoy+Z9TDinEWjFyR94NXnopeJs8raFD40FZUnvCiMspT8YvZLm5yoSWfZqCjNbOWAF
WcOh6isMXGpXKbSTbQKsOfHSMf9UnLktb1K8oM0DARUZ3rpB2jBZsvn3RmmcWKI0w/5miriXDyWR
ao9MdnUg0G/nuNOCBInD60L+/pN43lgYkmJdiCvZ0ravqJP1UBkwTzZhMZye3yEynbjYIZQrHpMZ
aEGcvnWfNYKL5arJ0FPPdvKHTIdSJ1W7GkxLo+5GIq+gVzj661BkqAU+P/bVtcHY0j6EY0+1lP9d
ThNCmAK4ZEFPhUbJHViE+shfMP66nP77Qpih/df/8OsfokISOoq71S//9ab6VX7oml+/uodv1f/I
v/p/f/TyL/7rIfmBd6j4s1v/qYu/xL//7/FP37pvF7/gXZ5087v+VzO//9X2efc4QPRLyD/5//ub
//Xr8V/5OFe//vkbRhtlJ/+1KBHlb//+rduf//zN4rj/99N//t+/9/pbwV879t+/rf/0r29t98/f
FMf8By8EogKFKq4YxCp++6/x1+NvueY/iMMyh3IB3CHswUcpeXLH//xNN/6BYjDYZZk10vOR11Ur
evlbmvcPNit5MS8CTj5R4f/9WG//2mx/fRBW4d+/fiqkcbktwNHwL3HlUduSgBogrJfbQoo6Z23X
DUHburPfGFp0SqDJ7Wz8yzP21yjAwCRckkuWWvjlKJUinGq08yGAR2wg8imop2lwEBPEqs9P1n1j
QntDre63NPU4QloxBCBof6CC552QboKkxmt8p6ArT8x/TvPjpKhMAzZFiYCEbE2KRR0Vvy1d7wMh
lOikCUt5VVA8l32LGD8nD8he0aqtT3+7/WP0GoMd9H87bGOmG58OFArvS0q95OPrT6fh1eOhSdAH
NowtekRe+qhk8vJPh04dGxiUIoz+9ZsPE8VWo1nTBxqO7vcLcod3UUGzs+lme+fW3poQ4BL2IXUT
yYi+3CVQB11lUcs+gATtBqTPcDtjLpoXLxsaxWxGG6gLz+nVXiyNvopwM+kCXYUimpud8wEXlPLl
c6Ek4MjXOiAsMunLuUDjQQ4DXCeFaURUqGRh3Oi1084olxfK4xbku6BHQHyQb/LV3SU6HW/TEePo
CGOo21qD3l/Vqnubd7lzR6sbcJkD86tIKDm9fBXpn1EBAodObrcaWU0Vp4A90wV9PyPWKbDoGxN7
rwpwfZgdFo/QyfMZsZi16oazqAJfXh1L81ATRzHVyittSkhy6qXZAXhuDUWvl8oWtm48q1abD/tp
tNCrqQpqrXDuFp2WciEo7taOVf51SV7ckU9j7tZQCFOidIaYn0xQL/dGVw6xuRRJxRaH/lq2DcB4
RU9lUWBPs+L6SMmU5j9DyZz1SXJj1NNsdkXOUF1r3AjMIe+nqNib0N4oq0tkGCATQJEXQcF1daDZ
qD0kYrdtvLlsFKCgzkh1wnUGkxTpXNRRxFyWaL6xYh2dYMXC4EtFkfmlu5tl+89Q60g0hHEXthET
CmfHvXUiawnsRP/1/CA781lfinZv1JVYPBFUaeEGqItAvhgVKLUtQiDPD3X5NJFxgvnAiUBbj+N6
9VBQVV58oeqKIG2tJkDC17pJ1K7wE7f4QTTMb54fbnM/IB1GXIDvQU3mctfFkbKknesIGpyJ4lOW
hfGkONmLP5ILdh0eNwkUD0x7FchrnKDLonDKAGv1z/00ZIAIzdF/fipXH4nWH8kb2CFyZglFu5yK
wBIvCTs1Dzqw8kdbi7ufRgxPGUkItJSeH+tq2R7HIjmnTghCeN1V5bYKobAwVjXY0zfcf4cDTguU
t58fZqWfwG5gHDqMOEZYuqwVro6rAKpQxGWXByqSGa8VrIBflTganBERLl4hEtS/0ex4elAM2kyY
3Otv8CS1vvR9SblLU1wBTSxeHpACiUk4pvSeG6D9UKIiuVM3vdq18udk0Xmb0QSganG59qFOASjp
khy4Qe99bfAie63ZAgHNyHROgAFfnH8A7rPBmbIoKpW9dYAx9WQo28jJA11TPs/qaJxy1ZleumsZ
BClBeB9URSiOrBKDbClDK1PrPMjCvPFRbB/OoTX0O0u3InY8fmN5ZcLy1XgxksBcrl1e94aq9EoW
tHymb1UeG/PJVsBRyjd0dajatEIHZGzUY7kU0+8Gjaagpjj3kUiuH2K9rT5AzNdfjXPtvCoMFuJQ
KwM+5QUyp2caccIfK4HKM/z56t3zG/T6HOA9SasdwxaKgRzwy59dRzVScIlkyAvNNNr6DrKwMrs7
J/sqd0KszOCBBSkIdU1eZpejKBFtO7fusyBsqvCPuaK7JkbcIGdKevfN0DSvwnH+5Sxx9+H56a2Q
b/LbMLKEm/BtpOLGagtQ9CoV1+7SwEHHZDpMU2p8sJbZ+iaqBg2ZkSbfcKDKP72bUzUTWCNheHys
2ixaXlWux7GjJet9zSa3/hrF4O+PGRB7+OvP/5zXx4+3BfkdYBKAQVcduN4qtJGySxYgzWecxjz9
asUICJRdgSr2YuzJLm99D5QS4EYYYHLoyFx+j9yLhNeoSxpkfWhgFICAjyWfHnhOJ2FgZ5X5tc8y
O6hmu/z0/Ey3NhwbgVRMEiau+hmx3lB4jvs0mEL0+7u4s3E3ZP89P8rj0b54MBpsOFhEZLKUNom/
lzMsE4HVc5OnQZ02SMHlqjYf7KGY3rftZN45SWPczbMWf1riOIQqGZm3Yz2E5mkoO2C6lHReek3L
n0e+6cBYE8HXd1siFmTaKzsJ2kLN2PzKeGySfm8bbSwufWcqoxJihcrBarc3yzzRL7GSoI+V6Rzp
RQVou98r3++NsrorNISb+orrIhhnBzd07nO8cjNlJ2ZsHV1OLtZlaBR7BPBVaAqFWWPPbcaYDhRv
3FI1PsRJ1GCUFVt4LMRO3bfHqp5NG9N6O/mYCxVVLqGL2HdTW5oFoUDPf3r6T51D9SfyXol7en6b
ba0EnqfUlQiguLes1ht3akWLQjcO0n6cb4rFXd6auZGenx9FTnS9l20phQg8Tz7ZV6NgYqJFabJg
gpAV453l1dBsPWjFZO57bT15LNZDSXFDKupSumcNaYuxa9Ezt4sDqit/Tqnzpk3M9JB3zqeqCv3U
1b8/P7WVRpCMzwYoecyLOB8SHChX+MmjKXY1bLinMg6Urs6CokdK/5CEOLXUPOHfaNoyBkpjd/dA
OMRhsaLSr4QRv+VTWl+e/1GuV5mTw8GhUQNUGtb35U+i6UKdvSyJyQjz5aPtphoAaKRhjcTe02y8
jvaXQ62Ck1iMLk4HhtJJq30kB7MbS+tnQLFe9Mrua3Mn+OyNJ6+DJ4usme2ggv6OA3UuM98WUA2S
LKNPo9rTAQS8sXN0r6p1BCHYolT5kRxgNVcBIiXX6TxVxIERh9pNnakmDroO9e1jOA/ag1I22XF0
qvIEuMz9I09D7c/nv+XWtpLNfyD1JJmoga2OTGxkSt1q7OOo1ut3zdiLzw6VacxcQ+N+5CufawcF
jBwVrjsvqsNz78ZedqiGl5YfWAn6nCinPdan1hjDeBKOh7ZxHEwjjO6GY3fshx4jezvf0wXf2r+P
uHZVFkopuF1+5HAaGi0SURw0DVCOZQZNl2EidMz1as95bGs/SfqUVDSBkLhe3U6kk9vnThTUahzf
GbGUZm8syI8zgtRznO85X1yHWUquPKKQi5D09XUSl6Fr4tUJIN5sicU9/DntT9Upy52q1HXsYxRy
BqrMiFgAub1cwBrzoa5FTjdQRTh8qXJFx3DX0HzdGeLjxLvsVDXpnhDm5tTYoSQH4CCpYl4OGlFr
JNUswScbavVhEf34LtaMcScAbKRDiEADJH30KaBhunpaKwoKS7mSRsGCRdO7jI7fj4iwcDenRvha
H2vnrp0d9FpKGpxCQS9kKJ3pLVx6FLtFuRx2jqcMAJfXDD8OaR1yIVSpqMxdzjquaerracFSG554
k5HBfS7jReEGBevhpZnxXnVLSwpxGvUvkWrAMYvZvMnCNH2o9Ci6NcoMddTnf6qtTwE9kqc6PBlZ
b738oQpVQ71QQa+1qTzjl6qWwxEnc6Qrnx9mBcF4vPIMQhI980dMyxpRPY/G3KJiD7Kf/fBd6JV3
zpumugf2aN1XvS1uZ7xRb72oVc5VUVXgXOZpL1Pc/ilokSJFgHIN9ZbL2bIXvD50AFAimLH8Xo6N
eQSj2WO9lLfHuu9cSsBIj3aQUV8vqApLB0bx+/NLsbHilBw04OWUyXgPrFZ8cAhZlekqaEk72TsF
ePjZ9bJmZ/NvRCsaeIRWtBeZ7JUFEMcutstR8aOle5SVfUjiwi9rayJ+eTsPzq3BOF7AKHl5unBg
L5cVJ3djyWBT+lOa9T5PUudMPmG9tXKwLET97P3Ll5CobyIrCb0HVuvleLGX0qXPeyZnICOMuNx4
VBIn2wEjbn0oYiPfSK4hZYLLUfpyJHHqG8V3eoFDnp2SC4Zotj0/l40ADNn7kTMpz4ezqhLQ5IgX
ULmKPzRW+jaaXSSfW3n2kUpEM7ke7+lwJztTkz/6KhRdDLo6B1E+N32Hr6Ofdgt+HdXY3dfd7AVD
K8zvjjGGN63rDkGIpJ3//HQ3FhVxBRjNOGtTZV93+1BRpZ6TRHhmR7EZqANRfxmqJXh+lI20gM0I
i5FZ8gUN+ftPcr8ks7XRaibP1wosSyacDY6W8CA5JVp6fH6ojQlJnilcXR7dMrZfDjWEjZaPceP5
cTy4n2B9LfdYqYw7KdVKlOIxfpJWSl07+RbiPy+H0TuhNguedL7dGJM/2QKGNH57IJOTSf1haGPp
I+ic/ETnLF/AQQ7RD2H22msd1GSAWd1wwuQvetsikx4dtMVptENFIESldKke4tJyT3PfjzvclhXG
+q+fGugQNDiUuHjJrRZH5VETOmHi+VaWV6/NfITkvmhG4+JGV/RFcQOgJ54PVDPn90m+QKjw4BX8
yBSRvdczK3yLvaSeHDpNXTA15JNXBxstCDS3xqiP3j7/JTc2jUydZTWKcj+9jMslrjOvtxWtd31l
KKHgVBjpzqNUo26aPazMzlDrtqM6epHddJPru20yveGaaG91ZHkf6mkJd77B3lCroz4PYxg6onP9
OHPbj9gFqzcOvZNXddzvodU3h0IHCSsL8ApgHS8XsBdZlHp0h/0eHaT+ZFRp3B8zo/Heh1hsnZ//
WhvnDm03yXUjPEss8uVgChWfYULu0O+sDvBb7C5nb3T2krbtUUCOQmiXNO/VHZAzPA4q7Akq93iG
lK1yqOKy2IkhG09H5vKfUVY7L3MtVGLz2vWNoa4/1/DUgz5UzFc2xddDWigobClNYh3V3kZh1Lbb
7OVR2UVghU6XRF1fqRiOIH1R82nZ+k2hYO1qzIcQDemdaW4upkOeIMVx2SKrxVwWL9OSrGLXa4kW
8KuYFS2im7+xMcgLPKSDXGrvqw3vzukcDkXp+hTI/4ynOvK1sh522h+bW51Htux+8EhbI4p7Cji8
NdnqSd2br+NYyT+PimsFbRXuldv2hlrNRzSF20Q2B7jOuuIe6LgXdOa4oL1YFafnl25rKCl8xcXJ
s4lzdXmmdHuIJeDH9Qc1Ejdzh8Y62MXk5I2d8zeOL50JcgCJGETr5nKoloYbdU2Or0BhjuwNL1Qy
jj1r9Y3kCp83tK9hkNKrslcRKcR0LiuHlM80DtYdeujJXQ5S7UaqEyB/4jb3QxlXX55fxc1Bye6B
NKnwMdaknaHXlHLIbMeHnlidZffrDJNlvBddt7yhZNzRZjCSnTC/kYKjGQbHWgpFIM6/OltV4zmD
O7PrqzSzXxfjaPi6q1RnK++dByc28pdHDKl5ShpHZZ+XnTzrTzKsIbOWSu04y9ALodwlnYB1PtaH
Fy8lNXAEjEEOAixYn2XEUtQZrXfX11ScRpAPd08l74lTnQ/avZrU6O3glLsz6FYdjV4NVWc0dam+
rPemqKYQPj1G9jg2DMmxVvT2nR4lJaLPfen+0efESLMyyrdRW9l+lchu2ohG031lLfqOM8bGkQRD
BiUWMCYp8zpmGmqPmS9ODD7mP9gnzqgMqmpY+0ju/Z1PCvXWpHAH+YZC1+UnNcFmNhkuAviRNMm7
YbSwKYsGdyeT3bgEACSRktPlkAot8vQ82Ti2IhCCJfb4kNuqc6+mxSnp2/jlVw3kfqpL5HFUIte9
16hf2jTEpdmvkDz1U6f/BsWxDJ7fnVtTQVwErzZq+VKF/XIqmYN+TV5ojp+06XI25tw9NBZK139j
FB28GAAU+XReLZgL6xoBstHxDQ9JQk8X7mF0437ns2ztM0AoCGVJGVXa1ZdzMTSsWFH+cPy2nd2b
UYm0uxCtvXcQ55qX3zIEfa4YyDAAa9bIPlzmcmOcY8dvnNI+2ZGdnBUeH34Zq+bOF9qaFRIFEGbp
NMP3W8X/LNYGhAQiNK2UrDoteVegu+4Up0gZ93K4zahBsYbMg2BFOrc6PpqWAq8G3eFrjXWbZEp2
0IVypjb9u6N00UGJnE+lh1NNXaLCNbb617Grvz+/VTanC7iEjYLzAI3my48YjkmYZbQAfZ1A5QvL
pZiXmeW5qb1x5yNupKwy/cEjxSE6Q3m+HMrCUi8r1Nn220pX7iNh6acq0uOjCDXtwUr0El+lsj4D
RR/e4eka/Y3rh6sVriivbjLzVfoQeTgxcvRsH0UR8+CYJbIixMoX3wTwHKlRyzsADRdrTYUTCD/M
yVDbviI884CMSVhiX5E7PxWt1u+tBQenqg3tcyNS8alHEABDir59a6aLvsdXvgo2knJJBUAmz3AQ
16LWS63pUzb1GHS5anGPdXh+Zw/ql+c30KOP3kVhSPpVwLyGsyqrDOt+4IghjDEAZ/dNW/QIWte9
Vh/GpgB1iZ7whBKDNv8MjYxEqlYVbaKIMMavZ2+pnINjxHlzGM1Em07dKIopGDrVG4LBass/xejg
IO9NTlocmrAa7tU+r5FhmrVs+ADnTv3k4DOVnAcNTid0aw0pBQVwyk6Yk8Hy6fyQW3pkr7KOqIOD
ALrcttHsjZVbD0PguLWANzUUklqUmOzWBU+Goas/qamu/Hp+Wdfn8nFUakMwHYG50KG7HLVCOKHQ
NTgQ8Mbac5rheWF3g4rXZrtnNy3/qdUE6WFzGVHM5wW07mVDtAih5jYDEJDC8wdTj98ui+kcp0hX
3saVqfpZZLrfusXNdtgK66WlGEq6hLwzoGJizxr058VKbOnlMgALMOc/Kcf+RHuxOhVNVN9kWJ7f
oDw3fXvZwj6OScGZ7FAOvDY+iPGuafSBz2kiA4KAx4ReeSzcI6i6PW/IdYJN4c2Eq0qTHIITjC4Z
EJ/kLZabKpFR2nUQco2iFMHUcLTj/AN0PCh2uWedsw6wcjwq+CSipuymrr0o9UTMxTD0dYB4ZBsI
pNhukSyqkVxIsFdE1Do90Dm3byfu7Xs667H5wrzj8QfgDYjEPa1BKmOXE669NMflK6+DuWudDK89
LT0UyPUnO0H2et9we9AGxOBTouXWOgxuD72TyFsFeKhEJc7z+vBjsgfJNBBlcutqvXEqgI8GL906
DEu5XZKguLbX5BozhMxm04kJsiH/mrsuEr1V/XHRnD1q0jpws45UieBZSYVwPEDk/J9sHKNyR6XW
ZhFMpNS3RW1LIRBlvnnxdPCrA8Uqm+C8WlYX4hKNql0NjQgo84xfRiNUbsm9y5MqrdR3vtj1jGCT
wU+XiucoNXgy3D2ZEfpxjRfOaRlgY4EEs9NqB+ow+U6GcX3ggOohhMmLg/ziikajillNqB8UQR31
6Qn1W/NITy0YTWmxp4TNi7c7w8kmFp+KPb/e7miOVFnJIy9QxOAdwQpFfp5NewjgjUnxZkWgzTM4
WUTpq6VLlyK2RNDb2Re7WIxjmpk3bYfRwqjow84SbnwoPjLKE7pElMHjuhwNaqNjkZmJoJnU5Z3R
idkfPfWlaFr5wELPEUQTzHYK/fKneLId0Au2Bq3WRFDjWvpqzLXpsyHUPcb1+g59HIViwKOQrUUM
vhwln8u5yTsThsGihj7EJ6rz2mAG6EHt6WhvLRu9RXBnvIQMTu/lUKlq1RlG3yIYqqY/qMD+aM/3
ywtTWDkhdje4FRSoSKNXE1KoXyMrm8POGEcNSeelg2ewKyaxteGk/KM0rqCua69SD28SRIEK/bIx
q93f47nVzv3s2efMG7Jj49ThToK1tXaPdDRuDcryawhq3mtFVutLGfQpzSrXUeIj+mZ/47CyEYB0
sKepID6msU+23NRXo16OeRkIIEVnKU98Um2xJ1y4seWkwLnExXGKSOIu9wHubjhZJ4YI4nEobnhk
FNLsNgNn2u2Jr14hE9gNPByl0QegR6oJq5ha5V1SIGQiAoqz0qXXBZtsfKFF+72J8z+LfLiP+/KD
mL37Kml2usEb30xeHQB1GVzyMC/nOWKUPlJcEIHXY3+bakMF0LTcm+LWalIEg4TM4xiXjFU+oRMW
29AUjCJacMAdATZt83eJ2+yFvevUibo/tj+8l6R4wRo55S21rcCBQGTStGM/rHsLtxyjD8K8TV8b
S6QfUQcWN6A9o/courQ7V/HWctLKp9EBN1NqN10uJ0xeBwGaRASOQDKuUXQ0lPBB3rmvNg42zQeu
YCC4yIms7ysSjUK1BshJcWe1b9NFAdudLGbNSyYzUBHM0Et4PsW4TtSkuijkIVuyvXhGXc4r04oS
IZW5DPJ2ru95H/L6i4T50GjpEh8WSMIHcAV1s5NtbB4NFFPIudk2PJ5W29OaorZUwpgQNi30pfpE
+RQ1ZXbnNrr5YxImjlN9bLztEMq508kUP/eAe3Z+iI25o0MkUSAki7Qd5dd4EnASsxi1XvWKQOs8
5S6d0vzBVCl3txbqZCLVhweAAC+FFhATgObJ20Gl7Adp+XJQeO5dM1ZkQA2AsZsZi8WDo6Dj8Pxn
3diu2CqQehOwSRKusBJEa9cq9CJQ6zl6t8RVd1KoLJyfH0XeM0/fpXIufET8SNmwfMfV8yl2nLIv
87EIwrpL3oil0t9AUy1PU4umWlhBtUxr9GhE3e+5uWzEHTwxeFs8ynBYa4hoV/R6ajR1ERQV3uAq
D6VDZszCX3R13HkCr4TUJD6DWZLwc/qhmZAMXX4x/l8wQ2NVBNg1/cBz95WldA9dguB+3rzVOwQe
xwK15d69ref6lCnpGcHLm6YSX55f7Y1vSlmanJlCJJCGdflbL+sI48GhCPoe8aiwwG6ty7Ll5TsH
6i+vffmSAvW8iugGft2UMpY8qE0tIVs2LD+y2z2I70agYzF5cUhoMwXw1ZqqU1NrbQFu2XwU7Cxz
5VYBahaHeXRwXOWlrXA+oSTPsVPJLkhiVhm6EU5a31VOFiQNNrJ5XTZ/mMO47LR1NuKJfEFBVuHG
RfBudUcUTjQmhpZlgeVl09d40tvzvAzNQUwYVeb1oN2lQ6Tt8T8fr57VKZQJOoKHaCCQFa7CWLx4
KWJ0RhoAQxUjLqpZHhSwdG6c3O6CNI1G7Gtm/d2iIaIDD4FWs9Lk/tia9GgtNz9G1WIEVlg7OynI
FVaXZecqo9crn92yz3F5cmYl58aOSa6EgT9nqoRY5MRlBNzHe+Wa6eswTBJfV6M3+KW+SsvxdVG7
Ombj088XnxxwHhQJyS7Jmtc4q7QpzQEtrYwT3Gl3fevV/jz3w0403Dif8pGJW4/FHuAuvZwtdcap
t0oFn9h6bEFB281d2Fk/np/KRuCDxCg/NQhoKRBzOUhb4ndtznYahCDsTlMcL2gdwovqvX5npI0j
Sj+HjUyLksOzBlobE5DbJUUKFuOTDGFo4lvrRHw9Mv/lyxJle4/Bq2YL2wWKFPJ0pAP8x7r9gBQu
xp8JTDd3SaI7C2MugdCRknwYu8gKKm/KT0jrNic8v73DNM/xfTMLRHcRWtvZuVufEqUcySFGz59K
2eUqy0xp0sIiDTR1aM6LKJSjAqByB6a/9S0py+OdR8/jWkbcdeIoj4WawrYVkY/8cn3yQNKccNJU
d0LT9YQeq7eUDRCpo/64CoDqHJujExZFAO9KuTXD6Xs7murtzt6Ub6fLSMQoyLvLW5nO9rqzUtah
4fVlXARViarHET3epH5nksjNZ7hlmBaVo+jCcxZPLia9A85EB+5T/Y1E0YOLDcflO7XfHL8W0OI6
BSG6YafYnJp3apu1E8FDVN8t4UQ/sxgaMfj+IuzuF7vt55NHrmrj+5JqP6fOSD6ORTPdzqKYz4Oq
N2+ydGyMg6IZrenT0SiLYHTmBZvCJB/EjUIE/Kx27SiC1prxiCOWneZQM77WBkATVAiM4lzZtfot
Ccf8lzKb6nxyHjX43MZTv8e1Mmv4IfbhjalYS33WK1EshyFzQGzqZiQOZtk4u2YY8qtdrTfvLkKB
hN+uq6yzWqdppxuwwtH9/jI0nv0HJmfK0dWU5l1VxNqDVpgu93ej3zmlGp40N3tpN5Y0lh4BRUPg
emTS6wcE789cn1OLK8deMPLWB4SdK6s9dKaz91bZ2sRyY9HNYkB9rXSAJVOvth5KB3ptx2eBG8SJ
B/jLX3ooAJJaSu8FiF+Pbl5PXgVeZVhljY9iEGehcWMV4/A6h063c/a35kIyCZVWqjDRob+MMGaU
saTLCHGrEh/VAQ5FiMfcTup6HWAQi3kyyOpxF+tzEmfo+gdZktLjxIckqBI7PtI43yM2bQ7FK5J2
kRQXXF9+ZbT0wmmGPBgiFScbuw79EJDqoZ/mbmdW1xcTswLS+1jQpUOxyioWUDqzaud8oKYq79qq
0+HQCiyT8r6p4kNeTntEl+vEjhG506nmyPfUOn1M8a/ympQRrbo1HhxK/kdrHp1T4wr9KAVZfIwZ
Xl6oYlBp7UK1EqzLOq3LspRCphfngT0k490g8Fx2IGVwCc973ZqNzQiphA3PY4728JpB407jsJSl
lwVzUowovev2t6x2lJeXYGlByw4YPVOqlmsPcactwAU2BsNY+vhab0X7R1dGxc4ttPGxOFFS5JaQ
xF0kf//J+eVVQf4PfSRIRR4d46rWbutE1SY0aVXtYRwShN4bx92B6m2OanGZ82ICzL/O/WFC9vaM
oHEQwUjzUUtE6bebsCgPM9UXkZl+thfPCp6/cLe+G3Ok+4MWNTXNVS0TW0NdVqWyoKu04SZBIv9Q
Oxgs/I1R2BUy35TsjlUUYSlNrRVdFox4EL+aqjAvDsIaxE5ElMd2dZnhFvefYeRkn3y3uYttc0Jw
L7A6N721yXOdw9QVP9CSyXwvae0gTz3IDXMRu3dGF+65qG58QenPiDYOiR+AH1nseDJ+W+pzGNdh
Giyl2b0eEPY6TiZK8tPQ66ehNZtbpSiiz8+v7cYTiRaitBeWVE0pmHc5atJix13VNfoV1pDUZy4a
73VSNQ5P4db4c3Td5sfQqM49adVwwMtuuokVRQ9smI0PePeFOztqI4zTAQQZg3UO2fga7V8QO/VJ
qdIAOvt4hGeZn8tZU091bMQ753Rj86JDKNVM2LxAc1cpaeGGs57jlBGQVXQ4GNbZuUz7vRxpa0KY
q1E4JiGV6MHL9TUTtVFD2JZBmMWwuJelwgYgdR8Ma9xrA25OSHZryX95vKyfZo5QQ622GCquva+R
7ZZ3ahLvkby2dimoCEjE3IEAtVaHsZ9iiC6ungbYbifAxevpXJVz9MqMZ+UYR7Z9C95z72W2NTNK
xGRc1OBpQ6+SlTQsRO+xbAgKhONBc/Xx/TSI+tPzZ2HjXoc9ySXLTSS9iFYBADkznDQKHpyOlYxv
sihq3pZpiKZJX3rdsQsNayfibE0LL1FkL8j3KGKudmCKG3E3RA2FE024gaWYra/M6p4a4UapW74k
ETRj6YDirqsPuaIWg5kNaeDlw3inxuN0OxZa8sqo+uxtFEHTJpHJb0GSJ9/adqHeFheL2AniG+eA
pUVXTVrzwSdY7Zs2bUE5LxFxxl3Mz56SJodaRawCc4E9GsXGsnLYLLo1TBqfi9WR68d+nNxiToJS
qOU3LzHZnS2WRM/vlq1RyMbonBnw3BHPvjzYqT6C3cZBMegV7WtdgMo0atQJnh9ka9XAeUgqEhfD
lQcDZWXqHKU0xckivGa8bMAv2J4R6De6nflsDkW+h18HxYArHk2xjKXdVE4caLHyRx1N4SkZ9beK
koZ/YydQz+adzqLJSsvlwnH7VQN2N3EgHDs6irlVz8aUxActfDEfhLchlJ3H0hvN8CsNFkwPdMQU
dHRvzJr6XwN+1VQi9/z8R9pIHBCcotyKzzqOnWvhgbSxhkIH7xfQBEQqAtZEmPhOldntmW86ncfZ
dqQtnuMtB+xBXCwKS8Xa4Q5dBS/ePlQ+ZFtH8mDXb1OJH+2ilvOFcKZ4kwxpiyVeEh7IFJ1TUZTh
S8v0cjyQ9rK0KrlXq5DsdVqDzFWZBlAaCt9Tx/7gml20s/+vDhkJJEmJNLPkvqF0erlXTBslXR7c
SaB5449awUlT1Zo9z75HVt9F5idHkdoJskgP9GiVedEMoISc1EmgUEuoDrgmAwhRkLjL49Z47yZe
9trGkeukm40SOKnWJ4ei0YsHR0daMGpb7P48bej9pY3aAyaJ9rExcDrCAnT2c0tRTk0SW8e47hfl
6Bj1/FaZE3snkbs6vnIOnizDkMUherxaqQI1yQZx/CQwkT5vT3VdmmTJrp0nh4mEdidYPFrMXC4Z
9GQOFP1wh47xms1iJmaWgndHjUXX0XWI5jo9uyEl0jvsatzwrnUk4jZvJngF4VT/bJY5eu0J3FQo
ewnl4IaaewdRu/wZ24YSiFnH4r2NLPGQlM7wOs7M6Nz3YfIgFnyBSk7uYUAw8Fgai3nbdakblANW
fcVoGrd1qHwDUr3Hob/ee0wROQc4lFCuiPKXey/R1FIDFoGAk8it1zMuZYfMrJKdc/TINlqvJFrY
AEEcgLVwJS+HsXFUxPepj4NQT7xDv+i+WunvYwzCROh9bnv93nTCt6jv5QezMH1exZh+Y0ITls0x
Lue3Uzl8DAc6G6M64s01Nn6d98ZhRqJHGNNO6eN6TWRFShJTSDBBHa5OCoxvTzHpNPpmOczDAe+1
oj5As1B29td1NGMc+QAAPQKrc52yRHgAlYgWuH4RLsaHxEnL7xiLoFgWwpN6j6XD3u23NTHJ6aCz
iac5/7v8ClnrTE3P1eCH3qDceinvLmOK85cmfIDmJNRBcupk63i1pSwvgY1IswN+Q4NnRN8lJ6mu
t7N4m3MBKEKCLqsBax64bYhuqQrmknZz/BCp9XioiizZeT5dBxySLMDE8tlIxr0mJMauLoZshBbS
1VV9suv4MLjiVwk6ZWc6G3tBZnOg8xA2o1y5OiCdEXUibl3bL6Novh/rnCe44fD2GKzxE0Zxe+d+
ezzuGgk+BP69utkSE++XmizLL6D2fMXSOfLtAuGnDrHN8yg0aydyb3wuycIDjcq9De98daaWrOw0
tLxs39U7/T6MrfRMzWjyn09SNj8XqRAgUZhryIVfbnAI+x6SZXJWBtChGEDKTWvME7pAeCM+P9TW
AnIXETglzA2s0uVQxuwiN2gs8Fuo/t4tS228GSb6Hcsrq0mrnW14vXpSMhClOTrrBNE1LKtLLCGM
MDH8RsczMG4aPtSI6eTzU7pePdmGo6VKMZTLbu24JlJrmRhG993a+77YmXa0qNP6DXyTnTre1nxA
P5hkxzwKgchfLl5XDzkRQdd9/GRyUPJWfyqiPHxxIGI+8DHpSfOZuN4uR5mNSB2jyNBpQ2NJlWS9
9klptf7ji1cNMDLwdGqD4NXXmDUP2clYhKPuVzOSh+jPJH5aWeqHVrfCnaE2lo27U5JrwR9gzL7a
c4uJALJwJ528u75tB9O67wtnT/xvcxA+Dgh/XBPpa1yu2lTjZa8Aq/DtvJyp9jvuXTIqe12m65Kc
zDrY0aQeElaxrqqWgzQUKwrNX9yy+djEHZgUgn0Xv1NMEvv/pe68mus2ujX9V1y+PvBBDqfO910A
OzGKSYG6QVEkhQw0gEajgV8/z5Y9c0zSI44up8p2WWLARupe611vuLLSeRzjyhQVIrWUbNBYoKnO
Tsg0XDGXWrH6JGXTU+8tjG9PnyroBzcQNudRfPDy9M2skXOBsGLnZn71XMO4ZP5v9u9Mit+uHsDm
pBeDxHAzYRy+PErULM1Ye63JRWa+FoYL1vJZfa7ynnzAph7eebP/8XBoOZlM42eF6ufl4dBlIXNp
MnPHC7OetMK1d4WPH1OmmjzWZvOeF+ubi3gU4FAAUNuwf0LWf3k8lRbu4Laut3OVTxZzYLVbc3V/
md7EUeCIsivTmiE1fLWKCHPFdG4Kvd24FE+ukkEyjIuLbYB8NAyveaf3/KdzAqSgFfBJpcSa5+U5
aVGUYz+Y3k4Lt05wnhfbLHLqd1b6N3fq+MyxR9JlM2x4Q6Anm9EvhOG6uyj3s72OmAK4ap1PRhHA
GXXz96w33xjO/1DdEn/Ou/jDTOLVk1hMjG0mPFJ3ZZ8ySRSrkimZIWM9JGvvQgdwXSFyoGkbT/dx
rW0v7ods/kQAh1dusJsjO9NRtj2RrztLa1t3luGwcfSdjKdZwsiuZ7G8N+Q6Lt0v+glGBzQuENlR
g8Cfe/VATyWVVGn17m7Iav2ZXM2GxE7D3zgCHRteSeG5Jrov/vlK/3bN+nFUnIVBQI5K0lcbyqTD
1Qwy+pPZ18PXKlqMbYTJx1lYh+qQ90RGxJXfzaQ9k9rGNfDDHUBgd+l2ZfpNOf50+PkH+odHEmAD
Phqq6aOB86vXLMPfQbklKv2ozd3LBeeg2KyX8Ve3Uc76mEsAv/VYnr5eEYHLJJEyElcM6S7n7ix8
UKzA/vXXC4oF+4F1dN8GxX35eg2OXWD6Ubm7heCNxFO4Xk8uT9jPr9g/PTdYKEBStKgP8Ud+eRS7
NavAmUNnR5hDlyZNWOuNFaGSigd/GQ60RO4JiN4vj36P0DfqMhQxpDZCrH95WF0Fi1U71G8Gg8QY
MgJqXRm9l5j7DycX2sywWeFZDVl4Xx5lbt3J7CfT3rlHN+/I4jhbDNasTTqzn8cFi2IMM0F++vk1
PS6zr95FrA94QmAlUVG/Nvvzl9rFY3OhYLB0Fk+Lru/KWQdbSywhkFY6bbswNa/TcPn+8wMfb9bb
Ax+HJUg/jk6cL8+3twK8yll7qIqncStVM11W+NGfLJNvvfOmvUXPAIAwBjh2MKw5WFe8PFY1TIWY
psXatYWJyHrIRZ3gujZy1loY1SYFcnvM3dLbQNcm4rtfpq1fBqWbuGsnt9jIDadwN9ZNuYhht7Dk
ntZZTtRLIHH3NRiYRVNXnPW8IHG+2E0yFZYY3wGl/2G9YOYKQZc1g+H9a7lZhCGXya2xdpE3+AdD
V2WSMjN55x37x6NgH2JzhKOI5NWlGhvXBECR1s7whw/DmAZXMi2tdx664y95de/ZHY8r/zFjEyrM
y/vRjWCZ2pysXWGsLLiF+haJxsZhTJ0sI236z5+0fzwlysGAgSBAwGtSeFs4+ZSOwtpJck9iUzrB
SbWSR/Xzo/xIhXt9UqDrbMYsg0D5r06qJQpoqLUwd2brtV6CMnq4J0cMRBAgJPxmVE3+qcvtkuxU
B+s2oEQ9j7tagVHGWTmZSCJDa/zeO5qc5wGXz2cnGNeHOR1UFeuwKtwtUoihIITZ9epkgGJd7PHu
Y9+q3WkV+GtH/oPXiCjauM6ClRn/QXTbOZYqqL9Tp42L0m2/NnMaPkUM9Z4t2t875YbzRy2NwoWx
47j3JDVUOkbd7X12sxHpAPIXacUmaj2IrXYIe612M1MTij76N2GlzBCrIAq4LbrO7rYu5uo+G3qd
JY7b2CpRZrcOiUUubXsUy9Qy5oMv3vY/wi4IcnK1rZ1K69KP/Qx+cGx2YfvtnVvz5nFDwg5Qig8W
OjMmwy8fN59gFRXa9bJbQJrY5eWEnWIXjiAn3ntqr7cP27HMOEqRj2Ggb3bCifZrtkqx7IpODUk2
udGHfM7rp189I4jA7BYgaFQO6MRfnlEU1mKFyWXu6DODra1rEWujECRc6fesqN5qO2iLAX7RIBzt
kskPeXks05uGalz7dZfT2fWEY3frCRhESyHRNMVwoodSGdgd5uW0qafM/0R6ivhmd3NzNhVtOiVL
PQP5ulXbPf7yVTg6VTFNwrSJV+/VG6d1T+YxIizIp72dRMg7N0xDrdgW/XvThLe7FYXHMckEwhD3
9rXtF6t5Fg1evu6G1Jq32P26O8MMZwiQ6r0L/rYQ4FBHNIJt+ciuflXTT6Y0ZNh5C96hKU201afi
2lrdBYKsmxlXOJCRI5QtDmZcP7+cbx9dYBbs75h84qAB++zljfakV+epq3lN5mg9rbr0e+TN5juV
IqZK/JqX6ySHYbqOQzM6E7TTLw8jVmJitRWNu7Sbq+jQR5JKvHGttdo66aK/ul4PGdrsMqeLfRn5
n1QRlibXYfadBEudNN3kna6tjfKa0o5x7jXcuJBOX8SWNVv5VkfCs7dUMtrd5p7u73S0dnkyp4Uu
IVzjMHEg+xAArm8i3e+yekRZ72GkvG3rdHEO65yLKtEj2HHMFoa3C6EHZZYUKSjeJUniJLksax2U
SePZ2Zd+UaGRiFDl4SZqRXgOpy5zD37WQ40Nhi6KRTXbd+Y09Vms5sagpErLTG2VPzTVNs2a4tqH
Et0wPspCmfxwpt+kE/nPsWPrkDzoxh6exWCl9caxFl/EVWo3X3p/qO/QHdTXKsz8pz6djFsYdmZF
npSwboPesj5PzhQiLhOtQ1b4OPdt3I+d50NytucLt7Zs2M+ejj6009ClcVQFpZcsSxfo3Zj3NWbM
gbF25w2WR8yI1w5hjiqMKWOCGNJc9iKMikt6ycbEOy1Qtzy1thXj229+7BVZ70klHFXh37E2TbwW
XpPGhYNnyL73Rd4gR7PTcsNs07px56FwtnNtj+LQ5MP0yfFy54HBrsRp5MhgLwZfXfqGkddxmPHS
fEwLMZ4V+Wqv296N5vyocOucveRk2yQ0K39ThroJY9fL3O/RkPoeTj7eAk/OzTOHlLPF+qBmVti4
KmbzE1ky7rCjqMqiLU/KcF13hurIBLCIf7JWW4Lx+Hkk42ApjcPYM02NMaY0UratdbmvxqrnooUG
r2k+GQtpYGKkt1SR4BUuCkZjdeflIiEDuAOezdZvKuuXnHY8pOyc12o8B+NZnZ0YlXOnVFRPlJJm
LnnVszlKfFvbPvFgU/69dTr33Pbm4orpJ0YURh0WVzUF9U2Y9TWVbRS0aiP7kLmDWVricVhn0pdI
xp45IWNMu4QVbsYQfXLUaZdX3rcKYgPjOeBLzqeJVnebldnyXQyVd2vPyg8whLct5mjSX+bNHNCr
JES9gpsS3JOzMnXhtB5gCo1NksrMvFK+gczeh3SQ2E0O5KLnPNVxE4Ya8k5ZiO9256VfcSvq79sQ
hWQ80thdj2D2TmJHdMNoEqzhYvQ/BCo77wuR3s2iN77T841V0qtpbBMMY4PnGe3DfVlOtrUfotpd
drZymuas9l0p47koh0cEVl5Lvl4e5jt7yqsiHkJVXraQhMskcJfwQfS9ei4Aia65OimKBx4dnZjY
tj53UT4FCSJ5o41nQj8fsMyf7pZlNsW+w+eZvw0iJTdOYzldMmFAncarqMo7ENCiTkxGdFbcYgzw
bYyAa7YL8ZreZlpSnouq9tIv/FgBNW2a/bjK5jJPCq8PtnAXfVoLzwhupLHgeueVVRg71iivakdg
MEYgaMDDOOZHz/ki4h6MbZCL2IFRexbNdtqfpLioqx0vUvTBz9yQcDO9MN53rW7I4tG3mYsWmPcF
MejefEdJtw4xt3AuqQMt5yzs/OXGaUozmUsHYfFsLu5pv0YWD62Vh/PpaM8CZS5dnEzwhM2amBOc
ybgL/PHM8PziOvWlbjdVW3vkwCjTvU3ztLn28370uYWdRQSZL62Dx9ziqot8xEsBsx7KRKx3+u3o
EpFgRLKFwzcV5yv+rXe9a1vrzg+E15+2pOT1yVgoHIKXMVqjpFBVfn5MneHZcIF5dp1oArVbteza
vSIUvgWPa8P2UIlBwXwpGmiruhu/1AwixiRnMLoP08xlnRUtNvTNOHvn4TQgKa/t3ro0IWr5ydyU
04XVj3iSNeQ17kngZPFsCQIsTolyziT5KPls7T1fsVT2iF3uhqqsH3PbmLO9V4Q620lVtsW+xnyL
fo763NkX3hxRa4ucFanMCvGVA2iQ15yiBPlsZN0S3FExVB8M9v+B+quFfGssVYKNvP15bYg53Q/Y
d5oHcmntPPa4ixU3pkAmpKNGe7EzpWEXI8+UX5qwMLFaKE30PW3grl9I1iacbW2kfR3aVX3iTHAW
4mLuOx07Dg4C2zLIivGQsgabGzubAgNHuC64zTAu9+PI6oeLgZcuOA0CYZhYm7t1HdtlWz/XxTRg
NIbL0T1D++Gsw3o2hS5mDSCxIqCfWFaxXKXRaihSbNqGpXtIPR0HZYn0uzTcltuMlfZJrVMv7uhq
9lMfmMmayXOUU+OVmg3P3K1UcGVsk1M27jwhFJcAxwriyrJjtCZz7enKLXRWxhDWsvvRM5op8QYF
h5+pWnlqTp546kAJaUS9ySvj0jWpq6l+DbGpy5baN12W3ooz4XfFZlkC43xqsCcFF/Lye8eV/sW6
9HOxZ6V09EYYNttYbpVcKOU2fiKH3qpO0r7UV95UjvdNl9Zd4nRBsbCYehV6r9kS6WaFalLF3Tx7
asMLU0fbrFHyYWWCsscNewlP57yoDv3A3rEpA0rTh8qr/HVbVHNmneStkX8NTOWKjZN7drmRVkZq
mm6svdRFtxsLgXzMdareStpFNOdcy5J+sujGLilWIxOJjdfe5VqjmP3mLhqMeKqkfycGz3nOIx+R
rj/Ws7mtZYiVfcvJTnFpsUvHZjiwPMjOHz9Uw9A/y56dbo8ZIqQzZ0wXmlSW3fE5m6eQbckEWm5T
c/lsObp5VqtlUxT0w+LeVcqYH+XwlNc7q2zWJ/Kjw3tdry11nADA1qmEYGLDhAhjQwV+v+G+eUxw
ybO87qdQPsqpVp877LjruEd2/KnQgXqiK6GoE74l5nixR4o6F5fD+vZYlVzn02Lke1XnWFhGhHap
GFECkpLBk9OcYOKh82TVKzIhMyrU3TDYwWcRevJLFRbjdIlFQfuIeLnyk3C0giFuUmO4DPRYfPdk
a3+xHVfQEbpp+p2Fjb15tF3gI8Jfmyzm97Q3k9taHyuzCW5Vv5hweRoDI3nIC3W/0Sxzxoa3sY5O
KJ58va06S5/4K48TRODj01OhdMAtJUf0GmYyuCb0q6pjnYscASgmX9dmVzvZZjZkey/SynuukBRS
Opcq+mh4du7gQuA1z2MaGR/aYWkvytnS20JZ1bJtraE5Zi4U00PTdP3j0ktUZU2aivVuRlTHI1Ho
/LabI0r1IKusgJxFtI6xSjFE5ByqBU1z21UfuWCVOlU4u3zKO6Oo0WR0hrhc+8EyNsoEY90ErPci
BnpjQyqrwgv2wrKAXvGFyLxNnUm7oD0Zm/KDOftL93EsWDSScXDcdVNpE7YmK4G8xgN9EEkbBYuM
Gx7Vy3YYzOulNnwCMcyZ5Y3Sq11iAZjbxFZOtGscTmW0xFWEcWHMHNHLDnZEGh0pdXooYmbSYtpW
Msw+kXMbPXWMySD+BTpfYwl977bqfcJ7pG8aXxuCU1YK6Dq/mW120bgoQNT04KZrbOcQfWLdZV0X
Gym3k9exzdpTT1o6J95COZcNBr/2fvSn4ruW7UQ/bVfpJip1E6BS08eOo3QsmRBuIaZkwBPUOJ2J
zSowlQjzuzKolcv6txj6E8HDizpE4SqXbUPvR4qj6ffM1IlGZZuJbMMDhPUnsfPTtWgPPZKEc3uQ
ctlUTgnivdZRtUsLuxsxwnO878dwaGrRuQ29k27q9BNc0UCcNq6TDfFoBCkQk501SYVS4ovjdLxJ
lQzYSLph0uMHm6jh5pANUx0lw+wV1cbSq/7UOnJ6SGFRZkk1qXxM7FmKhyIqhiyBZBk8tuVKWuvU
tqsfhzX3LylI3/Zi15DDZ2ky34Pt1YQPdTdhF4gcFtysabzsHMf43tia0rfKrTOKnDw6dmYn1jDb
s03tl2a2MdZMcXnW4ugvmFVrs1d2g+jCDlRZEKeCFcneD2rsNGZ/AjjOys6ZL/G9aOcrNQb+RyPA
+iaxl2YdNsKd7QdIM7NzFwh69szDWCvBTZRkJVT1UR4DSGZuYhZOfRsaMzsvkJjPACgNwepwysWe
D0HMAkEW9C/xMtWbh36sHfu+JhFlujTGUYQJpkztRb5kfXcSVUt+2VBV+PFUtW4b06vKe0yG5NVg
kbMe67XzyiQyKF0T1gH0eatnT2nS+hIrl9pmch6H/VJS5Jd1dYu/VO3Ek2ojkj/HaZxjH1vplqFL
NM57ycMR7ouIOI8kzHKVn9mtEy1n1FHERQTCCk/qXpjQ71ocZJO6DIbb2qqm723F+rmZq6W/mRmJ
XTdTRYtQZvSQZ2U61qw0yCjIIROdzM8NYQw6DpdBKEIwmwoP8ELzfup87oYYryH3Ae37mG8q3xNX
WhOkcjAoGvZVxch02ykz/bpU3JfNQCFYJaHszWsx9ZSYzmx25VZNyhiOlyaYrkHdu2gjq0mOcbhG
vROXrcOFk46dCapPs5uoeDSPHTgQc3/Yfp51VhUsU6e5GmRHvZKJz4FhyuKkQql0H5rYKmzWNRvW
TRO1pI7X84KrI/WW3MsJzBeb5JQEUbkE+rnBnOF0VB4drloJBosRw2E1ZIq+SVncwkbFaPmzixGR
6lWYC//aNkIWeKvPGnO7hH1qx8qn1gY8LqsAMKXII441VSKJ8jASsb3O5mOoBszkbKHlU18yaDsg
iUt3nV6jdOO3Y/s4jc5gbv7DyVUnyEibd9Wxa+4qm1KzN7T5q+kYkAmPMBD4ogmzEWbFSzzIKtTS
OUurd4NyL3DL9Nl9R3DhX0a3ggDGHG7GPrJ7YMOXhymXyVDCMuediWgUii/aptZc3vPQfzvZIIWY
tEREcgxEeWReHoU1dswzrN6JeZrKi6bMm6uhiepTK/WcXd+FzjsuDP8w1T5S+mG8Hh0SsFB7hRau
Re+snpfNu9klvs/jTWwGxW7m6E8GDidx2PZu0mPTHHsrxXpTXpc+VfPwq9GGHuog5yjQc44zKjh8
L098kIodPLMl9kLlfJgFYUwtVga/fBM5Cp44kJE5Y+u1e0Jlo5zJnFnuUGIinB6CkXKAaJifA6Fv
wF78MBlNQbY3jzSF1+xU4K+66DKFk3g6q4uyJh8GzNU7ls918vNDvcFciauGMsoE6IcvyutDSS1F
tqq62fUyGJMhb4urURfzO+OCIxD+EnJFMgMbCp87cFdcEF7eHD6824zcF25OzfRGUdr55aNOFbCa
cY+kDAL3e6zxNxcR5y4zPMrhkAUBk7563+qJEEdpetyqtqwSqymNTQDhLQEw/mXtHWICngtKD14B
CphX74C9jt6aenLZucTQxAWtyX7FgPudp+LNrfpxFLQcKDCYWL8OXqrLpp0ntweXF8a6pV5e49Xq
ftm163gU/j0mpjNHek1UyppgDizZLowXtB97oFa7QhLcuI7GX87O//mo/yt77q7+fADGf/83f37s
xDIQuStf/fHfH9TzIKfh+beLBzH+tpvapwdZdO1/H3/J//mhl7/i3xfFI9F73Xf5+rte/BBH+uuT
bB7kw4s/bAnflcv19DwsN8/IfuSPA/CZj9/5//rF355//Ja7RTz/6/dHBI7y+NsyPvzvf33p5Olf
vx9F5v/591//19cuHxp+LOlG+fDbTfH48Ppnnh9G+a/fjdD+45h8y8jn6CXEDYGlMD//+aXgD+iV
MMmQox3X3t9/azsa2X/9bll/8AO4djE1w6MTevvvv43ddPyS9wdDQQfXCngefAvM2f/90V7crf+5
e7+1U3PVFa0c+b38nhdvNYQN77jLsOwGtBs/BtJ/U2MbzTpBGKI0nztU7nFoKgn5ux5ODdnoLoGm
2MH8qu1LRsXh1jD8fFMzLInB9Lpv1TCK+79du78+4IsPdKRs/H2ZQXSBYzHklWMYPe3OcUn42wda
M6avlQoDZi+hdQch3jkZ/DHa5LTbV+2kir3yi+i8sxlf0+Cmn1sEQ9dtMax3P/8k8FBffRSEzMdY
ZExmj/ppx3xFMaPDqJlgSHsrKaLiNWRY5qHHPUEHbJ3ByXrKmdUTkDgwpg79xdprYMCzMFfBdlKp
eb56rXWF3xeJe6vjfLHx+t33g252a2GhJmnrHdCSrDdF00QXMsjA/v0Fbctq3vSefEztMdt2tZrO
ESGFF+nQ5JfduJinUFRkMjpOE9IMFcMVBaVxE+Rde2k3gXfGNF/GKdwbeHDM6L472vX3TTWlZ7VH
qc94kr56qs+6WY772UQCW4Bi7WfHfWxkWieqq77yQZyD4eXLk5JryxzLWBMxAqtnQXYDKHemo8z9
VEu/3xVOox8olfOdzi/rmuFTbzqPgVHd0xNdMgb7ODPX3/WM1BO7LS6qLq+/hCUwRi2s/DpLZR4H
mgtMcqd3Ppj0VKbVL9t5HMaLtffWDZGaelfl3vixnVsKcJLkTsaq8+KxtpyTaFl1XGh3cYDIRRVb
lfMhQpX1GEpVbD2haYmW8hHLM43mLTTMDwy55msG7MA+gMYswba5PLdrBnbWmFTOCD7sBMb9OCXk
wA7uQ01TXJ9iWnpuWHmRHobISip4/r7fHUZlmImhPkH4/oL+EZJy1kdxk48+xvbNN2MZTp0x/+7b
/teuz+W2qh2S20ppHjJZm7ES3XBWmqN/WKYQR0e/foxCBloIMPsYIdmJWPQSh8qTF63rEG3nFSJW
i1sCzc5nlKH5R7sIq6RypbEpUXJsQMAShljfygguurbME2YFxARJgywKx67vggiotcr787zOBY5M
yxMzI38rZnp9PRsDEfOzydglf4aCcOiW9guTe+bhZSoPgilkPFalPAD93Gaabsat+wPtihevQdgk
RO18cNYOpxgjDPsTU5rmttLiJp0GXCohkAFVDuaVqJdF76YwjUih9d2rLM2Ww7JO0UcL5dhJ1Bvh
+SpMgzZ2TIvTFF+RD51f6avCkaA04QJIhTDTv2rrVp3TIw/HJ3mY3S3mg56XTLYw6s1k+Diq0Wrm
Zx2ryYbMsnnTtiIDU56Wh8I0iRDu/b3hHZ/BtXKN4GLMoLpsydvw0zM/UiL/0ClEkUnR+IZfxCM2
WmuczkukY41CMYwxPtEWqJin18PQ0VztAk/zcVzKV+ziwurDnO40IRZf2rVjAtPcmYXwNsxICrT2
9M6LrFPGnfNIL72afGsuTh139m4wYpVJtnbtzu5to4mNIxLFiPGhDiLrgQWvuoJNUHdx2gTmiYL6
nSdZtXhfG1zFn82cdpTIHPPOUFl74aSNnGLSLPsno0vXBCSo3xkYdCBeROE2mCK/kNZMQ6y1fQjI
Gt2WodmdYB2Yb4Jarntnro9Yt86LQxiV6+el4cWaQco+LoUf7cNIHWxrnA8IxoPvlWT7QMQ6j/dd
q/rbnDC5IqGp8M/mAR414y1rvoxKBVaKE2gFTi7Upjgiaa3JnEX3jmKCxIM22MNsxowhq5uWJ4w1
jcf1ikmE/JRXo1HHq8qLdjd5RnmCd3xafVqj2Q/vALaacK8twAsamNwbxPMa9poZy1Ja6WXhuuUu
ikaat1KW/pbC0GSS0ArvQrRmlCAllv4nvCasuzRoz/EscT9UTOquQm8ehnjISqbCGLZ8WZgdF33n
4sqMfPMRB/eJ6VjgnJROy5SzNNEzWqSXdALHK3asct6U2pu35TRajJgL9wTNIxysdiLcpR91t+uj
VJ9OqYPIYe4m664G/cRwRo0A3QYozBKbg9bgQdlXaF5RmwxLuLJOtOl5XwX1R6IAsayYisl2krYr
y8cl8G4L8NUgXudQXxGTrq94ZEhrl3l03nYiF8BF6A63AELWHd471p1R8E1QhLyTOR0HBm0sGGZW
SlLNquk2D4f5gCSmuc2Wpr61feOK930+ybn+F5M7LYzfUnO4yLwg2xajYW0z1lxmgDVQLdm13MQ2
e/C6CcU/0WKMW9fmxveV2ji9A+5UIh8/j0rnRMyOCWRaKXE3ILC6hxrgTEmjSTS4JXndTdCUZbus
U2UVT730K5a+cIDzMLiC5D7XB1znrsf+1JUXDO+axMhqpjdt4I13vWwytQEBSm/4vx7cP2+Soq2i
87kT1bXTSiPGzg1iezQP/nXr5xZAJqaeVqx7KJ5ZL8gk9PsgzpXr7C3fcOqtXzn1jdFmWzsU1Uev
Azs8eEvHMqC0vGuW4Fy7ytnxEJonS8FMqVoVqdVkiPK+qLlTiTFPDIeHEtOKclivW9U5cbQ6Js5v
9XreWML4hG9fnRi2uTdSF3o9g65Ta17nbeZW/X29wlxa0s65J/h4TkzQ6EOXGj2LQ97ejUPZ32ew
TC/yxhRXS1iry9Iggpnx7rRnWY64prx3GZmnu4VtowC+hGKbuHx2UgOmizYtHVatovwy+FF1M+XU
hEDhwzZbh/RsrUJ5azL9KxN/Ms08FrXhnOTd5Cxb0KoZGCkY8SMMXXEfjTo8T+f+zmxLUFoXwL7X
QRTzMoQPFSQbQYxRl0NXokjdpO7Y77QJ2r/MefbRt1qmflVr+9fO0JPHu9ZL87lctZUnft14px4O
PhuVOmmyqqBj7/dlOGz8kSknG2o+nHojRfPGGZ3xSeos2zCf2vbBUO1c3CCuhhVLv1l4I3kWTnuN
PF9c4O1tP+VVxPTyxztog2qfz3kL3DS6HrgseeSHku0KHJLcjTBbzINd93XioHTcLLmqT3URifsf
C0TGIOQcHCm9X+s53NQySi+F1TcOFZzJm5ZWJLgsNG9uwpPVbVNTmyTaKpz1T9fZmdwLs6vtu0E2
4WZUhX1XT6NbEA7tCh2B8oeOvE37Wj4VSrEUwNZgmQmlvlr1NBYfc7H4TC3LHP2YMnzeNSdr8g2B
qTzwWqZ6PzYpVZ3f2vrqx7bc2yNiFAVv5XubZ9F5BP3xqR1NeMtMNVzrripNri0hVIC25O1Z3QbQ
Ai5D1Mu0TdaxLvWuQd16NYwy3Aisj75g70vikMpIq24gjcSIX6Jzz5Hi3kHndZEy15aJ27uMO49/
SaXBA1l6Dv/1U+E4vC2zuM+hM6tNN3khzNYSSDrpmDleBVFPtZBr4T/mXlN9953KPdF1y4+5fuOe
hE2msy10aH1lGr64D6tFfBlng+czCsoVF1/p8yVfiXsMhiGkUPnvhe45eFGHfSInKDxMUtiHbhvV
HNPm1TpuXZOFKVsm/jZ0SdqOymH88/JnkYo+wE37s1X5q/X9q2t61XW/+uO/77qGf1530y868P+f
eu4fkTX/96b7YzU8FO3z3zvuHz/xZ8vtmn/YqNwg64O7obE7ioP+7Lht+49jE056GTgWRIGjxdJf
Lbdn/8FXLAz6aNIJAYtAH/9quV33D+ymjpF5NupbGsLoV3rul20lXbb9A3XE5uZPLuyrtrLJp760
p4E6oLKj0wyFwGmVje85///jUZAlc4psxNj0veyjg0KETSFgxhtpsRBLXVbygM3b8u3nXfJLVPB4
MqhrcQYCDkeCRyzcy8NIqOIQmXO18QOagT43uyTFS/gQYcN6Gkzt+NFox/WsqyyGgD8/9I+sy/+B
Cv48Nqa+WIDjvglM+AqRbFKGWWbd8eJneIx+q4HGV/Lu+zAfmOe3zcpMpBB6X4IV6E0QRtkn7Fys
+xbWEvzPhpIUF2+HHj4zAjuDcUPpeYnsK/feg/Tf3g3XBItD1MeCxp1/hWq4oSLUeDLVxsodeWOv
Vpmd+Obyv5g7s+W4jWxdPxF2AIn5FkNVkZRIihQn3SAoisIMJBKJ8en3h95x+my547ij747tcHTY
boKFAlau9a9/aP4dlP8n7/e4JVC5meBBnl3Qo7+q4qqREWfxdjIEm5oVVAH3070TCP2Xr0G/eMjD
5DTv1WsR5iWslr//Qv7lQ2KrhGEoig/+OvYJfz4LE34lkFaqIPFHhHh7sfk39qDV6e+vctyqP751
MJnDmBawm3eSWJ4/rzLYW5XlRCbBWoH/MnvBEM2uLZ/dcn/9+ysdP+kvV/J9BPfoSzFkgGj855Xc
LWThB38+KTm9i6jzIA4NWJAkEPuMm6Z2++0/v4OYkbIwOHjNrLT+sgApJ3pngVVK4m5OcCm8eYlX
rzf+jfb+Xx4SCuKRn8QSKzgsAf/y3iAsQZtbcRXblNlD5eX1qfFLk7mktK+EOZBAtTX3f38v/901
/1In2rJzNmfnmoIdYyTwO0mseviQree96KC2IeT6/r9xcfnXa1KS+Kz/QNup6X/ZowGoKT1Ws+Ca
RnY9M07fI35er2ujd5rIrZZaRzNSkyz9+8/6r8+NdyxJsAtBlRQC1f753OQdafYVuGECt7R5mF1V
vDd75h0um/7EerX9dybH//JKUAH5AxQ5wKcNg4A/L9jXeH43g+vSrwTyzgrlQL6i2VZeMpC8ePX3
n44t1l9urGCpxdpMwJyG6n+Ax39eD8ak3PwB2djoZc18nkb28deyMvT+UmnVFOecD5md8nYX3Rm3
Jg/AJYPtfuCR4cW14LC9w6xHlhLldT0rzIWbIL/elL8ZJ8mgB0Bpb7KN1lV2xbGKdvrUwuLMS5mG
uvlMWbMgX/njal+myceifFYlBkoimEoVt2prJbqzdnduthnp+fWyF7b9EuyrPyQ6b1AxAzI1RWil
UG4zzi18lcUFouCqfzrlgLHxFmxLzxzoDd5lNqeQTAkvMz5gMC1mUpaGfO0Bnt0rr5p3HYVuAfXZ
hQnQQV3u+y7OQYSsZJtrnnYMw+dzCc4CctRKDYutwZLwa0XjPEZ2YOfinBtudb+QNDyDoyGPujfq
BaX3IHz5Krea3U21V648rXpwgi+Ob4iSsc8MZGwps7g77IVs1ALm+JyZiP/iwMprBa7ayS3/oDo6
yBiQaIqtiLNsHLi1hIDVywjY7DtP2lwZumW/7dxCDUUmwj5eiJRdu8jjnbXJ87a2XY6zYg03f+3R
lUa58Bt1s2MichEr1kipU/tZEO22k30LpWZ/Zm5W+CMLfM1c129w5G7QfylIbU4Dtv+4cFxY35zB
rcZzu22tOCM3x/0/Qi7Q56kR1noh95QI71OxzrPBoLXCzTSMdhbffRhhXdTvuQ3RwgvI3sDX0cOc
0KogvWcCKOAeOKoj+BOWWRtbZsP/zpTnVMm05P6aBlVnvVSAwEg3l9q9GUe+9yKyd0OOX7KqDL/n
m+5hajLK2Sh25+E5yJQwD1VbGaK/Qzh568oKmVYg7OwqczgAo7AomibptfQelcqKNSLvd+hvqOs0
G8jq8i0huBZ1p6c6910xPfXxEARtHSFzkMHroLXzmWGFuCGN22frZBLVXMaiNQcjWqt1eJ61bXwX
Yljrk20b3RL1DWB/tNWzZUSknO5HmEMNZHk8Nr958vsy9no5s7OBl/4MLWpA6OVN6tDQrei9dil4
LcosL6/73V0KnHi1/NZNVt6lxtRkQwI5EvC+VeFkn/2uz1/6plP8kNooqigfBaECxrQNP+18trDV
rYBjIsytN5JzGamKqJrm1on2vfDBgJbM+hUak2pjRwbbyuOFg0vMdfQHSUr7oQloOIxGZ+FlmAwQ
1aRdbCBDvrt6u5QF/jin0e4MedrsQIYx6fL7dCdprJbELxrppObGe/O9hSmdP3AIwr2avBkWJOfb
cLthfYUao9Tt25Qv5qsxD9UdTlmuc57K1cXkrRpxkVJms6xRGBoieGL5bl7z6ppv5AJteaqkIR67
Md/DHzBagvw0FI5LWF8dWCr8YeMrWtzbo5nB/4VGvvNzWrMe4d7IDF3SeYDJq8E5F/ViOa0a721/
UuhQgA4fZ9hCxZXZK9Es0aSzAsKMWXMon4KtETm5pA2qSQCSovpC7l1Tw7rbRnE/5KU/Piw+CpQB
ipIy5ksLYFZGblfW6lcFmWn9bgz40194N7smXZzRCT5zby8z0oe8qYohchUm6m0DiipTNSz/qi/9
+b53a+vLplqnOa1ep9dY4YBw3kvf/FEG8KrjzfJqfmd3rL/BQxMqsTJZP9BEm8/F7ug2HQIQ79Bv
FUKdpRmuCZAx3/rWWj+Rcm6/O7oAgnHUUNxJGN7yvjXb4WdldPIHrP7lm6glxHo8ooMnc9Lus6m0
a0EOz83UB4mukGX4wQORicYvGfY7E7zdD8nGiIjFlHZH/7rHm+9sUTznBB9GFmPKdOFA5nZeXXDC
LduLLRt5a3S+nXR7JXbYt9Uyn9Q29msiCA/z0c0DV303VhE0MG0z+aUOC/Xdhzq5RPNAZSSg+9C8
YDzL6sd12+fFXCirGFbu2Vm3Ap4JkjxXRS47vc8Fq22SK0NlPOdDLe47YzLsSIiJfGtYqOITGZF7
QP+9ra+rTcwXOHJIAaa8523PdNBcegBpdTVO2ntf6sAooISu0+toNTC/WzAsnchqW28nR+7fmrEk
SHIqcj9AEeKRFiZz29zT1sxYRlpdI4hi66r+s23c6t2uK8zv+cAVFouFPBgyrtMs8bwLZZ4bc7Lz
U29UwTfbagb1fTF1mMcWSqD346v9aOhTaLD04oHEGnzSyPJK0KfNraevC8hzEGuEded2hq+Z9tWY
35tOy+FTdVvxurl8fhxxqrFLOYXNIhbEWImkqJW9xHnW1fe7AVEo0SMEwsvcAoRGWegMnOA+W89E
7yXJj122yHiBOYjID/UsqZ2b3f3Qws/CW3R99ZQMDmfId3Ob2We34dx8hZthWWnRBTLFhdnOLv7Y
lZ9F48kq7gx/RI3cufIDVTbKw3qqjPAMU8v/XQWVMhKI/WzHeEUcvlEbbYjr6RyNAoZNksN3u8uC
xV3PA/6oaB2I1UGGAKT7ItaqHE9dFkLVd7Olr6MA5G+PK8w2nAgYyi1OlrtIsGtryarID/vyflXS
LmK77K33MTeRF1pmaWJzVtfeAkfPgMHadNlrb+pARPXSC4nQf7Wf9sUyNr5Zy2Gjraf+3TA6r0kO
UhYCcSVmfMXKVcCzVuP6A8Fzlp8U9NmHvPL3ImF2gSkc1Gwmz90SjGYsJb40ieuKBjY5BgonYxR6
QsqYDTD8bXJhYPOzpHJoeX6WFMUH/N+8LmFJpUhuCRZvPBFIWJBkQvelU8LVKZtW0UPOhHnq2yck
PKa+mg3t44lAsMobXiujndTTnq0I4EU1pagCwjAiqmnkAJeTuUd+LcbLWmv1fQuKyrzKumYK2GNT
PZOwZLd4u+RDZySlrPlWWVcVDz59qZEsWX0INwVbsUROpUxthUL7tJM4+7MK5pqWtS9zHRtehbER
2lIIsVnp4fbikBCGQrKdZtoqVee3FSy05aIt0lyT8Ugqj3ZHWldlJwU9pKyLMi6ybn1r2FOg+Gvb
Yr4snq8fUA91+vqgIXICLU7xLOdDPBWsDtQkA5L93SCnzjnDXM+9iw8XQ6d2NdAAl9ZYvix7Nr+z
byUHtbPKwE+cmZUcMUv4towsvIsYYYT4PbtdCEV3Cq9NHF0q0gSlep5ts37WIrdhehYZz3OxH5qP
cHTNuA9x2eHjex57yGlTz2hB0bWt/iR/rn3RP3YgzU+jkntAPy7lxe81H5p9n+vFtRuoOvKXPKyS
DYZLsrdOzZFce923bj18fAdbolQcWmt4gXaNPsldze66Z4nrJQU8+gPUkf6zUdQwee0tD1TakLK2
pKKd+Y2Y9uhNXeANM/ZGMcjUUSBTvGkhQLTfeVj3omDzb0TLgBQVsHW+EhHr9gn4lmI3tloHV9pn
FI4UbVwWafjgSxy4swyvNxRhM6x6z3vEcsoh4MVyu69ukO2vJG3gCov4hDbxyM2BwI1FApvufViu
WLF1L9mWGXREfdve8nUOUGyrQLux8AvxzdPj9qPYO0i+OKK1j4i6zEchtu6JE6jVMUTF7HMu1wER
Z7lN9ywHdxaFQa2OiIYtuA0yPa5xCAnlmfDWkjXP0Bx06TVYP+ai7W4dez1mDr7YGf5mOY7pvGLv
lgb5wbpoc2R4jKZmdyUDMq8j4faiQt5i2LC4/VW8GM4EF2FyVY+oca+4+XPVd6yyPV4dEin1t50K
qXgk5v7YqZbZ4+ZMHCIENOdQ1R0xpKU1yd8W/xi31nwdfsLMnOfIK2x1h+MwIwFrH+gsw7hDndc6
lI/IeOQJTZxjRg2Gwl5arnCKkyLXZhmXq7e85bkr9yjsBversVDbk5lcqcdqyg2Ksywd5gxsMdho
Z07eXme2WHJI303/NMuq+AmLRK6XhhXHHXukBoqAkO3biCS+PxM4FTw2GcdYZMBx+KEV5vaRkS8k
qI8rbAqSeLPngAehvnJE376EbO7s6DA5YQKYXP8LsAJQpAp0+YRKnagoUdpOH1lGFU5xtXcU9hWH
WT/y5bBXUTbzTNKAOc7vdpyJY5sslV/rIrBKCAaq13HH3/PUHiXq4WHBPDEyBZNrOpNd02Othl43
xkyvZVJpTWgOEDkMM50Nhlkk4WXLCnRESEvf65pluvumf3Yaqi7stmAtY0wssERXucG2pmPH+t1y
esqzuwTuG52LIxLLreRdn+FiG6lZazsCuO7YDdIL3AwzTmxxNWbImsrFGrNvk2zMNl68aXmb7bD7
XjMuNdTWqrudlOUNtwCDISVGmXQfSoqWnmrtPZlODKkVX9w4oIbRO9z1IO+HH6VYS+KOjHDhhsBk
2NK5WrSK3Slov1u5dJDGmwZRxTqwH4ua1KfIqmaGqAE5c8B8PobYkW9T+V5A7RgiJ2z293YPGdCC
NqCoTy7POgqdI9tlykT124OI8cDoNREBOuf1jwGHmU8pkFPCcyo5nFSj4HOhzKo2AEjHzQhrqYs6
WrTp/Yb6tPV3HVYoG5DhvoVR72BdnhxCJj+pBP4+p+OTfhYGHIi4qMgfsrD4LK6zjrZ2BEOy44YJ
A/Elnj2fpbEANrYdTXDUWmLfYp9drxf7I919hFyx+WKT7/46TY39JR+R3Mdsdxk5C2I03oXVGl9m
teo3UqNKltqKggL3qdIPgw5cJwqkWVSnWViVmcCfgf4fbDnEE0/L7CcNwtTFtPsb06zh8XtUfQ5v
wlS8EREp5sGt79f+o0Eo4xMC8eE9y5qds90u8+9Te8wzVdaz+TUQ0D+utFEFvMJyyL62XRPaZ3Zi
/BzaA3CLjbHklxid4hU+lXzKfMFCE7tvuEd5jfVUpOEiyWOCGnEjC7xdXzGm0mBCE6n5HDV9x1ku
uv1e80W3cdW67qXOcei8nh0EzrGpc32j9nxKCnPtblhLuDIVm1kuF2rqvsRoQk0jzoW0HxYPeWNa
IhJ0oq1zh4e6XloaesdGU4bKDQpIjjBjT/wJf7doG3JaUKOu1bcu29EHMLah5M80lThFPVrKqDVm
N4fDNco7h3iZt1BrsaBf5WVNqMxejnZsAmAiJs9BF4qD+Dnz/WlPJqewatqHzj082X1HXTLc94P3
jk2XSKa9hXi2QnojnK5n1e2FSzDFi2WiG19st7o7TBKHFBhrb1LMMlbs/CAdXpUb3hjJIe2aIPms
87PGUAvVnJ6t94kOlYi7cSOfepI8m9edVVv5ZQ4ReUZiJjx2WnnwYqPENCUWdavlTbvgoTazCFkZ
423zdVllTohX2c32lat8fofONor3Ya+5TFdT9m7UiHYP6tSKmQP6bR4sZ564AqmGAW9GV3juxc52
bu20HaoeW4WaNNNajl+hhRXt1RKONk5IEw4Tka40cnItj5SWcRgWvFZK3YepkxPmgn4G6SJyzH0+
Vc4AQ8wbeVZSE7mAfDWBq6pT25HeHq/GqoNobV3pxdBUfYiAgzWerWr0sBgiDTCjaGUiSES7rE+8
waSJ2COoCTwHt7oohih8nNtMhZFypQk3CK3mZ2319ivjxrZRKvT+gdjXvYYGvFocfLn36jqb/6Iq
oT5wGAzRZDtF2ETmurif4MewxLSTE8sJFoPhvr+I6dfiwyw7WvXhLew86y5ACbBy1uTBE+dW70NR
4jk9z/Pcf2PLYfpfA4gxT9o+dLajOYT3jd/VryAbaJF8o9C00sM4TslowXwl5Oo4+Y01UCz4B0vB
f5Vl16FsMoKPPTt4XFXBInOUFWEA2dpvbiLIpienLcidn3ZlZo8j0vcibv3MdL/uwdg3pyqzth8+
2XIN0V2401EXZnu51KpuEC6UoIWJ2gvEJbY/+uJSaqxIIo8ym6CFk52b7OQxsOHi/b0XCHaJMK89
+bvrx2m+4MBHH7HmNsYhc1+URYw8fW6fSOLrn7aBbU5U7npFh6yhy01IcLpEu4yhl9nX/hEAT/52
suKf8qVfR8q5s8whVQF6HTSfTkputzsIeiDwzy+T0xiwxia06AkiRP4TIyy6b8Hkr2FkYV0xRdrK
6veiycR0mnkJ4eRj5TzHcBKCFxPvmBwez3GoE006c+G+gmVTjq13t+3YuF5w1gsZJ9wifwkN4J14
2nqBrAuG54htge/8YtugrKShGjREf0hHJV3fVG/lUGBpgDw5KJBGWtgf9wJuzoXSPL8GbeflJ3Nz
OzpwE/Apyls3s6Jm7aYsgrIsX/qh7z+dzLQeqy4gTBTTkIUvEwALduU4PFEx51sx+y6RQYyaxAlT
oH/bzVj/FJvd0wg0q5Gft5bBJ3WwU3jN3BzvHEK1g39kdkxf3QE7X8wFwsFLl/oAT4zeLfl5rC03
fi9UzlcuIDB4F7kz+aXcalSum2HnCEK74T5sjFbFgALZt63u8CorrLW6R2orHIC7TlxyiGPhybHm
9tao8ds9VYaVhdHmZMGTXy0bb/FoD0E8gl+NmLo1Ijj1XjYSeulaOx2NP23Bibkq+1KYsOzRUOZ6
vK5a2b9mAK1DmpG68tsMc9GcOmEUWOmGjfzusHXlSyMi9AfJxAf1hZvQn/CbKPLUhyJYRXYfdve0
fsHHEtozjN0gb19Mz9iyRCKWfirnXrWpJTo2RuM6o3nRpeE/zSvqYM7+1llPDRnYH6ybDxhJQ6h7
d1S20y2Pfvbmgw2O1F3THn7O0tmzVA8+IDM1Mszv+9k1CUJajOXTdif9y4JfA3/OwTPnuiTrfEaA
uxjhCaa2defYPurR2loOSfSErRuhG6HLkANi8VVRIQwq4rRdEAna+ovDyfyCfx5sP4dG5cpeJvzY
XKmcD3TjcGYGrKhCpuege6nMMsjwTdyCu8qT7sMGyvOB95kNlrT6xs+CNDw3Rn1fBmd0FRp4w/Ll
76HzWoMjcjO+QqVj6HJHW1xYaDfyWgxecAP1ZkBlLEnHpSdv5WeIKwSVaTLaL4YhfVw/sV4+jKH2
+me+qGrlTeo7kH1C0jUCdtTiEcYeNW42lU2B3WgO53iBqx9EzGwBzV9g9frSI+u4Nrxm+FW5OFhQ
QdkbUC8XbPYwFrWtk7MdtjGwlNVAs5tZ5Q3azRzDkN0v36xg4DFhWiMupPVG3l8/GzX8ILH9WLGG
Y8yzQ15cmtByj0Dwx+FssKg1AHs29b1AkfUpur2ck0qO620z2PgJmZm9KI6A3g7xFjKsB4wL6Ssy
Zx/rBBeYGbgj57GIbUrG4R9l0qJuDNkViWaue7fYeh4ZU+0ZpGMBVUw9hbNFYgPXCNyuWulGMwq+
gF+lQGZtTntICHCbZ7HIAO0jj27Ru5EeLhPJFO6YSegxcG+hVJr31vFU01xx1CaDlhZwLHR4LsRC
eGEtJN0vy9po1kWduxt3ttGKIoVfcjjk1BvvcqN6YaaWEfC+2srIgnNRsKLEOjPLKEzdWi+pHBtg
cVzZYfb3QU/uGE5Ztvzi8bLSQAoOxq8knOxGQmB8iarWm7u3NvDIPJS49SB+Z9D8Ridi9CmNJn2X
v83NUzMwEaTV5mbHMO2RMkwE/UyQ8b77zf0ihnJJQUY8N16KzYKZuOYhLiADBJq0WYesTfYaYCDm
yN77pEM7+mkxqzFqZ3VpxUbLkiuaSIvfY5Ifw99huHnBWfv8iwhiuX+V2ceQjs2h99XqSyGSDCUs
ZQvVFi4zYiafuGP7oZI5RJSHYtebrjR+MXfAJi1gWhFgVaFMG+umcCiLT2dX7ZiUbAObU6AYqfHr
Gj3YeMWqrNiCOdxHWqntO69ta6SWozmNJ1zQmpP0zeyubGzn1iRy/ifmauhDVuAaXI6qWjLSZYdt
BFYbyI6JffH6xOWVy/D8Yh11CjNpbBS3LXtwmyxU53Ao6qN8o4fH+ME+lPcMthfa4NU/MSED4GC+
6BjX9L++RSZOaRbfTbBs/VGa9GEnaW8Fj3ebBcgcCq5a3+Hh5akzXT74fA/g2d4shcni08WlsGbI
RcYUyY157GQzQNwQUue8cFhqwS5g4KAlWtscTyzym+pi9810Z3nuNN1a1riqh4J8b7o4ypYX5bk/
v8IGAEDe2YBhDyqawMI5E9sJ1FIcz84J2zI/IOB8shH/oMqIPZP410jiivkAYan8MfawQaGwgtRG
wzAuXwD3aVPxlmwfWx2GX2G7bPlXJ8eL++hjC+M0shAoTq0F+zQ2hi5E5oJZxR7Z7j7VKEm0RCVU
hU1GLRIO/Ugzz+vFLtrMO6323r5ZFHlGC9RPJsj+7L0hkZ8algalqeNZ9EASZtVqdcWVmzdsUsyb
Geu3PJW1Wf0OITW/riWUOizDm+kDjZRUvxhf4GGdCrN0nTdcadjkRIsAOx7iXrdtkzZeyAmxNwSU
JV6zWujKK2QT18Bi/ZQqb2J3COO+GRliIBMgDZIUCLthkYhhEQY8v4e2wNFnGBWYq113efadLUSh
GaYW9b44PuXDKHx88pCseM4ZrjAsZIZM7C6g1u9u3MAnuORY0FmAyGTVpKaCt5RWHJSPXUBCJvFE
xnS1YoE2Rq5ZNc97gVVYwpt86LvY9dtpuFtDGQ+cD/vjVqKUJpAKb/CoGsx6T4ygMTfgelw5rnvF
GjLRdD8FsK1XNIky+I9ONfFFxpVc3PA+oMtrU59oCq8FFKsy9wIgMw95LHJ6q/cw1NP+LHMLp8ze
K+RewykAM6VBF5K5HVuju3Ko4NWbuLaVB0Ld5CUU3AywFWo9IJgaO2IwpD/1GlaYx6nidr2xn6xy
mQqsP5S3XC/LtEKwaOvwlEnOMlZERJ1xinhMC6suxoKk0rAni9lY9umKv3WskjFT81UXuaAh3LgN
fn40Fk5/VOl536+5XRLRhoXaKYITwSaFBU7Aqyc9aNecUo/Y92JW2xn2NscWZF0nbjbHvXKyBTtY
Qw8T0GKXrW1iAfPiZ4ZNKzZUo6XxWKnB8AmjR3Bz43YqWG4MvNMI3wq13M/WVFbhtcV+G08lLbBW
8Bvsm4eKaG6vbofwLKrWhNk+TDnm2EWDx4sm6f3amZQoz7DtPH64U/f7kySqqboUvWcXyWQRWw7e
zHO5Xg114330fh9+WINeMDiDrrCEQG5G731laIAaraEtQCiWpt8+ob3TxX1eY7b6O+gcda7HpWpv
lwb0/wpZF8IpLHAcL9WOX9yBLY06BUAxSMYwAOowTQSw75435lbE+Os++leNkZd4a9PDulcNbGnn
zGFueqdSwRxIEcCA9+sJ3U7slESOfrFymx5+B9gyzzbLxAI/mdIJ08LxB/kqOBO7e9tAgoXWB9ZH
DGYB/GeX3vA/lLD/iLX8/6Qk/0FcvpOf3aNWn58ahfFfKc7H9f6pMv7/QzBMXNz/4lQdguQ/FMPo
hsuf5R9y4X/8P/6HvCzc/xKAZjbBOpjyWqh//w95GVEwzhZUYzNwMRYAlvgneZlS8l8IY03YvjCV
nYPV90/2MgwF/h2ehwFbOMiT8EP/E/ryn2Qz7Ijt40+IbRbkS1i3f2G3sbsKrU1QF7xZWd/GVf9A
t9mjewnEv2F64ooLkez/MjC5lof62bXgV2C5LBzvYJz+LzEwbjzWpvJyINRAAcBPy3Bi15yjD2pX
I9ZUBZdtOtK5wZm8WxPbrVR66/Lot1n3LrXd3SJMoYJNwERB69aX2fERfIl2i5pCfIaG56BpXF/K
PrSvRwj796imdIILgrivm8x5O9ZMjzSRt4VlhLxwbpiO7vy5KWw9ly63P0rDQsaV5a84z6H38xBR
RJ7T4qSFD/0G0GwEBzQye/Pd2Or7WQz6E0kKoC0E3p8UxxEHHGdk5DfGyFmr62be7DjDdLGPd7/F
3GhSTpp1iO4JigN8glUet2zXbMzjyuFRDXiJ4hUEuJliCEk/6LU6/8SdDhKwveYlGVhjjweTq3GL
Kls7N5R+bI3QqK3Uh6ndmI8EjWAxF1z6tuwz7I8ndv3DtQn1ZdcnrA03f7n2cYtaELs1qoqKBedZ
FpM+ScGKTF70Odb00aw5s6oxtU4ZN2Znv2MjjfVXbk7OlRk4mFI6vd68CDm98RZmm/cNIU7/C5Oa
8sEC2gtiyUDiJLM1IvlgOnd/6H3wwqtGtm4IsUpwz9GWhDnKHtt/3fouhBKlqx2HoMVEMmcoQA1Q
l+zCAnR8Gnsi1SOUW6V3zfQzYBE14NgaMebu8KVCKBTomczyBU8qir4x1oCoeYPpTpTj9hZeM7E4
XgSlu64PL/XJxUOvdjhXuTAdvHKHIdKt7TLZD3kB2x1Ph9iAnrwg6lLdswtWjpfJ4OnvlelyKjgh
KbBRaU7e72AN+i3Zm7nhahr0I6ZQY66eOe2C2et+WJM4Ju5ubDrNIo97UiteILMCYYdW6aMsxVH9
c0ab10aqbMQv1GbGfg79MXzRNjZyOLkBRdGEFqERH80PTnSFClEOlVkRERoF7dGeETlzph9Pbm+L
/qNqrebOMTPIFRXHzQDK6NPAqaVH+WbPevi11x7mfDM6vz6FLjN4+DA1k0qEcvAJhem46fzbqJeN
ukBR2uT4WavAKRJTF8sbcBk7qK411mspmnpPWdBiWBlgJNrFhdFY4MMGEezXg7up/uKjIn2HDl2/
bgqtfcJEverTRh+QQdiwzSENajy1SdmsTWiDuMdlicr8/BuQN8CKuaKulCO6KWYQmJh0R1WQUzDW
7acq0FWlWtQgN/jZqzKtJ2xl/wHavdW7aTzStNZBshAKcbdbzkGHGelCmW/WXZzpgsjJXHDV/dbO
JcrKsvTaY1OhGOg2hNrPVT9NT2MHSfRK97V2IyoY0/7oG8htQRnLCxvpvoh6FLSfYLeyJJC1nNKO
Rn7DfXOmZ4CnDGJum7Oo7s15XX759qhWJI5zTRfXd0yiaNywBqMXfTXXbAIYq0L712q504cFO+wB
CmJrJ/0C9Tr2jfmAEUwfoA/kPXdOA1IHYx3BNJode7mUlMHxPpML/JRRTsWQWm5b7pd+ytUDKoyA
WdWihcDaTua/a7vNy7RqDUde72qQazJl1VynSjPSpybuEdMd2AJrUHxD2SvPXYZMLrCPjZoqStWn
YkEvAgVi9sU1vC1XXoFg8FAg6LUtLKVcWFwAl+J1amBYxouARpsj9EdvP0CcjEqBFO4LQRvsEP1w
2bx070xQImy2BiiStso/dI2/cOQFQRFE3hrOWG3hcYBjlr28BuUgmotVqxnAOMCNKy6F8Q8TgHYM
oCC4WxubqIK+gHpRBwp+WaZoE8/BjswhAcXX2vTXJnTb/Ee/5q7+DJTVtb+HudvXnz1LxDapxTC4
gvYXafUDxntO8A3vbIMhRLgdIniUozhBpVvDkuARgDcvb4kTsmjtAR0PW9UWyx3ws6zoZonJhM32
ktGnN+zzpNAS33GfLeOqDYyeaGkTpRrIFT8/uxSlUU83ebE5fKQVy4bZhxaLU9jvyqhle9G259W0
6hr3S/IdfCCuUz/A1kJ9u3VdSd83WfuQ5NhTU5FMfxifFrIVxzLea7MNnn0y9UaKc14ND3JwFihb
UO72S7e5vXMGQ/EhGdrDTCmBTEzxG+q2vM4JNfEubiMc/97QFax1xsOeM5SDdnptraLuz2YHvnRG
QEn+YE6Q2LFaI4gRFms1AelhoTM4D2jueufSEcviX9HowvGI2o113i97oT9/IVZCm2mnwv9m78x2
41aybfsr9wMuCxEkg81r9o1aq7P8QsiWzb4Ptl9/BuVCHUuuslGvFxfY2NjwlpWZJDNixVpzjqmY
O8NYqJNvc69NfV8hBTUvp9wd80ul8FtuxtwGFb2Mz9zoguaRr/YBHZPgAd3l3G/wiuFSNxOsvLz7
tpm3qZEP1wOSA2cbeVkcXbL+DsN3PSO53/QprfTbIRXWxRixvp4HZCAo5VOa2lwhZyw+pahK9QmF
ifOtkjaKYERqiJjiNitcxGtt1N10k2V+VXIIux/NVAfRi23LvLtkhlyHF6WTuOYxFcVChCyFr+GZ
soyiJpiKCZ4Bj8qY9Ft6rs1EHrMdzvZJzNMrygVkByOMDB/J4wJCp1ygSgFg3EyVT6PRn9Why6oI
jQItUntTLnRr5L0Z2Ge8GxOH2IOyx/vEdIrnIa05ZAcMybbxnMXbMIiyK2qG8YcqRbadNMvWiqez
hd4ksHskHhPsZiyuG1JMgGjXaNKqXrHmGmh2+36ojyCTsv2IQhOia02Qjp6qI7Or+bFIE0aZnQR7
7ekaRWDLsG9SOi44DyrjspCjt29MJOH4R4cNXJcrCGDw012Xdo41XNC2GXZ9676ipiepC634moG2
WKdhUO1qqPqkyI6vc2fovWNmJhqANMoW//0TbNSCoUI6MA6I5GFRkH8uAJE/j2mOoonPGjl0pwqf
m5yh50SGZrLJAXGcoKorcllct945iTrYWWhugY7BxGzzzuSBroQF74W8C8zNfrYT7mx88wPnK49J
ezPa0lhby1AqaezusrEYoY+mYbasVuQDRlY330xllm5Y+apT7dQKCYE2voW2feFFo97UxMVs8tky
rgPHjNZVXaenxJ2aux47PIMXtwNdEgoapB6EEgRl3YZqrmSfLFDJh36srvSIzMi0s8e0Yf44jCBT
hnYQn6rAoHdr2+4RYFvJFLDI7yrQ4JfkXdeXGMGaIxBBip9cAGImMoWOEGM04VA+6TKoTlPLE2MJ
JForKJHxhdTm3YiKdCvLCOYwwUiE04zxjgK8/tzE1akR+j5l8Lf2KZe/QgbzWdGHASEKokgW8EJ9
St2iu2oBtV/ZPQh71RsovpZuDIOAZsUQs9vTkJoeMyRU9Q4m9heiBgAlds54LMA0Uq2LDBG5N/MV
3mjDc146P3BvrJFN3EXGc+mwTaL8Gh7dscmfJ4b59KU760QLBCJ8XpevkFD7NaPg8oQ3PDsWUXbn
13JaR0NBvYeeu1nRjym2iZUvip3YZlBims6DH9eoNewqKr/LsnDQkyVO88NszfhY2iaZ7J0CLInP
QRQAWPxlSQfT6leG7jYkGaSY1otEf59zrwNx0hp0rilGUeN+TlIGmraTqQ3SBHVUyCyRWFmD2Jp6
6n4k9TISeDvO/v+TPVwuzHL/2ZZ81C/Z9Ksp+e3nf57rpQe4C4KeEI7Fl1w5uLR+mpKdfzjLSdd3
Oe+DKOHw/69zve0CCFOmcE0JGVFx8PzXsd4CBIbdSyxRZG+eZPu/OdV/sHSRnwVw0laCtgImUvdj
GGup8nrWPlrhKNbDOXHFCxoSuc60SZaJiTozUjL6G3dSmh9fFu0E1E5EYyYyCglC7P0BH6Rg2thS
Q01CxUibbcCVc8wNr3I3foBWbtP3beJclFC/q6skIe3pmm6hVETUA3Q/J0CD4SsFHEt3Vt941jZo
XTmuezHH89JBbLbUu+arDBHL4bcOocWXTeSXOwgjk3j2slJYh8qnfD2JNs4ZU1hJVWzdmlTZNE0D
61yleQtxoDKrpzDsplejTxieza2IN2EqOLxw5u4/9+xPPfjMeDbR9EdDc5NMorqjzwpwuR+q2TlJ
39FMH9ossI7Z7NufldHN4Z5VJpp4a+PQJStycukttz7nnHWRxADZaL72yRrEn7FgoxCYJ0hmp3ja
yLmJ3XPUEwCTbTRWrJQBY2MPRyaeY/6pRYZpYozu/X0uu+6W7VNem2GIpIZFWDznubg26jFqF2jx
cFnFbbGLGqdfOgyD+zmn8AT9XLZ2eRMgO8h3WVaOxh3UscnaosPosgsB4gVinJOMyV4iT3oeGEU8
jcIItoXJNrlWVQ5TofKaa1F4w9eFTkE/XeFW3ATxzActB2AYa+mihvsqYHEPW9xgfGgOEBiLPANe
6VozA5QHwSTTpP8PjJYpLiPImBY6ml0OYGhQTeuuD1IXDU5BsMU6cIhPCCtbb2emEchYDSQG3U08
IeG9a4EPLz+S189Ckejj1NPEHKG10L+HozufEgRDV2nbGvbJoyNy79qlJNA5bFm1JySO30TOxGY1
xigCKQUz09mPoClg5MyzLWgs5BSl+7mHkgnq3Zut4LpJjH549axmlNYJdGVSzEgcZ8E2KLq83IFB
R1xADmvS4n0pq2fRJ/xnatjc+94mhHWnqTFjon/cuCzp9aupToiRopW+NVw/aG7SVlrpTW11Ot1T
0eGbxDVRRMkeqSbPFwc50d4yHoLMvyppnXRIRE3TGm5E3RXJQ16ZUXaheOx5Cukk89NUlm1HefLP
P/RmGfeH0TeTFOmcz28OsFO66aZJPadFrFiFHqI/NmPVz5vYL8IO8UbgOl9Q4VLjTiEjbgYQWE+e
cPpw1eao52m2EOM/93HvWFujHphTTigGsFtYNMbpsVfebcH2jQQN7kj7PCmcipvAgcbMN6Uk9MZz
9UjnK4SDVPS4qehANVrs4a+iouizhq+KqMYpQZ6MLOaR9nuT3gwOA5d7IJZ5u23ymHWDGTUPJDSW
ON7ANW3vYxvMxxFeE7qjGqOZ+81kIOVuHOApYk/no/iuWyP+kTXS/8RQuVLPGEdmvG6l1Dsl5QnL
VbMzwtl7tBKbmcqgWvs+rGP3CqqTuKyn7BCRd1IDOBqFaa6jGn8UBgw8H9Ldx0trH0XwigFXUq0I
7dnNoXqwlvJVERRNHAAq+DoL17rv3Bs/LLObWiFd7JZYjhW+rvFspTJ47AnKbrapSTbVLW2We2Kc
ftRAaRE6YHfbU/HIYzf3hQ+Zv+Pyx9YVciYNXdG3h7tCshJmYNtfGdHTNwBBc5uV+SEd42YHjOqp
T1BfFqTPokKUj5WHg4gbfenWut5EtiRjcmj3DFeDI9XZ10Ln1xbEDmqPgZ5QYNyhiOaw27rTBjtV
euPTM6Xyqk/N5FPAjg9DrPeVFhHDacRcHi7fy75lHtX1GI8b7BCc/regA+HBdOWVS/vE/ux5bjXi
lIohjEWPXm5tYxs5D+W33rpEka5SwoM+yxBTY5o+4kw/019w1kKGp25GayKi+qSdZtM48GImv0Z2
EADv9kB+2WwGFN7nkHzkXShBvNtBxhNi6bOFmG2L8P0Tu9ewaXCJcDbJT2bFEprM3o5lSj3N7nRv
LcJyornqH27bEe81dau4nC+CoP+CKqEEJEZdWeOFxaCJMUSmA5R2eDqrEP9lFztAvb2NVXab0LRe
Tc8/GjI7FLFprao2n55pLnMiDCJuSzQIEIOi2FXSuDCT8B49yY69fsbhgAtuxiA/rZge1vaGk97C
tGfSuRO95d3W9H8Zs+mambNzCtPCv+oCdSsqmARRztMT+N1T37u3RGYZK4BCF1hhDpyDYArhfSEd
m6WayJh1aCf7EFvW1sIreZRqYmhccxRQWBd1UY+3qmVTMhbYkVH5X5O+HZGCgJfCUYM6ZQZdkgA+
C+cBnB1SSck6s1VDdiub2eCYogUNSqxgaOq8qXgZ9MwyhMpn0QiNfcbZlBYAc9m+ZjaQDXscmYxX
KbEfoIcOOW8ypAEimwGlse2En+FJoviJ55ZmNhPEahOZXXpC0FDdF9qVL35Nv8c3mF+uHbfx062c
qgtWiQnHeVVsykx5n12vkPSc0+IlokMrd3k0MWjPYbBsp4qrNRIZEJLWciBhHktNk1hVsuVA7N3T
d8MqEiVwMzlI2sa2HdD3B+wNl1GY4k/uwjnciLFvn8dIcxyF8/elcrBYlGUW36ZUimwJad/vnHFy
rjvpvwhVZ5g9DNta1THnxb2UeHi+qtTX8sLX/DVUx2EoVjmFAcEbXl/tK2KHULJ3zjqcDebWMhx/
IBoxNzQ+U0b5kxE/Ka+a0TgHCTlMTZmGDEYVXbk0qM14aweW88YHQBNnQpjlhlO+PTFM11d5HA7d
ujAj4e2IYxa3Ya5HQDWCTJ+VSSbDBguucZXPET3QoGrcPb56iwCcJrrODXS4gTm4X/FcpIdZDOLk
pam79tGNbOFKaWDeEVE0zphPbIHENqyymCY7xDOUfjyjt26lWlBd3Wyh/zXS+lKaPiMLsK31qkzb
aqeatL6r62mG3RX1KJmDUh4JDTA3lWxTdvgw7L9JtJx7q03k57qSFrBJjnvgyu0R+QBes+gQlon9
uaXbtE3zThP20BsoOXPC1h/dwd+joSM9I69BadpNfhS54FjWGCwvZRsgmQ4H+1ImtXtCG1XeeaP7
BEEAW3TbSwbpfXtAQV2AMfQEczBn37IE7lVIP3vTWIa8J3XX3LKdEmIVFNV6rsdh7wMyu40zOz7Y
rJUHXZvJMUbaskNjrlj5YsKh2frObg0FtOgIqxitrD/qpmOOEKfObU9dfds13cCmhJtfK/VjFGN2
rLJlva3hDsLHAwtPV5iJ+MovQ3mZpJ04OW03X0VmnOUbg96ToFeU59/I/2vzbYLh5Qg9sriaR3/X
lU2wd1Mcgeto7gBxNZZO3U9A96imQicJ9tKYNUbaxPg6gef9LBrwhJHyq+yIMNrHs4kHfTMClFj5
BpS8uXHKc+vmAsntEH1n+2wlNhE97N1hbE64MBv8yI6P0WqwaSGq4ZalBxEP+41CPlQRwwdQqDvM
CHz2HKqxEVYtMmymLKTrtPF4CrIUPgPDMoTVltGv08SYDkkrkrOGmLjLzcF69jnUoKdlviZQazp+
d+4xL1ynrT88VkLa9m5BoTSYCwwMVpMb6Duvr71Lq3ElpUvWf+L0iI5lNtxhLxhvoRgd6by0ZPwq
Jg5gQleZwKA8IETq+UJ7MGdzurarJJ/ML6Er1bplPoabfPLhUNpNNew6Ji7IpAfh74kq8zpa5J63
6euckAarn77CiEBe4qdkcwCENcdrZzA8C1qVFzcHRzN5XY3Ebrjndla3MEJxtI5YQ5t90zfuKZJW
fm/Zvr2Osrw9dak1noqcUVNbesmW6MtvVa3pv85a9hd0N9Df8VL1rTFOwwnvM9y4BqCiGetilRJR
Y6yycJA7Irdp1Vvo4FalUdP2NeMpmdYdLh26iFQ24TUiEpxnmBq99ZRwJEfzhZLbsuucXK3ORTnH
k3kAkPPS9uX0KXYWH/0wJK1CDgdb2dZVdjkEhXGk/xVedBESGcjTj4ETxQAOC3n28lld9XGD0o1V
c+97tbnrOxXQoa3NazUU7tb0YoM9P4wfFD5JDAQzsuLJjC5pi7abNgG37JG4/KSQmV2MTdbfGoFI
90XpPSRWBjt3stILbOTFQzPW7W6uxniLtr7dY7kvD+A5mnDHGlQRjdfVGYQBMj2rJZIz1XhKogkj
4hZRGUX9zNPcgV4o7Hr8NPejs1eFoMSIARLjqMuCtjsrDo/baMIgb9lSVqTwBZibzLo/Crwb+kJE
gbFbOhsnj7AXIMyOYxzqfCh3VlNgorJ4eV40phisfNLt11ZXqkdErTZ6H87YSci3tlPaZBMHkccJ
ktlskPGBUy3Dm2B0CMKzTfMyqwv3MYQW8yPxDYyBWoj5OhfNNYfF1l/XvFtomT25Nz1ql1VKkxNa
odH55wBCMUNAXYqz59EoFIlnc7cquLPAcj9p9NgbMrQcn8g8I70BWNb7KwOeKT+qUQHgi/dD9IeW
jE4dQrwFdDDOW7NONLmvWfxal/O0zbHT76YIe+FuIFpLoydyYNWWylweSI6U54GhKfZ6jpEXpGS5
pJEv+FaHvLQKefG1DfX8qzN16m4apvmUtSh3VqJr4cTEnU1o7ZSYZPNymMC91Xh9uE1KgZ7PtMIn
K0zrZ0V4FfnztvUJrVW9VVMYHE0P3FpBO5kHEkjjPTpSSX+5YFrGuKb0fyiWonsh3O8gD9l1+5B6
F2VAb6258z4obdoFT4unFvViUlnfaLe6G0uzwVEGZJw1xwjxfq9T0sFmMz22TdzvjCaqCVuD3bOt
a6T8RpzE9Lvpfu54ZXgYscw3piYM026IrDFU1z6xueXHdmisq45IxQNaOAxlgmeGgEG4FHc+PoLL
DPvGfY4X6AqMI3yvSs9cfe/scltOQQKis7amUW6ZKHYoHljj2ShEmrxmbdbu+qyLrW8IrdOXLDew
PoaT+zXWE0NnVVX7pCjKo8DUrrau3yQAHNM0xhOfM8zVjI+h00ZuPh67Xqq7GZ9Nf6ig4jyBE7cb
yOmpdcF4BwYkJ2cGqkvu0DmdapFhEte+2HRpnO7NOkIfOOk0vsXthxk5SCGAI4PLFnwtVu+NOVct
JFoYx9nBNdNZ7pDsu1+Hyhvqi1QNMxQf0OawU9uoeMmY7LwIcP0P+DXQ/42l4Td8jahLuXqwey9h
TUzhuk/T3D6n6TTs8KdFT5FD8BtlfCrAU1Nx/qA4Y5zDqAsXiREb8aXZCtxw5AM01yM0pGc6UQL1
ihrCsxtbwRNSiHv2b8HOMbTl69C5EBmqwq8Jf0qn9iW1fZMwwYKjd/DWywJvwX9jPyy+sS/00XFg
0HRLXAqZcqyWzUMMOoFuVYQ2AbudXR7mqCbdXcdVfzK8ud5GUgz3oGfdbZzDy1gUR9FTV3nZKclk
LtfwbsMXXZU0EZQRSM5IQW/QVxiHysqOnYW3oHfMXO2iWdJJgxxAFwAQDbBPFNMtHl1tZRFxeB7/
rlnUaUkguoMmnMv4C8NSNpimWyaqkV/Qd/LyyMRW1ShZnYIWbeG6HKLmG3+bol/1lBoyzapnHRnB
uSA+BKe5gQw63XJq45dUii1qY4S16HdZ5dpU9ow/tnab2w+ebOc1OxM/xnfS4uH1+5nvEJ5+rG5v
f5689ZjA21XPJgKeowcqKwyLcGKMx6zqGAdK4J9Nh4bdGipq3okKTSTT20PWmmO6WK7BzF/nYcLF
wOM5C+bOszMTcOv3g4sMebFd7iwX/crOzcuUtOcxD9sbZ/ZpxcA6r54Lm2DvTQUMclwPXsC/iVQ0
8zP9aVE+WGYBeZDjrpU9INni9je68vRBRx27kJFA5iVEcKit9LJVvll/zQuXdgvhhkur561tQ6+K
i2TqhLZPlyNpuYgSrFKbonaDcuvn1pAcxGCg5UCGnYy3IyalZ0NZ/AJTJVy+n30cq6JePhPxrNrd
0ArugYOKtd051sjPgK2oUxRcoXSAkcDHEeiDMEUeurThI+nW4vdr7hNdVuwj5bUh8bLA4UmRj9dN
nbfPmSv5k7AK5vJBQGsZb1kuw2QPBtdOLw274aGMOKinl/k02gmpsl7SpVeSpSe/6Lu0e6Lwb/Vj
4YxB8yBbMVc7Js/lsqGRhbDvBDrMdeNV/LYcs6uzR32jsiv/7aN6nt85R1p+4JyLXE9rtvS2uEqA
nUWbnvcwnr0xYlKUIOlirudAqVoPDMAYLzslH3HMbN4+mBmgREPVhPuYwRJ7ho01xkH/2jSj/RiP
nskp1QOOo+QuLdw5v7eDHq7N/xVmhO19cYGDCMMmQ/wVWYQ4ARdL61DI8uiVrXr+ZYjyT7zt//kl
peS9DBDBI9RMdDbMsXzT4Xv4QQaYDKHpE3PHU2ta9XUxWgg+FoXMuAL91zAklB2khD+/5hut8n+1
h7wof9c3TUdhp2QC43wYTVBMk8dC8bRyXAPCcJj3Yo0dzvzecLxjHjerkz21SMC8Htw3554CSttE
k2WFnKu+zQZ4G4TrCbVNTPLsilHkAKtq9aUePIaMCiYNIciIk02w0VZRcHDR3oPtGP0dZtOIRN9a
nnRpyGbjOwkyrz9/vuXtf/h4ZJogq2QObjJo/XBNZ1yHku1jWnEGjnm2y+YYRmm9aS013jSDPVxa
7kCqXhnW939+5d/upi+BTViLTlVgx1TL//9F1FnzVevjAhhen5gUlgioj3SIo++RqjhAoJ9Okr/c
y7fEtPcflqLV8121DN+kQAD77iWbIsYbmtNGwpkbXJHwV9QrZfinMUF1BCDC9y7ytHavUY9Xp8LD
tkuvHtyP6LzW2BkaJeEqQsDR/eWNvdfSLs+YJ2kdM99jMuiZ7odLUdSNmdZs6Cv8oeONl+fjDYZa
ykVkZNQGf77uyx19fxE8aQuS3oC0mnybPtxxfwocVGsI+Xo/53AFKQ2UPgZU+/jn1/n4oZjyMVNz
F0arMBeV8PuLPcGXTfhOERItSO+hniWgddsQ4NmBsSvZG/78ch8fZF7O5DkyLaah9PwXufSvj1Mx
ybhgPSrRpi0bTzzGzBmmiSYQMdw4cDBETksTio2BJjLZeu7mz29AErn0/spKnikGuCZEaVs4P///
L090PJjxmDIDgkeIXeEparPZ2Ca2jcikZOJyTc1h91ujDSsmA1GbPgdzVqKvDxEmczJrUMfQDqZj
ohkgXsFHIAqcjGOwUQgUMe9ZXoIOJ9AgRNY2iWs02TTrx7oOh5gzxozqarSSweVAHE0AmFmikbYK
rHKHKqyMaIPJk7X/5whG9ZqNlpnBUoNiSy2vTZ0XxJ5S3Saovsb2C9x6Oz4XFLLmFUMHp9oYmTNN
hybTQt9kw8h1BoYmywfOFmyoTGmYBCKUYdPVveAXe4XgyrddUOQ7kP3L1juQJLIqe6NMSR0O1Ll2
Lfc29Cf+tCaTDazIAAdvZbPiyf0g1LITJ0iN12YPKY4LqeO9tjS3knUtfAmrsQp2cSK9Ewg9GsG2
dsHpg6b6IYid5HKhSaIGCJgonECkBSRF+QGgrCaKoseZVJBbpJiazdS0eQv40JhAmXTes4u4QdS2
z9yeIkR7BsEukSJx9bvKbKro0o864w45VKCPU9mz3be4tGhOVFYiN+XsxfmutDx+jxXTSdqac02q
ie1TUq2RsVJFpSj12x19mnhvjAnXEq0TvzhoQ0MfyU1hg85JYmN291aPkPvqx6eR1K2RsCVNK7Ut
8NoBlhpEfh7dAVm4jmva1x1623rbv/0Gck15kY5ZTLIp24GQCsTgsX9gjvd2EVw+NPQQXr00St7s
TI2fEEtPaO6NHskoAOqqmdNUI0qnaPB3MZzYJ0SVPDWJYK4xGUN9FWjyeLbg/jALBUDHgnS8bJOC
qYJTJNOVdGwOkFmbTMbpZ5U2DgnKdp2A1DDqHpIOnc0fkmDQ24nAZ3sVQixWmyAv5uzEsQnew5+/
rB8EB9AUWCoooXyWXdCP0ny/WvhOCmdTYlePW5gyaxyu7i2fkXXKIzVHrGUdXSUeQrO/vO7HxVc6
rs02CxjbMiknPlYT5sD5EP4bs+3MZ30PDVrLm7eQgj9/vmVx/XWRR0VAQ0tKX3kuZpCPEZr0Ve1e
Y6hb2ZbhPkK4zb8nwmrqQ5QgVF3hJ+fgms1YTM4BtsrPmi/Fjz+/hd8uMQosog0XcjYBaubH+NLZ
n0yjyB0GN0vaTDlRxtNqcm+lKRFAWGp6zUmNCf5ygT9WFXxilDAL2N/iWnsfPzgzt8iH7UdnxPaS
syU537BqLaNtzNdwb4gg/8u6/9s+x+dEK4H+E4UOUoQlye6XVX/guzvmKSPfOYr963GCN7gJR+u7
PzUsJX++ph8fH1MQGyhIZkWZQ0bBx5oJ+ziMiDHBK+BzFAFehtr/FsrsXHz98wv9u5unuJI4jNCa
SNd6/6EgTOJKs915yTNOvyoV4Iawo4w/8InyhRzkja8/xRt/fl2++R+eXFNg8JGu8gjh5JpaH/Zx
Nr3CaQOwzrSesmsh2vY02QLySDplBYweu3ReYzdFXQr08FUZuoe8kXjtSxtZsQawM9WvZpk05hZd
ijqnTBCnTRX42a2b99ZDVbj5hT/S3VzFyCoefebOL3lsCr0pA/ThQI1Qk2BymGhkxnE1bMyw71+y
2FvkObE/nhQPX7nB3Te9WKpva5JGjDohcwmQVVY75VdIbUa9n6U5HtFhFN7NKF22q4nw8fhz6Xu5
1qhxa5DhK8dwc1i6b+frjsIA6zmDNPybkB6Co6Yn1n33Tc0y1AbeXJ2GcrZdcNtFbxwQ17BqR3ZC
oFfTGTFsxbc+AaZE/rx4ay4ZFueKy5yzvndj9xO/IcxAt1wJxJfoJEPJAHcetMhPnRPACWwhx6AU
6vKcM6/Z5vzOIipNNk5/vgnh6yAhIVfmmdMq+0bGfPESZXfu7eLZZiErhsS4bpEC3I1vjaCItOoV
xsT5NQEnTYcN5+F1q3LNB0GSQ895okggombcqzSDWGsVaHgI9PmRZRY5Ok4KyHgNWlcAOXH53l+0
KqFjrYi521RN1dkH7N0THU6y257iqCjcHeBFH1x0aH1uq3h4VB6VxcYzHFWdjNJSZ0T7drieosSL
t4XvtfsG+DNqVJR3BwbVnrPG/cQWOCW2ttfeOPTNuU1nhGh4dM8/9wRFd7BhXQuM9OJnUyix46J9
rqJhuVUk9+ljFcbUYz9/nkmQF57xQhNnFWt8MBcuLcvPI1hb8iicsTroaYbAlGat8Wwwn7m3kdTQ
PcKDM39BApOeC2mUhO5URk3XnDJ3TyyB2hFAR4Bx5o8BHoW564LLpKABvWty3eKK6Zo8v4yHFkdt
BklCblApt8YaiSEP80+py9xMvOWi0GG1d3KPjnWGoB2TLBRGNMl8R0jOebu5SRNbpD86TekvOXrj
/u2b/1+JRe//HwuvMUlb+c8q0TuWja8vzeuvQlFz+Ss/haKW9Q/kQTbHJ47JnNeWGuWnUFSKf5CM
KlzBdoBnhWfhX0JRT/zDVS4eT4fFmxLgF6GoS3oNRz6SYBTJoIwAzP9GKPq+wFhiXmxFZc5M3KGK
4R2+3yAMY6T93Aq5ndx2uJYlPeoVOHppLT1DztESU4C361jS4CPgltEXBvW7+/TLBfs3HaFFEvtL
nfPzbWBBdTnGMkHkCP3+bRS0bVp/ynkbdFhT2FOj7R9Lz5+XMcoQfInn2WT2CQfnc1czulx1NPyn
LcxKNR26qg6wubHZHoMQBBTo1rA9OWkDaEowAwNr5dpF+NPvjP34P2Ttvt/hEOlyQLQk7UG4HNzH
jztcksw+CsmSUjMiuUxYxbSPA1dflY6ozvCk1Ba7UvQJDUMCeD1xjpAccavWtjyHvbMAhQLKeDcK
AND85XK+T939+daWCgPtlWDa/LE3QJeWi21IC2ENnU4X/wFi0zDZjpHV71rOSslMNghN3nYzcz47
IKppNvDKGTz++Z28P0r/8404Cl0zbQr1W6GTDuguqMHtrT1jUV3ZGHlx2xrZjaqNYReAysCLsih8
pnkK/tKN+fhMLffnLf3bk8RGmd6H2qehrpFeQF+atukMT6+nN8IgNBE7AolRZ3gVmxV4oK7b/PlD
y39z+R3Fp5W2y/fKEx++VC1CNorlytoWISoWzuDoismV9g6tl6Ay0Ag5mMPCaW2Gzv40QFlAvzLm
t24a+OVfroJcXux/jxDLLVAuumxM5ks3w3SWy/RLXevMXqOw0Jmc/QwtdrFrJHi4pIXZpxQl0/NQ
Eyt5AlQ3devZGbOXSs5I6RxcsC9/uTC/3xKHeShrF/pw3tiimf/1vQy2U2DMa/2tV9tTBBmQCEDX
9oPLsMNntRqcLHiOUc1zkKsy1DDB9LAwT+8BXO0yp0AahqCyem7s0bgA9qM2k29EB6TuwdOf3+nv
z+3buiiXHqOF2f7DHaTYVGAYBn8LYqmzEHS6al2zwV/oJryEop1d2Z1t301TFR7+/Mq/PzwW+wFt
1LcCmuPBh8e2rHE7N3Ub7zyOdTtpVoR8lJ2PjIzGv3iOsRA+yS6bfwCsHw9j6UXn0cZaA29TX//5
vZjLa717dujOeyTe8Ax5kn8+nIk6upZinEiyph2RLdP5kXMgoJggumDkNn8qcr+YTiYr9PU80fA/
+hBlgOQxcfA32pPzLUE2Fr2n2pD9kwzCTVmECtZNA3h4DT+n6XcW9KgLJj/htC1NrKX7tijpd9ku
R+t1yry4+Mua9Ps3wsbKxHmaAxH4A/mxTZtklqNimfY7W2lAgd3QHWRRZLjuhhi5TGntrNQC9VmY
ybclqeTgybH/2xr9/oDL15I34SrJmUyyM/Ef778KLMkhI5yx25lONcK75JCAd0kk8tLX7gPCGnv/
X99MNlfLpZdrcaBHNPv+Fa2uGemp+t0OFcHwLGgV7lKd2ffo+QpvU8czmPe2Gi/quawu/EqJEzO1
6KRM7d4WZf7K8DFDfsxsfmIu8liVDvS7Xp0jiW0NEWmbkyGbgRKIVM78KzZg7zq0Lb79+XPIjyUL
nWHbxqhLVcVCQvfnw+cwoPB6adDvdGsLe9PYQm+dsms/28xkz6XsFTRVOrEx4niYU4jVOQC5d0Nb
3U7opHY+87ylQ+98stn2tirG1FfTxLsOUgtIPCvoX/aDD7aY5V4TNsiat6x9jqPMj18jX6f0Jpth
59VN/IPMj4TW6dBdqymbbqMgMoncQffbKTP/5BrDN78o/YsFY7BpEebBd6bhdgGbnMhIz9HXZml1
+NksAuzHYJ6e5nK0V/ZcjNfJqB/c0EiPfRNcGlaSgLxz2WKF0fdXoyRi+s/34veHePkaSZYIum8m
N+T9rTC1RyIVmvJd0Inpok0NCNZWX15TyU0AzpAK/7ev54uljsNZZdGYtz7sH6qzQAEEatyZ41h8
trTxStERE2rRDF8FEXjpXzbP3z8fxShcFHqhAGW5f+8/X1P1uSbkYtjFAP8fiJ1OvxvYJM5K1ahs
h1r9ZcGVv9WUNJ+YodHKFJ5gQPrhgropdM5QhNMOPji55xahKKu6zO+GOK3FeurdKzgH9l3dGf3W
HvBGrbquIN7QJ9n6pnM1knANq17r0fnLvvT7t453phz6Yj6lHF+s95dioKGAmjUYd35mLZ4UXyLr
gkjhZ053BV7X3yJ4lN+17mkKoh/4S8fs3728Z6v/oew8muxEui36i4gAEju9wHXljeyEkFoSLrEJ
JPDr36JHrdIXqnjdkw61pLoXk3nynL3XppLj7efdf7N4tX3toG9q1+NmVssH0+isr4QmIp6rA0Im
1CjixRh/BIr2AEID/50v/yabcn+D904kZxM3ABJC9fL7tw+CsRFu4OqjaqlZ0GOG7ivo3T6S6Iqn
uNzUK5JX/3HM/EuBFZW8IX9+EKsbVFFJeoo6TDTUD14pR0b0Tfbh7+/FH1fH5QRpMX3dI1AZAe/l
zH9rPBRSujZ7cfQoBc6kAdoPbdbmt9Lu+8/aFf8Euu6f8fmIIyg28+XvP/3PkoUkTP5lTzXxL/KK
/v7jYQ62mwDbfCyLwTaeDZCMH7QpQn1fkiblxGAePbz/i9eNiUKSXUZF1g5nCzwAZplSjf/v0p8P
xASWybQDQQd0yO8fKEs38vKqxmGd0PAGZlxnh9Rsx7uFILYvvjXeTkbz3qD0f9wE6EYeBT+ZoDwM
e4P5Pzeh3px0oZvtHCs6bBz0wtn6haZ6A5rrgeefdf2Pj/7oPAYlv9YysX+vsNmfwt/KNZfvuo+D
8Z5SuoZvHgPmOhjDZ6SXY4rRmqniBiekIqqnuaxANK5DCwCQmPKpZ2rFb7nNjbnVjwLFroqbEqkm
D29at++8u3vv44/PxcAk5Ey03xb3ze0ovHXvfU7+MSU/rwCL2M8uCv+p0dFozghpg8BFn4m0ZiM2
o/XopRazUm40F0z0lsaEqAt+IFjPcCG28NhUwMzp7RqmH3fIlF+KQu+k1oIMmZPSNmTcBhKKfu/6
7nfw9+tr/TsBCVhaAtP9d3D8nzs8tLW0kFnQD6lUmZ73bok8gJSk5YCmehVMeTMHIaZQIwNL7C0x
2YG+GfmV41bJuo7reNJFph6shj8ZdSbduVismP/e+aR/Poq0OZmd26xadP7fnv/9Fgl0UXPBDZo/
tCNX9zJO5icAKeEd4jV5DjCxf3e79rR6dnH8+3Lwx6ZJgUOB5plkrMHsF/uH+89VcpjIMqgv/CPU
WeMZouP8CBbIvK2sfYg0pP3933/ev+XT77fF5nBisjUwuMGU/ebxosGgoBgJ/wjrffreGWI5Sc68
sVE65m0qDNImU8fVZ/bUIAqy0EyqpWovtmQh8o2xvm83jI8AHdWNAH9xqiFxGUlD0DtxKlvwOfc7
BziQor5a4Vn//dO/EbOwtbgEHQTMnWzqDNThbzZWgLelYU6FiYrXDu7FEIavFnbJGzTt2cd64cwL
eTuvSSVax9sQXm1kkWSIGarz6R6Jcj72JLc079Ss/6bG/n5RBZse/5CZi1vO2e/yf+7iQMukBdi6
HVPoOCrW7HtkX9hp96HwnLT9hCDYbC96tWB4O/bstUipB+923IR/BZLtziQ7gjJENFAOd8wQs3QX
WK/6RveoqBDkFLN729nYBt+5nvsi9/aDhxTbFvs0A1PvzQfnSbAbbzbWo8UsGjFCuPMZqskLHxso
XF+asUdnl1oocKE2TIGVlNB8vgIELbJ9qxYTUqLZyiMs1IzmDD/zzxMsfGptc6+4Udy4T7nvGOZ7
H/zP1ZvdCr166LO4oB56s3/obvQhDVvbETM0QXOZsMZvuKsfLEjbTxBRsJ5kgfHVQR7xhPhFvQY4
YCOwWAgGR17sd67j//g4+9E0QH7hiD0V4fcHYESKuRrU/EfP1+sR0hA4YxAe19Zz1R18yq6OVe5j
qtag1YwRYDX2yTv+4+Lba3bzzqf5c+kVrLjevxnwvCdvd/RVtqVdq4UKp2hPUqR7jmLd6WfDydO9
DWHfIKYfjiNqz9vMG6YPC1DOeHLUjGt8ZexUDttji6A1CtUs3ynb/8cKxAkosPZ5Nbvcv83//74s
dtNkyH564ilQLjt3Le3rQ+ilRfdoLAOMNymK3P9krOBoXFjq5jEwVrF8LUI4pCT81AaI3cVvrTva
9fSSUzQ6XhykwU6drba8vpK8K9q4w4bbxT34qPYoN0CDl4JTy3uX+n/ceAYLezVJc4QF4M1yGnS6
gnVMVinmWzxtOQmQxFkER7xBBlI2V213AhjWRc/ZK4La4FEMpXfGq6VOlWRj//ud/zeW+837zJJu
UcS5BNPbb9vsHncvnzgZHHOv3i6l2TT3zcjdiC1UNjhLhUUuPOkJDaLTBGbNSEdJmajviPbJ+xlh
zaixNaA7wwogstBJ2lwMaK4GFztZUQOUlGIyXn13ZuZX5+XX3u6PLVav7wX01C+y9r2Pf/9O/2PN
5whr821IY0Yp//Y4MZTValSDFx5tXrAHYAvizhuy4Rg2svo2+4hscIYwJDeLdef3hT+xWH7nRpDu
ivrteQRl9U7F8D8/EgcslxVu74y97VHAt0OcxrzlmNEouh2IUrkteF4PtJW32J6t9eRJOX0O2ZXu
WRfWeKGIO5BVAaaNr/KwmY3zzmfaV5jf7zxtusCj82jSx+cG/b4CzYQ5LKblp0eCSLxPa1kXMYOi
9o6afk5yozU+ODgB3znq/Y/njZYvzxpzMeSclBS//9TKLWc895wd8j5zTjQ+7fPYSP9UqnoBjFEj
kudDfC6YN990inAojTElh5KAWL9hoFsR13pnyLACGiUanFjKuyfoikRguIPEzhM2eWrr2UJHb8jL
1nTpK7Kz8pWN5lYZG9F17zxs/zYN/nsdHW7r/iKjJAoEJ5S330gOEKy8mRyqoh9wRi67mGZkbPBa
hva6kAdMSDfOLFoPMYtwV8VissPLwvBZHByYmsicqhHp9IZsv/vY2C0EbBtB2JYsajbt+9UENHcw
YRoOXxeL5MiZccSJWDRI9qiCnQxTm/dKnNb6OUXuw+ilqT5CSiR1esrnqO/cpokx/40EhoWS6h0m
S4OtgteEDCDq44nazdGP1QRP8LCSO1xEXu4sX90mUN1hw5hEV7NK5VUoRXb03M5WHxHMXmNs64Gi
O9ZihDviE0Jj70HPI97Z1Pe+LUlRXV1BxLUTFCIq8SL9HLAblUejWiZOrjPm4JuZKic92wTSDXFt
j3vknm9MuKaIUHqikTP8gt8PEHTly5FuTDR6zHgAm39vyS0pWtXfO2gYCfPoVCsiyCtE/E0Eqc4g
v93eisqF9KK2FatxM6Vj/zlNHfzou3ye0xJZYfA8UxMkxjS1bPaoCUnHJMZrOCtwHhf0qSPAnAAX
zpZmPoHJ8yAeQrUa5tVqmbElFYl4pC5C/jdjPF5metLj2FknUSn5zMVjORyw3m1xWmVmxNtYjbHV
ev6PuodK997p5I8GPA8ky7ntUlXAKOKE8vsr1vWkZecs6Qn+HJLYzao54g3kfQF8eQfKnjg8Il27
o8UmfnVaUV04P1qXd96LvbD+7bVgSdmbbfvgm2PzWxU5sLKNNCOyVNayGy+ySrNrQ/BHIoPiPpt0
cxGZ94JgvKCbmg039TK45xWrxomhSJhkO/yWfHr18+8f6+3pia/Np6IKxHLJbMJ8c3oiq0CV/Zal
Can3+qesli5a0BQ/zlMmPyNnbY9//3l/1C6scJzU2GDtcBewv4Uyd9Wck6ww+0kQLuFtSWDqFQqB
/BLMsx0Vbs+7kTm4uac6u6itBtFnov3mmGUROudVFhHbc5lvH711qJ9xA5Uvbt0RtAkb5s6sJ9aI
HtkNejPNUMdUlvne+oYs+487yWHTs6k1bLYK9szfn6fQWdwO706adNa0eUnroGu79Ii4ZBQM4+Qc
PCTj+LpZ0ACkgPjvef6yA0ls5s5xsfQd0AilT5VGJhdbM4fayJNF+6VQuwzb8muSN5pKRBac0m9Z
VVF3zwRx4zUIhqaNC7MbPw6Nc2PgZKvJeNMuzFulsOsXVZsvT3lNXhyJTdCRD1vnN59zb9MsfCOI
iRPNu4Bc+s4ESa90NioilJdUJjMBnNslC2QzEhOargMUxwCXCufrMLbNwXIBYmbtfKlIxPrekfPQ
wcHCepiknCS++1PfyPOCM7mKvRADVyyxbWKvLCwAkuWW2kCrg2G93SpaY3GVcb9o2g0/WCDk+EoT
ZvieD1Bto26CO3pk67Pqa7M1yJ8BcfQAQmvh3stAEJoRmMhvD+W86W+OCYHyCPsaXmpL30+fJm8f
MKF0aQg8d3wizTzGtk4ix4JUo4qw7enQ2SbgHK4/Bg7SNgnaBaErm6svQ2e9wy+D4bTRW4eUXKd3
NvF00WoSCsC1tp/TNqQgWsl5IUkhlc4/LEDBI7rIqUObXNSxWBojZN5Y2kfCyEGgbWX/4oixMc4p
OkH85yWcwYNLo/ZBA6RaIuFWhA9PKBtLkqpN+wv27/BRlcRkRjkCZ/IQqm2nQzZqe23IJdXJJl35
aLTjPFC0o6hbGk2kJRJvUjm116izXEogEWnrGwMIEMNbEgUkwz7yf4k7dnMaw4epdDb54uN+u6fO
9/PrEmTziSzjrHkpDLuvk22Rqn/FsDGpR99vm/nUO2xMydrmxg8UarN1ydC398m6KZIHCNvpPxjZ
GM7HsG+IV2hre1BHuuVyAVfr0CUbi2K4abtubROiGjxCX4hIRyDRQh0Dyws5rn+ELS0t6E4E2WJT
HOUtwOvKjAFHm8R2muWE2rAcxkMxOAGEn7LU8+08g0yKyLAGKN3Qj04J7CoCiDVbJ58btlnc6Q3m
Bbeeq+ZRWSPOaYR2RLCZiOabmKexQqA5+dld4zh2mYCoKp4xnhUwlaYgXW5tpIwdiROdpw+Sd1Nf
igHDN4nZejVOQCSD+eAQ38Z4bKnq8nbbSQwJL3jNtxbdIk+Yn2V+srx5jjUN/fpn5XYQVExt5s61
7mb4DnRHg/5MoHiIS7IwJkEcU4/vxqbTScYZpG6yGWnIbg88elg2a73jpVHZDsfM6OHwesGAkEpZ
QXeujbRnUefUwiFPh1+17Sgvqq10ifPCH265kYo5ezXhV64MUBBpUIQvQ8MY+ZEFZV7jButHRgrI
PorRTEFfpbYHdq9AqRiinU/OICbZ6q6z3KoGS0Ype7T2KLF4W3NR4RpxtINFQXUykraEI1E4a/hS
q8mx4Dms7suoCv3DxTDL8tbOMOsR3+NktbWs8zMBu0zZDLqPRF0N2/DFsTvpRt0sG6wKqrMaMDsQ
peDGZMZu9w8tfTHtcpoSrYfiY6Wn4KdG1vbRgQrSR67hoiI3XWQBN71sINpOtQ5AswMtpmSeZgU3
qBCk4Qi/Lr+nBADAgROt+ugx7h1OiDc0CN/F2LZ4BooTnGSLFSaxcNVXjzlPzBhNTtONTz4mf/oY
I47ew2JXhUpKf1lu+rCS/2A7MepkDFu3ROrgbs4TCAHUrTtykGVzsyBBcWe8O2S6+VejrlDx2MCE
8LG4OdUKg/VhTHrXk+dBZWB48YXzqtPJ1mGczdhsIlcG4xN0tvHDpoaUKB+g3+Ud8DiFLYh+gf0h
FMr5xdV1m5uaA5adKIqkj8bqYA5F67Tdaq3UTyEG8Gz5NgcyERDVzYsB8J0iuID39wzzwEhj13W1
fVoWXn0SbVU2JyU4/w8TimKiYJnaiYuXpcvFKEs5Xaqpb18UfQDrIGAarndLYShs7ai5qqMkpH5G
pr7VVdz7I0VaYCooq/3KPuPSSxujYc4hndBDggpeIyjPcZ+Dcqsqoyfkj5yC/JBmU2DGThPwAOcq
c65isOvmalCdRkQiEY03Nls3niAHOkSOdab9WvmtKl5So2ArB98QDtc2n7bx3FCbUrGN02sXyu6G
8XNGXCDvaLJ6pfVY5bX3eR79djlVprlOd2urlhdfqDxPVG2L7WEkFtaLQPKDM64UuSzX3NlIhuG7
gESQ5H5Bba6GnNoP4wWSqN5EmUEUdHrNPb/W7NGF/SlHpDuQnx0W4obnQAEhd+X4rEHpbxExGDo4
oMKTA4s+svHEWgToO2YHS3tcrC78iW6Z6xLYPS1K+sMdSCyo7kUE2JG/xR3b7rLM7nKzzbMGCbuv
Xoc951bEIxWBja4ReuJB1wXNt3Ci971qJHVxpfsV9jFMRjCE/JI4w9aAi7GDEa6D3fRtAuxYflxx
1pewrP1qvQyBL1fITzX0LE1pSmagpNYhxahxL6m3of4wJjlEIUjh8eBzWe8rxIVBhObdpvihxLpZ
/Zaj2lz6U04Kwka6PGgA66b1jI3RZ6aW5RZXGbPZTQ7TsSsCsHjhQoP5isWIjbBhEkJVAM43Emrz
npEdQQDzXGmGr7XMtXlfMzbLb6Zs8r6jXUOjH7b2iKN/GBqy7vuMILrG7sdv+ehU+L+gBsAAdcX2
hcQ1v0vmORzmKGg3oDDOptUYCbFJop6Xfn0uV28bE1x+y49pgZXqW/Ip423hc/UTtF9WFxpME/Sk
k9e1CLpNOKNPQE1wkO5dbiR9TKCsO6M0iS+FymPc2Y1Bv9wPl9ngZ4QmiL25qufjgiGuP0Aq8OO6
n4msTNcguI6wm41ziRP52JlWnX0o6L4e6G9W0xkvf57dESGN5MCmq1VHVtfCZSlHVC0XejLLpW1B
4T1vSwOMzN9656ff5It1pOYzzKfNGIg/43330mMt8vGJ2IqRwO1K8aRSUlAdNVtOOaygYYac1Les
BV44hlf2VfT5yFTrJl5Qws7nhkg4wnZL6QFalLNHbjWIRTvyZ1py51SvAfjOSThPfS9IqeLzG+fR
1f0U9Szkh8UjkwpvXud0cep2gQNEMLVAVxOYzEAwGI0zcaLb+I3Gp3nXYmU2DgRHmBIf2abax6z2
pvRkkrrFWBNApnlQrlXDTcQLwbE6J+OyaDH4ncC4jzQglMqBv3eOVycGY9Hywhf00ud2Ku0LArR0
u+v1qvMHJ5jdAVmfZZinarWtXzSdhL6CHQLA6JidkczSqe0ENiUDylqFzUengKgCpY+IL97RQnyr
OHVMEZhRB+XbIrfhXhsrlWXbEfJ9dhSxGXHaW34b87K3fkLwSVRnUyTWWkCGIUjsW2bV/gcZBg1m
FW/yzAOk7t5+DOE/p9yXTJFFYyz+l6p0suARoEE5HEkbZB0KOni156InGvIzOEYTrLtu8odxqu3+
hhWcPgyEkOVeB3VYXYV2OtRtjAg34gsJPTtW5Dri1c62Sd+WDi/qrdhoczzozikgUpAMkSY2k4bH
vO+pMPJuAC0M9q5lro2jRt/mIXGjN2AvdIkcGn3TqVXQ5qStCiPG/sKaWghRP/PIo2gpkMSiuXKk
zyGs6J32aLWrvLFsDprx7K6eD1e907dQfjlEsAdb1l2mzTml+yKCb2Petm6S4oj9UaZy55UHdXdJ
G6vPYlnSQj+bZuU+94IMunOOc04kHFhS60z6NIHfjFey7dDKhWBShzhaqFe+Bw9+rcvtu1lUuEh0
kWdX9KbhCDii5BIaPVu2rqdghOsg5v6wCfgAScEIONHWWlDvjFn/M3NmBl+LNLS4Lw1PwHXa6u9i
IYIjWUDBIJQaWzApjVH3P5eB+u1CttuECwSPLwf9fpkBXbVt0SWGkWb1MTTmhp4hUfftMQDrdnDA
pjpgYVJlPNfNuE3XipQM7O+1M7zubwM24hp/cARlofvIvLJ/Id6JFEx360p56MqFJHqcPosJP5Oj
2MEMgD0c8GoSL1wqMZ7GdilAU+UoAzVowV+6Gorqpp/6imQRIcR1lH7tJabTdcUV3KfWx96XroP3
EwWIx8plx9LnaHXL+zw9ZroJguNYm8038rar4tQVDig11t7xSXOUIButrN0ffaMtIgTNTZgvIQSR
m2LMGjjBBMlQnxAYqVvsmN9CdzPvC+w97qGWw3KEyqeDVxLE+bMYq5hXKNgIdkJHX7W/YCaqJlHK
SodTYXSZTKbA2V7nbOrmCxOl9LbGB+NFpW0NTpwjg1VHy+o5z2LxkkHilZM/H4pw88tjkfE8kNHZ
5N8mv4OWE1jDAJnO5s+AwuRLEwlJ5nlK8NWPAh/Xx8mBacEEuVte6Nvlz0Pfmv/wVFQVsH8XwJt2
0267UMqP+X3W9U0R7/SZH8rK1ZnscCkOK8YyfL1rDmze8bVanlJqCzO27XZEJF3ndRu5gCVs4goz
sukqCjj/Nt8aO7j1m36PYF/VHJKEEtIzGMAgNZFn62xXp1CmPojag57MdlDOVB6r5cYLbbtnB03X
Em+gZlknij7tDfzhdlo/UgVVtzgyjek29w3vHFLH2XdinfyJ6rkOi0dD2yOg6tmYF0hutn6Gh0vD
QDiZWk8tW4v/gSlPMyRgWiqMGZkRjonIll48dNUKo6ycOoFeMQ2LM29M+EWgA01S5ORsAhQt2yW0
K5cOum2QUk+UxpB9yLOecsCWWUeJWUOqw7IJJrhvMycaVmWmCeW11V5Jiip8SK5byPLEIO8cAAQL
aAvTBRLSnJ171W5tG0HqZv7bkgWpj44K8xtzzc1vxBcSOTlR6VxRHpn6ui6tdCKaDsXt3pYi008X
1pr0gS2953Clwy8tD6d109ms+q7fqfHGhfXXnrZ6SJlIbZkD9zi39A1c5W1IHCA/8pg3MKih0s70
XzG/zNqP+I2kX6D3I/dgBdBMnoek9wx+slz76kIGRihv3C406ZOHOxumLdL0CWakAaY21+5l0P4w
xuWOpMUEtkl4W56zxhOjgP4BvoxsX0FqG+G9kD7wTHrVPs12BNhsk4H+MhCRlbE6IdGeG4a+cZNP
GQcb0rUg95LA3DwGwMO8y1A2qX3xV0cqkrMa9pR+T57Hx7evmQZRog3lBwfmS1BN7pCTbqbMjwtn
2TUZNaVPMltdtx07smL0QeFD/wZmlHVwqTlPMXNAeR8bQVq+sMl43pnZsz2deazMCfsKbTMCIwth
PnCV/e+50XhpBCkAnCCG26V8sBYcH0RobNY/tUVXnmCzdZufUpLK8qRxm6U5lxJMpF+1orxsBD9z
SFQjnCqnqUDVMjhR0bBZy+dCh8QyL2TKsw8SzplFUOIJwu6sPIw0+WXkSgboX+LCd4ZPG0wqIupI
YiOXRgGi/ti6HYfXCWUt6UmI5Nib3GUa7wkGRfWOsGaE590axd3iz8BK2GOD/uIPHIcfGih7H5e2
Kr+JGbL3AaBdnp3t0gtwB/pgUS8zXvjskCudf2Y2RQC78GZ+fBisr1sjMwYLnLqXKyediQleOwF4
X1ohYjpV+RWE+2zEpDoJK2p6QM8H7KXYXjOAr3dYdVLSBAa/uzXrgYN72s+dc4WAJL7scExogbl2
vgM1kllSl6BK7xxBV+Rod0VGaobJEf9gbtVGt4725HIThouzPXVE6ExHn5BoOwItmn7WtV8ONzyY
mgXZ8Gb/iyAZ7bO15kwkG95R56EwgL0A0VgnfQGASwZ0bhBjNIx2idLDy4erbIgupirsxxpwj6IX
6Hnk+XIHaPGc1NzhfVlUK3/OvufjjXKC8hcH+7Y5dV21pffkZTKDbVotvs/gfvDoulZwD0KMvi8f
zQ5OBLjyeQpAOykhwa7xhASQEFBaR0XChDqlalukNu+szQzWmJtCIS58Qzw1NHvI2dVZ+BMx3GQn
GXgh81x2JcNBKMzyMe/clWQYOsaSkyFhAlG1TSHnp2a+GerNpt+FGZkNbQ3T8Rhaa09iGt8IciZR
w5y4e+RhB0bfqgWY69c/Udpsl0BO1neag+hYwBfgQTM3KzY4cK34pVXzed2qyubYtBbp40Yg+Zdy
WLw89hA0djGkdOCMUwrdlxM+5g6KLQNbd26SBBB3nvpFr1v7T6EoluHoBtoYngW7kwctBnLicdj8
YNmJ8uB1aUqEpBhNmy33WjdYotDAgXsnGiiusZZDZsTgB3nCuNf64pI4lcd+G3QIzMeN8m3htP6i
VhoaVxKElvra5b15N4q2eNFAw6gDgrXkvNOGazRCRzoN9hBUMdnzlJirKw2ah91MwBzASI6RHGvI
cYUyDT1NBRtYEcRDd04QFv2V+TQImlyYjb4nW8If7k1/dUmAm9aZM43VV+O3yaiIJ18DPZzaHKk4
AWDGV1CioCBLFAYnSsRmpCXSdXeIU9fwkqJLLSkZjJW087mULWlDcuh59cfZ2ZsWfhDR3dvcU4/e
2idyocKGM27tmvOnYEF/oolJynAvWsJtiEHr+zPfGLQ80Yu2ImISG9G1l4ZrvJSpMLfraIO/Phey
IoPRL+dyjrPAJDswKFRg3BbgmKujqzU52Ckr2nYzN9SoonNnSm2sqj2lBClHJ2NtCYY/GGEt7YeO
ELULheVIO3WzhwcCz6R11rXto2C3QorwkN6n+torpDPE4gotr7ilu89OVfrfkQOTY5Q3I9G1nuyt
15SMt6c5xZARmYMJ2acYqnK9weU5NieVCUKEBjZ14M+4xZO1b3MIH3UzrWS6qfYTMbnsTToTpR0r
l5jPQ+ZtfEOWNaeKHRpnX8KtDz750Cxp66a0oOKaEyHBTpZaE3z05LwRZvXdJCLvazqXaj0Tk5ki
wiEN8Ac9vuni6Mnyj4NJKMOhDXvQjTlhXy/4hTICrZzaKyLNnaHnm0PQCxgHDXsrFOM7WRjDxS4t
/1MPvfFHVQxEcavObcEDVgTHH3mfO+8E1SUoY2sexXLuq0r7N4SZ0v6kM6zzO2shNjPJ+VYBuWCD
+ZMuq5N+9vuy9b4yvF3TW46PTg1L0Jp21lvVBKQ7zYbgpOcv80/PXkm2InsiFLFFujYzb55E8bj1
FCVRJQoa4VRzyjmWni/vVDUzAGQ+XH0DlIPeyF3zJpaL459koQNSHjcxwD9AxnLiYvBjemvnJdru
QC9h6EIcCiV4REAG3Bx5n/ukJB43htJf5wVrxSNWIXIADH+u/BtqySn22HOSwWmg7fY02jTQ+j5N
yZjL5/pHZys3j4kobMYfaztOKHx0vZPvh2zHuQUmB/uVrJMKQgkpIXc5nasnUjW8jiEZgo8oZA7y
yen7Yr1NYReE54VaK2aLYkfQtNqc7zUP7EfAFVOXmKKU57DcgZjFNDLfFwWIfnq7zmTHVTmY8tfi
biWYffSZcMbdxttuyiLM8y2iQe6kqJUGfS5apmXkaqruB8fpkuwMyzZ+sRtzoOqMScm4QK5ovjQb
T8/9hsuv5CUOu3NREDx02wwCzdLS07GPfAn8NXIAVNtxDkL0mURKXti6KWikFnkXBEk7lja8QPiv
gBchJxMtNVQ8wmkg6ulkFFyAgwX8D1sscmmfZMdeXI06C/kLTK8xDizYQ+yupRCnsjYRnprIJv24
bJl/RymG1vKzht5tc+TMRPqBAVz7gFxkdA/5NIzVzTR3woxqBN3FSY5V+IBvjIDPLfNsI9JjNkwJ
v6AOJbbhfwK8TCH0ysU5V1ZvfNLgzeEP1lulY9boFCRUBsD2QHPZxKCHpOM5yxk6Q9Ygd8eQ2m3J
fKuh305KZPfFWA8EqK8klp64Smw3a2oRhaECzHa8YAHtOeFlnbqk8wLATDornU6IvQhd9FRMaH+d
1SMzN+iMkjkRmngSAAqyGTZyeabjbC19HQ0uQJEYzHv7hN3Rqo/C2Gb/22J56rVn6fs8WNVEHNra
9jYTo1Hc5TbZO5EMlu3jmveBdUUQnFfMFGZRIoUVppEIiDfqEkxdXsdjVwXWGURo+w99Bq5Vl4/7
6zSS8xkTHNPpU13L4KRyRnMRYcoyPI0ImTlPEVPhg+xNl48KaPs/qXI1A1Wmln4kUj89awTGQ9Rw
yiOTIvCJKBEarvLcdxujWIOGGWm5hqaQ81UOVTNvJueGahWjnZpd7ydHoR6SV7C2LicOqQMS4S00
JCkE9xPFKoAXShlCXOH5TmXCWCnY+6K29SA7HvkI+SYLZeHlqAzoMg93JuJtM+m0lQEiCbv1CMB6
zsnj8fKnugbSHvmEHECdbWV+a/rFnN+6RTj8XCqHKNt5loa8UrlJ+hb48Y8VK/F0bOp8p13ONHBo
rTFHjfNN6+Yh902EShBRlXfy0bA6x0AyBGSIUAy3zA9pFDZrav8CWkxm3cGXi/siB5EWx9Qb0S8I
p97OVjExTj8YggZ2NBhrasYeh1ZxKACc9AfLk4IzFdiCpJ8Wrni9uOlVLZ2ZJar3zK8FgY7EZK56
md/Tru3Cmd8lLdiWnd3+sSM2wUf8LoQgwYozmzWFCeiT9qRoqsTj7E5X8MYzBsI2+5GZ6cKo2vJh
qA6edVxaj+P2tInr6pGkkusNSsy2eeeqJVyrmcf8Q8c7SwGfZV8sU7qJo9qwPtSpVB/+rkR5K9xm
s8FlxwcnPQxNivdGxSHrVXoz45Jji//zIG2y8nLfD5nrzERsKckUBVYpjVOmd+9oSP7lIP124Xxn
l1qSXcZ4mP9+87OZUm2BU7XbcXZt9TC5aNTS0bEgqsgQErTHjrUgD2f8DRoW8BfBxJ63eqfa10Ic
cTfAcChs6GznoQPGjtQ9oLfPKRuNnFZ7yrSgyC5u2OiyJ6Vr/Vr6tt7uraIMiOHNSl1RxHcomBcr
nVIGGl6dUejRo0sc2c3DMZ/BGh0Iag+YsDClcRNY0XV3n8k1/1S4zm7S7rfishgz+vC1H/WHAne2
iJpt/CHQM0V0dJtPqGCnRyYdQ2IG5ZKha5ldxCdq9D2SCNccGHJucqm5SV7xRImy9d/yMvWC2BwZ
wwGBtMtv27LZYL4pto3mM11nrOHKcQ0/yt22+lFvDQJ1axXm4zSn6F6Y35bzMxCheTtZDrorVui0
/eqS0kvHvNXGV6QryMvNLHcmetmObnccvEFHW1QpcStz338pPaAW70nu/xAO7bfdAzeyEyJ2X+Pv
74tDs5f2u4+/UxrjkTU2+D/Kzmw3ciTLtr/SqHcWOA9A130gfXbXPOuFUCgk4zwbjeTX9/LIC3SG
ohDR9ZBIRGZI7k4nzY6ds/faYY4faW9y+dcEABkr5S3jN2JhXka3TT/suPQ2lVguXJhaqxE425VK
ec+/fxB+0eJiDTcdmyE4FqMf/vCf31ZCz8Q883A3qFCaSzYz/ZGErmFrQ2e5q5ndb1vuBoi+QUeG
mIytR8dVcWSh2o1MMxmhcSvI0r9/V1/VuLwpHg2u0RnQqcMW+flNDWbTSh2X/kYjG+zQBbU8nxTa
bJ+wKJKbmSZ7B8nNn2wI5yfv5yfTwcvnnvOoAQfbXy3GrjdQONlMs/qGrnba9VSeud1dIqZHT4Lh
mREap+c7rS3SQ2uPT/ya6qrwq4U0Hk/fdJoRXDu53q+XLqdW+v1F+XfvDr4Ha62Ls17/egOROSVy
xqDGhhX2SuVVTwJvXrYXxKHL8Q9K+F9sllR7INVcTF2Qnc40t5+/gYQpc2JJwaKtDfY32be2wH47
A5Ia9fS7OVOrkQhkko7VzBdVrdMSh0/OeDpe1v/px/bgFuH3RDapA0r94rEZsqFRtp5MmzhVw23O
0Z12UxoEkd8u2fffv9av24JvooQ0dHSauI+/Ls00JyXyimTZADTnYO6hDw3JsGAoSEiDz8KTJ8/S
58QvKQb+8Nq/iDGR6AfnK37GR2P8/7I+9JMfM3binge/mdyqkgmAD7/UCn2CCdaG42nJH24o0/x6
v2Omp6Vt4rnC9qB/fcwaDi6an5rxGoce2hUfwlHCogR3fbBKanoC18c9EcP6iPovb4FvQune0sDi
iM+RSN9XkC/1lVoqQ37TyYjtIyJ2aFDmFALcLwwBiNWkSlzFhIiPq9Qeuv7gLGMLRWGpGaz8/usz
vl5DB34lQwmfGFKk0LhAf75rh3ziLmoTDvBonb9x3lmqsMK2eM/yXx1b4aiX1m+RWZYza1rpJRWS
sYBuRnd2yLL9OqG0RrrBrdAvpNSs18kT2en37/Lfvclz4YFhkX8Qe395kwjEy5I591bWtWds5iKV
84Nea14a6cNk9Afcb3J4+/2L/vJAc2m4RWFNIuT+Nwhn9Et6Z4P82Ta1bPd0fhoqM9u5pUaL1wsT
8wvLjcddNzM9CVV1PjAqzxI7ptF/8vv9cCf/fZ11zyQxn/Xl7BvF//OlAoJgmtY686dtbOjo62rk
gce6780LJxeLd2oIYCAshzNffskTERtbLHiZtydTr8dMTJQ2tQG2eGuFlTEYTyheGWIgIuuM40ii
FuD8oue/6F3PMq7lvXPJgKVYNq7l9+1emSxnYS0SPdmZRC6cghQFB1EgPW3jZjLT7qJE5eAdcpt1
7pAZBJWdnIUG26pX9HfCxVYAElI6cyZzBksDLlgj5qWg5Yx1Qn3fPzuwZOYXsWR6dlV3FQ3dqZ+X
YzOmgXu07M62Lolyoo5zMt09CW61IrJlgiGv1qDBs9GO7oOHyTteqaB01PU5x4IEBldijehwwm7/
cHt8XQpctlv97NjA009J/HWVnYuhot846VucBzp5t0vQkFIyTPjMBNnimChbzH9R6+j+iPMpsTQU
gYWvoiBOZXHUJ18h+mn1bvxDKfB112MdNi0PDtOZBYF+/otDDJ+nDn1NzFsSUpLVAHMQZ2rO0yrO
VtU/+NHYSL8sidA3MKNAGOFoQ/3hfdn3zsjZsncHAQA88dqzAsyor2JI1Z+lpTXzmmyiCi1Xhjzs
Rga9egykn/oHSYNQXM0jjpRtLoWjv5KJxXl7clAb3dB/Sy6DEl1dJAIxErKCKMl4qbWqmO7bJCVk
r6VMntZN03f62vGZcawcpVPu9zMwpIu4pt+Ok+XHBa+hgF0ueizGiIzxNFt7kxLFNs6VZgp+zMmN
R5mKad71vV0sD56B/jtULfDU0IZoYuyCPKi2toanDZRk1T0HRux/gPekiyIMD5KdoCtHYQeMWVsD
aitfzVIYW91wY/dQGDMyXFxasR61hG4JnPYgTaj9rf4KDXdHsmpNbbVlIgaps09m6TKPErJfSyLO
4oeeqf3Wpe9Ozvpc1u+TpY/VBhFS5yNMbtr7oDNxpLStJj+buvTCZglU8c7eQcenDCxZPjOmMdto
SFLjfp7SLI4oh6zuqckdsRccn8q9LZ3x1qobl8Ikjut4b3nx9N1iZWWJr/HIR1Yu5b1vVYHaEz7h
WCvG1P3zecsKwhaJaRI5mTJgXNuJX4SuX1ifRmHqtGLTYf4Ao23fWUXeed/z3EePriWtSzSAjOMc
hjB9eEKyeiNjCMHNcpppSOZR1avJJSURc+kavU3RosCK5cb2SqIvy26ir8jwh1MM2h+pRcSA6eDT
8jJX2H3qtuZdOLrFZsoVx8DiZ2LrcmBdIt2Q1Ys/0QcOvXI06We5TfzKBrnU57It0bJtPXnOmogJ
w9mJKZvNR9yzWI7NZRgPttGle2/UFn+NsI/wKFS5TPgTmTX+rgB3VJI54fcfUzYydyyJ0czCFpyD
FqKAY+6Aco3k75YNKNmQLEekhcb5t97Rl/CqYyIbcVTAE9sDPXYPR1bqJVNYW0n6bciqrMFrrIDA
GUZalhERDzXTi3HxCLcpFr6GpHJstMTjXJkrxpfimjBAjCApir18pRHu0q+1kjSzyHL78k5H6+yE
RjWlR3/MbfwDret8LJlJox9rit9Eikjwq5Ifh27Osupf0SNHCUNa5fVUe90bp383OHemZu6Asv9m
54tjbiijOOt4WM6jxranIprtkqhxDSDjOVSRyCyzKimfVEJw2zrrrPTgGrmRr6thRG+nldU9WRzz
vkJH8B1RSbt3cz9lLGzmOQl+FsCUfWXxDUIwKRBdYpTxgedzjl2izK5nP2RSaJ1S0wnYpccKJfDg
9A1SHQyyFN/AFQ6j1iaPtGNldyGGZrrVjcIDalk2xglNp9at5oHw4RONS4CR3uJ58a0ylyQ4ZkSl
OyukLdykfreYL5Wh01HrUxyEIQ01LneFbhFTmSH0adVRxk5rN58mhleg6jpm3nF+rRWkGu3midYW
SrbMJCxJ0OnAw4NRISyceOBqOEuK0igQrELBWc/jxXZ/qpp0Vmuwl6lFJ1qrbpDtt882TTKCCRbH
uU2Jnusiyxf1cTnb50OdEgEQbo54JGynXD0p5AD1wfdHe1XhBXguZb1U0Txr1bKqmkxM+zHzi2d6
WqQD0H0B6LswlCkjHFIZUKcgWfNU0BJQjQlcxqjSlyLH8bILyN18wcWIhyYOhGq3pHM3jyJDGAi1
zZtY+ZgmVtwV5BKG/Hqf4OE0FQyE4uyp7uAMATxzpmK9IP3ZLJC/27VHZggWOzPQ4805vmhBbmlm
881ADHWwjgvXvq4awYijspP6to9dh3BOvTrrQxbE0tF5ljOEJVSalP69ab83OXX7eiwXr9kb9rA8
KzehDLF67tQUnJf7VKDIR2+CZilb0cLHlmgOGg/5qBjg13Mzi6jOLXMzk69pRMYUOGsCF6w68hoi
4unUOO27mzjUSFOdQvpANe/dqHxi+amSIX4tS2b1kYRRxPLjBygdBwWPWc7Z8rCA9irDiYSjO+o2
AvbcERzAHlTYWdAeYFiKFqerVySgFhrtK1Mzw0m3tYrYHt0rjsyapsdsYlrKOj5Nya0j+vx7pxbj
ptCJIty5FQhOFixNlqGYYsN5MpirNKHfgQk6AGDQMFa6gu2I6dqTkVfY9EcEffWaUae70mdGPaIw
puapaxJzXHWEEUt0jBPTZhsoIYCPObCX67bSxUYLUC5Fy0I4xW4eKJVgeKeGvtEaq+RwyhTA3BYj
Pj9lTb67SewhcTdZbfhtlPRm/YHlrUcQUzRc56RFE4HchlxnNIneGg/TYe4AMGCvlFjDFvJBzj3s
un33GcLqtHyJXo/ceXK83XjOaLpviEqZEFzL0biezMV3H2KXW4/cZ6qIDJYTva1gjNvQcxBgrLIs
FrdmhpsHC/g4bTuqh56FHK9WGKBq44oMtD69Ri7iumDudxn0CIBWXFr5Soa4RlghiZqjt0lZJfgZ
ZQRA8IRGUos3YQ7VJ1Pv2U3bLt6PqVakx6S0jQcD8HS5p22PAYx2/fCeI9SqMF+0sX7j66W99iQJ
BSvESMk5I8TIqtBo2qfBSXN7nVSo2TaGl2D3mH1IWAhc87PFIygZnhVC3Oasyu+Iv7OUi2jZ7lb1
mDjQ71bpZk4n+eglevzuGEsw7WK+0nWSl81bzkFx2bRpWX94wkfl1/FkllEjEGDhWahLuWoxF1cs
Tjm9MKVST0ftwd6FEcMZlmjE2UnesWqno8eRh2mwsYxqp2kdXJ6BIzBnYohel2YBr+cBXi9R6FKb
Wm8zyNq9G/KsFBvXzljHCtfq+Xk9KB68ZVY920+wnMaapNgNNKCKUHeOBDx4km9tqASy1tpxT4TG
Eeii+zgeNuQ+Y5oknQ6vnz+ZaJ+1bMhg8zbQwm9w8zVQB/vOLlZjOtnlqsuJeN1qxNNnTLdr+zuh
pa0Pd74x7W025V7Hfd7T1F90D3Hn4HMfBKK5M8rMFOjRZP8wNnOxUDE6dlSa5w5RwnOWRmJuGIeX
2TBpa5vWWUX0eDu1G+4UniBhceQr82UeT4xz2jcIV1gPjEkfnSuNobIirn02LhcUdSw9i9FMq6oy
0uRUDZXsQrdY4ldnFM5Hy3LihKPKSM+s5tG8xg3HgAf385C7R62yqmmVNe2UHfwU1ucqL1msT4Ax
mubMOM2aNftBaq9NZdjxJQ/94iOcG6d1MLBoEcqm5MVkjYMNwTh13Du7FhqOnwSaJ3GmfEmr81Ea
GUniQz23dJRlGzPrnBNV8kIwfa4TvGNltf+siSnRWZyQQJzZ6a2/I5U7wQJMYLhGuQENaD1ryHur
0GNcE1wmMeeIFdEXi0++Zd4uV7njTjWBqbH011TVwwIDXot7uUpqifEf9oOxykzUDWsEk422GqeC
QlHouFWeGyQkzqYY69Zg29I0a9Wb9nABU1orDyUNzbdFlyZtYPLC32OX7xqQfSKHU22gkz22JdHz
VzCP3PGzd+KRaGp0/OO+yhb7RstIjNlSUfWs+ijcJhnOaD/KNaVN8GIkdrWbklT3Q36Ljcmph3pz
nfaJzwhiNCudME2Tv51pGvY228kGcUptEWS3hasSfeOyeo175ZPOfU/cZXn2QxKct07zTC+v0gU9
yUXZTm6xwR4i1LMxiobjeD/7SYUIGvaPVyTxuGWIV4vbAj42/oB2tAzJ0Mft543rljFx8GIijlFx
Csd3iRaTsGy3RaWCkl9T1wBaOxpbRVbfiKFHx+4BvFORpZhdnYSiX/pkJ3Z9g/oRs/uSIA2gvEzL
Z30WKendvz+v/9pDotJHx2L4nmsFYDR+7iFVIiWwmzPVFqlafQkF4rXBwadCZsb6qkmnP9F5z42z
v3dsQIcwJwAk4kPsALn1xUUfcPguFEFG24wU7MeeeKKInSC7VckgN0wrYuLAKvUMaEZeUO/+yTj+
716eBgB0MVpHdCq/fFzpu3SYO6YSeqqQL8lag3HR23b3oOykfwyMXnwWQ41yqk77k2Zpn7+/3F9f
/zyxoT+CmpsLQX/23D35G6CK9uncdbiltrRraj/EwkUXhnpsj/xpWIPxaNeLX49nNR6iemrL9g/T
o69tiXMXhPkMxY5BV9q0v1yAhmpCh/I+wwtDTo7mWhy0tNGfAj76yXfl+OKwF/+h8/4LO+H8qrSC
4IW5jCsp83/+2AJvntnFCax5LX9kYpMeRlUNkYlWNV3pGS4Hkfn+MTOgaxTovm9hS5R/6P/8cunB
4Dk/OAUwjE1igX5+D76vcAvzzWwTytD64LhQ3Y66kqOKICC2y7EFHVXdJq3dfS8DoV/BVBn6ze+/
/x+N47/f/xRVUE1gFzCHdWmSfbkSdEIsbF5FtmvmzuW83TVq+d45rRpvEayYXtTRSHHO9rjh06QG
TzcFnKbhYsh6o7gobGVq13kV1P2nIiAc/2/qeuIobC9fdmz+80iy3gD8ZWyWYh3HjUfysJ6gRLIT
l6VW62a5zlsEMSTSGoV+XCYfKe3UJrXaNLbuxrsMjlX5gPPCrp+RiPvmpZ9JPBdOEkuxo/vbwLwg
DJJkV08qO8rJP5YbWQd2gXscs2E4kQ6uK7zCTv3EyH021lKa5Xdco/pA1inCwaiBGXZP493goAMw
pTiaZVAMJDyny7z9/SX/ZTBJ3hU2fRpxFnAcx7O+XHIdEe3s5aS2d3CdVxPKmE1c+8vKIYb4MUMI
cnKKejrImsSZmur6Cpy8s82b8+xcziTX6k29+8N7+uU+YBDGAM4HfenRZQP99vPdOCyE3WuA6DZB
7wN6UljNtMM5p0Z7HOYSMIAfj1gj0VG2kbCCpVpLj8rosqNfxjNSAQt9nIio6PbI2mZ9i3rHICVp
pOnxHXN1/+jjmxe7OaZhtFaV1r545Dyg9pwm57mRju9Su3rtE4EvRUYGJQrgAlJuuxGlvsQ7csQK
PZStCQp2IjoUQUPHdtmU8UxtKGj7rYs0JtZcyXz0jvg1VHWg++HYN8rKpmZT2OBl7/zBFe2esnPQ
GeLUib3B6a60cNAy/5QDQLRXsOydJ7NdugKhbzt1NMtJ7HtpDI98jHmwJSddCB7dps5on4QBXjiO
yCOtp8gYBgfNhWEO2fVMoeodOP4w8IY8vWTreco6eeWaXUUHkZTLWztDq4+NwRjnvQsJyH2UBuAs
oWUW4in0Ge6D4It6VGNtvfUEhTfHfqL9sk4SgG1IYM042VQL4xUU0j26XOKrl2VTIC9LL9XQKQ7I
/eLf26M9O1HeiOW25/GqohqKiEsabsnPEzdMV81zSpVynpMBJuIMnwJiBoZhzAmD8dIhw6hewWmg
Yw4gslvzLSzxCpPhnG96x5dvTSFsgjpgrhwmQyCKlUlGzt40Z25EFcdHSGTiomBSADsRCNh9GMSl
oa17uPLp1ZhZpnmoCWx2tg6CojHyRFOrd4CnqPdJzV6AM4NbHWDzMAjTrJPogvP51eg1Xku4xRb9
qj9fNznpxmGqef0zRzIKYaQvKOH63EymK9EHrXtryLo4IGYyUI77bpHg20nlFtFTbWxiIxfJttIm
wzliBeRDp1Di0kuIBvEzXncg6EHu2x1MBnBUZWfEH3YyYIgqZoVgTIFtPPTF5PWHWeuQMmlupR7L
vJdeSCdYl3/Yxb6WShAOqXudc/rNOT3F+qIlAHne6Em6CPBa0PHEFHQ3S0fMC+XMsq+40f7DOe75
9agTzlQvvg/D+7JhUYxKOZq8nlVq1h0A43dAPuhOUZx8S5xOffv9mvTLEJfXg5XtByRHoFsAwvrz
kuRpQVNAicEO5zkYZ7xuukpEsOkwQr5kJWgZqFZjcZSEsIVBqmzyjwNz2jJr919MV7zlnl5xQHZt
5rgejFng0ZkfVbFK41WAUi6iHqpPeTNWpwRfNIbT1H76/Wf4OnY/fwQ+gWn6jF4MX/+yqnI+ixOZ
g90TE9wX3AbGxsMYtXK9hZ6rMCGi6bQBTxJbwh+2GdPm8vx9Z0ePcw7Fg7/Gxg6M7cs0tq4lukgZ
u5sqxXKDfDGHkNurCgsZWXAyuOTMZd4RDGsum94VSD00lS3P09A6RDkPUMAjakbITj1HbIx6ljR3
nDGxNoDfWt7dwo1f2efd4Q41K/Zr3D1BsvEdiZRZtIZ20aReADWH7tMY/v6y/nLnMwLgyqIZYQEy
rK9Fi1aNsajqscGcPGcrl27Pp8jAuRoGPlN06CSf/v4FrfMw7ueLCWgQhj0aNOpFKuaf70UBahD6
kGi3atbpeceCtBlflkDqMF6yDdidSo8ezYhya4qOyLCsqg1rhf/Hkmt9SHNSyWsdewlwjoCpjtuV
j1Vf2AP6gxTLAKcxbMheQp43rucZYkUppwdhtqnYIySiVZ/WSVRwJtZ3mPlKTqxk3e1zFBzvDWfD
tTrPjll7+8cfn/w/SiK7aj6qu6H7+Bgu3pr/Pv/oe005iCVn+H8//7H/689kP63ehref/sA4gPHR
jfzo5tuPXhb86F8pUee/+X/9n//18eO33M/Nx7/+8V7Lajj/NpHW1d9zw1C5/O3rPf/+//9zl28l
P7erq++SaccvP/JX1JjmW/+kjRYYeLz5F1NYniz10Q//+ofmB/+0OJ5yakBWxsN11tFUpOwm//qH
4f0T3SMHSRtus0nbl5NkD+/x/L/MfwKoDKC665CKLQQL/0nY2BctCPIv1l7PpZY6vz+Xt/PzvQie
UBZJDqB8mhVz27mhN185x0HPbiytpwBxpxXPvR46DLyq9ilWrXtYRGnuxwnJ4jlAZqlKawM37vZv
1/H6r+fh75n05s/rHW8N2qlN3Ye21HV5Nr+c5lKvx7nKSXG7KCN+KeKKUSqgF0GFZBF40Kie9qTn
9OXeqxe9ODUTRrCQIJlkr8fafLekc4MbR/b3GmIDJ+zrHks0hJNdY6jl2hwG46QaunDXJFMOTQgE
xh5BUpXmt9TNiK2UdRx/mJx4uvVfoeE4+wnG4UC9//1H/RK29uOjui6gbJ423aBy/lLF90lnlQkd
+U2ia+79VDEo3MToB6Izn2DnpjK9S9EM7X0t17adJtMX+mAaGs858SVmAy8F82tmVylza2bygU8K
h2lEUjR/KBN+HGb/d+368U4Bf9La4IvhX9aXFgemRxMNd5psM7WQpV565YPvBOuOuS6nTktdjd3s
P0wJfrOlG+0rFBL+Pluw2+b1AFwhpnu2H9CgHl2at5s/XMefV1beHW+I7gtKOB2unf51LSe9x0XS
nzkbJALDXY0NbcXC70fKKMpdmdKU0ef8CoYD8m92hZPTK+MPuiU2xJ+W9x9vwmKYRJoC78MDkvzz
I1WhxrZhx1obr3e14qKaOJAeoD41JJbnzwKaw2q24Lv0BbFfiQM8wNdrhqbiYZEd5Tc1/ZE+JrQh
T+nkMMktaz09tPHcrRNjfav6qnFIlZ53LkL8DYxT89rCorWdbCONmuwVd48RnaMFcLVSq4C0yx97
1uCo9MYtByhM2Jq6h3DRgNsA7mnP5jKGLm60+8RSCakYwhyr7Vh7b6RuGcmqyM1iQ3GPtwMuV7Vy
Y5k8EG9RbHGFMW3NF1qCo70wK7HhTWG9Gvc1Gl06tvOgM05z/CcZp7BDsniweBsO+muGPwFOOx3j
OaxVgmdXvUaNGuaa/Y6vpHj1jbzdYXZn0m4MnGJcgZi/I+2FZ7kt1FoVDl5K/K3lh6bBQmuNHHYW
xK8VBxZcss05fnQM2vRRzwjMjoWrdgtzxdfA7exLrSzmo2j8eTuYdAmamOk+lt96p9lt/xb7PXC/
tDr50E827TwS5JqbgC0sUMCAhbp92deXU5XD3J5ah477iHqAOubWYBy+wrFLn9odk20yG9WJrmHy
EQxFvjZ98KCG1txZzoDxuRufCWbtIEnEaqvLeXmmfdOsy9oNroo26FapGvGOLsCgXgcVv9DouV5m
fWyjUTrWfa1yETHNvU8VaJRV4s/BfaY0/5MwWtg8IFbdS8sq8XL2nFE8sxJr9Av0zuecaz/36XR5
5pYXkQb96c6la7bCI+5umTKm0KqGu7lkdp5zWg1pHsK0gNQ6wJ6S9wlx1+dZIAl1sw9ZoChrbR2k
fImTWSeb1pgMHJV9+oGPD5CMXhXrWvkvM8S/sKjVS5EE2oeWQKUspz65dqz6dUoMWAg1F3nJdQXq
wY23sFveCWpat/EE/rZQ3VU8D9+M1jTpazUgHzwLfh5YzDqDqeVoibMu3IE+Y1b1q5QbCRGJeRwX
7SZps5sidvrrvPdXdufKfZEveO1sQu45lA/f88K5dox42SoSystGKHwvqU+6kPeujUMajUowaot9
h0yVEtctp4StjgwugvyQhjEDTbhRvXmcxjj5tKAcXLLW6EGoycR8UcvA+NjIGc7FTMvTBRxOVC+d
sUpsAfBJdcyRgVCxVfdh7wjahzJWVw1Mr02epcP9XECYRbRjX7cWlMl5MdZBRous6fDrhVAOrJPT
MqcKnSrVUap602tZTcE3q2ztfQYPDDWQZb82lWUzCrfTU4zP34pkkQPew3uY7KCI39ZmsJBK5Zfb
wrHcK9os74y8n0QPOYn1zjn1jYGz3XNixri1/dhZ9EEIlzgscbEcagSbN5ypF7QTME3qwN0x5YOg
RZ+mCDvDzHZ5kGl56BARHIQN+LBP8IjpK9YTzQ/jwiyvCjGJXcCxa1MMSsDiyfZzTaCxgUpwO2C8
i8OeFsyTrDJrj5GXx62wD7KY5afuLOqytrtu7SxdteC4KTAiCjfPrpnNapHnms9ZM5+6WHn7pGcZ
Y0bUQrrzWjhi5bgucyun26Pllz7eOCwcvoeWT03VkQBrjEl2+tIH2L47LbnVGh+EMLyF3TIWRJsR
aXCgq0PLx1fBvarOXQYu1m1P22Glmz3mHjehhNKnGLGIMSUN8RbplSDLcFN76VONDjRdGVhFmlU5
SvJA7b4MBzEy47cro9tmS+tua2/oDrp17iun9F64J0p4T9CfQ00ULgCq4qZN0SG1XpnsS6PFGJgZ
6QM4X/2Tlo26CMzyWw4ijeNF0OztWEP0mxXFqhKBuTdU9hm47Z0sAsr/QD4vPyqqRDS4Oks09GLO
qj3gaOQmmOMuWg/mYtWN8RXtn5tyGR6R4PihZbh3bFPJwbImY606Oe2LINjoZt0c3A6ckdtfYde2
1mq2Lps0MEKtJ1oL+V+39xpGyZPdGrs8XbyjLcCRjfpNJQGSpohOAPipYWKqMGg3I1EMYe6SUmpN
6bTSyandxFn8Db8Y7rI+ZruDN7sTsxCRHNEstKJ+MzCzPqRmVqDJR7wVWGO3yuV5LueZIzk4dnas
XBvaqJ1YOzcPBA8o9JopGJO9nbTejT1g90mWtmDYDEbFJNI7LPzOvpJl1hZRa3N/s/ONOw6W+bGm
4nuYg+ouS0rv+2RqF92QPsjMAFw5x9ctY9h1x7jsE52UhKnplhdZ7KU7H0lk5A0xKPxxSp0PxqrF
pyekumxHmEpdMyCrKecpHI1Kv56yoOnpf2sl8ek/WErIE5EC92M8AZYRA8uXgY0E3Y6YRv80CnIe
N0hoe/9I6kdFtIoPTIdp36zba0zumrEdxokmWiiRxlh3MyRMeGRpTG92u7SEFSktrTCcStI30SwZ
QbGV6DreKzan4oKAX1zSbgnuibF+tfTfsfRkDR2wVgdmzQ1U76qg6extA9I8v6O7WZ6MuJCsTwGY
8dFlcHw5eFbt7kTbE3RcMvQRe11HprYxldWpG4nZtiFgaOKzNV5vHWm7GReGrcSn7GaQKZh+1Z1Z
U19dcpsDOfO7ZttPSXVygn669MqJ62HOM1doxrCjKMCy8URoOPy1xZz7J9sojDOhMd/a+Bgum8pn
0Z0dDWRBGbzp+WDt4LgRKZv58CVJHO7BO4gGF2nlSIT9oy7OcD7855aErSuXGcHaSOOviTr0Oci6
S1DSmj5O1qqj24qLfO5FFy61p0oC44bsgZiiQrsubYDJCySxa5lwvh9nVa5ZZZhvYP9BkG4ZpwK5
Hk3wjqPKYHp5sxq9sZ5p7oINoTmd9RdiQnqFha6J8Rbr8SE3PYagrt1X+wak8J012u3BlLJzQlMf
vRDVqElumZy/cQWo02QVox0cM/cWiSXgxXSkNltKRfWEFSiGgvGt6c0Uq6IGYhadUXptmrH1VDe6
9Uqtba35K8s3zfKgIXsCC3Ct1d6HBWvAi7y0t++8Ut11cdBz7qoeyxahE8ihJyzRZ6s0YGszu8w1
56lfEj9abNxplKI0DB1Edmbe347Mqk91RSTPgkUskikNkqHSQRqZbltBJPagOWcofxoOsUZd7TDh
k9zTimIF9h9EcOXAOYgGiKOHEqlWtgYfN5anBpZ76MRxMuwwEdOKSuKhN29SmEXY3NFqflcBhjOU
xu53IBntEe23XFWGWe47TEfP4EmiGnBeOC14F1BHNPcaFMYwLUR7aMaA9d3TgyttzNI9dasXZTNj
szBbELCEBnLXrWshKA+zhv5wuCwzqQ6kB7wBhui/+TDlnxPoUHvba3vyHrv5e5FlL1M+9gc0CWYL
GKWp6d13yStOXw7AmK7OVK/BfEPZRfaY2YqLweXLTuPxQbSd8wDZZdkoKS76amrQCVAcVBPVwspt
ZP2modMC0qEV+kMFALLErJ2osw/MzZYQzMuEf5o8ze9lU17rhZZd8vyWF81kIp7BxzqLsKGvsdKM
EuX3IhxqG9f/LPPgDOofDmMzbss81w/6pCfZGrW9dZFTIq8Tpx2uWqNEAdHYDjx/mhUC2nOx4E3u
/eY7WGRU0KW9qnurDgGNaEGYw154JcBAX+n+cGPFgh+pcn9kLlvFT4ih6izSKvjIiGeblTfJ8mqu
m11lEvlSeGypyNsRN2dFHEJf1yJECuXJbwENBT4DLEugAewCLbQb7aMY5XRFDNmefZdVLq6GT1Rp
aNQab/SDnXTtAdaVNqD7nKqh3g12TwB4AUnViLw5b1GVD0u/B8XYX3DNPyuyRqqIfKkdcF00z5a2
7kjOCv0S331vJXvNCYYbQJY3CkkqKBP/SWA4RZTRUkxa3ZsgeSHUMp4vZyTTIp6KmxyM08VUetXD
/zB3JsuRI9kV/SK0MA9bBGKeyODMDSyTTGIG3AE4pq/XiWrJpJLMJNNObVaLrsqqjAxGOJ7fd++5
vrmwmqMFbX5ng2155HrsmMVIACmjLKffnCjLduiKSM0jXQTayO9H19oqFxiHA5c7KkHydJ9wAEdx
yvwVWYmPcARHhA+/RWjdxTcZgKigLSsVq4ye7ddyhBPpSEZOhu/h1DTwixnpiqPdAiEkSDE+EznY
l1N/ag1ZPs0s0eD4VPM6Fi6Xubxt6hdcK7CZscgNYZ52DrZ5mxVCPxXZGzxAkyyaDQopnODLHFM4
ffCYOM0DWGoXVoHmikiEtaYFMfngiZNGQY7RvhWUOTXZABIXyNcvXbWvonS9i1vE+W9aK7oj3OAR
33eRMrJ2+6TMn2zNLz7idJDOVi/zZB+0Vv7VMyu/peQ8Npk7Jq8Mthq4EGWcRDWMvxSk4esyyy7S
rYwHLq+MIL3oM8uGLUwVEk2/5pc+JuTtjVn4m6p1vYHAU9/vMc4aJ5cSh8hjwXTMcjP/85d88n+S
Z58bKmurvwuxf4mr/6HSnrOvtoHV1/+Pv2r7p7krpN1//UV/U3z/n0i8d4X+X/6zhPw3ifc4twlk
9v7X33Xh+7/0T5HX1/9BwaNDJJa+AytAr/x3jdcN/gHckkwZki2uHO/enPxvEq9t8Y9Y5yAN0w76
z3/0bxKvFfyDnJH3l4eIkltiYP8XiffvcpSLJYmADiEYfjOsMf9tbZRkOCFKH+LpIHkwg1F2oqoS
wXqxp3iVevn/tkm0/lLI/7bgwG51r9UE3+JxlLOW+LsChtMErJJrp7sOFvAEUHShcyUutS3qn7mz
RIfj2eVbS0vtonYwJ8a952XOOm+kthvnWhwxUpTfpTA1LoRd9mDExZNL7qvFP65JtsrS2PclgyCj
ourPeV60P3Ja8KIRjIC2XZf2H2Y2blDOUGkbpSr7GTfzHejZpQOY10m222qyXqU/4xZuwM09eBON
49y9YVyxUK7t94TlypchA+2QD8yOBFXsAglk0OJrXSGndC5l3Ex5bVg1yU43Olooy/LiNek8ktZz
zDeR5fYfA5c7FZiY7HDj03E4BdNesoAsKczR8zVTo/tYpZ7F2tFc1m3lcX5kQ7d3sAK+++74MzAp
c/sZSrFj2IFDBwlDryOl9PTZ8eryoDcW1qJ+lF9dVblAJXlaWVN6ndMFvg7iXhYlS72ze/qzWhjb
iEOw5zuCYpxY2YYZFoipm2+Ul590yi9Dv6TNKQPjm3MN7rWvTlZX35+0UDrM6DQpaRGuGTomRAXL
fUw+uTM7l2xh/MZD4/4ZgaCvZG7c5lh8Cg9bZR97K8DGf+EFQzfl8ZqojFaAGhPh5FNYVUsezM40
hYvX/h5BYKbkoWTgSQCpTfmRZQzXS+trWz/Nzo5gHnAWQDN1dWzdpn/yCjm/2j3odAz5tXkX+7AM
kbh3gH7Y+rwrQdTg/s246QM7xz3yPY59hBkhWxUqdrgqfhp5zgRebLsS+pbEXrmiHPEOliMhUfp/
gG2FmdU+KkqPaYx1filSPoa0yUR2gRPqVWWvLCsOwOXPuwLSH2Hi19RxM9DsGh/DkADmLtattYtU
RK9RNe5tF/xqiJdN7TC7a+vRnT2eW9iaYcvl5pdAu05DyJtcgFjBZMMj04O2KkZAQGan9pCeI902
u9BWfQYWp1VRNRtsK0z8/qFdzek2dir/udNLKssH0wuJZ94WM602Bs0Frzak4a8y1d3QGQUcXZlr
R2JlipJSRvQQRdQ6jo66Za6VwDe3/LXl01qRa70wQ7BcBJ4t5zy29pM7mvM7LdrTdhqnfRbUoTNj
NKQ2jxRtnPUX3+QrtnRV/KoSq8KufnPSOd4Cwcy3SBfB01Au6p7c8uao8rP2gUVkvhbFKCkowQMf
sjJF69SG9mVx770mqopsmudWRgWhs2cyPQBUN368eEiAPMUrpXtwKP0uueopYZymZwYx+gwcAGby
R6FLcTDtZllxkbJ+aV5O3ZWYjpNpnEzl1Luiq25jYvBE9gKK08HEnEmhJBsAsbuy5gjxpvbsNCXu
lrxnEm6VFuYVwrFD7j2nf+Hez4WI4kWmBbGeDXmrz/3OGTwWvnEkg+TCGjjhW1I3ax81FkbxlbaF
n05LG0rxCLBKPlXO4KO36uNLTmBoJSTQ4HTe80qn8xg0b3DhI2zs+bXM5Udi8cdBUT6Aw38yFG9k
AgM3F0Ao6+mQzv6+VjibytPixY/TmF/KeTrgJ1kD1nmlzhE0aDXGlxltIqNTIZsSwJkpzLaqFK8Z
RhzLLQ+9WyPbSqoU0swtzsG0YJWb5TZj0wzTseBV6x+uK5NjrrL8ZmUrapaNu/O91xiVMUbo2jmu
cuM0BLV51Jg0ot7212C0tti+rAiDDlwmt+ATj9luSKozdrI11p1oxo6OiJdWW80GA+IXHtcYACim
X+9w+9SrHr+OvkwpsOlnjc6MnaH0hdMgo9xgeRe6JunqKNRWVpQmIEu/65l6c+tiC9lXcBWGmYCQ
wekHK1RjSY4x3l3CSnUfhew+qN6Tq46zJSqd5EJZwMieY0ApyuxuN47JzarmeafsVl4XXIvNHSpM
Ww9ZVt9/Fln3VuWFOHlO+zjp71pzPxBjnMm9ALPiz4dJ97ZIw2vcvXibMMm3Go+ZwL2SJkQcA7vM
sJ5EM7/JRrgqv9iD6rGk8xUKik+zpFI6dOS6FRQ6FLHoP2ezot7JN37YNZHQ1ww31Btnj1mbos5u
uMdZ61VeOJ9Y/de+Fush9Db9XbjH1u606+RWMx/gVNxYKY5BfXD7ny6Yule+HRyEmTtfJo+ygTYf
6+19JPaQrbcs1LaJjinBTZFHLZtlBdeBSsQvMPNesHDkd8DeFJmU+UT5YHlvsT4el66YQyNL3tJR
O7pTTTkweswwy4H8ihoOhRL0vAvUpK7JnBcyoPaDRQjsAQF969s5pSyYGdZ2P2/G2SxWbdG/Sz3G
aMgzD09s7O2Bza+5J/f3Hx5uN5DpoExnemMWXJ7J0tIFVXQsmzxjlxVpj18Q2iPBPkpgYgRr6nQo
+WVVBih+6wvxVgbmeKrz8maNGT0Qs3V0MTlvu7n5XQj5qYIxQk1DBEpFEU4pMj60nUvtQawyreus
WTjpaYGmF5xVqscOsHGMn77w9xY8yTAVc7r23MHm9/Ix16ky7PG4UQZnPErZUKyAUhzKXL4II98Z
SY8O20nv3MAbfXJbkwajKYEaDCEtatpBPxmctivaOFbaVJs39mg1tL0pC5EG84jgXM1iTBevEqvw
Nk3V2hUzWtbYs9fwdia3qQZJbC0GBVC3yzfWaK+Thho7FwwHoNEluBZkiJtqhK0cDAfXrtaBznIu
oCx11xgYWTTNXQOH2yypS0cl0it3QcYBaYxhgadw2yXxdmprqtrBL07F0kV2r78JR4FeNIkTIiwX
tPltJizBfOXFxbaz51gtdsgId9YglK+aRNHLQtEUrKI7ubyhvXBwA45wspfdElNVstAqghdo5er9
Y5aWuLxE3fAUR04oCFaTHce4SNMXRtnYT4q1ypkfvCBmWZShM3ecxqzlYNgtBfds/amFWuo6hYdP
yLiYCUK8UcvgJJKYMavQ3xpjIhQK55H1h17CeiMjlTCPnBOXqUl5l4ztHsuQHd1Jyd4bGRZGdU+x
esNzXPPIogLkc+B2scedCGF9SG9lSu3BAgMuwemAQckDyWqmib4XadySKPWpVSw74y1ByyGE2L7y
ndkZ+IcG+KCR0Y75n1x3+k2WZh7O6TyO3BmRMM3M38prmtuSysfO4G2zQV1yK62OeM9znr8cvh7x
eu2JgXRE4aO5bKEowS7cbZ2kPyAZjEetMnmSDfW5LyUGfIjqNuvbWHR/jT3USPXUQOPNbDfGRBBr
rKc9pMY/7qL6tUqDnbmoz6o3/WPsxO164r6wAeqW/hoB8WzUAB6NSC+7XVO4w841yTuEQl8+ER5t
PNxTvM0Sq4dUr88nbWFgY4eEYO3Xxgt+zS8rNrutdPDrLkbmMUHWLKdafeIjQh/XE555GlysoJ6v
cmg/0CmmMRJFaXzaTuOFThYnIUld8ZAZ/rTL3WXLALbvDfnkefMpo5x1bQ+5fKINa1jj4HO+VY6Z
sm2c+gT7khRcYuTYa5MGGxzbVFl2y86ZDfArvTT/YP6K77DYO/zFbQ7gyn/ILH4ZC3FESTi8I8gd
x/LTyZr4oREloaym87Zk/Ztd6fxYI0+N1LYefH9+6xNcDwg89s5pmtfqfjdx0eao16nREFU/4GE2
f6ddtQuIbZ4ZErceM7WXEy1K5kyFMbmwWiMs0dEGtKa5DxnV04fVkF3csea4qaw/1BsxtPfdjvxn
u9d9zX7QAAek5cMQWOlZE4QOe6/MH/Oit1dmyuffmW+0ej4r3u4zVlT+Ep++/ivIelRQ9W3Ewnig
qKkJZTG/Lnn3u/XzG5zZCzotPVaeMT3EhLMRoKghyAV2CdfD9CPtsV4RVyRTPxbmdETrGQ8WU8zD
Qp/kNUF5Xht9kh4dKKu73GO2F14jCbBW+kXhnpej/CFztyI/eK6WjEhsKtZJ0TKp8TxPFGldWv6w
r8yJtU7KtDmP7GffrRgAPeCAgaIHPoFACQK0bEf9ZJ5CcAOseHOGevy2Mrq9KJgcL6bQWTsQDS9/
J21sntLYgmtKcyillzJTTF6DeAcGIbd5bFpfmTO0x841TYZxc4oGoT2KsqcrhT0AkapgkygwS5b4
Ich2j/pQAZaDD6x8/xUrUbYtBnppqkF8UIa2UhqdY7iVeda1U03qUMTRECgH9HS+7PEGRy6c3vL+
rpbMhyvpLsZqZEuwkLbc+socTkUu9mpAyeWbpy5sOMTGHl0RJTht4juaoo6VsUPO/+pt6nchHkVm
YC2hclWoyfxlyYxx1VuWgAHRjfp5GYxL2WT7uRg7rBKldzTVb6v+cPPklFo1dwfRIhgwhsGm784i
UGeC5Rt/NOlAw7Amk+WD/RKeDEdz5RUpMTjY7rgWo2W/+SPNlzZxWlvBFNVhr+xh0/6uUr6MeNLr
b4panhw5bTxp8cTOwXTyrwaJmYVk7OxLlj9yO9jnakf5F7Hv/d3Ok9ViPzuu+QvQvbN2UuMtbf2d
lQ4X7qnLijalP20VbKY7G7Y3uV0uLTc3u1Rro9IxnJhaf2J11BMt6VbLoHPJNqxxu2gu5Pd74Zxd
gbDpdBR3FjH+xlHVqpzFtYHXXfI2PgkX9aQy3R3NGWwWlgp7dnXUHUaYcXGmQ5zS3NNqevw2LV26
mhaBeOzJylg3wOvCoe+th2n2IUkMiX+weoyGTM3BOVdcM8Hsy20fz48Zd5LfRWLBMHRce9XbY/Ec
1ICZe3Id1EUmhEc2o9m060RAFDbGKn6CkFvD/EU3J1tsDKdJmuK56klH6nObAiZIyAUUlZfezBgG
OTXq44arZLMdqWYmIGGPu8CdnMjxCw34lGlYG5s+rm0SB2cZzOpUajQwRrSV8c01PHAtxBafaEr2
j4nhtntH7xlRrHJjpmmzTpRTHun7ebOc4aEXcl6R7TTOJCTaJwkufwAmEfZ8g9mPGVw3Jr3w15o3
BkdnkIdBJZAwGmvaU8pkb2FsDysMmjm5bV+GyWhkr/R/8uluGm2rXH34tnMmmrUgHOlN1mfCzo8D
njecEYB7q5Gab+jqDJvSZdMgoGgRQK4/pzjZBrEd1r4A9lGog4d1jOt4ZnBhV/qKxVGzUYaK75vl
5FBNE7YbuySNvFT+6yxnxGbGtLJ0m93IHBY5NGuGgdI+AQ0360qYz83cH2kSh6TVIsvM7b18NW7O
5sJ3EljNQadBN6ppB+WM0fgiDZ62mYWbvXQcaX4rTR6qdXlWyTdJeh5FyVCvG+XXez1nFS08NBLg
Ty+6EqxesKFTDeVQNRI48143gjMBc7FOiaCsNNZh/Fp8KCG5ja0RQ8+hdqwmPNu8U6k1bOaUnIiR
KsIihrS2yyxO5HNCCgQGVH1Q8MoNLqTDWTpl1e+p1KsN1oB+rSeMUblXHLQugPqqqO1cnOwsRu0r
ievHWOv+4HTZ6EXyjCssfW0Dp4gMqRkrh0LAMF4y81GfCPJjK3z1BwwOzojBDA2MHD22t6iZqPJs
8IJvfd958TxoAzB3rHWDUYV0Hygbd7PMBkVTBAGj2QbBU+LNCDIKoYwkeTIG81o10zkrab1TnXFj
Sk1DYTj6Ubj+q+xQKaeMS7GVnOI8i6qESEom/AfMu++ym8gMznue+xdFGe3UuRtHNhHp813n8k02
5wZejrmyl2LnueNzXLY5rFyXIDl785snQQs7I/qXW9MsNPCY4Duecpu1GNAw3JwCmaS/YngtMQPx
RLVOmSUfeFPmaIRMxAllJJuOteB66ivmCjy2OMtvWMK0XzHVUmeWktG9Y+ogRx3vRay9GqijfwQb
yFWvqoMDniCEGYGdxqJfIwZJOtV7LoFGlHQz969h4+YjAFVVvqp82CHH1Pc4DC8vTuSq0cqEqKC9
qXutfs5Ai68mlu730TNbZ4Hi+WFa/WVyJg/eomVsK296FhUKZd21wxt/xGbfWPY7Ci+vrk5QGTwH
09tIs0TsBVgKWj/9Q079ViNBrIqJRxegn839HYkkckHYmcgJ/TI8jwKZCqtJjGzoDVGjKKvKBoRN
kfEekWe+Wvy80afmGzxBZEGMRltSk9uibr/RYe49mDP4Bqcf8D2CZ3JqAxF4LIZPyXlIJKl5dlp7
73b1LffEYznMYkdJqnw0C37KwWy/Yft40GKUmiFTWpSOVrwFSTZG5BWrG1Ws5i0bAQf7dba1sQw2
IjkrPr/QpbSbilPz6LFCf/SW/tDjAmJBOO9hEw6rMdbYNjaUGhOIxBuooXhV9To1hkM79GuHrzW1
tan3mw1gh0RVovJZSK0EvU6ujjVvrJnZl7rdCU38pjRkVTdqazTK22APO5N8PYzlcmeJZ5+oxy+1
Nf3kROxC7lfyQm1u5HtFOAoyUexavMiBZ/BYm2WAPy0GCjJ6kseXoHszQ0VZg7Ofdk6h+p2GEpwB
gOZ+OY8PsmqOgHr6aErGinvE2O+JbzX7cTxURXZwUvrAbMyzoYIjHBoeNaVgGMcwiZGaiviU+nTc
eg57Smo4osGQn5qkSbVypj0DLe1z7AYO/AmHS8zd2enQqluMDlyERkyw5ZJwT2luZY9rYCKbyHwu
xxctFuoYNMshGdh2Nn4FGd3hApU2xUs6IiKmDjwVule85669TwKFdioKMCFk7nbZEHwuYwnSyaI8
TzoXGWBU10j1zoX5K/X6B2wsPwEzLpQ5P8I9eSDQhOYG/mTlIj7/0On3iCf4SCoWL6YA2tXHGwkt
PrS6H1t5QRRTqEbjB6qM1em33javzTLqmxna0YYEQ7nOC4leDq1Ixyd/tPH+XiGl0BsirfobtOBj
Zc63HquV645E23KDeX3uBaR0Jy2iTLfPAHH17UwMZb30HE82RQjrRran1hP21il6DrhR44S4m8Fk
bO4Siu89yqCvBS2K6K1WRi8zLRHeB2Wi4lRLALt5M65iANWlh3IOzqV9cn1NPCQpDXMQU+izr1J1
LdvsqNviLnNxj8nru+ZlxmFSqSdgIZc4GNY0R2WM4ZViA1PuVNGAgIy7A3jriuc5ul3ByaSrR8+9
poabrI0OxE3tSUnrJfgyO7EeNNlWx0AFEBQz9A9Ze+uMidjU7hwzCFIAxEDOs9NwNxr//QjK58a2
1LkLtD03VDQWB2Kalf+BGuxD2y4eeV6We6yo0ChxApceCM6B0jvrFQCW/oOqVnBp8Is1V7/sj6+0
j5gxCNaUYe/blJ7ke2nCirYxpKZsO5bao+YkYmvlct8Xxgwxbii3g/D2FDHlnreD2kdKvnMjwlxh
30Ot0RKP64ORUcCT5knUG9m5Xcr6yimesGu7oyGdAewj0t/OALegb0EAdEhO7zXkk4NCwtHDdLJe
BPf3MLXyo9sQDC/hJeYkgzeEXOWJiwUBMOspyVin8bY+DbCtGdKMGoxlQtUA0aH+BldgWLFKy9bt
TFel30I8SdOOFod6S76bkUrl8a+qn901NuZpLQM+aCbx2Z0RYDbVxql9VVNZooqNtnyiiFY9s5U9
iVxdzT7z/nC5vMlqMc6qH7PqgtsEBInnpPkvaGJ7OK64Nthlzk1yqoFW3WbRuGsmzQ41yIFulE21
hR9obknEsSigsl27DYl88Dr9yy7ncj3leFd8nIHsCZpwkPYTnvMj4uTC8am2mDk4UBvP+aXZ+sWL
TXh1VIfgSKiA7EySloEQcKBG1SCuYjOefosUlnk8Le8m7J1t31Y3pFnOAoWCmw13C6O8wQTtNqKq
HmgU21kFSukIm83vfX0NHQTG4UuGMQ9d7MaZqK06nO6rLkmea5PvzpTDxSoMMCam338DyKJnKLYK
2NY219WBXgdVRHoPGaszq0cufKu4NSbuawm7BC1/KHLSf0IbnkDMydBSCS57msMGPPYCFBxUUkLQ
MuLii4G7pPBxAbwYOsny5TO2HZLyy8BfuOEcdMSKKymrE11c5o4QDF5H7TL3zoayvjO9VcHOHlkl
2Bqt5iFSmQpzNfj7ogXh4sbLJdMHioAmm7+PtwsnIy7ckiEK466+qRx5wfD/puvIdgZNQiut859V
w/ZxtrEuE7PkRkQpxTarYri3QevQ+zStWsMOXnVLJuuUBxpdLQNe3geh2sPQmI/0LEPlLzKCHIh7
lMsN/opePoPbf3Uu4uAifPNaEEO/t7tF2Hu5vCSR3QGbH62AGhudZoPR6iP/3uE9tDH3RROBaknx
OZvgO0IWJ9ZTDCY5miiHTYGOdYNXrRAYiZHYxpm7fdjGmCgB4gjOG3U3gM7GyaqtnwqwDW5kJpSy
ZiPiBhsKCmI7IqWZ7i3TKRmBlOw2A6iXbcOQaIeZN5obOpvsHa4sY1+TDceUi7s7nBnqk8ioyuKh
z0Hq+DI3X1i/HpPC3LiTseq8/IFH5q7zaVGK22o6UehDF6uX0SVBn2PH13+m65W7CH9cu14DdhYf
pqPMJwp73gE+jA93BBHmaEot11Qh5MmqB9O4BdoF4WkQPjWnsxGHBML9O2rnmpoeZQG2ScveZJsP
8SjmTyoCzF/AbPWjr1Wv6LUiYkTVVim596OVpaQiYenQ5Z4CyppoMXbjX6ZmXwyGk7EGLcCOi9w4
xDY4eCMoIzQlbu3qJefRNpr5Gtotekzl7Jg0T4u8LwTUgas9WyBs+nGH7ZEF6VXE5W2mgOImFYy0
oOK61E/bpkB9KB3sBtj/9PzD5bmklwPlANM1mIuC0AGo2RX58C9l/VKuZKlMpilBsrzzAr4c+zIx
Tg2OR2BleQQaQCwitw7A8pZdYHSg3+RwvlOA6QnNCo8Gre7s5OKI7W1dzV4fZehbN4Dl374hx7M2
5cB87y+5mL+B20SD3cFd5H66NKAZpBof4rhMOcqHlViw7Wrplxibt8TdAZnaGgmtVIKbK+bdjzjA
NCygiC5zcw87GdQwlrwNLB9q7nkG+l8wsJ7QNZQRW9sHRSO3NeVHq8Qq2M2WwUeljTdaA9eatC+U
UnxWto2KjW8Hg+oh6+v1uDS3fIxJD8cqCG0C9I7g/Rjn2Dq2FiuORl7FwqLxL6G1EpC108B5sCVI
oEHlNI3od3ev6epRoEuO1iBDSst89TrXYxDRHGnz/+P6ddRJb8SkTVakK4+Z058nVe8gAHyNjvWo
zS1fTZ5QZ8vS9zDg8ClMrrEqS7FxLYmwAbsUgqqIfHoHew/kBd7z4iw764DbkMuGq4kfkLjsLoeA
OrsAljPVDtp7b4In8QqaKuXMZaCxyiTy6gwBTyuX77pI26hrqQaxMC48L+O9Wtdtm2DfSdoTafce
/X3WSuvNNifcFcSTEjyHeNIp02NDAS7UzUG0zPwolZ9XH7mBh2UCcMcTuHEv8NACbZsZQNlkpb3a
lNg9YrWvz3mHzLjJXS7cE57/0GzM/lI7fQqy2dUegsHsPsrcc65tMwXftHgJ4ECwuk5IEDrWYZ81
xixVUYeiaHhdtKSSdIzjtUOG+Qi4w7fYocDwo++m2RrDRFez5hVrDwPoqnJoIPVGmj9m3Sm+bRCU
914dtB1pdvUWpDWpi5IuyK3KhvECnmba6nwYNwYOPCpwaus9Me+7XH0UF++eS4PQ6HxNU3aaLGP4
QsgFqwrcomRlVOliJyfj4jQyP/FuiVNfN9anbsz6wzIAeeoNq1njI2TYKSGsJFq1igcYcFlRLNt5
7nESy9m5Wb4yvivCoBSoEIgSkEwYAbut71ZsALjynoBbvgVO/4qLgPrOjoxSNsoNbQr2b2E3e08/
68F0nqm/CPkE5Z+5MzNbeA/OVD0BnXgbKjTjyUm97SQ8+CQ2bDgYnreYyNY6539F2A+l/gMfL7lS
qsQfku69E5XsxWXW/bVHZAPNdMKBs8Emybitv3TCT0bibloG9DoDfC+6jqatoVvNucSxaKVsIuSd
elOB3dDKagJ6NB91868O8i54aBJAcHBrfQs6XEbNCF+2jj0wfq5v2yQ9gSKAZ8bEfMDjISJ0W35m
JpfcYRpGbndQpMwitx79GRUia5dqlfX5DorzgGYHkJlFortHwvfX2B8MLgQkq5/ThjKUuRW8aE5p
NgRm1uVs6PzsTyq7/joTjet3o2gWdnd0VSX5P4dtJ+rK1P4YnGnAKSLYJzj211BhVq+cauffBZh0
GZKD62n0r3X3W7LulwfIReMKxmdyqvp0PGBX0/ZDMftvsh0UyQASXJY3a4ei8KpH6iuWfmVX2nxp
J2p32RDUdwl5JvHHHJ3QULPKZm4+IUEL0iauMuuvpKBlUGlyOHpjRzMroN8trEX7aABOX/vdrL8t
i/PNw+qTVPWeUlE4ewn09FBamvtrzhJSH4CXeMzN9RnJ7w7fLLOTNiXOWQ1yemoKDzKmFWjoD7bx
QoOwjCM02+E0KEHF9zx3OwNAs8Utwe15VrdHiso5bWpYkGdhgUka4lh9531aPDmuUu+TKWGH2oKE
4wrJE/merp2YwkMRe8+TSTAzI/u6Q8TKIy/pbzVRv0fDtY2j5Iu/n4y5oRgncI61N7ag6G0MSI4T
Fxurq6Zzodfad9rh32rBitMY7uu7zBT4lhcdr6/uwUwI5zGebnVqUvyWL6S9ym6Kr0D3zE2lERLA
FQ6huKfRfcFCwvWrvBoZP/lenE1G6jVXbu91MJL7bOjh1C+QbSo3Fo+tkLhaXDwwWPCNp9kgeuX0
Vc/ailtPOLmLuAJSzXaE1Ba8YsNohZiPf5XCQMkwIIWpYhR7J7fLNzx5cmX3wG11z/nuNNKFjpDi
rBtGezQ0K31hkUBzu59ghvZUesWspd8nwrlh/+mRugWnNf72VC2eDayX5wa+ySppzhjZ+HkburaK
F6t8IAE2fLT9XMIzD4Aft77FBo7uYegTmp4O7+AX62XlakEBcDpFZK7VT+rM6kLOT18j607AmzHQ
AY/Ib+Y9jGGVFaaRacgfB/JA7AlgKe9yZaAAJLSqP5ojx1Cn87XGem+c+G510eLrXkj1LDNN4Np7
S/UWRvGk5KfVTT6vPkg+tN6jOiXwsImhmoSt22Z7PSWgQIsb2E2y8hvobOroj63GiJgSzhpi/sxl
B69Y86ZHQa7hVYNd+sh/qThy13N/U87DVsbRMps0alsZL7gGcnTIynauqe8+pF73ZpOmW6W4fcGE
pxkjjx/sUmX4Nx39rN1qullc0yUAqgiR6bOv6LzMiqX6cPz4Z1pK95EEJZ2AFB5enQR7pBFr+d4q
2uoimsZFGwOUOFDBuDa8vjlVXDR4oFfwGvMmxjhXpA+WX8LoDkS6W2LTQ1VQ1WMca9N2TKr8Dl9m
pUBY6GIAtzqWTh+sRxn3a7D4q4knw0qpOT11d6CuPQ0oQazQOLeKDMK6bb4HhZ1cZSbGz8QBaW/P
Ug5h2/XBb1Jj8VOVmO0LRvQyaqQMvkApOj8F/SSPkzXH186Z5EgYinwda4YAeEIigh0LgfuE5Pvl
Y8vLziK/FuV3RQb0VWNdt4awjsEwaIsLyd/XPNADeidKQuaK3rb7LWcdt9JPothoppNlyAodfEE2
dUpxBe1erLqq5e/pwt2MGkd9YGjm8+IMGemYNrPbUDFnmcxPmK+46Ar/TGGfvWtMa4wSa+h/SKfb
m1lvOEwahDtOQF6CR8BxR2FjdlXws6M6q7ooprv8rECgMBVl+pUbbZrtNKSpNsSt6d0SChujrjL7
Td4HNKLVM7mpjKTNfkibWhwGt+e4tju80Xxy+u/eH+S/cncm23Ej2Zb9lxonYgFmMDSDmnjvdGdP
SpQmWKQa9H1r+PraULxXT2TwUZU1q5rkICOCcHcAZnbvPWefJZSTBa2yGYEOtMaPzPz6jR+i2Jv9
dFHP1QRI9L17UQF/2XVAZo/an/uzPQQJYtheDYzwOntrjJX5FFS+3jJLYyDX3pLSSnefutbgCdrg
ybitPUC0MrxWaTJjsFF4g6IRQhVQsUWaV+S3OrORcg4YORLGD9uuQqAHHWNmTcqMXRmO7ckaxuim
iHHr+AHnugFeHk22oj6kGQ5EXKwqPOWQBMn1o+hDHxduir4cP8fESa4qHGrLyA8RVGwW3yVx2Lda
u/m3qUIcTnDmstLadFfa3PyeqBGqKiT+ca8QExOzNXBqw/GA/ld7MdMfeOffOlUEG9xX/kYPdbGl
0ys+yzGYL0cz56m1/SfaAihokBmGlTia8bdydNawWzkATGnyM6lFvu+blie3dup2hcu+vqUNku4b
Vt9dUavqk5UNzlUS3LRxONKtldW9HwbIERkam48Js2Yg5EWinydjonXZ0oMEI409iy0z/pFL0TZA
29R8HyPkXKc6n75XEq2CBQHthaZwdMdMiI7xXBaIr0pj8bcRXBzoCM1JNiBAbTluetK5SnMSgXrf
6H9owpaXiRek4nVVZ+bBbFumaWWDpsdkwMPDH7koFdDvoq1yiR2CrYFL3vDmu9CArd3LyVy0Xvym
fkPdIYxQkTUMTQjYGMeePJi2I5I1h9lbx2M6TDZ7CCR8HwzMhD3RkGZ9R8YGIXxRnPDl0NZt5riW
HBqlo0/Yeii06nEOy01YYkvFWzuS4ZyI/l4QmkocxNiqW89gZNY2un80yHV5tOMu3Q9zxWRWRQAa
NAwDIH7FdEDB3l7YVVN8622Ol47ucqrFtt9jzEpZ/mv/scl757sRcNINar03ysjaZvzBTdhP7Ykz
HLJ+o7XClWPQEKISiO7MVBnbMKcVE7mxoGjWPK65p57QLIVnCo7yzsqIsjLCZDlUTmSoGd7k34aM
o2/LJo63o4ssL8zK7M7s6q9ei8RWzxzd3AXrzRvur8ugBLYABu6czJZ7X9rLULMxlxl+W8Hmt9G+
Uy9BKJHZmDyFrXNhwca9pBZJzqoynC9DVSWbIe3iHwi7JhslWNgd9eTq+6SxDBTEnSUYutP7vEkK
tE5oBIxzlgUZLXLYFAQDdOUVXfv5uc6j+FF1lXXNsgi5rnQc64X8GP+byrz2BZmHPs4kre97Zkjf
eO2ap5RAwn2K1fMebPIcnYIm+kIeO4HYZiUu3YHAxJXbdf1Nzs7+OU9VdzcVbYoS1GD9Sgt1jcpn
XldVZB1tIzFZ96yXiSySh1aMPWjArmBZnPjl1pXnYRLzskhdEzU/nEbXRisd8//5jec8zCAa7vIg
JTtBukU5ba2KPpMRW7x0ikcETrafXeNgbJmdN0xRPDrXD3j98Vb1NDGpUMQiACN8wegui7RpzV0a
dOHJcpFPIigxgkuRG8l6pCSIDrqZWuOqIKdlM2jbhMdYupdmlAL/tJswfSLSOT0HKIhv87p3b6Y4
Qw7nGxSSK6PMrQfHn9tx5TBkWJmEu61MCuit7N2QpA0w1J1o7IthcNrHAEHOCT9Mv7LrrHuim5wi
7uoRuEgkmpuinui/Yle5lzGZup6HRnfqmwkBhxvv6zG/90R3LZQRnPoxllvi0OaT65r552pW2HmI
p8HTQ6ewTcQSvE2FSV2aomIrquc+qXvSybS3DPGBMTSmarcWyTC7skCcBRVMPGSwVNe9UvMmAA+z
mYxAXVudER8LNMMnUugp9iItdth88Wi0brCeScmlM4mGNaevZEwPIWfmU2UZxipvpXi0/crGP2Hk
N6FXB+e+8st7Xav8ezlgfgLIOMSXtrKY9baIh7a2VzjLDMrGgjyH5leJQuk6bwKkMxasFsdU6jax
bJKCs9j8mrTjcLbtnA1P9+a1FwL3axsjv5Z+V9zUzZR8lvjfd23ZR2e/yOPrkXPEBfN72s6iWWIU
KM7YIhirE74eb+kFeNsiVe61P7pA0bUIH2oOUp+riha2Jv0L9zyZuEnteN8zgqm+2EiOf4xg5Vch
Gpy1Qz4wtZKd7/wMy9EqC3PnSurW/UpeMc++jbd1XevYJ+ElKTmQJW70GIc5dPMGR/ilMSLQ1aot
1owd5JGWcPDFBPVxG0pv2lckNTzNDtQZMO3zS1jLElWD3Z2Ab7uHFvA4D9YcanrLA4hTg04i2WE8
pMpIvuWoVR+Ul/Vn8r8asulkdREXJKeQBhrcGBOim9mFWoqNA5A8UVdYkXX3Y8TSexrtPvk2Dlm4
ndIGGZCtlL/mcBKztLc+nvdZJtTWPavKS95Ixb8hLGwB4Dk3VZiPz1bmx9/B091x2JsO7agI5mAm
8Q1NentK+yQ9BjGYcZR9vH/sph6sH5Kxo2evBhkd+TN7V+uVO3p0MOXpHK1ZVRlR81Jetrhe1kWH
qjF1JnkcMal85eQOcgdR4yNoQxntjdxXhDyHrl75NaOGxZLko+fLwweyXhngd5bhH/Dl2xvtckVJ
2CKTwXEiUqspLyeB12Zq5pH6tHfw1cAwoPpRR0OnjWDTmrstdYd7j/mXIR5Os1CO1nNLst2nynK6
w9QT3hM6cfRgxSWV/tQq+pT4cYkniNCaVeHAD9rb041bus53GBi62UBDyPcjaDaKhOCCRV4wPRfB
dYzg8afh1XRBOivKmDGOmIvqOuaBtqYZxGLuDdH3WBU25uHB2wnkz0xh/OJgJWFFZEI7cppGbXVR
81Zyuunz9NgsdRSNE32hmnr4FvgieAwjRXKA7TOnm1yv/t7Ys7tTEcI0MeHQV6a27uZsohcili5w
MzXX/4JlZunQFv5+AaRsE+Xoc2kjdmRwJV5Mpza/DEQRHYZyGq/nXiSfoe1MT2WX4h9pTHQbZ9gM
1RH2aLLF20yIjp9LHAS2v3FrRMl4azQwurEEUtiVW8U+Ga+bopIvkkPUGVJBd0zoL4WrfzG2hs1r
RuGhD/zmkFey+wm8FzBLkbNUEuaAmK4yUJtYIzHopoVWqyeds68nOHN9Y+yLKGyPLTrtTUUsCQCz
+UfDhP8KUiR6zTEfmej0RII3KyAHTFbtPHvoGYVm25SBBDbBgiFx3tkVs18mPyg5ORadTdVnB+Dw
9rkZl8I5TceLjLCYQ9IB5QWiz/zFc6f48wwm2yc+ZGJoxfnoliPFpQdm9iX202mXZ3FDHoIRPcQd
quQt1Md0MxEDCKiq7s95jdoeHIG5GQpekbYL4/t8Mp6cjANk12TiglTR6KIkxPVxmqMJy0Zu34Z4
hS6Kxi43rtlNRLrq6PZfshsowm3YJO1spWtZG/6uUq63kw7tqbhC5JtYj+xQDOS7xefQIUbAOK5m
aguj7r6FYYCu1EqxS0ji5PUqLHjcXFc0X1kfii2FCrl+lSavUOeiWv0rRlEzlebo7Bfo1j6JIhQe
LcXtv4gXdLxIZtFhQmd3kwRIig1Hp1vLTkYw7F297zEL/Q0K/bfs0f9n3uf/1xiXjME/MkDfZ+Xw
o4jJ0vzxi5h5/P4//8ev/+Rv+7Pl/KXwPMP+t1gUoQICavwbcWnJvwgQt2HWSqi7tlzok/9pf3b+
8lyH/NaF7ejTiAV5yCa8EC5t9Rd7A4RBBFISGDFczP/0Zv8HNhLb+N+4z3cwkhZkzFdAPtcUmOLx
PbvIrEiAcu03duSZT4BNWBHGUJn5pyUX5EV6zWKgkYAMVoTykKQCsk57Wxw/jMMzS+blWgEZQRYU
F+O3diD6Y6VYSQ5osxmNy8IVV6ataRUsFfW3NiwYHhrubFyRjDvogwk5W2z6qkU+CXk5RyVgIVxb
mntMGHDcXbQJ47FeyL1d+a1gmUnjx9DrrHJLg7+LCCyvA4myvWIEWSU+TuNGkgNVzbbLqG0GzwN5
cynOgOQztwnq0u5WbSZxR6RTTuRKKoP0ug9bY3E1y9Y6wO0oGHQUko/OGuRsLFUj+iEvKruQpWpO
6H3zGlz76H9tUo8zaaCSuFgP2Bzn44RxgYGiZ+rvjdVOiNiD1npOyjIGWdSN5zqbwOdYJf7hbliO
rK0uaNhR8jIRaCzLcLeV7kPjJA2BnNyFrdJwWFat2OL76Z6SMLSMlRJMpQ61jwGGSKFkQttg13cS
NTQ22t40UabpdHgKeonEpiVu+ykPlf3FpTH7yQ2n8SvrfX0dOPEAwXdyAOmoRkbGjp7boj6ckiuJ
bTce0F6JEgExk9GFi9NVxGvBfvE+EW94KiG7SFop6NdjYtgYJVXGtRs85dMNQ7BTUInFCLCJfPvA
pyhqYhjt+NjSg6JNvNGxQEA5PZOrcouEoxzq1eDNn+codQ5gfrqrGYGnj/+DY/y6E7m7NWX+Mhvi
0QsQQqi8X9Mavib1kXNif2mpbu/k8/WEYMUMGPMb1qes/QGH46YOP2UOGeh1x6jJfIr74pxT+RSz
d913HYRf2EZxcLQGw1yPttwHhJ3VKeOQIrmqR71v7PqW12/ljB6CPn/RAei1JUoK3YtywuxOMU1P
f9ERoiAl63PfYWGcvbzZC0RyCdSmjrwa6FD3Zgfmk4EpwWKdePBBgd4TP1R+S8z2KCceQW/kUBm5
AGFoc1oPweBCHbOt7YBi9D5VMTbVqqOvS82t7O1gaXYpdhvKpP6nSJtLx0tulOdVp0K1CTC+dnxo
tce4Mt31QY/4YWiuFiSIDTw9HNiH/XOD8d2z+xuH2i+WWN5t/7NvPZv6Stu4+/yNZZNzaH52LOZw
gf5Mivk2b7inLgyk4EYjZZ4JCsDzDL5AdPdO3nI4yFcUw8zncdzPXx17uA3m7l66SNkTZ13Bb6or
Gib5xJjhKnPUzvPrtemG18i81iyWG9ufULTUu9hzTh65Pci3wbclpxDXzVwYuzpRZ4/mtY94PzOL
g5IpVRGfhX7IoezK+954jLJv8AFPEvd8qJ8IrJg51H5zE3BIVJdBtuOVXSOPZAf9FjkU22G0dTXi
WSAGw5eISs0JAxqf96NvPXDSKfeR7b8Yhv/MU3cacrhmZTQwq4SFZaS3C+CIeVv94NYZNJJxosea
y7XrVbf55O6wD6J1d5hrqOLJ6brzQJyhp7GQpWiJc8ziRwzaHEHmvU2e5obwBxpXxcHhiB8VYGoT
sXaC8YeiX41tHUbEbdyoEee0RvsbpjcxBuFgzM5TXh+WZ9rLxgBne0pvekpRkcUqPU2Ekt9NXGas
hy+uUVI8J8MloQFXck4/C0ftywEntiuMfZv2RzV79xxC1kM77ggbpxV5TVDdhY+5pKSVUto8yUOb
XeGcf/EjQs0tSvYqjdExy5rhGbwv7e9q17lIhwbtd8Bb3D7JwfqKa+zgFnlyX4yMhLSPfkveVm58
beZnesnnMPX21ZA9THTuXU5ZCl+jO1R09pp7NxnuOMsfba9DYXhj6JbiLLwbneHc1OlF0T1DX0UQ
0PbNfebOl4PxEyDJo5bNnRgvfLDfQ+M+dhUFP5oSDriF6HDkp2jiq3FiSHd2GTdTHyNHQiIzJ/WZ
8OVzxmHcZhRCk26n69tosSI4xlnlM3qUqwxUu2zOWMFdIiHzGBM04KCB7qSbiBVoVcbxNB2XCZtP
hJM/NILyGN+qrEhsKTIYEXMid70IfraTOiZeeohHNzgVhd8858pBQjZ4B7eqr9mm09Vs4K1Mh+HR
HnMfxcrSJpqZoGzL1KELCuU2afbwms9dhmyU0yT77Nxdxx10yuBbk2F2HZu1V5S7bliytdgBkgll
OcPiSOzntH+pY4Ujxbmx6OYLOe/scdqpiipKvcziSBzJtTtdewRWz+2NmYvNaJ5synty5zYWwxi/
pC9FX9GOnuXcyRRtYVMyxGuv02Ba9aRAutocn+OqPTfaeCGZ42ceW6dep85K2vNGI4WkQ7irO+o0
C1Cymx9rDsBIyB5GrB34lqhChHsm+BjhQHWd942IluHQI3S2L95MvYmZsXahcJjdy9z0u7E18B3r
IL5QNp4NQdUReN621TZ9RtTFQVM+RUbD8D42bzRwS/qWN751zNHJtEBIgrHc0EKlfou3WqLgy2dW
wfg5dppnehnc5fZ69sQlKqVDzWJuWeXMzNOuCdc4h9hHEFD7h9A1twZVrDLjp8ZwuUkpmV81rlDS
qAz9yWS8apC94KuruUnY/MEIbI1upxqfQZs9HQpP8XYqJEwzxZF8aoNlVD1PR2dUlyBTfip2uNSa
KXFqgfotXis9HtC3iTLlqOhdW81nG8sGC9PjPIlTWOarGSbubRfcUPl/Rs90rEFRkttDY/DFs2LQ
GeV0qk3YzKpfo27f10TSknH8kPQVlke6cfkMGcWGMthHi06lGFGem0RKSfopJeuYPjRNiy+D/EmD
16cEpK89HmNJj9fvv4dwedYKM0rr9RcgsG8SqibCbFBa46R6cNAhAEQZ6FrENTBczMVeq86hXLKY
0b6oPcvHGvKNcZnw/ZAmdam/763BvAkbtn0JGQarUPId2qnD3u1sQqdc20nOujs95w50rIEvqe8h
VO1q+Mh1+pWEhZLR3JcqhEfo6zvPwTatv0owtvEMaG8eEDsm0KrLdZF+UcUAuo4Qgim+qoGODtE5
69gOnAJL3cFR1nfIhAfBIp8OgAjhfrbMoGI8gi5CSk94a7eVOxUXO4UHzarAlBrTDdJEykIs1Smd
F89hby4/OcxEElJkq88kvgAfaGJy6/DouJFYjfh/Qw0XJcU5Tn4iy0R5Be4LOeFgd4Lb5lx4EWo8
O29Dhv/1MREmYyK+qD7FnvvU1Op+FLjiVMWeHDGbNttDo6xVACg9c4xtNOttGDBwIHU0L4Zdhd9J
2BswfCvsDxsza9fLBsv4c0djAl9duS0C2A0OwAS0/h5Jho/URjTCQlixze3IUfw2TrRDiCSlxlwp
vA0co7paXlap+DTUPww73OvyejBPeUVLKCg2ftauxsRm2PHiTfQ9orM7PE/lVvveJmgZMULmzB3K
jx+BGo5pft1WEe6a8gTiJXyyOAbf6lHOP/qu2tBf3gIzlNw95sh40wF9UEbQ3scXM8QuxcKTrFGW
GcVNnJAmUYvuEyojiC2Yh32UGA1/eRVpk7Bgom7o/Mv7Inc4FG0KyNyj261pJhDOWqAQTdSz2+6V
gRA6WReTXtM//d46pCkb5oPq2bRIhcLzHHVsylnF+tZVa+aQ3Em3fYmRA09Cfu/6Ybwt4CxImlI6
YFgbBhe2+8P29Ne6uZCak3dqrvLhlHjRJTbfQ6x7dVtM/dqcT7EhfuSoPtvSoFcXUb9wyinwL7eA
mtc9L0YQzIclYN41623d0F3iKCPwRbfOvIPTvBvr5IHIz12m8mM0vYzZdMgSeYkSae9WPmggtR+a
H+CXtipehMXfgmi87uS4o9u3TjKbUK0MvUVxCt1s54BsTuA+WcNd6x7y/I7PiuqYoUMeqU8Om0if
ubfCzzeit9alQEm3WNw892CH6W4efsqY0kHoh6Z1LofQRJw/qis7RysuqS3H5sZKyCqGO7vyJCTB
iEFtaxm3pGI9W/BoanOUG4W5kWHXgGKxkRb2cgPCaGDcS8aOzJnPRDN/nfSQE1LnHqa6Co6QHLqN
nI1rH4KOWyxevOQpc+8ysInAgtZQ1jcudpGVqbLmWcJrrV3vBvX/Ok8vrKRBFGq6W6LJJUnYeVhc
FFmDYqW4lBUeB5TSa8vRO/7Fn3OIxYAhjcCQpRDORql5FYSoLVkbMXZJ3IJtnVyGKHTlhKOittv9
ADRrFQuabkk/fo08lmqB5Wjm5JdTAIfmc5oyv0tkZm4bsdiOe44zsngQvMA5pYVusOmNUNkYZQ4X
maDWo3A5i2aB3pJVvPhyDr5qEUOo7D6HWF9vMf62bKuzjZLC2sx5k+2sZUswff3dTbExQhAjQHmc
mce5OMiysIRu7nvNNrYWI0/9rW6DvRQGo170G/4ooy0dLI25jGk88cQrG5qgXlcp64dXT2d6u1sQ
YTD4+53l4HTtJ3lSs4mV2d+krXcJZ+ZzAW8mRzWpSYZezXVE6zI01sJvn/Nw2Lu1MDaVnsR2TAYU
ems5+sRX5fMxQQtxVzOQXwkBPgjyrXvIKkYKDSJK79wRg4F5sAeOEt7Zhekc6e5VLWPCyqHHjQmt
PIKM+DnHx+X+9TuQqvyRBAgAL1ODGmbFUWb6FPk+06KOWeOXGG0JPjkw6z8DQSf4oMcRv6ntm02w
8y0FeYcANLxLIqigURlTb3CiQlwzcqgsNUdkS9vXhNhRKmWiy/kNCivfwDGfiaO1TZMpYW1Nl7g/
eJmZVrcXCPxCAT7D95+CAAvuAZULIm38J2QkdFCgrwfwu8amnDPrjKaBPabj5cVETfCPsUVx5t7g
2F8GdcmisRJ9J74mlhs6x7aTfkN1gMECZE9J3SNlYt1yHqLE1fNAVQntIXoiP4C/Rxr7vE2dym/O
/5rz0sT1CvcJwW2zsIlC/jf/9b/+OKA5/veJjv9/tix5Pz9qWQLVeO5edyx//Rf/0bH0/7JtdNzo
tX2gsHAYf+tY0q6EyugQPoN7Y4lw/a+O5ZLy6dHmVPgPaU/+V8dS/EXch+X6Fo1MtHj8ozcdyo86
lq+ztpZ2JeFe/CFHuoJxvPcm96ZXtDz6giy0Yjl+UogBqi8ac/fb7/FOX1T+sytK6pVpSX4CGqCe
QwP297RWYkDIEA9sSGax1d85ojU/1Y5Js4t5YXMXTGX/KJJhPEHjQEvBOHBYFEDL9pF4kzbW8NnN
z1GrQzbqYvDwbWtQfGicMuOkcNI9RERf5qcUMxlFIblbVzzhLLbAGREvYpxNyq0UgzeuaBwbX3JS
9O7HLE4+DWk69XuN3TPZRHnn38cgWU0aO8rcACBPTnVqpWiV2tS79nrO2OuPf5l3fhjfc3xa0KZl
28TxvP5hdICOISutZD0HM1Ml/8qlV2AXj6GiQ/6/MaLv3IIlc+6/snR+3ehXF3pzB2gIptbYcqE6
7D9jJ7uqgQc4tB3ZH7YWIB2OgBdMaf7w/Zbn57fL8r18ZcEF9dXSW0dS+/r7hXHcD7IwCVLQ+dLc
9cdtmGTltg9cZOYDCnShOvfv4cl/34ZfgoHeXlXYDANc2vouo7rXV61NPGO/plizBCJV+kiVkf4V
65Fhz00NYZf5v+ukO/gt8yaqu3KPhpFWPC/L6eOf3X6dEsRLpaRkGsEd5mX2ASK9/ihtXigUlOAs
O6dU9KX6SF1yohLTKpYTMr24NAd21db2r7yQySSerCy/RPGu4gOCSAjJZtcvTC0LxZ0MGv2ZWWNw
Z9dpf2v0pa8vqsZaRH6wrIKVbZBXvmcT0dWubhwgcp1nZMWqH+mlRcCBPmWz3b4sKfFnkNgOurra
VS/LamPuTECjaGsb29Hbpkz0HWPiJSXFUvQiXaWnXcn83MetnpmksdMa/QpS2PxTsPLyJL66efxi
DlATSLLkhJnecnN/S3ZWMLfmUnOkxDTTA8dx6k+aiK0XqN76D0/nmyysv+8OlSGwWhLyYAC9uRbt
wtYJE7KCege3cuVTHa69FoiINCqiujqzY/PEBtkSrHeFT5q0nKxubhUhXodmKOmZGKPRn5WMYCiZ
nPHxvuDkQiSR/OGZfrNQ/HqOPHYLz+YxEsJd/vlvvwpudYxRZRuudWGM+zzxU7Q7M6RCFszqLsMz
UP69n//3b9GbJWO5pC0UszZP4LomQ/P1JfsItXmnwU/WvGN3KnO9H70gRwNZC93Nla4abNc5BTaV
lommJ9dEyVE8pwGzLdX2z7KR6WOXSXQygGz1sYYkREJvkWINHVU+PJKD0RdrjsbMpP7w3v3zIbJJ
qfYd0yG3jlbF68+OOhH1v82NHavkntwl0KflsFz948v8Y3lT/HEB9kIp9FaMI19fhpI/ZfIAAGG2
bX3d9ROVtRb3XVkVt7rxxrXn0kn5+JrWO0sKr4fH6uZCWMNI8/qiKnSZaqFHWZkIIqiQA0J6cfTW
BGYlZQ9+qdKQD8bWDeXKhSoxYAw0O7YXRyYPH3+WN8eH5RFRrklCDqcRBUDkzUex9TBzvigNOlBc
zOlocDJaCP70JL57GWEvMd/MV3naXn9jbFcgTFAsot8fzCPAzpJeK17RdYT7irFTaNtfh3HKjoGo
aC2n3pSzIOY4BMsqvqJZh+eih3oHGTQSV/8XPwGHONfj9pum92Zj1SW8p0h2VMBZhEehN40jp53w
378KkyEmB8LiqMi+9voXYNRjlIhLyDhLrA7VzkghWwn5+ePv8joF8ddyyIsueGtM3hkMva+v4pIy
bc0UKitETPnOgBi8rzsrPwS1JKrJScODZGKynnM3OH585XdeJI6gpqOI8MaI9CvG9LflTcSYBhIk
yoSFRX18KjPU6oxvyktaXsaTSwlHsVSFye3Hl7Xe2WwcWwqygR2LN8p882SRM2b2NjQDrNmxXKP7
zoCM2hFWV7wmBtvmYQkp3be9HEi9qBhbJxYUcYukyjlzuwsLDMilCskF6rx2/vfiYv++HzxVbIiw
kVDDvXm2eqtkzBrjaDPcxromObO/DSFW4E/35+HsEZHQ7D7+Qd57AtgHl9WMo9s/thmoAzEze0YC
LK44P/N2Ptkj/X4ymzLcOUwlYunKS916+unjK7/3BDhLXSOsRUf+6yD12xMwyLomTESCxbMbsc0a
LOdWNQ4bfDOLiqF3gm3kJf3dv31VnjqPDcLlcEqm/esnfqIaHrKJNlFt5gRmjXX4Bat1bW0bOTKP
VhZxmOtpmPP9x9e131nSPNuyHF5pyjwqwNcXRruWj7iqcWuyT3k8dGV7aI1aWHvHKeoLUoIDtQ0d
k/ZAxzHsAuKEHC5k3hs/dYcIazXmaC8P9WCaP2MRJCHdmdCz1mGao9/vIUMTgeTr+SXO5SwOPvb6
ANrBUBHilSEH3lKPzePOygAGe6Gdk++JVLo/oHaFpQViQdsrVOlIQ1uJr/cENbdVTBzi/CAx4dBN
Up7zKDwE12thADaBrgNZVTQtuhEC02iGuZ07QAuzW4gC7pTSxtBTr6Ztj2Dk8uOf80207K83hWpY
Oh4vs62cX7Kc354e7IOQHE10rbkvuhOmv3Gb4K6gW9KU0b4Pi57eZWpuINuPxFza5ckHcn3l+4mN
Mq4uj55GBJhE0r+qYSlcD3Kkyvz4Q753y4lacCVBItaSxfz6lmuh4AAOdM6EWTgYG8nZ1Dgrv358
lXdObZ7L3ydjmtqHR/v1VWxwCZq7z5Erqqg3ci+i5Ts6SEC8DlSDF5T6bHnUTRvAHNC3CRv/w6n6
3e9Ju4pemk8uqrf889/uRTemfay1Q7JnYlhPltCkW/oi/EP26Xtnd+opxYtrCxYs9eaLUsXlJsUz
PYVKOTubDJmVZQKhgHCX77TqMQlrsieOpW2KvRJNvKPZSVBUO/vHKk4FGD7dFJ9A7oNFNGdz7Vvk
I5IaSrrnx7fkn4sqbzras6WPwxpjvvlBtG+muE/YVgnPZaMoaMgWlYkSFdXo1ayZjeow+Tx1dD8/
vvCv8IvXtZTNAXU5vXNl5G1vlrfRCHHPDxwbMP/BBk5qdchEqK5JthvBPRvhgSiwBSk9ZUyZIcrn
YdhegOMpzxAIgDGAsvn+8Wf659PBR7KpYvhFOJwvasDfnw6F5DeOi5rzkkGPP0cGsI4KYvY+vsoS
dvKmirR5/JWSi+jPZp19fRmEEg0nxBGhO56gXY+KbFPzNWEPg7vc49axUFOPdyPV/5fZMskbAy7O
fL/K9TK4LhnLmLLY2kgA83Uz1Mwi4jK7Fe7s7osaWOFQN/mXjz/0Pw8jfOZfdahApscL/Pozj2mc
l11Hr2AcS0b5ZVutsoVREasp7f7wA/1zu7Vp+ZlLZScciRb69bVwn5aGpfl95oAKpZ8bYEVJJh9r
bTqPcYnjBKGG8/LxF/x1c98+jyg0TdP2WGPcfxy3cnpw8OOMVeFHj64d1DuT2SIeZVzV64wA0mhr
IOjGzz97CDNmBNNwsEleSyeEybFyqouPP9F7PznlNJ1Peg28JW+24UKWEx5nzhoTsVc7yLJ0pIwK
jcVqjInI/vhi1jsLAWpTzxaCphCL85vXUUYOTQKfH10UhrzrEduj8EmmmqMH0mg/xT1qoHWrSICp
4UwWGVlUZsQ4Mcq8rlmbQsEI9IQd710HBfWTn4UovbEMd8m1Xxd+vOvmHNEMXtnIOnz84d/97Dwp
lDrYtvgarx+Y3AgtN11eKHewxluwvAmJF9pfQTwAdoRU8VIEPRIxJez2D8/qOxUvCwZNj18NdH65
N9eui3RuQ7xnK3CGwwUmTkThEKy7ZG0aQ2zcdoyyzx2jr3Lrl1mQXppynB+ArCfBnz7KO8sXnXpJ
q5aGps/W8/pn0ArdTTVYdIzsIn5ghAuvs0IG2Ezq0YOjcBhAjGBClTDGZ2N4qrIa4QcjpQS9ejut
E+VzVguqyPzDEeidBU9Z3BcUgktXX715tsifNzMnhInXhtb8pR87UAttKazLeIAtuB+ZCeGnievh
GPhaxseKgqN6/PgZeefH4fYu3WzbcyzKiDc/DsEIPsCCkG42PiCek2IzaRgxH1/lnXfWEZSpADWU
uzyNr69SeBiFvJJFZHT9sEI4iFKiFAhEscc50x/27ne+kiPoc9B6QCvk2G86HEkJAa1HsrFqJO2N
FRYYZKJJjMbg4y/17nUQjZvSNNmw/Te3L3WR+1nh8noVQX0EgTBsU/SAf2hHv7ctOkIJRbIH4wZK
tde/nZvFg7b7Zb3znYWSOo+fop7p4jGOy/ark4sIAkwqMD1nVrZhZp6AxDPC7zgqe8aQXfYMTYa2
Gtk5CM3CGowFqIA1f4zUHkBk8brUrpnd//s/Dm0P6dAjwMUulmf/txMlHUblaTnw/k+etY074NHa
rOw/rHDLrXyzOdEspG3I/cYMoJZb9NtVMhJ8rTnkKgbWtnXLsrqPRQuvoYzcM4fa9g/PsfhnI48Z
n7k4GRiK2bgaXl+wjlKj5WTM6Syik1pNtfFZiKhGD4H7OGwwD4OAm86mY6YwJtIBOdZCi41HFBnI
Q+djDxxsRTJxfnBaD8mVx1Dc/1/sncly3cqVRX+lwuPCi0wAiWZQE9yOvUSREiVNEKQooW8T/dfX
Ap/LJV7SZGjucIQHfubDBZDI5py91/Yj+7QyrAt8VKW+SDvdvrPzfm2oYrmDH8BYJVjqaAyZRCLK
2g2NoOLkxBkVlooxi3n35++cvikLDf0j5BvrBua3txF3LXz/nINuteBeaxcFZFjCXX37Kq/NJUrS
b2ADwNd9vKotwCrh1rLl0lXob1s0vVZAZGiKLQMU5ebPL+axGWV80fNzjpt906LIisxnI6jjIr5I
xqQ9rbBJHewq8k/fvtRr74hP3LU8JhSWhaN3pK0MlSeiDNSsxIgA/NSneYfd6u2rvLKJJOjPk9Sh
KdrRrnn+jrJ4dltM+QzgBH0We/52j+eAZrL+NOmSzJ2keed9vbwvujV8Lp6kBM6x72hUKJ20tdVz
6Is43QZw8+oPqiMX5e37ejkqcJRanjKhgqwn2KP5RspSUu5gHcPNlu+F4YaEruOxxxkZR4e3r/Xa
HRHaSP9XMA9wJnr+DInnblHLci1lW2LbeGidooasjrev8srET03PYkA462A31XrLv31OGUZqkN5l
BCJMGyiXoa5OsojOFqcZT3r0NETd5y3cgii9AkiJtRxc2WYacwm1b+7JsUA8m6VOs5Vt/yMbS/9m
Sqry0jaX9AtHKrLo3v7Fr7wDx0TZyhnRXpsdR3u+fKgsoq8ZW3CK1sNiRZfF7UDj5SSrfHv7Wi/H
MfUDk/RM5mOOyccTsa1CqiSYVTda4HeyShqAs4EAvLTaaV3/2uiGQPhOvXOL8pV3/+y6R/fodyEw
morRbAB53anWuk/rmrB3mS5bkFfqNqdVekjtxTjFUeF8IPPsnvDipQIUn1X7oUO8SJpFdf/24+AJ
MxqeL4U8EHo71NNWK513NCgLoP3kmi84zOFf1Nd6Xgzjs6iXPD9rIygsNzC8TRBq2Kh+eZqPcgOl
3MGuTJBefa3qofQ3LbkQV6VTQ3RI4x6tcWVF3g0tP8c+4cXnnKNHW3xZ51xOW6GlCXwZIsdgc0yu
ok8UI155sUgzYG8SWwRAhqmx8byMyIpUA/Y5G3wYUjBhgTohw7amKlDLQuoN8byW2FD0Ej/zRTuf
qJZzul3Gsb+mbIWPoIygfQwVkuzzrlc1uilVYyMJJwuINb9yRrpMYlV1kbsrmSMZ135uh2gS+VqT
zneWk+YxcdGSkO0oBFDJczJraEMpyQ8mac3lNluy8QckMj5nD/1Jyx/6CCDDDBoKIkrisAzXj7+4
OG759PpmgegQ+vJL02LvP1ds1/WOnRo9rkRMYtiNZYXroe6lfOgMWT4QUQFla0Yjae8znsmyFVNs
oHMwDPuW5jCIWD2w45fe6JI46WNyhiUbwaWuStP6Rq6N/ah1TUrTpAb7LAoH8qRyNQyHsi5RtEpR
kzAvkpath3YJnQp1t/xorL6+czonAHiJzSsslYWysamuB5Mda9COliansrDcYq9K8rpJU2g7Gw9i
a/uBlKFHwYUWEKeluMY868UrWxwUqnWI2yT/VIyY8DTSja/TXFxjKk5PW2wBcueFRfuz0ab8kQ1N
dRf6xvJxyVMoTXPaqcfV72UR+QB+5SNBjTWuCNsCbYI5PMYjNZeuxDU3z9NWG5aicR5F3a0cepfy
tKvlF2og1nKWKnDsuxxfjNwSkkpyBojj+eCZTj7uR4JW4605dAoh8lCbH12+3WvROjOHAukZd10y
ez9ICbIJJvei+Mbib+VmnnS7kM892vi1FvhXGuu3jU/bEJ/JOSouVedASirMCe1k1uIFBWTt9owz
L0LlzzCPHCCrTngzj7lpIrCP5MXoOIBs00l0VwOgnIeMfM+r3Ha7h6ydqxRCpUxPm5zNIKZNQDCU
B/UNdFbIng1oGZTd8wwpKbMmeQ4htSWdCthfHtRWVcd7R07CwSa4EBjuY6OtN+UKAkPN28fkAnYJ
iYUj2t17e1oM1sViZUwtMwiPjRj8NXq0jg8Qi3Cg+O6ibhT5aJgHfIc49N7rNdjhyWvzw+RF0yNB
46hIGi2z7VILkLeVBJwBBLarv+QFeZXbvMEQCyhOqIfeXdWMdZm0uBYj21s2OMNs5zBl2oEHQnBg
u5ucBFdZIhomlcaXS3ECoBl3oVfN1l3Wkk8GY5wEPX6viQDKzIdfmXTLW9lz3sQiq0Z8W52GwEjL
192SXwpbCGZD8rPy5QieWRjhV6eMqoty9hCy+2PofxcECny1K6xigbtQ/ybJZBqJjKiMJuP7FVKh
3iXuHUxlZW+M2OxuCVFevvZrmaJvHQmc3y4rfzN3Zg5Urlu6L6IZScwYYoUbRirMTeGizG/uEIdY
1CxY67FO+k8UBJZr4EJofEqkI3OQNIs1H9AqkHEbWrM9nDWeTcYUrHD4VrEs/Q8llJ0fncY6vNIJ
x52qUxsrR2KM10ubqAewBvqDgBRE0IQ9iIexQTq+NfwRMXwqGpECfKnrjQdg4xcmIXE3pwLPUGbr
6BqFF5J8A/mHs+E7VjxigmXhAVWLYxPPZOSfRs+iuiinYUo3aaLds6leunZrN3Z/mfddCBLeHprx
PMT+OAHwS/JbBO+Nd6DYZd8CWUeX6zRZ+kl4TfzAoY2aehjaHs7lJLtD9t7d2OYwLSfCtbD2jy5f
d4DKqrsTcRk+TUCgjMe0gaVEpCC8WbGsonYj/FVNar7r0E1kN4615F+ZuX3vQtgcloO8rqsfHUL6
+ARcVYM+cZxhrPD5fvZgzBf7RrBYAUBIhptW0KjbcWSly4KtFh+y0UCvpSK0+pO9EZZuoIfVt+w8
eZjr1c6crMZmi6yUS4M0gXstV99zNObz4/zkhk5ris+n/pNL2rLXtFDbj/3vmcgK7CswLMG7t3N+
puhfoglOpbM1V/t1l7esW92TK9ucHexIiMCzD7S0Q6Bbro9szH/yc2PexNsN7wifd2qihUavvPq/
M2M2EWIXpqajkrj+PRfALd45mY738ZOL3MX3/Hlc3WKHEC1Pu9rN89V4Ho18cLPR0ugk3R4DRu8l
tUk/3TAkOOzVvR55GNm14+Np16u9fXlyui/2aIIxRNu2o6VVnWgsmKyZMQZ5+8krnz355uMnD30i
2gnX5pO3PvFafPbEPOCXgc3sPeD0KbAur5po/0ke/aSUFhCrvi5P+un+SUvdFra4NuEHAtGL0Mwf
uiflNZMDKmxbueb3xEJoHRgOCwcGeyTb09/qbRGivDaeVN0krYqLtp7whBABW32IZpvQ52RSnTiY
cztCBpGD/xUOCnrxhYDgs/5JRZ427XTJ1CzaIHzSmeer5BzkH+pzkhQBhRJjbn+YnvTphV+jVY+Q
yFUbsxaLEwD8Rc8ePmnbI/Ap5G3YBm5FN54GuYv0iuGBeOM/qtYdv1HUxIWO18C9QXOeDlApcZME
NOCLe/aEcF9QsmsG+GCTGEa6nXVPf6hAQMiezwBcuQLeHLwc2CIgvhUBBGyTTFs/Na8c3fsfjLTr
PtVhHF85SxN9iGPpzmel5us1Z4vc88KS06e2bDELwvC0s403IHUEAKTn72z+OHzUKsMSFIoR/reQ
STYEdTPNpCKoQV9Hc25+yxqRMWktc2Zvs95xr3KN5963e3K9+lhAQ2j8X6l2jPvepOMpljkGLWPg
uNuQRQa7HRRXuTeTUQx7y5rliVoZo7uYBA0IfSa2enfy8+YTfm7Y7Kozh+gT3wcpmVMXhdUGsxP5
mRnIu28jmpX8rE7TMj/PbRtfuJf0c3ruFnFrXKe5wJKiSSzKTjNFNAk+pEoSCdj04F0JosWbjwCh
vVR9EzYsd0WG+0TlvrVt+qbsDqYx9yQmmmVSn01emrFPEDBb9uQTqPSAA9ZGDNXPmJ6Mfvqcw9i9
qci/wYZKlyEPcm3YKnCjsv0sKgselA3EEv+ghJkaNJ2P2XVSaTZv+8HP7lBK4cAM/Up8UYUb3apq
Kswz050At0yuXLYKIPAeWyBRux1D5SOeeLZYJJulUN/JBjmDADNeltTNaF4BFsoDVVl9uR0Bc3bB
MLmE02lHu6s0rfER1eACPIGH6xZbwjdXD4Yy3ItsErKAC60LF5ef5XsB+6qe7UtsEJw4jtr/JAt3
9PbVPISPw9BF5P5MeZRv2lyZ5YnZK6TOZeXFvwY3DfltbFYu83IWV/ANl/XiyBzIM/LMH6ye0xc+
JkW8Miry68oaFcWSuvgIXSMOT2szbL+J2i8/IN/Owl0h8FpX45DVgWsW67a6BhO+iYhLx/kb0WOn
PaABhfWEiKhazMVFuxBCuVtESF563U31ietUKQESI5uCQMzKXPa5nl29b50C2GGFVg1QgttnKcGo
EbmGKdagnkCLkhwIynKE9mR9jsPNHuPlC3L65kohbrdO8BWCoul8nRXXxMJn9c4DDgL6WA6AgULZ
YFhF5GDPOP1n/v6/QZ5mVgR8lAHN5ipgk9hsom4goIc2jDbfKXm+0gCkxuF6ELUcXAC2e1S/Aerq
z4M5shrMqkao3D32sc05b47RUnky5Dl4igr0KB50S7ZFLAZ9ltdT+NNxpvjPyzwO7XjgWqa7SkWP
ylcz4q+yLQClMGbiQ00g0U83K8NNUtqYO985U792ovbkqjNDOkVh83n9RVkhu2trzQKNaEIXMmIT
jSX+V0niW2Di/H7nDP+Ksk05WC4cmrxPKt6jJ42n0cxqm7qS7dA8Ft3q5cfu7uMezafHMC7GW8Id
mQJl0XzODK/+0My+veuViYE0XNZ819AnOhMP2XTIFpeW99tP5LWii4PUnfouYhVwOc+fCNJNUTka
qv4c8SunAZgjsQHwSskuMT52NYqMvqzmd0bg+k6PKhtUGJB6ge6hSeUflfYAXDYhXxRXtar+3Jgk
QVoZCYHbtCJMSbukzCae1S+bBtzDO0W4l9dm8K/6VVcoy6ef8fyOzYjIUK/k2u2SzmckcHgneij0
N22W9+yKw49TQaFAG8YfuzAU0X2oP2iY0eqmTfj8wlMCEbkaFS4MY+zPOP4UZ5bAarhQBYWcOudf
aZGn7zzp9f09f9JIYtHn0K9FsCr9o+KWgfWRBDYknVZELgg+Fw4KC/ugiijpC/5Bfnh7PL0y4plY
fGaWFcFkUXF5fpeGSPqpqVFLAiio9lWX5sRfhzncbnabrGlOKLfuZLNSmn5IvTIzepYU1J5wckVT
7hfEu2eStAojsBM/3oymjcnz7R/5ykNhGWQGRJZCG+BY9oc70qtjc8KWOmBOHzMq5mhtYpAVopGP
b19rfatHL4BBtg50RDCIh9ci328l39EQpCKULgKpoaou/MptjZPUNnws3bGrYLL5dnTXL5MRHYgn
JQRIeB5xBm//iCcJ/PNfwRuhWu9TRlQcJ45+Bco75USr0MQMIeueVeYCo6CNE/umkO34yWgaSTAp
EAYokIMB0cgiYwANRuI9Gobwq3dewCs1V0DviKGEZ7mInM31Df32VBKLzLYnV8OQojNt8MMgXmeD
QViLd13EBDXLIq4PUdV4Qdos8zbvLcIw+nA4adN0+AYBIN31tQ63bz+olyNj/V30oJBHYXo51l63
5uRbc8fISPMi307LGqSbAGOMIs84yZfmPTXiy8kI1SuNB0wlKGDprj5/Dp0xiIaBSOu8HL07ADoO
ze0Oe3Hnr0eCCJZAREI3AhzIqeM7b2H9lx8NCvQ/OAYYEQ69xKOX4PQofWHson4dyTBrG2IsSAhx
3xl7rzxSRh7eBHwztuO90N05sIrkKkSMOTLeZqisP7bmIvcasjYRwA4u8Lff4cueBSsKHTE+FETM
9HSeP9OMMoVhKJa0vmnBoRfC25Zp6QJiA5H2x5dyabphAl1tbsI6mtKJXGllBxgHaVAPbaqDoTEh
ocGaHU7vTawvJxKuwGBhf0uTmht7fluRix0NKzyL9BQX5w6BD3dgnTDML6r0LuMBFFoQGiOWMvhl
J+Ni/jKHpNoiuRSbuqOC3LtVdYasG/5obyw7Kjbh3ultoCckk8CiRBX7zm9+5U2snkeQfyy0mCbW
0f/bVz74E8pQgsQ21K7Sn3SPhnNZkb2eiGU5fftNvJxR6E7zrv3VSIYaVR2/Cix0We6VELSYsIoP
LXQeb+sSIPMTZXneIu1C5Gtm0VKcpZMd0VEyk3i4b8w463bt0jbFhniTGBIx7Qvzuo79yH9n5/Gk
kHj2waGb8JiE154OksXjjqbVCR3mYonJ07Wc+Q5qPxD/EVuHv8mpXE9boqPm/OCQgzgeOgC082f0
RBoBMaz57eSSh7ZBFdGi92CK3zd1U2EErInlYjtZIS2nC2RcRcTFg4UivZOYNBvAHKb/HkXd1AMD
PCuU1V6SGauzXZdH0w5JVzydQkAVNCGMbJqvNF0K850P5WmZO7p1TENrE5wnYLvHc00YFhxXq5Bd
F9u6w2g0xrTNhZd9p/ZgwTX0+gIoER9Zts1mm9ws1lRqX2gF50sMP9N80SQVAEfw/u6N7t3U+p7T
cACanc4/XDeleEgOHLGwDqF3WcDuq/+ekhZAiWGwiWKEZRPDyBZJfPP2wHsxiVK/xFbr803yHzoa
z8d4E4V5xn4TFKTgoOe3CvZaO4/vKCRfbqsQEXA+sqAheuwinaPhzZPyEhkCoEj7sL5IwThNB03I
TLzNC7s9JItnLJ/nNiwpdSdlcYLqToPsIbxnS/IEbLi4VFCboqnDrE2lIzR3gzelyzvSppdPAzMc
sll6lsR9q2P1zlj5bPvQJuFOqoFe22RfkrPhvLOkvHYV6KI2ydvsaRBqPX/m1ERUysdKESl2I2ri
KAg2A4zF+p1R+2LKRcJvupinmcHA0jpH85fB/27qwkk2I3z7rUoc2EFUSnZzQQjYgdBk53xYu0Ub
Pdn6rFVJpvZvj64X+wN+Ac8T1zZqKPFC5QOqHkvOwi+wzcrYaxsGoYsD7aJzp2ighNdNOxI8/INJ
o/Dj25d+sW5zaR9dFOckdLL0458/ZLJN214kBr3VsVk2I76US3qM4ScmHXk9hVDW3r7eKy91PYW6
q8MKCoJ39LBDvvIyzSm2ALMTp1NuP87Y8N95o+7Lq6y+bk5Cq2dz3ZE/v6uQk3CXE2QKzapQdxll
6mwPiQzmacuugYxHncHn10aMFycRfTnsFiylxM4RTE5tqTmnkDZ8qBLd/zBsmRNiONMpdnu76k+G
sszvLNeZHkIj7pkHKk19XZN79QlBm3mVu27n7s0xcXsITZVFMDu/9PtUS9/Y9RlZZtuFb4qkFGmM
IWYoXXA0Um7Vf6jmGgxDjj6Sfn9pGDcJosDwp5dbzZouC8BnX4yT5e9ozIZFMKIdzreZgUBgC566
I9kwcQuiPrMIVBUL/cTxi5XqzgyxXm/bujavOZOM1W1F+WcmkyRb1vzVoWt2iLEnjil6ymVQ1h2Z
X/S19dcFfZbcEqSjYObHcUVUr9NXJrzQxWdHsVjVB8MISZgcZk3jSvOxXEcor0gLInT+NjXagVxO
p0Y6INJRf6tpQJ8qtwZJxllwaf+eMv6Dcv7HuhT8i0Gxve/u/8lsvrovfv7PP3ZNf98RVXKf/9eh
T8qfFLD+H+m8/uk/+SjyL9wxFgcBlhZv3Ur9Hx9F/YUn06REYyJcYvO5Hi3/yUex/nr6f/OPXJPt
PbvTf/FRDP597PX5s9WOi6bf9P4EkPJ0Iv9t+2AJjmOcEtlLog1hA3W0/MF0rOq+nDchysxwZ7R4
YdFmutPPBcU+fDhD5uHWkuD16lkULnudppwORUma8GWOMnzcFqhaqfGpcREBO6nY3YWwJ7/6SYMx
fhKkpREPb/Q/QEEY96rhQyPyPMb8gcaCmOEFdC9J4Ybt3YqStvXGBvZLGOnsOV87C9BYUNnVHLhh
ufQ7A09ovA9tNlb2mgV00buGRa5RE7bT6W9v8+Pfj+C/yr74WCVlp//nH0cLhCVsh9dmodDyVonW
k7r1ty12ZC8TeDsOyVEyn41mYnyRsi+YPhegfTi/DqmPoiIIiyq6e/vKRzPp05URSrMXYc7mDR8t
wrHsiTJ38QpHqFx6p+6uZhSp7+jpvaMjhCXFOujY92AOQQGljg5z89jMbe+QXIBEL9pYbjNClVoy
dS0wzmQWIXq4+c7dTjXZNYfp4To1yjiRhDf1fbbT44Iwdjv1xIwWAZGQ2NP0ErUXtqGxsmQpOG+S
VCMILH1uDvUewyUgFFkyoQfxqG30lKpxP0t/qPqgazs6KQul2JUKpghKIzicQOousvqti6T7Jqsr
li3cBtVWxJT1xk/UbHM8JnL61jZufJXFsfmLUFQnISNDzCTE893dW8JFRBOb89AGppwJdqo8gLPz
3NQPxMzkP+uSPOQNOmCrOQMlbqdbY54Mwg/J5ksvJ4ee6NauirHa6HYoo11ji+Zblo421UXttT89
Z5iBaGQQPXfZEgKZo/MBsd+N8rCj7t874oQukZ6vQ0b7Rz/KYyKawGWnO3IX5VdTk+64QQsgcVVE
Q/Wz6E06RsNIdORSdsI+4PEj1E8naWxsVSoTEuiJxcnOM8Dc02ZcUBIipmvXDHqEtpyQBW3HUDUP
toryVa4Va/3OLlGuW+//nzTWQg4VBwbm2lfgmL4yn34/fhpLlWS5fqT/VJ2phi7gMHWqDmJPgmqG
ib1wgAp6bvgbTRrScD3rqihzga6GrlIuSZB4+mL+swb9w1wrH/9+Ebq9L5f74ziB9U/+XnxsAZyL
Txwg0BObaz0c/h0nYPp/YcHjsAbAVjrrIvSvxccQf7ESUA9BnboyONjQ8S9ECbUGChhS/uXiqWPr
vtq88BH80fLzfKrzcKQ5DCJcgRzaBdW6o0kIZIkZdQb5HKGAPr3zUWrsExaY91TIz7fc63VcfICs
brhTfZpiR5vTpvGI78iHNJgH2f9IMb8js1iqOwiKBDhl0fhHW+6/r4f/kI453QE+kqOza2a2ftVU
GC5RLTKZFcgXlrDP32nwvXZXlIFoenB+Fczmzz/DWFt+gcIby8RsmNdKN2Uf+BRfPmQEz4MW0qJ4
Z5f/fNHgvnwOEAyadcDYAFGOrphhfvMaMsJpK+gYdWGSAKK3Vnl1wqHt76/63xJ63rvY0UNsmMXH
2aJk25BWNR2YNa3PxCrQgW6mqNn/9t28sty/GIlUDznNcrSmfEQtgCH/+5QWdxySSIWEllo3qBpq
t9xGo/ozb9fT8zM5CNEgZlMhaB89v4osZqczY8ooXo2CIkus7tBmLkI/7Ch/OgS5IY6XWDE4Y0OV
Or5Uklv9DK88iImtO1XcDA4GNb5TiHztsXGQZo8k6fzZ7tEHnBeYWFBbkjVU25K4Ow+MBkkX7xRp
rHVc/bbgrOOOyodPoYAWC9uio7djGm7BOpStipTYq7etnhz4bh7Fg+5QqAG7GsLEQV/Wg2rugcmk
8wW1/UYe6JjBySvAjLa3Jpm8YJg1VtJ9SM3OC5KhzC/nUkIkhz/GkXCooJRtuqmDce84sPM2zEgt
FbAVNEAmK0neWyhAVH3UkPr3Tu425EuXVrJsSlXoTz4Cwgaz2cL5mvhO91sEVakP3h6q680ePwzG
qODdooXwHff5IGIiiHRsIOj258zzAnzMhJK7uLertss+OQNbR6jS9AEmkpECknn9dxBNr7x0YDb0
VDi4qHVsPf8BnR7oxo6wxbE6e4E5tlOAI9V4ZwC/8vnT0aWyyXdJneZ4dosW/KWoGyD7Nj37mMFU
59R5h61oMufH20/0xUTKbMYOWLrcFnig41Jj6qguUYrwLztry0d3IjMyQPu91IHTWslNiahG/RHx
6GkmoKDH4mytRkUwU8+foVGjv0cgvvLfyS3rSRXeJ4k3v7NCHL8pE/WHDYvD9jjJ+Jjxnl8F2E2b
WBI6clsbaJB7lSB8QyQ3vFf+eXkh/MIsCOtatJ5nj2abNnN0RSQx8hvpxGdyURINkp5u3n5Pr13l
7/0ClVCG3voefzuTVRMqxNhoisDzJyvowcpvLRSp7wy8V64CncDnxXAVzklHc1oxwiMuKezDy3WK
cwKmSS8YcuPj2/eyPvrfv2I4QPRdV68qPcq1Vfj8XlI/6ZsocclM0kt9nciCeJDenB9l8Wj2OpiI
V9+9fUWarcfXZElAi8Iqt14WBfjza6KWj9ToaHKJyC/EQSHKskXQXnIAJzI6KU+93nfukPiFTxn1
hYk5Iu5gJCqzOVB45uwmBXHuJzErV78bhKQV1MDdN4K0bfpih3R7JCthTNGGtX0xP2hU5S6WCbMt
CLxos19LM+b2lkzn1tx6ld2me6TI6QTVFCfn1kG2iMQ3s8nLxOGAXk5aiyeDKTWND2a+kKNYLi6H
R7TH443yJ/s7xChqdMSd4JLJo7Alp5Tj4QnqQMcKqg4O0aakrNHu8rHRP2egSwtUQ9Oh5AGHAmhP
7VoEvJDPjC6f9RIVJkKyMajDPP6ae42z7MgNB8Fve4juETBiENtpDFUTUjPkzcGM3ismadWS2dmy
hjds8pIl7Hs+SY7XJAbWYl8Mk2rIs4zjfZ+Erbj0kB4/QLIzms++AFMepN1ow5gLq5Jm4qaVJSnK
26h0+uUMMnaF2l+Jyr0z4xgjwhROzLnugmYSwJJEahY/RfhF+TQS4g06ZmMXzoi/aZhHFNEa042G
jO55xjasW5FugYZO7kmkrVVVWpfWD4tBkG9hljgPHfbN8QtZrOE96Y3w+DuDT3ttlM+ffLzijxOq
YdI5iqK5HfDWGQ+1I5Zbm90IOGjNXpscCTneRJ4aotM6HakQ2LhlFqo8fmN8JvlgIq6WANqvnaPj
7wbe/mrDMbf+1kQlEfN44lx8FOk4kkhko/OKN03pUjEyzGK0N9CpI2/vpHGOptpERYr8ZqDyvLcJ
6fwOXFfU392MmEASNOww3qc5J4NDv9TEDRhODv4Mz4Vl7A0dmRAeiXMkDRc6inmw42bAYowj8jup
N7oPSlrsRDYQW+hR4rWsT7mIEwLnMQp2j/AXzflcF6FlnHqqWZMJSA7oNoYvunyfNdnykecu0zs8
mFJgSgzzjk5SpfVJ38g8Rd1slHI7h7P7NZpKnAHRAM6xMObEOi3nmgdbotEdTgs4unaQFnDr90oQ
QUOYFfi/INVJ7f5yClGgIAahnf6g9DAZV0MlSC00EyyGZ0QmdelF0/c0RO3YGeoHbegijYKy7Rdc
a4MTLyf4osL6sRF1gt86GlsyTRDOLBgRJLzy2R9j4uTLAtbw6MB5wrETq36byRx1dNnbLVWhhrAH
zACI7aQZ2c2WnPmiPEfyiq+x9hc32imL7CHyHyK2v5VdJ8UlhUNTX8YJ4MqStC93jOyDtorRUVvN
edaYNhVFQ8a4D8Rs3iWVsuE3U5DKzoDiFiSTc9LT6DmX6jsgT/O0SN2p/8iUE+u9SQMpJtoyrlWH
/yENVfsNXW7fdT/bpOcMI6lZpqpy8dT45FKfxG1J/esLmTrUwyb8cR+GAQ8WmDYcitUTuj+K/N2y
4D0eaTC0sezOF6eIsJrmS34f8lg9msZtP+0o+/u3foRKh9C7fnKDce6aL5M3YFsZiykihqey8nJf
US2RAe4pVAQo9El+tjkh+Ci5LahitmrZpPpx6wKbl4aAt5lxUjgxOl+12z6HIvg4LpgiNtbQ9Jj9
sgSjSqkTSxzmibTbS0DPVJow02P5q6GYFttk4SSMjSMV9snkICrbIUHFEztVLNkKbTBksS5S9WlC
sjQpb5UHUs0cLf9jbkcLSRgd8XCs8pI5u9ZpcdNNyhs/CSfiBEOLpJkOjgoJhO9Nm9y0uc4abCB1
LUiuEUt4VpdjSMqBqElvcXJCSVI+AnbTYXLDvwPb7thPYtlmLX10OIkec7Occa/jYHFGbzOSVSFP
UQ9NZEHUFTBpwzKLwCK09Ws1R3hlZOXkP7uGjOegHE3FIXUhS23DpFMmRPN54YPhuXO/rTlEwE9L
V/5tPRj1A9BRFxtkGme3lky7fj8lQyNOOymbivQ+YyBPOCzpw+CcHjiIkCfNx0Lw7t5lVvnSuZ2o
8fO05u2ELK3cIpuO8Qw2EacIep3ksy3z4tzXLJ01Uc0m6pHYMKvvQJFkRTFcNqc+rXj08ppDUOAa
PbO1K+XyxVg7iXuzi+ORXlA3nvNxKA4lWAEv7dTFYUlDsSeemqaT2sSiwVRX1Z6VbcDwaW6yU9Hn
PtVkyBTl2JKhNlV2/JOM6qH9zM9U1WlbECLHADJS9XWJZ6c+7wrh9ueJ7nAzFZK0sl3f9mWJaNWM
w+82f9ZvpW7c+lRi+kN+0HrLuPXRvSjYbF2sNmkjzOimn2wV76wiIu/GbU0qqYrGvrgE3e+CWxxQ
920qzyCavkbTW515OXHMG4H2gpgqDKb9waeYIvZLnITL6Zz6/nBRZoCIzz0mnmQ3mTbRtuANZvVd
mUlmk3iMJW48LVrW5L3rExD9pRc23Y2mM/nvsSlUeEWoV0dL38rAwV9AdWmQLftEI3rXKmrq9iGM
K6f9NaZh3x1KK1OEerA6EObFxJycLFrOHvrGGkmSwdwiTyhdxZ/bLAob3qozzhvKw2G1A8Ju2IHC
0Un+VDQnTKlYLZEqz10fISJxCsSAJLTpM4JcWI3czvTHDYzQCJxh6ZQsqOydrNtEWGRhmFNJfEKZ
c+w/KWEKJSzNw2Lhr1S9eZqOguBFZWRgJZt4JaBVFnNoQnhNvyuxM3lbzscVe5ikioYz5dMZIQiX
TdkcG2pByICjLSCHTV7hkwvT3cC2paWhyrp16LMqRSMxudWvmWnW23hJHH2mn9oyJpkpwnMEiaS3
8e1DozVEXflbVjr/MhocE50SNaJmM8oitLdo1tLPsZAkqiyWVjro8qxIdiRars83b4wvRUEoGcob
SsVBCiVj2bM2LO0mTwxCnGgWXFiREVIvjOfB2lX0Z/vNoKz5S68H44Om3Ic5zG+dX6AfYwFCZ4HJ
3jlOKAjdMMMkDELqBdMvKtzqW2gIZ7id4mkyDgKEANDrGAZPMESqbXcAltM7KwvVj0SJmsgsSJUe
RfYSuCC4lWk+s8YSaKxdGtkB7hzdjIKAJr0BHA/jS+WxGjfoKf3PaZtjMM39GL6MnhLxNaXJ429c
ltI1YLA1QdKWvYuPIaysG7vAVXwa2RYtbd3iBtnmrcuh3i0wnuGuo58ddBq9cFAZPV+6qmL89E4K
Wc0Nx/SAfGahuMSMKjZVtuBSJhDMcXdU9ifv2i0p6eydaNDuFU5m1kCZTfnO6pMMvEVuNmdLMsU9
nvaKXC14zxEJ8ll5P3TuCgXvJv9pIW6NTWY2GHFXmQaHTKB0U8CZoEzYIjTWIzpBFzt6kgM6kyAI
rED3Vf21HQG9BJClscImJWabDa62Mguks5AJKGnwyIDjPwEupevpa3g+w4I3ucchhQ4NB3yupQ+A
iTFpBsrR9pe6F5G/YbeWnw+cbby90ui7AhSEE6eXKpmv3z5KHSU+cNblYEh5DYXM/7J3Hk1yG922
/S9vDgW8ibjxBgWgbFebas8JotlswZuET/z6t0r64hNZMnzq8R2KIlEOyMxzzt5r40KADHJRI2JN
miZt6WEy9Rx69iYPB/7gPoqI547byF6nSa94G9lEpNQ5JEGlqyFf5O2iQf1dibyt8zXEigqTTlUs
1gakM3BGk2FffVtAL65O5tiNrp9QsS1rN1YyfRePmf7a18pZOjGzGt5Rap+TgmSV9iujtu1XPCCJ
86AtDuO7vrKdAMJ8/GTq2fyULUbk3cgi1dRNlnNfbBRsz4QCKhgoVmU7DePrP39Hl00VOnY6Jhh8
xB5tFYTyPxabiUiaKK4g+LiVpj0q9hJtIzx0SMjKTH0sTDk8/PMLXjaMfntBJD2gbhlpowT88QVH
mTlqLnFHznjS3helLcm8WDgnA235GfPyL14LG+GZCmOehTyXnLQoblHrGGm9olVkrBd8tKshEdMG
3Y8X/PPH+nPRbqHZOfc/YSWfs5d//FheFaWdVUICi9yGqXouj9JN2598d39+EQwF4EE4OZyHPr+p
e77rrGTCw2k8ot0skyH7tcz05LYtm2n3bz8KDwtDQ5BOCBWdy/5N6baUNhQ5q8Qrxi3GR4RmavUz
+PCFpO/8cJ6vT0vFAcYI2OziRoAUk3tW14I6gehVh7jsyDo2FI3QMm78FESwow3544DWKn10Za+5
p4xSbgkp2Ulp06U09St2JmHv5IATdpdoce74kVPO//7H5ZnU4JBoBhM1rBM//riG1yB2cs7fu9Of
jEZTdsj8nJ8MUv7qx0XjCPEaQTVj74s7SBu9Ue8bSTezowzhXNu0biAbcgN+0pn+01OB45t9jReC
rnemTv74afLKARvax/AM7L5fK1PSQ6+H+eNjdxb1T9p0f34xZpuYfujVEb4D6/PHF0uWgcaVtbQr
GkhtuBQKqMjBfWr1Wg3++bb9U6uO9QtLG6RZ+IOwBS7uJ91snZRpFPGQeAlXpqynHbtZdpMmdXxk
DO+t+sFTw39+0T/9aOdF88wvpTN9Jr1efJex2w565zI8SMsmCsjQrdf4mv+TgvG/k/P/Q5fzuy/8
T/Kt7VDFb638XrT127/4fXCu678waXJQ3HITMxj8LtXK/gU5F3+OuQSDE9O1/w7OTfcXJnpolukb
M9/DE/bfsblp/cJs4fxI8HDorEvavxFtYR48D6z/6B6ftf8cApxz8tD5ldzLYKsalclQUXP4nat8
wRKhieI+4cS3BX5hbQ29qIBtlOra7WBM6NE1HRt165SLIGk8oSqqYXbkGIiDLC8fI7gJnLAX7JEO
LXxlmtRVVNXGGhnzFOKeNY6IrfotIOo3w02zWydzmr29NBHUoJoJVGG/ysn6Njqbcoje2k4vQurP
gdDYaLnFzCawTUeUL22VHFBSKWGTdoAmY3f29ijT4ts5rrEn9xahwlm06xuKMaYNt5bifckkidhN
swCUI8tPI7Ja0Xtlk9ik1TCyU9ajohgodRQjVBXBrC6pljqI3MhZF0VUbhK1y080vlH4D17mPsR4
oEIVJ1AoMLA8nRtUW8PKTC0wupSGcwvrUQ+gPqoPDf1GxEm18kAxzbYxt6JCLxyPz3nHkl2ckRar
FFPC1h1aOj0uqp/VLAZ12TWOpzwQgYdkVJmafsKEnhjhoPaWGlZUVPQdAfORsploNNAjLWEjRKAJ
jCEOpEynMoihRcxnIkT94iVgi5yaXFXUql8WcBlrNFpxx9AdudWKiV9+b8b0OiGELkMXDi6mdqlm
dKsUPmgGBDlVrhAhdqtoLMild5Y0DaOen85MbbAnTovY3h80OFKrxtVKXw6O/jzCs4cZL8sdUyS5
pTZ6N6TxURfLsU8XOyxqU/6K4xm3NqIw4sWzTBynZTlozZ0Wb0nyKMkKsjK/Pked4wapQCkMtB6d
ZJAvUku6w4wv4U0Z1AMhTKulmXs/TjtjswigSi6yL0n+564brXchmo2iKK8zjBDdib7WeXyTt8um
mtVtqZWn1nP4AEXPr4q163ZAVvnRJba5auulPQvIS9+OEzOAQj5TWGqBHmMqsMV40DO32Axa6d0i
5w1cGnSz1YYy2nqoia/ixig3rqaIoLLaryC5t0x71bfZU0hMJso0xtSrAyZOCWHfoXn3YEJAGFkV
jHKepM6IZ2WoubL29Kq4gkrXhmou7jpBaqs7Ne6DFF15NyMT86sRsSFTCGXbI+6/9lqAr+i5DUye
DjWZnchDXgGqQhsDiFDfAcuIw4wuUlhkxfxInwlVBnPMq6HBadYKNdrZXRHv9KhwX0alNo7TWAM0
yoaG3Pm+ecyq9tUZvH41N0iVAQ7TchhGigZiKhWyjYEamdlLM5U1KQOM0r3McMkFhQlWWvXjuLTi
mmlNvCOMXAT5GU5QY49ZzYaVXjlifJekyPdIA3lfUSYTn/KNpaJTqWpq2vJoAYkrTltz5dFUhz6u
qYFe1PaR4258Ki1lurI6/FYEH1B1J579Chn6HriQ43d1dp8m1V5piEWNscf5hle5rB9jcpoKou0c
ral26L1v6srbMJeE3tPLVZTr+LWOi5GkgTE79sEdJnGkG8szfF+3pUdMs935bUSTxsx/tZZMX+kK
kN981Gm8Ez55Ewn1alAne8Nhet4Zi+OcmK+CxWGZ3jes/dyDJq3uvHSOou+KVWqzzpIkKqs8nKbG
xyC7tWv96GnphpbkhlYMK4Q97tzKOEY9z1s3vaO+Ms5ijbUE40M2SLxEIIfHoHKSK6u5o2RD59Nx
5hm8PIzT0vFnN7evotYKQH18CHeC51t6+1EydfOqKQ5wnzePbcXJTO3sU9mU6Z1XLda60HLQHpG7
rJE61t+sOXYgAeXTrVWm2ZbotubBUklereaAyBhA3S0csqF8kma10MrXVrll7auxCJdKe5WaSvq6
6xxwwpi+WqdoLs3O280crJge2ekDQ7MiWlWV2u+EVYL7oINaZW6oT2rjq7AJeh8xi6TWdx7nquLy
bqqE+Nz5DfKMccDQJXz/1VHvGG7leRFtTWuxfUN+I/tv2qhDU2546OZtaizP4zjo7A5WHExSDM8W
4cCjUY+ML6aOeHDLG2+zFiZMPMTnrHFyy8c+DfvF8ttxmvcJSaYrp2AM7DXlCgrftYSj0tN5uqUj
LW8jkeZ+o1U3JZmGbpQccq3mjal54HTprRI1r5Mx09bqExnaukhfrBisGQc5PiSrj+/QWNWdMl6d
53J7o+vHG1vpekKiRcDAIQQ8YlyjLzPIbzSWI8Sj+WmMRb8timXnTlm+sZIM2gyt3yDRm2GPyznU
Ctqfw5V0O7LBK5Ex3mWyu4mkpzOj6epVwxYcZ/U2wSLNSKl5GTtJD7Nv7suudfcV1hAwWuybcTtH
u4k2/KYeyog1nMj7Iqvuqo5ZjWb1+9ioNmXdFdux6dR9T87LQ69dj3o2BcMygrkqFoAzZqaGNUKI
qy57XVzQe1KNHMadNeVOr1jbCCBT0PbKc9LlScBNqG0doXq3Qw48vk/7ZsceYW4LlhAfeau3pulN
q4WPYG/saaLdqrRghSwlzvjXsGkMtwywuh+J+6tuhtZ5NLJ0Y9g90t3OhUyBeqBObry4/NbqTiC6
gn0jid4LvovV4PavYLj4u9k8waMnxNFe0uhFKON0il02vihTLd8GfbdZvGS+ouUPfGK0xZekbscI
oVEbhQ4HsTTMWG5w36XbcokNP5kaYGo1d9McD2uW9edJ9GtKz41MlcPSZFdz/hKjAZizF68vrm2r
AFjRheZcb6ws42FLjBP2ReJqnuda3leZdRfnX70SsBETiNjzvjDSD7T86EVpQP8nr4cXBhpvNNaD
sa9voGJvRTkCViYllEa2G6oyY100+hOAYHUvKsaPGu3e1Gl3dhY/m7Dng1S1T4Ju/jaZMAO4rXFb
YzqtxprRqqGG/Th2YdpsjMlbM3bZm+mLFNZ6UL12M5XVGz3FG7XTA1rb95hgXhqVhHVzuO5686at
xW3PDbNMBB73tPiDDjB0CF+9DaOpZvKvWjuFY6tfEakRRCNIA0rP+LpAPrw0EJmgPfiqO2KnKasv
bo4gKkndL7S/9bDruF3cnu0BRZdLTxurzSpX4Tayk52bNl0URkZs7TJh69sprzZ5pb4iW2YabmmL
H83RrXCUdGvaTGgHJVpWYjbvIfMafk4lGDrkiZ+almvZoonfU6X9kiSM2nS9YMduc+tgDXW18Yae
kSD2CjshnTltk2MplY/Ec46tNXFzQdI0RPtNJt5Rol/w5iTw+mSd9xzBhGGGRtp2vnF+W45oXziw
cQ3VjxsRpOcAK2VO5Euh9fyOKNReuNFKHBvNc5FP14Nrv1eDel9SxlzDSvjgdNbsa8DXLwQX3pVq
z7sChjUlycpW6Ddrd+7YcSvpY3SjddNJJNoJY+umZTHo0DnwJRrrwZqrjeSFtqoa129MXbN7Yhrm
XZp9DMD/9NJdA0KojkvBqQcOr89cWH5RzaQ8uiPp6TiivJuyyOk5Mok88UzdumXxDaRjWJvkDtRK
qe5GkHAhMl74TqNumEHL8O/KiLoJoZRphUKND8wW8oX0Jee+V9xzjz+X8hH4mvOVBgh903rKryLQ
+cHZJr0SEh2ZLdw+SMaKxbwWDK8YG+ABMwrEcy0ynDyF7m7bN8hOyaXIYeImcbID+t5c1XWuX1Mp
DWFf569DFJ0wb6SvUZtcIUw89s3ohUnDKdxOCnEota5ZsyMzzIVcttJqPKw1WMw3+JP6lvE2FPxI
V3ZMvVh6NRqamExG/jCbxCGmblB0k32fzkB50GmUHdI6z0LNqRnEttawr6emvZ+TpbthamqvaF2U
D4pE3mU7oiS2veTrgIvh7dgtxUGFQ7ZO6XitNKl4IWy+dAi93PtC0niMw0LH2sCavlkms/bHMut8
1skRMh+DIozFw74pAFYIU39DOuN9kzwf5+lndqoKoYaZQBkzM/pcTWrymri5gcQi1tBDuNW+rAeQ
gbEztDvO1tqjmcSQyyBBcpN67bsejWKdd/JQkf9HfE+ueY/twD48eoiTTLV39mR7JUHtljJ03QUT
UDlKf+BdPQH9Ig9yEpZzw+SGzKlJc7a505nbwSY8cGy0SNmifY/8qZfPEwaaIAaaV/CtFsNN5jWA
+fL5NVnKogoE1FwEf0KKI2LK6KbNoZC1hSM3kpUy7BtlOeZD5wXa0oiN7BbjC44+fT0wi91rZ66b
75qsxIXQiVlqY3B5Oey60Z6CHqPgeqg6se88T9l7I1UxEU0MznL1eRp1zbe6YXpaOG4/kSWBaX0Z
WpKMrHKjubiNAZsNfp0Aj1XxxSx4goR6iBj2B1pVwUBzou5YIA8JZmw8N8LTwa87WfvraPSTL7xc
P7ZojFPmCbP3XFQMnFd9+eSgMXqjhRWFuSMUdnJi5PVzkO5SiXev6szNJGOPjrOMEELBIt/QQTWu
MmlFvt1p5i2U1VfhKdZjPWqtPy9Q73qes2epn8mZll1dRXD0NlHStKvYVqxjnoiHrLXODF3T2qHT
L7lby9e+5P6KWqLe26zb28VQMP3mKC9b1T3o5yeSYLWnXGtypkDqvEb7qQWNmd4acfdrBaoumIyy
uqodaz5Snc+3YtS8sB+ql9Hqos0I6OqqoUUfVHhFWY7i6eDgyr/KpigbwzK3IoJTlwx0nFyuC0Cf
7LOc9TsycjbsIEvizb476ub1pLXRizvUYjtagNDSMbLWXs2Wo06Os8Xh4NBUTpBy2N7Kttx+r2h8
Foxw/X6EiLKLxty+M2JPboUzlptactoNKrFYL7rw5B0R2fqJg5r11XDb/npWh3TgEGhMN4I1nZUo
Mb8pFahboxx3sUF8jsD4f1fa74nYxmlziyzjHelZUIqdLk5J3fuuvTX66qtkT9+XC6Blr27Kred0
Yu05AjahPmXKlScs5Q5lvbWKsck+GSZbrYIK6507kig7F6ZOCb7wShnSwFSy5ZThknrhi88Os+Hk
H2ZkzsS8tUywcq94IFSJhTWDpylQhOlkgZF1FM1PzP68l2rqqVsmXbzOI1pDGRnZl9YE/rd4ETIe
cyQ10EfpXW/pugd57RC5MYjiW+1l3Ai9Zaody5K2IJUZJHIHJYH5w1TEWJLXc9oz47O4P/SJEeuh
7SqqtunbDvyiOZvKaeZQS10HM/rFNGMl5/xfDK8x4UTVKkEPcWLYXt/mfMZNUXNs9Em9zK+kYU5O
aKEkvwHPre5So8SoJl3BVAlZg3bU58Z4ttOsvJ4LpvPoCHH7rgpEZq2P0mVC/lBNS2DwkqCphX2t
plrxpDSauSs1ZTmVXUdlqjlFs2sNl5n5jA3zIZmAuaxomTu3Jpa8j2hIgDpwJGYTc+vMnzr0toxY
M+fgmFa6qXUSsX0hElRqjJK+EmasYz2JFFRoMSW00JvQEooRSGaDFAs1JVNGYOHk1P0+iRW0Mqoj
EdzY0NYVnxLe+xp7y20ZCf2xZuS9LyvRHfQ2omVDabVim/McmmSMSHzNQZGfCklVrcEj3+iR+2Yl
9W4cvNpXB5RThVIhSKQRsE8GdfSNom6OcZPNO2sY93NGwZQphyoxHtoWkZrQ5Yrg0nVPOTLEXXRH
mHqzNc+pCKKqO3/oWir3BdWV17aBdJdNax6bkhCRtGCHjPQ7PsUO5c+LaTtYY8wwG9wkGGyxY8pM
hvD5NngR0+hnjrYpkVsMuE7d1F3103XM0fUkXZQplqWsrGw5x3IR1cW2Xgsj8y1m2dthSisdH2JV
hi2Gd3V+ygv7rpEMqcvp7Fx9MFW0sCIacfdvp+Ij79jQRnNa2al9spaufqAyHDeJFdONqGr2OpuI
c9diSj8YKa2RUSwHO7HtvTfktp9m2dpV43d0ph+GJuWVmeZbSyIsYN5T+xJ74yo1iye6FzDUaSyu
MiyyK8+VG2tOq43leodKdakVEwuZhvXuducz3ZgmQUV6Jyd4FbgLpafJnnAHbN3ws0r9kDqHb4dI
zBM7cOg0cvY1CPBbB6YcGCD6HTody8SEJWoUN+V5wbPAgAJGzmTgVpq5wkLBCmm5b0aTB2mmk57c
haUHedmF9j63RbFC4uPPDDiGnEI7tk4WxvqMFko5JT6doG/67NygAD56lPFD4z1WsPt8BarZiUxR
e80N+kY6l7E63481IHBeTl7XsaQ2cRmoq2gLigoogfHRDXcM+dYmObucX9DR2O4cFgaZWrZ6b1p1
6OIU0TvrMHvxF8fdCoJ/FgEryvEeFuXcG3MP2gRNGIYLKaTI6JvDgpAugKv+GDXWSShajAYCqEWv
3KAs3wz1/KYm+THO+MS9PlMK2KEp5y/MIFecG9Zz4bC5l9dZdNUmybzq0mg/Fe2Jk+p1btIkJig4
C6vIfRWpNQWLPK/p8WmsBhSNqUeWS6TvpKwZcbtRkE7A23X0BkhoNlUGBSEHUrfyKGFWmFjMHbv+
U0YUYETnMRhn0nPIVp+XIC70nUbdT40Y1KpVryjwPJRmnBmteaHFbRrcjWUYj86eVo25YiDG8tPW
t4gR8m0f93vbq9nPSLvjtFT7UM9Zr0dfuvV2cqorWy230ril88ixf5rXTc1uEkEelxNu3Iqv5jwx
3Bc59a2Nzhdhi+0XUzVvW6aWyIPpYM1w/mn+3U5use7ynmcNIEzPaHNFD2JFo2w3xkgolOm0IH+0
BUgW+22aXAq9NmIz975hkdkYGdaOIv9ozspKPN79Ua109a7t5Bg4ScPSKkZkc5kbP0GENoPa1NNt
E8EJI4axWVEHvRX6wGOTcHfXytEuWfCKGer1OAbkEUQLLbah2idCBPAmX9v2SXMJWvG8G5x6vki9
tSPMxke7soYJ1wItN8z7KL3yUjeoR6KAJzMKyAH0Ji2YxHOjfYCneeNwPiEBFW1IeMltXhnRLrZm
9JGCB14My2EGceFE6m3Zi2Nm0XJlkf9aqfMNFciunKbnbm6vVPns6d2pEsDQ6DA54dRxJCBM5zlL
s01CmWI3/CgNPJ8iavfp0LPhzsqjoh9TpWGmAZ5VHQ5qiXq7hMqVgcxQCQUvr2Re7ZTU3VbtEh+g
B/jTsIOCTMThbRnLdT1uFKzh9Kk4BJlokqtNVDzSd1jl0aOYrvETkRex3Gv6QKcf87+3GemLNjjG
I2lTM9KkVhnAl+6RkcoqGQ6ZeGYpWnHmgOPMWCMhgaI9IQ97nM0pkKj79cW4ta1Hd+h8TX+15Ne8
e2TcQrFHOch+0IGfr5f50PZ+5TTrzn3pVAVEigb7pmfYwS7RV9e9Qs8NwXJesaZRTz7PZGv6bl0c
FnVwVk3qzQ+dKY1giOs81JnW4O52H0bIJ+tq1k+mM8ij6FrqEB2s8tJ/mLOzL0l4N/XhpqDEW3uE
UOzNhlkD55cA7Zl2wHvwYI7atciUXSsQDdKF5idLvJKisSdR1KmXKxO++TmXPkBHtk1UylDknytV
unfZYtqhTf4nE/+e+k7a8UHXhi9YmkCRKu3gHI0SRj+Og63bW/KKdpZZ3BlF/8EWRPfD4SRjJsMV
5jOY+Pl5Je+lexNl/byZOg+GaU7jg+WXicZLFJ8VHWQp303qo6NU17mWrwro/n6XGPZNunj2riGK
Fo71vZnTHbYpawSCKGdeNGyx8Uvfm/LKmaw1Z2vmdeNL08iVx1SchL/6Stdvl5adVt/kiF+23TR7
a1RAU6jNzkMCwdD1jIOaqTdN8zS1Ix3u8gFtKRq5PtB7bIKVqu2nzFxPJRO2avmtaarLeJ9O8bS1
Cjda0wrPttUSA5tIOvvaVGd7l/fNMVUtmrlNkKjJqaGRS5sF6a9XeXcl8RzUMtbMv+UoptBxVw3A
x1FJT8lDDlufgyjUnDkHIkhcJl5WHOPokKHU3BajjKlDIgHLu27vNM95ydI43XWdyMgfwq9HkG60
Tx3QBXwLPvAW5+iJclemNbjxtTBKpqWa+xXVWbyy9ELdqEuB5l6fTlXrVPgsCCKYo0TdNE5yMN0c
JKarIpfvwjGuqOuaCgtIbe5Gs9ghHQ8bM4n8xuye6GU/9D3kwPqMXlY4FK4YKRT+jF9kLVzOS1DE
Vc4a7tBfx5yjHxBcOezemNgo6E4zrkg8GhtNH8nxcNMNGafPslCu6S485la+hUO91Rr3bsliM+jV
gSaWN9Lwt/ZL4t4ZnPSGjvEtVEqMq0YalqJ/LAUUD4A+vrH0Jv3glIwSRPhHrev10DKnMSQQ4deE
U/Vqydx2u9T510RGHBottrAx56gFcOktc9+cRdw50KToQkwPjSqPaWw+uhSPCh35TWpwkIrx660p
70kYEdauhBXnZ3w9PoKv+4is+JQRxVLsuz4vN16XvBcu0z280JXG5hir9+Rj7qqFyXxdgu9QJTdg
ViOCIxLHiaBXxPmV4oDCpDxgrFAC1djbY7an6xatp3qUm1HgBCHxs/BRf27qBWGu3fJ3JAg2e5h2
SMQR1MCneIxLF2vUZF+Tks6BhwwA/1y0kKFBtEqFznBk/Iq28jyFE3dsvukqafDokJZub0Q1fTQD
XYsB0agf5Ya2JoU089tcI/VOWu11XhjI86d+x1tLVm3vlru+bcp9LAyWoGYegmhoh5XRGc7W1vov
UbI0a3oYejC1URJgM1nPinbP83jbpnRvaG0lHLh0LRRn5SQCzwXffz6/EECDMWSSE8VbKw5ToWbf
7NYktVwk7X6pzw6LcTBp6kl9nZLPCKZdtcJ0GVKQ4sm0E7PV7RTbzXg2SzxXeXs+8WU4PLJs8M9U
6MCY5w5iOgIINaUfC9FHhG2sfiN591kpOeZBP91oIzIE3ZgK326VNOjd5iVminSrU4EE+EK8kzub
VUgnCfOOKJRgcgflaCwmI4x6VEk+mtH2etm9HNoH6USvxaAqa7NdvCtOi+jReqbhKbh03+vOPDnV
PtbUxKhf24NCDtcOv2/2SGK3e9UNjbVrB1rckL1oOkv1Fousd700BfHWerVJvb7+1gN63846EnZd
xN5XOXXKc51X80uqVgvBe4OkFRozECjFF02pbKqf5bqxkxvscieFVCP6tLwBl5js+1kYE/1QhhiZ
wRFwFsRnaN63vDGCxBur0NFxDtCZ5jyU5h6qBU4RJcdz0k/wqu3MwkVIoE/2KU5NPSid5tEmmIqo
DRfBAXEVYTe7yzauPPnQz226dYk4fySP4FhqavqFuUq7ncH4rzSyIkqb7xCN/2ZM02bnpBFugjYj
WwBxS+TgtDLA9NOXIkerNEKgceUu6aUWtMaU7uokW8Pqys+NsGMdFe0N0VhvkdUVIWoIVrRu0Tt/
QkG7QpjdBV7T7j31SsbqW09DIVE0rGEJPu/q3K7i6YGvOuurYTAMMkms+04lv7IuinpLJIvxO+fv
XwmybpqP6r5vPz7641vzP+d/+l6zQ6Zx0v/fH/+z+/2/44/6LHD64T/CiumYvBs+Wnmitin4p7+T
F85/8//3f/4HafUgG4hX7/VQ9eerxQiTvxdOoYz7J6nVU/rRV2/ln/7FfwBZqgfRiokhbTBYtuoZ
d/Q7owSm8y9E7doI7gAzaI73h9RKN345BwGD0QNFwtTHQfzX/U4oceFtMSBHneWQaAu9RP83Uqsf
VXiKrgGehHj7m/77Oz2sTWZGjWlg3kfMxSRjNGn8K1HmH1c+yxq/u/IM67AtmmLaJ/30buT5O+22
L999vbe/y8C+R1f93Zs+//l3l6ajokRUZPO+z3gqU6GdcvqFP5Fd/t3FL+TcHoK4Yi6yaQ/iizFl
Xd4UeWSsP/fOL7ScqGAZS5JFtbfQ3HhakbPBUdl97uIX8BcXGUzdDrxzt7ajtZErVVh7GBg+d/UL
J8BcMWUUejfua1kwyHGpSFSpO59775fRwHGaZD2BUuNexGIMbcrWg5fL6XPv/VKvi/M0taPFHva5
2+xdtwiZTP7kFz3LVP8QKv73Nr9UrU8cupBXy3FPc1nVITiSBrRZ9CwXb/24LIjxZAS5RolG5WBW
pv7JH/uSjOwOY5uVXoIaQqj9hj1SbLQh+Rlm/W8eAu1CSa1LbOt9G/X7uUU+wWyS9tAgP/drXHLf
7CLSGOWYNFPY9W5L7NVMic1/xZH94/e40DCz9WZzhaBvX6XTR2JVgVZ33z71BOgXK5qulw1JNsaw
n7XGi+4spkG7VCdl6l9hR/771n+T+3+/rEGVsVICGPel4x0xz9f7PI/nf8Xj+OPi51/6u4u7VqEO
NrrMvYK4/0Tu5fCgKOXn1vrLiAKPW8XJetrnVa8cO83mCDQ+fO5Lv1iOtUEbiH10hr1wHFok5dhW
zArQEH3u8hcLcqdYuD+FGOjAN9lJLZDgSJDRn1zVLlbkuDD7hPww3rxoPUoV+h5FtNx97q1fLMhI
hWN7iXnrrWd4dOEiDdYfcIa3f778+YH5i4XtMmwkcSbPblSWAD1GeAzjcIr2g1GWJ7F4sgsiK1X/
lWvmj1vz4ifGBm042CNZD7IkOzAOhiMhqbP/+XOcb/C/+hwXvzBV4WITBNfvqyZKESMyY7uZU5gS
weeuf/EbT9KNpk7lwao6giiGzBlXvRjeP3fxi98Y+YCTD2rZ7xsMKa+E7cmXhijdn+xdf/PVnI0E
368JvTdmqcz5iZtkGPzJO1tcK3H7z2/9R1PJf3/Vy1QmvRCymWIHwy8SoF8F2UzoHxbnVpFCz3z0
8zJfexVDmn9+ub/+LPhBf/wsaqK3smz7di8U72gUDHmGtnj83LUvdkMzjuNkcWS7LzKxtiOm+GL+
1N0D8+vHt91nHWFkCqPrpeqeYdeehew/gYr93TdysV3VTVNPBnmh+575bdkXm6w1P7Xe/ykMxkqa
XEaW1u+NRv825fIK+fCn3jUIzh+/kMluROfSJd6rMFWSOfl1XrKfZZL/9TeCefLHa7epHlfgZxjA
uNMBaNGDqTf3n7lFwMz+eOlpmDIUX+ghvDFh3DTuZPkztuPfvevzn3+3c5MLVHHtmMOrXS/IYJVX
i3iAz62OfzKvkhs6NiqrYz+o+XHBHU0mnt48f+5buVh7By0qZvT23R6dpGTSoAOp/dyVL1ZdC6tv
riLD3zMiXeXdFIAnDz536Ys1l/6mwXxDafdV4dwMc/oI0XzzmUtDov7xp5xpDihZg1FD6ZUaNob9
kMy05D53cePHiy9OTxJWkbZ77dwMBdUU15/7SpwzRPX7WzD11GjR7Krdx0795mn9SRR0/T/3ti9+
SaIuZqWOaU3Nicmkrs7FZoAcGX7u6hc/JtwKG2kbX4oBl8okjHXI9M8tgpdZLKOru21Z5e3eapgM
2I7yjZzsXz/1ti+jDBiGFL1hc3uD1PuSyPouq3+G6Pzr5YSotR9/y3qKajt34/b/cXZmzXXi3Nf/
RFQxSALdcgYfju20MzjTDdXpJIAQgxAIwaf/r/NUvVWxOmnXqwvfyjpCW8PW2r91vTE9yuoHULJ+
XzJzltcxyahG+h9ujwFypck/SBb4fUUXJwpCT9VDrj5d0776Xi+wgE1W/c1vqJ3ldVvtJJZkmK7w
boe6r1t+lChv8WvbCcmMVCiolVD8pRt4Oml0aqXxW0oyJyShHoiQUZQTVLLhk5nY57KDjuO/u337
YP8+Mt+KOF+E+5ih/HBMsb1bCAHDHNq0tjpw2akfHQgs3ZHg8cnrWpoS59iG3DhKMQEgueK5em6P
IcCj57kuLXvlp/xptjvxv/UENscR2keR3yPV8VeUP7/771H6Q9MuqxWOu9toNT6uHhmecccBz9co
cvcLptQZGND+QuBZI2wVvC9Ypv/ajPZKnwKC8PLzrjsngnfY4PYtg0KpW9scPiGj34i7UIJB2L2D
Ik9d4a19qsBWSUrptwy4qN8Okuxqb7ANjSmgJ5aTCYWg8Ue/z+msAzgILZrBwBn5wewAoicOWUe/
lp1VQPM9aKGWRnnmCKLdSPMhfcXk4E9T0FkEqtAEmY1KjDVeTPOZpR9QtFq9MgNvR9ffrAIuSzxE
4QuoOqu+AhMJMVE6Jorf1KN0+FguNH32GhziTsZhgjwGMMUrlDY87xqs78y85lH7p/Fxop9Pak5R
4zPBsK26tGwGHe01v8c/NO1ytONa4oQP6NZVGAXRVn8xOIR6DYlrGtVqLLpznKlrqL9r1HwJ4TfF
XZ4xLOZ1OODJ/kp09wBrrUszjs0rs+VP4+Fs/mQRhgJohqHua2AATYn6POF5/mS3KfrLFagnIJiC
AYn9HyZdFxS56OM2gGPpN963n/RL6wtveEk4xjuDx+NNkNHureendEI/gF5jrQeMOBzfzwu0eg2K
Df167cQ+BneGiyFif+7p3SyTB9Cyve7g4KC9HJBWJ2y1I8OAWHYU+j0Pmed4OAEJft6S1gpDrdf4
OGbZuRev4bT/MAGpc7eC+8INmY/xSFD4P1gOpfdr56E/Ne3sxeGC5W7EBeK6SBSgxFgLUcDi9RVd
PLYivUTJNiZIgr1hieXDZmq/CeLSXKBoUeC3gkkRoMD7HUmWLZ8S4LX8Ou6EZITHORBrCNaSRAho
GdIPmr+WA7qt/b/ZeejtO/wSkKnV9V4tyHqmRjIF3C3eQ1DZlIw5RIX8u9k3SLRtSGC94/djnDCd
9rIGRr9DLDGoUYn+VsLjzbNtN05LlFsN2zpdgXEQp73MeL5PwjOjcBMo/DpUCmAQNmWNuq4g9HWZ
KiRAA36D4sTqJqIwTUAzvA6LfQv18HvesP8vbPv/yw3DH/FlrztI/wCmijDeu0I1FHgZXXD26rWL
3gJnIQRNpVVgswtyAEZMQxSUUL/161/4d/BBy6Qb1ZXuJWgE8BbNgR/x24eIM+0Jaj1sWmMWDjoD
tRLTndmu8/uaxJniuOy3sdlvCiC5zCjYDqcJqAs5DNbzHzjzHBD0mIgOBzlcXaD/hmZ/SDybdiZ5
UEImD3NOhfUAYrKtfZoBi/abLs4kL4HWr6BZVRgWdS/sdMSD4MmradfaWYcgnIoZMxF0D/Biq3PV
d2/9mnY2JKgNJ0gwu+m6QuyFMmk5Angg4/4fv+adMzkQjwLs2g1Sia6JUFEGKaveM/rDr3XnpJjF
Je9qoXAmEvEPVIx8DjLU4fq17exK2z6zeImkuqLw/W8WTG90s/i27YRnU8tgWClmoZz4j6hVhzFe
Rs9+O9EZmoUNYOQimxOEMNblFoW7RzvSzHjOGCc61ZytfcyxcLUNCBkRSjNBw/acLk54NkEit2hA
DDG9vtm7siCKeak50sQJzyFRsgKUEKeMIP40URTKmdeO5re95jeHDFdxVCctA7tkwq1cbpq+jdSs
UH2WBJgvME01c67qnX4EKiUVp4yOMznWidbG74e5iiSoDRIJx20Fcb762ab9fkhS5SemAojy5fYa
CDHNRt8eR2YQwXvYItWwYfDbAmM3fHmw8hho4munto99kn3E8eyzV/S6AhuRxLYzI1JHfNjDn6ZZ
0+M+DcFrCY1boP7uizsBbHYNly214BifomwrxOmxm1Go5dd3J4JLPQII3WNY4Kj9BJeBL3UISIVf
207wwo6prvsRkwWMvAtQFc/7HPtlkGIndhlkfWrGE8nVJv0J/g/3c6bf+fXaid052JuxRaE9VCMA
sJSVQQnT4pkjcdUpvYHtVzDdTo9hj5OGzUH18RttV1mnxwrFneDOX1EV8xmEpnMrF7+od2V1HLru
PYhWnNYrggL7FfSTHiUVXuPtyuokMt0QYaU4PsYVoLYlyPOZX5beVaZJovVg4ONz3TvAf0qUVeTg
K3/z67cTljjHALJ1uwJzPnyVKP9ZwAgMhu3g17wTmMRuNIU9Ce4atnzblCwv18jv8Og6dzUqjqbo
di69AW/zSQOxgruO5+d0IpNEJSMGBISrTlCMC2jyj46hoMJvUJzYVEE1L8kUqmuctu/KxD72Y+s3
V1xR0QIGdV+laBq1D2Be4LAOzJ1Xr11JkcwmEKiyEkWjc/kxtuJdbBLPpt0tEwaM6ww32Wu2iIdy
0R/7bPXMALiyE6tlaxIg+K7UTN+xBjyAxeB3lnZlJzpuUawzIeZn29yxoLrvstHvIh06YTk0Okst
/OrBP21PwMO9Wdbhvd93dELS7noWImrHayjm73ZK31Q78dwrURXxIiEyZ5Y2fEe3CTfXvQreQFXu
F5E3s/Jfcy3BPNdIWSIio968Tcf6HUg3F78RceIRLpkJ6nixwCZL+FyT8GFnfvHIXM0JDLDCZDfd
eAVu7lmFAcBJMYxNffoNTO/LIZkt4CrtbUND9cp5m9D4vAKW4Ne4E5MAH6kOCH/cWUCQOgGxxD8H
6aq9Dpso4nrZdbh3oiRmwr5ASXlnV/5XjRdRv447t9AuQd0fCIbj1QbVF5OF7/tAeumVwWZ+2WtD
rYFVN7acmOoG5MPA5pXZaq+YZ66dLxktA1sUrhhrwIEL7BcO7yPmNcfBZ3e63ixR0gjwNNjSv89m
/mGu7Re/AXcis8bSVDca1/7VAGwqsv64san0nIZObKYLyLnwClPXcTcNCuPaJWfdfPLquSsiAvnN
DP0tfwvE3UmDpIhSV7+P6WqIBOqYACxCQo7qdcvxPgccSAgVlF/HneBcgYSeW7qpawmHdOAz+JNS
2i/VAsbcy6nS6wVUqwrLIWoRURsCsnPThH6iHOaKiVgTj2Aa4Htabc8VEc9Tpb02NrgdvOy3adve
cMCCrozUYx6n7H1UGS/VBsucTRPlxozRBTcesfIV3AHYDAIdp/wmuSsnamRQl2bQ47VB3ABx9w+F
h5Fn2050rmEpJFytoDdJFtDQx7auuuNclWDl+M1FJ0K5jcFZHsl4LUt1l27mg4iE10vFvwyZ164G
xuGW1Q5UDZ4ifNSPAQqI/YLIFfnUkqZ7ie0CGBX6QMOkSJlv0058QvmQBFKi3M0OicjhDv29MV3t
t2q5Gp8SLkhshpvHNZ3kSQfmCRQ9v1XL1fj0IEKSmUDjY6Y4ALFMwmdyo17ZDua6v+ypAUQTTn/X
UIqHbJ/AWBVed0GUqr8MfSS0A+DT+C1HI7ZcDvp+iD2rI9mtCvjXk2fFUGcPVgjWw3kRx1Sqp51y
P4kcYEcvG5/CHdbm8PO7yjRBUm94F4fB316BmTqBmWxLkCiGdZwQpGjAmY0OGs/GftHjSnAkyN6m
rW97Z0LOUzs/m5Q+e3XcleDgyg2TVzgvXAEyem/GtFCr+ujXtBuYcOGAayI0SSXAPH00HFqT+YUl
c7ZNkeF5cid4cYL3gX3M1jA69yuIQX4dpy/nCQ9GvoZyHa9LHNxBfP9jDtJPfk07+ybcG9nQBVhP
xHwjejQAn1nPMXHiUs4KZZqw6rluczocYCcGUOusPKeJE5dROLR2jjG/TSi/JN3yQCrit927GpwJ
JgLlFiDny5MO5IbunYGpqN9oO1EZK6FiqNVwAEpr+S2pO3qKh6b1a93V4USgF3NUseIqm+3RuUvV
m22aqd/u4JoFoQQ9Jp3BQb+K3/K4viMAOXsNiivEAV+ER8Jg/W7VuF5GPQNiONDY74TianF4FW3t
NGKiwDf0rjfgmEXqzq/jTliWsPsWU4qJArYTgOvhWzCP/a7Irg5n78EXG9HTKxfDT2vbc8/9UnmM
OmHZDTSjicECm4pxPM+73u9aeLP6XTWpE5cVjWHL2eNVY7L0IRoDsJ2rD37D7eyWDa+hEFQQaVAW
wz6juduYX1Udo05clqERaaUROROgexKWFwhPv63SFdxgD+7j3WKSVIxdkF2/L0O/JdAV8KMeAKCt
AB9ya+YvHY9GuK6SyrPbzl7Jowx2FeBvg5kFd89EPhC4vfz3d7w18e/HQBgCvtzNkCWUqPHC8y/M
wRn52kFZ+rWhsZ7OoWnpfuGZDp+2kCTTK78l+/0/dB9l9br3KVIU7XXAj4APTFNVD7aa+P0OUjBk
LUYOcJ3vAGqu2SD9FmP3sTZWXQxTgQnnmGEW4MTuG9jXrRJ+cebKofBwAP8pIBNBOiRPqoofh2jw
67krhoIPDtSFJR+vMO/qDlAwfpV01H7LsSuGKomc4z3CQ0LKypPs5Zsk3byePxhxlh5sf0s5AB14
1Xo6hjqF2UECEt1/T9rbeeh3k9ZZfNK5WSSdMN7z0vzsTfI8K1B0/7vt237xu7ad1aeqa76uNRmu
MK84yJ5N7wxY05/KbfXbqFw9FIpZuphbGKoFSQ/A1Dz8LYx4LWP0h3BOblH3i2QUuZEGrjVI+3cp
3KX3G+JxhO93f6jKbIaNSquCp3IYPFe9xFmYmnIClddAIZUI/Sna4sd0mf0yvC6RCUz3seIL0qQ7
B8A36G6OAQ0ciP77K/9hBiXOaQFeRU2pMSuv/cqSn3UYLpAzrYtnyt61+YwSoM1T5OyvG12257C0
4ksydbVf2CbOoSGRik1p1GNoVjYUcRQA39iJ9clvaJzItcFo5W7wcEkNbCJYwLuDgf/SK/vNnwbe
CV2YSsMaAkzma20sarroU5AYvyXHFUlxJDNWFiHriJdt0cMMWhmYhdb7Kzv8/+Q3v1kZXKVUT5NK
9A0frusyA3nK6nZ7M0Nv0RytvUFps3QZPiC/rN5NdRQ+96CnBjgadel3uEW09/WcpOLctzO/n4CH
f86SBP7nFOeGt83cDl/aTE5TrprQfodRUjCesdHr8iHCcfzeBAptmdGUN3m59ZM2Yyd5uVqA8T7C
B2bvkZFU95MaH8XA/VJMroapsSv459LwAudCGOCMh2EI/vGaoC5lRwI9PfEWTZP4ETr1affbamMn
rICsmk0zod3KykMG7/ZZNq8cev4w62MnpkwZNUzjQliEAtTT2271Hter7qvfgDgx1QP7yCuG1ifw
ZOEqchyb734tO5shbJAnaaoRQx3Cyaq8z4CC9mrZFS6VYh05Kwde9PoEt6JDuviVXzNXtxTXLIyt
Rss0GU+bzh5WqNH8Ou1sd2AcU7UMaDri4pxokNez0W+7c1VL9dgQlNdg8vV0qQ5VhdfjbO/Wk1/H
ne2ObrqpYjiPFG0FBjN8/p5Mn3mm2KPbpP/lzCHKZYf3PBonAajc9Mx47zlJnIisaploi7qxIu2T
I80UsO8f/AbECUjYSMdURj2+ZCtgOJbCp8TvDTZyglHASS4zemAFnDokAOBaHKK+9BQaRE5AkrkM
ZNqJFNriUB+zBWZee22l3+bsapagES8rODWxQlDa3MOkuj71u2pe2UD/sAi6siULfy8m05EVfE7a
x3iQ5QelrOcUd4E5XMFFS1tGYZUIPyganZWI/aLHFS6JSa52N4YWUQh09fAVRF+/i6OrW2rg3rLq
aGY30HI+lN/V7nkCdWVLpFzCBNgZtDzz8ViR6J0AhtsvSejSckD5ku1UwthJrOavcrePevV8OnZ1
S1uyCxVVlBahqisQxGCovA7M89jvSpeqnjUwEF3B+abJ+20WT5P2wyCw0InMKENlSNiiaZxNiimq
rhPxOtdSV7m0GjFmUEdQLN5bc4n0slxKWfup8qgrXYIppoggcKEF1pX6nAYweJiHrvZS+sLn6+Xe
oDfYkpgOoWM4qiNTeqWzn6AL73wvm15XaBVpv9ACNnXHMoCBCfFaqCh3dsuKKBHtzUaLLYIRTibg
PQWfJz99MnWlS2Ma8LJd0Hq20hGm2k1yCHHK8toyUR33clQCJE91vGIaolzpYVjEp2EnXrsDdYVL
MzxQat0h6vWSib9xvUpXOFOJQHutKoBDv+z6Vo8UdeK7LfgQXmodH2bZeR3cqCsw2MugJVNpbcEU
2GHrxj+gpNBrDacuRqTfJzi+RIuF7/FYn8b2ZmVVpsOdz0GFcuc40c6rAkQ0wvccx/ouwU3xMsFa
0a9xZ83aa7hahnVAiwYsK1H284H0zHNhcSVdmTTQXsRofKgUyWFaCpcYYpjfPHdVXVyxQURRRou1
EqC3EFUG0KU0lfCrkqEuHwpFqCneBSf4tu3jEe7nhxjOEF7D7sq65BBlKhxkWOiyPERRWSRr7DfR
XVHXBsH5inoTONcZVJ9aAQsl7nUKoq6oawQTT/a6CgsVqPdjLD+oLvBSF1FX09X1tWzH2uxF3MUf
Qf0Acq5dPSeKc9KHRzRshfZsK0DpNvne8E9rat/6fUg3OLvJ7LAG3IsSdaIxEkCN+aDhFea34GZO
ePawQI8TkWLVWtgjg/uc5uEXr567yiWUQXLQyWDJt4Rpvszy1Nel5zLu7J4MTlYaG+da9COSYnh5
bPNpI5/9+u3cNQeG56Kw4WuBOmiogOjjsPhVzMMI+OX2U8Yw/Nl1sBRIasMFqC7alPgt4q5uaRnl
ohtTm6LRW04I/Nfpk994ODNwAGvOplG5FILZk4C1kSl/+LXsTD5BtrEeFrJghqzrO5gz00s2Jn5V
PTB8eDnYcoClEfzrl8JECg6VgBScktUPIEBd1RIK+5O4EWYp5EqPHY0eK89SJ/AHX/abCWKbbKhM
MSawNV+GI5Rofougq1oyiaoIVYMpVAeDOzhFFIHMfnp9TBccpFar5AbueVHTtFhhHF9NzG8NZE5E
ZrA4BlAaM9ASgA5kv/XnOpwDvyWQOUFJrYjmKYwWCM8Scwo4h3Etn6Oj37A4e0OnBMjAoV2Kpg/e
7QJeni375te0E5gpYAeWhmIpoqAtyrh/CxOpj35NO5G5EZQ7NXReChCmnsqYf4x7Pxk+dUVLIHia
BVeIpRhbeSdXeH96sk6oK1nSot7sGqDXMg6rvE/j+0qm/3iNiCtaiqQoUQA2LkXMPlchnOL6xu/Q
4wqW+lnONGMcLaMSfu+WO0Vfo/swLBn/fk6i1Nkn414SWHHAODGFGRA/pd2UNidTTvGXCo/CLIe5
ufDLM1FXwWTnNQwHvmAxT5r7GLRMeJz7na9cBZNYCIerejkXvIXTKEoJwin2bNoJz3JPxi0eyFxs
8O9+1uHYPJRd6gdqoS4yiDGVYhMK5iLp6jAHMji9T+yw+W35rogprY1YBG2w4vY3bgI/tlXjt+K6
IqYkJNmaAN9drDO7S7h+ALDR7+zmqpgGvFMCwh7oYtccBpvlZWxTv0uPCzjcWzyCJWs9F+xrZk7J
4NnsLbp+eXxIGRwIR9nMRWQCGCeKwi7ls9eq4qp6eCqw+iG9USxBCkiLuADt85rK5Pe5cOrKehJi
TVhLjEaTzuX9iii6BExov13T1fV0Fr6ucCfSxSToc7JlXd5zvfhFpavsgZeVCqGUn4sqgD5rmZrn
sZ5mv/srcbZN6AwSDuKWLjLenUWaXoSlfqlI4mybdZ2KxlTdXOyRfC/i6Uil9UwWuJqewCZweIB1
U9GZ+Gckoq/DEnnmC11JD5uzKRNy1kU8/KC2Pba88Tv+uOodKhcVlzMGuxz2A+QMZyBN/PZNV72z
bls8TrcJXXV6vbClnU40m/Uri+vttP2brdNV7/Cgj5YUMAZsnSK5rlAs/63GjlbQ9DWKnOZAV1Ge
KFCP/ea8K1pctV3FCHht0QXBBO/HKTwy6Uf1pq5YKNzgNGD0qIu6Cvd8zBYFO+bIS4dBXa0Q/KFJ
kBmpiz6AW+fIxHhM+673u7Mkzg7dBrPt2IS5Cc+t8EFGKY4AkycwmCbOYlCjyLyGEnUqeARXvrrr
PtNZ+mHJqKsWon0MSHuspmLg6ZtevG0q9t5r33B1QpVVM0Gxz1QkrclXnnxv68Ev/eEKdua6sVMv
0PQ0oP4JK3HOVljq+vXb2UpXGQ3NPhK4kkbg38jwYdaD34bkqoGSLMlWA+/jItuyYwjPUdi2evba
uX+uPAQqiXQTfHLL8z7+iMPSbw1z9UChzYDBDsGSjOLkCGDAIZs971muHojtTVwHQDAVU9vnC7d5
NvZ+ByKXZLR1Q4vypF0V3VBVn7PVNk97WMXf/OaIs4nyoc5K+GGpogKDhUqYx1rPI5GrCMrmre6X
Fk2vWT0f220RB3joWr8Z6KqChmUIwIFF6yoSd+0AU246+j0AuTQjoPuqileyw14Xz0eYJPWXeoHk
1mvEXWHQeKs3S/a+KiKogXCUe5uNng96Ls6oWTvalKEVkKpEUNaWvVw/dnrv/FDE1BUGYTkpS12j
fTOv0VHt7dclkJ4ZxCh5efAndZYAgR/Qi9H8Om8J3Lb99B7U5RnVTbdPhjTpZQiW4xpbuBpIMI38
vqezqW1gkCzBSNiF6CTfoTxikV9sutqgcG6IUk1jLqox5JzV1X43b5nxOyy62iCII6e0opW5tAF7
COr6xM345DUkrjBoyHREZySxL3CRXPNw4o9x2Xg+FLq6ILmuOoa001yaafswwYUkHwPuee53lUE8
6JCV0LdBWSo4x6VZAai3b8+dBFECtyuyWr5ceAUgawar7QP675dEcPVBXVmbQNoUjZfle6BrPpWr
35nQFQdN3djrrU/MJZDjIRL1MTWp347sioOiWm1BvcYLboX10cQZ9EF/+01BJyqXKeoMYZu5hFR8
kUF3XtvJczycLROb5DbVw2ouVNn70TRnvvvR/2CC/XINHPGMF9e1MhcjuvLMqyDKDRlirwszyP8v
W4etSCTwxGEuk02PKhTP5a6efYabuLIg07XIq6jFXOY5eoyrCvDeOPJ7XieuMAjHYyP7xWACUvWG
8xTm9unktVTB/f3lmKR92Ayqbs1l1fsB/+guSY3XPCGuLkhPYUubFh9z78IgT+PhFNDdL5VK/iUL
MqIcVSjNZdB45tjanZ0Akv/u9zXjl4MCdwdDF9QjXwar7vaO5Rgkr12HuPKXMJsH5MnRdErbg9TN
Yaz8nEsId+KynKJNpS2atnY/c3ODbHC/T+lKX6ZFhQCLI3Jg5DrnQy+es3ASXgcI4ipfFMqi6GR7
c+lFeKDJcuqZ35mKuJoXQcPKRPi78LX8icerQ63YD6854mpeGsLF3s8InGQn5yEcTJ4h2+45JE5U
9t2mJyFqc+kG8T5uvw1B6iXLJ67oRfUDj/WAwU5Ciz2B3lVq9jrYE1f0EgIHO4gVg91oAG9kfYe6
Hq/LDnEpRgMBBCzCUzJs2PucwVGDga/h9x2djXKKECltJ8ylavZjmxbzOJz8WnbiUcZmiE0QLBdb
w618qXMYFXs9axBXWRiqaVNhj9WvujnWNhmqnXdP6xLiagt5JVgbVeg359M3udP3Rm7Cb7RdbWEq
wwA6ebRdJw9LlB3Cffds2Un2yKjeWYiLwmUZt3wrf4zZJ6/P6IKL5qpmdLaYINDTHKHkzlep/DYD
F1sUjqyedJ8tF2UpAwwEgry51YFn68nLXazOWlYtt+O2jqLlCHHKJ2Kk9RxuZ4u8XbDTdULXdbLd
jXa7Wwc/Ah1xuUVRGsc2he/ZBS+8Kh9u6BheeQalSy7STVoiuZEsl4m0/LB0u3pr+apfOU39LxPw
70Q+cWVAfN5xXRpCfQmRNA0v4VZPwZt65Et5oJGR5XspIpHhFXJa6zswGyb43dDVTHcTt4O4k2HX
kDzcuG3f1LtVawNDTEn8UovEZc9Qif3KrFJfxqgEai6KfsKO7JtXmDBntTNtQMsO5oOXfey+EFoJ
ZIr93KWIq+IwQ0LqNG71JdPNpZFZk0fKTxZGXBnHvneqzaADv1gzxrlSZssBs8z8wsQVcgxh1dg9
am4j3rZ5mia3Atndj/5BXDHHYtSgZ4UxXxCLeRWVw2HO6E+vD+rKORZRGgCq0fWS1p/DeS2SKXjl
uYtgBfpNlLjqDRM3e21IiX7H1ZHY5MJTv4ov4qo35m7uVqYxVeJoIAd4+kSHHSaHXkPi6vBKQxkO
IFZfIpncU2GPIMP5HRZcHV5mwmwSXKNpvsb5SoOiBarBbydwlXhNV1HTBKu+tOFysgL/AKBmP8wc
caV4rEqWuisnfan6vjtSs3WnlU+J33nVVeOVZRp20MzdLpGpwtWjI2uFmvK59LvZuHo8Ibq6jcIe
vceXLRqh6gc+r8zzbsOcbXLhawWvXQSRMs/goD22i/BLZrgopHAdJW0wRS7lPHwZbPWEb/DKUn67
ZfwuPJ0jsVlZXGWZRFaKk/4edKH+uvBkC1FXqtOvXqHkyokiFMKFc0ixpPdplq+9/qc0o19KmvxL
UNTA71WOMeY7FXex/mL7zC+SXD0RdvcABaRoOeRbdRBJeAjhbOK3WbiKomoeo7Hf0XidqsdSSTy9
KK9Xc+JSkZhth4GiavrCyBgcO9b+FVSlZ+LB1RV1gOVM4Zroi7xpCFD3/bVrWs9TrCssmpN1n5qR
6MsmmkcydYdpln4h5KqKSgW2TJpEmINV0yBRWpcHoNz8vAchgneO31My7EOEUcnG+dLXyRF3eq8H
OuKKitgQiC6AqOjCG3lXsv6QdcxLr0RcUVE42IZtwLbBGCxAHYXJ68bvbYG4miJqdSYB58A0sVEO
xUbGvHLdxBUUxWxS7RSgYQPnp8eg4k2uBfPDGxFXVCT4koVJvOhLWnZrdZxH1Vf5WI+ou/NaCl1p
UQy6ZwYu4e1rjoeRLs9J4lfDS/6lK6Kj2hqFA4u0XXyMa3tZF177LVeuzEdN6QjrZRxZOknu1pnn
NQ/9Jrgr8gkiiRIniaYTmV6RQjnWo59FJXEVPiXgIrtJDCZ4wOvHtuww5hJPo37f0tk6b7Jt4D3D
/kKSKrrWwVKfu2zO/ILTlfjsHeFTpBRab+omzAeph+5gu0r58SmIq/ShwdYLKsf+UvadzBXuE+NW
+e34rtSnm+NJla3Sl2Xac2i37tumfvYadVfNVgvNtYo6dYH55XJea7ofghCGAX6tO5mlDfnBeZLc
XhqOBDgdnpiY/bZlV0a0JwGd2nG3F2OD5ggy1XSyQ+h57He5QtD66ppNm70MMvtYIe2b99T67Z2u
lqhs4WcQxWq7wMhPAwJl4jvNWz8CC3HlRFNMJry4lvbSpdvc5dB0JN2Bq2394fdJnTCt+wFYRotP
GqDLyypOTL2mEfm9lJPETh5kaKOlsQafFA+v5ifH5yWnql+nfwZFJMhaAIqLj8Gedtrv5ujKjHYb
jlvKQ3th87tABwA9eX4FV2K0911FIOW0FwprjHmR+Uz9bAmIKzEKNgI6eYZRqlf9l0iju8jTF4e4
+qJ024NubiJ7wRUDwMNhl3kzeSZFXIVRRUrQ3/VkLyVp2mfkjoIl36Y4eS3DEIX/e/b6ze3LFRmJ
TqGwv+XjpUedL/kwRWl9NcwE9KGeUZf/DmizaPygq7aBF++2t3r427I12YAeLUdpurzBq1evcmQS
h/0Ktxogdexe1dP7qGNU3UeTXJrrZNQ2v9Fb1fBTG6Lct5iB8pqOvYzpUmwzW7NHApey6NSXCWwd
DK1AechLyqvPJKBxdpA7loCjLNUwHTVlsNdMeCDXy9wgGfVE4iWg53YOSXXHLHRTT+uYkcNON2tP
eKm8mi4mH3GIWr6RcJgf6cfxbX+q3yHdVOsqO2uonf9Z8N+2A4VZCLuAgQe6UZKF2c8A75FA4uCW
U6G+v0mrc7INZHgfidj83C1wakCtdiqBLQrsI4rBJrT7HvU7Xr1oILvhUotU7B/FWEt7njMWbOcU
ZadTgRImmd0Hmhv1SDvaJ1+BRd+WSwKrheaQsVk862qj1aGkkCQelmgYZdFVazW96UDY3D4wOI42
x3ZAgd+hrXjPDnAmoOV5jvZSX29u5PUx7NuN/IUX5mbNeRkH/NuGQZ8KMGoXWGJKnohPjbBlWAQr
qviPltVzd85YF1cHnuB94MRSG/y10r0mJ6AItuxAyFKyv7am6d+tsRDDqaqXnrwdQFdAb+a+v+HI
hiw8qErLLLez6NtzCOJN8ldbx5M8KHDl8T61GxBN675D+U3arhD8r2SpggPv02E+7hYq9EO4zhFI
66pkQDZFZBjuMg6BXa4I3z+uGnKtXCTZGBzWsK1Ivm9L2p4BnA75qdNLJQ6ZnZZPi5QRGJh1uC53
CWVB+mMHwSq5JOUYVXdJBOvzfBkT+P0EwDcth1IF6zUNyxTwbkhmqsOuxvhv/BsNwG4qzRUX/ZHl
YCWO+vMiMt3mSOum/NJQHRqAiGJk0i1BFOVzn7DlaeFkK+tcx5XZc9ENyXaktgz689JmW3PQFTjC
ML/Z9/Iw9APqptckzfRpGmPIZokMy+YQZ3VbnWWpiT1GENP/vYrKmjwI/4+5L+mSE0m3/Cvv1J58
NoFBn1e1YHCPeVLIFdKGoyGEgYEZMwa/vq+rsqsUHmpFZ606Ty4kRbgDhtk33u9ea6HLYaopT0Oi
o/mxm4T8gMJBrtJ28aM+bvIlX/YD/rk+m0I+bnFZdyK8ResgGGLQIi92nzch/twpJ30Ve0FXQ7de
g+DHpf00qfWJrpECjg/c95V9lmXURykpm4lf1aCNfGZb6cjeCz33tYeEyqe10OyRhkYHqFmUXv+Q
F3ojIJgJlu3SVws4ipNK9C3NxpwF4m5pVp/spqKpzfk65czu1SJ1Fw/+NN9281SbHc4WnxLr9+23
pRSo/OWg0J7OoB/kVXtvnYsPUYAR7nYiogPdY9/I94tvvQs941/iEqwu8sPYhk3dZuCVrK3OlmEW
9X0Z5LX5jm4eDTLQyrBwApY458GFGzlYlWMzF74yiUZbqOVxQHi5JnjYtb9pAyLmfecJFl61S3vc
A54sYJaKtsDrQl6Yv8MYW0nf6ckrDURLh5x2cdsVqKIFVdO+N5SQ8lvY8ab4NkCFoktJnyPELss6
aC5L0He7cxPQrb7d+io41E57PNFkXvxdb9U03MCaei4R5WSDHTqnksWgX9TNe4yP8Oh9YWl+Ebbo
62MkOh+KizZwwfd6Yg3Qu0Ka5doYg3CBNfPwIfCjCapraqq+j/U83lnlchk3LU6Ulwwb0827atq8
PKUbYowYDG0LT0vES92etNgTxAtUeOOivCB77U1dkVUI1bykC2XBM4kpsyIdwtKzsZKD72WV5y2f
AxOa7tzqLeUbbEe8oN95XN4HFs3wNSECSJWLWOUrqHj7260YsrYc7rXXR1sGkyBxh4XOYZ1NmAuy
G+uc0HMPwAxLU44Jl0O3+qiX0WCIPveUy8uQ2+U66L3KXkSybPjeh8YF2wkcgvEaDvCiWdukAxXk
5MrraAlKTJVUYrsOA9NdoawF786BG2HJKk1e7ayWi4pXgYpxjAMafQJj53oTKVHLBDTIH1nVRd/8
qCu+sJa05r6V5YadUFJFk4CUYeo6quEQQZYJ6rU1B2chgwqWrssvYg53s9DThTGky1BAVyl4bExm
x3xfOncmSGVTX6F1NEi+7zklcUTX27xxfczzrYkjkMPFChRP2JfVPcKIKa4xiZtMzlviDZwEOpJb
mstginMr7VXF2LWjOvVl/5Qv3rxjpCrTCYJIKVTKrzbZryjl6dBLR6i6pXkzR4my3hzFFDx6e1eA
/wrWuZbXUVg/Tms/wZ67LzLPxx34ykUazHp5lHNh064CvTWYBfouiaD9N2HbhgXMj+/cBRjtWAwR
pkctkEF4sPBwbeb9Gnqwh0UXxQIvNwGGgsaCrtd0zfe0ctfR3JMMtPcO+qmNSkapy2QdyE0dTB+x
jEHWgbnxDIWsL0rkW8b5kgLWmqfNWn2HHkmZeRM6yiGEzhAAuHqnnNqvTd4lRUTGhLQT3MpE70gT
3k6rvOAtsIKlD4gPyJJMLItp34guumpFfV0ot6RBsN7Xpm/1rnTeR+HgEHShL8d5u6ZFbuOcDu/t
osOLIQj7rFiC77qcb3KNdnFisIZ+bUecBOuSjoRXSDm3owcAhbmbLUyQ8UZIYLG8R7TFfT7sFA90
HDo1J6xWXiLa7qGQuTxjYw7+cEvuUcfiYFeqE65YG+upj6uW4DPSYAphxvBQVvtCn6NYERQxXTBj
olF0jntT+3fQq5fwNEWKB8pNukHTU8Wt3IY7ltPg+xIUY5FGc8keS8unNe3mGk1HyipdXVGf+qgd
zBNdb6A2JNOFmFzt87BWOsHzUZb4XlPQnURlyl0Qy+l1QDxlY5FjFjV2vQ2/2tU3aVtxLzwP6yL4
0DaN72K+ju4JOpEB2UV9V3xY6noZEPNhLvQiYiJ02Jk9OIzzttzeRwKd0CwEMWjSrIZ9gDyM7eO+
KvsPsu3y732Ozs9l00xYnUnjTOE4dRKC02W1wYGgUHYTeK5eH3oT5eZC5iRku57lBIjrxhtF1tK+
EWlYmxxoJ7MUN4NfDNO+5kJ/arZRHxHrShgAkRW2FWuHdUF/aY2mNB9r3KvAuEx9z6OSfh0kxOXe
K0vqKWYtiq2okS7dE6mbbkJQFZb1WVm05mDHVbQf7SiX72MA1FLcBxxI/h4RMXpXi6EiBYE2C+9m
1VibsakGT502a63PJBSa3hEqCp21VmFDdlOIcc68HCGhqibZ347Lkm8ITfpRQ4fKTeau7dq8SprJ
cArDUpExRoXVH3bRYDYa9zpfuwRDz/S2Ay2+fteBbmK47QdCul1LpkHtKlogNow4po6TxTFMA+Mp
zLibW16lwhJyhqCZRWuKVPAKNG8D8M+UXoDWY5CXYDNniMf8beuzGnbmA2F8c9/8tQDc086dN+77
FhzWKeaCq/xeQ52Un3c8FAWWogp4PM9UqYRI1sCuBLmLF7zP+swHJzW4ip3G8J2fV1V77xlnqltK
A1OmPkJeGo8WDEh3yFugEi6GTYQZYus7cC2WmGoiIVzpNq/rlk5SBZeVE766CGk+Al8TyEkBBjiE
RTxXW/fOTWH/WXQgxdvXwNF7SVBBNj0RWi3frRcqFivMBr83qwcaTtMFdX4GvntEJYHDEEU6j4jd
Y8+G/eVYWS/TcOSfxcT9x6Hz9AWE55BQVMZdwBRSdePzUcyx1rMTF5HKK4EUYAZ9tti273r2hwOy
ulDGddsXPOkZOWNFrjJPL82Yzl7YiT0XnnOJnQV19yOtxjXhtp5T2LrwaZt0AVZtqBIbnLHWPHlE
hi5rasQCVx0s73arEa7GE0QXd0VgLPlCxoFvCZKdyuxHb9U22yKaPwA4GJXZ5nkzvZAOHbbLvJ3W
RyhPqu/Aecx5MnTWlPsO4VaFftLS0XQT9dU4Nwu7rfUxMDJTAcUdcCXabxGrRHAnc7Fl7WoGmaD7
d+ZA6eniAZqbNi48ce33W4QMEcIxBlImxTqg0Ca4SKdA5CRRpdaIxyT377uy9R50Pyt4olHL+3CR
arrd/KHt7xa6Nl/MYhzDXLFVXrwqBvc0DLwH4267sRvfqPmuHHQL/felfFLV6rqnggZ2TniBMTMe
hZ6X4gCAKSCvh6OFX7s+grUPxz5x29KX+0Vv7GIOx7ICUdsmXDJY5MIE3E31E4K6OoiNYBXE1HEj
77Yoqp59pZZ7lMv5+1L6i83UNqrzAQK4CJLGYK1xIAOPXJRA/qSVo3NWyFGdKXTqYuU2Vu2ImVxx
qefB5TdlT/L33ezfQitbxJZheJepUWUSGvQ8WUpA+LKAu1JfDi1fQBJW8xGUcvmKKZe8jVQ2OpFX
N1PFN28PWRRyxcJ++VAs3Ls2nhRjyoPaooSAkSR5tvXIKzLacd5fFwNTX1xllI4JItkl6306hZcB
beTZGukaaCo2d8Bc0EC1Wet33mHVVMQoIsjEhH69n3jTHWE2X9uZ3IipheaFFwYbYopaeqmRlOf7
vOiGKp7zLbqPlnr7bH2bX9Aln2+0QiYYR66h1XUIH75+gfrsOmfbCh+4H83cnjm6FZ9aM6026xZp
4G2Ua+edKShpb1GTQ1I+M4SHUB/NvyGHrt/pYQTSttyCsy6c53c9jOU5W3kRXBI3lvoOZfzmOQ+b
qEtatY4p61xzwf0C8Y3u+5sxysHrCDJgmLE2EvypA25LxAwEgVvWuc3ejG015lnhL/KWQlV1PCvy
EWlpsxL/K072sVhD5Oo99J2rJyS0UXtlatee+WwSTwPwmA3iq2hesobaHrsKTrGK9VBG5wFoVEW8
VtJ6iYu6mV3m2s+jtJPm6BLq8h0t7Y2eBU+13i6qbe3iym/JA+QYt6uWuHm6Zjx0jxt8RZfV+YIR
8x5ECFlHrQzO28k5dmHyST6qAbJlWHTV6ATKOvQTVk3wi5JrsxFA+ztmBlidYXVpsXTzXSAk7GhJ
veFeqbCA4rBqoktbL88AfQbb5wHz7c+GzWDzRRtSx1qta+I8EMHul3xdSbwSTB8aOV6SzWW+qGmZ
NY1y1wWrzlzR3K3NIBYUJ5g8h/MH5AxkeMT4iYd5qG9rHtKzed2GdyVlk04wcQTBDVrToTsXTQhe
+XAQ24O3mYnGUy3YZ2Dn9ceZTVyckQY+KZm577pdtWIQStfQR8hXtlwP09wj/NLW208+6h3J0i+b
uiDglp4u1wFN2UT0jLVXniYhFn9R5FEXZB5uIh9jIzuGsZTuHWDSdkiaZW2mx7G05Xc0GUabwgXP
KMPYosW3bJjeAdvh5FdXnsP6M+6CO982tt7ZboPer5j61T/zgSBlcR6BtTxeSipuq5BZP5lh2K+J
zZfPqqwbuZe6BQANVqgCyza4CWlaFaVtd+AtGj4K5dDlhegdrM0Ing2dWEHh+aDvhrPcTooFZ600
sz4vV5zxc8yitO+kjqh/2fZljU0tbJnORpgqbuDQVIxQvo0uVj4xG6PPMyHAJc2kPoRHNdoUPgMS
KP4K+bGd0I0Y0r5vononuRnKG1vYHFkPm4M2m0Y1fxlBx0USOjP0GWcVTmFCuzJ8BzK0Kk86L/DL
K8JR0XhEEhCt53ziK31kBXSLv0kFlP7NEupxuvABxmH7bi7q/i5smpY/b4XRag+Cv/z7PELC9pIi
W99wcnXv39ISBYJU9WXp3RVsA0VITBUaETjpQ9jDiVKM96bT2iCddgryCgeIGUkwwYzMv+GobrIm
9mB1xB3zDbkgppJzusiu4fFEsBiXFYZj+L5iUad3osEKHpZGDyxzhVtFOktocyR6GRvzNI0rrBta
XJ27pagHfkYnpFvjPNSkSECePuYpCE/ndw2H0lVqcxMAsbMgnY7hRNSHYKogfzXlHioH0zi1CHaD
gbY3GrJvLM0XKct3zhCvTTBeSZak7Tc33smp6rLGTEgbkYI0epeHJY2+o4rkL5mRtd+ha4VAOx5Q
j2ofgG6dWzBG4gPndUgCpuPCTmre5RJ1zKeOFkrQGOULDHfgkHHvtrMeDG0zqBAcOp6JyjWWohnm
K40gS7k4mBnLPxc8ilQcEaH7eIRu1Gel8WdESJW/xE2z4TlAq99/RtE7gFQ9eqFjUlQ9XlBj5Naf
LbhAnVpHMLRXIZYOPhMLHZizuvUH/yFamiXPggJ7PGartHekJqP+GvYeSJ/auiqqtFqJkkAUMIx8
DGkjjBOfBn/zoq98ti0KD3M3VRmQvx7Sp0aPIpF2IFHsEIqv/xkK7nQ2eORKV2Vu27MBeppnJurD
W9TKxH/ajTmBqvS0pZY0fXsWjsSltdE23oz6Uxnjv7+6/1U827t/9i6Gf/wP/v4VDF99Wajx5K//
eLQN/v+f42f+9TsvP/GP/bO9+dw8D6e/9OIz+N4/r5t+Hj+/+EtmxnJc76fnfn14HqZ6/PH9uMPj
b/6//vC/nn98y+PaPv/9b1/tZMbjt8Eimr/9+aPzb3//GzsyePz3z9//5w+PD/D3vz1aUwDC8s+v
+tfvP38exr//zaOS/yG5hGMIiR8E4jhquzz/+aPoDx7BEUSEcuj2HltDxvajOn7M/+P422HEKOqn
vn/sdQ8WZhA/Y+IPGqC4AJJ9OFcRYKT5/9zbi7fz77f1X2Zq7mxpxuHvfzvBsKNMIhBMUwG9Rubj
/k6BLyjYVD74Ofz3LrTRFSjchvMIuKPUVEHxAK4hTERoYh5FyQdkdIi2z4Rh7nzF2UGNZO5BJbmh
yq9ov73R6jx23P/dGsOdBaieMSj1RhGBkzkd3W5cS4qi9Mb3OUHLKh/nKe6Cjt51qGjtek/8Ne3Q
P6+H18EoB/ZGnvLWAqu8zNtazO+h4jhl6AkhdquGtzj8f8yznz4WZVEo8ERIUk+HYxSE02mO7OR9
i1AkM14E/slehd4+h4TbQzhtYaKqcLxqWMDTUQ5z4nX99MbownHE9sVNAG4UhCwg4HDjHNvzJWyt
1JUY8ii0B0g2rWcDY97T2q11Gjbh9GHtyZhBt2+6Yx1KWOgt8DeAla8XIWQ8kjzEhEeIJPNUQcIT
/rBRS93BjNGSoPreJBNz4R0nI72xPnwoIiJ2ycEifoPE/glMTH8NrIv3GzKfUOoLZMeSkVNgE6b6
ACari/GAQC5PooYNKbgC3pqCPy7ky4XGVXB+JcM5Yz47WWgHHHZHlRsPXcDReixBEE3U5O/7ynuL
geSHf3h5rSiiHCU2PAzjqNu9fKlbOy+Aw6/rYaWDnyLdJHunQ3VPdBhdzAxhYWwREz5Fo/cULH2w
h4bmeFZ6pvyQFzli4ZLXbyEMXwIkjqscIRnCbiMkCCg7ReoLFLyqZuqXQ8C9T9BrYFmfGwzC+/eu
xuxqiSm/n4zvnwbuZ4P2esEjnGFUNzHkEQA0ebyhn5j1WLiBrb2t14N11ZhNURClBVtkrJpSvrGL
X10qIthA2L4oCvghOx19HjtAbVEwng/11LTHTrxMt2hWmQPV6RtPBV/wchvhUlzQkB/J4Rk5HQ4H
Awz62PkyHSbPNDsnI+8in4IetFW+/2DXgGRU9igW24Znf3E9j1cOOUK5UFLs4+Od/bSe1XhsReje
HaBFKs7oOHlpMCA7Ef6q3rjUK4OPS/kkkNBQYKhGng6MuEKhJrgxd8hFfiUH/UQRxcdOAgGhBv4G
7P3VxsTF4D8DnBO4Wizqy+eSLUNHec6ng3YtoKQQSDi2GyVmeNamvdpKr7mcTPjWQPgvrorKO4fX
h/VGZ/AEZdZvm16NVOSw6Sb/ohfzlUPTEQIJzDvzpoGnKBDw779/g+L13qEgCgtkSPGw/BRwjrsQ
M6SxyWEuihn9sVwnGzbfX8JC4qBHhDEYOYGioZSAIr1cTzMvUeiP+XYIBhVlyh9QpobA7O73z/ID
1/PCxkUE6+ajyu8HPpbwxMblqwUzvj8HwHWE18cCSVsAnT+2d3U5Xc19RvnHUfpxVJ2p+uAI+qFk
PXPjGmNKMu7c4fe38wsLcIwUfBxKhHKI4V4+dMdV69W2CQ5hz+Oh1PFmXco28588dYhgIYRdl5Se
CgCt6Hei0j0GB6VSVp4vaIdeltfhu0Vk/B6LwM67r9saF99QUs/fIqT41UP+fPGTk2KprAFZHIKD
ia7FdCUlUrE38IWvL8FYQOEmOGRr4LxOLoFKtiG1V40fuCNgcEYtctdoOcdV7eu/vE+xSXHwEVdS
efzTy1eG+r4QSk/RoVuCJdMMxLxQV3lruOMHyd/LfcokoyE57gxE8KdTB1RWPUr8JDqEEEFCdRd9
xediQZcqyQFLsikQZgNkPu3WXaB/1uzbcVTfO4O8FBN+rpIJgITiI5lQMIlpDpbL1HrCfANcqS1j
A6QR8JJCdUXiQl2Oe+XXaB1uHYrdCbAm6yU6kfNdPwVmjYFoSsu1F6g8TR40aoqyw14ZIMpGYj6r
6Htoy+YtQ/fa6OD5OYJMBvA13OTJMvvoXRcbX+TBDLXN2iZHo6Md3lJNexXGRgxhrI88IUIi80pm
xnDCehYO0WHNYTt1Ts0cY1JKsgsWlcu56sQ6Xk0L2e6OmO0uo0PdvCFvFbyyruKYoXGG2IYKfpql
bF4oB1d6xcFfWHTuHKpJjGh95i3WZFrpv5ylROgmEcTuBO6Y+KczPlZAuoP2oz6QvtCp3ARJULbR
6e8N2+uFxVXw9QHyS8lh2l+eEuYoxH/ZoA8QYuFFXPDWR420y8/0Mvt3ppj7SwwCQgKmcyxei6J9
wyD88vrHtDSEvYuCU3gnSp6i3qTRB/SPy5t2nD96nWGX6B2DeazxIhRRIXMTc+s9dYq+JVj/Q+3w
5enF40PQBcAiXD08Hehz9RKCKyyoDrUS8UK8PdxrfykLQEIcX9vHShVlHKx5dTVxxA1Bt9Vn3Ur/
mnTa0acGITLgAAE0XGt0OlzE8lb4R/TbAbMj296V44Cimn2Ljvb1UcVVOEHILCXs1Skd07IVwKxI
7CjbjRBrqYEGaUnF/tLo5Z/PAnsbwWtH8Nsn8UG9NNL4odaHYASGY1lUm1aNfAu9/wPtfvLmEMvR
EEp27BjhnXjkKZ/HfJ5JdVg9HfaxtsO15/c0HorBT6ayudtUC6RLtIrog106dV03UfM+aBbylUQg
6rF57jJu8u9Suvm7JJPXxW5BrwbDDGb9TrXH9phl3lBlRzEpq0vtfxpyTZMckiBvCcX/4hTgYXwW
HZ/mmK6fnsIiCnk+VQcQGKCnJnHWXY5iy+ABnTmtTCRebr80ht238zq9YQJ+8AW+WkpwLoEbhOKt
naZuFnoeJSgMqoOpez/D2lXx6LX0HMIW4063IKRcuZNnSzeRXecv/o2d8/UBkNZyB3SYesPO/mqX
QnAlCuBOmS9O1wK895iZbkx1iGoizwdwNWEERJj97+3ea2sOd4LY4Md1UGI7yR7nSLoeYKHysIWL
TnLt1A591uYczbjtfLO+e+N6v1hkefQbqDaBAB9n/ORYBJL32K79cIiW+WMr/T62ioF9hAbr+eZ4
8ISK/9MshiKdAacAYTEhsUOj6ZL3AFP+/uFfVWVQh0F0jcIioHrA6b2asAGwsK5WMx4KwYCZJPk4
XCBRarIiGgA149vwAQtndkEhmuN0XHFQZfeWAPKriuTxLuDLfRQwkCvhKL/c9cCvoEPC5XgsGYTJ
VHfjB4SnxfmCznu2kAl9VFN4e0yJmt0K0N6XEa2gx9xjzyZCHXQdH1a/j94omP3QUfrpNMAXHGsZ
oE4LUGBBvMFf3hW1S2iaMJ+fJLz9VTG11RO0sccFYHnuo4kmw2aOh36gJl6X1b8uwrp7AowZAoy0
2gLAFUHGedOZKf+k6EgAN0Rz5TqQig/xvMyDiJugDtp4A5fVYyPcOsbequztGGy1jRGCkycGLI6L
t3Exj11kgTz0uF/fDctA71FuayrUb0rxyIAGAEjL74iX9IDRfCrKWh2hXOIRqPiKx902oIPnkKat
MWm3aoyZn3cP8+KZT6bp6WENI+fH/mRVGQueK0gBB5X6zMi4AdmtNPq7LjDX4BMvvs4Nunn4Ama/
8G21j5Yq/m2UHudxBUmxL3wOS4jQBU58oVHR3YuNjH3cGvTV4xbgzDLesJeuSjQ/vraRbIC+wfDi
gfuY34s7cBM9eoNd0eap2ggIFrV5KrGqrT4S0+T/TA3+Uuviuvza28F+H08bEy96Gbfts3k39s/P
4/Xn9vQ3/z9sYRzd4P+9g3HeP9efzbefexjHD/zZwvD/QAUPmQpikWOhBAHXv1sY5I+AhrBdaGBg
tgX28l8tDN//A0GLD7w8SnD46LHC/GcHw6d/YGCK4195eOx74Ed/oYFxYrFFgBQOR/JoQlFMBtDq
5FwWchiGtQd8mLGPAfVBitdallUYV9j7RjZvecWTCs6P6+HO/RDF+0gGp6JoGgVGZxSuNxhdYLoB
mN+kZQXbzREzuzGYx32UU5xY7vcpYkj/qfI7EaMpac/bwawX4+IeoLmpL8p6oqk3MZ1V9fFE/vQK
366DHu8T5W28MlQmYEdPWWOiyG6bqcBlWsr+U2cXdaF4B7VZAEDemFN9/QYk1H2PV5OgpeSnnplO
AyUbUFnJHKkOdHAu2LMqlNlchfaTdNC++v2TvX4DeDSJjQPkeIg678kbL1ldNj2zsCp6QWO22kSi
NLroaJ+u19MCLFAJx/HGe//FQ6J+jatRABB9NC9ebrO6qhEOCZgyw6WXYL6ojTF7oDGnsXaYHPK+
//4Zf1Q8fnI3eH3YW3AcOFgSUcEp0e04ABqI4BL4D/Ro0Zcu9fxeUQ3InwWPyVPFAL2KsYG8d1y2
FErCWx+86+rQ/yaJBVv1wttqjou1B3Y9aKGflgHf1FYJnmFzKSCJwWNNZ/5VLYZ86krfLHHLtvAd
pmRod/b7h/nV2h0DqmN2gXrAabOnLzta+wqABKjHhFem7/W+Gdx2hSECm5mJBW/EMTAtPxfLsXYI
/9E2PG4QiQzuJHn1K9tKoiKT+KTsLj2by3NWVyTrOyB5fv9oJ1Hp8VKSoGKFWiQ51iOPP/+pOh7R
2oVDg/LRAslojMah7hiGxVsk6qf5qECChjnbY1sHWSCM58nu8/3Qg/wVLkOCCIKJ7VGVusrDL24G
gFzbsgfOLXcpuvlbdoSw76cjccHI8uCNKPzV2UM+iq2FTgRyczShT5a2kBjimHxM03tzzuNwxgYF
lNi/rF3fpkPpeMqLiJ7/fpGPB/rFWTgmwQyFBvwnWXTKIgNY9dyVvWeB0OdVwnH6Y4yKsUSMhQZi
Iyj2wEGFKbKV8o3X+6uFPzbtUOCR0XHq8OR5ATPlvlfieRUoI2JCUVwFYyeQWF7DrnoPbIxLxNhN
FfTscppR/A0rWcRhztwb9udXC489RmDJUbikp2QgFLieUduqTXRTDolX2qumKhX6IoNKQHXnXWyg
lnrj3L5edxEGGKc6ehIC534S8mJMiHDTYRxQgi1gv86sS7aR+BemKqIEWtFDElrAitVcmDfe+C/W
/ZjiwZsDN8FQ7z7Z8GPuyW5RgU1sICs0Z/v2EtAtKEmbojy4sdcpIGqAj3taZWXQY5QDTL7p1LO3
xDhf2ZIQN4JKGMDxQGgg/n95wF0V6qZvQov33BcYy1hc4s/dkFQL5Kl+v81f2RJcCkOPBFf5Z4vj
5aVqwCnZ6EubaBNqTNzXeYa2zvqGcXx9lWMxgSOHQckUK3zyQCvA+GJyiwF4g/R7Vjblg/O6tzj8
Xi9bAIsFW4VkCaHhaVQ20sWFBfKMpG1lmGAOQu+V0Mg3ZvOW3MHrkwGfAhQDWk8MBTN52hGqullN
HJfyegXis6UV3m4swyBrqgDtrg0loQTsBfoNMofXhwMOLfIjgab2sU55dHo/Wf6yg94ccK0Wc2Ce
Rh7q8UtX5+Zqpst6NYyMxA0APXEwvmUNox+K9S/sIfprx3Y6oh9gF/AyX1568wEw7+pWJ4Mnh4u8
qDAKHXZsuitL0qpU06Hc24lMBqA9V5wHvOZPc2CRtnXFhHcgGl7dCGgs+HG1AX8YixCix5idDMoL
ryqCNStlgKCji8z6DCA3cH2T8CAUIgp1rYYGM2NOMzHsoaCmLzSgyzzrV2oOOH9IiDEcp9weMkgh
+NEx/nNtNFKuTJqRXbS8L+6rPJplPMigNInAdFUNcDvNYTZXWz24aWtv22Emn7twFYhKaN0D3x/1
pYvLdYgexg0iSMBfmnXLmB1tDRSsA6m+E2N3iICC6jMLOfslhpDHvOvgT1Qc9G0EIcwq7/wzoNG9
rzkQTwdE7K2NEUp1T3WLqSo9DT7kxyXQ8LIj4n6rCEgj5qUgZwPiDP+qdE390doRFJJhSboved2H
70V/HOhrVIGiNOfOixuZjyJ1k+8gw7Hk5OvCO/ZRNItX33VMcQgHr4Nr4sXqFRPUYBpkGBbeLOYj
mvJo04OeANobCkR4PSokS2a7iqJ50aoO5B7toq4lAL3vIVkg19gr52WNbQTgdIJZdr1m67oMTbLW
fnjtsQrjw9uslQSPDCaYzibIDsm09HXZZ6LKK4iEDHJ6/7/ZO5PluI0tDb9LrxsOzMMWQFVxEkVR
I7VBSJaEechMAAng6fuDfLuvWFSToV533IXDlq+zAORw8j//oO2BywHqOwMZFokcD0qbu3ZmMFeF
oG+YvcOqZvm5Na1CJSW8Zq4vS1QdijnYA4yAJou4tC1Oo60Qw+3QhYo3YXcVREmhtRnn3ea6CP7H
UR+rUU1lDPqWNwd7cLwiNSy/bHGmZxLpUs855yimfam/e6rGrSZ3OYW81n2MhoEYAhlJ46HpIuic
THAdIg6dNkjiQe3cjO00ISY2q+WjHLQbJX0YiSnG2E4/wO9iFsmoWr4EgxcMONKN4o5e9QrwEqFT
3uIpxETh6KL3uF0LeBgHcyy4TFSIE0/F5GOjLTLCBZIZotwExybPLvwVuutxqrRSGDuBpCMNVtad
3UR5eajnsYriLCvW/DAVpX5V6qb+MW/okRMHNu3Hxvf0nb/R6aM83pwwqdY6v7WJAqiTlXmtj+gW
gUW8UTSvh9Z23puaUv6whvZwWbQOiVS5Mqe4pQE/HyOfyLdUj4H/VXdzd0sIX9kgsu8sLyYmnImb
y0mpGGFf+S1AHbjFEfbEfgpJentr6T7EmDZs/PyAUHAVaREY+PWpUBC5jmwmYo0uXncoK0TncV4V
5g9eP2XXOA7elm6rtn6sNa5FiXTguh+wE1mjdIOh2x+8Gkl+AnPHuMbiwupS7WZYTkBJxh26LUoP
xjDk8n3/KN0b36shmM9TRz/NcBHbJCMGVCKZciKtkI+OcKI7z9A5DLoGjrAah/Vr5XgaMh3q1Tvk
JuOCnYnSY1yqFrmgH/b+J9uYYRhXdSO7tOttfQgaIdyknBEMT9bEj82K0ngHOWx902quEad58PMi
0UN7MZhmdr+vbffkr2jEEnYp+lLuEH1UGwsqtmCWgsv7BjSLbmiLJl6HNvoehSS0c1E09bVYLAQM
RQh0H5OAUTIDtQ2AoPK8f1uOMO5jVOW9wXS11U1Niu8KQmCiNFp9oq9Vp9kZ/KWrVSJV0b+3R3gk
cQWt5ps3buPnkXtxfwJN9MbLjOWNk7VZeMnozNwYxmBdnKQiReoeiV03JPnYLRgpzRXSgiZEIpxo
DbZ8WSiRva7d0gWZHKrISjwYK2S2eftWbRW6OhVB5ozp0uTOR1vL8N2w4vN48lZ7+hxtgWguHYST
9cHShvsJENP246JGd3yAQ4QQG98K8WpcCQ7GjELV34ugiF6xKofPxbz2f/s0HnXqqR6F8mAFukkb
tPLXCwAlfW0Q09ekmzX1wfQ76Ntsz963zTMk8Kcx2J9hChZ5UqhoeF2NwoHW3uVrl1iGZb5CxNTg
dcdVvj7OvqecJFjdJfzB59SYaoy1Z6WZ66OMQq6w0iMfc/tbleXNFkvmTbp4+Bsow2g+b0Vgbmlh
WAt08EZP5lUPEjYmzVhEqCvaSn/iHlgjXAg27/XWycJh5w5wJcnmMjTj0lznJuGfKpNjVi43Qx3q
NrGGzPt7DqOqOWQriyGuhZ/ZaTnYc5jocOGW3s5tHlyGbS89DjSjzmkHrMalmHeUVCNE8mNEPQTV
Qk1B6ZmhjLjBJk/BEMuDEhOQoECaOQdbscVKdIZxst2+fi3qJUNBjM7DoDmWZe9XMBiVLJ3A54IO
fPORA2xkF9Yeii/gkCKphmz76tedKg7M0PVtO5liJ8dLjvLVmof8uPk9UDQcUjeHJtxECOtavx/j
uUUTgaqv9UUKHaq8xCfB3+IAzsfXMMhqh/NAD2hxXM0WbxXQpmK+rX3T+4UtE0VXdu9JN/KDcEVf
pCViljoui2zpkwhXigdW4EjMjuq3T46/ERrt4ObRxu4aOD+QNbYqsYuhRr9qbmyt6Pm6BwhwRoUE
CNkzQHVR3Gw6GD7PFiY0bI6re+9uPEI8lk51Q52FpbdNy+/vQATmd3QNMLdMiqnYVHP2I5/DPohr
XlV99OXW30lu1UjzHNroKc2N7KYMJ+ebs+nx0HRb/7mdVu81agic0LfakXcNbcZXBgxGybHXPARI
oO/C0sARg+izUcRYYYwkWeHv0sIzwcnAKY51kPekCVY0N7EL0YlwOsK/896YvvcosR88r3DfGb2r
r+1AlDl4qZIFEo9JPWi1tl4iihZ3gAynFjyBOrw4q83TH/WG7Qm+C475ql8Ce0UbDEV4pmD6skyR
siBZbPW7rO8QyBJPG5YJpjnrIXObUdwIoo0/uR6aBny9OnW0RT3zDjucFuJ8puaNp7xkYZl1M13J
IRjypJ/AodJw/3cSDuD1Rza1LQWS5QxWUs2iBdeoZuvt1q/QkrG02T6K3jf6VC3eelv1IvLRRC/c
WiemUATwukTyfnF116M17IN3AmJ3F9uLQlEUB4XXF4mychUdqy4blxR8LPsy2Y78RmOlfudHljlg
oj6hT8f6Qb1vix3kyZT0PjFpEcxhQnLFOZcHcUTKt5FaS9h2KaWhiFLXLP0gFk1fijTQIR73pi3G
4phVw5AdKqshaCAqmhJpWRP2l0KZS3kyKsPBZKCx7U/GGnAgQniAJiuMrQ44Uezixi5MR8Zky9Bf
sQmQjy1T4vBURm31VYQL5N9QrnipCd+zAIBbUV67q7k0B9k00T0dND9CFW/3eQwFRL1FcEPzCAGO
fm9tXnUxmfNaQRCq2oe192xkwmH0bWjN9Z0VjMit56pE0kumUE0phh/BykXEzB4y+JQuLm4j+Z5O
Y9g5Vnq6e6PK3izTJmhhWVZm4bwWhXLpl4dZZcamhhSVhnOu32NzPPXxUtCZT8YKKxO6SkTDYT4T
GXeyyinXfNSHlzPKsSp2DKP+5tYmxd82rsOb1cpsFNWWPV8NckBXGExzWONS5JXRaYFxRcmGCEgc
agfZRdpFA5wgI0MtWKpg+Gb6Fsd1b5HgluCGDj9qoA93Gea+f+HjwLgTqe2Dy0lSJ7O1+hc9cARf
Zprmu2UtqNSzWQ2As4ty69S01fra8PU8JytNO+ON61nOFmdbgbpczpv13aVc/K4KAzrLQN9/jN1c
gKAvbdZ2cenqWqXohwt9QSzmcoCrVS4Hv2loOwSTmB6kDFYnMWeTd5qxmX4XYR6kszvRtR2qesPu
IGhL49C3Vukf/XkqgjTvMLkAJ+xWmYx23TGXsL35MlMMZbHEAoPLssPOnHTS0jJpZBG8qoSqnWMw
Lwv7gF96tDnNZU0MSyJgzhAcV4mxmuYbt8xWLw5K0TvJFk40M1DTI2/TQoyvAmcldTOPJMdordDF
O5z3VOj82zH8ZZ2Bpjnzd5rKTsUVyLM6KmNUs3hQoOxaei0bBHpOBkl3Duh6zv68vKvCVt+E9MCd
eKHuv6ytYa3jGTrRpehmJlzWDO79NC/6CtK89ZGAIMFtgaWJw8Qols+ZjXLPBuISx502J2kkDPZR
eWKUXOY4qg/ksy5v0LVBrBv9Oni3+r4xxwsa8B7ga9qyA01hbkNey56TYMoHQmlW83LvYvXFrat0
rbu837zvozVS4uNTV8XSadsfkTOqv+siD9E2qG148LCRoh4MqhyACysICfmvH9o3k2qdT5NcyyAh
u8A14jCyxi4pZWRRUJmKlZP35lQfCs7cIu3whhBppobtoxqlu1zbcqEvparFubWazmsSk+yeIUGB
LZB7r9zsFqa9H6smcLODoubFcgGmw1GH0kb+u2zVEhvLKj8YK9ZAKR/fet1g61aDgck5bSZVbelg
Ku+K1p/vJnY1Fzx4F2GvrnLMgIre11SVIRsylIa+e1d7hR+mLbYPf4vGil4hMh9vCONBvi6ERCAO
xNk86EAub3SeGd8rNLxlvJI6UV85GNkEiSarvCecaplebfm+p+is0taBOinC8J6QhybmAhqebBGo
hwibFXVhrl15OTpq+RZFK0EmISY5PrZIRpmn22ABL0BYyr+6k2PywfoOQhfVkZMsImzGZG4sXR+C
bOOFCssIuDaTKod1BIruhN+UO0dOxMhMARGN6jjCK7soXFxVKZjd+svGKvbSFXH5TWOQMkPdP5e3
ULLdH5Vc3e+qtOV1WAYBAZjLxm1u0VH5wd4C773d5ewXftZmWFYXeGOsFAtRwodrVNKJrriUyIr9
GC8L94dLLhWGTgr7DTgENaKijOuvcVqRjgNL25aN2lRJ8wrMwgtjmAGbRN3aUkYudbVe9mKpXa6S
vukd50oMuE+UqmpOnLJNk466nvGQ2sIyPNSBNK4Xt8TQgatRxT5UoriIjZCjk3Ju+Hu0sb/cLTz0
be3U2+dlHMcbVa7GZyT1xucGxBk3u6W3OeHXqHOwLxQOFQKn6JgYepDiqq6mNT9yexy+yG7EEou9
YLWTYewJ3ZuGNg9vXasz33ZlFayHOdQD8EMrzW/jEuKkMkb79bl3iuwef+E+TxqrCaa4llb13hs1
cnsW9HK5x4x/X0u93QvSqDDea1zIDlLl/sBEtDzcXLwsBJcR3EbiBrjmumZD5h9j6fAeSl0bnUo0
KH3q9BPbS8GKqElGZbBEuytKag3/4Sbq6pI3PhcF6RrwoHHyKwTlaTc5XwMsyWRs967qLhFGeDP5
2LK6UnU3DezEfYZVXN/gkSKyxQxS5FJWdAw0UBzu1xWNnibCN2Cq/KlNZWuKW5piGBERPrd6J4HF
94csUPK1KJFSJSaS8AxkyO/cYytAbpKuteW3En9JJg2FH8LuxZzetFtuFKmf1/UnOkHcUkuMn51L
LHhABWEum8Ai01CLK3TmlJWxK7lrxh55qIJKsS11yp+G42td9d7X0qJ9Ew8jhDxcEafqIyYWXUSD
3pVB6rdZo+M8x3SAKWn09ckCAPxBNy282SjzFUrzsv3KcbfcKJwti3SHKlHPm9orWANV5mHLl3mH
HC5rlyJfbKOYLSoLkhJDkTshG6qcvLJDcQWuUmGc4KwqxnXKxtJHuf52Y5QbdhrrDL4Q1/OgxiRC
EEKpv8yRVb9deLbuCHPaRZseKNTyjs9FyQknN8mhT+uDv9rzV87iaTxGgV28WnCT8sixroLusupR
UMc0F3rvUOT7pKz8Jn/d9NXy6T+9Fiu6Dk5dIkAX74ZZbPc6zMfb/+yyet0gJdL+bTq7SU0O8AvZ
gJccn+85PAHPEfQgd6Tb7Nm+bT+J9RBSZdse6lTUBvaH4C03huFMqaqC+la0RvY2q3AofH7Qp90d
RsUBCLIZzF7Uh2fY+eyXucqnUiTNrJ0eiwCrSnTVkI/kiupgGk12ietweWyAiNMSl5ej03gZdxnP
faGt9qRPwS+hlWnS33LpIZwHgxheqHon94ZkWyb7qhSTBXDteLeNt3R/pOqGqL0PhTItskDv6b+c
NV7sSfqGdNnnXFC+a5yHMH/CMuHy+Xf7pL2zj4IxB82JnY5xLudVXqHwz6Lqx5l8OzRjb7zt+lq+
QPl4OgpFacTdwg35emxLjzsQrjeDzu4d2Uls/REPZxs+DM0I+48/Dz2x/Y3BRkSAdi7SajHGy7di
7JO18JYLsT9In7tbsmk88p5/cb9ZCZQvjker06MP9ySAvobsmYm9n236OUF7SidG3lTXVtCCs25j
dMCdK3ihv/ykiUQnB3q3adFcphd3TvB2WmjQFocByDcXummmWNeV8E/S676KzFpTResVGmrQvNAF
POed7rORlwrJBEkYn/F84ZtGtkOM1V7B2Bqr10Y3RUybdbwcK+4A3M6CC2Oxwcz8aojlIKfrno6N
mYgtHNLNyF9SzPzUSp13tcLIsViGXgDffX9XvzTUPIVDFJcOgVVYPdzXamlSewZk08v2fYIhedMa
jsITs0JlZYzz5ezK5iJy1ZLUxX6jm0t8TozgR7QUw/UaDRi/YjIKoOB0/gu75pPpH7K89sVFSB3t
+HOSudVoMwvHqU8Ce1neYRpfpKtj/qFSCdIHBDm6mtAOPJwvntBYskUN/tD2iYsT2Sv8aT8tlTG8
eX7a/+5REHbuTwGLy/5Je/3lrc+YL1vmhDFs6NTuhbZEczdvffjSdHuyz+7PApGJZ8L/5klMyuQs
cm67rKNbOrm3uFUBwLLD3PiY2x1aJ3dSQk4waVFu8WYy7SrZ1IQTrY0IPC2qqrtoPbu8DtVivO+9
Ofzy/Es4pxz/fNURjGP0rY5r2uciV3teSjvjcpQMrffDLHPxgH/KPba5/bUTUY41au1xOJyARQId
TK9gUHcobid96+crqmp3AUa1Kv3x+d/1ZHvgraFm9pltJgwg84wcLqNpdcHe+6QdrPaY9+QTq9nC
8xHDsKtNzN/zBjWwtUbfnh/3N1/L3afETuDchb/7n/8yKbiRhJCzmRS1T/05ZyEFZAYGq832JaLA
Oed8f/WMtfNAYX27T5TNoL2zsYmSviv5rAfSocy0bVYHOzu6yuNam8mM3+5tr7rg1sOEGuvszXhh
Pf/smD/ae/gRu87C3nmFnKBnHIImWim3R9oEs4sXAJRM+9DA/YkDU0muuSvE+3WJrsB4li+DMdqf
nWj5IUffggMEhCRso3hdh6o7zHWQ3bWyofdkt8J/W6xgWvkgDSvVFs6QyWK60dGSmexRDZkvsVN/
M2F2fvpO4Td32f3Zh8M41dBY+KFk9vPlwcvL8D6jfj54o9fdb0FmfLRouLwyIvq5z0+ZvWQ7e4Me
rm0/jxJmzTlhp3DR4JqgK0lrudNXHWbmyYQVew+Tx7wXa/TS0vjNvoUMBPOTXXzLIXZGzOroxNpm
gWdBA7vwHqLb9Hrt3D80E9gnJ4olPEhg2MGYOd8XIHmUlRXRmu0KId6anSNu8EovX+OtZb1QHp67
N/wcC8kkHw86ISzrszm4jJ7LDiP36CurSCynxbITW3rcqnBCL0aiNkeNzTJoKmultIeT1O0Hq8xu
KFWya3sWL2w+T9/wrjSG8mb9rLzOFaxDI/J6mjHmcA2kPu5uIDnA/Xhh6T2dN9B24PFSRLINwBh6
vNVEdo4ugjWU5M1Sfuwk97lZRvqig8N723egKM/P06dbG+N5sKzgo8JKPw/ucDFsg/DFeK7dlUfl
0pQAls+OBW5OLxR3vx0KrSbnnR0wVc8erQQfbcQy7K78uGV5O0Vpq8Pl0ivDPwta5m7B2cruBdd+
50k+0YdHNe2toGHGzA26KI+stlMxWy+Fnfz2W0X+bmYCz4o+6ONvFWKMVi8kEmLUj73bLD153QEI
JfhM0qvzSUn/P3yrX8Y7282CReDVLQVPJaftrfBDBDaWWWES3b7E4/3dt3I46zho0SaiWn78aDJS
eG9bPBp7dRi7SP0TNTby2pjyl9LNfzcUB53HvTMKQGr3t/zL4YoZybBYM92tahjdy3mss9jB6fK2
N8eX0vR+BpU83pUhyHOtQNMGroTTzeOxUIvTRh4hGHSWbX0lsxiqrFuFd4NvO9ioYzNJOLI7va/t
baTLbk8fcMXNErwjd3N3kYUpzph07MpxECkqi5fMkJ7uMfvvYz5ZENpQ/p8x2cyRknGY2F/xeB9S
RMfZMQdqfmGPefrGUUujhMBIinoaDeHjtwB4D3F7DprEho9xKrK2uRTC31K39sQLQz25RYaoYLDS
pJZmSYKoPB6qLye/QZbQ0KfdujqltRJ8QKEf0RAfly42mwCx8hyuLxWwT5cm1hBAXLbHX+Fbno2b
RXCQXOXRnFq1n8Vdnitwfmu8mK3smhff3/Pd1RWzfLu1Z3e+xlKCuAdCWA5DsHueY1tYvue6fWfS
ZHlnCf1S7t3TjwAR2qfMMsEmQJvPfmGO4/xgjhAQEOxPb3E1719NJghCkRsv0eWfvoyIOxlzCg0A
HyE4+96iJbWixhc3weo5+mzbdRjPNLAJ1RjX/k6sxZo+v1E9ncbRXqdzfrE3mqBJj796NdCtEQNE
ZUwb1PuQmJ77UG7Y8zw/zP67H69majrEoqxjJhlOT4+HGbzM68N6gQIP1Hq1LS20tgnEE74ZRubw
1+gmzjrUlwYIbRw1tMqf/wG/eU7QGIpkN/Aw7Lb3P/9l66rx7IpsTHkTKujoEPU4ItbFkr99fpTf
zBTwCFxV9utH+FM59usobI8SbsJYAXk78/24zm/QRbSfvD9NSN+PTQjdiFIs9Dycz+dxzKvIjZLI
BWgfZpQds6GdvwZmNLx7/nl+U9kxDPIF2PvUk/Z5Gv3UhFY5BTyQhMzbwHsJlzTAPCAt6yg/+KpZ
U9ce6Tc1K8HNvv579FR4guHbnSTQzxH/7yp9/jf9bioxmfYbF/5V3BYef8ltIp8g0or2bVmo1wrO
VNLV9DE2tdBcYw1z9/az7hhUYk1N8WcZnrx4XgZTZZdzYwL3ZDNgR5TZ5DlZXFVz/b4wovpVoLL2
hfXy9FpPKU09BOqwizcoMB8/ZW3oRnEA4z4PjQELIGxST5XOIOmR9aBinxjHiwivPSxX4Kcd2mL7
giPufMJRZToY5TQepNEE7wuaLv+8//+Xmv4H1oa/TMXdjfORW+b1924/3P7tlvnz3/9Haupaf+Fs
wpEfsPB32Sin6z9mmY7DnyBAoWg3LabN7kXwL69M7y9WFaUbZbbF8c5d8H+Epob7F7zjHXBi5WH5
s6s3/kBpeoaZggx54HAeZDdK7B3KP6umssIoV1o2X+kNZJb9aSEAxYfG7Hmd8RHqqxT3UTZqA/5k
z97v1nbXvekzjxQ1i6iN4dsUOrQor+ZOOcvDLy/x7p9D4H93vfvnp3GHAiviAGIrO5vpdh70AzlK
35bCt/qDY2RuCy+h6eaEftoQnJ4fbd/n/30QIctHaYt/mYMdHTdV9ujH62resNl2p7qKyxw0imSG
5sNAAffmz0dxwL12s68dFz573UWx1oSmwCXJ2ajRPVXqsumC+QVF22PI5J9n4UylOAEMp2g7q0tC
s4/ywBYYiVltdZwHbd6C504Xne9hxM/WdDCL4TsGDOsLj/f4mPvXwAALIP8YJLENP36JQkSz0i5U
plXntNmtVV9KhZTEWsnnef5NPi6I/jUUfogcq1yycQ56PNTWLfDSCbOKPavqEgxbR1r54os2th+m
Q6LP86M9eTAaaqzqHcbATAZXr8ejRW3ZWBU6AZLM8o+jK8xD6KrvK4laLzzW/rMfTcOQ85QjnIUP
9ARI83igCpslGoZ7S9qyjNSuALrgj7twQTqdeKburiOZrS/gNE/mPqXN3iKi2sOXh4n5eNDMnYnt
a0pyhbSEJLTpYfphTRVRCc+/xd+OA9kCVA2M9wn2izbFivyKcTa36D95GX3SvByqr8+Pcuanx9Tg
cejB/vyfyd+eFQJeVa32SMRR7FbjFBeD3cRVNLunMq/fDdJ91ZAb1VTuSUm4zEJeMF0uan++3Mz+
FSE6bWzJ/haO7d3zv+t3T4+zJpgsrBkubWdzaEaQ3BcRFqlwULtLy0OnUpMU8cIE+s1M5bKGtJO3
QDn9s3D7pZ41t6oNZ5d33OLvHyLv7BcXGoMa+qRx1np64ZM+WYa8awzhdzh/P0jOb7su0ZpGWNGX
QmRlHLUbfrbm8FqF3lUOWeaFPfr3g4FzRVyDIIadvUGvB+iGhVSQBtbSPsF24w0hEa4fE9piHzJb
iJem0tPluDsnc+viiORIPm/gZR50ZW2xHOdIi9uqCD8pK7yKeq0TpB+xuZ2M8VOJ6QiCp3TLBthK
9ZoEs4AHMBoKCiS/lmjqD4VBRNSfzieQVeT0uCHsQOM5zLjjvHQgHBiA+WQTTKTNBMeU9fL5UZ7O
J0bh/u3Ahsbd2TzbG6ysLBAK4ksGkddfrzfu1DC3JPzHU06gVfTCQ53xKPbFy3jYEvB52Q148Y/3
IgdxmcBJpYwHk/i1q3n2/Sbpt6L+4UqI3rHn5Dn2E3lFnQ+rKTxAWzE+mkTrhanMdP+CJPLpot3d
uvFHwC4ETsm5Nd04dXnYSh6/raNJXaC2mpaLhYgV+4UHf2mgs/Osr6bC06hGgKiqBoqsUxws/Mdf
2B2eVAa8XQ5nF+oXTTDH3X/FL7sDUka0rTSf4q6bSdKQuA2iKCKk8oNeqqm8GO1Sr5fuWJFCkCFD
eGm7+N1swioN+0R6cWxOZ1+3h0W2liN7YB0YEOvYD49IP8Y0Gmbj4vmJiy8iD/PoLN1PAb4ZNEDG
5G8eP6ypHKOrHBiqcA6VuMAbgqQRF1y0ZXPscjOdyjB6Z7sIOGCAqQC56LJiRbbRyIi+WZkVvi/b
rDPQ4iE8g+he4ECAIoWkwrD/SmUvur8R5kzBbSSHaefyFgXaEOotmAR1tYnsAQXXRA4VHl9WvHQ4
4iaKWOr6jaGtBoqbbFbznggTDp5OCyXbOB+3rDuZcgDRj3MMuyDfrx5IZoau47YYltyFGcdvSoxt
lrCz7EmMh3nxRyI65OKc2jAyjGSYqvJbTnAoOTTKIA/I6aMNBaLVjkgDUAXVJ9REDjGdbQfb0ibr
bYbz2JPwNxId1J5kBEp9NWNW+pmCyGlvatlI+9T6QQlCI1oPmabrzBoZ19IQYoVivuUygRAsL22d
vZJqQAn5pjDmVUbXJgwXWT2Qj4VgJ4aWUZP1iIJ6jlzCl6wFA6RCynAN09BAzHeJ/nIk2swZ74a2
Kd8E4YACUWFKMaeV5NpEs8gdVqBIa3tbR9hynsxqMANYlF39GdZb+01KA697p4ZDDcgbVITi6Cy6
q2kYPuD6ZnH6Tz2inonVVl6hnPHDS1S5YX0g5rf0U2wfijJ10R8WV37mlA+z4ZvyesPvj04WRHAH
bxjqQPnJ1K5QcZU3xoNymnALoP5XjU/Mc+SRMTLCm73KdN4Zbkyz0r3L0fMGV6KV+Rg3HWUWxMKl
8tMqzJrTtjb9EEMgXofYsZz8Cx1ktSIaAuCFoWlYxSHKMYW4LuZh/eB6WNsfM+G2eMsvmXuR4ykB
p8zBMhtVG16ALHHiLbGlQmlC8Evoo8itimm5L2SHONWw1pDYHRG9aXGJ845bbW71Hp6cLyTbIKDd
bbr0UC6v9pwm1IzbZkgw3yoiZJOBG9wrTi1mFh/zyYqA5NFMvjFIdTOS1fHljVKEsaXUQ1bwrnO2
xbzXiHsgQDpTEZ0Gl0DaCJAvn7sPy4L2lAzl0XxLQ8mXh9DuDOsUEUkW5Feu2xtdeN3NvjLKy4qj
qrzkRtP5Fy0quSbRxYThLM4G5l1gmNVXDb5UIO4hXhgWTYNetDaa8LbALFXzRMYGgbLvQDfZ+mnG
qHwjP9pbdWbsguziu7c2WUuwk1oi1EzcseJl8ZSZVjYClxiy1RahT55Be9gf/CyFZEl+U2SP5nRE
PBRssd91C36aebj/Jy2XvMEKgmTHhLPGjAW3wGAedLvUF344wmO2VbjdVMYCKReLMOTDM75tMh02
gg+5y/URoLbY8qTqZW3F0OGYEMrMmxu/7TbY/F3uDikx6kOdqs7B0gFTDWtNsqKDY0yOeYh0uRy3
L1a0eR8bfD012T9zc1nmtN9IQEJikVok6TwUWuvood6wVPtI1lpTpHiu7NR2EL+HGUse+4SsoUN5
L3vPuQplMATwRoJWHqWvuEDLpnU+zyRRWkcxbJw1EAuEkWa+Wf0Nq6mZTy0y5Avo4mV3GCpJF5gE
K9+LeUtLFCtZCXGkCgj8pABS8YkCatsVueoELSWsEBAkg1+KW0UwwKcmIma4H/0MLaGadk0Gvp94
q7dW+6mOkMLFurWHIsHSjV3CQZxYHCY9z6SQ4YpZJ4RXteOpL2rvPp+6xk8a36nRo25DRdwgZF+H
9gMxPdcd2q/1LfSI2raScGdZn9C/dQO2MWMhrSN4oykP09xUPQLYpXxtbHtfJGedbfUH7Uc5BhgU
/RSxB1FOxLmScxmAdY/fA8i+8gGBBnro2JqlheDAWyUrbKKWn+6WObcvDYWmTud7TNeSoa5IA0/U
9VUBfxRlzNws64EYUrMcEulHAVnOyDK0j2rK3ZnVp8hezVr8Uxv+P+L3Hz/NaP53dzm8+4rpS1c+
Rv12hOof1M/2/4JRCzoHE5JLA3Ya/4362eZfEZczms27+dF+F/436uf/hbcIGCFWOPQj+H/9D+rn
OX/tNiAwbelR/PzP/QHm95P2+e+6CEZo5Lmu40OCwDYFT5Oza5SbeU2TD96QBgGZiimHstvHJrmP
XwyY2rhyt/P6sRmK+Z1cFqQNKkvMrQyILS63xjpgtxKotPbG9npWhI8fNtUiZMMwLDQO9owCG2NV
MUdYKlerul4Wy1hTvNZfMqqHL/uowKMrxeqHygI+SncbzPHsQUKFNIoDaUbBuxXRxZZDPj6FJCNu
V0JLPJ4DRJnfoH5F1wE6gu/lANjIDqFRUmKsRBADem3HjdH5CzZce8jfj60s73ygRkRf/dRcL9yM
qnRc8vHezEfUYsBuPmePt4b1URCWViQGpiD5hRH4iyB1ZiSnUJsmlRBReTmXP9E3n7JJm1eofGQZ
h0pXmDzLStt3EVqYD+5aLugslYleCwRLCk6msfl7CCmPDjoP4IyS44pcBq/Q3T2jHJEeVLgo7JoY
v/IOHbY9tLORZrDNGQ5yuZkUogCwFtkwyqp8uCvQru/UmxojOerccDiqPNMiRjsx3yzBGL7xw4Yg
vQ5XgelQK9vXydwrha619S11we5l6OMUannTTWINr8CHs+FkKXuzYz9ohm+ofcSV2CLvupIEj9bw
G0lT82b5gDW8JPW4yh1ekgHeEoeF1RFq7kTbhZBT/uChGSZXeHSmY7PY5Zy2GMzfUkkRcIjjiyYf
wNgM/8DlwcSitc0WpNOEG+aQYa3qdVvODt1QUu+/ZaMkrrgttPND1BT6PESj31nNREHSALx+z0FF
qTVrBMaIN6pbqxgr+3W/dPaN0L7GsPS/2DuP5biRtF3fy+zRAZdAYnE2QDlSpEhJpAw3CMrB+4S9
+v+BuueEqlTDCs56dj3TamVlIs1nXkPjOCOS5p+sqNUDOqCQrCm8LQ8ZkM7xvYtD9bLKL8zWbmpE
d6cXCTosxriQu2HkYCIXhvbcjeyEYQTYIeO3IYsekJHR2uIjAg3yW4JNpBM4yHEnQYrmokHgNCMK
gs7cgIbE4ppPpAwTyobtqrHhle0E3z4e1UYrdWhIS4qSCqQGIvP9lKdD+6ZpUxgm9cRm9kJqmdBi
vKrbsRH13M95GAGADGP8jOZD7G7XzsOX2VEO/w7/XgRYhqzC5tMgc9mMqbA/mGrYm8jDlb6WzcQH
7jSOxP1hDqV90eO52ukzwLwgSeYc4n4O/2RsM7HX7F6nR51oFbJ8Szh+krbd4rVKnHrvNUZXIbKm
1KcwNeR7w8KS9sECsf05zbHs9On4jk82jt+YzWtaPSGp2vZ4epelE1/N2oTArFfV9U8NSsO3XosV
FAfCm0NRV1Luo0XmP0sxq9vCzaoHxxyCrEMoidNAwcwHvhi90cN2/IqsjXMtCjulgiErgAVS4q8h
ZXdY4jl8mFXDt0aOBEXvqlbfchRdvStgq93C8daG7tqsU0ffdHodtlssVoyvc58Oxl7rGvnZ6/tB
HWJo73RR6rrA8pUwMSHCnNyt6rJB96mWVW5gCJKCoNdC10JQxbBm7Mdqi8iuaybuKEh5P7GIM9Kr
gfXeSHTDkl2vucrYdqKXcqO3bYVSDld3CaccWXW/q5rO9Rcv6sJta+fdV1Nk3SdRRtBDrVwPrwmz
G2QKdbiSfm/BK9oM+Qqq4EEyH5Ad4yzPztj3G9ckdQyUi+ivj8/Q/DULTZT/Q9jWKdXA6F1lGR1S
GIyXEXZVxM7ELnO+Bb9uz34Kj3neLLJVnzJuVi/IcCCkPB/2E4pWInadrULhx3qjo427RWHPu474
3yEqQWH2KZnRxNihjjJAg53INP0aJvr72IMiHxh9MkWB0cmSQrg+1w3KKipcvYw98u8pCUMBON6i
HtY6qAH7FJoSGKsh7uQ73JIa4CqGUVQ7J6uheZb9YLs7lRlFsvOEirAnXhp1gNISskKgouVN4WUk
D/B8x2fTbOMHaXW0oco8c76bvWdPWx33yOHG4T4vvjtJjHQcR9zx5RIqk8EsSG0kzt5yrWmgwSG4
OVi712Y5v4lGUxabUerTcyYz4zaZVE38Go72N5J/M/HZ1cqfMUhFHjhxUNXoPWV+8BJHvRmbfH6M
Z2iMbPKOlhw2zndunJnvTCD2P1tZmV/HoZzaXZYheUhE2mcqCLvOJWvwMtPjhOGUTOlHkWrl3Ns9
71Uc3aFfz0tRjQKhDofdhVpHGBk3slbd80wk6yJu6ZGjSGtOVvuLGhvvRLnqMbFdioETqjFs9sEV
8yHUtEXnr0r6ZieBbD01sZ72MLRJhHwzzqB/h6PIvsVCCHQeB4npS1N1YAiQQrEfoF/zp/NCDRIt
Aipugc35uHcs6Hy+iDQcX5txljC3TdVbAJIFHLqILYYqwQjjLe/hvPsDXJzsxmwr735slXqYCj2m
JqLG8J6elEEaYMW5GRhN2f5DEPhfdPyvVY/uPwfHW0KQ9sdRaLz+B//0w62/aHavETCdO2BMDp31
f/rhhL80vChbA8R3AH0Szf3TDzckDXEQD6vIH7Qi5Nz/f2RsmH+tFT6k1aWNwjoh+Csi45N4co3U
6QOvuHk6fLQYTmqwiUADF2Us21dok+7GyHC22aSpV3Ux+GuBf64I0DVs9WBmnLSnYrzTqcMK25c4
En9WXj4d3LIarpEqiQeS3fESgv646PprQJycSEdQgSBe/sODDPWiwl0ySNFNhybY5NZXCvbrdVY6
lzA4f6wgaAagDkwP+C5N9JP68jyrFAO+SlDmyMonpKFRZNLq+OG3/XQGGfAHaoEBbDBjLtuEnUR9
/riya6BRFgMCEBT4vPq+dMMKcZFRaz+YRJgBxkTVj1AV3Ac2qie7CVbLDv/s8nMHa3S3Vp2eXv5B
Z1aYvYvdAWgOdo99snE6KxkrXn60B21hDr5JoS+oOq5MOjOXcNFnx4LNJ0gR2UunEAKMnwvKyaPw
O/L8u7oZ+wdcN8UmcXNMSF6e10kr9dfWsVesEUfSA256ymodEyQVqrGG4d+l1rXReuEDGAK5XXnN
t2IYKiqqAs60rqZghKJMm0g3VJCUJlmIljpBoa9F9woVhTepyuedXYfqgq/OmT2HCyObzcSpaIXX
HW+GmQ+9GBk1fLi9BClWBDPbrPrNy0txbhRIA+BuVqwnpJ7jUfQSuFssM6pRjTORWS72QwbRPb+w
4uuP/S03Xy8HdhC3GaigFfl6cjkgdwMFIosQQAC+vHOWPrpKKQjgdZC2V3T3aEbEpKDblfj14eUZ
njtVUoeah//Uurd+Ia9/bw7Z9ZiqKEYtr43XKrRy3IMXYSm/G9zQuBMp9FskjkxMZxxJjQr5kw5M
iWt0fu+M1Y8BRYHXrzq7zjWgrODV+IcsaCTRpKsyRBxkIcJ3OMFTNO1k8fDyzI/7yr92OcjMFQFK
fQW6z/rtf5u4FtPfsb2Uex9Q02HEmpvQLWltF/8KxPehQoTfXh7xzG5ivxJXUxjlyTnt3VI515sq
iQTShYi8sY4gqIFq/Rer59HrM3hSicu9k2tyNBPDxQmJnDDDTbNe8tafqdLsXj8XBF0RFAYcvuIS
j1dvQbzEgL0gSIrr4d6o8mQrm6W5gFE5c+2RzmJSAEKFStgpegLDdSOHOCp8Agt7j2KfCEIUFjaj
prmvnxDuYK7JSVjZ06eXHhld7WiKxKMA0bqRaB9sSrRML5z0dVlOTjrd9BW7xHmFq39ybelTWxRK
V4zSoSGJmiPyDka2tUJnU7UmLLskoWYhKYx4Fy7MM0sJnwYYOXMDTHp6lUnR5o1WU8uy11JUDUt5
1y+DE5hteYlesz58p5M0BUpTMCF1zN1OJrmq38GkIY0Y0mqX986w8aw1X416XyvN66ZDu/fVuxFg
LAg7l4iHV+HkAhVeJZXKle3T0pz9uSu6TWelxoU++rklpEgLbpIK5Io3Pt7zplM0C5kxyJpysA4V
toW7ntLhW7LnS77S5/YJPhS2DUwd5KB1cogjNAoHB9FJNBGd6Io2gnlFkW7cr/iJm9QqNESOs/yh
xWRnp9e2fuEOOTdTSqseUBPqRsRdxzNFGdguHRpUKME5PHtYlN86Xqtuc+MiXf7cZgGOCqsF8j7B
/Em/HiFQsPgCvTWrHe+msHw/J/Sjs3b56eBKJyOURl67VwCWgrODKrOaq631+9/vfUqLZoKVJXZ4
YYHiEVWON0nSXKKRrit0fAZgOkPAWuMTeM+ndHQkiChDheTTiVEXG7dT5q6CQ3PBi+7P78QoaPoj
ebKyNU6F7UUXlwuehTaSM3B0EaXzvvXVqL7nkJwvJDArMvmPGXF3EXcDqgBkerInzAzpMqZs85qM
ru6Hiaz7jZVYi7VJjEHc4fvVT0EsR/SVCjFY3Vbwj/kGCo5ODZPG39MS8rf4jldlpT92g60FwpvU
z4RyyrKbxgadztToEUm0UBf7klGaSHzdydWwq5DNvp2xNsg2VCnRxk1SrfnuxbSigyTWh9oH6Uvv
TlWmeAhnBY8P4aGMImdiFzky6on4GjqG+mnxKN5RyE4/VXJ06ALU/Gp+L8XvNwi22Q9xKQjp0fiE
UFmVTv2lnr0BdeeS8i4ttogpOk10Hbr4R23Y1tRWRq/TUIRDIpzaniWmZKPnhS1fJVWyxitrjwjW
Bf0jkLZrD+n3fZvjpZrEkW75iOKaOAbXTxKtwKuXD8eZDbXCnlaAOLkq0K/jQWgNAIkxqB1BZ5jf
pJZZHmTtxUFTIB34+qHwp3MAEIKwJf8+Hipt0B6tEEb04f/k+wxuW+MjvhdtaETll6x2zoS5wE9X
syMycBIG6+SFKHMzrsacBKqkc/1t7IUB8DWvvft2oiEP7CkfqIl6RRgYre5h2CvN+bsVI0AfoSr2
rhGeurDUJ5zGvz8oEHwDw0r6NuK08NDXazWWEBdJKTO/VrWD7DagE3HQUg9RQ73M5W2DzByySyJF
aIwG1vS2o7Bt+VW9UGiMEoHp72SV5GHAccJ3zST1+cJ1+ef9zPcGVQ67xsPhzzq5nytpolgAp5sl
wgWta4xpk9Wa+EnSb/4YZ8PBRDntf7x+bxD8k42AMIUQfPK1XJRE9RinN78GbYBBSG9vCj0xDovK
tAuw+XPzo2O48jVgvkGyOd6GmQFwWJMlNnExiawukR0GFfOuTaofs0jfumN1CY537oxJoLrAgUlA
oIkcj2iFhShSJKD8vh9pHtbC/JjzfwaADAGPvH4hKTfR4SSYQJL8ZCHLEol3xF4J01FXvTJGzQlQ
Fq9vtGZ5Hcrv7+3MCADJkZ+i1XxyP0leu2XA29lfMM040Hpld+RkbormwH8xKfYicPKVwnJK6B+X
Yk7ngTwKLVgL8m8e0oozJDxgktPXwdf/mRZgNzY/TXQmdvy1YhiMtD25kEa3zm7nyV5QNlLO15en
tP4tJ+ECdkTkUx7tfvSMTkJmIyqMwei4nuLGKO6yNqsOi94hovhfDMM8MH/UV8+P9TD8lvN62EB0
2sh2wHNYXpWxad04SDAfXj8KUQlBCYxoOPwnk+EiowIGPd0XqhveTaBQNlHjmRcO7nrxnC4Z6TQS
PBSVqd2ezEXQGRcq14RPJs+jaBc/Q6O/NxL3pgL7eGHhzpxZbiEQZhSqeT1OmY/p0s/hZDEYD4z1
2ahcufP0eNy3sfn6yhalVJJ3faVAAyw8uZAmW5NOCogHzZZI3nTLJHcy7oYL6e6Z1QMOgHIdBScg
wacFRXi3iA/jduFLBBcOUgN/ORWT/aFRNPJpeZsXiqUn8ji/zhEVNBzG2XmrssPJOzLhzjGzWtSZ
6hJtYiyxzU/CsNW1RkH6Heqly/ckW4wPiLKCTR2ifjjQE7f3L2/Nc9MG1E4pwaDoRbZ/fAAWy5mw
sOC2x7IAIEJq1ls31cyPmNanwQzp7cJRODceNwfEL44D2M2T+7fgjIT5wqyBFZRXqBE5O2+M40cA
v4vPha29e3l+Z/YpHRHkCB2d2gwGf8fza4eJYvivOrHW9TvUXI2NMUTOllLb5/9iJKpngJYQ3KIo
fTxSktp66OYToTLqNcGIKXfgpUP5BtjF+OrSxSo8gtgWz/Ove/h4qMirNAOdUGq9un3fWaX7UYua
5daR06Uuzfr5T+4UHq5VR1nAowYwdTySiE0vNUNGas0hu+dV+CBdcEy53dKkoYVdbAa9dSAEEJ+9
vJxnHgBKXNS4QJCtrIuTU9+qacxorggA0pN85C0CGJLHy4XtcWY7wnLkyaJashKWT+5MShqepAXM
NQbCyJfa8tltiH5hDf9AUeH1FzT1Cy7LVS1tJdQcL2ZjLSRmJnemE6G8J5SnByLOIvSp9XFbU025
sE3OLSGdlrWTuApHnvaHcmDKa0onUMdtpvfo2Od7XBcunehzo6zaKribgfRDNfZ4VgRbOY189n2+
xI8Zck3bMb2YG5wdBKQg5Fzad8Yp/wad5ArrEvLQCvOaW6fuxdsWDMP25T137rKg6k91ldmAMDzZ
c2VlNYbWSAHcwJV7O3Hs66mx001lpNp/sb2phQiQkRh98eYcr1psK4fYjIB+qQFuZNHk3aS9Ji6U
i9cffHp8ieKp7dCNW/mhx6NAJsiIa9kBU1Ilh6gVuP90brUbrGW5GptKbHABumnR6g/myrlYITkz
+iqLCj0LpiPd0OPRI5DXUa8PHGF0Oz7mdRc9J71n3pWeFV5Iyv78cpKwB8TWetWjX3Hy5UBURCDW
BeEiEiwB6PjhQwxwEWfz4RL97s8rkaFov2OCh44Fczue1YjR15KIhYq1NjRxMFoC4m3TiOdEm1wc
UNZiuSz9tWW4e3l7nhmZvIWAmAuETfqLNPZbsNo2y+JossOdU4pwD6Il/ZBVQj6Sg0LzjCsr2RLt
JRv0tOnivDz2nwtMQkgARpuGLjo9ouNZeyX28Sj3W8jIm0mwJmYHlaXR1VyB8n95qD/PuqfTX4Q5
RAyLC8dad/ttmiGihAKOm0WZtXfvs3LE8UgNr39fSC5oOdEphfQOrfF4FIqsNWxfJmTPeF6KWWgB
v+US6ODMXHCrpVVKUMBZ/1WF+W0usopnLmbCcTPX1MFZPU4sVejbl1fszMdh63OL0DYlbT9toggH
potRA4UNYYNuLQWtyAM5D1fIXq5eHmp9EI9vFAQ+EMyjXQOr/o+y0RybYzFSJ8eQQ5TPeV9ShYxV
/2yHyXw3ZnW+G2LTePVDxqA0JXnMaNRwOR9/qzByvTyC1oUqQRg9TfMCcw/tvK8vT+3MtyLMAJKy
gqnxXzy5roxZsxPXXNgRpNE7nELsDU2h1ykKrWE/c1mvZNIncr7TUerKybRUMUpbpuGWzwaEociX
zctzObcjqFuSmq2dVXozxyvWsTxxpgB80jZZtpQtlwAb2CWAKTteuHrPlO24DUkEV6Y+EfapCNdI
12yeKZTBX6mAFkK/KLeam/XgVAksryZegC/JaDvbztDaDbZoxXdSVc/zm8lu97kW51unFeN7MMDm
ZhSz/eo68XpbQzUADMDNeSoB2jrVbE/Ey/AX++JgV67OL0ku3Vp/RpKMwnmg4EO7lMU8XvGoDcPE
yziDkRs5nxAYLvHPxB0vyPUYxQ7DviRrfWa7QpSgUroOyrNw8olnqbyobvjEdeTot2NuLbsYNv2F
hsq5UQiG1oICWRu6IMfTMjWl+iVxLKiqhfXIz/jch/2lk3emGL1exOjZ0dumhmWchOETW2bGvYED
XtX2bZFK58qBi/aha3GLwn0mKj8VWQapB57mbQbf6/uSxT0I9SHtbtHRLS7ccmeOD5WGFSlG7YkS
70mkPmOkkUFR4WOSXL63CxfbVXRJP9hqMS886meG4vGhdrdeBwhkn3xGO3cjHU8W208hpd4hhQKX
bc4BrS/hJW33c0NRhloVeVehMf1kKKtyy79bcE0lm6/SKbv9jHHqZoAamF54xM8ch1VfmoNARcWm
zHG8b3rQyyFAGKobRtgemmVK38aa620wFNF23ZxcatCe2af0TCm0cuetaeHJF/NsMhB4vbhUNXhG
pFWSHBwdP6TXXausGYRt2qWQ8wmDrJNZjUo0ym0ZZe5pBOH35WwwU00e0lx7LYYQOaRV+YhIy+ZT
ofF4vIDOTNuvy3Ia3nTtAsRN0+2EFeaFz3QipMXmZhhKwTphFrInYHCOhylVh4fswDAyw0KqEPsM
/LGV5JsFR8m+dbeLZwYoAKEwkxo7zw4fF9gnS4SVklm9enX5LTzxVOUF5+q0gmLmMyh/l+atKFGo
tiLb5JlXcl9hq3ThfTzdLitGjvWligIqw+H6PJ726OADCjN0RVTV6TVGqd2bzswvKd+fG2UVvnaQ
TaDDbp9EFODSmyLh6ENncKYnQ8zdp8YuP7+8J88MwpZEk0ESkAl25vFU5qaP677ToergibQB/N4F
tkheG7ZQqkMEcdVTwbOB83zyvDn1iKXouCLhLdlsHeLaN6L0skufxT69N9ZxACFYq00AzZNf+/W3
gNns8HKjqW35SGKJbxWIxqehcLHldCq38BfTrX+q2pseszr0nq3RaJ4tnBHpi40IN/gx8LUB0aAC
hldTufM9F55oDvqYu9f5MOnuQ1bM2Gs7OHa2+yQstKtoqero4Ca1uu+NwZ2CpKMfdEUMXN6UZVrQ
np8G69uMceOyTbCzOZQDxI+NtsxWH5QcFZxjTN3sthMKGf2mNcfmBhGLpvYbJ1ZfrDYkzivyqY8O
9ThgBccbIg85ilDPXe/lWJsNBV7Kk4kL267U8wy6XC7nOTpAmtYdSA8QUe4mr8/e5rM7fxxwJeoD
JSpxB3PZ7nZ5VqbmLi/apcYucF7aK93OmxA/s6L4hJtd/EHOST0HnrMkt0XbWA86wsjPNSIYne8i
ZIzHbm4UEMcJXcKtFJO6JSDInrA1bKZdFE+2sWu9CVMvXHm49+LErNKrNFspAy2RXbQPZWrXO0tO
nuZntrmaehp1WcAYdEq5qVOB9J4J3Cp6jJtxUpBz68IFOTnkb4qJRj5UhKTAM67pIUXUmoYbnuM0
43Ot18ZHax4bWExxuHpolqX3YIvJ6VYttuVbbDlA7joPj5eA6619J+I8u7eHdvU2DifYz5gWZTCY
8VsK5hb9Ql9ltdug4tqu1tUyb25NzbI/wuyBzzEJJ/uo88/sczU4B1S7ML/0Jtn0uwXmTbsZvJDr
PwXVjHVWsWQEBgswbKycoFtg/lo3EN0b0/ka4r37cQiTtjpAqeZPYMo0zcTIovleRm0c3oKsWjIo
2Zr1EOmZPm3NIg0/uc08hAcXS/D37tAj6Iuv0VU6995VEtvtNe6ybYBcSYs8gWU9zVrofKSE3zk+
EFQcgzU4jm0QLlZKCyhp8Bmy0gELJmBpxbTvqGx81yc3SzaQsiY2u8R8lEuw1b7ytmWf0Vf16iDt
m7wPJJCPKVjNI9+3YljqTVMTccKcbJrimupZhO6isZbHyH4z3Z+jwf04dLhr+Qv//bdhmBAjWEI5
3ZTIaHR+o7DXzPUaU0K2HgTxMG0ND+JZM31XyGd8HRXInm06wU/bWXUaf5ooNmC4OTrVvQPQRm5y
vWotFHcnGZbIRtQ452Hu18db2hXLDRalxXQHjsJ5jttE5JvRK9EBVpmj1BZ2PAgHuymlc4NpVDre
ia61rAeBekYcOHKOOAxNrjCfxh7T2uSON7Y+/Bq3fAdOovsSry2qPdSJxASPI4bwS4rHb3Gb4P2I
BaXWZp9bW8rajyBELjhYJdCHu5X46pdZlcqnZtGWneElU3VTOkU2HmqQh1AL6WV9aeNldQ1yZ+iv
SpWDEWSijju/m4b2c69Pw/vIEBVSsKzFFXaAEuu8rpPJdS16TFUVgiKOX9Q50kA6MtDs8jxH8Qq3
IjliGYpdAI6IrQJEsQzhcCNiHbWvNMEUqmpabMrwMufjLbn9VBSO/oH7v3uqVUG3RFqNOIDvq1f4
Ug36Z5hxVLU0p/G2cEn1VRamzVpcIEd1l86pEDghdGUEZ5a8whcQOz7GSRbdD7OTQORS5tLD7c3D
nLq3nJWvja34mXvVLrLd/NlI7Og+Cxth4vqmV/Meuh1rEulpidQy6UEe4P+CagRuNbi/FYgqhFsV
JdadKhoomirH9CrwZhPn6yXBnWCDMrAWHQoXMdZou5LLzCvqonmEE4lXjg9YZQ7vIqPPIJ3ErbQx
Hh5m6adCGU8Q5oynFs7YcN0bYrKeHackoroaQotWZy298Hbm/I7BiF/1F80Y4K22ZmK6AYjPTGy7
WWT31NPYm43VdskuE5rDYhuyCNG3yLt3iYvRGiCLrMfXsCO7wVLW87Ityh3z29ZbhmUjBsLRoDL0
Zto2U2m/1ZKwfkgWV8+Q4ECf/tqJ++EHEK4Fh53EGj9kM+It1SeEHJr4CtdL+7EoNnXdOtc9ooA/
5wgbVT+MxXKdZQNy0KUXQtdYG03mlqPR9QGmxVaJbqJGPuuFOta/g2Xg0xgDTwua0pRXQmm6sSn1
Rn8aF26BTarN8qsWg9xnflP+o7ZDE/lVMZnTrqPYvXDL2CB7k2qYnzWvih9zUSmEKSyZ29uIA0Ut
PM+TNlhQnWADI3njbIEeu++XhK45NGgr2gDJD68tDX1AnNUkv92GXe9thePUX5OxryC+g8UpNw7u
0QAvij65SpQc453VFB3FWTvGIZh1RcNw0rwCbYspzPbNmCXvlIFdILo3Xtv7Ss7iMHiN90HqWRHx
IZ1JQ+M7XjCli7gytvDp9Hf1lOAYGmd9bcOxtjTOvucuQ4AtFH6CE2pOfr00fX4Qaey9W8JhWinJ
TfO2z6f2ba9cOw7sGLtRHRw8cj5V59yz0ZcpKEse+G8Y/uHqZ1PFH97OuKRbt90ERfluCQ28k3zV
h+5POxeatuunWup3BrDYdNtBMbGfUIxR+Z5t7ao7vbcT7g6DXXprOnFqgoJ3Yud9gsBnjJ2e08+7
OMEf/XNnZkho2L3WN3u8FMBUQR8U6a2Wm7Px3vNGYe61LIzNK1Keqsc+C9r7Dmm4UWB93EVYa3mQ
RNtajdh2pL31vl7CMEQZrohteajyaTC2IZabvEsUucsvPbT1ny8HxKdpLiEkKRpYAZr4pGunbS/U
jjqu8xkewzxWW5xERJDZUXbn4lh6//JQa3b0ezX011DGWlkCELZ2Ho5jb2QGwI1YC5pGoEx5lxxn
46C4wLZU3oQQTNhfY4hnXnX1vGy7ri+3L49/dqqAFijwrUDIUwzBmOlxFhcdaUyyeLtGCesRaW1M
QfO22b881B9pBqtKN56UHqlRdNNO0ow4g9A7o6noVyENYDix876p1XShVndmQphi/ZL2pb0C2O1k
QR29DN2Rl8vsqmybukRffW8rQFN6cyH1PfPtwHOu9QJgTHQbTqohiy7zRS3Ad/PM1vH0sQDHCpj8
CDM41lsusmSXLnV826dufT3iFvrt9Qv6q5kD5AEbh9Pxm1RzsbUhOfRk2OznOay3o6CN+vIoZxaU
z0a7iML2CkE6ye/rvljIpJB00Nqq3uJm1W1tl8ACkSfv1TtktQCgGoniIvTK0xSxVQgHt6UE2pF4
6RZzv/7W6YT88fKE/tyH6yjwGnjZqC6dytmhG0MEQ8XJRyKj8s0BxXVE+9SFZfuzLoL6DDqPNqgY
SLgU0Y83YpJI0AcRw2hoZd2Rf6MXkWPSyXOw+iV3tXw7dVNPpDFMb53CwJF7zjLNF4BNrmQ3DBSa
o4T2qldeaIasR+D4zqGTv4ozE2KvcNCTI1LMmJtWBNC+vTj6czQIbafzAO/6kBBdwlFTvtPHl4Ag
55bdAB60QoWo1Non+T82FD3W1awH7zBebwWKEeMUW9vXf1xaEIi2cpfRNjsZZcr6UXFz2n5fFnLX
FeMnXZ8uNSz+LDHATYUIBoca1hHTOfm03ZLg/s77AH4fBQBl9J9LPIJ8xBzcd/iqT39P6n8M+H+t
aLH/zID3f5RJ+bsg/PrH/+a/I+RElY9qP7AbkCk81f/mv+t/UcVyaCKt9kqCIvzaSPk3AR6WO/B4
2rYU1aA2rYAC7MdV/P/+5fy1ggx4obh2dDoV4EVfwYBnwx0fsnUIanbmysNZWSSnzERzzsJBaqmP
+zT0hf0gyAxK3wAfUu5orzs7zj659YBUEQoMxkjitx3QXf2BqF5uoCDdTd/swkA5JB4RXtxYdUvR
RhBsktMhMhTiYJKWZKhls5IJlsYU21aif+GXbEAkr0tpPCjKEW9jq9XibTZGC5lPLhvzTTu1KCDB
scrK22y0iT4YuHYDfeSvRL0lxNFQjDnC51iMjtWbSlREf3bfRkhKYkoe36eNliEtq9IMQUjMoPXA
1WKJ0aurx5g44w4WdBCd5HWHhpvn1y0qkf6ogI/46EnCJK/bHE8ffrwfTvb8Zooo20FvdtIsMFC2
/tm4Sfq+T8VM028c7Q6AhNkL9FymNEYvym4e7NLwqJDZbfgYQirAiFRMHrovubBbHv+2+wDOuUZA
MUJRxbfrTsOGGjf5Z5zbWtPHQrW1tpOul6UPLCKHcmN3xk8Al22PaXiP7aRY0rzZx1phV1vsNanA
2H0/ybuiHCi3ITxDqj6GIu13iHQ2X5EDgTtQovo0+202o6ao1X39UaFuVe2n3tBrrLeHyN4KQN1v
kQlLJTmviMXK5NGWIBplaQYuGlXz1my7ztybcs4SMmUaSTtvCt2ntOnH2yQ1+x+DjvfzG4HGn7pL
mipFzY5ou+cziHy+8hqC9gMObfhOW8vYJhAvdZ0KvLRn00ci1503BpYDzr6UffhzDrFz3U+s6OfZ
DJV4l6Ap+lQJMSaN7w1pKf1ab9zpcZxoKKC94lrJXpkqjQL0zFS2yxLkRoJiSCjSKHso7sXkhuU2
rrz0C5u9IzPOCEF9hBkAZLudsp6quXafUxOQ435arObeNgw0fUwKOAh702ge/bCvo8JvZFYVG7Sp
nBs5iBq/6w5pNB8nJVi4obRxqveaDCEg5FnzCNMb1wrvogJvq8Byd+U8Kek7ZiO/6WFZPIp07D/0
g1V5O4TH0FCtigyh8nya5Pd06OxP6ViNCwxOFxmcsJ7jr7rRa2+biIgh8HqIK75FWcoMvMEoPw+L
aX3OUMKi3tpoUr9FbMk6kAaGP9Htj9/Y6AJ9L5vZfK8AAj0rdC6pJJZl+FVppfUzyev2i9kPzXUH
SfoxDJ3yi44FeXOg4hYZnJo4mneVaEjJWipp1zqqnXNEmVIUjW/rETqvwFpQw7E5j2Mw4QL6xa2c
WduhXmNUftIiyLqRUM8xbhlWVpY2IsTju3qKi33YIUoJYlEuUNCdpkcVyKDKS1khrfeIzlLiRPLG
3aTCyO8TJI5RxoVFFm9qw4m/VrEcPlsyUY8jV8uHuMdLctPELYIFoZz7H86vT63QNnobFaN5z9ct
2TqGukKgsf3aUh4pNib9+69a2jAp3BRHg61hAT1pISN7ATgz8SOaLUVPoq044HEN5Bmt98R4Ulal
3iizazL6FTb2fLGMQpcfDNBjlxkiSwK8WPuHRFfwjxyts8IbVHxi6XfNMnj4wqfYcHBlTSweHer5
TqrJKqDMcS3k296w0xgqeecmyX0JvHSvpVV2h3I3qr3uWpPbjXHXfl0B0Y6vibqzN0h1Ze0O7mBx
6+EI79zALUJmzkYpP6BbZKTvk8arjJ2YjaHe0//Q+iuLtqbnF1VtWNt0bhBVC/DbzaatDf6i2Sii
qF07mGm2RTzIeSyMGkeKYEgNp3mUS1PoG+Cv8ZWWJPF023SDF+9rCrLxnv3fGp9qzTTmbzPh/Rer
afV6awK77Q+gs6p7r0IVzM9k0blBpTT086nG93cI+C6oSncDpQhs75zZLzWzsajCDeo5inSz3CJU
QWknHEMTobukjPVtBGznMSGuf4poVXw0cye8Z6tzWELTKH6ifBW/5cnF4GuZBte4MeNB/I2M/V+I
hGkOmcN/jpGu2ufm9xDp1x//RyNI/gW+Co3tFe8HRW8Nhv/RCJJ/Qewk5zeoOBi/bLT+iZAs9y+4
3uS0//6XpHv/REim9xc1EUG6C4qbDA0C7isiJGBlJxESPVPwpCtnmF8IgYZY7HeUnqt6kYfcCtwa
WrIEbds5h6gUKMUupbqKwyQ/hFXYeZvIbei6YP01xgexRGn86MKMnXx9ikX8zjUwdXugSS3VppJl
i5wiq2IGUVeBjNI7Wt5vEQjw0p1bzhEK10RW0c5rkti5hrZQuNfO0lkx5gdU85unvins+X2IPh7R
FrTB/DotM83+aAOpQMexRNmTuhD5mtzHeWx80acizIIq6/Vlp1rabbhdjnl4i5kA0sCtRzNvE7U5
0DPk13S0x7IuvaeZkSdIUDY42Hgwbv6PvfNojhtJ8/532Tsm4M21AJQhKZKiRLkLQmq1YBLeA59+
f+Dsu8MC8VYF+7yXjo5Rj7KQSDz5mL9JfbwlO5TIMv4jMiJgmjvZyVDjqScGCr6DnP+fBPMIBqea
2RWHXp5ak5ZhL8rqg9FZuvhYteWoP6uB3mX+VFVti/YJrtCSjAydPgw3BhYKEx1+2HNuouZGQl9k
6nVv6KzQOjjTpHyOtZQkqY+sHLFpIbp7iWlZ5Qed6JDaHCfCZx1H0wON8OdUGJBKaiaHP+1y7B+I
qP2EEpwgNoi2BiQGzr/4rRNEbtOGiYJLL8QsXEXr0ecI0A+JvQq5pswDVt8DzDFiJdo3lckAJyzj
pGQUORd6eUBIZZZ8Ikz1rFdKOlOxF86HPgXccBKJEK1f2lhx/kkzq1M/t6VsN3uttUvbnbo0oONt
ZxZ3Ut/EndtXFnMFK3D6D0Oo6WJvtHpNazEUHKcw7LhWhZOxtJ6HGAekTS1XXKtNmZwMlKGf63Ak
USuBQmQ0nJcpZUmWb7mS1ARPkdXKnVvBlu195Jnt34GgQPA11NoTrym0NrojFcifIsB7GL9WWvD3
SJfxSzYFdetXndTOx8RxpgqQ0giOFN3Rgl6LgTYqf2p/D1FDPWppLWeHgBlUfeNI1mghIm1yxEgj
HHNHK0Ek+1zYLJDB/t/H5hihz2eNoXKyR6mSPQ1zjdHr0G7iiKEuW+8HWLFPWENaH7SxxMvTKVRk
ojU48FhiTEnR7fKhQQNQzaL0AfA8rfU5qLBBX9QoPSWfCnVn6ALR/YS8pD2AYQYnCLtE7nbYD6vW
h0mVlckrgOVmJ4z0yp+qbBlYFaJS/seOuyT0DINmt5vNTfDVbCeYGvaolc9zZHQQeA3GCG7at8N9
kqCcxFQhhfPeTDoTUBrWpKt1gGYrQpbMfEo7mQLUYkMGD5k6AWMWILp/OkrYRR6dzYGcr0cGkM/d
bD7JUlon/hDUuuOlLYds36vtPLkM5oryw9BBqd/RL4+FlzEVqNzELPRnh65i42t2sABkawcl1q7R
ED5gIG8Lrxum8a8AA+qQtMVgpAtIsX1E9qj9hUCi87vUGdK5stwPHyqOQsvuCqzCSikkY2NKqn4V
iRlARRbqhMeAVU7fUem2kLiRYpNDHZnmI4hAXHZx87SQx52dgFhIDkJulJLfYh6rdcop58kYgteJ
wpQni6p4n0qDrO+ThF+wozTKkBmM2vk+7gYncZnkgdGTGiG3DHJC5P8MdfEhmHSzzo5ZEdJTKYjl
f4EMaDO3UvAIcOMAnW7XqUL0TouyYSYFFDrvdj3R4z4FKLnIxap1sI+lGJP6yFR/VUZWzCgO6to3
qwByicJjp95Og8FYds6r5kkPLEnCWL4TqHcDGS88LSMUuqWsqqqfo8r6lKqLs0Bqt08N1cAIuS4e
6kMyipZHRWQIiX/EyY5dkFiM/OSU4T+SILbiGnOHDnuqZ8E3Qw0XzVJ2DWi10DAj0LUC+SAkTzhz
GoYRJ9WeNbeK595Xk+gh56aK1YyJdYCPjRZHzyXSjSemFxhmqcm9Flv9Ha8r9KdW/iiMcHiIrMQL
QTTvyjQUT6Op36Zosj8KO38CdhE/TJnl5baEAnz0CQHJ5UZQb7EseERTeNHGlXTGyv2jNiFOLFc3
pjDqcIcphpy5xP/imEUauumyiYF8WVUfsQC90Wv5FIVz7OHOgRCx1nzhjhP8gODJyu3kWUzDlzIc
Y1/mR5hy5Iq6636H8nhQMvULEOoTRjXWrsGzaggD8wHb3YNwjF8DErNWC9e57ifeSKCWxx5xdzdT
xIcZUMdeNNIhnpNfoJOfGyvrXKlrbyq10f8ulXE/EUw+tJYt3Yxa085eJ2fJNz2kq0CdMLlt34Qn
c4g+V/wNighoE8yTTQYeJDIODFPOeace7KojHbd7MahovmuLKJp+y7VHlCuQ3s9C9UGdenuvxRk+
t7AeQ1/vUT8I1NH+6OSmepxnYXKvRJI7GvJPCzE/d7IKtPbRfN2HcXpLH+SmXYzNtZ5RfzM9pHH2
MW3FHf4brYQ2ryF+d7XxQUhZcjuH2fjRyrlRzGoUHn/R4yCN98CIus9ZX5iegs7YUZ+SZypwOi12
3sMSK8w7ejgqmvzjcLBx491BGMofhKx/jHJn6RSZk3FwRH1Qc8k6Srp4Rioi9QKLmxfp09gTSXer
6sHnWs2cY6WLD4ET6J/oGFeImmXKR6XDVnAwtI+YpVJd2EP+w1Br1s4q+zGQuE7o+05oJXNVZ2p9
39rosrrCibXGQyS4/dQPZf7HsKbiTrcL5SD6aNpPnWx+aKWxeJDr5reKDPWpknKvmHLiziQJpLMN
tXHcaKz+bgrloVHxeMBzTc+O8hQWn8B/YR4xyik6TbRc8AeLH5MQSX4+qrS/L6rI8sooE9yubRky
jhoeRQk8jAEm8unRV7lspY8IH9MwN9Xaj+Pya9D1/S4dwr/StP0hgzJI0Kk19E9SKKNbLBkazhpC
+20pwTPi0/NzmkliB6SP/AWJ3nQaeiAwce8r2XCg7KzcCujPMSy1HympBLBJ/XcnAfVCmqUikfVj
1Ls/WUnKrdenpod0ebdTkuCuVGVxGtuJ32+Rs8bFnagG4z6d88zFoOJDo9R8zUy+k4MlNO3U6s5J
Eibodu6uIs9nRJlLrNQai3ahmu7pbaePnRmqvw0tfcKWma5M9CfupP6jJA3TZ8AyyY+wrZSA8Smg
StWNsfDDJANQmnqgx97kp6SQja7wCaiqUvE503MI0PmVH1UFHuYHVel6O3TtVozGnyosEAwhCsa6
5g1B1fKOOr1pnuoW7eobFSm9XmPM3DvpH8Sq1dTC9KEeWt8iVWBkAPg6yfP7qraZee3Tweopihll
NMVfPeLFZQx0BsRN5pETaLm4N2apw/FDVHGW3RQ4+6ADmOIdbFTwklDt+5hEWlt90uJRGr8bGcZG
gz9k5FHajTnNeOwdoiwqFP1znUmKWj7aZiaP4o7uB828R7iMqd089sJRRfIzqOqwyrwm6IM/shNZ
MV1Gq+AnNaWJSHaYjLuKSp6WzwgUiemHbo6HTivNp8Sh95rJtUj3Zmkv2CyzR2fwvpYSSXumJ1Z+
A85fyn6uRor8tQRchWziSyn3f1Xtfy1Dp/9/UbuP8/Rn/vt1Xbv8H/6n9a/8i9KRgpGZGaQMUJ7/
r6zFFAK8CvgZGviQSV+GAv9T11ryv6gwZVobKiohFL3/qWsN51/AXpGJYGrMG1uUwd5R1y6zn1fD
NaR1oU8Bpl1KWuyyXuCpr+CnmpbEEaCxyMcrpqt3RmoPN4BXomeHCuD0alMe//23vnZ2Xc0YWMsC
tQb1H4k29mHNc0uMMBUtQkw+Zhf6r65DAW+XZiY1XaZg9GRIeQEWxiI0gIcWVxzdNhdn0ELPGPsI
TVvmfa8eVNbDNsmhOfuVLsW3uSRKzK4qzdP7oPAWmoXb2kF2Yw58YpcfW1kG6+d7zHMjNcAIl3EN
fI/zpccB567K5B7rUIX6NNWTdEiKcrgfh9LqQTFjbbebUAEmh7bUk1oI0x0IaNeUYFYee9a/9x+q
ocKcB1bxmokFK5C+PzJBftvE8Rfy3ehmpq955CTOexAqxZ/MUWt7Z8td4xWxEHvdDIc7MwmdK6iH
l1e92hLouQjMyYtJG+Pd8y0BvGhVeM3HfgWHtdnHUeWcSO/oJiDwnz2iUGJHtLzDfAYIJqkn5Oxh
jDDRcSLawVN9ZxLE8DDhKsj/wevCcoVmk45+IR/ZCicxYuAL/GlKKMWH+AlvhtGfM4osE5KMX+dR
c6CjWt9S2uY0ACT6AmHRXGHOb70rsOdQbnUmaUt8ON8gW6JXBDE08cHAjg9oVeieNtcp1U8jkcRX
lodQ1lJCh7W4EyCy4h3Q4/6nZaa2d/n8vg0RwBuYHCOAuzSIcZ4++3IcR+6QQguFnzeJ+rvGu36P
Ell7aKGAHS4vteqxLSf09VLG6qkBOgZhZcTCV2Xaw7sJQuxNJQXBDyObpkd8Ed6p+bksuOwu0Rn9
CziKS9R4FRVixUkkeNoJyE7ECRqtym91PdeuBL7lA1+ddpqU6CBAP0Gcy1itQtdOleQWQks1lIHX
Cg0Hi9nASS+1FjSM8dMSunXlra1Ziv9+NIbHL8pdKGav9hJ4ooRpwpj4Zpai9JmJ6TFpiH8ZxFzs
Nrpob5RjvucDcNzOnktGEOju7po+th7ARMdHpU2QfsTuwHie+8Wg7PK7fnus+PhxbkUxkDk26Ifz
rSdGpRhiFanfFK16yKvS9sY0JrWt9ODKUm+PFQLHuDHZOF8qpL6raANdAox4oS9v2egZc8aLz7Il
fw7RfPNmywqvqBBsPRqy6zqkG1pmyAufP1o2FnNjmGCChN5Ge2K/cQjANJ/MUnb89+8isDFwAxp3
K7nC+VIAkDC0KcLUt3vH8nVoAJ6WRClaiqN1ha30EpTPjzH6qjbyIeQkGuDv1T3G4MpClK3i6xTO
aLiZLk03RT8A4XJSjNiSgdx4t4yi75Winu4K+An7onba2M2KyTrFne48AhIfvqUNqjuFBFnC17NO
u3K5vP3a+NjgVaGISY+FwHW+JRbltiMHAUOoUin2YOytndKF1Cko43qy2cr7NlevYWy2XrkJkO/f
/D/AHOeLziILlCKfgPs2tGWYOasUe+VkRfeUUNKv97/0V4vZq0+7slFFluVO+Lij6LdomX5Mo9Q8
SihFXflyNh9L5UUhGgDdd03ytc1JKAH/8BklU/LpYehLfY+eewXd5/JDbQSsJUj+Z63VFg5GGdeK
XQsfNHx6E1XY1WAeRRwKZcW3taRr6VZTUFPHSl9LIzCoUscxY8Kpi+gGYGj1URrzwCuGrrwzhsl6
vPwDt6II2gXLJAq9CXiE56+4t2LsTCJQmj157FGjDPTL1jY/dZFTfIXlHRwvr7eG5HF62RCm4ygg
2pr9RmCpoIcAKRgIOSNM6xczIfnvqbdK1e1RYyRHbJzhW9tH+WM+GPZHm07geIrgE0y71BFwoyI1
kH9ChzflnRnrRnPlhtnaD4Z0QOSWkECecr4fQ+hw3vB/9Y2uHT5NM1PwnVFU0heCrLjNzal49zVq
k7qCgiKkglJap/BA5TRrsMbMR5EeZ9dM4d6AeyC+thb/1ibOWLsIUDkfL7+H5dytwh5m8sCqkfoB
RLcWOheRAqwpazNfcOgAIEwBtAQVKyzsdh5QEbVh6Skpk6IQj+DQUq4cg41PkOUpG15Cmr4WBlSr
CSR/VmS+aueRBy0eJmoJpQ9b9/FKhN9aSgWLjLw1SQo3yvkbNQryYcYKXMnYvjID6hvcGzCXysqh
Da987htRGhcki2sEjJINE/58LasLzKIzReo7AabTdq7Ye8i/hgf9FsWyOKCt0SH2fvlVbjwgwGCu
5hdtDTCl54v2WgMnAQdAP6q76KkBl+/BgZhuOyHX+8tLLad/dWqAybOXDLORf9ZX0ULYRqgMKvEy
6BLtNCoQlYJU7TzMooEDUd7gNdxmp8Xh/P0LQ/94yXdQgDNWYZTjOqBzrAGpM8PxW6pEzTdkHqOD
RvKza7oOygu4u+cl671WOm1EBDIEhmGwrEAky6vtTXW91kG+cEfoTvSQVuGfuYnNfTeFeAcX2uBf
ftKt5ViN/gXRgBR+tcU9noRDNSgSwBPZgtI0WV8FXJovFaLQT1WnTleu3c31FtUCNIG4BtbVSWVK
laZKg+SVY9vc5VxWu0Ynqwz7OfLlrL1SA749QYh08nnILLa8z+XnvKpNEssIe4hOtL8DKHVUve1N
K5rUn1O5O0hR/Sgi+VMeGdWVbX2RQDw/uixsLeRnFfkZZ609FmciHzvELVENIY3xzDTrHph30mm0
ktHBBW7Mcx9HchsVOVuKC7zIpEnclpY5niyMitGjMuToVpXHsNvVkVz/TnEYZwCoJc4XK9Gch6jI
EE5RSpruu7FuZe6qKpdR7RKG/Dihpj26uoKjkIdNsfxDQTHMpts92b4CI/Oa0tNG4oFml7nwPGTG
bSBuzze61jtDzeeBZkQrp25ajqUPJbz0gNklnrCVwO3ntmemJadePyUa/5sE8bTQ0z0cXwWtgmy6
jSRsoyRVuqbAsNEJ4LdxxoFuI/eA+dH5r1PjIYkHJ4qhMCGz2Bqz+lQonYy7nmIcZQUkCM5byaJX
rrvqMHQHGtSSmwvTudJBexs8mW8ubgQWUhBvBbRRXJr0KEZRzVQwrQjHLHfbYg5PTMj1K3fe1iuh
XqbxySMDvl/nWg0okxY93IWI1ksNwzGtvum10vJiERvKDsft5NloRhlNHcCOf0kowOJfPg62Z5qz
fYN0SYURZSbve6DT+yRcsCmXg8/b+4teLo1ToEqQM5BGOX8t0IPTqMQ2x08TXktRqcLro7i+K43S
9tUFfSuy+lousLnosiukycBgtNWiYWP3sj4Eod+NfJv0ysroKGQHwnc95+LbYPMxzpl17c0vcXsV
EOjX/mfZVVw3JXkYkVciyCVDckptDQhBnU/79++oBjYY2RJuTIq08x1F/aKIyoawExeaeYIqXrud
GACnwNx06yQ3/HEkUlxedCPIcpo18O8WlQfY/PNFJbmwhsSm/x3oEs4CU1geA9w1UGOQ5qcwGuJD
M5qtP1hOd+VxN3qg+NrQd9IWtU8ZFtH50mlcYvjSgttpsONM0YedogdwrPU9fgftR15o/9UCQ3Zj
EF9wbguzUwGD9G4QuXSDKob6wUqz+M/l7djoVUNPgAO0aJ0tAkWrOxWkpq3WFm0i0u/SN1KMD3Lg
6zvJsYb93A3Cp5SoP7YJ8gm4ydl+RyfWu/IjlkXW503XaOBqsBsWkfTznemUMeylgB/RmFWz76mr
95nj4L5QR4M7S+p4W0zDKAOvT5NfspXqMbT7SKelUGpXLuGtoAdzg+wC/UNEhNb74bRVX9U1PXP0
Fo9K3w37MbS/2KFxLaC8LTPYeU7ESx8SS7nVcaCuy7QJjKBP4904TrWuf+/pmx1KZ2qwtYCE6srd
oB2VXInuYdaq3y/v+taXAEHFRqeNB1bXLFJFi0szSkk3wHoUIJKCvzXE4z8DY+yOVhklJ/Q6Eneo
6/Dn5YW3ogvISoYjuO3CGF1ewas8J5uj0RpmthiphOGA3kV6i0G5fuVQLdu3PlMM2wCKLmM41FbO
VzEL5lG20jCEKXPZZ/Q6uFFj1MDHrPCzVufXtGi3QjW+lKTBJieHG/x8PWlGcq3PWG+O1enGmGtZ
2+VBBauhrBzpmYwm3YMqgRVweTe3DiwKP+AqQb+Ai13tpgMg26TCSXzbag0vkib5wRziPzrMgiuf
xtaB4U6ASUpTkPVW8Rp1q8AOSfB9vKTRXJgDk4x0QhEGYzDzqxOZFhZFiv2xyQBL/pOnXNJjOp8a
FiurizC27FxYePT6doLqSpcVmlcASzpi86Bfecytg4N75v8utbr88jwds77LYl+yM0ApZm0s2gCO
22Z5u28Yql05qFsHBzoY82J6TcyNVy+QlooUO0oV+0FK1lvPtv2hDFS0qcYKh0X0SnbZlA6H958a
lmICQqLJ0VlF3EqInDlTDvShqdDqRxZv3xQWBn9IpfmXl9r63AmniyAban722pYUuS3MO+n1+S0N
tb0aMnucSs7r5VWUrW2EMEoXeHH1oOo///7A1lWtzhb66OHUN9OC6mMkzZhMtkb5NkGu7TtUyfLJ
0iE5ODC7/2AA3qFJUVVH0r3B0/oSi25JYQKlBrGna9ngo4VeXgm7m7+TfbAo87CzfDFdehX9rBmd
vxbumj/bcuxKVW54ZW1ofi3HttuXxXzQM1P7dHl3Nj5dxv0q8qlQavmEVg3kabSKXNR17Geqk9+p
avdVa+P5C8Sq2ZUmDrckpcbBqvP8/U/L+Jn5v66BXmDAef5WpKZNwzYn51HjvPN1eZw9He2OowNr
zEOBNT7IczFeWXSrhKIJgyEdI10Y/eryDl7tcaMVRhjVVBMlAJ9DVApQmr0VWS7t1ZapUy/2s6Jn
H5S27e8lJQdJM1dxwlg6CLT3Ry5+C4ZHdE2JXuvKptPVbMxAFvm5Gcp7pK2mB6uHvadpU39lDLUc
8dWVx+xJp4UMwhs3gNVHTVKpOukCK1TwOtdvsqCNvmsZXAC/Yn5yQKNJ/J1oVnOIQsfJFk2X+nT5
nG0cbpjkVI0AIJi96etYppdhO3ZF5DNS0m+xotFOg4lESRoqfyoQb4D3+2t59Ua8puvFY5Nbq+ob
tAX+wKOURIJJjBKLg5aEPYSjzj5BwE6PXSmiL5efceNbcrjnMXhY7kKc+s4PlzXqQZkbOeuBS/BB
deV7swUBHnnNX+ikjHdiBop7ec1l31ZvltuBD4i2F8aYb1xcDGlMxpxRCdfv5Fb6YBxSTYZ7ORri
4+Wl3mwntQmE4MX3yVh0xlffTsUMbaZKR5tC0rulAmsOckGMzHVJ8qRArq482tuPlaPKVQQl/oXz
v07UFBlsXYX4nBfpXXOi12D4ARorqPOgJPMpFsp0arG28UOzV/aiy4vPUeJkfpVl6ZXvZ+PRGVCr
SKow9mGYuApWzWBUvdzShSpkoMM6Ik9+le4HhlFFne0vb/ObW3F5akSzF4ctWj1rjn5SEbVCmbUy
GZLRTjGzyXSnstSiK/FneyFQHMtC+D8sD/0qFmYtCUw6dJJnE3ZOgQJ/MU+Va55hb69fKhgOKEfT
AV9BE/F8mUJW2m5iCutBwy4PRm2XAFB19S7qw+AH6pDWDkhpd3LgOH0B+NU+6Kjufc/k0tjDrVYh
PzlQuIOo8DUna2xYDRJOw33dXTneb77e5XeS9DDYXkS+1xEK5kDqBGUseUE85jco40W/GhEGX+0A
CpZbGnX9Hcxw6cMFuWaS+uYjXpbWAPIv8ZkCSD3fIsgn/ZDbjCAKK7GO9eiYz2Or6CdAvM3nd58u
oIJkXQijLKbeq5c+zjgBD7q0zEan8KZLk9ENFCn+8v5VmE+9TOcWG5PVfTODRgc7k3C0ArU4OXPV
3XZleW3SvnGAGRsxUlE1cjvUxc+3bS67ZJYWh14km8wjwGwwY2BJrtxcW6u89KGoyBEtX7cgwE7b
vJsh8JywtY95JSV7u8/rK7XFxhGgfKL2XYSgeZzVjknITtGWapcpVJydwqjV9oB2U68uu2ue7m+W
osEN+HCZWxjAUuzVUkD/7Ix+j+GFiKX5o67FX0U05zTWsvCvy+fgzTeFiytdPAIn5QRDsNVSg17K
tLQGloLNc1MreuDXwoiOKSHfbaImekAq+XM2tKp3eeGNZzQQ0EAA/gWjoq/uqrpFuS5JgADgpBM/
pHkQenrZ2X4yI+D27qUWgyWDyp4vi/z9/BSWIdZcYaM4niGPQF/aviDAUf3edk4iJv/yYhsbysSO
UR4gPCSc1oq3vWlWoRENjifRTqxdns6+BaA4fYoCnYuxy5vyqxEK2Nh6Gqbu5cU3NhUbN11eDASZ
Ba2zSBFoeQltJvDq1v4RBzQksxCTADsAdnJ5pa3HXLS2aF6SNL7JFufGaWS7nxwvSSQINE07Ivvg
tNGT3s2hDdVJsW+dNMq+Ejn7b5fX3npKqm5gHTT6KE+WP391LcZGD3m2N6HVZaT8CNsif9TTQIFp
dQ2Z9ya0LJYVnB2TWT2TdmeVMAZASLU8DRyvGV7cAmbEFiWz+X75gZaQfpYiLkMjAKQaXQRdM8zV
KvaohIgnaLZHap/fmGhBuuOk5fdgr9RjODbm+4+JRZoPewu7PzyYVleMAUagpp9to31RgtGNwFQy
/5aOEPeNK/fM1qMBlwfvxtz3LeZNDEi6yFJnI8omOzdtkWRHCDPQQArUOVVPH9o+Pl7ezbfNerbT
IT/gtXGF8u/n52NhG3JROJZntbR8ML0pcDZJJ4QRC3RgnzLFHIxdkk6zN1WajdRHJtk3ErqLrtCE
7jtmoflmI8fPl3/XxrHlZ2GwwfeiMb5cPqlXxxYRVpifSWZzsUf5D5krvvfCsJ8Okz3OV/BPG2sx
1V/2nT41hkCrlA6LmmAa8xBJe0x4oKChtZHlcCgjLbvmEbARCV4wfBAdwIfiAnv+WHVkBWHWBrZX
o7Ozj7CEhjeqIj1py7mAilb3X+xu/ohmT/H3uzeUlbm1VILAEmvPV+4KNSmRxnW8OWlR5+mD6lgC
390Zoq+unallw1afKNp/y2yf9cgDVk8pEjSj1NDkE82AS1Z6o5xqHXIXGkfKybSrbD9pfXCodGCV
qpVM+xDV//ffY6g9EYmob2jmrqGqCcKgjDEV25smgEz9POg3aa4oEOt6/dvlrd16qQBi6MVR2S2q
VedbGw4I5k5xZXtYd0kPfTzZbsc8eR/oMKrlJDGoZtUccRiBMOHlpbeOLiL7cG8WC2h5zXJhzAZ0
zKltLzT0340K0zy0E+3AEGW+Yh+yuRKZD8Bf4AS0Oc8fstId1GG61ibxcNLdjPnjsRfFL3MYnCtv
7m0UZK6vLB1bwi2QxFX5MAC1G5l/2V6SAQlENB0K9FAvdp5QNtupv5YRv30y1kN0cwk1JDxrHFpn
FmIqa8ny2qH5uw7s9Nh38QN2cePhvS+LWpeJgs4u0sRZKzhiqWMZbWnARwXbckQ2CEUAsBdeZV27
SLYeifDJtIuPXabFf/6y8smB1JoqaJimirrjLBpH2Hfj0gmT/sFDcWdR5L84Iq3nqgnmW5OS1qaH
hP10Yp4gACz2mRu3Tvfum5gRHgUSJ537mLbN+VPBqFo6oaUJ7TmJPNGguTui+AA8QTX9d78q6AFU
YxArqWLWVVIJFVhZpBk8o0pqadd1gXLEG7F46CZj+HV5rY3zvrTZGNIvjwXI7PyxOhl7FTjJplf2
1jfAsOMDolOdN0t9zrBaM65E57dZGnhP0Hs81zKWNFZnI0V5o8qVwfQcqwn8RO4d1FnT+L0tJgI/
r+rfWCu+rNVDOZmuTTSdTdoPDCSzJlhQJHVzChL48hAamFdc3sWlBDq/c84XXD0W5BacM3TOoSKm
aKdgNezT5GC+3876fTzgqNc4eXllL5fkaL0o+AY0eHh/fNGrzGHGcXesUXL3ULmElT039j6q2v6A
nBUyD7RPEQQcrRN8Iv2U5VD+Lz/z1smBZbm4gtJvwev4/ORQBnZVEuumJ41z4A6KQNgpriZfg/pz
AsWrvBcoxUtF5hEkLchE6CbryFwgnJZoEx+gXBvfkwAdAkjzg3FjZ/jjXXmhywl5s7cOLE4TpgP8
rNUJqihQhdbwcGOeMrwZwvGUWsV0lAMleZ8Q6/LtLdxJizkZqkqwU1f7aHVDtug/eoMct/CINHVJ
GBpPTu36iQs8eUyr4h9ccwuRZrl4uHdokJ4v2oZS39gJX0g1NeLIdKj1HCRu+EetuKj4y++PnlR/
dEkYGtKWWWe5uk1sVmMesmwz5FVMrDMaQ5dOjlxEV+rdt63uZUMXChQtX7oz6xiTa1WK1AIHxdQl
dOZ7pUt1t+7n4EZnhH9vWZX0PCI958tAMo6jgu5OHZv6YaLCuPLYW+GOw8PPAc5mk1ScbzP1KgKg
vcZjl1PCVNYYaEtG2pXsaCv6IFX6gmSkbFlraElVgwh/3RseJmC2R0UlkLvRevSLpn5vBkbvNXFu
Xbl63+adC2qRCTDDGZLPNU5Br+wa4L5JLV+O2cGaJBT9Y8k8zglTGuRLBkRP+v7kREiEvj/wLJUE
GkrAy2i4n2/qlHE31pVmeIYdZQ8CFrBO5Yhj6Y5pco9sMV1GcWXNrRdJicp0l1rN5ICdr1nok5Q1
SLB4oInC/aQWEhqdrXyFY7UVdV6vsoo6AVjruI4xBwhzufMnqel3be/Mbhwi0XV5E7eWoj0PWIBE
A82c1Y01aPgezLFieHKr1d4sI/0XhUD489KI/ctLvUW/sV/wkqk6iW+QTZbz+6qcnrHeCO1WNjwE
ZzvZG0eh2lg6BPY3ocV5ckKfKf2jtkb+NIHoi3e9sIbv9kJivPxDtl4iwza48gvJnwzh/HfEudYV
sE44OBociL5trQ9RZs9fL6+ydS0vGSLTUnDPZKbnqwztCC62pCWcTdYA8zOKpd9Vk2m/HBQtox03
tNr6FGdtvIu7LE/c2ur/yd1MWrAQ8qHHO2uyNbqojoOQuOll6Kigs5Y7/S7sU1HtcsT3k50k5aiq
/oPnRurgRYvgrbR32o1ZJZAN9LDPmdw+K1q3yK35VBoi9EIll3clQv/7Ou0heIMLf6dz5ss9CgAN
zLDMTQro43zf8RUYY5Q5TS8vZPOxkSV5NxRE9FDvsHaJoXNeeeCt47RAhhcRacLQy7F/dawlCXmq
Om5Nj4I3cSc9LO4HBHp/XN7WrQ8V+3gceZEW4CJZRZ5EsUtUSbg5J9kJvT40x/2gSRbCTJbxfHmp
rYyO3iXmmQp0IDLa8x3UVPx/+4GQbkYBLFsDhQCzRL3aLkHn1yNv9fJ6a7/Ol1f2ekH1fMECzZQJ
ZpnhtZXobxW7cjyt0zPX7OzUrarKcXVnEHtZaewPVSl+2ENt+qYThK7ZdvGVC23r13BT05IHRUNf
cu3CYdZSnTsmZddc5dWPBCgZFnjEtcmNJSP7e07MhvhY1Y3mz1auyPsYvPzdpI/BBBVX4pRNc4uQ
2OVN2nj/6Jcvcg5LNoqdwGqPGmTc7JEsH63HGeMhuqJtbd5NY2G9PzyerbT+gKwxkuOClRS1U5kD
LiRR1ESu1Gbbz0O2skyGeaLVxaNMwYya10htxsT8iPAimWcaDF4T4tnzD7YOjKGKeygFtbr6dGYD
ZckOxSpvznF2EAxcbkpRfZ5ROLySgW18OQR7pizgcggJ61JsSJwCOjzNAavWW8SPVGsvg3Q7Wraw
EONA3e3yky13yKo8AYvDtINAx5RdX72qLpHsUgN04A0WjJq4sTR3IsIeo8TGSx7xYPGMBvt4reG3
+ZjQwrBvoEqGvXl+FpXBaa0xJ7M2itm+A9syPdKpoM4Uc3Cv18Z85ZPcuEqZPDLFZxa42I+sXiCS
0HWuhzNVmJKgbC0Vs2/UHYI6fBK5a+dddqjRv/4wxGjDR07aXVl/c5tfrb+c5VcRPum7tpyJiN6g
6/NRFZKAVaDaN20NbF8DMo7he9Jc+eA3EmsmvHAmyFSYQKzzB1tGdlHHx85LiqY8RpaluqKQgRYg
8X9sgiY94aFVukWXq1cCwNbjkh+R0hNruAGWP3/1uFjg1alFXEF0NIoOXEUBSuqx5sZTUd/PAuG9
DoKZd/kob8UDUhV6Z4xCedmr+AaWQ3BL85EmNj1C6gbsHtM8uSOSXpMl2V4K0hfixvTWtNXrzKY6
1fqJFuhshtCLe6N1JwR59r1sy1e2cutLoTHzv0utotzUm0pvpJbpFTNbaVeJckyVQNkhgYiMthI5
+8u7+JbatSAC2Cx9uU9piK6aQVYYSQ1tPCrNIJD+rgZTv0E90PGtKqAxE8yICrty3VgIg059f4vL
GKQuMcWkFMlQ+xL0k68ixHVPAwjySRsk69vlX7h8q6uQxbGSUaJeejfWGqBsa1OVIrBgecjyd3f/
zdl57UittG37iCw5h1233T0zDDDEF9ixSMs5u5yO/r+KT/o17bHaArS0dpCornKFJ9yhK6OfU9y2
97cH2fnCkjNPdC8LUpTvr3ewqbaicdAylmaPmR8h3XzBdBjJiNQ5YiK/1BGgZvp8rE0JJV0GzFQj
JIPspXPwCuxWBztXu1p+6onX/05bYEdvlVRzyhBIff7VnnozPjVxmyuorNuK62vo0WZ3Na7K4Sxs
dTjYgy8XQ4oL0ReiZM0DuL1IHE9RRQRAJrAzZXiYlG4+FV2qhcnUugeJ68uPS6bBiwSziQIPKcD1
uitizVU3K6xgVCz9zZTZhP3eeuSm9PJmpOBM1CATfxmpbOJTxYbWtSoZOStR2tmdm/o+sWNKPHmB
21y/NNVHbEKMQKf58LeQIlIpsjniL7q0dBU3x6sboKPQ1EOzeuAl6BEcRHAIV9tlKI7Mi19+Noai
b8b1TwZHdnG9lhiPFwaWI1bgeFXxOk8y9W6NRHkihfn8t6eFkUgpJDPJlYNejyTB2DPCKnw1TxlA
TgupotQr52bWjINQ7OXTwr9PfETMQMTygjeg1jUY8iIyAxxBsru4T79ynw1nZ87wfYWPiHVGfkRW
eHkHX41pbr5ZuygIdvSMOVnKGEiDdVxq9PaUzk1yTvOpPJjj3iF4Nsft9sTEYZho6zBeq9SkCDpq
sonh3d3+aLuz4pWWRXcSz63c3No5q1FFFrj+ccpPk9cC4WlG26/zdb5TbDe+/MN4lG2gsBHXQqS7
3iTTVNgjWktmkKhZ8V5b6DK4OuJEbUkxM7b6ozLC7iGnQ0l9hhgTKPb1eEIadlIyZadgS3FWLQT7
kKyf30IgT066LlxYFHZx0TsjO3g89lZWsjSJuWiGvchM7K7Ppj7zzMDKh/iuy2YSUWWowJCq3b22
KF9vL+xOWQyOKt1znmxuFJKh65m23ai34MutAInt6B7kTf0QWcPqZ9mE3JRViDDqY0Tr10T54RrV
Fw114IPga2/K4FclR8aWkmabe5uXFIcQZyYBb5w8RDsXKfHUVaz7HnUJBGnzI8TP3uVGGVxj31KH
NrbZn4KT7ljD1wkUPW5fjcL5gn6tdkYYfDg4jbtTY4EpB/1xudhcbi22r6JtKGagFtaE6phW/uig
3iXsuXhVa3p8sHt22g6MRqLuUuTEsWgbPRt6N081Ginc2xKlFY/qGRPkjLIqMsK6lzb3hRLbJ22Z
zLeomPWX0kvUk2Hn3sFH3btrealoHkN/Aqsl76lnYTxqtP1A49EionaiOxdPnDuqr1owthLr08LZ
voO6owwHw+7vZ1nndWX3H6Ty9bhFLjCd14UViG7wqCl3vf5+Qrz4ftDT8qchFOWXtSCiUDip+YRA
u7jMkzIeVeV2dxhAB8mEQ05hS7i1096Y17ixgtnLBZL1efI1KsSHuFi18+0DvDuSLC+gi+ZCZdjc
VBBRqQZEhCPl4BrvI7zVH4Wp9PcrBY6Dtd0biqBenlDqjTTOr5e2Ve14UVSG0hdzuUP03jg5IuvO
S1ocvdS7Q8nbF7wogfqWPx83itlPKbdSRhZ2SiBQf1nzPAsie0x/3l5AuRGvUwKYDHSuiT3AwCDZ
ez0rBLvdbrU0M4Ao1X3XRcr7YiZHzM+diwDNHICvIEPR8tsCpLpVGzRBez7IpqQLbdE5X925Gx8V
G0cuES8Hk9pZP7SeJKgXNhol282n0osJb2LFNINiaWCD5bYDJyRyv2NzPB11wnbHggsCtpchX6g9
mX0/mWWVsi2gg4RarTsPg2X+MLw1/3T7U+28yrzHpG8k6BKkuPlUQ0Ur0XGIpQrRGJiE4rH1ztbi
HLSmWDsEw0s3BcHoKQ9QeaeD3b93s0j7VFmW5TPS173eKL2V602/EBNMqpOdp8zsXvfpgNuWqwwf
i7xANMHJ+gzbbM16qLKxCeGf5/+7vQR7iy0PBbsIUSQUVK5/xFxHi9vNRMuDYg7qqdXT5gGNi7IF
kND0B3fL3qaVAqr/V92jTno9GD1qfVKjklQnx3s+zmgu+JM1DecO7nCOKWGrLAd1p935PRtSboFn
z8ac4JowLL0VeOY43PdaOYeDlrhvIy090rzc3U3Q+xBtdchNtxBNA634pMCjEdH4CoVU0q32MkNX
Ci3cchWfSnf+KZqd7rNiT9pB2LU3NoIFruwQyQd7M01aHFPdcmEEdZlqj1iRj2GMP9nJs3GCpLY5
hSIuv6dxUxx80r31ZfPwNElX0hdCLDMu0SP1WTOoOke9OGmCI0jdWo/UW+rL329VyOQwxP7QkO3N
HVSZiJusNuVoux5+VbguPpV20V/gwFgHk9rbp6ZGcZ1Q3UMNdpNjKYaVIW+Hy0XJ5RqM/Wg+jXMH
hXFRpZyO8+P2xPaCLMAy9PyhdtPG3RZ4ZlDEWSHBMm4bJd8Lrr37pM2sV3OkVz88irUfFyh62PDB
PUuVyXpXLvEc5HV61MbYKf9AveU6lCV/OfnNdZB6oy7sjvjSJVvAFltZHvHlcwh7tK9NgyHC5Njp
K5xJ4/sqAt/pqSXmkTaWi0uTI/8V49OJL/MRTFFeDJs3lSsSYgJ8JHB2W05ahF+niCae71xBVMWD
SRioamz4PVZIp3GGp4a+5JGu9s5DfjXo5rZqCjQNI2q8krYznmpH7y8RIPSDZ2Bvr0lAj4G7HSHm
toJYYnCSTlOK6U+jfxZOal3WwStOlpo9apFavbu91bydhaReISvhDEh55/o6XBR9gi2n2YEa1Zqv
prHud6U9vUm1sbyL1WYO42xSfSOh9jdFZfp0e/i928LC9xQzJUn72OKCsQkZHaA0ALQwVwyiPkU1
otOx/UyT6h9uC9osRC0QP4APya/77OLHwKbuTYnXbepkvkMhvQrJ+Nu3mWYeBee7nxCCCRUn6bW0
hWZZUd6UCIraQTelNHQqzHpaMWkBKnxFYDf1EWxndxWfjbfZmGgzNj3GycBNG6U4rxBRTqRwa+gp
7lHbZndqtM6lsBIdx23247pLOvcU9IIYu7NX1CmK2c9aPJ/8omrH15aZ/rWuKEIHFNMg5XENwZ6R
k3/23eySgl0yUPKH2O2cSpFKP2N79b0s+mse9WYoOflnQ7W9lwqmBNRhnWw/1YQI+rYaD6rIe0eO
AhPtd6rIVEU2G7HvR63LOFCBoXhYqyUe1jp5pHkPhR6rFyshACwaL3pVpyvucd7cH0FIdn+AxEXK
Oi8yo5vXrI+ipUex3g7QDnEnP8tNAw+o0ftd1qYSZhXn3TZG5azgMhxobnqkCrC3XbHSoBnGU4oE
z+ZNqU1Ejwnw5A0nqsX3mqacfDdxjQ/zmmbR6fYVsztbSTpitZGy2B5GWKRFZUWMpvfajB/iJN6u
6GYGyYA2lZ3i1aZTsXh0Gs1+vVrzUa9mLxCjU0Cpm74VBaHNnqIdqFXC4jrXvKTMfHWqvgo1Uz5g
qT2c9YmPm4/NgA1i3x9ceLv5hNTwp/JF8gQU/Xo7z04v1I6WS+BpYv05mvNwphBf37n1iJcWOmmP
uFZ2vix1AFOF/UE1pTnqZuw9mtK5gC/NN8fR8vpHGEoPRx7HxYAa1tu2iBC/jKNpaQ/C+r17iT4k
gq5S0QKm6fUwRYZQSKYCTbfU/j+z6LVz0jSZPxfmEFKpOKLf787qz0MCUpJezXYLYyOZRsNiBb3Z
ZTj90nmy1+Wo9LK3dWUEQK0NjjfB4PWklLj38lmQ+LZ6PBsnZeiW112BiOV5QfMs9ftej5uQg46Y
KimyFgfCKfC7u32AdvcRZRmUndANoS6zmSyKv3iZaFTaIm2Nv+Apu/jjNFUPSu0UAWaJDu4hojmr
bm34ZlnUd0YjogNY/N73ff4btpemmrVp3gPkTBc6zcqadI9aX+p3ucDyUQUbf3d70nsfmBvKgd0G
ZekFcdkWs2k7MSVjs66nu9oa9DsP94EPt0fZuwkpNSDUC+OGcTYndJJO3jQcrWDCQuNnNLRmiXNd
gR+fN0bjEa5l7ypyTVmLh3CDpNFmDTXhDEu1Er8qRtZBOLU8/aFJpyI5uYmBnRJm7jAMKhuve39A
HfqoYrs7W+IGtEe5DJAqvN7OZjeNhdJ3lBasyT03Zb9gUlhlMBvm6QB+JRdumx+wLSWziPgLSNn1
UPm02BWe4SiCW2oZ+1o+eCdHWapgANoZpsiuBvlSHtEpdkf90xnW6a+82DRoD2cCTCG3wuDN97hD
fqwhoF1U9BleKRMqgcNgqgcX396iUoSjEMzjIu+/65ligDf+X3EsqWfxuovV9ZM2psMd5NPDS3bv
UMiAlrK7oVGH235AHcZb7CAyht1qfa7R1Hk9aXV8cPT2tqnM2MBCgQ5ytzMai84UqAWjP0gL5T+r
6qsp6FCWvyxpZQZQDNOHAbk14ELFdAA4211MJN6JjnlIKEJfL6YpYj2x4MAFs0jG+z4pdD9iNR7i
Lj5SItkfCjYDERACW1tfL09rwe3hEhsgH4eJtTN87+doDNFIOGoR7YxEPokXFML8vMTbS6abZoyi
cgCfjkix0Z6q6GGcXKvwTVsYl7++0JBLp/sNKZji4faK6WNtnI06s4NhidNgMDUFGVZ3eZ3kZJe3
h9p5ERgKjBNbhD7blpZrm3CjjIwaSVwL5XeGlYNv6HryTXStA6q2PEKo7jzGtLvk/Ym0LWGV3LbP
kgNHm/JUtblSNJzXlbdTqagfmwiNNGw5+2Z6yNKmcM+z25kQGFen8JV5Wr7cnvPOAfzjd0QlHHQI
Gdj1b3CL2CBYpvIjTDv7NHpiDXsYm79vj7K3YSjsw/SksEJLYfPedyvZK5KHXGNahNvdMKU/ceyu
/Ygw5CAX2hsKyhB1B3Jl7rDNoha112MiOJuB6yXdneG29lMVE9nY6qG02+5QvAguIrl0sbaVrEWl
ujzDFQucsVnD2IuS+1zA6sYSPj0IVnY+k+xTeOjBcxBAT11/JtvuBMxSDINGfD3PSVo4l9ShqnH7
M+1sSIIxrn46WFIAaJPGmcIFUiJxQqTIiEw3tRsu+HH7zpzjNDJO5U9P6X+YUW7dCyv6e5QhEBfM
DKhwwDQhnLieY+c6RVRTaUXzpG/e4omE+q4nplDXpqO4ZW85ESORnS18sbQtKom3aLC0lV5T2una
nduOImxx9DtYzv1RTDi7HiEK6en1hLDPHRo6uiaBQV3dEaHojy6curvbH21nF5J1Az6VVxe8ss1z
nXsDjmot7ZUYJzUAAeNKsj+qr0cn+/73I8GJ4c7ntUYIfzOfSu3qAT0aCvG9ab5Rq0W/m5ckPeU2
Dc/bQ+3tRMT9UCxABp0YZDNUWVW0dnoCy0orNN+IG8PXIiW5UxLnCzzZxPTxTlHvOjFLy2dM4g6e
gr1FRWkQ6iVXs+xUX3+6UsmgZFUE6zCE1Qvkzk+1WVPJTIx1+Xx7qnu7hDFwVkWXmWLipl6qRlVe
logJBCYMCSksvyA60Xp6cTClvSV9Po5+PaW80Sfc2MkM7KUXX53BSO/XxW3hPmbFuXXW4TKWjRUm
Csbu89Qf2XjsrqhMfQAsU4be3i1D1tjT0PMErFNVPOp4Vnxw1BWT+kj7eHtB90bCJlNGlXBRXgjZ
zetKEyXV6ceJPL/D4dZ7n/Qk7cjm2gdruhOeMx8ERAgtJRJQfttnL/jszW5d9LT+0KIofnnCVB+s
Qc2/x+AbHtA9K99YszH+w4GnR0E715N2XFtjgh7URJEhrRksWW74yUCPZKyi4c4DeBDcXkp55W6S
HvncyEILIpBs0c38DK3pVgMOZTvM5DZ5JIZLWtfFq8RwonM3WM0TOvHKf56aH1V5doIxvAgQBGZU
6cu4GbrT9WZUkoRWZ67rlxIV8ROkuNznjTDCXq26gzhzb6pEfZQ2JCkN3vH1VJXUHhZMcTmGuW7d
j2j++PocdUFlxP2lnhfdr4cK5/RkEOHtRd67AOA90hSRCm5o8V6PPEJPaFeOXsB47cmb56T0Va9q
D27vvWEIbWXpjvrbC52vtjSztGxkGz4vze81rgqXBqXNg0Bl70QQQUh9VpoVzOh6Ml0CrySOUCpb
zfapLnPr0vSlcnEapQK8bTWnLFLqgwOxOzOeI/YpMj4vbLSGxuh1M2VmNAmLYNLhpY+r9+v2V9qb
GI8RSnAovFOe236lWkk8GkvozegqHZh6GnzkO/sT4Xrvp0XZ+KJOxcH9sjMz+fhJ8C+U/Bdivmhf
q7W6KLAhLCFG38nU5lU3p/MBSHt/GIkuJgMAYLiZW5rESqsUlO9drVd+N4tVfNIaZ/37fS4hk0Dd
5XUChOF6ayR40BtJDqffaWzlzo6VJfNbIcyDHbjzzqHpLZ35KLKBLttMxizHWs0EXTnLycw3lab8
iEzDQbTeeCgAaL0duvGbOuPqoI/uUblm5+lB7ZHWkhStR6RwM0WtASNRRrGUZYu9V1XfojNr5vbs
d9psOv+wOTSkeSXNizdo22htUa7uzFR2fcrFe0L6ph3Pqmjq+eC77U6KheTDQdol+Lv+bmMfxwto
Syeo2+Y392L7AXtRXA7W9CgD2NuHGjQBvFYQC0T27Hoks1cq9BIiOhtl250RKplWf1mb5ai7uSOf
Z3AJIqchy+BShuF6oGJSqeK1fCe1Q8ayWfTkcWyqPkwXZ7wraph8QTGtRtDaKVaK8xjrTyPq/OeU
Kn186qaihRZpI+Yd3L5kdvcuqGJKKni7UFy4/l0acv/KKuD66Lyq3/IuEQ+DoqtfKSPN74o51twH
aYWFEpyh5unJzsumPYi8d95d0C+c0z8lXTjw1z+hztp2KvIO3AUpwOtyKgXgokb1sw4CdTfph6H2
zsUKKh9BFVCaVMm2obaWWpEwKG9Qw03c+3qolctiie5ks+3+h4zgfNLjtP+HPU3GLiFp0tNrWzhW
oSQ7SgnEMO/t5bM+4VTraYX4VpLPHBzTveNDdZp6nItNG8Cp6wXtgDwXSEpzJ+gIdfuRHjn/5XpR
VhfRdqp5vr2D9o4Qyr3QW6VrDtCE69FGM16yOGYHJUC186fCbZCwNltn+QfSBvkmKg3Aidgl21tB
oAujkEDBGFubt06nuT9bdH/+uz2bvc2IMIJkO/+pRm9mEw+210URV5xKZfgVqvbaUwQ58JSkuqj8
aU6PkqS9j2VSZZTlByo3WwEsbJpjDwghWgheZ5+NElBdlg/iLKooPzhou0NR0CGuph1KeeD6S9Go
HjWsNOBzK/iL9YOR33VjO4a1mxxhm/auFdrV/3+ozZk2OtOpu9ZD7c2ArTDYdC3sefg6YJyJ1PPs
+dOqrWFidoNfZk5z0DnZnyiugSroQC7dTS4NeVS1YgVJKDVL+0e7x7A2yZbhLKZ4+oezRj5GuEQ1
k+8o75rn+VhBHo1/GsXieOzv06Vv33ttXvqOXY4HV/XuGwLPWPLq/qS1m++XxTUw+jYGaNRqkXXf
FWSyJ10dO89XkOxElLWNuannmIryG3uN8U/BaqNufXuxta+A/OeLXrXTr2kwlfp8+9zs3QLQ3MEH
QHUii9p88B5eU6EZshVgls2npQb2Ae73H3A0GHpQRgP9JHNE43q146SJ3FyDTC86LQods/9eq61y
F2vrv9yhkiVJ8AgoiYr59UhE5bM16aAl1XXE2sIuOzQPClXDiDRHLfpAlGBvw4LrohSJ7BaZmfz7
Z7vIdeLam0s6/5hdl189SoV3WaHqH8vKzQ6q1XuPn5RAoXqAJgHE2+uhVKgWyVBK4Azk0lAn6w0q
d6JkjfWfPznT/KDYifLp9u7Yu1WlCBSyltLnb1uX1JYqMeHW2AEHPnmcrcbxuV+bym9RvA6afjwC
yu0OSFxC8vQHNbJZ0AjrBbesZxTvME9HFETzfrQOXJ+xN5L/JbVx1DPaXdU/usjsDDnu9ap2Y6d4
i0rTLca68E1hDNYnTSnFeVyNAh2UNlVPA5J4R2Hl7ql7NuzmRrAguw44N3HNTqp+6tKioTfWHPH8
9heTBwoEDH2ObSugNGxFT6S2Q0WyQdZpaQtVNBSoT7Bd0vFEfog6+u0ds3cipJa29idv40a5XtC8
y/sR4A9dzMS03/RLaYTxZDqvUX5PD57FvUUEHgpTgGiJdu1mqFjFcGSmIxVYIs0Tv1SBdvnIJxzm
anubhNoWJkxEsvCDNgMtNKAqrYTy3o81/h+1PaznSJvaJpz1inZH4bmhJ9rhy+2l3HuLHWCxDngF
zEi25CcBzCfOSbKCBHbLJXOH4fvaZcAzktR4ZRmKfbaBUpx0+DZQYU3v4MLZfbYcgimpW0rNZJuF
o/BmVyTnQNz1SVjkNlr9ZCWrNAKcBq0LbEPYH4EPKatvigks5gRafvIb4ZrVyR6ttPNxThEgt1W9
vLu9NnufBIg6N5MM+vCcu95mSGrznQsZfdWF8QjaOz6TQeeBN6hV5q9OqwUGelQHS7I7KsgO/nAZ
AkG9HhUO/jiJgSAzM1RZYKyN31k+Z69Qelzf1CnVuMabjjRI9wD5XL+a1MRTJe1xc0fRmMJwCvG9
IAEPdkbOrT/1VZc8oQ3jnBKQxV89EHyPFe8ehhGqTdgQpf9ze9S5bi/63oGT5CQ2BYAscxsr6E5i
jyqaoEE1JtGF3AGtJtU4Siv3R4GY70HiILvdLvJcAOwVpPb2tGb3hj4Vj3ZmKQf3lLxhN/VqBJJo
/JLY6wiJbxZ1zhTD6GS+4E1FTxHGti/ZnM+XKdPX+0E4tV9HaOTbWaNebq/ijgiWbKBDsSJXAcC3
TWMdoSFZ2+Quo+biSXcV9RQV5fIZ4fhJhApccHHJc0Nv/NFyp0fsTXME/eQHL2fryWy17AiUu7ev
SZ1IqwlhKOttYos6ahF96B0nABi6/DBmVU+BgrlYuegNGrgPtb062EXr+j+cJ1JCiqTUs2n6b06x
UnVxjtU6avllm5ZvWw9TO6E41tu8QwPSR2ZFOE8UZYYj8+S9Ccs0Q1cp60jzyOuDTJyVWv3EhKco
8qzX+uA473QcDNV3+tzqT/kydGFvtcZBfrPzIIP/58YCkyv5u3LrPwsXzaZbMihnaKw7Wva20Dm/
2lqWv/pO+d9qjdXBcDsPCL4H5Kc4aVD+2wqtL3mdt1Sl2GjCsJ+KpYuCGd7pN2NOhHEyy3X6L48x
ufIq6Q+/KkdK1HvTpVbzh4fAPt8qei5FFyt6YbqyNRs1vjKiauDnFFS/rZ3wZHjlrr8ODpdMETfn
mnQceIBUP7NeHK6uXNBj6QYnmPsm+dy3o35xpjx+gpxj/0pzUfqLPTS1n1rKD2MxhgARf/3gnty5
W/gNYHWQ/QX8ve1+93aGD8O8UAZ1qvXS2Q3SA9DV7qLVwZ/bhpnnUyYpz3lXZgfX2k74RSpHjx9a
DQnXViBDlJYNjpqhlzJd3rdD436G2Orea6vn/new1PKQvFhqoNV0OGT/ZoufKQ1qIAnaJ8HoNdkb
QgLvd9RJM4ayUFbP92pFid7XIOD1U6VmfR3iG24Zp6IvE662Tm+O1l0en5c/iA9P6YCHcts4thWR
lCJP0eeNnKXAC2coH6kgGwexx94wlMskIIT/MDG4PsWtVZdqnbLFtChJ6mBJa7BzbbEWH24v8N7x
YXHBewEuIMPcPISWqLPBM1ApA/yVxydNZO1HtdcjfyBPQeUlfn97vN15QXRBzwEva67H63lpRo5y
qUs8nbpL9QWwgfrLscUR1GV3VhIGBfSYOW1lsfumMtXFQdOpXNfpjVlntDzQ5g5axRneicY7OhE7
Vz1KBSbHkAoHqInNVV+7tPyybHaCBu/A4mQWFIrPVmFnySlZRRlfag0oe2iqafK/2+u5OzJ1alJZ
R/5v87rZjWstXk/a4Cp59nExo/gjTwMbU29s3vlSo2JYK8vBDbB36dPmkUIytAFfFAvHlvhbyRCp
bkbPEOCi1v51k+vxW+h8cHC1zFDac5oaye+kS73kROd1+YciDHrVoA6kQC9ot82a26tWoQBOzdzs
tdYJdbWKv3pV7i2+ObdHHJu9DUUFCwQQuFncFTbHpPcsQdBGODUUSX7GejP3I3tpH6s4+rGSyx+s
795XReuLQjOhEh0o/fqUuMY06fR0XRivxuMaGd1dJdS31lK1F28Bwt6J9gj9uT8kaS7iAMT/WxpL
VCh2SW2QMAmxMeBNUws3fnAXNBtX71ttZ+UrrJOsAzzy3qhSIwhEBcvKWb2eqF64+MElKh0mg8pE
qSRKqFjxcB+vmffDxubkhGHUocTL3td8Nuo2OLZRGEbajK6EsvTqk4ce2LlzRxddWnbAiUhn0n0h
dEoYdmq/UXRhnltUHANtmFYbmSYwj3aiGp9Yxv5DnNXLG9wFhqfbJ3vvpkRpS1og4RPIE3+9NIay
xH0NJD5I5ni91F4VvenF3Fxuj7L3liPoLQ+zy1OzTYS6JVJzix5QgDUCeOayMk9qbquBW2nD+e+H
gptBcZH2GiVx+VWeBaaain2TNxCYat6Ir7SSmX5G8euCFFV6cH721g6EggQ6Im/6wlKjtInJqtwF
4JsV+RmfKuVc6M54sHn31k7Ssf7gNgEQyF/xbEJzluONbcgCW7n8Bo8X3+nd+o0y8BGiZG8g0keC
KJ0ICIW+64EaVRNN0QJWUzoaZ1FuTCezQt0pjwnu//oj4V4EN4GWHbnSto9WrXlWjBLpWEMRfYVU
fh7qoNBPEBe7gwh2Z1aEdIQ3LCGJylbdwNRzE0Y7UPo1TSME60V+rqmq/1gRlv+HocjAgcTRf6BD
sPlS8YiGwAStlyjHaS7U9JPQSdE46DPtqNi7V9Ei3ZOsHAldQRbn+mNF+LdredY4QZGp9UXTW+WU
4jsZLmMs/Iry8mnOnTbs8XL0oyWGXFdq7SVZ58pPVLHc95VVHABqdu47GM3Ym0pFcJq/m+dkcaui
0yumr4q0DQbKZsFUa8THup2erEkcCdDujociCIwdG6r0NnjlycY5rQWikUwo1PtS3SnM0c34vBiR
cRclnX4Qxe5tJY+agomxOZztrXOG6A1EEEeiIGVqpt9ZVsf3E5FAiMdje4Dn+dPc2SQAFI1MWQ/W
ZOK7Wcx8KiIwezxZilaP9qkeWNo3itb1aHLRW3+X5Yr9X6r3nQgUrtPIX4ms0X5BwaqFPZjNo79Y
5IcBRioQkafead4TC2tOmKxdqfq95a1PzQTE8dSs+vgpgxNR+WtcwHeHvZN0fkEsn5xKU6neZIXU
H1FVMeh+HOMf8qvWZtXyMbcX9jkhqI+h37YjNby27d4VayN+63NXKP7Q2IiaLUultie1G+rlZCRt
/m5aa9FcENYz1DBrel0J7K7sPmSZbv1c29p+n5Sx975Lom4NesTHjtoJLyNL2b7DogvHBfreW26U
KZAisbQReIKrN1/6dsFKJ7WGS2tZ1cVzUOlsPKLbIYs0nkP14+3b7+XGlaPzOhECSdmVzRMl8EKK
mlye3T6KX89eM/Q+2af12rbG3jxNie7++ocRQRfhDoaWMS/w9W2RL+wbzYHC7HIhv7FBgZwW26if
NCdpwr4Z3IOb8GXARV2VRAUtWWZKDeN6vNqzEn0Z6fANGL+haJIMZ0N3sXiA1udXqracM1hUB8v6
8ngyKM0h9MYh+wLTuB7Uy7O4NLj1Aru3i8/DmurUHkfrTQRw+OBNljf59elkKNSAKDRSPAb4eT1U
nAllWiLyy4TDeCpTJXobZ6p1UFPc2yfPR5G/4tnLny7GnFY21fIGs+2Hoq3EI0JOxQlnZ/SKDdSQ
/uWz0X4CzQfthmfzesDI1Qpl4oYngx2GsNZXTLpWZb4UWQfcE87rfYZF5V/HAqylxGBKAJxsD10P
WiE1Y0HwoSU1JP1720wjX0Rj+TS1h9yUvR2CMBgUCwRKqUZskrm6FUOvWBx7YVZol5hjexJ9Zvto
xRxpHO+dACyUpUwKyDKe6utZkVlIGQwAXvGAmXI1Wt6Jflz0CcH25rW9TpZvu+UR0X1vwyABQ2sF
oB/Vj833S9fW6FadpUwBEE6XWUu7d2Ph6iHKAe1wao0KdYLbN8vuPKWmCK8i+lyu/Ptne1RF3WPo
XUCFbZvq91jDjgHMxfaxXOD8GPhxXFApOFKs2h+UlFzSdSmNbo6fObgpikggXvpCraHyD9+ER9yd
KMpwUpZ8OuWVdjTR7drCgZa8GEI7eN9c25u9g+QMfMU8X8NIraPAtuoiMKMqOTVlMwd66a0Hpblt
5fXPeAStMAG4P4ldrxe2akgtJzfhNV5ceWnm69LARVjaB4CD7qUbcucRgsZ01oStf7n9UffmynR5
GaX2zoub1GlEUun2vIa5k3xzsm5+l0Iw921zui+NZPp9e7TtYyxnSoEHk0zubnDEm5VtSEvXhEZS
GEe6iZ9zmzxkTaVW56Zf2g+q0gyhpi3d10jMxeMwu/q32+PvzpbWMExbWHFE79crjR+gMnb9uIYU
J1xEKKw8MJOheG0LTfOVRRyRNV8IQfyZMKVtTKqxWMU38HrAyZsxAzJhT+ZDpd2t0+r8kgnZpReD
FppLOQVKo+ihWFr1lanlyYcEvNpBRLC9CvkNnBsHHACCt0BQN4/lTAOj5yOvoVl4SzCBnjhlVlac
MuhJ4e313R2KnURuADCLEv31dNcpLvWa/kiISop4YyaFeh4qtfk0ztURxXFnKI4KB5Tcku7yFsm4
Dqnl9j3GH0Aa7fe2UcIqm/LsVZkrB+u3vYJYP6olaFPxjgAn2nrJjnGmgNqI1VAv7CRQ1BUlwHlR
fsSE9G8yRCcNvzLL/iAi2JufTYJOWMofnszrpTSofuoVJmSh06vOKUKPhs5im9y32aEZ4d4uBUjE
uQA0AR1xO8NoYIqWpqzh6Emix+zMC0WBzL4raXp8XYy8+Lm6i4Msr6WftbVxVWRx0Gb8yweGhZbK
qJKgCzTmBU0DDxDhdoOihkM+fVZiU3mwKlxssqlazsk6Nug/Qtc6GHRnnYldZQEJSUSoKPLvn71q
a2kVulrEWkhqol20OFbOiTWn72ey3svt07Fz+5FI0UMAHkDdd8umKyuq7pqda2GktW4In8G9uBry
02mpL2FrNOLRcxFLxJKjCmox5wdJ+8uZSokNCIPYnMt7YHM4DaWeVcWqtLDD5SSYyzj5EntFFyzx
ut7fnunLe1YSnUm4pL8ENYvNtZeWXdbhJqKFJSikk1MW4kGo+vrQNF7jG10/fLo93suV1VSsCsCD
cx9Iesr1R3TdDiIhkunhDAXM79RpvOud4achmvzJ0urmldJ72oPKl/bXpiqC26PvLKwUuiTShJVP
qXvzqulREcW1OU4hGvHVKyVN/iutNn5y+lw93x5pZ55EJuhSmSRTsn1wPc/FFou7uFxFc6fPYe3p
+Xtk+Jf72KpA8ejz8KBUWX+yijUKdaseDzbwH37G82SI5hd3LTIt7FSgqlv8iWjtCHGRcQntXE+M
i2FHueqT7enIl9tx8rqnEOGdMOzSf7qN1k9n2Q7MTqk6ZO8K0qbybYdFZ+Yneuw1p8FKcfaRbJPl
1UCc3rwSdjlQv0K2Kr0v+izq/LZ1qXLljoguRTlVzcGne3m305igGUwLi7nRqbheUBrhrRYPNac/
cuuL2blzqDVqHZgZNZMiblJuw6i2f9/+jPujcgJ1Kaz4wtqo7ArUrVVGTUuhXyDYTZdhEfMbb6mG
/7qZlL0cq+T77UFNprL9dghjSfVPNLUpSlxP1Z6UylvwVQgdzNFfF7NbhnPv2gc7dOcs0Dyjg+ai
PahSsLweBUSf0dmDo4Zp35iXBszzietXOSEmWR58u5dhM80KNFoAXcHRwIHieijUlsuqTnI1LG03
PxlptlzsyE19VXHtt17kKaH9/zi7riW7UWj7RapSDq8KJ3RwO7XDvKicBhBCEgKUvv4u+dat66NW
tcrzMvMwHnNAsNnsvQLr71G274vXV3JvjkjlAAgHnA757CahGmGlNneA9xUNxE0z2DfVZ4dGcHZz
AnJQHNy5mnHQcDevtxPaNlsjhg7BHBCZCskHuDRXoOi+zkvSnwDVZjm3J3nRve7vJg84+LTpK5kB
YXnkF7QTzXHY8WgHCh7PoW10ZREJQZ7s7SKw4XldGWHu2FDRHz2QXw+thMLLwZ28M+AqpbKq+QIG
BFj87Zf1YkJcT8Iy3PhT+5G0FQrbhDRXBju4wsLL82C8l+dx5TOij4SkBS3SreEGD1GGQ8PdLuKQ
kXuriQ1Qa14JEQYaqlNbT8PHWUXux9e30cv9izxndcyLkPKgYbkG+z8yD99oL6YtltUAVpSt9Sw4
0lvNJ9r0zb2v/O9NC5CZFVgHfcCX2xdhAM0lLC4+J16dt+N6HPnc3OOydAOVvOOaoy/LWX3HeE0P
jujOwt4MtTmiZDJ+xVtEgySuBGBrkKqsSRA/2b03npay6zLHW/RB8rE7P4CJbHC0V1WxDSIkgFew
dAy+5ugN5TOw1uJnFOAqwWPC++toh6ckgtwqDgcG8zZxHruQBFrNfWGQ8mUz6kOPi0vf+11k/YeR
kKSCy7d21IFPvv1okM1goeoXAPzKvs4E5DlPrYr9NGKW9f71ffkyyVgRGIg1OPOrmMXmougYdBFB
V8NQkWuu3Tjo1Ip6cXImoE867Md0buCQB7kcUN7nv7dbheCQ7UO4FgUfoF9Awrud6mjE0sLiWhX2
wuRVN1P4iQ6Rl6JG5LxpXd1kyI/Upak78w7353LS4E/mA1AGdUYmNDoOosPL/QQSJYLvmtKu6O1N
NIqh7tyXkEkvRLeMkGkR9jN6Imh2OXF/eX3pX56X2MG9idcsggIqpZutGw5hKbylbAoSeE0GNcuf
Y9gld9WgVdEO3vKezvpIVu1lGFrHRFK5pq5ranm73HYdlbJGXldwqyR5nVhuGlrD/Djz2uRstQOU
8+yeEkWPfGVfhnmoX0BrH18bZDb0bW9HXoBkJKJx26KtaZBaEJC5dlU8neGY66QLcqR3f7+6eFki
1iNlWNGst+PVVVO22vHbIhBjXDA74hn0wFgRL8q/VD3/jCLmUad9b46oJYJXvupiIvDejsmRryPb
s9uibCc3qyJJAS+iOEz2VGWkjcO/Dn44OX+Mt4kTYxCppGVOW0x+x1JXdtFjO+vmbMddeJCb7E4N
BT0YNeDixLPgdmqtxVVXqrEtfOnDRXwKUD9oOgswaLJKFCd/X7zD1PDygTIvEhEQhG7Hm1tVUzxP
sJQTJ5eYt78G3jbnqYc+ZW+C5GAl987FbzAB/CCQMm8jrnLD3uOxaQqonQWfCBr9WRIxlrcwAMuV
dKLHQPU845Unitf36TqR20wdvTkI9WMyUHlDR+F2oj7ozXUNkk5BS6qeQEmfH8Dv5AcFphe4AsTZ
P4YBEOR2GNJ13uzMQVOgm88g6axJ7vm9eohL8q6MG/+ORoIWFFDorCdgYtEKq+2PZnyAmZxGWj/5
B8TEvR2FthBSP7TcoK+/+cJ93OGZrSPIzC/zWMhKy2JRQmS2XMZTTPVRuXJ3vAQpAvjQa5V0s4OV
CeFnCu5N0bsx/ynsIfrSue5oZ8OsBE8pa4cfr3/a/RHxaMENvtYUNyEorJRuSYRPO0nlpz3KeoVh
pTw5/kwAOI+PWOw7dxekhYK1ogaxELxwb7+xnn3AfkO/KRwRuzmckOMsXpLm2nVSH+ynvbtrrZDi
MkGPCLLHt0PFpp0gPxLj48U0efTHecxl00YfSiXGB4h+IebNBpi31xd0Z1SobaEbBXnVVcJps6AD
6pDRNHhtAalcdW2nwbqIQZOsRcKfmTZ0sgpNqoNB1wO4OaCrhAXECn83prZyjxVAudWS1LLQTjSg
mOGXj7zxfwaDZ3J4qYx3NHDJb7eaezU69cEp2Zky5JtQa8Jtgsf8VtJSQYNoGT0ImDljabJGgh0w
JgSq6O7AP0Zh72TMd4/cHl/wuXBLQ3sI9R9vFbJ9sdBNg6Ja6HVxDnxwFxZooixNDlq9953XdXn1
hwFwEgH/uCcxAS58P1e6/JK0hHX5FFrWwd2zXYP116zREaJSQP4B73O72WYfXU7B3Xg1mpyvlTKm
WHpZFYHuVTFySJmWrThiX23jMgZF7g1bVBRtgATYSodAEtYKKK/LPKK0+YTVbj7P/SEXfLu5fo8C
3BGAuqievsDmOWWC8tcgSsjeCO/BtSz/q0gSlZceMdepH+qT8rog1Yy1980QHwSobcBYR0cxcy0P
+6vSwLrwfzxKPWMC+MP7SU5MtzzQxrvziD3cdSPq1K+f3L2RkBGhbgP8wUp7uR1p6ltvhBYFIN94
9Yxp0ERBk8axlF/tZmkOUBy7gwGCs9Klf1OZbgdzpkZQiV468BUetG2U46kHp+84jOzmiH96fWZ7
+2Ql3P7fYJv7W3jJ0PgaQPKp5NE/XFH3ouc5PP+HUdbXIPoiSIu23QQLyiGosQFoixwvKiYajhcy
l0c58+7CAQeCxjTuCez/24VbtOYOfD8BnwIl6+xCSzcfdJk8TaX38/X5bPOtdeetiphA9OD9+aIJ
Zc9DotsKxJwa10QGgjHqxBBG1vBimKL7QWp27/gAdMRBe5R37EQTWF2s4A0AmaDDsMkDxk4KFiuA
8aENye4mlzup7cjwCk3rOXeItdxZ2h8P7sttKoD5IucCuwNo9RXIsTlpOqx8arMKISzsDHglo92m
UCFsnsUwyycLD9n3ry/w3oBInNduIsqlUGO4/ZTgsJSMQ+YJLedyThsJ3mgyQyElXkLrzqkO7UZ3
tg5GA2YKop9IsLYyDAOpu8r4CfSCtdNeok4Md9Sfw1OEXP1gLXeHwr2Emg8CCkw3b6fWlEOdNGMc
56U7NrnjdXYqUYQ+SR8MvtdXcXcoJKgo24PmBFzm7VBqCpH71wNmVcnxSjvyvQPy/52j8Px5faSd
iwARCbI2kI6CC8o2tdGVNTiwfYFSQF+H7+bB7T+jAcyyhAbNRzxew/umXEhmk7FEpXskB8PvTRTu
zriFgF8EdHtz8kGKk8BoA5YqZg8JqurleYy5yvt5+v76RHfiJUpoKLyi2gT5+i0qhMKWKJomRLJE
gLwsfSv56vKkO7gC9rY/cGc4cyDtrlCi2w/XhU0Y9JBeyXU/ig+6F/TKSDVkvjLxxUGvLnt9Vnuf
D5DPtTcB0jRUOm7HM/AWjZYAndZaDeYs4rD7KYPOfYuY5tIUKGd+Coe4eSxDIz83kSJHjisvHnhr
hFm1MFcuKw7giwIzG5MQ5d0kB7/eJqcx6MuslKb+Dhy5/dzTrjlVDhlVrrvQn+Blo+D8Ag3SbzWo
tUM6QKngaz211kH+urexIjyo4RmwvoJeqCCU6OjpZkmg77p4J5Bl5jT2oDAk0QI8OKx73xwKXqDR
rZLfL9BNPrHjCuoTSb5ICAvk3Fv8OjWA44GO44fsA4JXeUBf3l11YJsAaF77/IBv3H53xFgvViBT
53VL2XMlXXqBOlX3JCkJz3gLtWPqTe5qkd7ZJCV20DwzDZN2wPuHBQVd27Tf7UCUR4CZnUsOhwxl
TICBcPNs6xk18WtjSpnkce/gpsGaXRaFAemM0mbn6JalPcxcT6+fgp2PjbgMY5G1pLnWbW5XI+gk
Jxyt+xz0yfV94EF3PQgG+AdPS/76UDsHDuUSQDlC2MNg768/5Y/UdQwAS3cE7reRWX0Bd22AHELV
gTTNdabxMLiGdfPsS1EXYoFm5euj7wQxbDHwJRHD8BTd9qxaonQVJjTJgUz0Lj2s2/E6HOlBUNlb
Tnh3QsVjVZDBS+B2jv4QLl7JcaeCEv+tCRryTLAH7+GOesR42jk6aIismMBV6xa52e1IkkmCpBlr
OACmlrUSKjUtVFSzaFGrhbesLq+v3954IMDj8sbjErzTzb1qMyl621MJgClagIPOPyqY3J8t2TZZ
V9dHzePfPb0/3/DYIHB5XXt+kONHqWkzPzUQjo/UJ7lpQK1llA2QXo5UhldCdzcra7lQGQ9pDxfJ
dHX3TRnEcR9rD9s2GVV4MUH4E0p6bjaFKJvDcm88WJC9T43wEeHs4AugE3P7AVwDEGqS1An4k8zD
dibhu14gfAGlWBavr/3RUJu1qHFjKtFgqLG2xbVyIoE2ncfeBpCYODikO8cE6f2KWwbtAiKcm7cR
JdRUIyQ9culzcvaXBk3exWoPjsnOZsKrCBKRkBWAItdWKYMA26s7+IJC0tXCd22WmKQRUU7R+SMI
SjoO/319BXceLyvi4XeJzQb4YTMt9FqXMgyhS1XCYPfZiVGBisr60erY/GVGwe8NRBR02iysPpjp
zqdDhobC3m84DvhDm13ShsJNxgAzXZ0KYuqKNEH7/I1PpDi4t3fnuGoqYcDVF3Bd9D/iK51nFEtd
UuIBaIW/wLSAohq17EZCLVpWX+aAuG+i3iqvvdT96fX13Z0mfIRXDhxwJVtWy+pp40V4ISLBr9xP
cgaoaI6DsoZew3DEGNobC3FvhVtA4xjA3dt5tlXkzeEUIjKseQIMUOO7ivO7eAGP6e9nhVLL+gpE
Fxlp2u1IMGCY8M7sSkidMWkVKPAAh2gG0ZqM8oHNB1fUCzAJYh5gDqsfCKR8Vmmm2/HsgMF/OKZl
Pg4tCpSJCPTX0K0MjL5iO7UWDu5OGX5atKzhwSL8rGlUd7BhdwIAfsMKsgAXfS293/4GWhIfjK8G
c4ZVzmcoPMtnibfFwVR3kh3U89EQRrnuN4nvdhRcnFYbthFKdYOwqyIWtAWFLlgFuZ3ch2pQcLIc
5fytHervBUZ3EbkmkKzuVlnRdlvOmW+XKIz2wdfAHsOP1Ug+/vWuQS3m/wfZfMWkos3SORhk8lQJ
bgkOm9tSchJyHP99fagXqk//O6GVTAuFdogbbsILVwIlLM+scY2IHybS9bPr8uWbY4XsbrYmfpaj
V30ibjVlQNJ19E7FfStSbQPzPgxze7R91sltrm2kCKiZoOgL6Pe2oWGN1DP+4pS5oU51Rrl2OsEV
b3VaKmVayyPVlL19tIqG4WW6duW3b5V4doYAJgIYziW05GkPVpFJSzovwzXUnv4JWZyyfABcQh1l
KDthCDg9pOw4KajXvOgcN/6UgJBh5XHpA4QEcfsPTNYSLll89v8+1/jdE4dS+Iox2Vb5LCuqx9HT
sGevnTZTXNoo/TJZjI5g19e31N4HXNvv/zfU5vw74M/HrRqtnDbCy+spMSeIjw6nxDI6a0zsHIy3
t4yw+VsxJdC/ANbwNhI4iSxHGcwWFG8kuuKl4/902fRZgEvz6fWZ7b381mIXOgNo8AEtsv6UPy7I
IaJEOy6+2Jy087fFg/pn6tn9NyOhPjy5ofthfaxnFvwjU2hjRFfImviptAGCVagfofroy/z137S3
2iuuFRU4D0zUrVu4V2qrjizbylWUgKUFcuHwJGHHljaQcLiCmWv+1ox9jRjRit/BOxOv/C2oY647
adlza+WgLWnk0BEMtczQFfC7erMkgfgPwRA1DggNoXSLGtLm8zJTonngVFjzuBGXShg4xsSgubDV
8Pr1tdzbSVEI0XrwWoD+3DY4kYxzPlaIheCFl8911X4BWCU5ORH5L3sWeEtwINBxQ6a1ibpOUi2C
hZOVL5MbfZkH+q73+zFnzD3iJ69/0zacAkkBzDwQQMCZbrbsHFHezQn2B59clXfcV2lpTUcrt7cL
UQAGAwkLF7+QiMfjckFtB2fQD+f+HKtx/AwoYJlateYnwsGJfv1L7c4KlWAwLQAQjrZvccuOzDyu
6ouGt3Y+RZV8Z+YK/YTXh3m5IfCEAXIA8CVwtl5UVMygmN1RTgpvmvSnugdYOOuauX03c9zKB3nT
zmDIl8B3wmWEf233xKTdCT6bLSkWRyyZp5PkbMOjLhsidzxI9Ne083ZTQIUMLgsAYqyS6ltgSAdF
ARAtfJyp0Yu+g6RGzk032iqFUaS5UmB2L44MTJAugZ9MaenN48GpfvkB8QtWjgyoKr/Ja7eRFKYm
Lh1lYuXONNb3kxbOXdVAF//17/dyW66jrCzalb7+grruDXpWVV8T4GwINKYsJr5CKbSuCio766Pl
NMzNXx9x9yMiI4W48Yr/2JaoyrmD8RLXBAWoPrlWCysh9yD9gqKz8ddXOib3x1Dr5P+4jMxMxjbx
e1L0La9zHTT6oSvxYHJJWL5/fVa7XyuEID02jYs8YlM+gIuAG1fUkEJNMZymHaU+2CQ5Es/dWzv0
k9ZYv5ZDtvQlI/2kCSnUW1vWJ2cadD+IIMOJRXCAfn0+uyMhcgBxjxzzBcCiL73F86aSgJbJyDV0
Svt90zHRpjZD8fbvxwKqf2Xe4tbEHXb7mZyYVfakLSuXoW1yCgDdRc1qKkKg+P66SQbxlPW5iW8E
xv9W4NEXXkdnS9O1CCIuC/HIpXckDKWC6Qggs7cjcCEDwPu7NLH1ebHDkTitcWkB5qkutJqcVbBO
nv5+7VYFg7W6DwT2lm3q807RhUuKNJU6YPaHOg3hWHCtuuoo+r58B/yGjKK4jOrySgi9/UzDlNCx
1x0rFhysB+lL9jhblf2Eauy3IK7sXDAaF69Pb2cRQfxAHQvtP3AvtsBcAM65E8qAAtTij09wzCFv
YODsHQTBl1WdlYYE5wqw5lbg1qbMaADM75opYfBR7khmem/I4spSOZtsLCzxm5NbEVbw2CEHfMSd
8Hsz8iZsEC4kGWjEirBv29NcN8PbRilzVcyTJI27SR8MuLOgEE8G2wIXG9rRW6MOM7rKdQniu1DK
y/BNkyuUHI88jnaqLKvE3mrRAQk6HIDNXqnaVWMCAtvFYi9WUSaxyqaoL4sWcSULK8u9Dk1Dzhp0
0Dt8dhhmu3w82Ds7IQxsb7xCImiqrl6mt/s1+V8rPAKtrcqZcisa3TNlXYynVlV9eX2b7g2Fdzai
Mm5qwBk2n7FWaL+BFVBBLUH0126yWLo43ZKpPo7/fq+uHl2od4JWis7hupf/uNPA4nNFS2sYZAzx
fBfhEn0HwxF+1rhXn6S9FiGGtmbI+ET7t4KNmB3GXp1zVmsCiGDfjg1h3MghgeCFRayw8JapTSEf
72SAE5HC7cYjBdDdZf1jvDUi/TFXSUoxBz7GA0NYZV0cNlli9eoOUgVHSKKd4IYKzwpDAaARiZ17
O1Q8Cm3XXlIV7kLtb5NAk3/y6+qdZH7UpDWqgf/gnSfO/2Hf4KmI1iBCzwvWrMGhDyrobBQyAGIS
f66+ADDi3CXS0L+uAQRI04NVoAgdZzyobidoq/VZIhN8u5GNeUkq9sm1gGfoIa18MNTeWiILAs0a
BXKgs9YY9Mdna3tR9wodxwKGDhAqi2V7IjasT+g8+E/LyNtzCIrCQQK2E0mBL/j/Qde99MegkQ48
C84fOBeR3d2FmjhZx+r2rjWG3cWD/lvFm/UsrAEULysw5sHVvx3Pp9Dv4SWtC9DzHoUYcbsbekYi
Fp5LkJKzNomPMoq9KeKSQkt9vTPwrrsdsmKmrUU0ssKgCclSyGOWmYEMO8kGRoOruxwKW+0dQODd
VgzFasuzPfAht4mVuDMrdKNMMfQwa7CSSD9oE/z8+5MA1OVKBly1mbdm0FbVuklV2qwART64VNCn
ztjkmaxrLfUfDh2k64EBAyrkJejSNWU/RFKxou4ZeULzhuEyTMb7ZXKOqNUvb1s8IoEjRWK2wpfC
zRczVYyW+BJVBbBozVtgXdsHX8sjB9+X+2KlUKK0Bxydv8ItbvcFtCSG0qyMKQ/WtiD+m1MYG1DQ
W/u7nJmXv/6lXr6M0S+GQDreIag/Q6/7djTlLE3COkCvo4aKs1zq+NQR6ykwXKYRHcaLSnQNrTxd
nj1/OurfvIwtAIOhBg81wJVVuS3GUwOzQmcCFYyXZQDRvmG+g8dE+8FPjIZ6sFRZ0yb9u9en/PIY
QHvSRd0LgGQoXG375DGvIr+JE1XgHTRknCt1hhuylcE17m+d3tFuA/sDLyGMB0D/VkhrKhM6WMkg
CrAg4QZbGQLZcKKapE3dMKoOIOTrzritcmC03+SPlf2PUL35lgliWNhz6GiWnrwbgTjLF+g4ZG4E
vJCIm/ei9LwrcCqX1xd0b1ygnVexf7DeYMF1O27Tg7ypXYBQvEpEj4NdV09jCLsjMlofqHD1ualc
THjGVn594J0vCdDVSnaBmBZ6OZuBmd0vq7h2XZC+H6/OwJerGxlTAXRd20euK7uzjFFdAXMSuuxb
qTftTTI0aqoLBaIEWhbGUWmkhH3iZn7icpQfm0TMGR/CI9jb3jTRLvlfhxTcUZvv6k+Dixq8xYsu
sJEKisE7y3KZrk1vi4MttDsUmBhggiB+4YjcfkpdBYiiTK0rGntoh4EsFlg9efJl1xwcw731BLYI
zF8gJAEz2EYeWSV1ZbU1HmIgR4I3qM6dNbSgA7vOp8Hr3PPsBiYHB+TIjv1lhEXJYI2wGBhF6a2g
f2nLXoLkj/1qfHYKEmqfOls5UJmlwceKqOn59W2K5+2aj90eTeQXK+MW5TmkbVsdZDWMivBygiUC
PIoGL8Uzx4FdXMdRv1LUERCBK+2SZqU3zQh62H0yN0S2fm5NlZsT2GtNqaeXKUxlZckPDpogJbSh
Pdmm4zj6V2GZUGYNiK9dGoEq9G9v4b4vmtkn3+cIJKYsSqZEpKpNpAQnFlYnaedHGvamcMocs5nN
uMlcQRnGYXQaL2BLNB1SWe39M9Rcius0lPGYu9p4OjMd/iQG4tCupQKg6HQE9+BiB1yoTHTE/cIg
B97nWtP5DUQrSHU2xFj/BHOQXJqQcJU6E2PxmWDWhWsYKHm6nYyboQRGVeGvsSxP4OSZd1alwL5U
vQOEEpbwaquWiBQqKhBbHBPosaQKimSPilH/3wpqrn3WQHP6VzTOFb9y0eqn0iejn/v+7H2MRFXZ
VwuQHcBKBjwq07lFnfRcznH9YSAOVBWnyGb3S8wc/+S7lvoBGBcq4n2r6ztT6ci/72TMaDq64TBm
pW8NV9550nkTz6H9wEN79O7ptJBPeGu474aFjd8aweqvUL/uvwGs0wG+w+r+H2LBq/Cuskef5U1D
1U/HAl4hs1nd3M91iavJ7vF4UY49P+Eigz+MMZK+rSS3SOopkXzvAhLYua9ZWGeDOwiZDxKa16kN
lQWaLqK3fkio55h0KFU/3yeQSOgyy9juW+0BsXRZlrIeM10bD2wLL2rQXYAVJ9wQ/AlgQgX5oTiF
GI/+5FBVvnFmrlned77+UlFrmtIo4RHJ4mmoHyVePr/cCsllije54pcBoNHvthkpz2Q7ed6ja0gF
py5SQ/cziHljcoe14jO8N8s2m5NluOsV0V0ObYP2OnhN6MOurATht1tM81wPBNpcSpaTzkotsfqk
lvA4AxzD/+WTpgYSCZzkPg1hu/w5LCUv7wQG+wE+jicy2EsAvoTXN5IM4Hnm7yMUou55I8OfUOjC
5ciTcukKISqULTiEl3jhRaZ9qxLPilJlJ72dklDTk0IJPUqrMjD/sroCG2zy4jOLFmOdXGnmz71b
Lyyz2iZUWJPSRsILE7YT9mqpsayEzVnU1QmBdL7F1InQYerzUQiHnWZ7aFooFrtcZFBJa+d3C6uW
sKhHEgoohrXhQ1+PJk59y7K/kdFu0LsHaPc6ei7H7dpx/mOQcPdMZyGse+oN5DsUY+YPgXZRpfGr
aXYy7kzksXKWvs3ABGb+DztiSfR25hAQ7FDfH3I/khqSAH43yWwpF69q8om3HT3NwHhTfA084rOG
DADWGBPCbxrwm+Sr31mO/650Jw8uIkoDe5jqaBzr6+A6HSQALSWpTlvwJL4JA5OnUxeFdfsvgEgA
DPcQzLCLDk+GJ+NUxm5gDkJLP8OPKNs7HJOepyzSdHxDuLMMKbA240PUc8uHQnML4OJo9X31JbB8
gDcmp2nGrI+s6Ap9nn5IjWMrlUU4UOrjMPnefG57Yng6WkvwC06h5BGifiH1oA3tzG8JR2aVyVHh
jMXdOBFkwbXg3xKQ0/oUctSmetLw0Yj7tJURdd7zGMWFbAkr9twZx0rSyGcDhzegMwBVAXEiSCJ1
1gjYpZp0m1NSe14az3Rm58QbzOcgIGWYRpzE7mVaLCSGSCUiehIzm5zTskCl4zRDLt99mKEHJH4N
i0PKD15PG/W+LVv/wwLAO3whEl+3b4LKddmjjvloftZW6TT3EEpI6JvInmr3CzTx3PgxHjru5KjZ
We+7jnY1AgLxQ8BFlVdnXji5cKSaecXOCnj+X0kdmYdg5KO+SAcx5hR1kKC9JFEr8VpghkqoXcl2
yZqwCvERmaVgjBGO+uzRcqxOMCKHkoUoI/OLOsz2HsdQiH8n1gYLSDuhlhkvG+M+VmKpnztr0uVd
SMCZzruQxe8jYzuiQJ9O9Cc4GLb/hiZqQsC66PxsaTPUmUGOyR6oZlN4SvB7vHwxCezq/NnpyJ0d
lkOcTjXe15fa8qHWb2KCYLkQpe49nwXk26yHtsr7JliW3K/rrkttrbj7XknW0LfYgJJngMXUlsyE
je32JkKCB816FoG8Us+1m5zDjocyrXrf0+A/kyh6D8yEZcssVEaUp1Yza8oHCMlGLFW8n9WpxmTk
Y6cIcLY2M1yLDHoYo5ey3oT3KMAO4pIMS5ScmC1mhE1rMqD9Wrg7ohNcjrrpHRQscBzZEsC8OHLn
Mi5aE3jPdWSP/QPkyxfCU9er7M8hkUuVN+AGALvRo7QxPJDS8ts2sySoERPUjxK1IBeJKe7OxyHq
hAUOA5y7EwJZPzol/zpeTe2nunbs4bMD2BQtKhQr5GlCRzPwTmEjlvjUq3CsV+Rr2BfQeIXmhtIE
+I3TKJxZfrEJpEKtlALtxE+WsgaIgzU+nOvPuqp4l/oA81e/kJJCRRW38jJ+l7Dhk2f0u0f9MbTs
fs5UJymCI8RHnXyMmhYQfHRLcN95s0lw8p3WO1WxiSRwgH3fpS3AXmMaLVFn/5OwuGrTVf7Kg0b5
1CXoCYC1niGINWNKYm/qsgmuCqhsw7UqymwXHe9M2zDygqVpoucH8Gug+DMPJX0yQyjmgppypo/u
1LX3vVXXVc56WT84CbfERUAh3M6csSbfhwqfEoJxMa8B3AfmKquYdFGEqbVJUqBLgzmnRiTTnfYR
69LFJeOSTfWkvsxQSHkamjkBHLuPJtSHGmbstARB6opCEXIaxZlGjBtc/dkMNDEwJQmJl1aTnp+a
QQcWnra2S7IZkfVTMvZweYI7T/0E7XREXgEIFs0dRASeBsZ32VtmazycHJ8LkXKiWZKDf2ECiVCm
XT/rfXcRJ63slufaGhv3NJc1nuockmR17nnz/KSmpvcyB3U6lrY0nHxIput6yFDMDt00iZaBvCEs
IfSnEpWe6qwdSg5APMp9DWT+YqS/TgWVzhTnIq5OdTsF80MXB8q/Kp967qVuJjZdAuXo7kysUuO3
A70iZhhw9CIJP8puDiVH+mNUmQABLyOS+lXQJI/Sb2v92FXUN/ht3Zi4qRstsx+nsx9Z8guSU9l9
jmTXlk+lSAhCoY2sfYRzasBNdz+M7oIaOUQJ9cUpQ/GGAB1C8khyqq9+GSvS5/iHxX71lIgAJfVG
DfkAccqmCC3e47tUMTIzxAjhp6R30KOHxohi6ZwIaAJOg4nbC8o+nZVDwd8b38OD2X928Lct5wXw
D5JOltv30KCkoju59hx/gyVkV6aOBjT0IhWB0wEeqkwVXoIM8n70E/UxWlA/LfxojEDRaQj8E6pA
6f6p07Vlp1MY/aYCaDjaRAgTNK3qQCEgWdD+fpwYtSBuiBtmyB3Qc38EUxTPOC9V8I87loHMxigh
7xRSEzcH0MO/WKENcbO5TtDXw2OGaniXOKULszRfPWD/ldbZq6rOSxN0Pp6Ul7TTuVH4b01MfZ5z
ALL/hcMKnC87tGPfM3+cvupRVG9k7aH+zDio+A+8q32kIbIkQdomo5EXaisCpkoLyqtb0nLIQ4d7
tIDImV8XSTc4zwGnUZ9qfwZoDpzz5gmGH2rMrNrvkwzsCPetnECfSEHhSvQZDy75c1m0uE9MHHeX
SdTjF+gNJo/VnMCWxwwAyCOJcPB/hEMyqwvj0Ulxz3pq/MYgEFMvvhq4mP7k8IFt3sWjcZ+wMb0e
bwZifQCkIqLI9Gp+B1RF+ewLS6iU4yHxvuQlQV7P+vYjpuXT+4g2BMOw2H6arDlxssZy9GMSTraL
vFct5X3YTv5nZSOZxVTKWV+qOWy9XHkBtD/wVls+w3cDJ95LzOyf8Rroy6uMZR2lk8D3yeO27J+q
WfZRyk1FIMLQDlhtG1fevT269o/GJxzXLZQdv8PZy/1ptQTykrNOqsdJS1xwsRlsltYDwk+Bo+B/
qWqpm0KCax9nQgdBnbGkhXT8zCpzxqHTS+oQ5lzj3l1rVGNMoJ/m/Q9n57WcN5Km6VvpqHP0wpuN
6TkAfvyGnqKROUGIEgs+EyZhr34faHp2iibErT2pCgUlJpBI85nXVH0UzPpoRpatBi8urdG4kDlr
FAFvJ6nDoq/WOqLkm4hjMNm2QLoADe7YMQvtjLRCS/eu7Nwf2aABJVrHrs7Jnteq5IZpuENWSwT9
FQHZIMJU9I6x77kBoOzT3XhWi5zxKxzRVTqUTpk8qXUoSBmGwnJiyACuG0oTNJRFVptCI8rMLgwW
zV3urN43CDvR7jhvzJ7fDbBOr1BRFsKNynWpDuuQTHMo8toqPg2jof/AydEdorT1SrGvHexXuZ2b
tGD/oovGveAaP0ovqNKddAxi/TJxhUH67gDYkFRF50i5lVntCiy5y9CAmTeF2SxGO6okUGZKUyMl
XHeaQL9rwobj0/bu9zEbujnm2k57LuaqNUIj0Fv7IAvHLGMxt8UYD46HnEouVRBpYkwWPjB1lGNW
uLIIja4b/Mi106y7mpOquaqR21Ih0juBf5mQ5x6RQzUe9KT1JSF1WnChpYF1V2QAqKkl5esuq7a7
wRpMa4l0vSO6NwuqbtE8eMMn1+7hkg5uZhdnoqWbGMIqt+/xduyXY98UwWcYvNZF0aXGN6wkRHWx
5oiZcaeubRNNorJuTYHh+g3kiukyofNqRMQHCafrym0cVTzjnxK6DkfJsnqXU00vKyRaVPlxMeXA
hFpaLkOA06Zich2HCMLp1ksn9VaWaW4Tt4jV/QbEYEzPql5gCelOvj1GUPkcenG2U3uIRc09ixXv
cC4yt6+Cq0FMi0cJhxLLNXKw5RDCZuhvzbRO1v2kz/K5LucFqIIzB8RUc+JQBzLs7GlLT7jiOLen
Pbnv+JPrwMhRURQ5unXVwLS4/kwdq50xJp+Xad3VqdSCc1tl5jUoa+NONIGeRfq4DCcaphkplOcV
t8J2ljFsTLTRQhcdajv0nap/MBI7fzKtzn5WswpofSeNPMwKYbOI/I283CYVdtiIQXtW+uvYh0r4
yHTmsqkSTnVjeeYG8GVUdsP0zZK6Vu3XfEjpKavSv643wUowW1n9Q9qTmg52HfQtFZAVowA3dc1P
ySpNI5zn1apDTaIjf7AqIoKQOe6+N3ohhrAY3WEmvvXlvedLdeHASZChYD1cd7KoPufouz3TRUuO
xLPahOJtXRCB9O6pnNb2yzTCRQmbNqBiIKy2piaPiSqNYU9pNWFjaZypvMrzg1WbKfW0jjJ6iFHk
jDZXkHLYFVM35ScX5/MmovcEYEcqnbRAr6V5pWpvwTwoG8aOF7eNI5Mh0l2PMkoT8zvGO5zxHO7Z
2mrLXbpMkrUfZN1MMKCaJ6ovnk5Eks6fiiI1BRZFSB6FxeTqPx0652mYNUXlQ4qq+qca0pkbNl1H
Ajt3s3/VdZ1EoLYujDtL041vQZVNRjQr9ItVFcjbglW/Rk5rjmf+kjZepCnikJM7oHBMPdKRZ/jd
BX6kFcreZwtJboj6pDeFiGbMbuw1yaQRpk31whHV5F+QBao+t4FRfukLnTpEry+ps1dJMz31YyY/
BYWkZtkHbm/unMZxvybZXDFpVJ5W+taW/pTbpXUxgbebIj3TsNxavTH96U+SqHAgkeI0MB39q2tl
DUWtdEwJoKa2v3DRhNM4Ysr1AgPnNYvGYAUAZgbSvTf6wj6Z5Vh+EQ5KX3HWO+4zQdfCbtRa9673
kDvcZfpSfqZsWzzR3+61PcvTOU2Jp/KoTlciIRcv+wzmxwCcDBd0+bQYQMHDkomewoSCo7PHnciC
e9xqTXpMG2kQRCU1mVzTz+OhTsw6RwvQsY+tl6d6WJVyoULiD1q2K5NuO7jz1LlGykPgXyX19uec
tf3zCPusD4XvYyJjKSrykYf+0SegWV4VLX3b/tB7Dt+YdeU8L5zOjwDS5SMvYVKLyB0CiUSTnKNV
1TZd5OWlNsWrZWBFJb2iVmzNXvcpSdASRKUwGLXdHLjtdiP6zakZJ86CabDy60BLUch0PTXtyhE9
ymi0c+6iibzo2VDEUjBHhXOqhxoTYbId+1EVAIOunJL8MOLeVh77Q9VIsqusmpGERffypOf5bN4E
xlotW1hoNmy/xl9wIvQ5NK0hy/1jR42XLE+6dnZmUXOsYpUV1VljzeO4r3VNBaFR684cDe7YGJGP
0wb9kdl2x9DsXe876I6Oqsg8GoSePBS69BSWD0FhTFaU0j1Bn6fMyvMKuzXt0ipI+nejFWhN6CuL
Mk6QOnZ78Io8yVGzHx0q4X3R3k2jXua7QdqzClUdDNk1Ffv0mzLR/4asU6obVTsGqL1VuNdTPjjT
J0+bip+G3yf5PqOZSumSyx5XHUPaXYQJgXFQ/VBUcbuM9V2nPNLUYfYI5BMijg74jxtcSnS0kSZV
aroqLBcz6xyoF0FP5XgtIbO1lltlzgbPaeTrJ1NMWnYM+qL4ShRE9qcljYcgeUBFBtJo3d9JVmaK
UevsDTuwhfKUCkt+zX07eRiWeXK3ErJszhVtCD+aClKaaO1758wTZTOyOZBciAPEt2U4E6HVh7l2
/Pkkqdh9xW7Jvk01r8yjlus+4HUbp9rpk2EMoT0kw2VqzR5qWhRhjBA1Eyptwne0rzP5xXW2Ouq+
HZfyRpYN0ZXwpX/PhuLrNH5Snku2ZxummeEXZx6Vqy7SA03LTxjrWiCBVSO29MId+ZvaeN6nNFkW
o0IKolc2qaFNLlGMBHOLQ3K5S/zRsyMsh5siohnlHOx0NHGMEiVTWXuuvOX4EDdSVHPBtQBVa9cl
jhFbTissqlqjcUkUN7KVoG45/kXXUDG96EjdUBpEKOzoTPN460zG8m0Qg8rPAtVzDqZDbx772s28
aNq8VCJJnPKstY5xnXLWsIWbVJVx5c3BA0I+BlXZXHhfl6QFyjgFymd9JYN3V/adKLC1cGEBirpr
vDAP0MMJ/bLxskM+mYOx133KAuyvNvXiVlR1QnXPoTZkdd7Qb9Gsf6gkxbzdXLTG/WDb1YOTDvYV
3rYLakUdgtyRTOflAPjBpvlkiaJBY1QL0OsKsuxLp4akP4K8TbHZCaofSw79IqSyRF4Ea0Gv936X
VHrsisC5Fmpgb2Qzu4qr3p4pcxJy6rvRzZpbj17Yn7bZjkVIgYbIJE2puoZ+WoN+qNbUeapsVTzh
igeWckWI55hiCFleSDGQcJrcAWQwrjefUYhDv7tLvT6/FdZGpXNEJ28+6OltKNKXHT2aiPYve3vE
NFEYe9kp7SuF0AA+G7hkiuXKSvo5KvuWs6XHMisxSqpcxPqnuuqnXaaNwX6oi48klH+x2N48BFjI
Daq+yau9QqSw+BSc/qwG15105yvf7G4IVPkzXxtPxainE9plKVrY4bhm3AeEs226c5DZO0NBhfrp
7yflLUCGLicAKkzKKNTByX05J8o0JKJkGHnCqRYXZNbyvrXq/AMyx3vtWzR26RvDHkE9+tXMr4vw
y3TU67giJT1ClpV7j+7JvgLuuOtd8ZHszdu3AvMDvd8GlkNs+rpdnNGmbKs0EHFQjUE4ZM10TiNC
/6Dz/g4UZqOjIkwADAdzxe2t/4J4k7VaLX+u61jvOzZm7VXPcm27eydxIaKuONd1Wjvf/f6DvdPu
hxypozu4kQMgyL0clIrx5HDn1/GatVMk/dk62oFM9n0mxQcwwndAxKwKaD4w0MFsvOEgaFierQDo
RWxn6WMzYOVhjWMf0WwTF9htJEcTbcS9dI3+UVprF1WVKT8SD33vU/71GV4t0NTUUmtSAe87oxhE
jFOJi0yrzL8Pbdjc1hFmpuWPesprdKaH6fFCnSJmLDckNh/S0EmoV8Mo858maeGJU5Rj9hU4zUdy
ye/tDmZ4U+vD2xnR2ZefFFLkyqlUiFhU9nCRey3IySXraPA3zTel0eT9/RJ6dzwEeFzQ0girmBvM
4y/rNm9g5WtVh+KsXi3wxpopcrTS3Y8ODbNhk+D9/XjvcFJZRw4ICDAqHgfw9o3/MiAMzVRfnErE
SV012alcGCmSppNcLJNbXHWzpT71PS00gYUNcPGJzq5Vaqsbmvbox6msnbN6KM3Pv3+ud5cWmmZI
eJp88tfid4NwrDxBUxILEq/8pg1QyjVkncPfj/LubOOjDWYbzAyp8suXz4ZZkZiZAMpWUvM80OR1
aUx0j0m+LjFo/0id551TCUMXJDKQd6J6+xoKn7lt64y2V8f4ngYncxjUntajQ0kLuJeeKOd29To5
/t233DwO0PRDqQfNZPO1LOnaloZNRCniXjTJs+cU5SOkqOWqMeb1tNgQcj+4uN4eTr9GhFON6RGY
wNes0ayegy5fMhl7jioQ3XXse7sKqGv5qxflILsjUbG8l0VRUzM8YA410JTff9s3gKjtGVBHdQHO
Aol8DbRW3WgXxaKxsHXPRcRq9c9Ke2O6jRTDRZWae19v/Khoq+HvCskxMrwMphyFBx7g1aqix2Wp
pOjRIcdY+zioNo0Bi/Rhs0xYQI32R3Lgb1bxNh6ELZznOafexE5coUu6rLXE58YsvvuZ21Q7jzzn
aUVbtY3MtfvIQePNOmbEjXq82aEArXotsjDXAR06sN2QV0Zs5zy3vx4zACQ5ljvnwA+8KzAO3gdH
wpvbdRsU8LuHIhMQ29eW2/kwCh8JOBkPjS/CIADgLWkrAhGsssPv185777fd34yyYQreCqxrpk0L
Q8S5p1dt6Gh1Wx8RDDP80Fp1dSCcL78JJveDcX9tjBcRKO+IfDDAeTYqgkGvlo4cAXsA2WlizZvd
T4q0klJVgOl3VUwW8mhr2T9Sgivitkn9z0CRBfn4mKQXGRgp+gUpeUkG5uIuy4zEDyuTbuT/x2kC
QWqLFOkRgDV+eWYSgVpj5iYy9hspjho1rhjIMR73ARWZbF3GD/Ty3lvdlDmB2RPPbdfwy/HSoFW1
PbVN3EztEjlLle1nLbPPUasrUb0qPuLFvpU04RtwG25kN2gM/O/lgI1b06asVRMnk001WE/WG4KL
dD5PMKu69hZ3VXG3ZNZXpZneVaGL+sY1xy4J6261b5sevPvfn3L0NTehtY2XiW3eyycaVdOOvUia
GKPbOg562Rxr0WQxklzG3utwVf/98n9npxnIb2BIgfkPXKZXAReVBEuk+sSUF1Z+HDr1hH18Gvto
5ex/P9Kba554Dl48yRaSbrAAXo202klmpyatjIJouQ9dPbee0cj7SNrw7V2wrR/0t/ik9pYWvJzA
dMKjBZ+vNi5Fo+9B4SAkbVnamb9WiC06gCfaxLNOpAwf6VK9zSk3hgi4XE4SSGGIfb4cGpPzQHqT
1cYWbUKAsSWACc/LdgolqzFuBts9KTkNsZkR59gqaK6zdui/kCJ95K379qvigWiBZYchzU56radd
TiSTOmAJBAL85KjN0/xnAE/nZlJOO3ywYt8di7iSVJ46PNqOL9+ahqAP9Jmx/FZXYTVbSO0axRrO
y1LGv19C7w0FlTLAL9wADfxaWU0MTiNX32ljfentHUusOplJ/VAabfHB6fx2sW67EMIlCsJIVb4+
iehgWOBPAz7lXK59SK0W2GbWp036wey9YZGwZtCPN5g+nL+4D17OHhyxdrKHAteobnnslXuvQXzY
rWPRx46LxfRqURTyNmBAq7XlB1vyvfnkFSmAbBo8XLgvB++lbi3ZyltOWhXsOxonJ5BC+bHs1uaD
od5es78cADEnZ/8TS7x6TwgHRgN0pYu9wlH7qtHdm4XIKda9pAH0Qo7k0AELug8qHu/uSY921n+P
+4oBYLptppc4qQLy4kyY2jE91bVv7E3R9HuB6eQOicPuVBdBwA2jurvV7vzvAmvqj072d5YUiR51
ImJCqiGvyTOrnSIzXIoOu4/BjQCH62d10XgfzPO7oxAZegg1u3zVV/Nc44GQkZt38UKbc0e5SZ1L
qs7f/vZG3IQXNqYoA1FzeblwEB41uBrbLsaaSxyaccliDOrMcBbG/MEF5fKrXoZJsIlJZkjc4I1x
ur4cSuqBkfqtyQZpqy72K1w4094SzzP7KfRnxHE+2JHvDojJs847mDCMX93AmT8b4DS8jrYPGo4T
9OldVTo/6fLDAXDK6oMP9s4e3M5NBMVQjgF1/OpaxG+Zknwte+QRUivKhaNT8Kj0aGFSP9gM760N
B6NW+IVcDAj/vpxK0MzeXAWYYnTM9q0xYfS1C9wCvPzvV8d74xBQkzIg2OIiI/ZyHGzgUMIpU3R3
le/HQaKuoGN8ZI/23rz9MsNkR3nQCl8NMpDLamkydfGUBWjEUr3fp96w7hzBFv/9+7xzduHYtVlT
EFXwYq/OkN5w1NjNDaZvtrUZ+6Kvh90C2JMxny8Rm3ejIR//th4kyx42EbVFUKvkJ9v7/6VYg6NW
1ozF1MdGTdIedFN3hCxy0yy98cFd985Mcg7o/maWTOj0Wh/AgEsopkD0MdoV49lU4mRXwBOOJr/9
KKF4Z2UwjYgCeZsYATTCly9Fm1KUhE59XOHZckNbyAtt5YwfrPN3djA3mkFMQsU0cF5beLoCva95
tVnnVbnERSazo6AlhrkC3TjKyP8fERA0UErBSMlyGL7mnZpJbxkYVahYZlC8B332wlYQARZ1Nv9X
veF//Zj/d/osb/7r4Ov/8z/48w/ZLDSoM/Xqj/953TyLO9U9P6vL781/bP/0//7Vl//wPy/zH53s
5Z/q9d968Y/4/f8ef/ddfX/xh1ioXC23w3O3fHruqTn+GoAn3f7m/+sP//H867fcL83zv/74IQeh
tt+W5lL88e8fnX7+6w+UW/6yK7ff/+8fXn2v+Xc3kn5Y+r1680+ev/fqX39o7j9pKFGEolABB32L
/P/4x/T860eW8U9UfwlNcdBB3mzrrQh+W/avP2zzn+gCE1GiooXbISf+H//o5bD9yNL/qVNwhx+5
cXwDinh//Pe7v/hK//PV/iGG+kbmQvX/+uNllMcIHOzIrJMZkEtT2H617if6oKutFx49rtK7yhB7
uh17cOD+mOZntchltWE2E5ZNmV/qYLju/jJX/36ev45vbgP8zy3KA1DuJRgIXIdwFsryq1tmalJA
+Vx4QK0M7UHrFTCbwbQZVcwnoH5t2Ej0LdmNfX7l1JqH17XWBfHqjz6IX/hV5zPx6GO9gEOB9dyE
7WxN9yamCetBaypn3HfCAwYHF/H3j/6qwLg9OmJxuDsxb9vZ+3o3t+4iIZbLJXLdZa6Pi54b7r7P
G3sKwSohideaQ7UPZs3gnZLVzE/Smo3yfJnN/iPhj5fJJc9CdZoG0yZej2D1G+EPrQx62FPzhjei
UAToAwGOoysrAO+N3FrfpUD+NAKdGYD7yPTmIzFr4+Vd9Gs2NsMWdEgpGqGbvf38L9cC5IUeNIZF
y6mcpzUOAD73ob0M2MvPRlY8Fb5y9sRseMkkJeape4DUY3LsAnQ9Dvjf5tkZQMhx2ZuakywROGYA
FDCl2uBg533en5v6NLW7D77hy3N/m7etpeJTo2W7bfnUy6ce16J0DQVOCQkjoKjZuIo0onI8A9ut
RnAMrUTK9kxP7FG7AWwUoG0+YiKXqhDftuRTaVbchMquNrkVzIfKUCvaXD3+/cdkuf2K+nhGWhIv
H9MPcjenBjQArgxKIKe9P9zpaKbtmwHTDJgNrTKiDjV281isyNJdNeucFYcZDGcSmvrazlCcO8Pa
uaIFapD3kAU/KDj/UuZ6sZNhGG/xAHVu+rgowr98Rpa5uXTSlFEgnbS7RuYWnBIYUUmDlTYOAVCz
SEKTwM5jb6l9yDR+Ne5tjdDmKIYGclU6Ff7ZKpPhqYeHsoexVk7nKK88FTBkgQvPZfdJOgoAC75z
IJxEi/HYrtOmRI+XLkjteHCLerzuJidxDh36ElgrD/304CXgakJ98Pp+5w61/2EHa4tQX7w8cQPX
OiW7LRIjc3358t5amWIZgHKNKeCbiKI84N9a11HjnfQaCLCExmtG02QX8bSY+ufMH4GVqG5TKpcE
BlGLZvhHOvZ4rr16Lu+XdRMldoJRyqWvRVDaQMEvhPwV2p2svJMhp/Y0qWUuQHnJVjwVZk3R0Ety
MZxXtTpBRpFFTJ03wRnQvwmEDljKGOfpBMkR4aJR26NG2D0OEEHvFyv4EtAkO1VJPuWhUw9GFqm6
8eK+6+aLQEHDycUcUskV13BvQafkOCOfdX4NmUzvkLyWvn4vR/FTiEREllc9VKD0rpaugw+qL0sR
a4msIjSqa0xhpnjRvQhIkrprPLy5u2r5c2whag2N+DZDJyp3EBCac8iDfYIRsq0fzS6rdqbX1eed
3/Ekmq7vRasg5bJcsp9lp61rOKLtvS1Vz497fYaDpeWtcwldo98v65IitjAMZ8s8f1px/jykxKrH
tZmbO8NN73pUrsOUFXEEULRe2jDT2tBPRLknuW0Ozez637UWCaYitbINTW3sTIyav3GUnvUgcnfA
LoLjIvX0SB1dnM2t7MMxhT0YzopkOqqcdKx3tIqcz62bgkjxNAiCbRD2hRInZJ/TgwF2b1/nXrdr
AQ9HQPumT3AvHwJIs9dmA7rKyDtIpBq1667uDlouLhbwXF+6eta+0aMCf4kAOWBBvVCrfuZM7uSc
YcszPM9D2/7E6yJyZsJwqy8PfTVXN5qvZsSDkvquydS33AzmvT6IZ2s22z4O2hlDIXhXVE4W3V1v
oUAVT1udBQ7UqkYnajBZ/7NXvfezJc24CezB/dzNif/cdKtQke5CroSbq13ZhZsfmv6SuMO06+Hk
eqs4ZhK8vKOLc93pg1NjmGKMPL5DTCEZsiCtT8yE5swLazfNbycQdqd0hRxhSboahwkO+9U4Fn6I
lnZnh2swHmB9yxN4f3enLY04mICXHgGYH1KxWucFyVwcQEw4S8tMgz5dV/YBZpY4KdzDjuvSQA7V
nFEC7Bp/jKSXAx9NdN9pSXZPJlxeFuhkr3s/N8WdA71ip8zKcYHmyqWMVimz74FIl8OQAYzNVY7W
Rd+oz5rnmfTd61znBDe4d3wYiDIa3WK68YNBVxGJmh+C24Mr6pbU6thJpej3Jfyf7pT1c34YANqH
Q51/STXHuvMVAm+4ZrdPHKzlcQKZ9S2bZHXTjtME3jLpQmMpxh2T3uYh4r5RyQF73wJZpmjqId2U
+Xa201cTCoBmluaDk49QFLqUs9yFVxQGpZGc6nYoL5ayXS/hQwH1dfQyMrP8snJQJQ8yG7UAVEHP
rdETSAjp9qGdhqdGX4cHw2TFUkUx57MJCsB+9PsiqvETOauS6Qae41c12ON+1v3uFCx+5kT0sJx4
NY3pq1zL/DYYkyQKptKAm2Nnn9J+1E7miNva4i7i0NVecOynrLufW0eHw+qVNuBi/YY/5Y80UYpj
6Y3OGIpx4xrnVnpfed78NGpu8UVB4DcjAcMNGCGk0WU01qNRKv4zZ10FTXTpfhrwE+FpFIX4qkAx
HBfNrEImaTkm3QwrQlUJaHtLdNVDuc63Gwge+o+7PAUrZsXtop5qGwpz206gPy0tOwetV93VXVte
DWYxwrJtdWJfq5AXmp0Gh6QAFdrjjXc0QRJ3oVVO6Dkk8yQiHLvqh7pff1ICH77YmpKfagPupI0E
wBneQ3MEMJNJmJnHH3UxrScPil5UopodwBqDpDsXi4pSJ+m328NeDqmRpTHyydYRCDeaEuuYoxnW
Qwl6NEvfui6dbA0dr54vrI3CbehZeWYmzXdDJeOtUHNx5vTNfOgbWFUugBJwHRu/eILCM4iuf0xA
BlxUU2eeFr9YHudkVDdt1ZfXsM9nxChm2j+jlYdlPUJ7Heclxr2kOtApqiIisOlzXgp1VdJlcQ5u
Kjtnn1S9u+6XMm+v/ZlUJu8m1DFqJ02fAYjCsmx0zv2yzq9c2GLnk6uCGJD1kf8H+3mtnin9jZfI
7NCErd3uZijGOspGJAN7tyjCtF0eG6HEzpEqCSWue19sqgx7O2E/Q/pOECNOkgmteh0GSlguUJP8
cbxNO7O8dMYs+2RMZndCixGUvVFXrozsYMxP3uzojy2J2UUC7+dCttx6uGwDGWBo81Dl9RB3Tu4d
DTlrPzpvfIaGZZ6S3PTPiPiBo7sj//ESTrQwMaZuF4i8QLKVPKCDChmXPXYMc+eb981saGsoBvsn
LO/gAtzhAKQQHvZ1PsAEpaZZaM3wgPGOcXBG3b1vpGPu1dwMp7WU5jcvqPe9D8E4ytRqPDsNEBZv
McUNhLjuQBA6f51RHblqMJG+giq70B7O8bhqpmYN2wY/O1E187mVr8s12Xl7HFVr7wRq8SEngHUO
Tjt9GOfm87gGwZlmpaC5J2+RyATb+hAis+iFfl6e5xVZ18o6OXTFJM5sYY3HGp/lMkoq2RF2mM+N
a0932jhVe3s7W/wR/ojfzv499RM3jeAPuodpNo197dvyjp1dgb7ESiGCzoQmBhE40GZra3esdrxI
R3tUzqJf5bL0vs7ICx/TNjHyGNZJEC3JbBvhCDMlhmPv3+uJ7B7hzVlftInGcehZxfRskJjegPz2
i7CvESYGgC7TiN383Rztu9rPUVTkEpo9Fdwl5dx9gx2f3iEcZP8JcaF8ToMmu83zBIs+vG6OwNGh
kCQ9KN2y8aHbGWs+n1xoQAh4ZD8VnYNTWTpQuRPcovI8aHCJz8pLtX0zE/7iEo6Cu6rMm/wI6hba
YMEWsRa9vZO57MksaHdHM6pfh2JeEZUc0WMLrTFPbxEzkoqNVeY/DWoX56bZCzJ3lEt+NHq+3iXW
qOxYTcnyOI2NdpshijvttBVVvrAJFufLRoWN6qUu74Byt59bmS8Os+L/zExHx87ZAu/Nid7D+RL6
cuNImiR9XjcIGlmVf63lJe+uRDanERur2gUBu34/QFa9wJRefhq0Ujd2gb78HCQsKyiSS2funbz1
vsLNzj1Q9pL/Ev75D7aReHqYozWZ7FisA83ZrlB4P9TzfJZNEH4fHSnE3qiGgBuTCim7HVquDfej
wf1q2pOOBy0B68IPsOVqg9sxb5bFYoW6TXZEUZbrPGnNxj0mbrXcsDrK9CLIkcPeFy1q+7sJp1ln
b+bIBkSpCYV46FXwQEW0/mlaqjmOJHt/pq1LsIrgmrqchzW9qVejDP0RTZmwK9Zl4NwJIHhkoN6L
cBDiMkMBRUSZEfyEwI1vWGGNhDyp137l5s0uGpqbR9xegxQ/8tweD4NuJ8tO7xX3xiY6fEjQK+AW
Q6P5ogggzkQdpd9NZQ3eOjeP/IparjfHhieSB7fz+wGw+ro2kTArOe0QuvBY+5rbmvs0GKufarL8
hwrXw6t5QmuIlLp1R36n1L4nXFtVRIgpy7DwvfS+nO3ku776iCYtllYfgKDPMqr81n+Y8nISh6Gv
vK+Q1je+v2YpdTCCJeh2OWE5lII8g0BSqG5XV/dEhO43N9eApdSe2mh0si+vtCGzoBbQnXJCAW3Y
37tTJz/NBNvEJMBk6lDXMl3sphYwbNjkZnZRyVG7GqWTVdF2XcPkQbtzOkMAw38wWmt2DmtJHfhc
G4YGNbqhDIpvAjbMBVtZaGe6jp/IgfBgWA/F4kgzpmBRD5HKuq46n7JVQXGbkHGIhi7RHzf3XwMm
CZKJHKMa69UUnm8Ru7eOjGi8a11oiwaWk0Xckp9beu09Oh71jU1yas5By8Be2XvAy71Q0IqHtwwl
lKgcwuet3Rj5FeiwKnZheE27qtKLIGxKZwkdsxWX2jD7X6G0wZVLBt+KBV6ln+Q6n6Vu5t60emKe
NTB2v5toX0EgtFcmDCXfXoumxtUQDpiyA352852TdFwNtQuRw+js4HOzEXJ96bZ1LOelOx+G1Po+
c3hfyaoZ/wyoRdpsI00ezQwC5G2edThAQB8k5xw6c2oOpavwZaFjXGjh6g+Ls+fRLXc/22MjIqQp
gMg2GRyq+Pd1mV+mr39N+z3ajCQVm0moQ+3ytTA6KgFIfyWbalzbBFq0InMVoFaFekIRNAcoezP4
JyRgLK7YAqouRHQ9UlPVLVzRZqAQsVGpupbJqtmx4TsgreCgO5v9JN4C4Zqr4SviBJUbaUAnzvVf
9D6FhiNwcpa/Hbqaqcxo1NvqbAINpx04WoKFTG2o0hApDfCOrVJtssULpRPlcBc+Mpj4BWJ8MQko
bCAI6kEPMB1sLV91oVqRe1Inh4btVqQ/8G2vRYQ8lXxeJi+95VFgAVqNcZtmAwE/FzrMZ9yIsbt0
SuOycpfi2qhym1W7MXF//4XeFGnBf+LV+MtlD64u7cWXhRm99SeQS0R9fd0WD2likPh1+hoUrMC2
Hi8mdA8OwAgRNlXr/6HuTJbjRrIs+iv9A8jG7MAWQESQDJKiOErawKgJ8zy6f30fSFbVYogtmnrV
bVarykxBQADu/t6791w4lQdRonMKNbujNvvz3+Xl9GdrL6LAQZsP7c+g631qOkha00zzea4osmQb
dXN/xG227hKUmnvwCM4bL+fL6dnPyxFBQNcQFTcD/pM7tzHFLxmwmSCW9vNIVPfj6A6KKAfXf/7z
jb16JUwO6DB9solP5UWbNTlvEom1N/OhwhLVctFVKRgyf7Z/Tjz/asx031T873Ry9GLa9P9pvrRp
oP7zXyOc38ZLlA119vwfz/XX/zj71qtvSTNnNb/Pz9HVNp/a/vufsybD/4dfgKKfZqS7nVrpBv4c
NRnOP8LE6wIabdN8W9vQ9l+jJochFM1BZEvbCOrXURNTKDrkvLKbVMvGq/FXo6afY/z/XigEQTfw
YLeGO/YUlJSn4RjrVLdOhSI6xPU9qCBjR9cCJP/elaGr0g58pC8fx3VigSCTWrAp9ApFCmcKOOY4
14FP5QxWoToN0/KcjIvxMKRixvQnFQL2BkJQvoMJIJIdXSZCOFbaVDW7V9l5560Lai0yZ3r7EUZ+
JMNkog79taOv5Pz5g9S/60bJ7jfObrzu2KC3AKxCKx81B91jwMqXwMRycmEHMUXwhTBH3dllTOoe
fc3OnvokLS57f/IBMJSec7csKdte7BR9GrBNVuegFaZlFzti4f9ITOPMyGYzj7qa78WT3tJfYWPx
1KEyh/7ozQsl4+yV7g71QH/M0K7f6ZVvXGXweTaED3+sVXvz9TLF+XXGMbgLqU/pBSnsm3SEJtUd
xkI3UdzHxYc4SXo6vAzMgs6VQxFyZnLiQMeF1MA9M2D4aVbe3dJMH78PxJ7FxxLZVRPBJvR1Qs/x
IUYWO5e3Y33cYpltVKmXHLeyOZSOHu+MTi992g6wDAJBTfFpsXUxBwuO03dWSnMg7EYyQJmxlMkV
AEj3k9ZXmK7hf81fmkIXXzQwUDLcNJLH0fHXMuIQSFkV554fWKQjduFcxumD0DiQUwXWq4jw7hbX
Ff3ka3zSugbLfIY/JGDN5WHqjfQRc5Tjl27Rxp/MHroTDenMfDR7TT8v8rZ1WIzL/qwiYaUPefgc
IxTIEZdy3M4eoIagvOa7aB9yUSWf6xQgFjV9g8Knqyr1VBFTDXMJlo7GTIPmL5fWwRqW0JPmgHGr
c0OXBNdz07J9UtdiAN0ndm+Cd3EnekN0/3qx82LXOOZSyoQCIsucoM1zwkIyNx3viNvmr9YJREwW
mJpzzg5Nft7KbvpM92i5Fq4qPtNGG69Xl4EfqJPEuISLYZIe7rjx3ej3iUtlNwwUpLaYlgCYh1Vd
mNq0cN6EOJLyheXV1Vhr+sMwitHmdW2XTwOwJDdU69CDGqwrUIPKG9I7cOOWCqZMel+yfNaePFYA
4KdTvr43m9i4mejojbAJzTmNaJ+UywYTk4caaWlLxy2fDcRfsWthNcktdbEmrvHodIJYlGIexnvP
ZNQW0m6Sa9TLmga4XaWb8VQKoG50fRkqJZ2WNDf+sq5WKMlc+4o5qilC39dQSRd+/ZTBxvvix1X/
rUb1auzytuLByeL9UC/LB9zcy4cSGtitBbpMHuZBrwm3W3EBHuigEjJqolu/xQps+fgKjMEODPzd
VbAa0q321JvQhXIqKKifBhigxZW2FSyJ0mm94w2zpvaJQbb6kmIbEsGkZ33B31PHzNtQEkeVM88H
eEZNAofAti8Qrpdm5HW1/RV6rP1x9Imo3AGAMybe50U4oW0RAb3i9LVDPx3lQ58bCNtyr0hVRMUg
7b0nmYFEG8vycykr43NSWAx9Uh3uzm61p4m5DDUJEer9UntHJ/aNx37q1MIo0c0y7tJPHyuLHi42
5CIh5S+t3UvRTCsfmtlpsPBUsXxhn9C2blfXIoLXzfao+arpQz4CkYWmm5fpTvOM9Wlo8KsHvpPR
aBjl1KgA7mLWXOZNKiFZrBRGIRWJJkIsq2N1XSV9/YVjXG4GFCDT+9XvqgxD0uDemqLTvw1Y0vXQ
VsrIIyjZ7AZqVFtb3VfKibLB74sLwdNYQXHSEg3TrEk5cuuKNpKHF16Gfus7rOkIbeCYWgPsstVt
MYSzRj1ivSjFIWW6aZ/VVuLdaWUBgq/CwkIAK+KFa16syg/dfsxb8iZiN48YJGY94/TE+C7r2aRS
hQ6W3ymwRCW4DaVpD66v8a+nmxKI6FoGtDthitE7Jr6TtNHSGr62m9i0P/mLsGDn0oWYgkKIUey1
STOvYTWq26bhN418LZ0EYyh3/UwZXz65OFCms6aJxTG2jY2USpviywgv6B2ML7c7OrVI6mD236WM
ZeZdr6XVzNSXlHtqtzR9Q3T5Unyw7euYmyiAkaUgbcaW8fKMbdeLw0qeMfkd8+GmgiZ4zr4tSHTZ
Ukfy2olw2ULAzWfxUxL5V8fB//Gs9+JE+Edt0v9F1dEmJ/mfj4Xn/fNLkdL2r/88BbrWP+heddyU
DgynzULxr1OgbSMdwsuNrtvCb4aI/N+nQMv/B/kN4c7IR+Chcxr8t+DIdP7BguIik0B5+uM/+xvB
0cuBNAdAJjIAwpE1YfXeNEcv35Va5ULmnWnuqmJq44t5MLNjmg9GfLYyEfc/OQ1b5ZlZJyO7+S9P
6BWt0csy5eelUd3ZhgN4fYPqn1y6U1lW2EgF7CmjI1Ln8n6xqfWmWYeL9udrnd4mvHUb/byJfJ7C
yHV40r+qYeYKbWaRumAgl2rZD4P1NWOAsVdl4j4Z3dheYxp6KxHx1Wtit2JbNqn57JNHy0RlXTGZ
y4iBv0WLee2+EaSWPIFR0a6Lrr2lI2f/naLR2u4TDZuBRQfVJIXCy/t0IP+CsyPK1G45/gbxmDMH
khaHD61et8lV0rz/85Pd7uKXIuLHFdG9GUgtbObfPwRlv+iMFomQpUwbGTlLV9Di6vIjU2Fzr3fW
8qhrw3T46+uhncQqi5TC8unsvbzDgQ6Wp4xORr2VHNO5CHHkptcAILNz8t6WN3oEr/yG9AM5GJoO
iiRa2y+v1g/+sJF0aLoWXRLSDnsHFv6KgY8WuLVzZnlvCfBeCqDE9jh/JA7j2PS34v2kS8AxK/E4
GZFFa7oPA2DTC0fJt1KUXrvIZjvSt04MauWTZ2hqK2EBWI/IrjA2bNbSyImjr+f97A6wkL+uZvz9
6SEhZ4HjwRn0209bHl3RdkhhDElMRa/Gg8soMHtnuY2Z7MGbCB8vGclcR5UP1fpWpPDptVlW8RhR
ebN60hU8jVkwIcnWXdqraJ6lhgyoHWnXz/o+HgzoNlmtLlTNg35jnTl9sttVkR2xNv9I6jhV+Cqg
TAQ6cwzMqGKryHapvyh8jETt//wZ/HahH0YgolZdelfc6Ml7woCpb1IB4hmaEdOONK3fm/Sd3/BZ
vnYVxLCc4UwUXLp3soQJj9hpzUlJKvQM+Ykm6uBF8HWRh/75bn77sQzuBO+GgSOOjeH0M0M0BJaR
rmvkTG7xlTBbcwdRo3qn030/1mxiIWyc8S1L1UkzkqMRfTg6LTRZ2JZ199SR5k1xmQxQIiLXPLQQ
AL1iJ4b1QAfvbNCcsyX3d3E7HXTrrdfkt/vF2YQSgu4LiXTbN/JyWbEnORA2MsioE1ZyuRQWpCiv
kQEm5tneJXaTzdEojfHmz4/5dMcVaEG3hhS2f7KpEKC/vKyoffi6rHZQmXrp7myw8FAb81h2a1jW
jZa9AVz57fXZtKe2QyML+zKelZPdqGr6Re9iTY+SvjMi5unNWewX+Rufwm935ZDyQI8N7okApWmf
3tVs8E17pReJavaOtmuV3zRdW3fpmqk3NrvXLkXuHIHKAr/f1oB7cYzQertZVpWSMZISbqR6f6W3
ki5gOLKRneJvFxNujFOhDvyIM5rhnizTk71WI2NPEQ1CL8770YsDla79G0LR1+7JRSHJB4gtAfvK
y3tqszx1NOZ4UPVa8aXWm+aLnQ/1gFGchNm/fAG3OwK+s31uhDadmpbHVayQyihFZh22XrcM2RV9
vOxCoR55413/7d37cSnWfUgPBufok9tCsadyV/HwkJ63RzB/ML9ENfztArldhe/J4NjFBnfqCzcH
BzRyDhG5EnNzTxBvfoG6tH7jJzo9YyFnf3GVk3txoVgi3uO1A+agHRNyJm4kU8tIpYkFmy4tH/78
M50CYPA5bBekaY0vHcP7KfSq1+x4ZukSUe+Oy0Pb5tkd9E/rWGSy2Bs5mqlNdr73ikG/6C2NCKF5
ywUwpwXoDtM+wiveyCH+bcXc/kYcwbCeb6/OD/vmL8dMEucFImXeHDFgONcMo7+sGgMc9FKnYa9P
X3WESo9/fgwndfTPp0Dffiu2UFGfmqOnqlbNWhkiWolRDPTFUQe/ZNRNYIP2mFjNbRJPy9WG+Dv7
84Vf/SS3uDbmU8hH3JNlJkW7JrTKEZHVzai72lLtIF2osMx08UbBsC3Bvx7ff/zSv1zqZIn2alVm
CzqAaEqXFWKEcUtSEJ2q2mkD2pKoWHR112WauW+spnnjR331GwWmgP/PxoN6mvfV+IO1Lho/KiKh
7LAAFz3IwX8r7e/1p/nvq5wa/btEuukyC4FFel6P9pSC8vO9NnRa6JB//uFevaFtyWZFgBJinTzN
Ui1ax6GJHw7i56EWovlE0+6tGuHV95KBEluqzxnmtEbQJoCmCYqgaHXc+sK3lLiYQeg/rTg6nxvD
qS8o5Z2D19lvRdG/fmUoBK5BB54X9OVekXo1ym9sL1GJplMGuNiMM/gM2p6IqBSttN0zCcmALfdz
8eXvHy2nXc6HfBIQOE42Q5DUUIa1mUtbmbhTtd1cZOaavLHyvfau/HqVk2O1FMOiW4OiV9Ya+R7C
qx12xtDvgYFOb4zCX3tXfr3USUsCtGklvJQvrxbzcI6jAiYccto3zhCvbR3ih1uTyhJhwPbPf1k3
RU2UV2tyQ2SP+ZEBnyuEKm1EhpgRNiuvGaI//06vPsFfLnhyGtNRyDpjhnWC9LfyS82wDwxvmT0O
0G7/F18bnSuPJgAZhZZ58mN14DInqM5eNPe99UX0szzvl3V8Y4t/7YZopAgacezyUHhePsGOdIAu
cfimCxsiPJVufDRbZJYMndLd3z87cCSMSLbUvt9gEmSRJWnb4MjqgATDv9Kar/DAq7MpTsc3TrKv
vX3Y8rHY2pxlf3svShsVFvWAiEYcgaHewtKpiOB442V4/SoYk5mbMP/WT95xsPmMn3vcB27cOnsm
5e2lBGxy/ufH9tZVTlYlWQyUMBq/kOxzVvlk1nYZ5oL/1VU8Qc1mUERsI/tfv6Qu9vRsnVn7GtCr
wYBrMDAIcXrjFXjtXhjHM4ynawjn7mQHKeZY2QpbJaM1jwk8rCfWdmIu/vzEtr/rya5Pv5VdF5EI
LLLNA/vrvQymQ4QnI4/IzxFGIeYyEL7E0un3Thwn/hvf6e9X46vg0M8r8KNhcbIGKcdGaQfUN+pa
PDVh2kOJiqqKQu1Sbxjmv3Gk+f0ROra/xUDywRIDeVrQGGbmwVNPzYh5trHnKAUkEb3gGwvrKzfl
GEQlWQ5Cvq13fvIIvQl/Fx3HqCHqHBWyaK0+gIQOW5eIuOItos3vN+XSJadFQR/NYYU4eYYkD3Kk
KEwm15nufKW3Je1Q1nCk3/itfvy9X74aAAy2drxJZDZt1pOzJ/YdQ7bI60DLyGL5HJPg1wkUpJou
zwtfjhI71WBbxZMtEaEd9NlaIGhXJijw3IypJagF+Ce39LvNbN9Ql3d72PW6j+XO8/OQf2bU1R4A
X2ru4mFWePRmo7cOf/uGu2hrdISAOhvfb7Vz0udFM/YW9cLEN7sXwpmTcLLsLtuvRd3c/t3VMB6D
GqKTxHIK2OnUbNusnea7rYjJWKhJrCREsimjhP+EcKcpTf52j+VyG2LVwe0suN5p32oa8MyXte0j
k1E+cSiLZRk0kCwtj4qprt4anpy+e97GYCBokIGiQSl9WuQ6frZ2frGgvu5TIlEhCNofe/SSbyxK
p0cVwKxbmOT23oGRoxf48ovSPGDKzZjGEcGrHYPlshXfZMUMGs9L+4l4KGOJ/vyz/X5jDLG3/7G9
0444RfrR/8V8pMyYbxhqRjvUCDmWwXtjpdi+nJP1lkqOPx5POmgBOqnWydc79MtQM/tpdosJ+fy5
1F2tOxMe55bbzFTDsk86fY2bgBCVDzD4wVlPZkF6UuW9S2ZrnQItVThthPTRKyQNMpQuL+JnRQzl
Bi0mdICFsPmgiuToJ8b9hmXFFCSg/dk5gdR45HzSRVHef3HdarnhjEss0UjT5TFV3UimoMrvgE0P
tyQVYDtURC4lx1xXLeZNBFMRXLAxPZPTyniuMAx5XYveqYLRzap7B7X5wYoz+xwsIh3UDHDT05z4
/YFgMHmtmd23Fn8S1P9J6diyUuNrlXcyWEiQ+GRIfzi2gyhvyHliR9WwQNxbU1bthUWAaczfhCyH
uI1sR34u1jpBYmzL8W71ywZ72yxrE6x6bcSYRsEjBg2G3iySiZeQXFYsOJR0VWF8b9XsaEHptThg
kUKfuUvlHTuiSKqgxOYappptBp0zqutqwHArnKkPiREmckH2nU6cJC6HKwun+V7aNgGgYxFXKrBs
bJo7e8DrkGnxcCUToodCv6j1jyKe18fcphlSmCYwV2fQMRjm/rTX0tT6ZpuzOaOLRwgQpBO5Qn3D
njgnJrFSKUfdx7EVGqkChrM9qRqEIzAIFGyhQ6hmtWVnoIcnHw3XE0G5jniyrJLgJ5KH9celscWH
JV2cGh6DAfOm9YzmGV4xWe/FUCffy5HYSnwpyXSvGSWK86CHOYTXpcHLS8iC6w0u4qR0apdvFZh5
44Zk5QFIVG+6sA4NP77gjx3oSyroqcDmXbPdM7ViKJYvY2lcdSQPzTuEXO1ZnBD+tevKkZQPC1Fq
YFax4R4TvcrnCyKV5vZdx6LjHESFPOXrjDmy3dd+J57IFtMuenNU2Y5IyerJXPNbg7iUSDaw8EyI
DmCWAMPg624IO9slI36YcJ0b/wti5uJGtpPaz1OZGqFpJMXVopkxJqy83+IISmAm/bDF5Ci9dZeI
fifIe6TTCZZepPgN2U8k3JB1kuO9JRAmd9H0z/tMGGkTdIUt23PUcWm1rzO/vE5wOxJa0qyknRGc
0l6PAxcLF7dBPNY1XkbmkUs2T9iw5cqrvM0Kq7ptqGBos6wJbqIHa1oNviNMqENI9oyHzrLqZHrL
3jjlexPGsrMTPmb2W9dRFV/24jnkM0eEOs7NOx9DPmF546BlU8jjMMdwJYBqitToIaojRrjAeLq5
+jpoPR7+XHJHPtV6UVtnSFM2ByARFNpF443DOwyQvhYZrEuDTxSR1FMGnS25BpmeMSmZMffOEQTD
xguQlMz8wWYs473AHSp2rpdILUL26vOpFZ2PzgUd9h4jnZyw0dQ5pAnptTfezJe0J6lG3SS+8uoo
dmG5Rs4qqbLIUnC/VnE/WKEG0j2NapYxnGDpuDLw7ZYYq2AiIUFb+N7biGgS0yOBplCPGs7aBumk
Ly1iA/LEIF55Td8RP1Er9Kt1+2yjwXznrICko0nvNBk1KMqQicH/v0zxaFmRtyzF+VQM7nrEDOV/
SHp2v6gfTOVFSmLc4CiTlH6Q1/mCN7OP1eclL3QrbNF/fpyVWYiDnRuMVrRmSJ5dvFV2VDUJBjlF
ZJFOvniW8/c1ivTJBTmvBxauEm3HYF+DM4236rA4QsMHQw4XCbxrg3WjV3oHLNnq5FGOaq5DUAUt
/l1yrkBG6gPawDYhTGmFxuPBE8jcNRfnYjEW94q9nfYs70BlXOiN4RV7HXv6ZUEiuY9ICOXhbvLF
upDfvZpPpBn42YGMtFXt0OTmbqDqWX7XkUik57PXFuse9Kl76RcZW9bstGha4eobNyY6tCw0ejVs
vulUfJ+Mwr/m1GTZZylBLR8xv2Fnt8ZeMepacz8/s9thbkJcUKwjTW4b39olIygZNHX70RScPcOJ
XBayMes28/arMMYnPBSQZrxMFe3ZyNbxvsD6wwbREEsb9opMR7howo9DbBbeZczI5qtWNOCeKwPc
Q5B340AScQec5mA00hrCchLuF14yOOoe+7CxM5TBHbSWnEmPQW+AABM/a35I5956nzZ57uzTTqt0
vEDN+rVpctYgDxFvGk2l6Mc9kXkpebDJuoiQkEO8ZcyGfJLYCENkyGjnHEUH3oZPRPX0JqqCLSMc
5Jo17tJ+0D7qxGt8WsqMBjDKYetDbldEsGbk5xQHg7Hy2eCIngzgbt3eqIp4yEBvTf/ScPKkjLK2
j791W1JzIByCrwK/twmRxJs24kXfuOpI6bLpnWeUoBpEo9HGoGkHmtqG++2FQKpWL6yB2xJuqMni
YcxUqUd9ZRG4Iaylm/aOvayfVcxife2a6fQQ4/We9n6RLp9soYpLvJq6GdgZ2b6YAJPqG6x2VtR2
HFP/fUPME07PTMOMZwCpQcBLDC1p2Sg+vaDBJLMlY3b8gH7lLxZxsCAWDo2Mq3lHNEpXH2SjMvBZ
PGzQBQXUH84SSUvm5lrqKuiZnH8hK8eyjp0giwnbY90SkWrBc78gjyrFILeUhKfxiWVZWK4aid+q
YJ0Ny9lKyQUUiZVHZmE01ynBqSZGYY24olZliU8h4TvyDM2vvm/6pjJC4S/99MGMWenPSXlFESkH
3ELP8SRzY6dsEytbUyvG9FiuoHLvMiqE+kdKdfdedY4qpp01NBB5hJllzdcR/3lM51FkU3mwF3dW
w8NKfTOoT1RLIAcilCh2Xr8fFrWYMSEAUASMXbz2C8nKPWwHui1gcJBk2zy4ZtrprepcPWxcjZS8
aFTrnH3NytQsPggDIyD5pIS3G6Rqm+gBK8zqebBCnK/3beVKuS/rrI8jZyxwXmYJDOR3sVnmFxZ/
DXdb4SG4xoNdfmO5Rl4our6dwjbFzI6pkwYUqseuMYM+W9JvA+yGMmjMtUM6j4BpbzvKOaCD1ct9
ymiTSPOJ/yfi+zWvKgY67Kkzv2dgse4lYd1yDrrqbTP39xKN6kebP1vbeWlLIlE3zstBq0YSwL2e
M2lQTQQQkWCwLu9LgP7ucV0K7cNssEnu7UQYTVSqWi27pSp6w993ubP2TJKS8a6xqnzaoRTLZVhp
3kTuicqJuk6Q5Z8T2rSqh76f0yFiy2i9J8Ig4Q20ZE8/4wfXVYhXmc0PkIXy98VUkdW7TPRFw0VJ
724txxr+OlFIbUjWQBHvkzVFD2yZsYe1NasNMCzm7N/iZu+usaTmzlHDG3lEKuNiup3y9KMsLOsj
UIMmvc9b5PkHG6vdu3QdWLB6cEcoXpHtBgL8sL3TiF3ixEiD5qMoV7MKTToVyZ5ge1yoIzSaeq+D
Mr2p5VB+N4pKirAaBjKQZ6EcTs6WSe6snYv1thRt/ZkF0bzHfg6LwDHjPjlAP8gF8jbDZdSq3CWs
6zH9vkkr7ENVmNNXqcGPpYLxNtRUK9szmY8tDjjPLr+ThOLOAS0alMl9Mc43q114IBoaI/6Wm+5I
6dLCJgg6qYpvRMIZy8bO6y/1mYyaEFkuG3MzlgMlXGz0FzWy9iqYB0u0xBorDtsFnaLIMnIrDwrf
au0dGu1uCQYwkB8a5TzF8EJCvUyencXqd0O13bjtjoMfwcr6PmKJDxbgkRd1XM5EOq/ZO6Llvrak
Nka0mUhmTWpuIBt6D5cMASTDTcqnfr/pq7/HmWNO56k71ZEnpm7v4vDsWY48oybwXA0HSed/zzhF
2+dFQnaQ1anq81TO3VOu2XcrdVCKX4PDUeBMmQcscDWswzx3dZSzHkR6n3XkYrlwnuhwES7McZxS
Zs7cCMJXfFstni7ZVjvj0ou1c5V7abTI1bi39WS9VEXfhv0ovSvsp93elD7GGUaPR58jQjhg55Bo
5Rftvs1q7WNlF/Xd0k7aPjN7+743l/n97FVmHsRYS+p0i4JzlEbQ55pTvG4/Wx+1ylMXKcf7QxYT
N82yJZ4Sb1juKt9RYWyq+dp2qpKU4X5jxxFu6zrVPZFTZ8bUVqhURoIHZyzIS8+XvYHkVTiTmxZy
8pnC2cvtp6wrM7gLVf5BsYHstLHwQ3vpyLmOV+/K1eiU8G6asRNALjKAocm7QbAdpt1kXywyG89T
etewffTLUZVH4pkPo5AyQJiKjJu8N3ZCmny+WyIGX4wyQLNgPulU2GeiWYtD06zmRwXilN5fmT/W
dbHCykl08U6lCtbd6h1XsokfiLDFhbkl2xXS7ZGJQ09gDvNdzgMEqDn74Fd2em3pWhXCSYI0kEEh
X0G0PKW61V3K3qnvMReOt1IbJdEvdlxSsC5wjuxSjjuSxK4sNVt7qxAfZ6rNQEn9nAFT89RPNHRV
Wec7cwSXI3GGHqlBM8nAVfc/Zl1OkIu9xllIdp4b2FXvnakkTyJSM7NzVHrusRwq9d3zNOusAJ0U
LIWZRfi+ztSif3IxE9+WfkG4UDJqxzxLs7OspRsRpFoG4W5NbprRGW7s0sjus8wdcA1NxVW6rto5
bYn1TIqWtWyW3yY0Gnv2HyNwcnf6QDuq2rVTMRKMPhRfsEGoi4aB42XpNM81Ry8KC0sEeWuT0T7L
7LjAR3zWkqq5R+trXtRQp3ZdTMMhkK7LM/b0EllsN+9z2QCxim2ttALAQLjYqOmDgU/mHP3Ve+X3
JLvOaF1D260J18XMdiCTEXtO6mLQbxnJXug1fvHWNS7mconPbbcpjlPhPEKk0G4UnguMHHZ7dHT8
Bhgl1ubJTVuBOci8ZcEQ36rcZm9wE+uGTLbvoz08TdzDM9UH/o3KKZtPAHgJKLS9nAzCIh/uTFWN
F6XK+jNLX27KerL4blhUA9nFORJj17pBiMGpyx6Xj9mMiWRVFMDrFGcytCDAJOxLFkCwqkX+HFDn
NzFveRV/MLCmpNRQtMkIsR9IHzRNTKkkK0PUIQiGLTtbi5EDegY059Drw7yGHN+m27RuXDL6PON2
Thp93fHXxxvl1zQVImIICxnYXYnDjRP8cLsuDodWry9NorRp2eJBsa0POBCxo2iJa35Ghl3tU9sf
4j2ERIF9G3rcNUGOpNHSHSL51uuSJYk6fq08bFkiQJSRgF3xwbfeF4MltuDTc52D9PFyHcp5JVNW
EBNNcTkUMOcxPLtWkNl1nIcLgJTrFIiEH2S8Q3A2tEW397ibaBEDmADdUJU9SXxZa03GeVGTLh4q
h4eH9wnTPZrL2YMqo6czyaVtKW60OAPv2CkNpyT8HflRy02Zhnnuks1eEov11GiJAfKlMmCXdLk5
joGnO8tVY3dChrlR+V/7Rhs+u+M43pQzkYxkjNpJEs2s2l9qLfMI0BzI2tiPvd/xYiKwg4SSC3PY
ZS4x9nWrsbQhpMyKaNG8no2Jo2V7NdFFkWAhlqLdz1REfjTIsoMrN7jDXT0TIhr4KDFIKreLkVeB
id1zaUoy2LOqF1YwLuNKgG82OpshqC5oQ8Hadt6P0o6vxsHI06Bm3BQHa5Yv177TGhprejLRb3K7
9kGMkrZxrYb4yXaKlf22l1kS2RzFvk994eRYRef2uSnmrjpfgWsh7l5iU1zBl6HCkbh0cHo2sBEO
rg1PCMyC5Eg5cfKfIiIbu48t8FEKPEnT1J9pHAWstDw9koWxsXuNWcnQXNu2izqj8K7muvRuVTf7
/b7KyXakudNjbxMrpXgk7AwvYjerRCE16AGAAPYHJIHZKN8b08wSmdVo+SNkHqs4+LXn9hdm2evV
odEH7UzGzkfLqcyU6NAkL3YLXdgREXIpu1DKflZnnLbHcVeybj+6nRV/S4C8cQHCYW+9LBvSS5ND
HSbabUZDy6f0vrYMJWd8p6POK5ik8W0Tzx65wqYJLa9B8FnttMyK8QVSbT2Uc0wjmxeQxGg6TG66
Q+PV4CelT9zhiyvmFaSQDfPANqVV7D0Ce67wjVGP+fNA/6j1Khh1mV4jojTpH4FXanWP4rHC9Xjf
eISCfs/zohh3U4k59tyg53ZVw0KY7nTV2O1Ba/ikKEY6JLC72uZhAFvTl5YGSQM8DxwzG4huzQ5m
MdWCWVprP/NCi+Djo6Bm+QoYBHKpUJCLYFLg7YskwpDrrqjzZ2P18zrsslS+M+HJeMHk6kCSYlXX
3Y5o8PF6SkWdRalVaryRaWXcz5NIxGGc5GxHiPnsPChbZLmhncQplJ2eiuyiqw1++KhLl3bEbhrb
E7vP2K72w8jsp3jfdyB0rnIkPa4dpmZZKo5vJfNfz1ri74D+KH6UXzWY96pWd4Okaqdy62dP8sEb
S63cbW5r2rUuua30j4f8hih0nYNxRxRG0PkmNNWRXFDgdrha46tOOsKA4ZMB/Ehj1x8OdVsMKNbR
z5tostphmTqOAFCWAplPfnMjRtbRwJ4d5YWVqor2RhZGb1zpsq50ftsRTp+q+kmnNU46+sFFcU0l
unQ8p5jwcXG+4gtrkVNwUniSdAfnaIJ2IvZOg/6sDmKcQvojRsHUcfbryjzg6EuRrxf0MefxZhja
TO5Y8s35zhk86ioMdZbGL1lVWe4emizuu/ucrGbSNEttWd7H0tKT732jV9pFihysvfBWIgv2LCxd
f7f4s4kmrc1T/zMGwtZNwxpDy1SFRmZrzsFhMFSfD5xy/ZIFyG1r0EBV1l1ntPwaoonbdDaaUK8Y
IpF2jtu7gfahmhbvbAVM/fs42OtnN8ZpG/k0ORwZ4Tx09H4/+S6hLDSswX480uzSF5aySlMa6BzM
st0cUAxqWx7xYAzug48fcn2nBk34t1kJVSIysmzmSDTZqUwYC9sWhQAnKcO/sJdcc4mjrsplR2TR
8F/sncmS3EjaXd9Fe5RhcgwbLQKIeciInMjMDSwzSWKeHeOzaacX0wG7flkx6++mWtrIZFpW0cgY
gIC7f/fec6ED04LisNlOlFmAvZnYRwGF4oCg3A9TprWnEuK/6oVKrXCGFEMPH2p2p9Fio1egNq0Y
XrcjzBPC8PW2ikp7oi2jUezDEAQKgC5jMqrA9dkDhvlzXo9Dt7XrsWe7rbCW8yp6HCnpihSPMj7h
OU6i2lfpsM7hCU1uOWzbQJTuNU/kNB2DEqLK0eKUH6/CrjdTn+qnLkbb75sE7B4zm3RHW6Gs7lGn
AqBORSr6S2bpJRq829UVnWsBXlpCy23hFHeVLO36rdAQux6mTK1zwXo3KtWfnPz/n038L0t84J9H
E1dvUfMW/5pO5C/8I5wo1D8cncAoeGBkcopy8FD9A1HBnwCox3AHpoUmkp81JH8iKnSLRKONXRPB
Fiv3p3AidRp4PbAJkF7kjv53womfa7eW2M5iGllw6LZGN+ki4P7FvSagZCY2K6dvRU63SZL8Bye9
+C3BS3qaayXzjaSrvTQZzW0QufOrjqi1mRTTwotM991fvrb/JK+4ONd+cUbwZpYoEWFNoM9Ygn99
MwM7SJekQePPjlMzU++jrxUI05OI4d+p1AhuemTd30QofiYT//aqi+cImo+D3+TTq4qKpnEFziSO
xJlDb8yT/uA2HbzXrOxocB7j4A06DgjGVgInmysICXUV86Ai0H9ORBe9CiSFq1NX7xOuAXx5RsBQ
VBi9g8Yz96tRWZSK0FRe4GHZHPoHHczAtALPHN9pkHW/NswVGBO6lf2s47ljONArrH4ypn0EdCVK
iGUpCMohT5mYrOfDNNMAVy+rPAH/5uZO033KiX+QXf110uaiZL/ZFRT9Fqn0GhtiItIsoAPsAU2y
0q1h+qEZdgj4K81ZHHt3sl7ZgRECB0P+u76dv6nzy12GQI+5Dy8PWapP1lKmDBlLWgWu1+5o0dDX
TLy8CYmZ4Uuxkkpw7vNvWqVt+4wRdPta5M7Wju5rOLOFGmIEfAgaBsMbmHIrNxn3tEeuug5qBP87
blvqw2Pf0dpVbTo7s1R+c4d8NjH8fPcYdrDG4wWBd/3rbTnXKZjCpG18M+Wo4FgS9FgaF7/x03x2
MCyvYmGpIiJiCxphPzkYNHumhLDJGt+eCmaKgutbBLcuP2V2/jrbw7zKahLn//oXp/3tVXE74eL5
GZ7GZfW5cSQ0mjapLChxRgGNrEJuPw35JNnfx+r4JvTE+M4bRwSn+6e8JQbSXyApUNXViBQ+oArl
pCZ68oURWPoUURrv182QbkdrErpPpOx3bltjuVV++bXyhnmW0v/iLJVAnw3SiaIPKUAtvqaRDCeb
WKakKZWx8wz2ES253DTdQvHoAxRXlToCQDGqp6jVwtF2xj2lTEu5b5StDYoED7mmBL7Uq3Y3G0rq
54NwtsjqB2G1tzyTPaQQKBy5LuyzVirDHVKQsbUq9Z7zXnGXJiGkXbP43Q/mbw9CClzp21wMViS7
eDb/esdBesfq2bFdTXraevSm2dex08NFNH9ousWsk1PJv74RPluD2HRR3KM5FHyyz2cU8esrZqnC
iSfnFaumeZygo6wmnlJEXw5l3hq/ec7/zJL8chF5NVLUGOsdR8CR+7TqlGmqNq3Z1HgwKdmU1JAB
zbS9gpOhn+SGs6mnHEjPVd1Z5IqIev7415/25zP90xtg9cT8SRUINdOfH0hdoDRTZ4Y1RTRuuM3K
3DxkXR7sM5t+06AVgR9Ner1GzwdnUteuVxIQwr5iV56UWQkkcG4ZkbuuX9qAMg35ONOWvTbZSAOu
k6oPuK9AJSoYOed5syqcCAWY2QiGMkwiYaaKx3y8MXzqOftrNC0gMjBo5jTH7jO8bxPFeWTXV2Dx
qchMJpzJOfvoazFGYMckWcYn7kkVTCLsmAW9GmdGchx5b88xk1eMHxWzCZtLx+H6f6f65v9NCMVS
g/TPN3reW/5efovf/gojW/7GnzAy1f6DUhKukbr8iqwlu/gnjEzV2c8RA18SoVTbWhjv/tzpaeYf
ZAb4M/ZyDs+0hWD2Z++Npv5BRJ0iQjoJl2eBbf87O72fLVx/ueWZLZLTc2i9IcQJ8OKzpVHnKD0n
Yy+pFEzCPe3BRUKNYuvZ+SyOnC2GK1STcG8j3e4kGuHRTkrn1soERQ3EzGruBrjpSsg9qIr2g0O1
smOqlq9S2YY4UeAsrmu3Ebder1M/HPvHGWvlpmvM7Dc2xp8hxk8fhRy/CpyABcAFwfLrw4oRESam
Omp3mF/ibyxh1mbSSoD2aHfrIRuY/RCjW5dUrB8NPvXXUgTWWiUWeRPGHG/HSdUukxGVFyc3dnCb
612lt9VLlMCsiQNl3jZGHO/MpiggEZXNy9CqwwcH53hbssLsXSjPN7Ur49/4qj+nApdrZPM45DJx
C5Gq/2TQpKKbrtDQbnaNnaDOyDF/U6d0XAOtLnfTOJX7QFebrUqrwioe2miT9FZ6qELNOlgWAa8u
CbvK/8st/vtNOe9piSHRcsMxwVQ5tP/6ZWdql+hjpLU7e3mFxoXmjy+mPQ/uoG9mq4PySqHRbzZD
nxbA5UU5Ei35Lkh95KU/LYByKWm3lUrumGvUL7GsFEbks0aloSZr65pORbdTWKv/xOv8r/IUfr7u
z1gm27xlD/bpdYMET1cx87p1mXFni7k8DEr5lIwNdwfQ3NdYyX6TE+FgwxHwL3sa5+euGErET0gL
7MHPyyGzbdiVlOLukAQPpZm2EKbCUD1McSS/dQxkiN4E2ssQlOVGcurAJ6NXj01jRifVHTmL5RIZ
0tAGs9sOHeMSxcFsyUQJ+tucxBhFq4pL7M/KHDtPPQYbT4Tx+IBvrD7ksv1oLerRYL0ZPnbd1Bez
1ezqEdj8pm1VlBM8ZpDl6v1IAcmWOHPxGJjOvDYSObxmcMrg0Yb224ImB2q88OrNsF0ZrR4+Sxvf
H5JXL056UcEFl3XEE6NysMyR72HUP1fVGhaAcYjyeflvIyxH5kLOhPMuYVZa9GLcljzPjmwlsjd+
debaqFzJRrPp5V5a0aTssqkfXtGqW4HMYrJY1gxY72H6F29aBAl0xRc4mnQ6WrD6ygKRmWHduGo6
wkxuF8pHpTKMlcWNDOGLIh42xdSHhCniaz7q6yQP7MOUBNkR80yHZ4H0CgqNtPRvjFZAXhQg9dhY
9sm60rFkBkHzhS3OV7OGHrsKKXJltBdX+a12pugLlQ/dY6a3zrFsjHJXJEZGUUvLL9eIGgtwrh7d
etKirZeX5OUwqXEgxBOM8THFljbJ4nurZ9WZ2FS2nQbbQMfh+pO9RpMzC3nXxgXaKlR3jqGyTHBF
cloMvDHVxCFEhPtWV4n5GBCAPbo5+/SWSaNvR42y4hmZngA+hsNahhkMbSx0jxx+Og4ALTIxFgoX
oHVhvGpE0E4D+cfUjvU1hC+btL5y7S1V7vC7zed4DLdFb4trIZBhCrOfDrqJMSAs24MyRu9Tap3m
rP7mWkq0ccPsjmroeQstKV33Cui+bujLe1WU+SYU8qMtZ5NPbTt+pw8PRLXrcFPhY7BZAsC/Tyni
re6GD5xQoqtmtPUO2n9/pmVpxGgWR7rnYtTkiG9EGzs3YbdPUdBR87ZIok0aTDcAfuYlSLrxWhoY
WLhG8tGKFCpybC4GPkAsqwzkKn6Ds+lCWBvcKdiHnSWZMjIPxpSq+7LhSIBtozZ3YpyVB3tWjXd8
eMpOsTPtGmKnvcN75p7daux8Ei3QIMNq2hoY862tq2jJlcZxe6NrbXxnDY25FVHxLeiVCLtUFKxT
nhB3k1kpr4VOM1Gfzr2Hohrvmkr9WW0xfbfbKfFkl77SmRxAx77KQO5NDCKebptfarW+a2vlWR+d
yR/pLAMlakWPCHH1Af+yfHAppzB50Q9wwO5OzVmQdk1mI8RVkxt9B2VZ33WdDfJRGJF+Lka3sTzN
xohsMM3ARlgiiYAcLtr4MBU0dHRVSslwcU3IQOw1JO4UzWseH6zK0ddj3S7AmAXKzkQDE26SfUU2
QlC1+G3ijbFyfPTtqBVYqHPyYd6igftEYozMb/SxkOgPWrvmqVdC0y+ol6SN7T4K2HjrHRRNfkCN
Z3MO9DtEyVMSO8x20ecOoDEt4wTJY/4ykrf3WjN+78dGvfbCya0dKqDKvyrFQQ7REfoUcGQNjDjE
31BdtXPmXnotkbc2ZuCDMBfeFZ1ceozGw1iIp0IPx6sxKycdosWmNZXpDlDHeDDt4l32lJMEjtdp
5hGDqIJiAY7kR5gqj21uGFv2BtbWScS8tgEmeTmLrR/W1V01gLKc61I8GtUYrM2OpJdezBcHwcQD
zxFt9F7Ltxqr1gf6e35nLRMg6MwRcOogLXIMW4tGRtqqSB65ce1NwOZvh5krTNYTkK5L6syhDz6z
UbZo8OohNkwj9JjZOTCcy9pI/amD9U0FV3I/8hGfVAyIJxVtfmcqhesxSwfgGNlHnmsW4y3cNWXE
4HlFXqxapQ0s0cbIozWXsvxSB6p1C9w2X6MpzOu5ABZIX5Xb3JuNSjwvFVh7en70XUAf6lgdhnJq
T1pvFls55+aF2rRp2+raoZRwSafu0ZVk+Y2pOMgUuyRCTFcxZMrj0k+0eW+EFT4EUceIsozVrGKQ
XA4FSxKqzQtrieJb9aTsQTjrK/z701kp4nSNJf9audU5aJPnuItuucSRvXYokL44VAxuc4YUu4Xz
3dEPcJ+0KjUIisw2U8265WWsnkVrA9bpFK7SWA1sWQS5h3WoBNpHltIvERtxe4/BGru6CulSAmqi
3YEupjkUN3124UHYrVz1EhJtgTUbV1Jf7UsisqcEPXcbUfuxsh0wbyICKhrw4WzDiA9jqj+HebEf
UB6S6cVNBhpsCh6bRv0jxtvuW3MAM5Fz8sqs5DGcRjxl8Q0V5tzVNs4IG0KxE9D9IvA9vOcDt4LM
LLmdHC29zsvjaOrehwrjE+THft21B5P2Na/OnHe97ENki3rYG0psHSK8/Ucet8Ox6rRuXXe7WvwI
csu6AsHvH5GKRj+BArrYTINTiAuBd0ppRc2wZ+20xg2XlPU1GYfSVxKL80kkkGsqmVwyWpe8OnVW
vcL/whqEpgQWnz7KUMH3qBW7OHId0ifutXKUr8j5Wyua3+jhS461yRpOMQUNX3axWsYitzjDRRYS
8/ci3AO+5Zaa4WHfGV4l45B1FVQDkAP7KU6bR1lKX6+aN1uHKGTM87dqaB4oN4EAH2YeNDdxruk2
W/dCp3VAA4DulPUZZLOF6RhbQQ3Hkqf6XHtNrLk4guydOweLvJjqtBBp+S6qpE0fuhm9qVkgSfSN
jDpdJ/PrwXo2tPSFL9fDgGs9Z6qBtZE9ElGegf0XzXt2PZGvbwd5NoP4LWR35bV5JbwwVu9TSzzp
+aiuAy1r77D/kbpRxy/SYggR6NFdqw0ZljCr2cZW9QO+7satSHXQ5HpQguqoqomHMrUCLFHfZ7gS
an3fQndqVXFInPirqha3xhyHNfa0ZGXbmMJDkjsbY3BfJB57DVcN30EovNkqsVNP7xNzu8gCFWxj
VOU9fyG8cDZp9yGqS/cYpsMTdkdKn3JL+ji9UWJlij/eAE+H1+U1ad0HSHL11zELfIyiL41SfYGx
Y+/we7s3nW4CAHbkk4T2rGEU8gxFeE0fm0+4anQ/6uW8mV1mNALOl0eAwfTrNm/8Up/6vdvZ0ZEe
K2tdOuH4TK/hMa1M3D4ieZwJRs04aLmx6Y/JtJ9+SvdbF+mAoFW67kP9XXcV9UhgIr0ETqFvyQHs
VSecz0mjEd2nDWhaYQQID03m9DtrSu/AzfZHCo3Mm5DaHa5fnPFT/OCyo1/hczbvKy7+vouVeovv
ZL8EzuLgHdWbptOx36Qlbel0V9l+pAYMrB2OAcIpuMXmeLopDZMhDhnUmskOxG9oewMnZldVDlie
5F5Xiw0L6zkb24l4lHHonNjZatWHmenGYxiwIRqSPLmmPaSDqi2vEa0kLCx4WnGH1XwxJGb4FdaT
+9Bx4FgXfRPvSpHEr5aj8fttsC2SYCi8otGCbT39gDBwbKJnyZkhFNE2U0Y6iFqndtc4Ey8EOqh0
rRq2heSWhup7UVy1YUYesrARKaI5YNjNPCJ7yaofR9qjrNNYplQboSY/6ErvcmPSxQThdu2O4KRU
s8JwQzAs2qp5r3ki0pAY3Gx4g8pk8q4kmRjLVi6RhaivTNreonmrZb9ChUjhPrCjGNZtavmd1sT3
hdtQ8gbGuHwp9DbfVvmir0zE1hbU9bzHYwvoKdQeUoSfqDOwyWIyfWb64I22utEHma+Jrn10A4D1
Mc6+ItMe6ay1drHBz71lD1OoWfcNzvrenrZ28aQ5EYjwd9HBoKxBMLPymj6WnksVjvmyobe8xqD9
kADzvk7ZwinbhF4RnmjV1ZjIkxCkPTTz0erxvTf0A1KWQxTvaXKDozbrh15YrJF29Kgk0sGi3m1F
XeIlYjIeqLh9KLsdKNKJFHKjtU61RTYoeIGxb62Qddx1aGDSSpIGWyiawl1Pmx1NJf2lTe5hqMAN
Hvw+Gn2Fnhvd3U1u9lGqgz/0pOkCA0tC/TwbpBqcQ4Kl8jyE8V0k73Hs+N34Vpl8EKA+I26jcF47
2kObjezWpmOl1Yv/f1pptJEyM92IUH3m2Ymgrx3SxOJyiB24+T2HWV+YT7VNMjGyQra+zjWAfI5Z
l1+yube65t5AQsemuVdgzGjJIz8y3a/zLwAdyj16wluIk9QyMUvqGRUzr9aoajvHeKkSITC7pJio
rqNKewt357e2a9svfV5YlyDEx5hoDg6JlAhUUj0A/3vg8SfiVRHN5t4OQuKdMIfpSsL7zGEDqQUP
gJ1DddZTHgwuMyukjbsOXNOPOGc4nUzB2XZbDj6NuhG2PT7hJfVnsyx91U58dRxcseqcDneSXs8r
Gjk4f0+KcRJuYN8UHm1YuSzG1hMhAl8yNz4NE0WhuNaJ1E2aso8CGZ6mAosfBTeHvKeCzWstSgmi
MdR9rGPVOtPZ+475KPGZxc4qsdUbAsBwV5gq+doaC3kctd9IVmpeEHIpjLkYtoltIL10T+1Md16Q
6xxWGiU9mpw2XgY1BJ7SE2NbYUnvv2aZoey0QHEf8vFrDYXvRaVe55HkfLgKOsxwqdnIW2X0Ffvi
SNKGY6XU4MiMXhrKEz3CecZeaEI9DoWCE7ALIPQPbBJh5dv3TZSLfV62JxKP5o2fPnKYnrq0UCrE
6UUk9wPGwnON9Lsx7Og10fMZh/WQ7KcZAl4OqSBa4djR3yhydkpuoxo0LJToaS0aRf+IGUAILO/n
QcZbZaoVHy0dacwUg1uudATofR7UxYOqdtZBV6aSipR0YsnAMNbaQ7jj5xN6tNud83EKEb205mrP
1rT4TVtP0w2eGI6aXMLYdI96oKc7zRr3Q4At3USy2HX2XN0gTFF0Rx0c3ijVwtJkA9t4k+riHScc
5mnkIDgg03u+rzl/b9K2ftVGQo1lH9VHeuDCkyFCax2Lqvs+Oa37oVfYVIcJf65XE9/CtKUV5glD
XDqvtB5PaaNMw1UNteRpNGn28gAfsBXQ0eG+xiVcVN6/SK+JAXOdo0v1RS9n9RGY+xj5CTW2F0NX
8iuY1py60AI3fty7dD0o5jVO1exAcQju4ty2gwshS8XYuHMesxoHQ7srY+WB3MZwtFuXeFFTju4u
mCropGUtgtQveTb7cTlxZupyfU9poeNnefxuNxK+CZOOS2LoX2yjsd9yzvkrx0jN76qaVzQNRll/
QaEMEF+Uvtiz69D6ZQY6LElR3LmDauZvGYOlNp7pnupJylQG1YGeytfxquckwJGTtJCBJseEvBoe
mnL4SlfTSpOCsjIDlDlRbkpVaTercxD645fYKcKz4SQGpHT9MYomY1NGTfYlMLAsM5dc8/U/h0bY
rPPRogfRdEm6990xV+cEhzGnd/brYt9hZc72eS/rjY1Naiuyvt1Z+nyzxlYl7Z1rN1Cxzx2K5IUd
LQlezV2COkp6j8+r3vQ2V2VODHdbu5F9zsLpmBZUyvbmUOyX47gvptm84yadcHLHeHgjhZo2NyKl
qLE+qxM23CoyxTtXkWZXO33lBE5+uG6yHp+EZmPPanRjqzVhcsFCpa6ZdE50VgxRrfu0rXs10Ixz
JGW7M+KuuFJiqNwrSmZ+YR2oH4ZCDzyWDIbUU2uE4bYfdGLsFmYrYlFKEn2bXBX+AIHU4VS5bnrH
2Z3KRDAd38dBHR7MxmgPoanJlelC66fSkopKQiA7RWnUk6o4wf0wBPZJS1NjA5ZXcFAOaO/hKUt1
KNO+Df2d53yeNcrTRvZrhWMzlGS1yept2ybTPsGs/o2KC7nm3JCy5UmG/DUO2On3RagdlDlKn1G4
5dPPiX4/9fKJ2gKs/JHbfJHgi1atSWq41MruIsgnEt2tk9JnJkCMyVSVDS3S/UswpvHRNKd5w3np
LJ28eulmqV2sqqdoIOtF4GVzLpYyC3wNGGCuwajka7iC1YuFofbMgbrCZde48gSQeWrWXGgswVVO
zUNj0hLDQaGbmISQvxhSR1zrcepxnxEZrrWK2Y8MtHMdh8UxcjSLeVNivrY0TJ/7KCnWpGlN+hLC
YvjIU7hcWi61JysbqpcUtMAtUJxpl2qVfiKqQlI0CGR/cWebecLc5IxmQUpkPMfmUj65MgUYKLCB
rGSiDtt8scOCd4jc73Sl69SRhRk7z6i6oPgOH1NIZJICiyWs3Nn3ESHnbadYODkdm2LeQnkf44Yq
MaU0xJH5q3GpJ63ZACPELKPP9O3MguCtlmbjOtEqnO91opbXPNfSczWxFWavkL6PpEm8mDrHW9Vq
+n5oLf1dq9VwrwyaWE+mTm5AFNpFFCzC5LGrF4XE10VdfFYqBosLXeSmj8NVPskuDk5tKe4SW2ZP
Bp3lp1zF7+0Fqkr7SScy50bWMN4HNXKxwJiLV7yW5T613HxtBqBg4mqIzFU2VQyCOeo/UT+XNSu1
npfgATL4eYCzQFE2kai8Zbndyq6dVyGlwEsHMz5cERvdzm0zwkHJYH/IiefCqrNl9UJfJ80ksUwk
+R87tzdqX9g3nNVSY8xfVC/hVDnrsTGct8VtTXiJIwNWMviAPLt7iyivKS5FV8gnc2RC7lNua6wU
U2r7DhQBDmxTrCNTm3Z4Z6Yn1nW284Y7UCcXJuo/jD7/loHx/6RrC5npA29rE4eR/K/b7+XlLf/e
fq7t+r+wekE3YC/9c9n78b//N0qNpu9/lb1//pV/6N6ULDhL/RYwokVZZt71H7q3Lv7AwgJGHuvj
4mRZ2Hj/UcKl/4ETjD+yUDmxIJpoYn/q3obg3xM2e1UBBsxEHvt3dO9PxhZ9QTohu/PqKk5LIMm/
ype223FyMw0iyVXygqhy6jP3mNcUYY4DQv///Fb+E6WUO+4XIc/++WIO/xifhzjm3wyMadfqZE9F
78lSWbaIqEjVocX3TmmpLOG+6BV9u+dIuMmPZm4KZ5tHxtCvtbZzdmqbY1WOcghVK0frguqmOHUn
9pjOKBnRa47wuyKG37Mh0lwoewYU8BP0OpD1zrIH+2zEWV3epZHUT6KNZXghJB9P/uA2Y32MxBTW
KBd6FjF6ASHhc6oR7UZTVPwpWtLM67TWcauj8S1/SeioHWYgjJSnAWkZxC5b2/QGWy3gl3mdwrOm
EWpnDgTlvErv76aQJC4shaJPPKtiwXFTh/x7mbJlQx2xazot+4ivIula40p/nkPGKB0Ey3Mzw0ir
+Qc88D19uHHZCGp+jxMR4dFRI+VM9ZFKCMwtO7+RwxDjw8QQWm8Lq9TyU1/FgkNw1qn0VCUzhvO9
7kK0QBLohMvpPO6gWrQaSmg0lzETqEFRaUAKuYgkhBKXoWzbhc/D1M3Ffi57k3wo4RyzD5X3MMnX
mqbcKg7GvmCURLOiJOzTVsp6iANtpbczBVimguQ5LP8SZah+RSCf/KS9jYduzQldW2bjEgYsAwhL
igtOz3uCI5WvBZI2NUQROZIjUSL9a9TZj1RE3ld6fDYni6ODnn4TFA9hyUr7PV30fgx6ecMdv68n
R+w58gdLcJz+4Jkm25SXXiVxfYit7uBOaCb9qG8wAaYrzZDbkhZITxExY03lrh+HXd/PnM8Gc5e1
ReMT5rqNVEzMACz8KFE2bV7WKDCF38UjtXGLBFdznYccZovaftcGHc+F2k+rMWh3hCL0sz6Ke7Ng
MoDR/i1ClJzs8IxYV/kQP3qfZQeVoiAjXgsgJZwyR6TPRKNXVus2s9PcT1p4SVETd5mmH2Y6wghu
82I2+fg0ac6WmRDRIwMwFgxEhmm3WPGAqezyitlPafVXQgXfNZcpKnHgx6brH4yO6XgxYfqg4y7v
gidD9ke6fncKmEbQHJLA8hzsl6T13snYCut2jMOZLIhKnzrviTmrHFCf5LRqwvkpd827bEGuhfbI
WEhSuIu0xew2pQq04efhZ0X0xWwYOSpud9c7LGW2VJqVq1ItxxG8UNxvmsLpL3THi01EdBuJ9ns7
0pCmBlAChil6YM7hN9m8gdE04jhrz5WWP1op+1lRu8dBn0/FHF/peli0f9vrZ/UyBhwZ80mwt1JT
c5MXBHmCqhw3gUFcA0flM7IBBAsH8dslH+1gpOVk+pU3etIdPoor1Q9XSbEWR+UVR+qPOeweuoGq
bI1ZCHmjY5F1Xy1j3IEvQdgnILmKRfseNW7vRdC1NohOgPPKQAEWaZwpTzvaEx+aoqiRTAhx+ShN
Ejq469mfrORqVKW5davqOist3Iyo/tZBEaDOGcxfX5PlUoDgGJH9XaPeNi+d8jil4X2lydEDizSs
dSHmlVlTed41jeMBgjiZuFq9nMMkqcz0Rz8ZFEPV7vucUrUnFT5rcE7HSexJZQXrgB7FJqu+lzE1
hqGOydpVBPyNDqsdrid2y9gEHNfPiN1yGNfv+tng/8gYvpNabWPF2hh5HEHdQxwc8n4zJ7PnRPmB
M9oe7tCRo0dBMp4EcR/c2rQz0fD4qTJquCVB0qyaWAxeLzLppYZ4DtFW+DMMrXIwHU+dzcnnSPdA
A99VB7dwBdxgr2VVYEoo7UeTDfoucoyNrYzPbT0AVQprAFfN2hlqphO8mtEwKNBTM/YU4Dv3Kcv0
ag7bcwetYxunVYjDPc+2GLF/TFnxXFr2NwYXW+KG4M9VTlw2U0uSY5Hi89T4mDPNJ2BPDJZdq1eg
kq+ZArKNc8eT2tZUt5l9smfreEBh5p3CRMHvWKfqc5QHEaOIbhOETGmMNvZAp90yO7xYefMBp2MT
lD2ntDgSa9ep13nLXGzRtTx1ih9z1fWhu9gra5DwyEWD0tiGl7Z21oT+oCLl0bhmkSgu3PTlWlMH
clmwj1xPG1rlTjXy1nchBdIUndQro6q5tj3KtNUebJcYXhOQYE/c/ljSLFxXzFUa1/5hDGQ6oZCm
rIshw77Y0XARAAoix6wcanJzR+FIgtJmkO66cowocopvYQY5QzfO0EsepcHwLi9tLGUq6IZ5tr8A
3zIgdeTKpdDZR1NdeLaz8lxEDOlKYxYeOamN09bvxKsedWBjQPrgwwirvrOtbrqlZOG2oxFvWPze
Z7t8kRWPaBeY1T5R1B3wkBHAR7WokjoIJfbfzVDuC0tRqb0L3inA2Q3obz2JL0/vK2eHwlRd+zwZ
jkS8jHVKEQRLZJEz7WfF7LDxMeDPmE8DFdgU6vhU2AkGjT5auy2iYmZV9zoRCN+MNWKO2Q+w7u3G
7Qgojpyf4pQfVW62nSdiwBzQ1SQBT8Ey23R3nUvrIupQU3DaKb4U7NUY9rfOBbwk+wW3ew7cAJhD
iiBZUKOwoqdzOmA3OBK6b/YqG1coNvEx4d5YFSFpv8hOXgpZdPtKFV+dqXLXajm/hphvqDV9D7C5
rYbGbc764nwx4tQ80T4yM08mbtWbzOZylhcO4QenjG+ibM6OXTwIJzbW2hRaywK4qES6eU9CLFgZ
uZp5FCFmD441v4iRfDgZyG2w2MdKQ4134LJqX+vz7la3VXI0deVctZVLjEB9CflFrGJN7U4UkE88
1i177Q658g13w0c3juVFG+N7EZMMD2y2PJQRas+Y3pBBsCKaVal45Wy9zEVeQRgRpPoivVxhegJc
oEzGndHILQd03Dd0Ga5phNin0ljTK7o39Y6EnPs2mOOZO9w8WX1OSQuGL2q0qTUW7qXLAZEajDOJ
NbNK5DD58hGNS6aLwDMfIU+Bvyv6b6WarV1DO4JTajiapW9WatzNjXuXyPixIhCqqdm5iRBEwir7
SN0aUESY4QOCpxHP6m6OxdXSjRui/nbSza/jzGzBZovBRo7HIDA1MA3qG0wqLOGdeObTlgTVx3dm
O0+qTdN1bA/HvNEeETbucwyS/4Ow81huXEm37hMhAt5MCYJWEilRtiaIKlUVXMIkgEyYp/8Xz+j2
+SO6Jx23O+IWKRBIfGbvtU+uQqsUspfYqp79QV3X3IoRUul2kEzpmUupNbWfWr7MfCz7jKLM7Rah
9mE/d+Sth2XN6+XuP461PzV/iskOqmOeS23H1SLql4wwzZlprD9Z5Mp6db7tV887d0Vt+nuDjEzi
30uS6Q53NnTzs+rX6mMqVaslqASHV6WbRc7joFyTkhAoaFz2A/+IGzTNcDF7J43+h77/X4JKOpPI
NW2TTwtIvaJT+c82KGtsLp/IgRTVATVvqe1223LTPTQ6TzNMRgtsntJL/1d8x735+z/axntLRDRN
5GIxcUl1sf5tMOn6EW+w46vYxT9R0ACRHLyZylF2MQw+LKCAqIIyLhdwpXHp/yOWp3hklw+4couW
ubp5jqv36I2dz4rl9G5yLQwXQQ1NbK1GtuHhYoC/qUo0yzkE6Q0cLVhQxtI49sbsPfMVXW3WYe/U
8/W/d3z//1W9m/ocXHreP5Er/9LryibIA6EDFY84d96JKhHv2hQHo7Z5CxuLEXz6aBPM5L9/6r/t
E/cfk8gMjxwztMKIc/8lya2MdcS3PyFiKbUotm7TOW+OtO5Ktnmu001v64VlmMeAeVPXM13GvISG
dz9fRMw9H/2voMF/uYj+ubuwG6BdRsjuQ4b+z7sLFimWFbtnIs7dfK4DElfnajAeSxrQK0ZT41G2
8Dpj8gXK/3Fj/3/9/T9Dh7uE1oGZzNzgPz8adWeoIqcbY8Gi5JfOMNNv5mZFX+HYJb96z6Ik/B+S
6H/f08RKeXd5NhMFnPSQbf/zMyd7xlGXsuhWYj3VwaFJVaLaz//+K//zzf+Pyt3GjRWQugTQlvQO
cu3/BV33Jmcd6qCtt9Yt2onterzU/nY/bH790Kdm135i5nvmpWFhJbbjODxw6O/++1fA/ngXPP/n
l/BNnAxEbQScwd6/v0RVslIJAJnEI0ugqGpf2QbmtO1Kb52gTW9zPvVbEsxOc15dOtZoePsxTYXF
cFhEB8B1AL3aZMRNSlZNiFWi4TQH+V/fUMc0U6KKcUNTQLVO9Wz3a761yB+kZs0/xi4A5SeBHbi+
2BLXG7OX2Q0MDbylvbXCOwWFf+3KaevjGPWN9mns7cMoumHjG/0RtRo2nXKMGYAukHjhUWCNKEDY
mc1DCL8tWVGhUrFPV+Wknz153pFX39qh/V7Zp4UalBNdDLbq6aP35pMHcI9P1h8k0nzZw/xl6o71
i30qneZscLoiYAJr29FfzpY86poI4dmIXjNcVDVGIzM1d1WBRd9F/WFJ9MducB7C8Lu0jd069uht
EPlt1oHNHCncNyuvnzoXY0OBOzwIT7iitj4ASWTkP9js3fLR/1nIlGgz1oOT81K0Ebme5GThXPuq
LYpDp//gqry2WpGqbIY7L7L25VKcSCH4pEJ7HIzsKa+X7QJFvDGyEe22+tAooarSwpTZIYRyjb2X
G98V71fbKmpekvpP67avnNMR4911PxXTKQXXHfN0stFP35owA0HTjcmaY+gvGLA79ifBoPGk6vc1
ak8KOQD7GGCu3TzsghBQVAcfJK2ObW9vdRd9NbN3zFaOkRI621J+sM6518aHSk+7ItX3hZzeKMKB
nGK6iRL1Ue2wULB+INogTSeifuWH1WK9DIN4zdmp1BATtiNk5dXVE6+HEA1vtjb0MmXzdV9TxSic
O+4j7L2Bmd8oKN+mcZBbJnISDR93kQ+A/5k9wUM7jZfRadBPLtNOSjSqMBeI4WidYNeb1kNatvvV
bs7k6mFAmRo+zsTKYRQPLikyc4QdOCV0jKlTtCaSoQWc4T1utBYn7rgniOgBOYATK2dgOe+MT83M
EB4ow5MTDmca4oshB275pQ7hHLun0u/QfEWnaOU5U6Aidl0Edc7Sa7BXvXASDDvFIa+r5VKx2tdl
tU9TtTKpKDVCzontoEYRrQaKPmddjqzg31ymY0dXKuOZKc3fUpCLRN/8MYrxR+uOQbyi1b0zH8aj
4mlLirb4GiPE0nVax/Piz9uBa2EGK1oYlmLL0nqbnEOjqdsHo/HJ5a4uXNdtQ9QzCgyLnGmIiWhm
Wg3Jd/bjoqfuM+0FjCt7J1cUj8GQHqDN2e/LDNlyWdB6drzh5JJuyRZvP8KOl6FkzPbQT2AtW8rE
jdeNYivGCSaCNarzMMu/qe2hccok05c2Z021AvDs3ccoj16mQRFhPr3gf4izIV/ZtgOaDhxmZViD
wF6n7ieyVHkyZH6AFzcxk/Biu44eu3JJLAdng+mggyBtJmhXI0759r72yFfUbOmyrwHKpbLkniXp
warZGqZU0gNs4pRZ49ouT4VC6RUhgeZO6dviZ9ux2e1B1pL9pZlRGHLedfCjGvRhail+sS5K8tY8
FAKtCfDJPlzPw8KOyhJiZ0btXoYWKz/sD9aHWklNi8rR7fduLYz8Y+hNljxTANLCoT2Y+hY+szKS
duo7GDJ2xpcrsD8G0d6q/T++MWHVdqPO3AlrCcA5Fesx9RpnSHzVGT+D5k6p67MJ1XbZ3ERQeC9q
KntGwlz0iLMxs7uzxbb8WY5F92QaxQxCaq0YC1fvLr0hN/9SvUcILTcdboS4QQn+akWVvDJE/j0a
1nHVMFRgDZKCa/w1lO8xFNRIZX2nGKfjWqVpMvXjNejaECSaY/6dV4Ykp5z1WYxxg0HcHJqPLZKA
OkTaAUw023iZZguVr+tjV5hvHhqEF6SNQ7qB3fuGvE4hFSbVTojJvjalJaKYqJXpHPYA8qh7R0Ln
XWTzZYdWmLiFglVjlcZNsLCqDscLbJFmL8WAPLY4N9p0YwMt/qYN1zVeiYSE9OQ/FlpLPGvGQziF
13GyXeTDiPYIjxviPOX9nqnyxGLY3VALWEw/KG3zqn8fB+dTzrPYYDmAixgMdtz70jg5oXwaIHKy
N35wlwZtWhCM7be9jL8dKLB7K/WtWEuDaXAN18zYWOyevyITSPAcNML4JXIXtfcyMgTVhM5vllZ+
QRbqTqglV2uTh7TnLzUYZ0YdtSguzKrcP4CWxx2kFpknpXQtvRkI72W0WOVyPS8uFiZQ5ouCHBo6
4t0u0ktP02AcOVpzzTQmsuotkHeET7pJ5yLOUnf+UeTut8pM4nmiYLKeEG+p3RzmzZboNqCeBgML
DNJDPuzwqrP+raouh9Hn+RDngaPCSnteuqnftWlK39VPHToJnuUiafXKEFWEdntZ1kF9ZlLIp1qh
PUajawzb0g5NhuZt+GtQdZBUWnQvM3juI6KkB4/l5cYx56cQDqRx1GAeUPDOc/SiqS9eIQT1QNXF
quA+F/VzpRZu5NKC8H8Hf3Vp9cDNOG46wrHdIb8uGsZVaLTvmsn2HDrGJrznJaDCRITHlDLWS7cP
UWDEaFqmj9zrX6xItXE+cQAWevKfpQTwOOgg+iQAwWHAVaTu34ZJ6ysoIndJFgds1VxeUFjFURkk
bifNpL8LpMCjv8uWdbrB7RgHfdMhxJjLQ2Q3ASPYsRU3SpG7yWYNj+DuxUtUN/mbuahleY1aN9Ob
UGdHfMjz41RI96NRuYxpRNOdjQUsiZh07ZsywlEG5ysOIbZjA5m8fbVG08GNQA8ePHfB8uBpWTIO
1BzolgtZz+F5Puiogzc1MiOdM/3QhPP0yV7M34Ldu7FLXM/9aDCCMDE3bNIqCl859y99MMkT4ZjQ
8FsKvLiv5OTuKLHLfdgy73PMc+V1BDv0X3MePZXK3rH7OvZrty/XeW9lUPdlMJU7qSqcHkitgkPB
dvOPxhTzkBIzXAZNx3jdM+djr3p0+tyX97enXt2dY2txnm0O0caoEN2wETuzI8LaPeDFKkpIdu6k
1yO2+Ge4aHf7m/BjGXjdFajQPkyL4bnx+mRaa+sQ6ChpC9Ed2Y2QbeCK9qwQvvKELHFkqT4x5DRu
hr76ydufDCtzSpZchruirX6OGT/OGAmkJ/Z0Rfi9RYZxXw0Em2xSfzLfe/FtY6B1ga3WlA+TPYFF
cNW1CqNvWUYrQl3AcMxmttrDvsA6ZmHHZB2IUUOAxujXqLgBjWx6NBvgvHDaT6XBMNnIx0cZhlfs
LHGxDhhDQAgTGjDvZ7fQyZyx0mOpwdsQ0GLWFOgS1bq+hVb65qKfgW3I5/bN9CoIxsEZ0vLebURj
sX+ghiDYK9zAzrV/TBRh1eZeUTpTuR5aP2NBWBbgazvprlzryCuuCk4pix0H3m2H96TywmsvUueR
eEl3b2jP/GRcOZ7SQcRug5qysyORjJL6dcN+khZagoFkITBLUGm9Fxy5CjgFXLnEd235NIPNE4Ru
fPd9jkRvwyLpd1EOYm8wrriMjfMshDsjTwudGxaGCulveO0GUe+82m1++NPwqOcaPG+U7yfsb8+y
oVLNvOpNRuX7CPcG4m2pmJm6lyA1+7ixcNBVznLKcCjvsqn/EaIrTBCEYGuakRpdWhhsf4EJdGC9
5zv2M0CS33Agm/qzqVKaBbwxDzX2n21qyuXgMQ/YyR5GbzpQsk4Zi6/BLsqtm7bhrnbUuql1dl3S
iLWGETy1Zit+Dx3wAhsKPyl3XeL8M21I2+PqyX3FmUeVzRq6HndNabyv6EFa3XO5u10WqdjPFmgF
zYBGeLK6l2KAPDiKZDBnQlbSNB/3d174r7Fo6RmNFK1cey9KyJg8orwje8TjrYeEyXezm+NocVuQ
Ub77GrHJHgFkqvAgtmiLuzt0DCBCirOIch5InAmghpe5ueWgZ2HKy9KeCG2ZygRH+Z76ugMCUjyz
x9zkLbaIVV5m9D6V0b0ol101Y5292Tpq1wesVPoh+ttXIQkBYzN+IKECojsHeCxy89zPqYElHUZQ
2XZGrJYMV0PZpLHdglDLV5wk2VTvs9EoDj77Io6Wn9oaICib9mNru2dLtScmS9+sMtyEAzEpssBN
Qp/39cRwcuMHHfaLCUFvPvdXx3bOauAOaHV5I2b6wWHtWYf2iscWHv5di4RWEydG1j/J0e5hQEfn
KOirF1cMAtgjtUMaiKOWcE99ZPj31kuyipAbVc0qBrf3UZCJcOwzB4KdiZA0bSz8d/ZPUHRvnpF6
L2zeKajuaNTAWmzEpf3MhakyfuX6A3Wvx0pz/GrvPFUWFO6xKNZXA/bZc5TlFPpAahL83Oi+MQ3u
eHwAtURtXNhZt3NKRgJ+mkuWsbO5Zc5oPQUc7nGZ559mS7kYacxCgVc+OEDsE+VRY0/qkRefjeob
w7HfpP7Z9rWzQ4bKA13Yz9kQvaQGl10Gf3vslnFQRs/BTJ5NQQ5JPLcK45tBi+41T1Gz2HsRjlUi
zIlQsPGar9HZ80nAK6htNnlEQ1Q64HPFnc9X6qw88ew2CBvG6I9TgPegElcr4lDPan46g3+Wddlf
EYVuax0QRWORfzM5x56V9FEMzsm6w28tJ0MEH/bvcrG7zcju5gVgyLViz/SoszpkiHyn+k/qQRvK
AzkI+3pijGoT6bAGZ0lsWDvk3WnxeUGSp7LyVl6wFPSNOGTKXg6pzm5sNwxglczhKUJ2KSygDPW0
8Vz0yEUNXX+Cp8g2umx1jGqcv7dJt33OJpMcCYTE+jbKHm1FNjwJMcAswefBthEbIbqMIumEafFu
WEl0cYf3eVDzAS26fyLJgJ5qWJpD72kvzhvgxm3xy10b4h4m0MZT40U42NZfZo8L6G63FXn5JaXL
GCjovmqnv65m1+BS9o1jUE8iqSZ48SAZX1Hd/IHPilSQMzZpauenV1QNzM3Rimd25EM+BXdDISs9
UMkrWsV8kPYGQ8FVFA3BCRU/E/6Qne/6T8EyI+5l8mC7+hbO6sIVKrbarw+zVodBse/JPf/s2PkC
EFtWe8IvEgbPl1KjM0RnFF0Y1P4wlxWarBu+Lcr6y77xHlzSHiHyXHMMjQe7Kj4Fc8A9/S/Rigoy
TlaDs549rKAT3I3ljovOxBoeojrnPVWwCHVM+atDXQiRhoU5pf7T4LpXJtUyhmOJy7cjMM7l+mOS
+eUFJR8RuPlx9VdMGF33UmknjJEMia2lzHNT630l8DnnVICnfLKa30LgVhr5f9F++alsHs5sCh5a
HtVHTEu3KmfWjqeNYQx5PDYSb7SPxbzN7e5NShM/SXDN6hlkbevwRex5m3rwFR3XBh9dXFTHA22Y
4pm19w9vpBaKvPLcOTPOasxDePOLszWPwMn8SvQ8MDZQ3Nm6eF31O3N5cgrP2OaVg7GloUTEqIz4
qHAYMutoJlTq3uaEnhEvk8a5hmF2WXmjLAhaty7/20aky8OwdG+Y6G9rcAeelhhwtfho3fzAVfQ2
psf/sYjr3DWfFL/HCOtKTO/BOLGfscKi5+AeieatvBMzGaOx4xiNxJPdTU/9G9Rw+I+DfC7xCKPi
7s+lRMRtTgdV6v6QihKCt6muaWqdIxtIfDS8NKWA6jp47y4aI3LH8jouzfqjMT0mreJSrvlb4LK+
6gq9c9vlSLDJTzec38rS3PsRoqzCqT/9OyfdBDa2mRC851yYB7YFyGM7oEo+b+1NNpYPs2oQdTBm
5Bd3y6Ppud9yxjuDj2rnjM21UAGfqz9Jk4+HsqLFqEtzk1VtbEuAsggzmaExUZq9PWvzi5+hgVAD
WpoMaKc7/9Q9yBIDVTcshXY3iUjzXxnOtp15013+LvP1Dw+3e3ZbUeIIIq4+S2VSDVCzU4SzldC3
gDs3stg1T4GldyHwGkuVF3+mosRak2682aAPZKdA/cU+n8Z+l/cFHE2kOgQfOlQs4XVxa8mISbQ7
NqZJjcnxMyrtaSMdINoTR1A+s4UPe8OBCVrLZIHrvEFE8FNkwwPiPb2nzd11EM+2dTMht571VfoI
88XgPTFCeMFL+ykjtHwCyDlP13YkCBivzE7MzPeIk8TOEDGiI3CQ0tmPDi2kjMPk9v0Pb+6/RR55
ezqslVMRa427ZoxkBER9VMywE04TR/HWdkibYWxzDWm9N07q0bSl6WXxxMNi6gdWXo+ZZDzl9MCP
UZ6HL4G3vE3zBOhUqK+6MrEc0WmZfnpC04cUH3QLInIK+lQFG7MO8ydw+oAGlf8zVMAm2oGPxXyO
+VpNz/BacEUHyLA8gOAxeoVTFU3vZpu9tgNNayTrB4g9ZDaY1SsxNyk3RHMQNRkFqky9mO0rY9Hp
MTPlUzeFT13qnM3WcLa5KASiPP09DhwBuRK3vDH3AvcVNpqQgknq4+SuJ1kN1FA5O2BNGMpGtMSl
ra35Prq81fPQpmK3ixE7imRUTiQyPpdgY4QVaX4dHQUyQ4cuONuQBxKb0XCYDbQmqEBwWLeQHtkg
PZpOc1skcXxEcoWHzKIhIC1k5VLZXpKG87thNHFZzT9B2aIQG9L5ck+M4nVVc6o5pGyhsl6GxnwZ
XF53GyD+xmmZ098aVOwG91X9i7B74xHdtIiVGSXWlJ7R5TlMQZvlxUpXZtmRggoCAlvTmMe4MqIz
SZcOZGKjw5FbXAY07nAPAQPw5xrJEqjXAcP5RghFoljaWTujN2KWvPcUGWY4buH7eCEC4MI5+Y/b
ITe6d+Syw6t/z9KAB5te8WW1Sdc3an5IfXQUllUph2JLEZAwBlVOmBxvTI7P/chUlOacmLao4ACi
lmvlL89Xbuyw9Htw8ija9a3jbti7rvU20H1PskL+UsyktsjaJSQPZb9ew/RA3Uevb342c/o9YI4/
Ss97WyWqU2RZcgPQ4HdVZ2Qm9EydKn/6WivkH2sO/Wc2l61lq3e0DR9FRDpISRWBqOn+3HRdkbA3
+11nHTlTSl7IdyliZ2U35OBN3VvGTCTzMDMPXOwfGDMNHln+fJDwhymfX3o430dST+3Ed+w/EXFD
sbaxgwy5OBt65RDHw5uYyEU2gSU/MHpR+QUtzonwvDj2euqM7M2lkd8hQkxktTYJ60LsJBZlu8IG
sZf/6FwYjg0pKuQUfEvPqrSB/wNOSdOJagQyIrKOdc4vVQWckA4UbGwAxBWvFHW9b4JBuVsxm8D7
pfL0yXUxVjKVDbYIp7yn0Rq7R9OLsGn2JJcMIFGq2Tp1ocyfDGZhW4xCjLmdBb4m5BTs5oHX84Jw
cLw0TTYg2ejkRU7Nm9960z3gTRB8yncT1a5f5cDQNZNtTKYVSx5rtOx67+mibpJ+QKwMT/y+TfLp
zYHWuZ5/Ik3LijOLXKv0PsYG2EHbSriYtLunZq1Lmly/TVbZo+QTLD9GohZkx9qKUwdXTLDrcqpw
h+TmHTR4GQGn9HCTdxRCFmMVbdHfBnSFW2UsiV1PJ3aQH9rwf0EI53YNWhl3bfRmg/CzwuhG5NZF
QHFfbdg/tXhaUNtu1RLJAwd9hWDTPczI3xBmYa8H5Acsxsc+hUkN2grLsZQJFOZXscrjGHWMNOov
L432zMOZOXnisfFcrOBF4G0CYzzWK1K1KJ1RfU/7vo1ee4dmpVrtL2PS79HUPGqfzsKnV2Jqsag0
Xrhe2D6X7CPN9aeeVno55u8z/JOdtUZvgTPcJu7boMMCzPydEW6UzA1PZ05NmQ0/6lyb7LrAiKZT
0GxHhISlGy4xZqZ3FCvJiG0NmtGj0ub37Ngv/Ww9dE5qM2cg54cI4iwWjn5qEBlFwbolRSJRHX5e
r61eRD3gBYJFAUGj+ot8FtNKPoAp1M/VBNW18SvEnvUs+EgBEM45ZGt4TiGbETpCiVZV+qdTr5xG
mtigucG24rB1m5k+dfrq5D9qR+YxA5oTQJEkhEDMN/tg6fyaDn8wG24wkF9zQlzc/huuP6+uyMan
XuSHNnA/pzZ/gcjE5i1ztryjoVp48WAPdxTNQc39D3i8STuskAkUc6SRzWv4oiTxCgAFHisftEuQ
X2bGA9w1R/qWvdcVP4J1gC2KoOQo5uAwehZSzfmYW+6xDnCRY4W7rTPip8Fuz2O6NDuJBosWckWb
UZR/RJr9hUz/15DrNfXcC0X5R1WIs9VBDw0M5z0zBQLTIFVIyVxK99VAuRJU1vQQAl2jLqbic+3p
rayXZ4qwcWPn1o6OA7M3gSuSUacZtK2/Kyc/5MIw+o0rc73YbqEerXFhxlZr/SVtn65AKfniZV16
44xiRV1NRRUvLhbprmc9P1rcgw42HLc0mPXPYb9tjECJRBij/3cQdvYWZRCgoVYwpbPHMW6UWU/H
1Gzi1WudxF6aN7sAT6prss9tdr69QhwxmQF0KxJJtzA5EHJWebPXfmdu7y18EeZAN9PgO80meWsb
pqSAp/yU7BFvYupkAQ3WhHNiHuDPLTsnBuFxHHtNQo3nBUUTI5GZ4yBjKoOFTO8d1/zBtLTnacwP
Ie/Wyxo4HBGdaWEPK7/hfUSX0Ok+V5eVjpkWT2M+4D43QKExRy53kBGSLHfNlyKzva2zQKpCa4AU
IllY/YxugOK667tbIX1IGHnNk4edzawQQzud8dsmSnHb+Cnb+gGt2ux1BN11lk89Eu0RSu/NedVJ
YK+EkqXed0/H9KQz9zVIc6xTVHL9+s0k00vwXBok3OUBf3HG9O/eA0Ft/q0Qtm+NIciOS25fCBZ9
DzD7i6i7DZ13msiHq7z2fkya9c+mzmPFOb0WtsMSlRULsbTVqe67T1rxZTfPA5MA5rJ7UN/Gr3Ll
HI8aW+466YRMLKVRoKXzsacipGbYFw7PBGvw8dnY4PzLD8IEnMum6gH3g9xkiKINErFY6fvVISeY
CMutRBlUhp+GYbytfnfBBjrFMyb+plbEvPS+F3vtTICAFyTBygbWLSPYTxOUX8+mxVijZyqELasV
AvJy51aLCMn0rLeZ0XxkzfAtq5p6rWU3GDzUq7tJMyJPrIrn1R2vqlWkfAgywAahErHyRmfyrjBe
+oCJAJdtKETPZYfNw8nw1dkhYHMgcifCtpJ8bXbWmM7JaLPz7dZo3Q1SHZeQRBB+81O5SHnsWybk
ZWo89bo8Ga7zUTcoRQcjMqFTZ9fVUfrRWMqvvhjf2ilYjuMQpgwkQIXlivCJzhtfgqrZRQQExGLI
51g1FU8JaTnw9ILEY1zC0s/ldZoiOFBank1LfaI05zbjn4HJzJ8HAVvgPnaJTSZ+JziXo7HrYM5u
0K2mNysM1N1o84maRsUU3ddSWLup8okjq9z5t6mMj2VQfGMF49liz4KDmPQn+ik4GfQqYKrC8nN2
zT9574w3V0P6Au7HgVzZKzt55CHLTHFPvF5sdvXZK+mqnNqALFCt1yLPnBcbN8C4AdLHm4b9ddwj
3o8xM0f3I+5t6vMHb71XIAOFdxu+A2DBOt3Tr1ZRxRpd8lbE+0/ezD3plnnnkYhqG7WXPPnG6h/v
LK3tbNavtL1gjPwaUoyw98PCwi5oPOADiItUGfeqEXT3Q54Sn6EBp8W+QSzzHjkm1Jacvyk789uT
LVh0AZLmFPlm82UJNoCbSVpENGg3yO5Bow4eUZHfB12mqhT4vhFmSlXVvX2xQfxWj3Bt+JBmnXHN
AIAHmCKVWbzOxMIQ/VrhQjmx6I+CxPKaERgReHAeF4Jh94Rh4dSiCFoADAUgAUYQQn4CvEYUiQdp
kPtg8VWyhllbXXRl1H+0oqIxZMehLUf+0YfCC5YhCTxKOsw2FY8iDtwBREValn/8gljv92bm+cZ2
gawI+EOh1J9aDLzqgQp4h8Vy1/6jZ9Iq2AW+MxflumdqvP9nNqK5bMCiLYyePaqlRlqGcyCR0mhj
xn6/XeVAUHZK6vF2YPOb6jvKf85D3Z/YCaEwsrIl+sr6hu81k8LJP4rM/ZfEKL58T7bW4Te4WuM9
n1KzSFyeAb6Wa/qQkihNX/Rkte7WJoXl0bE0vnKrFO1+xmWxPJoqEu42pEhv9v6UOTJBDIwNBCEW
ag3Szi14Bz0Gnptn6XFvp4Hqd1D+QvJyCwV+oFvNiZCs3l+CaxS6UXSuVjNUX9R6MNgJbeWPTEVt
hpspCifjE6RYB7/fZ63Igzr6JnOGnPmbMaytQ83MOnhbIK7Hj+vYFWKNLqUm6511ny0CNT+cJuvV
DUj6S/B2WCsgfOLs5UYPqnjsfKKKoRARjMeYuGjr34xj8nmfM5ZBYFT6isI2nxSUAYaXjU5PbNUJ
8JrFJPuLh3eqvg0GAQKIV2oxP7c1S+nT4CK43wpJWg+G97SwHyd4nBZjEXYdaVciu656x4Cdvpiz
l5Cdrb8ZYDUThVbYmY+5xp+/M03s20dhVrb5YgF9/xyzHuyFIxViBWdg9/ts94Zo0NGV046spJ5d
aD6QGN5Ly96qu2z0ZKohh76SiiWlsVNdS9qvq+0Aiwcdhn2xELPrF1+svnsYsoJfhk0xD6PqwjZ4
CGjijitCXOJlF2HT9c/dorcG4reQ9RbJA5eioWJ/qIA382/1wXJuzWa1j57ht8HT6gteHxzo6KIj
q9XTAbg3ylFTD8xVjRwhwKZoUw4OFIT5za1WJjBm5XdvTZ/lHtsysbaP0uzCc4m057exdIo3pncP
MCyj6QGx/mNps3vc8P5DcKINPT7XXT3kcTs3HatEbxnfVqN1KRIqtGxM+Qy0/Nmw4sJgbH3SXa0x
x6VZuQOyJNiA3jeW4R0vUAiGzjAQR9aySCMayiBofgUsBd+qfyEWsX4VJa+UjUPwFEpMKipj6zqj
5753niaIh/4Mup1dlcWMz0bjC886rs4VLCwBpGC0/jrNsDb7BsKICduCnDrILal2jmTY2x+Gh4kB
kkWAvSMnVIYQsyFU5RFBKW07oBSBqK8ctXfowgJTg/KN+cWDOFkVM7rc2cZaBjconezu1ACy+pvx
udVTw7CESVsu6FbIl9YpzTCbKoyZ7uvAlEMi0qruCIVuMVZ8EQXBd0ww8+9gliEIVaC3hLFb4c8a
vtZ11tFw9VyDgU4OSMi4j68YL83Z8ka2Eo9yNFSjfZlLvg6p3444euUU+tuydMfv1raRm/ezEvaj
RuVHHCTEbMhl4MroBcgMpGCoWMYMJoenOWfVSeV9dc+bBpu3pWQ2hhiJPKtXtyDGjLn9zNFpIanC
4vCP4N0v0OEvtYVEYWhS1h79Xc++pCBCmUfJJ2zNHJFsVd5GIqqZZtiDnwytrOShWCx+Fmii9x83
HI1XAqkRJpeO4xxSUIsPI/Pea2vifnJpDoLYQn8gd2NQW68EkirNlzXJPoHxcBzSabmpvLWuDDKY
lXdAkDmrzKbehqLosiMwPB5NzQAQ5IdkwrYneZWTTdaZvqDJaj/R2XKEME8aKmYVLpWlY675uF2n
jPOR7intiKpanD8YT5x86/SFG49FZeltmS5GxGACJbcq/h97Z9IcN3Nm67/S4T0ciSkBRFx7UXMV
yeI8SBuESIqY5ymBX98PJLstltRkfHGX90b0wm1JRgFI5PC+5zyHTh7VnrzelLAlz+toctuF54G/
Jtivf5K9i4Jdt3XWoRqG6a4oChbcwuU9keQ+fK0hWmVLaUGZ5Axi28PCavTmIhyleEbixJ6/JDee
RxEGl0hr+GeEjzMMKCwV6DA9giEXld+LtwzJ8dKLcJUv/UHHpOsCEAVmN1HOXDO9KOJHcpxjixFr
JZlnsKXkuszZhxyEm2moR/gaFknYaN8IOO6/NLFCxesOivDBwHVX7O/TB7qF6bge9Aahp9BQitLi
Daxj0knmcF0oC6JdU7hvoinbY+/hFmPrWyKHalg4TWKCc/wUmfsFMFN5h/qpu4gcbMt1xUBYYk5g
LGVGinE1Chp52+QSrSfavznIcnS/+VNkPSGu4++ClO2mK5dTFmw4JnaaLr4W3nh1WaBDaJz0zg+b
c4swYGLUNaJ2l02r7vJ2DJ+A4MxcUPBJiEySMM2/NcLIr5UmxLOdIjhI+y57jqROsFcM2vBcS3QO
Ue0ECY7Hlt3QOEFoJ+DzrhA1iWIBYa/fN10t36KyZCM1CnYlbQZznNpb+oAqNcSCZIcBb4YkwU0m
egG+Wlf2bZdWxARadFmO1F76tTGUFXdkhsMNp9y7NiU0eMnmHQ1za4/x3Vj7+feuhy0Ns3Etqb9B
I+1v2PAHVwar0bVLyzA5ix3IbEy6YCrhZWHGrWW9hBgKhKj047XpVOFVFRbduVkUHlw/h9BmFErt
cYIqidI81MMXAs4JEUzB8d5HacSxckLWAy9YJpiAe5d1RZ/qaxQS7iu3HVxbpo+2qA0K7ZxgTHFf
w9h9KRCbaDjqOs/d9HSE6fA5dmut8Ph2+wjIJJtYSlebMKCii5JQMLTj1GJJM8zZl5vWo8wQsEz1
MeZAUZMqqim1TSlq8EH98EtMZHJ3W9Nka27pmX5lyIlxyW6Pca+rMZdoQ7N4abop3Yax8QLjoLW5
/UZvXrvUIUdTzxfYmH/+uz6aIbR4QSoovPF0hrDL+9pFrf4iJtxoK4py5U0Ydl6NN96sKZ0gN9on
hLaIRaQyZpg0NxnGPgLRrembKG0aBy1/E1csPgUrNHIjm78m5u8pDXIyAknXtGEZ0tgfGty/JOtp
SK4qjjGBD99zHTYBQdQRFQIE74VOdlJO4uJzjZ5mZeuxfSYqyawLHhT8U0g57JBXmsuuFbHWC6gb
s9m0sFdycgDN7DsHC/+iwHy8gqo1bkTgJKTfVOQodzFdQGei0LhQYk7ezjTFoyzZM1dUR/N4m3lG
3ywafLk50dtm+jzknNlXdBOwFI1+42z0gkzitUep+w2NsiFJawepM/AhM5XpaTXg1nWscslBIVS3
jeEYdO/MvEZKWmEP8QbRG6/tj4fVtqQmP1BDSR/4gG10iBxFyHBNW0XJ1cePlU864Uo5+2dZu2CU
I5CvHA0oafEfXZ/I0ElbicGNCOrz1FUtopF4ICTRGBD4baAGkqzAUpaRjePdS0D2W5zm1q1BmPNK
dcp+CKXJ5jJj1yUWMWe5J0tXOZ5Gy0W0JNvwOmzUdERcZVwPkwxqQJX5LFbHOBpdSySykOJsUVlr
TwvYItVjGF47HSGdB7PNpk1XUdpIaRc9hJ6DoyCq7yEX0SN0q+RVn4i59zAUP1PXlRdU/tmxRwK5
KoaxGixPJ3HpVnjq000OV4EKGTEvzjofU76fyedstygKmoELEGLdjZ6N9QE0anSkwfmiA/3olgDP
PHcd9AA3HgojGeUavwYvNM0S1pGkbg1rJ7wQ8vDP1X+IOmTWuDH5tCK07avSGtXV1IVgSl2/ZoT3
VFj6MytglC48ZXOidH5Y3rx5qbnIG60xNxkjpV5AHaC4/ON/gPo3X0SBMRe1QVw06gpYHlsu05tP
brKzWaSAY/HfWErx4SeJx7jEO6+LpZJFqLVLJFniOZnHCgJ73I22EOOmlVNsXEjHs5ILss2Vv5lA
CJ/ZXetJXDI9DyiBPCeWOD5ZoIZ2VMnOrFNwnsBDbBQZU8fJ2GiHPtmVoeLv/5wFaMX48uBCEwg4
ICUVuABAU1g9f0xgOAwcQGAcBMgx9VvgntddaPkUR9LI4GKoY9HCFAWXlI6dgKh0Jho3HXj0rrDE
DvkmUnqkClqL/mygnpYcSIPkLNGjrBOYEWU2WkuMv9T0l+RhsyFsmHzEPcSrpDyjOGBmV0jTvJmu
jhhxiTXWSIDTO5a380IytLY6YdZEmvGhbic/Z/IaJ74LRM5p8qARZEHoeEB9fAGZjDO6QKL53atZ
TxcKGQdwkL6VzrJr2UjNmdOgPfOQc9UykhFvchRlmp+DmNLjXZdy7QW0xDxcaSSgPjKGJOXMgviK
tUpVR02KXO5iYUqKSEvDgozfNrXPZqZtgwN58xGuCNkILNZRgpGjMowxpVGEJPpHGre2DfUIG/oC
TaDR3tucQNw12yL8g10lEUnBG2DkxE6fPvx8hzXl9wb4WZB0uz5PhL2o+NuEu2NMeqE32ZtbakC0
g4XZNFdGZKcds4rbwjgIhUC/0ik8QWno2+4GwJy9GgTW9WvOC76zlSoS+BKGLHsxJaXNGfQ5Zktj
Gim02kMr7gIwdNWtQpjjHzjZM/ysWtF9QQ+VPDSmx5CPqLzkq4w48D1r18DrzVo/5ZwYAuegrJg2
9AUTLPxeR1ruDui8+ZVdvvsEBG4duxryqQhnzSzk1YLgRisZe0OQPwSRoVhC0mMP3LDTTY49lCIW
3pgFN0FMAxuTWYtQqX0zau8LzkFmRNtmsd60MJd/OPZmZlTwvbj66cxr/vl/fiVNnfy///x/kmAF
iel/UE2rb+23//qet1E7zgSuf/xt8b3OuldoTj//y/3rP/5m8A9+4qs0af1dgmv6F6LKBkj1b37V
/Ecu2DcAdWDybWBA/NG/AFYmkU6ejqHaFhZRdO6crInovA3/8Tf+yLCgYWHNpfDlWIbxlwBW703G
WC6haumws6AuSF3a/K+9i+isugw8nWrrjQL6HNrJtnTRM/g+kmVUCMNK2TcUNlbkjx3Bx+6gO275
Ueyt+6UX6gQqJ9tCszBLPfQ4bvBoLAltWIaJt+SMv/Mbl6BtjRChdOWZr1b71QO1oEC0u2HwWCb1
fdflG7+SG5JDdnrNpIQIKi42qpxWrYQq4muU0tstFq/HwGpWim98YtCH9Lv9iIBmaW5jZZ4nez7r
XS0HODQssWQ8oCWhwY/8NL4zYTWAY7mZaKcNkbaGl3Im7a3JfqTNEtBDKQfm+hMb73vr8O8P9sRg
6+LNYrpo6k1bFYcS1s8grzg1rPvK/sRIO7vr/+Oi/f1KJ+77sirRO5a8Qs+40owvvX72y3D+11f/
X3mXXRVR3jb/+Jv1+63g0RU4r9nnSQbkyQUqR8sbI8br4gYXEXR2kn6nZJPoPqdgdjB3gUGRoxzw
0ybHMjwDBrRJCBKM48vWhXQCg9osEQqn4aHR8FT1j/gPV0J/UAycEEFW01LY4d9j1SWFEMhhNZ57
6EJRi2Ihu6ZEuOigSMecRX1q1SNCq2auUGMCod29mLRkDuZYzJL9wj5UgCs+fgA/IpLeP2EewExc
m79jxzDmB/RLjq3QgVaWQ19vwLzzi8n4eokDCiPdI9AFUJI5Fv2F5UDuSf1FzkNJDX+DhfsTa/4f
38MvP+PEGZ4JacoRWf4m9vwF7nH2K95Cd3r6lMYnY+q9CX0eU+/v+CSxseB87IUBFQhlTiuDArxv
I4UQn93RPDGejN35OtLSPSpathTzn//yZD0qs2mb8GQb4y4s7X0s/EU6sAZmNPrCx9o7l/pET/RQ
i+5m0o5F0a+b6dHwIiQIPGu2QQWYJf/Z55Tz8Vt/b07/9yP4z0+bc7V++WkgZVTfxJTu0etAg3JW
VFoWCce6vArWQVPRYtbWWh/cfHzZP7/k/1z2ZELGDjL6JQrPTYUx3aZixOli2ZT9JvWbT8b17xPH
+4d/MkWhwKDu1nGpUWFkqXNC779+fDOfXeFk5gi7WnCo5wrD+LV27pruk6npzw/LI5uLB8a+bf7z
X94RmkC3jB0mWfyt7fjSOYwOXKqe//Lxffzxc6DfBpHBlKy5J59D5LSeyhquU+HAp8Vedg9iuv34
GkCr/vQxYM4CTakDM9FPvu8GqLwQGSMuI4+goaNRYuMMI3dvTPTPUL7kpGHg71x0GWZ1iXsAGRH1
eCbJB3pHzKHOm4H4GSogitOSgC1N3UOIhlkQIRPS0XAt3GhYJn5PxLt9niHtTQQl5xzVVMJ5ILzU
2KdmHVaE0t6K8jVohw3xRliPpmPrvIjqVbP490550Epx0MNjT83BnZlxRLNgvR+mtWa+Nta9Xiwp
stCfR5udAOXzUFrx+x2+bkQHGlVSFiMkvv5myGKm8HLv47QISebxoxbczUOl6Qezx0Auuh3G0rIU
NPrSo5F/JzhIL56j2nmzrf5B2tOt66ub1tm2xnGI1HWXOm+kbK9CjTa+Xq/9WNyGPQ8uDs8o8SHz
dM6gQ60sQHkcjomPE2D2nZUcsG9hMaPCm4CbtcytjZmwADNRZskyCY7GfMi0PZoXyTFpjPMEmhxb
iGnnXLfVSzIRYIDAmVvAXrDxaeOM2k1XfMvlSzB97azHOvFYnL7ZUQYOGUwBh3FLUcsbJvh1pIFg
FWo9bz0quRma+GJmH3fK2A7h/VDhokqKg/S2RuYuBKHpoLcvYiABRlucz8NFi16rKNsoEW9pYnN+
ECuXNbNjpYDYtwoK+xw1x6vbYQx1/dtBkSITCZpggZ6cwwK8KCwLCUkwoIQbbssKHbnTbFV164fz
aeMsM5pVSbxRRxMDEhA+Z6hGeM5cuRMA54Z5eYh426peOIVNE4FcAL+mYa4xNp5x065GcEsWtr3q
VfGXEPRhxBtX7nPraWtJJByIvD21/70TnMESouoY7uP42xxpoQ9iwzOfZQ89gTPi544A5XisdTsn
oOeeUH2MMCDCF8tgmrS9d5f1l409rNiH0JVeNWz72u4Z0WSNnN+DztRtBnE1yxynSlvGDcou8HqI
m1YKgRJ+y6c4sFj9INQrvrIkW+HZQdxCfAmpun4HNMU3MPdDnEyNjc0BrXasb4mIv2JkvoSddiym
4aYZ3POMraywXmiwHRwb1R6b0LZ76YCoZ3n9YKJB8537nj5bQUkmKJ7bkf4FiIISjhN22RpmhoQI
qtXNLQTVdYjWNfXqVXiFx5Ei5auOctNsWQ914kX5+Q48iTbYWoPkOZSUDdhJe9FRaRqiFQIBSD+b
xpmIuU7D6bxMkx1SK6C1uH6N8kIF+deS/7XOMNZucVkYGr9gPnMu3KC9LJKG5zBgcEHrLxHqanBM
4ofU5uxQYRLVMgakvUnKr/Dwr/zOXIfS2hQDWdoUuNo2vnDdW+pCax+qhyacba9obyCHbTSqs2wm
jQYLX3pdw3oZBtKrwBwmgVpHdQ5MT1vawn8wCa2WMTnVjH4oaYDb1tlIC79S597oXKZ0CUMO5HaZ
lUhqGJZZs0doSAUu203EZOEPXc53mLjtrWzUtje+9kOwjuGwYeLk5ZTDsSmwKGTRPsyzr2j3r6O2
PqjGPzdGYFrBgInwXMNOOkv7mukr/deVyVuwma6hV697mIt8Y4DzUPdES70sNxYyNlC2m7qxdlTd
9xT6+YSxWXTeuod1mhTIEcUVG82Vie9ukNOCSIXlmMW7QFtNwXCO9X7tWsDfEucsrINHkte3hEGf
Z8abUB4OzKsQdfcI21GTmP+DczsKrh2jP5rVV9sIbupO7fseUircq9Fba0kKQTXf1Cl9oXyfG9AB
02RrMt0NsTpqcfxA42IZ66TnyP5Sd7KLKYFCiLrGt6O1QUcvam7roN99vAqeZMaz7eJQ6/B/Utiu
LnT3ZEmH/oEOvyvqjR0Vh9jgFBAxGRjlsiCsRhgp2FGOhGBq1WgtgNGuSL1fW254lvTiQrFXqt3+
SgsfksH55Kf9tjyf/LKT5dlJXBrc+EU3MqPQWfuXgugjI57oXj2kvEuvyTYtWJCPH8hvW4+Tq55s
PUxK/PXYlPVGUwnu94e2i7dwlj/b7M57vXdHnPkyELGZmA1ATfp887/spEKngUNmJNycU1K/lTtb
Y7fdIXCbc6Y0Z1Wo2VIwXM4bADS5a2B6NGE7qDHuU8CrgAZTGhVAgQR97ZnRlksb+PJ8Rsfbv7AY
V1Zn3VsV+kqLsro9rhCEryrxaoc2X42kmPbQ3gD1a2Eoqpk0TK/X1Nf9jnYxZqth6eOcI/lEFMla
t56wjkD5pxmCK6i0FqU7bMbQ3jZyPNZme2U508Y1v0dJgJ63uZq/OQg8DwgKnrRmDqHFjwfNJ/Wy
C79HHBcMdA70tesN102JATwDWRDeymCiswJMIRsnVC6CLK9ul4/+wzjIp7QNbiaOJsLAf4wvMuU0
Vjrxm6rYMHUugqMKVHcC54eNBguJGfNBYxT5eHzon7y5H0esX97cDIqsR5HOw/IomBPD+tZCm0cZ
x53c855nPD10hw4wPnOv7718fPnf6ke6QX1rLkZJm0r8afA3hFS0yRZXL4ptE3Wbch8eo8w+h5H5
c4j+/+rj3VhSRnwpupwv+eZ7gPf812Ki5JH/79XHNREH7elf/1l7NOXfXWxfukAeYJumIRg5w/em
pT5JUdLDJ+BasP6YcG0mnX9XHvW/g1qHQYc1iFfLeed/Ko+G/ncAfNCGHAqGNkTkvxQZP89b/5lw
HGqYkkMbK5ZD6dGwnZPZ1CWISK8tGSwHNA+uMndZkR5opS9iQGU4xzdVdPfLg/lTHetPV4QVqnNV
k59/cqAvs9DF7uMwszjumSmKbeZHy48v8WOa/O2uoCfagrKu5xgn0yhpN20PkyhYwhzf065DoCTf
/EO0ixaXavGdO1108qVeHMqlt//k2u9rKT+eKOVkh3dmu5bgBb2fwsdUL9M6pznq1y9hcwmKAutX
eVYCeQ/YRFjiCLZ6mY1vf/W6rukxygAWcnHq2Sf3jKxzDBOyACEtmKvELwCO6UcA/GfSXNsmLaO4
vDZSe+vKT6oL7+cebtjFZqqjdLIIgsB6fnLhFk95MI4oHqHG+QvVU8EwIUYQ9nNXmOawcnS8gR/f
7G+jlkt6VOR5xIbuGnOwxK/LZNQTVht0XLIhVxKWVH9wYuRDYUc4tXDua8/ybrCyJp8sz3+47Cwl
Aq5q25au/8h4/2WOFwqQQEE0OkTeYDas6sZz4uOHJYhnPxCAZnoHa3C0l49vdq7OvBvMaE8Nm40k
wgo6rqcvtgI6X5GYEy9TzWqgxult+jimbqY2H19n3tKdXocWhzSkqUMJNU+mAjb8sm4qzPEID4G0
6bMabYFM8IysuE8e5Pvd1DxkQOmZFBodFizmxJMhI4PedOyKXWKO3Duajop9rzV9cpHfn9t8EU/g
VYeuyzTwfpCUU5oWOsZhWHPRJmodf9kMql9//ND+eCf0kwxq0p5pnz60TMF46HowcjUl9A30WSDE
U/nNjDEE//UrWdbchbIcm3bVye0EMYZmvnGGAYRf5m02NemSj++TG/rTUyNymqUKejkr0Mn05RSx
axklNYvACO+wDN5WafnJJU4K+T9fP3pqvl3BqzFPHxr5SF0pFG+mb/SaOphpXCFxLXbYyW8nSIoI
kOFJjXoHgFTzOBl7Y00MdidujLoHhqBaZKFqbkJ8/Ij/cO98ZDxel3mFoNKTR0w2UTMJgcMeRyf5
bG3mD3McgX/z8WX+MGbYrTEuDQf3gBQns1emAf1oAiCnE/B7I+DwiioQ98Un4//3VRCeLPsElneU
uDCMT67TilJvyYhJlqYaniHdqw1MgDsxA6MEPtu1IYrvnlPIL7ToqHAWlCdxMHfNIbJFcl4FVbSz
YmXv4bMuYfqbb21nQh9JEXVOohOvHz+V+eG+n35sGDau4fEtERl0CpGWDsl6ngUmehpvU/VK4l+6
NK5H8/7jy5xs1H8MPpNAqbnb4bi0ak7mHh06Jx58ZPR2L0m5AfsxVBmktwL12DJHSwjprdEdh3O5
GpBhqXrXJUa3xvAabEctKeRapJ9ReH9fWdgaEo41b/pctFsnryorGwPiWsMaqgVLtx6DKzSv30Cn
kQ1EtVTbzc6LTxbRPwxD0/Q8xqBgj+n9Ngljz2FVoeJcWQ5USErIYZQf/KI9fPzET78qSgis0UyR
rJy6QKL1fh6mxIVEJ+PFluR1X3ohiaDdgF3z46ucrl6nV5l/xS9r85QUSKHR0iyTghRBGHnOEpoo
RKAeZ0iKy+iT1fL06Z1eb/7zX64XCi8K+p67susLSz+bqgf9r84TPy5h8jE4Nrt9KCPvLyEL0cEW
4hJeei5hFEBcJtQ5+2yamMfWrx8el7Gw1My9LmsuO5yMPTJnu4SQCz4ImwIXoAeJ07dUXwiC7I9C
1M23pmnwjEGKUpm6anRmLXRx02edvtMJ4MfvQMnuzN+B+dvtqnQERetSuIDNugWHinHP75iXhL1u
DdGvYzhwH4+ZHxP6b7fORoRZ0hMIRU8mfBf+ti1y8sUtp1NbC/PXNW5F+tsSnNwUQdryG2RKY+KT
FW4SnmBqxkYlWO312TwSH6e82pnONbT06q6t/OPHv+8PY4xyP6d65j3dBjf4fgDYk8XZyBr4eeSd
vmgElG4Kr2Ep9H0SQP/vrjV/X7+M58o1C9uImRbHKlqOwnyVo7cB6/PJLc1j9rcn/sstnTxxgf0j
HCZ27kPguedBXh6SiDRPaV2OXnQzGnj92qL75tTFZxW8P0xD9PrmkzN7NfbuJ1eeoqS1NbNmmMMl
p5okkzOwU59NdvpvXxPLiuEJanjOfJvOyXNkcRQtajG2NYTV0F/JdiPHPmz1AvO73NRxgD002BF4
csCMtkVv98nEpJ8eQNm6GwDdheE5YOtJNX3/JmGm1mpyrXqpguDVaa1jaqa3ohARDcvwUq/bO9EZ
tGLMhVH7+784ik6ufTJi26Ink6rp4VeYLwPwFUjHIAvdT8bqrLt6P4pOLnPykPVyKKqBMsKywofm
OLSftOhbS4llIfEYySyA5zruq7Tbmw7qlj5HQ6k3/fbjm51HzLuxPP8Kx9Vd0g1dWo4nIypxqkZE
Da+6TWJcAf0h0miq6vGtCZDQL3BT//XrzfOAy/ZIULU5ebiu44/I9wHMhehLmTK2Cr6ZZExJe6Pw
0398tT8+ZFQ23J1H7YqD1PtxFGp93zQB77IayJ+aEWp2f40j95Bb1bUe446QdbnQJ+e8jHxSY/HH
gN76bI4+3RnNo9mxAGsbjjPL7E5WJ/DyQze0OhC3MLe6u7YxmKPIEXMutaSy6ofc7IbyNrVMootV
2pf2zceP4bdpg4Mw+kAmDMo5PNST3UsORWZqWzaFyI3Pecpw8mT4Fyso82GbBQiOAQUNyoEn91jE
UVYYCvRnqdIvtt0tgzK8clvvRgrsVv74ycbvj7f0y+Xmr+uXqR4/vzmFQUwWjIa7cEqqg+q7248f
2/wFnnwb727p5LEp1wqpVhGZx8pqLyS6viF31r3P18ic8MkN6cYPhdK763EwNtm8UPqC/GCffhtQ
59wwzbDMAMhG296MBhRxQuPrN0D4yJ71VHO1VSO1hAyI1idcgqMnHQ808ib9Sb8c8Sg1sS2XOODL
Szfwu/AxDKBVHyOiEhy0g31Mu7UdUToYk6OO2Ba1pzEXzpk5iSn52jSVH65kaxWXAxF2GCZLH0kG
xgmEwjqGyV1SV/WV64xZ+T13I+PSF32d3Hv6FOhMG910PgCYduLYXTeO5tw7rsiuByOkeR0ZtLB3
su8xfYZZ6oS7ZmiK61oU5lLXG4kOberVgxiMnj3J5I6XlsiyvZKmvRaV4b9FrKxPAfaGC6PQnWPs
QKWnbVnurCR5s+1msvbIoj3oB70OFywI8V+vVDFnM9WWSNY4IwJJchNnRPi0mlFt/RxwAKS95Fua
uFjkEO4dcsrNZFDZYnZsNWH/JEoPGEDjA1U2ZACH3S2n+tCD8LtKQNClRhueDbbvHyod3lSaANQy
qlo+4oWY6p2N7/FckDd/jezHpMM93ZKM2B4rBJRwW3ANr5La3TRdiHYV8upebzxn6RMGvh6GPGx3
hFUUw3Njp+jI264YsH9b7SozI+ey7lvjipSCsltndmZuOl7pSsdo2t0Gfm7c260CkmVNUWmvlGt7
2b538zkQq8S1WRlkoiYZdn2tA/9XVwobtAivaFcdBoskiYm2S+WKapuBdniSRdq81YJYrrGvL3TC
0JYOaoRQjNVVhs4BZAgFACT9b/gT2OKHSUZ/LcxpoVfZtrTHgyEGsFipJV/LbAyJXiUBkiwkhO3R
IMFpOGWDASAwj1VmJFe6o4lr3ld7qaJI6BdeNT3bAsGS4KURSR/gTSPVEQdCMqOVvfzN7CEyiti9
KubCUoEtJIiBBmIzBfZTCesxaaZn3FjyS5ya+bneDCWhivMPJFxw3xey3EeFM+moBrS9URpvJfIA
ewmusyJUDERoQBqX4y20NLmP0bwsZFns3V7DddVZN374HXEIvisRjNqTsiG2F7xjZiac6qN5N5l1
sRymsTw4mKShBGvaLnPG4VDPKz5cc/es5K8Sh9cZl5HXjBxPinGJu6ZY50rom1iHXchSt6Qtqe+G
jMN9OpylqlpPqbhLzQrVIp9dsMRWTd2rJ6PCVNFXTDf4z+ysWyq/ejEFnOAKVPeFp+vTgb0ThCm+
sNdBdYhBTElSh19/JW/kjMqcjvq5zQPvyVEjQu7sMm1JFLXnfunQ6cM9WHaRXxtuqApiHFFf52nU
7cIGLDsfZp7cDhodmwUpMsZtJ96sCdwdcIIVrkSMuuGXCS4vZBQ2sjrAJUdrxIpX395hQbfPkOWm
941vRSu9inERl3QGDi1zW9XTxe+0akPKifGCGkducKx4+yxgVliTEYnnXb+oS2sdpO1iDOFpE/v0
3elJwiSMJw8DJITlemobPqCEmE9XqmzdpzM9XMzkLBOv1ZKwxIcAnv5KGroBmWSO4o3rdZQ1xNul
Lv9+mLbovnaWC0cVUVqYEcMrvK92Z2zGmBgXVoh0ijDm5YSRd48Kp50Ajwa7YZXqafsK/7ApOKXs
Gl2uW6tcS9Xtym4XmwrPMGRZQdZr769YCRZ9QZzLri+l+VhhHV2BHnliHlt5MhX9QYzBgdMuRAcx
vUm3XVp4MhdlOgN7VX+MMYCvAomsqpoSVW4Q0OrP5E4O7AKMS41xcbBqa7oQiSmrTRSbA1nDEyen
PuiaF7yLL25gXxMdmO7cWCIObP0MXJ3V+utei5HFydy9xemH3R9n+2XcgQhYuMOER632qxuM+BPv
2yyxxY+GuMIICDtutJJnMib9PSj9V7zYMcyLXj6IPEiBW4cX4HvP21B7gFH2NDN9oceMC6zIV9LM
1dppwHWNU3VlJ311U2mOie1aMb3mGkTNoFIV4ynAare3K73ODvWorOvMo0KoK7+GUeNVEBAd1ocp
9R/bvECKAg0gXWd5NSiSgvx86/XB1ld83v6kdW8WiDaxJpZoDHES5+OVKRIFPj3TzgOZ+nILy885
AyRN/OhIt3wZNZl1kVrGgU8uOHfdQlvVhH0BVSeiKoYm1LpgcnT9penUo+iVLA90FCxAL4P/4oHz
rRY+MMLtZNtXqUlwomJGXQ1JeYzMYtyyr11hhl1xYFi5yXhwLXuR1uW6zWFoR5mFegKcUtmoXeQY
kLi82rep/3XEJEo2H48x+G30Bil2pJsmMM3vtV6xxylJgWYTuxa1hAAbkpLZbYE4rCdASBP5xtUx
6o9RQ02v9BDNwQHaQ46vMa9SeCGuT1Y3kPy6QxrWSDXgbGZ8N+B43CAc0wPEIDxtll0hfc8UTsfR
g7+GQR/uvV8Z9b5Gth2Y9YOnEvtAXIO56ASIJ7xxOWnoKsD9WlGiWDCYEUi2DeEgOTFEWMRQHIbh
tAuHYLpz+67gBssKWkVNisEiq7nasoGwtfYCZ9oR6OWs2Pu8BKA0X5piInIJas0TM9U3qtAwrLMW
h4invPGaqN1hN8FbPaZaHzurxhfkfjQ+gaGamQKq1QMFuzDwkiFd1WMC5yd2i3Ix6n7CuVErLhS5
wqvCNuN7DWACuU59rHap1znLgkoCUAxh14SUVE6HwyHwAszOlfsVcyjiMIJMkSoFtgpWRuOCPoR3
rBO0E3kk2CIhevQgacSxfGqcUq7MVHOAVPQKmoK2t0uMZq5efIXw10IqnUBlARAimdYehnUbDcMR
9tB4FeYOllnhPZpxW12UjgZVsIAfq0I72zol1EX+VnCpq6KIlg4ztWZCstV7H4AT4cVEeubZfWOD
UFlVA2LRkUyAixb+zCIOguAJGwYbFD9ymUOzagfuPowXhj19scaR1CiC0nYyMHfktSw1M0Dk43JC
IWHGbc/9RMUvUBjylci9Aciqr659y986fXGm2211U4RBhOEQKSFgMyxFeFHJ3xj2bSiwtyEsXU9T
9qWOu/2Qp/WMubzOfPcuL0mv9HznMdOQega5uZlwrVMaVDYdb6qTmpX02VMw8VTO0qbHysT6sGRO
849NYoHWmPpLLwtvXTx+K7Lb2R/2iMYWJWiQG1NnjwsJFBtKwR4Y5mxq3cQVQitQL+JgjUV95hph
85SO6iZI9WvTV4+QY7YD7uZgl6ZMOWm7ts3ZHl4iVf2Grtfs135tmhkmGT2+MiMWm9YnDcTqSbwv
iAKKoduTdQY69XkI8+qx9Qkox/ErLqsGZNPQTOUd+UpnoI6zWSFc3kSR169A4+FeahFlFWXyNoVi
i9ZWPZWlk5GnElGtrVLrIbRjonqF8c3pou9ZNqnzEAx5idXb9g+1A8kBUPEWw725LcjE3IRJ9GBi
cl3VSZetwK0QfNKjiO6G9CywC/sS572xte2kW1g92/FmjI4o1s/b2ljDY2Fhc5rhtprCagXvBaIw
JsZVTNqUrMOl7BGn146kWtCWwWXWuQcZJevSlRtOp0tJM9vqCm3bxuwHUuL1zkFi5Lu+8PqNdMNm
h4MN8auLtdXTnDhYDEwDK62c5u9xWQBuHVFB9olREXcsU3o5SQX6U2Xt1ks44A5lysJt0Pvtz0xS
vcKlIl1FKlScqd6+qbig4ivGGtgRgt9sCz1rDJYOhxJSgpCtDzb4SasKUYf77IQQVz5Lg2CxzodJ
+t/Undlu3Ni2Zb+IBttNEijUQ0QwGL16S/YLYdkyu82+59fXoDJPXUvpY9VB3YeqlwQSksUIcnM3
a805ZhE1t65bfM2rKfJwyczZqaprTMKTCuZGD6J0X3dad65KNllR245Xbp2HG8cqxwIzjxhR3Kl9
uolTNaRDRsEQC0PUe6UmtpVJHwi2CyEhY10TdoL596duRMqeNFnEo0SmmCybdtR6icGsmrk1lakq
Ljx9scCPM8GBWtw85xMdzzaIH1M3AJMxsKOa4opJPI3IzpB1ByjeDlOwOClnvSIdP+dQsVZmoVzC
Mf1Z6F19k4g2l1tIfPIqjlkmdy3TaLSOu4F9qIZfG7XLUBUQYio9/zYPrgs8zTaC8NjPepmfxlyH
k87G3sizXWrF7q0bLBoNzpjhuOk0B0AtgVFZunOHrh6B3BBZsmSmjyP8zKy16VPBV2g3bgm0jdna
TcUtnlfb2NJyAfkZT6q757WfoiN5U3V2beKaDsgmz5th14Nssch+byG722j9OjkZ02Ncw6hah9bA
B0gUF05tSAe2bB3AcKC2cVXgMgkedeThsY9efKh8Us8QkRudXX6rBMlkq4QIb7ZHliofpqa3pTeM
0/RAgT81/Kqc3JdQT/t205v2EpJnRNd2I9s7V4Tdl063gtwL5ykaT2XSDwd+U1O+DqETZn4S1Q7J
5nM/kXkvR+MZw457zbGjYFYuwfBcsSGxUS52eu4FYezqCC6VyfncK2EeXEVlDyAmLEc7PiVdI8JL
YUyqRcJ6WDIloY9mSWpPZRFpu7Emni4v5r2SVxbfpX6p2xRHBuQ4YIkZB60Vze/aOGRpXrmPRDN3
3ZF6NIwKsCqun6YWge/sx9rdOGPhoMKTr/TSClOPxTsQjEb3QlbXcKYJ/23QkmOuaO2GGB4dZ4qC
NI5QnT79PtRh/QCeMjqV9QSxlNYM02CHTt8qWnN8iHvDGjDgBPeKexfH9SEWBQfxhFkFWTdYT1aS
LQtf2UeXAodHYr7EYXVXg50PDkSh6ieO5uGB1RTAo8kpVvU19cZKORZDqZSjl9WGne2ieQM9EBoY
Bzal0TZBpCNQtzoVIFfsnIJpdqpt3iJPdYw533CjLzKGtx1bXqlOR6N+NO2v0+zigiEtMzCm4hKC
kULZXusi2AEQQt1OUlsITzmyipsytzb2fM0Fi6dB18otDL6vacJ2P5xBV5J8HjzWUP5EiSngODVd
sIkSeGhBUlfbKDGfKXgo66GfzHiV1zj5m/gEm78945lUhLMCSbRtxNBCPQ5qbLUjwfNprPo9mRUv
UM90YF/WHNhrw3Dqe8lZwEp58UgZCfr6qNqucWvoWvV50KuH8ohPsj7B/pGsliV/vcacyXlbac2T
bsAfJwg6b9C/ql6qaxdRAetgOhcustQAUs0WoltwBToc+XTcEUxdc8zp2OxFyrMulkCVEShySwwk
kyxAhyVmfg1KGqif5g09KY/zJEuAhvGaDMxl7cEBJbVVSY9yb7lzJTEMiEyhrwajcZWGcQXeVEQ3
k5oZytasC2KkMks5RLr+1Z2n8bsdyhSahYJNNRwMBw09oZhk4uXiW54qFF3ygqJMTUGeeNcUNwBq
bBl5Ou/cpnfBGhBTPjWXEDM/BR0D+3QTqXxgNm7S6yrbvAdUcUwhqzrAIssv0Aj2dh3gVo7Nbhy8
ImTEX5RJm1ZVF91XqMxKb7DNlwaVf2Y3j1hidXWXwf2zKVlFYmPTr7wQ5AJShbXZS3lP7tmThrcA
JrakKmA+DcAd7HWNEtQ8qMaVMy0GNqmElbMyqqwf701RYLkw8WzHmgNPtrEbSOPt/SjyUjx3mhqc
ktSxqYDEOHpYmWEiWDpK5qxhvsM0ZueBsof1cU4Ra2+LqD4MBSw5wryovLmHjnDmS6eaXl6o2mbq
4F5srHbuS7KNFUsLEXkNRkT6u2KlJ9swZlAwobKAUHPrXFY1HCW2Dd+0AEfCGhZ9c7CB1FJPwLqx
FBPIM4h6OV5BhGBWdOKZc5hd/JQykslN7szqnRvQGMKVPgM3VKXyWKRJdBoVUtOv0lyd2OW1Y7Dv
nKrWl2DrroJ7HdTdfOitRj0ZaKwczKWkAbBbiBhlMpw3ac8Gd5tSvSgQwKf5PWb3AUSgiB4B7CT5
qYl0LMhOKivdI3QsHa4msnASEgomezrAZb5n+zQpngsFFHT7OJo/1XTKBq9JOR/CLIQXTsF0Dye3
/R6YYriHWBP8kGqdKr4siNux3IrqnzlpG2a99komCQ4OFYBXorTaNuVTngJ4QqpHvEW4C+YeT1CQ
toVBeCEiGALiHM2bHI3OwzZp7LHKt5StCVS9LVs7AtrEI3dZ6VZFB4ym/TIgX+fMpZjjQhzWGpvZ
HRdaiABI20bBzJ+gZZsqSufPIqChHYGXkjsrj3EphTZ2QKW+NgD97SAQGsdJbawrwgo6cIyGsmH1
HJJD2Ep5n/SMKSoSGgA1mFuOycksSyxPryYK8LtRquXA909h6VTKt2FAOKOQaiSzVT8SokJkWyWn
3X/WUGDgvYqZBCwGJFP2u26UpptwA8guhUdWb2IKX9OCf3PvMR3++ULvG07LhejngWHQVQe95bve
oj5WrWv2dC5oKBCCkeB5gdr3mEbikePqsKEP1aIdMosPmhjvuzKv17WQitOhVmEhLJ/rl65MhBY8
VIAur/ssk75ah+klm4ryA8nD+57lchWCEDWBgsniP+9uI2lkbQRxkR6iKdYGfN4wAwM92w4kJNHv
217NP+gjvhcxvF5xaVvaQHJQ171rbpH9ORkFrn1A0FcKOPPGBHRtfXCR9+2m5SL0RF1APDTQ9Fc7
0y83jz1ljphuUQnGewrOnLc8tzcIDEg+eEq/u5BLR5SWKLAQw33XXC+lbmb6osEwqR6HSuAneVrD
8cur2zhIPuim/+ZiGJ3BPag4kU1sAG+HBNhKPNCy5WJLxg+bDnbYTVGveXs/uH//kC1wAxf3tinw
AJjoBt6NPtVOphB1OaPvyb0inU3UD6SslSwLeU2lPN46Fs6dj8b8b74gkxxfEZUThoD3XzCuCRJS
A05E0EvzDRFd6uMYYG3NU2J7giJRPrihv3nH0ELicxAWxwlUP29vaER5tpYTw8RdghhYmhZ8heb9
eQL5/UWEQLTNHGKp756apbJTGGJeMVujCNHCZAYabU4fPLHf3DpXtVF5oN8D2PDeuNHRXG0Gg1uX
O1dZf5sPP/Ab1/Lzn7/LOx8gMDnGOPtKU2BEAYL8vq9KlBBxawnZmLqkSZbAWYqHb5KFbBDyYCTJ
NXqeraHKAsJjsLJrZ5cm4qTbJOMOzoOec5uVxiTLtHCv7eEjdMJvb4KDVpTOuY3K8N3cErVZU3Xs
F6g8admuzCnW91OZ72sEOmsDidHuz7djeXS/dpmX3rKOSNNmsCJftt7NntpgG4Ve8pY4TeK7IVEE
jnNJahjo3bQj+xDvW/3cpvLpz5f959c0EUo7nItMGOV0G98O25jVv0pt4lwgCvusHJuRmFSrEbdB
63wweH97KdPC38Bb6eI6eHspOOup3i81ioyCcEo/CKmJVnPA/mAdWt60t3eSBQFRKAuda2k8vbfX
yWl0kZvAPGoANaZBu2k78nS12YMQT+oankPCt/58F/+h/F2wOYb5KtfB1MpE8PaaziAMQppY2TvN
NADZa34LcGE5/NAkVx8aLf3SFM0upKNRqZxUU+p1RnubJHQx//xR/vHtTcE0u3jB8D6If6wivaIB
QF4EH1bMtzVuCqLtaRKujJoDmtwRBf/n6/1j3C7Xg9xn4yCx2Ua9G7cWHS7Qqjr9Ak9et8d5VW0Q
+j22/p8v84/NBZdZZtdFc+4arv3udcwFpQPBiWFNIRwcPzD/NZql29ICWZzHMeHQ/eb/7or620fq
5oZD5HVZr4X8QSLeupcKnRPaD0q7TbIPV8nlPv0yalEOEvnOgrXwwpb5/d0IQqVUtaHDCgy+/KCJ
4GI02abkdEphpAh3OnECYalsI5ywr9/zv9t16b8UCw2t+R/LH/5elFMdh1H7P9/+Lyy5v6+7QNTe
/I/3ClS76V4WB2TTSf4pfwgq3fKb/6c//JvA9oGfEj3VL4/6Hzi3uzgPv5VF/fKrqfL13/zlqgSH
/Ul1Wfx4DkJfuFj/clVqqvHJcjV8cK4Frhx93v92VWqfMFvyyzRpcdE4jsrs9jfPTfukCXxP/Ij/
LnYe7T/hueFmfDtSUIyxbnJxlwMRm41Xcd0vG1L2oFYV10rud67xnQy2IeW8j0gFjEmveIVN1iKd
IOXUQW73zImohKwJH3Q1WwdzFf0Ia7FDNvIzV8BejPSr1GgpfMMkSeykXPdCnmAx7mZNeuSEEtlY
5GwEagY+RAeDpMqGupkTqvmmsDmWDbO9VxQKoha5X0APSFxTrF2U5ddYJC6EIcIbd8JjCAeVVBmS
7vJwXts1xCXHMG8SaW9Z0TfLVUWS4dUhsMZqz0t7vnGsdWVlnlu7G0UT17XRlFshi7vcnSUZLcBV
gLMEXXkNu2lLhO2aoutXlLOcQW0y2PjiYdCfxfTcVgDKkuJacUyfHBEOKps4geuu82uvvQVrN5q3
RUgaiR4F93Tcc7+qNTpD8Hupwos9jiOA5kp+ncdUIjOWf99SC3ObRIXrN91zAeiUr6Jo8qSmPR6B
W9XlDJkJYtJu1TQ7I5zZmYq5s/gYoVQv1Vz7wiwRRfQbkAKc+ikWhpD3tAMqqTviJlecIOXaDRpS
qUClRfF8R0rH2qrac5QX5FhVnB65obNKxGKCtllxkN4oCJxIw+6erUH7zCYSBMyt7G7z4lblgUbO
8LnSbgI1PCwXpk/ki9o66lZ5S0QH9ckfaE2/yojpjTwv1gxrlxIJxQuxhRf+VOdUNaf6TtHztdZL
b6T2tYyKVuNJtyraGyIFs9TaZVG0UPT7c9XlFDnhBhV6dkgKfV8w1qaK+n7vbq1JrNMqhB5Cf8ce
P1dO6nVN8mxP7n3UqsQMMm6kyV/jd+xF8FYohyq2iLgX8KDoaY6gsXdtavlWzafk22I2+NzW7r0s
iEAJCq/SDR9Qtg/RG55Bf87t4egUj3pc+i7R9f240PpgD9j7jJwapQqOTTWD688rP5ksHywnlhl2
DlSCAie/62lL4WhiJ1GeIyE9p4t/mEhx8E4oHiXvH6Uutml3a0D+mYvomCcN2di1s0/MahtMsXmM
hV1sigmC4TS486ZbelhZYpO5Zk63JgWOvXCzU0ZF8Q4DgH3K+Zlbh2KVToV9zARnmVmNrY0skKY1
fR5t68gm9n4q8k2vm8am6ahQViL6Uob8WqlJQZGXH8LCtShupNd0ZEnkcetoW6HtalezOkY8igkU
ddk9haP70uJrWfW2eZ3z4qwabWw8lFXTbZvUiGr4QBN7930hllGwxAxTsP0pcnA/mWqII/l3Oa88
4SC2NsAXsYgPpyIgj07b5r6ZkbvTZnmxIz8y2kaGrvhxruzSrqXdjeplQ9p8sSOx0LoO0cPfxU5O
DIwFDYYKVFmZm9SZAVeVa4n1Uk2Lr8JtjuSXIowLnkoJWrawDxKUBZ3SdVj3R4Uc81+Wi+u/FuVf
cYm/n4HZLHOsVEGSvUdqKjGb29AcCj8gaENxbikQY8R+theBEuHBmUrOHYV1VZk/K6724dXfnQJf
FwDDYhukU5paICpvdyYG1RRbdmnh47oB/10eqLn3qEqcLWUsIjUD7FZ+3JAEwpQ0AgCPZi3e1Uir
6OQQpoyI5UCdyMbs2OnrUE1/4tNJNrar3vedZynVvS3SfpXN9iXuTH/5KwmGWpKRlEAecPLcANR9
KlUyDAWbsZ7oXcr1HhZLQDP009Uyv7PVYpuH02GZllvp7FtajhJGKGUC0jEkWD3xjaigk90TJMDL
u7w4c2vvcy08lgQoBf3kQbnexLHYNRV5KF30fbAfHDR6ixZBFlCDrHUy3jLGEEyBMq2759AwfY1s
wAIUJgChtRS8hhbbxUxfxRoSF5igXTN+RuN/5zqoUxPzohsW7U9xoSl4om96cOuZCNG5VzdVLMiZ
UsjoUT2iW3YtJPZEHx+YtvYwUWhPzm0U/KQ9sh+ZrpU480KLuTgiUEE+I8W9W76QxcJqQzccnREa
cnZqm/yLXeQ7y/WK2broTX0ojZs/D9B3J63XAUKREeMVBiS2CO8OdY3MLJdgsMJP6LFiUUAbFzmk
uQt3qxba858v9rrf+GXn+no1ELMwESgGL2eBt8NRbeK+I6Sx8AVpOF3cMOulGmku0U2jwiALy86v
4L8qpopkkuxwoFvBR9/49Sv980Owf0bIT53TWW7JL5sitwlNhM+i8AdI+VUe7wzUP2oVsKvw+QHT
UPH6QJflrBo/k0VK/dUgl7CQKLWH53IQ29JisVB0aF3Ic9HSxHYNxsYgMoAU9bLxBDxKdLx+TGZ8
pKiXwJmvI9rOywahaulw2UPxTTeeQF7B8QGDozgbvSf3LTbuAxIOkK1q49lsi10S/TDNZ5JBrlVS
PW0YEokSnv/8XF5PXu9vCfVELG/koy5D4e0tyTVdJ8gTaktHFmOhqXsDoukoOla2mdMMuQ1GuA3l
sYkeEaxvzXEhYl/bxrQoQ7wpPo4iYDOWo5wydzYBzY0WqQzt3C9CJrrhR6sMt8b1DEDKHNVLSebF
1H50Cnslr/7zWyx7Z0sDZWK+OxcNLvOT2THXLua5pCpOUKF8KqVflAj5qex3udE/I2Y7Sut+sKaL
KpSdWrOHbfVvJJQzCySj9Al625WNfafX7WXs2XNq/R5p13nZe+YDaXBR+AG48n156/W14ACu4gsD
SQJR5e3tJ8gxJrppLPyiM54nJTpaxOMmZHTo2oCgZFHXTcyc7WTuItLTtKG9qqqSpAAVQNdSPZfz
6+RWkjXosMn4YBl5LUj+48ZygGAlEbaqOpyZfn1jDCQ4okbr6uPEY/PYbjSTydxNyq/RmHPMBhqo
5czB9iU3zT15nj7ZSmuNrXcHsLKdjYs7GA9A4Ldld52YOV2j2w7luql3bMOqG8TTK0Sdn7XM9FNV
eixme+gMq0nUfmST5GkQL1AYN6aGPCAJNkOTfu+NaGdFP/78Ivx2gnKX+ppNjYtK17v1UgpyF4yM
dDcrMWjPQ9tU+50enHqpkvsiUf+LXR8P52VFgTZCQFx998FH+N2M7C6uPcMA/6k570axVZaQgTQ+
QjmKdak6e2bTdT0+L7tsLSaKppEeR5EfCz7ZAEOoj8WTlVjbzsx+LrtsCBofVON+s4nB+kRxd/GF
UypT392VWR+IepsZn5Z6mu3qNkjMa7sWW7MsrkGR/Kg6HnXaXoi+9FLz6oMbojO63o4+rs7TWCDo
Ks755ee/zNcDzhECMyxGHxtPW/lSNA9Wzg7SVjw1MW84pzp6vZv5LMROHJVBfGAWNT76AO9mRyI6
xqzSWDCwg6znrFkDFvFLzi48FVNXXnczuUByTTBumjR7OrderX/JBMevedp1FnJvcTXzPvPK+HX9
fZn1Q5SAy7gmRm9VlY1fUUwlPP1CDAeZwvyxhKPuYK3ZBLt/1eH+u8s45/h7XTTFz/Zt4eb/zTrO
sqT9ezDWfZG+yG/dmyrO8i/+5vIz5X6iFkNFDUQFradlm/wXHAtNhv7J0vE54mBdIFW/cPkV59PC
iliQFvjEl7Ium6e/CzmK+8nARCcw+gpaFjgX/5NCzqtZ9r9eAXhYC6lDVdFTcIigKL5s8395BUA1
uNMsSvVOR2taXSEXJJgwv5n0Y6Efh3BvqLdleJoQgARkmYhLmYEM3s4HuKL1o8uBJzpJJBgsx2jU
xYIKWoU/0b02a+seHjP7HQ2LwzV+srBZdxIx1BVZvqN2bMV1353dgfBID7J+5WKcM/fE2DM+1+kE
c5E02oeo/qLGnAnXlV+M67Z37tEmbVos3FpysKBnxl8V7YvIr0b17M5s0q+kfpVD0FbTcuWIM8EZ
YDdWhQsm18SpfJLhXT+uUPmvqqumOsCJ+WBJezfR/31HdY3mmwvtA2rO2zs6qLBynShT75rYerJ6
pDtjaC4mOvurPXZMZu6GROTt8Ig6yjqz0yE3jtzLjz7G2/PZ8jFsuln0OCgEqkK3362suECc0mhM
6jWR/llD9EhithofC+NoxcnT4BTfRGk+kPWnrHWn9nW11NeWIac7upIbRI4Pv7wVvzmuvu0I8HGo
yjO8wJ84y+d5rzooCoc4IsMZ7mq9Vrcdiqktpryn1pj8LBEH6pXK3kAq8tcC8x9NSP92tnlTQ77C
lHjX1i8v7flb+f/DvKSzWPz7eeluiNv5pZbfcjYqL69l79fIkOVf/avC/MlkcCyRIcw1LrPMv6Ym
69OiMwADpgs0B7q+/ORvbp9pf3JUVmq6V6895sUT/vfEZFqf6Bgu2DKLDgkF6/9sYnKXte+/ZibO
cjAymJgAuNDS4s+9O9EZpE5XWqzrTAtz9JSiEl6rekIRSjMpeHKsUomkXNbNXsedhaKHAEhMZddZ
JYN9NFcq3X2XVETiCy9u05Z3kTF+ZR9b7NsAjns2FgTiKjIE55v35xBTl8RHkRRn8qhKoF3CPPfE
WSEb1/dl6AoSqfumP4wEOe6dFB6ogH6NW6HXhqNFSibieJEekrpttxq2kS8juaWbsbecZl+4xXTE
wWMdtWSkclzE55F/7Rt2Dcwz7weDxNGwRmdpASFGCrvVy/JGUrQiKiuvNzasOYcyQBT62AITTzYG
CDxzSRTBJqOt6ogaKlVGzJpZTDhuUqqItengr0O3oChrVqZPIi7+whbIOdlyRG3pdv99IGVpWxvm
S93EuqcWMYrK5cyIiDY5CJnh7FNwG0CV6M/YOvsDOW3MqzkJHvuh1+3MG4hCxiNvhC1JvU30pOYT
4koc5RutpDbRZ+R0WySCgTXO4LHa2qh8QauqP2ddYlPMoMS2KkTlfgm1Nj3U8VTeNZ0Rbiazlzuy
a+XPMdTDHYHAy3m9Re9II7ov8nwPjiywMbsZflur+Q4lY/kw1M287morPIdMt5wpLXxLJryGHdL5
hkMPcVBHirgadap63kvSwi5GrJKzKrLCJ18JfDjTHyJVUDshiR+xwOJAzbeYymbTWdbPIqzEsa+7
gRTzYr6Ze9O60XM9xh2VOXsOWa7vVErtu27ToEaPwZMbqThQyZJb2Y/5zh4gq4c81AddKsMmoCm7
xZuv+1XelBAtcABaTmBtKkPR7kmK5lRuAnrVM8woQOiDFTJrf0IluG5QBF8GAiyaNrWfB9vmt4gO
49ZJdWOP9qOrZ9V2aAWZoHbAiphU9sEMB5OwNcTwbIyjlbTjbGMHsl+lmUX52ZkzzIpVuytdKgli
cP2s76mBs9gh4wza7YA3VFm7ahB52B8cr+1E70VFYj4V5EPuauLtqxVur/wYuIuXR22mbg1iDDm+
2STaUwQM3J+Svv8e9qgmgpB8bfyAOryOctSI48W5Q/2OMngoMU6EOC89jPWQoGeDIgluJaoaE3ZB
EqgNr0M4yAGWZ7mc6HTNayFadStLjl/1muixpo3G51yPrPt+Hr6mCm1/7JXGRaMiK8Oe3ggRCb6B
SPTKNeuAkzyFlUFkvVeUkYpijFvU9kI7VxXuHxINy50YXeTeDDSLSpoVRTZcCNl9BiEx42NBcefh
pXtSkBU/6H1dkhgOPbghqkYdx2KXLyJvXSGAiEivp8JpVG8w7eCRV7U74dCVN0BVPhOhbbO3VwxP
6MtoJJDbuBrN5JbEe+wILWolJU5TwOfos820dQj4w6R7qahJdZ5bJD3WN5J1P2MdGXcsut1Va/T2
SzVG2nFyOhPBn4C0mOhgw40KrTQlIRXGt8luwBtCRT/rXZtRfA2HBpu8cPNLRI/gGEWkCbK1qv3C
DGq6XvOzMtTTOSoLmjZ2Icney8REjAK50KMpxm3jILTluO6+aIFUSHEk0ERJp/aQy2w46ikhvFKb
tuDhH1LFtMpNjJPWXlkK2RMHGhu9exUX5MyvlapLHyte9UtBHQEhuJLPN4WSn52wNjc0afQ9S1kU
cGitAomWH5O8tE3UygUdrr2qhrkfBWkDMFUfPdYbYMmZcsCLQvjUFLekqDLdyapHoR/3Ol2VWPks
u1YcgfIn93onthmKnxO5OIh30RpsWp2hmxZR4lOiQswVhIuq1mXLbEbdKexVgScCkrpeEmvqpv13
euusWF2S7VHTuFv4m7ibJ0ZQNFrpWtqNu7YkPf64TuZzLJLe6+PMB7MSb+lmfBdp/UU22d52+ydb
youpAo5W6HWuYF10W5ELAW1PIy2wD8eShlT5rccRcIaAC6VdWwaJYdQ7NZagrI3WIAVgDLVdidP2
mMzNhSBl40kJNFJnpJkdIien9zYGJSnX9vQ1rgjPSyYxrqu0Q2fR9XRtzLn4osvqye2nSzq4V07L
BFX39Y8WEsS21bsOfn/pMVsM2yTlDDArJiYYHuteWs2xtXVOpqZzg6o+3OKlfM4HBcttU0YbYhZj
OInzzLLt0oYd4mQTO27HZIalfh8krI0KW/DbMNDDK0kbl+jB1LmRMsZr3KWnLg1ltbZYgGliKgNA
g9hV78reTr9lc0Hap3RAqAEQwGY80Gljtz4y23WwR7EWHmr0Z6BkJyIwGgBOgWMXT8To5iaRBh0w
GLsQe00vjedAg7uP/ScuqcQb9tGaGutHEXEMcWWm3tRlZCMR46NemWGK1UQ0ZG0ncBTsMPhc9KOV
HGMSX6/HIPgO+Fwe6oBFTBTjTWhrxp0CN8YfxrnYhk1LHqFd2ns3jYeN01rRl2qiC8Qh31C+pApa
7twKRsplubW3K1YX5mWH/1iWz8BUMclZ49HSR3GV4hgbKO5p5U04zvY3GibXPbX8fsu2iiNYRET7
mUdMdCiJlfn1ME/dZyNVH0ksuB9Hh3TLuJeFs+SPr5IulNuiLkNPyzrjgZpKsQsrsirXqFeAaKSm
Wm2qmk3ECvcIaUOyFE9lDDUpLI36GFAgPwtdlpeoTvpbqoEjoIu0IlmlmokmcCag/Ab8e90dle98
RmmuNHV0WFdomV7CKtCOGB4U4Oq4SBsTJ5yFVdAg0/2EXN7wI6lg+Bx0mRJxiDOT9Mdg3rrAqZSm
zHdFn52xIWur1JZueMA9VayVPlKJQORkTBSTmXp2CxG+gGYC3SDozK8tgE2EVY4y0mCGMIge2f6R
6/W4c3J3uhRBGflz6MyHsdZq5OYOprxKm/RVrznjetDU6rqvlLLdSSoDNJBFglohEQYWCRloX9F4
4M1Dr0oIipI5fhGH4dYOHIXD3MjEVQRCIf5alJ/nOqm+1AaVgpN0huAF1kOn3UVBPlqrqAROX8jQ
CNZzbH+t455amjbGpk5TLFbWDbY33xKJ82AW8DsM5WfRCuNucAPS9DLRrCKW/YxclTL75hplq25U
mVQ+kfXupQZ7ww4kcz7PpConG36qHMA++hqqcnYkUXFnmk3tI1extlWfzre4REOYIfHMB+/XSYe5
BR9k4rDXCttVkenZxrTGdtvywK8sRTya7CW3I1Ec2wzboTePY/Li0A7cwE029t3ESkqHMN2pXVR6
PIlqN/bz/JBjRfT67GsFCxCXRU5OgMqzseP0lBPuKrI5Yatq+Vr2xc5xYdtxfDJh3qBIIUi4Vfpv
SWtdkrStrxuZhnv2KTfEcpILUl7qOnrRlwiNKb+tVPclpzoej+Z3I9V9pVDt3VDM+gn52P2A0VhK
+zqQpeZhbN+PVPcWTw7BqZXCzBmJPQ111p6R3BEmQjLqLfb0g7qRZuQTZDo/j0kQMW0OE1s0t02S
bRCJ5pa+qebughiX7j7piky5KezWsm+UNP5us4O90RWjvSeDwejwgIpkhRkyvFFC7De2Kgc0DpA2
5tHI7oKM0JvZHREAVK1zIGwYTQHoiiuXRjykMbfu2ebGgTg6s1AEq14YbiycMzeD2oXT1iXqfBOJ
OrkNO34lGFZurU1ndSiVXeMm8Q4YDqeFSLK6Zlga90oolWubcBRnTeTDfDFlH7+oZh1y5CqIL7Xq
4hIFIZQNm8a7qddkBJdQAvJRm1UmY0P4HbucMSbnWzY29xPTnBd1FckHfYeF2zAls3BWRjsycXNP
Bglma4R5hJQw/7D2GtUxadFfaxhBz/j40T/E4GtMbkSTj8qehGR2EJnwa+wli87IJlBwSrTrcmJx
TXTnVs5tvsm7pzyD19Db3V0Wz6pnd3O2E0ZAdqFTgEG37EOetcMhMozWH2rZ30SVfpJmRSG5mz08
khUSmdq4BXxdrTo9aTY5BKOzwNbsmUNFNTqRmV8ndri3dFT4herO3sQW/ArftX6ONCKqq0yYPhG0
xLAkdnWTZAxvCurDvmuygZ3FeO6t+Ma2eo28+0HZDxCjz8GEmkLFMp94ZMZm6ZaeeHY7t+OPLilg
x3TqAJhYwWs2GSGZTHGn5CeL125YBU1jkTE7xg+2PvDKhqF7q01D+tiNMtW9FveR6Q2D2tzXjkvK
rMhcSm8xN/EUxib/SePwBpIaVILF+uUBVwISpDEjKNi6YTJli2sjfwoN071oislo60OlPyGtJE0G
3eFTXTiJh3uEpxVI9QC/YD7M/cyBVRpohMr8uuprm2NkEl7PQ4D8osqzW8uaW+Iq8A5XorTXWS7G
57rX5g0WXYbdpJbVjxLv6aPVWnJYtSPz0CqkxGAWMQZu+E3knlWO5heJSO/6CmLDAOhs28613I/2
nOJwN+8ZDGx+unZSD9Db0HrVpYmiaFSqfdsFsWerU8H6nPB8o4puGucPc/ku0Uohk+wqm1qHnJuS
PaEeN85TxsA4/i/2zmy5bWTd0i90sANAYrwlOEukKNnW4BuEJNtAJmYk5qc/H7337rZVu8txoi+7
K6IuarAoEmAic/1rfYvAcofeUdenXvhmJNp5/hyAI4j8fjLe4mWeI11q+cPqaPj1jFkdMlNPn/+r
cotm6TB4k7a00uu3S0dpHQvm/aMVSd98tQI13vxX76tFIXRcaRzhsDcb3GpzEk7nWnlnJfs4QodO
2C3Ie46d6mxN1nz5qUr9jwS6/xfLfum2+Dv57vy9S/+p3ulf5buff+qf8p3/D5upughR6ID3XQWy
f8t34h+CYQJuaBsvPw7NX2o3XKyj1//CH3SuiJSreP0v+c41/wGGF12Phzrziqsz/t/m2H/Ju//s
aP7fFc6/upN+uo9+Ve/MEBMN5kAUcNqVEAx/V8GtYNHTnJEc0HVjfGZPzI3ddeZMQW3c6LWfdbTV
EwrtYMFRVaYcUxUbw8cpAgEBcqc59ZtUjfYx8OLwZVFT+dRME88vF4thvl3gB1zPV2H8mQddewhr
nJ3l7M/bXz71/yBbX3/ND28DxzdgZ3yign66DyKk6cxBQ1Q5YCixiG0tBqLNJg3BxPe7eI3HBc7I
5KT7EYz7wVzoYP/71//onzD5HF2MvLbnMqIBC/hhPjM7TVW048yZJs7VbatMCutHSWiha4gOx7Ho
0xXKXHyss8DY+302r9PE+JR7iT6U9bwh6EfamtEIv6W+W4asuWMfrXkoNeGOlq6W4yoDa1oPS7VK
y9r4EpqC+jx04xfC/ItzcloL/8LsZ8uWlvL4+M+PGlrAH97qTy/Ch88azzmbN/D/wPk/RnHKxDc5
nUHw6YGuPWRahWdN1lhvlwWg0Datluk8BqFiTw5y9eo1m7oiypxYEFMJ06cQNwNg3djDczMJarKI
ZI+5vUpctJT1CAnnT9E/2kf+cn94GLTJlEM153v4sRl0FOiUVsd0rOub/GxZ03fO3bRT8gY3IYyF
m6Ia4yO1np/syaHCscDLTIu6izNrKO4GMZX5uirpErSmFOZg63MMkhkNa05mjV8WWjnfE/BmHTYt
xNFobovmi7NQTZarcDzOUvRb4ZXmJZghfMSls+MyNluj6Lx1WWuBrSJr3jKKt0/4WtqnzBbzj0qE
xkNjFfnRl2G/jePaPteGNiLnaiD1BwrArDbTNzWuPeLcZbChiw8znTuE36p4+dJmwfIIx6QkiFyW
jwYgFKAaIlvhD2huZELfFVzr+ULkLZ8jSQ8RhbbFdGTnzfwQJfVULWV519pNGrXxIJ4EsWgUimWK
wjB78AfEiLiTI1F5H7ZV1ubjJ4GZPONEGB9Q4jB5LvywlT/M48n3jVtyRd0h0Qv1g0rfDTkp4RYc
FP7IVdibLzZ9P/CnggBexGRwDCkNu9tA4zfvkaax7k3l4AGbdZN1MQXqlKQJbLcBNTwOK77bHkGE
VdPS/Rxk9VMwG+DPvKG7NIBCNpnZH5ussbbtVPypr+Fjw4FpmXwbYG4RTAvwUX6cgdReIqfKhRCj
A7p6Vx4olsit9NCgKtWgPyfS+oSJjLWh5Hw3osydZs9/6gyOjfB1rhH5qTE8a205g1p7Iilp2awk
RRR8+9Hv9Xom5XL792vWR1PH9bdmL36tIIAR7eDh/H3tLwPaT/yKisCipstM1SJYheMysajP4X7i
DvILOSAIDtdZhCWAAVCdGQK2ePn7X+RDXOfn70GIFavLNRHhfVw7J2FU6XLVmAaKbT7jM4cY4zdy
zQzB2tpt4312aJD458TxnzGR//DE+MsyRgWAH5AFJtR6RWV/NPow1wIL1sOzLNjRI44PY/PscHZ6
p8WVMxnw5nLEBLSUXzLqGGlzdUkgria03Bf2lnTep6HzQkuFvjXCwFvVwqLiqJnWkFTSP5mIMeB9
WMCYU7MjwBWEFYHQ70ecdzv6AfOu1rtiUcrI7f07fvm3dK6FoCbTj3eYNtdWC6ZyVUucMsjhN0Nq
JxWHaAAWWksLioX9itJZXVyZkxWGP7DxWlvuDDe31iNK8VspjL00KnkcBtK+uVs+ibkxI8fCHSAZ
R3zyPLs4eE1h4kN0vlBFMVrrJYhh2bW9WKdhF376CUQCLW5hBh9L7Nyd358Dk3+IyKDhYNKGQ2Yx
v51SmKyGU/icgQJYmc3QP2n7CsmC2XtxLZOC1T6mATyJvWC7mEv6VYYgEziXBjtVQXLUYRJvsyRr
IacElbs1xsb7pOfK3BtNGu8yoiwrV3otuYOSJ3OTOi9uOiJ4gdtkbKQs73mqDNSW5io0OnM23paG
QSutj/rXktG9uG6j7zujHL45ibS2LGfZmQl8gpBMNv9YpP20rFRt+1TqGhPjnEacUte+r+hr3tW2
qJ89CmWiJIbs4upeXgwl7CNk13ij2PwdJgWie6oglE8VLUcwmtKj9trl2ObesCsEu/oCmgxrtpkA
aI1HyCKImi6OeF84b7oBXNQl3hLgw0jo11JiqLa9qOWurAWIEnpfUG4NvYfRNqOVA7lnFtdC0Ugq
/BlM6gKqg+Fuyv48w3BdBzKeblXH6NST3baI3WfbjMWNaNJHL1HGym6xr+tBnoKZnSKYV2iuYwnu
xnCrW2fRHbrTEr4VPG12pddwykZ/pAVzSupqLYae6+xWwakL2i/YwOOTrrrgLhhA4wxARE4+8I4I
qZbmRh+/qza+plpOD3O7XEMsGu2iHgZqNZocPye0G255e6espV5rFT8nmajux9EL7nIU4dXIXuhL
3MzWI9to0iSJEjdmkh1AiwQ7a067KAW7+JlBtIHGWtcPUFmym6kM5oiD1RMcSmRgCi4vrVfPlyE0
5NEoSQwtBdtZVNUdA7kxqnugS2ukw4TfrS8QZSH0coeFGu5ZOa7RSbuvXMPxE0Oyr3GdyyOYEfsC
YM7lxK6rI485/5l4toNyAb7I84p4XSSodaLPv88Gs66i6ic/go45UL5b5vZxaUK9ZQYVR56K5apt
0u+V04ETU4UvYW9wMoag/DkuZxnJZGlOvcnudNuCIrnv+MLcj9aSvZVVciLwP21aIDjv7MXw8Azh
9Q4iA3wUEAYenNTF8Ra0/SNopk+qTpwj3c9mQ8FnAQDG5UZeJNI1cKcUpDFG8n3OBTiXRuq8Wiz6
T8zYij0TIPtLkC/1Xa3t6pmtKkqhUDM1H0nGzjgD4rbzMN+iOuZAfDgtM4sguEmGplOW3aIIp/Gz
0YGZz5SS31tG8jQ7Ex07SW1ctVYHJS+x7R33WPOGzPiOqBAQyLGZyPucwPM09HZWlsw3fpJ0NzKX
y522CTT5Ltm2wF+e4Ar/qPjGb5Wnmfn7hChNu8DBpC52TpatACa5jnMLeQszxOtA2qAKczsya5hs
7GYy/9EPU1gsQ1iiaTBWHh99UuFiDQMSPd3JLdis4K7vrlS09zmreqSwMF3VeqSKeSmHZdejyOMj
19DB6y7eh2pOSRhU8kxICk+gzkbjPDZD+SlVJUQ+D7LTDoCwwf7avLJdMLQLsnEI2J0sV8E8vc19
Etw0jERORFFoxg5yxJlumPJv0qtprmuX4ikoASOPree89fHcf6K/joV/djaxNoLXkNHoCSpou+cL
bZ2zEM7c6IdcmcH1DW+Ngan0jgzNGRllfg+5mMiVuZKQ6sA8joizK8xt1cvczDwjSDO1R4t1jIwI
1smrZsV3v2YUubJzOe3N2CzumJ/aalO7FtoQwzF73khgceC+cChva1iV3XpyexOnGTyHb2O/VNbd
oDSznZ+vpEblYS0QibOKr1+DOQiSY4EgxJi/t9J6xWNktO9b6XnVNzrR86jiNz4P1+oe2gMFc/bE
M6HmlM687vmubbTugrW5uDyAFWLlri776TKW0KIRqyq5U9Ninf2gDtZLa4qDcll8e8icROAma7qU
fmWzEONwBghWJ2291e3kCLBeMPeQ69mj3FSyz7lfu4JPF+jfbpSl3E1FQGlraoePvHjekA5MlXpj
eJSIi+M1uKcdNiO0Hg+0PW5lG2O2geJb90AIi+7bUAMg9gptoRTJdv/zV83CxDnUbSfBqI/W59os
IJyXuXWmcabdW21iUbbDHwstHsZXA0ZADp5HVcxT5tYqSu2tquu7l9MYbgonmx/aEBLwKsDV8KVa
MGPQJTazBRJMzS6dy6dldL43PExGYZ3TpYIxznbSecWfz60BcBLAnmO4MXxsDpTgUbNRAqy9/iAT
4udeT21467o6WS9C5C81hZq31pChR/pmW7+ElBNRlVUF9YNdh34TWXnSBVE4KG7YKnUOvex5I7pc
uBq6Vn7HZN8nU6cRE2FuKuhMlBFNl7zlRNTj9kg2czq2+1bb7h2oKkJrucU8igdnWMEgMQEt+a4R
PoZJxUc3AUBf1a2tvzmVHz7OsPsYRi6MmthRTO4rgyLzyQoHcOCVNcFuhks2XBSSyI8lMNTJCatg
69qJv6pwc6z6dFoH5B9ruMsQAlI3vBBhNTYlYRr0TIJkm8zr8m0ojXSjh3nepgC8TSiir7lr2Sd3
bg+jUVobvejyPsRLcEyMZTynfQoRUQ/A0fPJjz+LPGunjaPcd/BndCyPnKaOAnDpPmzz7M4X1HT2
UGZOS2h26yonZJB3AqRXbkkijuH1pKbDcI1vq9pSCeK/Wboh4ivIS+0bndc3ECBtTCsy/6Z9dh2N
vctSM1S3Yg7YqdR9scefVP4o5wqNP+7Mz3Wa9lmULp5YCIdeSXllU/cvSwfCmzk4Jo8Rwu9dDZTX
xRXQWPZqEeW8a5urqmzAurP9GpQD3MJ87xG3olS6F/LGhk4c+V1lHVTuIJ16tYV3obJi7EG1Z8V7
cyr9m0wb03cnQOJ3cts6tMKcjpYarAfltLYXaU7++8pZkpMDD5W42DA/xrbzxB7zk58m921qA9Jr
6vZGz6a1w5Lw4Ah/WLli3iL+tG9JJaqo8ysGftzxd/XERmp2mQsZ48wuPZDtbl6M+3Q0QxJYnCUN
z503mqpqXosHfWe7013SDf1NVanqTkNw3aMiBF9FWtqXogsr8HeZuFMJZFRSctaGgix5jeAmJyZk
8Rk2ub4v00Z9GQzxVFcm3fM6qM6i7F+NIa4eW7e+ptjSOlxJJeU6nztJQZB+TKrGe0HKDiPtJO23
VkJ0p91Bcx/gIFgt3hiwMSQvDTJvC3nN4ZnZdfddWpp6xTcTidASPtkW2+Hqi2+ydL+E9nwiEgcr
j3DRf8kqqUYF6mjl6uDM4SXZVKOTb9iJfinZdkLyvCOEzBh34sQmrPZNe91D0LvvdmY9lQNremPW
D4yDyD2rz2kKaDyTr3Zq/tMf+/918D9gEsh//XKo/wsm4fhav/5WU/3z//+XgRU1GzcxcuG/lW/+
4z9Qtm3TsUy0uF8c9ZhT0U9N5HBOJujfVx/+v4Rv2/yHg5TOJhQVXRBX/J8J3z8pK7/ImPx8mAjo
6HQz0GSE7vBB/QDN2s8cOi4weuwbyoN5FtCvtvKkOW0rRpmRP4HL7LvxCzXwjFlWHHPbF0dW69z1
DqA5b3vz1cublen33+uJxSRkEKe9Y1bI7XbJqZMV5VdNEDSW96EdA+bxx7VtglxYeBaua13A9Ddx
yuXST1dxgcLlu+rVUbgGfB5/WLzaYnUVMECuFnBxlxx2CcWFUY4jT+bPPGqWdansb/QeA2wI2J0E
yZ2+7m5V9c7ci8jSzON2ET5uofqTbTaY+1NniIi9C1xe9lNQze+OXTh7dq8gJ2ElbjTH0SetyuIk
tEWXQcuZ7qIuXhDuuzC5hWacOC2pFfMQLjdDljwYOecpf6Sou4SDALEYd9oCNbwxLVwE9RSsincE
OhKPPGB22HRnhyVOwEOgTSlkk+qguZQ15xmOQKYeJ4IGBH2uEZ843iQJ4G8D6cznlDESP8M7eHXm
RzRHqDBSAx49EPBYXJgOy4mNdKOZkJYYCPuV34kftdG2d8nSB+vYEM6z0RqvhXBAw44d9pOxFFGR
LGCURPFNaSjcGqvSpmsFo1WWexz3k0Xx3RUcN8BUiZfqfegnNnoJDoNGKn3Uc8MB12uaVeu447oO
gJaapSlPxajHDeUl5TrknBrFg24+d3mr7mBf+rtlclCLsLDcyoFNFsba56QZmbkY+RtpM2RxlVdb
CsTTiDqdftu0XHJsF+GGjhNwo1BH6OELXAbgHsmwpMf0lDAHOQo39i8m8PCtTmfnpnTG5EWMro/B
oZrWsSw59vPUxX3KufIrDwS1ddHHsVg43g2nJg84Zg4VtDTVBgNBdVS69A+6YJ9sD5onRBMI1BQm
6/04O7exwioLJZK4hm3iyK4BcHGgqVe00iQrI/GHjVRNCWu5bYYfSQ1EQyfKAtQaFq8dwt8GF0C1
sTSbzsDfIrNsh3EcVla2xGsOSuJakuPxM7i0gWHQOCNRtDLMYWtrGVHzHUA7Oi7SrVMNYp/HNDd0
iDkr1PHmOU+thr0sh4ze7DjWhaK76TmybDDUuIy9Zzro2i7FcFG12bbnGLUqvYWAejp1BIHzFEmE
/jbYsDoyDTmhAMYJmkuFeAO2GwtSbUWzKOJoZiC+yqA+rP1kwN8CdkAO4tEzRtypVjgf2VxwVJ+8
p6zDgTNRdcKMV/7wnQT2/TD2jLCZWBn9fIdCg8xvJBKeSeGcU58vEqlOxAQmJVGz4AqwSJSsCLwH
O0AXwZo8fXPKq1zAHFMzlVNUM0iLUhR7iC18lIg1aYz0UFYltynu5hUuEawK1/ICTqjlqsw4eM4J
Fdt0/7yOBn61LPOrY8LbXWVGO28Dsy1JQubDoeiXl8BB5VBOCKF8WFJ6LFo09rEFYy4A0La19vfY
MwGWKzv9Q2bm94wKnDlWbmY5nu3x8ACj9SEfaeDOaUbRAo0JxU0R9lBk2ftw9gqN4kvs4XFnb3f4
5XH2H+Tiny20vz0uGHbBn3O8n8kY76eY/ksAa87dwq7xIFxg4QXxBoP8c5rS9ZRm2r7p6+YrG8KY
JouSu7Lp5lsxTv6miKs31Gd87LP/UuaEERKESrAsoQ2eHYOF30HmsHP3E2sojVY6SY5jCQOjobB8
Dx7xfnahzeY1KmHjUN3oVFNCC1Uc/uHtfZiPcU0I5DPPI/kWuuZfOsrZmHXt4un+Msx8lgat0OfK
jCscPpb/hzDlB7X/Sgl0kY+INTAnJXv/4erNBqydtvbFpc3U1wbvWLcMxwRdEhMxQDmx+/sLd32M
/3bdPrzcdXL8y3WzFijLagrExSBO5aj52UjjtYtztOal//6lfo9yXfmH0KAYpTu8sdAhsff7S9kc
2AqqdowLEfoSYvi/4Fv/x5HFf/j5oRsKNkW8yPUq/f7zFR8p72ZQCBfqnkfkU+nrh79/C3+5D37C
9v7XS3zEsrpTL9HYekWvovXUq/AQyvll6f80kP14D3CrAaWk0QWroRv417DTrxcFsH8zVADdLxb9
dfnd0G/9iYA7+Ic/RIc/vh9eiJua2ZhNdBmW7oexvIo9ZPAgkZcZwlKh3ubk0R/+8N35WHRKLNRl
cGF6vm9CRwXJ+Pu7GXDGoUk4yQWIERxkkMDmRYX3Mr8taXYqcGAGLk74+PHvr9XH24E06nWPzP1t
Mnr8yxw+Lcd6yjxHXZqoj78juP5hmf3ZdP7rV4cXgC6JCYWVlr9/Jih/+epI7M/zgt50geczEbAY
qlMrKDhrJ7+OGAtQWTeXDtOAinhEHXbRAPfwq907WEiMisEBeakKX3dkN8q9L8piOMym950KIHmR
FRcEu6S/K4Xpb6wBtxRqyAxcAV+zYoFPVhyJ2WZ5bbbCNCGY9rgxowKrWw2OXrao5O6+st3xD+vT
77cM3y2yj0zZGAzawDWReX+/mqYRMzefpvCM61aOdKxvu2zz91fu9zXp+hKCPDAFm6wR3JofK+bL
vohpIxvCM7vf6Vu7EC+CVf6H1ehPL/LhrlxgGGC54EXI7+TNWlprISNXrf/v3sr10/zlHmHOl6us
GMOz7cOVP8d2RBIw6//Ax/j9Vv+53uGldvjEsEKxun7ADyjhLCTNUvmpkrLfQr9uzmqm2+vv38vv
V/56Oa73O6FIopTC+ctiMfMrTFbjSyB55B72IdJI9Yf19fc38u+XYKEGLEFk2/3wRvIqbMXIIO3i
3Yc1m6Y/XI2//niexwFsWPYpAMo/FnXrQk1pODb9BYPzKvjsV8Yf1oQ/vcD1pvvlcjuBbVApyAsw
MsG0UHd/eAOgXW1+xO+rDt8KMkD8ZeGosK+/wi8vgbtemYnR+Hd+hrydlwiPtp/JfWeraV9NBPxy
NvfPeHEpBeU5vBsJrJmw+EJskOHoE3tMshPH22Rohs2khni1DKHc1jJ9d7XwLgpR9Urm9aFLj/YL
KSUZ9RPmOJg/0jm01RDf+pwZOeKP9tmUtA3ovpijNhgbpnlucJM0qMiMEjSMOlpexg3y+XjuXWe6
9Pj6D/M45UmUiuTH1EzFbilrNR59Uaeb1h04aqtg2rZYeKNpFNk6MZiFTu3AGAwxEUAVm3oPUPEy
HrPFoWBH0/5gD4zXvKB+QTckJlIzl6qhDkSTzUolzbRYZwlNHtWEW3hlugZWHkxgT4KW1pUK54Z5
lpOiAzYIHGKo7gIMrw9+ZtJMSQL9q5f1eo78Ok5vvWDBu0T93iklJHb0vaQFtFeG66wcGTHYqfMm
eVocA7ekBnKkWMvNA/+bjruRvlvfxAEMA2tCuojoFEg219DDIQg4mRiJGLdtML8XMrsauYcXP60c
knF9t2GOhqaKdL5rZY+amKQPpl0/J2mZrYS+8ibrUkXkP6YbIrgGaIEBRJ0tpmFLKodPKnbqE/Pi
ctN5lCRPAXVwHNI8auDS8FTRnEZd61BuOxeGXl+0/Jrt3OybpK53vfQ7jpcAFhFceoImWbqx2DdE
EPYThtwGhW9hZ/qnxsly2rxtzvNM0e4tuGXMgyZb7Zeye7Q6QLoN/qetFrJZ2QZT0qQJuoNVqPDG
ynvn1mpH87b1qNXLcnc5SicADRmncutRU4kqZAbrpgwNtSXxEjjfVe+eOGMyMy9IMFOTUj3g43G4
ZXrnu8/J9dp82fbf0YKfy4A49RS0uM1c4dwusaa7cgiXB2xkzU1flOOPpA/ehoJwJf4jb4t4D2Az
ractH7Rx13Xzcp+NJNyCxEv3Vhlmm6CaKArxJotr6os7ZA7voHwt8PgRO8Gjw2ExYbxZ0gIWhUXy
GE7JsJ21N0RVBygQ0lHx48pBX9XuqKKip5WXPgnvZuLrdlisNj9mZsrYsJjJRBHRi0a12Gj/jrvV
yhkOJbfvw9RPBaBQR4v7dhi8yOwD6qUMaJZePMQROkS9yeGAbvH7YLjLtL/Ss9tHVmK/tg5YIvQO
iSJQ631PlIV/D7aLD7nYobgl333oVsyqBJVCAdFCPyOsucjmla67gKmLeV95VPq4VdId0qSvzgYm
pUPmYBkKkhnkJWfVA8fR+bbFHb9takscGBkl/M8eoKaqWxgJEkrw5n7EY4LpAZiRD2QtcMabsPFb
eqt6tbWS1lxVbc6Io0bIqKEDKo8Ju9/N8thoB+tePB9jA7nvtfC+IJicjU5Sb0zC5Nabg+Q2ExhE
MqckgcYVxAirISt9DkZ3HRYenarqetAf5WYQ2Tc2rJ86AYCTFbNyvoK3Ibyuhy+jN1ersoytg5NW
+Tal2O9ukWm8l0VLV5Ce9ZEiIGPjjSo9tOin+4IM1S4H0nnqZyqX8lFU6xEaOX24doKY0ZGpaOv+
fS4suR7jLrggAjnrwCENWgs666T2xGk2JnUQXQUGQPRqzxCOIWieQA+I/ZTmyHZY557LpJxMCSEi
MnlJ1HYsXlZnmK8MSvTNEkCerFlZd23KPJA0FQCtdOarOYQp/Emc/nmOTdGmY3aLW5XheJ1VF2vk
KF5IAeyaZOZpGNxlmzbNt4UB3W2oDONI8Bx1QZKSr6wKhEoVP/du+HXOzZexJC/tyTqg1lvKLQkO
PItT+W4PJnVO8BCisQtYH7M8e5vmAhdOWVT3VjMO3xczzVKSKxQbm14/fB5qcrushKQQdJyd/ZpB
V1JxhBwzxaQ2lA9W79cboiFTFM/GJ4it0MySxN9WvSsPaEXEqK+qaZ+qcJcu/bQx6B7ECzTTxN1K
A0QAHyWVNuGLnMt2U6mkOMxktPfkf5MXa+pwg1UZ8RG7V5fRM4INxeFNJOCT49lJ8AeNJLGn2pGY
LO0Uy0xNy1NJq9/nEQNkRBWN3mv7+uSLWeIil5xblGNxfbbmzCXiQLqTFZ5HwjUa/U6a0CYOZlYH
k+j9J9LQAQ2i+SwRAGOyGQ2UuC6/VMhQCiHVH98pZzU/Zwt6D2E6Z4fe+tCY1bLFHjBsrdRZVlY6
fi8rRu/4zsJjqwrmapzZT04/9CxhTRgFno/4rdLvdai4q6/GKQrX8IsxQ1sXBq3OPDvlZfLFWwXY
4ps9jMZa0J56F/iqelN6IW+fEuddG/ZUn6EC2qzYbo5Va9CHObVx2VmjupkCk4+uZ+vQV+q9n5xC
bFqNx29NYC+7p68Yf1I5qmSXDbNkx5y0zdrserkrYGdwWh2cYVVqk2DgQNN4xe5g45ciJypPQLgJ
W39HgaHa4jV8R8eb6Q1q7KMynKexraxTVSVvJm8CQ45GSKbLuMIaBFiqX4XXAX4Xi2vwD2WZImke
22VdkcGNve6+9DGqt51rni3ZgWE1k3QDDu5qbMf2tDKdvrZAZHbO0Uj9ZK0n37gQcyzga5j6fsp7
alTjpj5rBo27IKDVM8WYstU9xgQhqPLAcCqfR456h4LmRvKodGCROvhqzl1yY3oVhgrU/o2MK2tr
cQBdDUM6rvEGtptBqx8Km+Jr6lrfx+vfo0sNpgq6Y6q7sI9aIwhPIEdflcc0xkp94juBndNm1+Tf
mStZbCWIs8Klf4dN8krdlPE6IFVse4cZpZGZ9ufZi4Ood8uZP6rm7lxnBiMWLLDrPBTJnoIX/Mxd
MEYyTGHly1pHtKIS0mzsaqMJva6DFod+z2T+0ufma8KwdiT53b5ZYvnuuKVxqHurJVloTFSdJz7k
xLyUG2AG1Cx5w5vIfd6zObJ40J0MZbHreUoaw3j28sRd4cfEQ0M9bEnbJRa0cPDuxmQ+C0Y4Hd1a
rfPYJs9BwpCA/sSVwVK5GgdnunNmasLgX/8wCng0htGh7GKPNCFbRXydxxs2GxXZefrbzB6b5lxd
SYdXEHftEeELvHaInLBrgC+M9S6oaQkYUMvXY0s/HqmE7ESbYHlmnIVP+yoiwic2ty3Go6hsuRBM
E0x2VK7V7vo2GXdDGMs15wC83Cqet31ok8gXrhW5mfm1tLJ8PyvcAL30GGhkot8ZdREemw5n0WzR
eMGUkNy7nINtPrnUeIPto7o+HbYy996F6vpIwKfgMdh7N1U8EiR1m/SLEZakmynPOGRd1h+yVqLq
X3sVvCUMb1PDP7dhTolouRiPSY4Dqke+fZTUXfN1ZZxION9BO1elSo+Y5ARDitnjV5umY1JYTdQ0
TvAwB8j4tjCmU57DMMWY9w6SJr7Fp+ScKMp89Sx2XbKwphVBWfYGsk2qvQzynnJ6UFxL7WB46P1s
M5W9u0/AyL3NUxmfJztobvH84qQtauuBuCsdvqz/PGvTg5qqe+46Z23qMLhTwZBdcs321ZuqL1Pa
cuvo1l7RkdUeypb5f9A5m86eLBSO8oc5u7QvVtlzGrIGoZBY0EyBuKyrwpnv8sZTke/oK61XYpUe
4/lgVVOqMdU19qN2BDltx+IEEzLKijSz1JvUJgPNV63X20wM7Xoc2vjiYZg8DQngF9Y6ADE4L/ex
q+CJNsyf2A9WW6uWPbcwLfQs/HF3IhGarERbeweSdnZIpLws/ZXThc2D1sJ9L8qMrGHtpJxP6v5z
MZsOD84G86xfB58rbpVNAH484X7EFVVy/D9U2nRwV6QzgQ/T3WkSUFFjOd3RMgPS4Ym3IY7oRlVi
pztMw+laDcBP2Si4G/Laxip2AhE5cArW8wIAcgBwulQ1npauqk+KOsB11s4Klb/BitnMbxkqGj6j
eqbSI/nuQm85hZrbvatSOuelm57xCWUrjicF4V12jaRVKG+gSmo1ZXYS2bWGM7sEKeXdyl4+AUNo
7uJ4YLBFxfu4HnrH3PdNmLyLhWQ2WdZ6R0CVCWodq30+W8MbM7/l5JlVQvGm2e+bnPbzQKTzoyql
fWyWYV47BlENsvnNyYgNDshEmm7qeQifcxobvxiGRUbXB9xCusPIdjbHLAzW0t9IyiDdFHgFI9Dp
yttxswdh1fuWzXiNWuhy2l9x4Kp27NjSIzGu4lERYeS4C4QbcniyZdkk4S70uMZjLqD+S/TF0ZhB
K5Oa7dI5xvS3fOLgBSi+nd0VnxzG1pid3X6OGUsu0hpfS116EDMS4lMljajCImcpLU7GppW8J034
iXmqsZoCAt7xmHn7XCj3NPiNevC4fw4YtZOdo3lssSVVZ4fTPOB919laYnqRmlkhpruYGLM970KP
mvZl4eQ/WCn5ifFayY4taEUy1TuOstdr6bEfNWdfnNrO+uGpujiMfHN3nrEE61FaxbZllVxzLL+X
VjIe0gCj53+Tdl7LcSvZtv0iRCAT/rW8oSuRIim9ICRSggcS3nz9HdDpezZZYrBin+6O2A9tmAUg
kchca84xUxLRjrY+JJuuFugMwk5eOTTgl5x5CTDN7eoEAsI4kPRorUe7JSe+wDWS1mm+qxTPr4wH
UC0hCAG6mO2EqB5D/WIqvG8qjH7hfSfPWFkw9zXXp6vnfW8yeNmpMJ+IIEx35ZgLuDFA0qVBIkzQ
eo8crOiod2yguib01rLuTB5LSQZqlxND4GOgkhP7c9vsCH5HALQ0JSHokD54+yPuS25SeiQkAqBl
IPQVOlbEANODFkm2YxZfhqCa0Jd6HQXg2vIOXWbZX82IVFcrMKxt5E1z0nLR7/yW5LE4qb0t0ik8
dZPGUYDkyK9Dk8lVHk3Bsu/FK03+ZKkA7V5lMWRt36r2XTJiVp/84bYpg2GrJ/2v1mkJoFUa4dRo
w1kWi2EfZBjEwor1PdTiHASf4+0yWfXrYGSnVI8O3z0/5uQUmu6hax3zuR8NByyEtL5Jr3X3Y+IT
HR6FRFlOQ/JSkhzPtMi+mxjIWKOMG94T+6pIZbLRNb1Zy8ayEFIbatEWtrGqkEJBgyjMZZuDWWiL
ukGJzZHN1PgSIdNqkJVH1TJwapD7TUK/pGvJnUDZx+vCwXloNNrGzlQvB7/tFniffvlFRWlItch0
dWaG6Qbuum4xrvl9G+w8kTcrghvjQxH0ycYF3mKWAFsKUe/1Mpeg9bGS9+bebBPr1kgSqO5ABpaq
UY+JB4nJzBWydx/+hhdG8YacZ65FoJ/VraJfO0Ru7VUsns0wMFZ95vdrvFj6YlIJZYLcH9etp7fP
SVXNINespsVs9Fvq8nJD84CGBrLZYUvly8PjjZN0MXEw3qOObdDSkmliCMjzbcNBopMsdyKdd6hE
FswbVHIAJiI6RK9bN1HdsGoXkpE7jCCILbW9U7S/jdqqF2PVJqsKrM+6FqQ5wPy2CfU0ky8Frv6F
Q/L6NuzHco9Mr97WRZ/vspaMHbvs3E1nQp7LvK655hLydTmY6TWZ0OJq8IfmRxyLb6gD8FgMpG5b
Zj6ugj7TN7FJUlgZOtDyy5RTuh+MOwpWHNQjUFzM4+zKq0P1gGGhuNWF+F0IDk0CoM/S7pAYNT0S
Es+Myc/kBywzUs4XOdXSddcX1Y1UtOssx6vvoqpOjr3Z/nT4F+sbxZJURskt55cRMYsb3ETjlLAJ
YnrtS1xOGywP3g4NbnEMGtou/Uyxh8bUkItXxnBDMucZxLZEtWGM62oAkzkR+44WxHB2CjkoEdXK
mVk0pXblY3pZKmTaENY5bZuq++qKWC7zMu5WddXIXVCPYJK4S7d0ingR3LjaQj8TJ9W4dMWnWmdP
6aOEtuNirQlyRQK/xdPXzNklDrgUqplqG09tu8PS2G3KyP0GTqTZ5pTA7mDuDITbl8ZmkEzZgU77
bWxF3bbwB/DUYv5WcabbOFEl1kgoPE65Npir0n7uqqrYyc4aFxlnFkgEY3giX6LYGxqsUvQ09co3
+nI/DXJ2zMCMc5sBpVCI1MFXUbL304TqQ+wmq3aUqHICrAIBamD4Ka1aMydZFptMbNRIuSF3VfWK
2zq8x1edr4i6wCSVU7WGRkC9mGNiv9QqYzOFlDb6baipFV+zCE8X34+W9JU5EHtXGKm8Al9XLnNH
cPhXAeSvKsjzY2bpchO04jkJ8XIFse8uqNcAz+sx1RSJ5i/Q3VKulrM0Fo3HldTlcHBCIyOyYqrW
MJTUlXSbeuGlJgDZuiRylrDga1xU/aoB7oIGPhF3IdKGHWE3IUC+/NcUJNmelbbdFDm1uSlrx0Ns
JpRvSZ0noZ4YGx6kv+uC+Yxo1d5KTZb2bKSduwLszJnJsIdDDyDsgMFDPpQhi/OkBcnGdGG+9Vn9
kzq5TuVl0haBg193zNSEq0tCwgaBXixbLRFbqEDxsukdhDczuogspEf2u/ADOUetR9AtCxJjnX0A
evoLUlk8a2a/GDVFHjZbKBiWalwiuSI4UJfAEguO7Smn4adskiS0G9qD7VAJROCsL1VAerjroycK
dCdjo1FTkJrKFzOlZtBptYOuvxSAiKbqbi7nLz3couCSnPFXHzYZZSed/rFRsHWMoGIRTASHtzRL
7cnnlHAFKS9fRXMgJXtqHeSXbm4qynJf4uROz48E52g/3WxIsNShY6+ihHsrlH1DzRIwouDhmoYG
A04kyUbr3Hhbe62zHzKnfbBCHzVgpLfHIdLxJmOa3+AxIIOpQoPu6SR4D7IZF4YbqZVnyHLZ1Q6z
w26jY1842qrLDPhSpl09RwmKsyoV1T3GY6hESK2GJdi49roAkLKSSWIsNa2Qj3RcOjiB7ARnBl5A
J4HM89zIorWfoToiQychAvhu0OqnCrzIqumnEqZY0fGE++rK8SiYEO5evSbK6259EWOYLzjGEt/R
b90peownvzkinqtQGOfk1VN4LijIR7GzcqjXrnPJXsdsg+Kraebyt+nrbsNM8YLF4GtosVzKbY1V
6Df54P0YxUQuUNwLClIp+0KdiCsL2+JR9NO0kix4W1JPuk3PgX5JhVVf1NqYYMjAL+XnVMcIADIQ
h1rGuBi7EHJhNKV4bsB2qNuqzYNvRLRotJDYZzUDpBTdryZ8FpZ/h89q2OQo178ZXoYOrHIolFE9
CFZB2BVL1xysYxPZ/Q1aqXoDz3t6gso13Ta6grejSQwkRq+e8AyhzRKVejBp3JmiffGVgI2W8bUx
MIT+cGNd7gUIuFubLReRTkm388NJW1l4R7+7Xqb/5nD4zUp8zASer3/3hil+jO2i1RYdxbKnDlLb
vqT+ttV6/cEUkDBLgwOCItRXeLVxw6R7NOrC7VeC4I0HvVUKwJKCQ9VOU8bGdMq2aTmTtgoC3d31
pPBzay3zJIsxdbfkgN1yrHxlMWxvfQNHK8nwX2gVhruUrwAFXbYMnUSS0BWUxGyjIb7Giu0VKnWN
6ZRUrLVmfGoj66feR+mRoyT9m9Lvbitwe3xhFcW9mqqhH5Leocr+J6Ipex1aWbhtDQFBVaVCuxpp
L8B1U8OqZoLcxT0Vg662Os7NHPeFifFKiyvjKtPH7gcCpHyREqD7zQnsF8f2dXoMxK3fkkmvrZUR
ygPaeOoZqSaWmUaZuqYWSu5lyJIvRk//PWXAYFK9CA9V23orUjG968oOw1tkPMxodhTdStRe861B
JCFhcKawtoeJldXSjp6bWVSAhqFG0++HfJmi9mcjUnNPXbm/S8n7HAF7Gt6B1SiFQFoBaMCGczCm
tjn2fBuXZTwVqxhy23Ux0vitRbOT9hTBHou9NSexioKUhn/WKvJxWShpHFUHzl65cbNURLKuiCt3
d1qekorqpf34tYVqg161pB5bOSHJ5hLsd+M2kHsitmfQWRsCsSr3lzZ2zcYu/PnTzFlLzv8AkqNt
vajgUvF+cMJU3wHOip2Q8etgJNOBHuDz4E2Pbly8OprOu9eGrtHSDdR09oOhrB7c1rsvClCaW2Zp
utU0Ulr7oamHpU5p4LHUhPkal3KMCKCX7pWfhAa7BkpVRWRnfOuT4KpOC+ME/SujgwWvFQP42LfX
kSvVVleTds1vIt1yiBE8y6xMsCC64dZIECbXELg4CzFf0LnEgUGoVjKM24ans7Whan0LYyO+GktV
3iQ1TZhcoNiMMjtdGXQBb6hoTAoLUBfka5c+44oGLR9agmefCpvQEOrLcEPdoETjnWM3pEm86URO
pzDUp5WNwZ2TSK0dKBPnByoz+d6nYbu3RuQ8btfAYO8FnvicVJ6M9scJqHO3U+XIAcbMki8cxNC3
lma3GTy731mCzbPpS28dm6azyRqf9LWsm2i+8/q3GD5XRMrSfRuLaZd1BoldPXkJoFlS8Jcu0DfM
9os28e0VdOVpo9vt9yjurG1QuOm6Bb9GuFwZc8T2qt+R5k1qEQfm7HMFUrCs5i0aGYGwZdPph1lW
+iv1bOxKHZ/y+64CidG2wbAkmQ2yVNLgyWsycgz1sLpufGKYoCvKleb2+capHZyggzMsTbuRbPko
iA919Mr5Wq76KUbcOu/Lai8j9T2gXGHQjlnqigaT3ow/XNJuakKwBjYarOmwLRMEqsumHX/2QmKC
qcCMRl1wz6fOfPRnuT6l1uRpiBzx4pUZ5LWKKDY7wa7k93FCu5JCE4v5S2o7yZ1BQ2mdDSkReJ5I
v4ytZz0nTTY8arXVlCvMnPAiAhjEdVerxewYXxAQClcvsZ+tmhQvJ+fE7NlBuCplJ4+QSZJFGmkU
qQBm0qivOC46DUErdazgaej0bn4AJC0B2xWaA0RVT/LVkAzfe5/3Gut80ey92u6AvuE5WgzsO27G
QGBUkCQh6sKuNtLtm53mT9Ck87bbwagNDjPofGnnjnweU2HpizicA0s9p79tS0WYiT2GRzsw9O8a
dD3S7Wu/2Fj5QGSd3eOiNWS7dziuPDiclpZhkLnHsbXQEkAYe/Iqdz7MjyMWU+CSWCH9FWcGkrXD
Pj5kupK0FO1hByKzXzaa4Wwa1EZrrS+aLb9m2I5a625s/KdPvDhUwXXfPMSjqe5TV5gPATGFlN/a
hpY33ceob7BhwgerbRKzEqWrFUrk7hiqOt/EosmQzkfhQZtMnkUs2SM59KQLMGsVlVYHGPGDNqbx
Kw1A92fom7hh/aH7rVRUbDiu99tsEMl9PPreDgpl9HNI8ErqsCG3FNh6zoxZs558lTw42dh+oZdI
s7TT0AhjFhaQBJJOv20lRfpe7/poYUzReOILSBNWr1u5gHQWcW7vOQV0FU+tdTI2haO7tSxVwtw0
9LVLraNdC80Yj5QCpxXkdnpzrTluiB+4MeK8ux00RWBbZbxmTq6zMaRE3Rt5Q4ZCFu8nqrd0m4pZ
VqNZL3qbUc5Ujk4ZEKxOokHjC/upwtqi/wrZ5i/6UQuWhiycDb4EkgZznPT9Epe8vegyGXI4HbDJ
NBrFniLw43vSNJ0vSdrHr1Ti2nZjqSm6o3eIEp9XZYvsFGKdi0A9ZXqHS09IHJhGFcIqkAOV9kkH
/UglXBQpuBORYI4rO5kt3FbeRbpBH1LZtx2bnJPFOa1EW5N2W4g5/maSSEDY8+prqRvlvkiwsIlq
JzXrGES4eBJAUOwkMjXCctHr9ZQ2GcVQR5QYQ2hLXEU5crmsDLOD0frFq+lQKh9GzTjahbS/hd0Q
4yZIa7Yb816NzcmGWj99OSfQ1/SBvUMjgBW3o/vDNKyBXRSe96WqWEqUhxMuDmC6ogmNAl5zszDk
Le0H+S3jlGWtKpK8FvVAvYRWBqKA1IpMcovdfnxUqql3qCKpMdh65G+z0KAsXwntJolaJFZOWK21
Brpgb+NkAWLOvQBd3Gytqkl/d8L0n/1aTicM+vajlxAtqMUBOy8Iqms7db70RmzWSzaa9QVZ2gcS
XLT+YJ94Y02aE86ZoLjUzUBvrKC8ixx57dD8bYdobbXZ0SrHW9PIvzaB/11HX1Co7oKY829JnIfV
Ar+aYMVCsXYm6QsjQU/d6vxb/Kl8Q8dLCeUf/H2UcLrrYtJAiGucqb7TIdd7jLj+rT6k14lHAqx2
SSoqzzV3s4IYST4JOA7/4EjwXnOXtONoBXZV3kgRCOo8mj1X9Zr+mFYN3hcc5PhtzGkd1FST21zr
rn1dT1YKYsGM5Uh/tZ07cYTsQv3QBa21pkKb71MMwJSOOVk3VAcpdLZ0iPhmU5wn1JDWwOfyzXPB
q+cKIjAcw8SAgUvjXLhbJ6JWul5OdxT6Amz7Y7JNoirfwC+hWw1W+MJ4843/R6joCoRLAIQwEOJk
sFCAnz0Y0QfAxrDZn4rwCdHP1D97NRvBO1k/47Gi9X5JkH02y/8a8VydT/8mDnuZZ7gJKx8vLqA5
j+SDMXxN+pryr2IfQfXwoBX1kXzW0+f3V/7JRfznirGc6OhWcd3oBhMS6fLZFetaEID105qbwK4r
XFUOJdtEsLVD3DH1P3VB7Sc1TbXkuErbKg7nOYHSbcEeiMLfxDnC9LL6GzUSlIR0B+ZPev/o4zIB
NIDBqpVzATvNWNwp4ZCQHKQ73bIsGitxk+3RsdgbskamqzGCa2c1bCXpypLbmQlaXF69Tzmnr3KJ
U5me92Mn23yF9VOtWDM0dB+VA4lkpG6KeRxnGt2GvMq/+gPW+q7XBazUUJrgjhA7sSdlTcYQuPXz
CYGegnRCdEJzdKKm2EROltw0LAn3Y9tWN07Pe5lP5UMy+M1tJHRyLQ2UXe5eKB8d1UDago+aaKfU
oK2GXr2wwfEWrSzrR6fXELoFQ7OqEI2sIAe6e5J+DuzXOUKEAIQPmpn+4u10T6BlUA7Y3XTtuFm5
d4TXP+OLo87ddrazGUeheP84mI4mR4cFCIRkg+PnN+4lUDY2HGCgjemmzqlllVZdo6fG7Do0XXyT
ojE5waZIrM2QJdN+rDju5hjK1sZgZwfPGwNFH1ZED7girbXZauBhabVLu7T30yyvGrHvHlC22w2g
NjgM9FtgU/G/uQ7TkSWfAxX7kgjidZuk6CgjP3lkx9JBNRDd2igUssis9n+5NubGvroVpQmxCKJA
EB7RyND7iTIOk3pf3I3UOH9JO6ciPtDdU4vEnsvQuY4Rke34HpHQeAUMBhx0ns5Z3B5lLLKGl+wh
ODK7nBmOnt2+RtR3T17sqH3tTJw0hAY8dSrS/WSAdMJTn22pHbBBGpMay6Ova8te1ukprotxrdcl
jXi3BBZfd5ZvbkaX4u9CWFl7bKicrkTj4yYs7cEmBhEUy7azp5dO4z/LmX/JIuznXAVHKnMDwYQN
eqggmERBNC2lGbUvge6jmBJ1cFM2+rCK4yq6Lh2LPoNG4uzUN8ahDwtVLMA+QbChRHBS2rexfmqW
5PGAxWfjuh2qMPzqGupOq4qriBNXl/nZdTS16A3DdIU8sHgkiMv4XsVBch+UBD9MXhDulSDZoRVt
SHKjcq/YtlBGJNKVx2CFs/q7cOxjNDZqbdJufyoQOn7FSjtmU70bba+sF1bWiHWEdYRulDOcdIfO
YZD736pxePFrQ/3UKtdfxmLuW1IUdW80ZCtoUy2DBmMgViVtadD0erqnKt0fdCcc6ZG1FBnqvCXW
GZvZtipbXywkqCW5TqsVYQzyye0QrOqNi/IZKgut5MqLaKV7mkU/1POhrugJaOZuDEhC014VaRxb
HK6/AiRMoEKRzvAT/N9IddRm0IIO5VzVLuWI+Xp0yt9jx2nXDh1K6cEsdE11Zwc8isKMJfuD5NvJ
I41s5HdCPriSs39vDz9sNo6vwFWAfyVOhB84N6+10KuOmj3moJDM8sov+m6t6t67KmqCuMf5HvYW
/sxRagltBuyimamoTDdTHPw7FuD//7Tg9sFOydw+dw6MRtTQagyyU1xWB38on9sJBQ0F7S6CBNF1
vs0Sgzh0VLDZ2/hB40j3+eflDKL4Pz8B1T3uG8OBl2uefV2ipDJEw/FxJqPfDFpz3aUwhmje/HaL
6dlWdL+88McwVNfFYK0sTHALCh6UneMfsWbvqnhuB4slyJwlwKgjrfcLO72PPvgkUDqGNLCi6H+I
gm+cCW0XoMVGpnNKM+NkTzMn3/MWjUnrIkclaBfjqrKbl9hJLthfPvzwczQmSZAvr224Zy6bWhE/
ZMZpdkrQR9Yje/Ic5xBb3Mz6qqxno/vugiEcDheeyPtt4X+eyJthz9weI6eqkLyI7OSbA0vnrux+
Dv13MPVW6K2i4dn3UaXXt5TE0XaHFzizZ4CGv0c/N2JB9UZDmmUg86lgIDk/pk4JPSVDqmhnPzsb
IXwTAC3tQ5RJVANfKKn8Sjv73kqdJRasTTk5VwqVpKWsvalTmhkEnFKjfOnDSqMsqN9ZwLg3os3X
qmcMUFh3cIQz9r6cH71wiUvF3Yxd+7vIUCJaebCcNRs9Ow6Ro73T7HWc4+qgS3YTDubanKZnFGVH
YseQdvV4zOkUZiTXj8DoDYMJE4QsB3LYtcBcWdvSr6kfPMxgWB8yF+4PArhJLq6tkVyu/OCWYm2O
5X1PFrdXUMKFTUfeb2YnawXyhFUeqTjS/KVvZXyjRIxdXm4rW/7qSvMHYkrk5H2zrjJjWY3FMaIB
TJkZeUMQPJRRTfRuLZ/4vhwd91dCaY09yaNtzl3zttuqide9p8O5BPJIY6O7GgvzYdBgJMbluqCv
uezwTag6+PL5tDs3h1o6fkoLmzCGWg+L8NlZzpadGTWIQm5iCyGK0du0m7wu3ZIIoI5W3nwv3di8
MNnenx1mDIhjCOzk/Hu2l/0xJb15tTGv+Eaop/497WoqrRQcR4eS7IUF5Owo5xnz+XDmfdOdxvun
n12ZViAb0lJH3qf1c+o/afvPb9xff17gQuV+cSlYQ4HRvj/FWdZgAiiwtC9dD8HnhI7/wolnXmbe
7P85YTuST7wNMZykK4Dm7wcooz7tTF9YXzZj8qiHBlKM/N8ZdmkeShY5HX8/23opvTOQd0iF3YC7
Up2ABqN2WHd4nNgdfn6jzp82CzhHau6WzcfOJdn1/XUMZeZHuuzVSbf6dROty05HwP0Ir+3CDRPv
V1BqEoQVC3x+pqNj+pth7e/MbLnKZZ1MCZ8LsgB5X8WhsrCOkWCAnaDNbmcJF+XaY13joIKbPXn9
I96SCwv5XxNDYu1H2WjiuWbunVdHBDRUNCNW90Xq0w8Ww2fAK5/f0fmOvZsZf6YcB0SiP6HpEnb7
7joHQuBtVFHUSlW50poEziZCVBY7ECD7OinWgUY/4PMxz6/KpLbl8gRdCyEW0+bso0h4o9XmQEFO
7IBLZ81e8r/7+2dfP1OqoqYVVpBVdQKu5asLdtPze8b0tqm3/KkezIWrs8JRBFnLjykr3REXeGzI
jLTM9pB2zizsyBdVCjONI+jn1/TRmOS66tLD5gpB4Oyapqr3ibNpxJ0kEm9Yo9KfbnU/j+4DUzk/
G9euv1YuVpccs2N0Yew/RKV/Jsl/Puge1ysIM8X5f7Z8sL/jaMVh6ESZ4Y6ifLQAuK5oBmuHIZDb
cCzXVoYo3J625EgdxUCucEQIDE0eypc/8lY7oQu+UNU4e0XnX8VqLIX7Z1XD63627TQKSvyRWahT
Ur5aVG/4/pp0AjXxtYw3Ho0pbfzRdA9Gy0a8ujAFxPvn8T+DMwmYyKYBhPv8lujIETp7TFiJOi0/
TjTTN4Ymq3XUmBNKn0H/XdFU/jl5DfJZp1K3DYFDtKrCwyR0fa2lhn1oobDdVuWI2j8KmoNJ6WSj
90n7+vnUMeal9/3jo9kN4BwECu541ATv33EXRSsSF6s4Vd4+6l6j4sklU8XzYjo4d9CQV3F7Hejf
Ef8sivLGcPSfFcQma8qvquHWx8+PZJkEwB+kOS27/DcoRPriFXsyLGcp1VpsuIFxNcCgHfTkzov/
pa9/fs7U+Em95VljMT5bLqKYFDPbHdVpMpujPyZ3SQSqlRTF5MK68cFuncVWsApSF8bIPDPM3jqY
YVSJSqK5OOUpKjdqTeErPdB012jO65AP4E09c4CoSmcFTR/yTLKpNp8/rA/mFZU6F5y6AyVGnMPN
bfJCCUCr1SkqH8fe+pJnEz3NcoFOz0tfTD3dfT7e30cjLpnPKlVXi/xo9+wl0vSg0K2EmxsQ3vVi
9lNKBxOKUuA04c4qBvk1S6oc0RJUTK+hWfT58B9eLqEogGuAtckZKPf2jmt6i/6izNWJRikWOIrR
i6DIv0RNhktl1PdmkK9az77w9r7/AP15eV1pksHszG+E8QcZ9HbTqIc+ZZ75JocA2eoURNnw709+
3Nh/xvjzUr4ZI3J8pU1do06m3BIUu2hGc6msR3Rg2BCGVeetcxHtxza/MIHmO3b2skOoIKCGHGGg
M+f1AGj22NV8lzsqvIfOFfTtu68TaobPH5z4exz2DDZfcmq8fJLOi/ZlhDxN5k51qoV1W/v5V63o
EJuluyCkOklHGzzJA97kfWNWm6KfqHpX4OGwNnmZ+tIn4sJMmr9B76/7/e+ZZ9qb+423KRsn1604
ad9aNasTMwe92kKrq02fPHx+9fPX9u/BHCqwbKhR+p9N2wGCw4SzAFF/FO31AoFg2+wnN9shWLzw
8f1gKAEMwaJ/RKtCP0eORCPr34guAPFTfG9bhXdKhAJwHcvfgT86F+7iB0+V0RyPfxnGDCh8fxfh
HLagU5t5NA7Rqt7oTr7O5IVF5++3nv0sJzZoSHQj5F+dNw+jBcnB9UlZZAFk7Q8H5yXIcVaBBHJo
fYXG98Jr8fcrPw8JSGh+6Wk0na9zI8kvg2DIZOrlHmeHdtRLrX/6fF58OIpnSophuu7+VYwzCNDM
MFrVJ0Plp7wziVUJL9y7P7vLs7lHu0wadBYN08Jo8f4Rocwz0dFP9cnNfoOFX5Y9yNTydXAp7Sks
aMPKzE8TmvvYCy/Mjo8u7+3QZ++YgdY5cN35udVqVwrykdwO+fXn9/CDKcipnugtPkjcyfOPcK4Q
oqMTtO6criuBVRg2JGMvO04RYM7Ph/r73WLnBoVJOMxF+6/HpcWdV492HJ1ay5mYeGjjQgPCxEh1
fqXKZLqwaJ6tUdQNTI+nRliKLuXfy0YSUMloi248dQIGn0bc9XZqdTCK6aiIughaikW1caFC/Neg
6LRAFlGYwVg5g3Lezxc/JUC4aVvn5Po1YUTCo5AVjsmxs3pnM3B/D0mvJZdm6dm+gkqJTn91rjmA
UaDHcLZCGiXtTojb2kmimtvrFSnsTYOHti0EEIY6ELeaE/VPFAphTLBVPrhBnWTLqkuS58lJsLPI
kCBRr+3TU6RwGGdpLe+mIJoDdVFUFnRI/tVk4BcLZhugQJcGKYvE2dKnSIJvg6bQeHd+EPLVYuKs
7pLxwr7gbMr9NYp8/zTM0poSb8i1U++597pSxb0dInkH4q1d6Xph/LtlTyKs4KGbkm807F0O3u+H
S3TNmKW85akd6ehBarvwsp6tCH/9/fm/f/PVBReOeVb3ylP5vcFAFv6XP/9sFilimR0SScqTOa7J
JSn8CwuamK//zWL61++fH9eb3y8tzSEcyS9P3nTnPnriRLWU83NGFdigE73FZlLjYXqatC+fz7ZL
N25+a98M3GBSLFRrliccm2JYqfbClV36+2dLNYT8ntwJiwfDwobs/JKk4dLfP1tVgOVPmj7xZHJi
Zs0vpPL8V/fHOisnOl4LcR11/oltJmYO8tMuvO5nn5n/PHnIf5woSXg63xDAWh4w12nlyXXvy2I7
mFtRv3x+DX+tvH9evv8d4s9x880zBnvepU4RVCckDet4Fu+17tIkWEXODfpLJcsLF3RelXJxwEIC
4lWk/+fh56n3kFo+v6BLQ5wtXjiVPGOc33YQLYSGSHHVTheG+Hhe/XPPzhYsERNjkXsMgfwby4j3
7zho7vljP0c++iKw8gQP+qlPdlW2bu//uzt0tmAJsgygH/PIOUdH7SqjB938n96Mf+7Q2ZLVJ1lq
R6lbnqoHObA6XXgA8//9rxURXj+VWXaY2MHeL0yKwzpgpro6DVm9xRoJRnLZFc+1P54+v1UfPuk3
A52tgG4NYUbaVXXynFuN5MgpuLAH+XC2AizioEHpi9jV91eCtHWMRR1XJz1LVk5H07m8zZzrz6/i
0iDzVb55x5HaDjbQqOpkR8EGI9x90jkr3NgXGgEfLiWe6SL1o1hjW2ebEyS4nTkiWT25WxDavb28
MxDLWHefX8yHz37GenG4oCN1XtS0OlKDcpupZYpD7B+N3xPouufPx/josdPEYffrkRcA4fX9Dctk
2dCy66qT5lxjxMVh9n94P94OcPblwzw0E5EZwEOWVn4HQ3FhgI/uEidjYI1Un7mE8yuwqoA7OKlT
9gNKfDFswYGo4sKu/aN5Zc6IbCk8nbLc2SB+2vjwKSgf2e2Vlj4P1U0jLmxF5xtx/qabc2/JFCQS
I4V8/yRcD9tXRzTiCTbGg/TKK013b5DsASQMDmlEEJA519T//eN/O+jZ8hKqtisDjaK95bwspPfz
87/+4aN5c0lnd20MMqPPIPKdRndlB3tANeimm/ZCq/PDUUy2DbSE537w2cKSB27MzjQoT+M6jG7d
8MXkzCIvfEk+ek9MSNvmTIyeT1Lvnw5nyaZVSjABkoPaGPaFh//h/Hrz5+X7Pz+5EGdAGfDwgxab
w4mPVatvPn8aH04w27bnWcxJ/vzkOWVIOKQ5cGJzLRRd1dYVRHW4JFCDIUl2lvF/umX/O975nrFW
lZ2OCeOlbEuy6X4k/PLzKzrvEPzZPnCGdwwO0vMaefbOOA32YdLmaaU4O2AtYGAswhoAASHkBCjw
U1ziqn74nN4MePa+RGFBc7tiwEaiCr0FXZUVu88v6sPpTECpTsayS+X4bKZZVoXiKmcIDVP2IDHS
v5aWs3D2nw/z4Wx4M8zZjOO1tyYHrv7Jz0PMmtug2pIsNRrxCjzYImDgz8eb3/Xz5Y3Sjm5ac1AN
6rT3M7zM7IJ0tFCd6vwu8V8zf504VzC40kv6t4/e1DcDnVf6SUjrk8BlIPc3SEfDvFCk+mgGWDpl
CUIXgYT+UVu92WHoVpZBkWDFdI2Na8OwWATGhRnw8RX8M8TZrRriyKsCK+NFhURph9vu0mL20RT7
5xpocL5/FibkGrezafMENkl/Gd6WiL68WS3a7BJr/8PbhRWCrwDSBspP74eiy4DWuhTFqZgwwL5w
9s2GSw3xDy/nnzGcszeGWFeQfljXTvi9TfMJdBeKZ98wLsxgGwD0R5P4n5HO23OOPtijnxnFSRdZ
gXHPc2/SOGtXQ4lSqMaPvu+ptN0kUJWOcYeDCRwqpmIHrbZVVvFKwWZFaMn/A8yyu69KgWEtq2d/
Waql0c40GjL8lKktQJ2Q5j0GObNY5ARk9s43eGHwx9X0K9E05xTjNFnFY1laqzZ0kL1EhtXAqJPe
Ls9S0NVVkCAXyfxNYVBAoXw62ztDwaIiHELiOQlVsAXgVXxN0eWO4J9X4FrUFtvbi9tUIdARQeRu
GX1HU/3a41Bdx0PZrLOoBpVaA1aMpt7+hXuB65QJ3CrkO9ssAYBs0c4F9xiHp2kYDyQGcv5t9KUL
3krDyAp5Ck4OAo0gMEGf9cDj0rgI7R00qwjYaYW0W44DFK/IbBaRhNojE9sjfqbMV44F1ItitQdE
ELZhIgd/Z1uxupNF+mJkgbnGTep8c8CZbA3QpNu8DNtbTMsYy+T/4+i8tmQ1lij4RayFKdwr0LSb
Hu9fWHPGYApTePP1itajdKWrM9NNUZm5M4I4PcErQAv6MCPcrEz0NaN9qjo1hVnuFDssq/Zjb039
WVfgP2AF9TfwFdVRYi0KzLwVB8NImg93SPu9PY/tzjUp+vyGLUwvs9xTbbBbvpWltsNkl0WuBdko
6aZPjG9OWNuj8ZcImGVmZ88va+uYYHTWZQS7Cnh0FR0jg+26otiphF1sz5K7fBqxxLV4oBexzm3A
wgBrvZiWv32/Hl6awRGRrOoE6jJU15tyzswbM63+2qv4maSId5zGqQlY3nPibivgbdegkFiBNiGP
8/zPubd85pMPcBKMzg4pi7Nb69w6KAFJgj3G7pJLzztVczccbH9lnZCEH5+lY5yztP3HF8ONS3O1
PtLNYaPa7NkzHFP32LKLFaTDin2uW3/M+TxjwJnq9bl1E9ijGUlQTIXTbZKoBEF4UuDk2uzDMq4/
bCRq8FcQrFIBtZED5quMshIcr2IVZe8aRrHz+no49g7B+VmxNJbfTPKUtwEeIfaRR2zYsFTMPVt5
6aHuZ3FImhEKLEw0FjZLiw3+WcjQkuNfN2uf7YosBjBCsk/czrztRUWUtVcZJ+PqvkMfXJ2A5ipU
mRyblly6bd+XnRvoVm9AXUmheuWZdl/PjXcm7zTEg10g2TNZhx3HfDnPIBHZfYGmPGQtHkFX/Gq+
zvakN9ih0bLhP5Wge4R0PxejIHjNoC+k9pvjUkv0IBmM5Wjk1cKswMovncymY58YyWOSbvmxVw2S
qKVt7vwVEIu/gVGHeQG5u0ZBpJnAmVgmggMI7GJXlfnVKG55t/mA7S9nQZsa1v52QKxDeWCxQbbe
PyDbMJjZRQ89abIOXSUMVxukjMCK6Pjr6WWGkHasE48QMRyRq/by3tOnJcoar34FtegGFn8ZW2K0
owW6cTwVmwt/oNnI3ALs74uEdXxtNvF4XiF/qlZRO2LlzqFzgEe/Ai8WNs0rPJkgr0jlsCGV3jj8
ZZj3kDSzEV9stnXqO9XguICLhcMtXI1kxtiu4WC7vxm9gCDt0VWxqpftoJCXoTV4NVtQcmGb1IFH
7nm4taa0ibJBd1jjHvqzk+SC+yPIzjltx6eUdFA8XLkto9qaU+ZxdZ5qWGFOs7VB327E1WWbBPwT
yb2BrBh2lvooxtwKJSVQNPa54I/cMfy2QLCCOhtAD7PlmGUZtBcfNxvSKX/X5OxlbHBp40qTwJ86
Pf0eu9IKW1bxw7x1PzsIIqHI5Q+m8F/FrjiB+eJnsrEMqxFQ92J91wkHPvA+sAAkJAM+n2/bJrDi
mokKjXGE7W8VRbSNbCNUg8qeGKnLIHGBEtaD9tzJhT9m65Tsk2SsjlT6xqqRafAcVzw3VQcJxKut
vQN6LJhbrg6TECmLBFAy62kl8QYEq3/hH+RJREMMGSbvGIpyYrzkbs8qut2Wr25VvThs4LyNo1ad
Z6m3p3Vr0nPKQKiFqQKMdLzuKLlXShd0A+1bpJ4fVTUQDIgVMwDVlJ0dX2M7nqxDZKCkPtWp+ys8
JCAbCJib3vXh1c69FjAB1Al29wuEIubbaTcRIHVUsTdnIXZTQVNQ5zmJ4Ww5j8VozHuKzP4CMne4
VUoUp67i7L1O824YE8pILtkMGMX+4xBSEYZNl+MODeHkDCynSa+I1eSve8iAS5zRDuOrPY8kZ4AO
wCAACCKsNeRlu53MaZyjre/NJ1VkzkRBMY5Ib+Cb73OW6lg594tXkfS81k0uz9+agokXQIaduCR0
/DL1OX0olqu/wZwAP/hsbvgNoumiHgIA6oDj/E3cAmiQUDFL1wlMkBww5IW8YUb17vb2hz2Or6sN
VLCzyvwRCLpk85ZboD3BwHac1Q/IWnfnctTSezuHWOWDiAmH3iKPsGAcJwi5XImOXcVme24I65CU
BR/CmtrdqVaChQLPtuEJpOmdyadGgN7PYlfWyAm55MZDySZ7fYU/1iUPP0PmJChZlQhddwSbl9VI
jod6Oy2uWGKzs4pjD+bhdpKC/ZlUoC5IxG/VssLRw7c46cMw7Gaj9N4TYKXhqtbsoLh7hG4FwMyD
1wXnwzHfexC8gDPZgmWFe7Oft9WDnDOKgnXs1JgeK/CWfOf1+mIIFmxnrfxToLSDrGAc1etOB5hf
y++2hnW5yp7kgbj/dqeIIvM/W316I5yZDS9IIuf1mhkDX5pGvPGSp34oxT61e7Ef9GrZleCNWG4f
1dULXx7GqvVYaLeMWGNFdz/UwDjCRhs6LB6TfwfIiO/x2vrfXudi8es0I4Ls698jXPB2Qp/ZXl8G
ntaSyxN2jwxeino1a234cgBZsOov1wpS91bRAdA3DntTjvCvxKw/GG2bPCdjCqlubJe9rI0kSv16
3cFFaUO/3jiVEw/9n61V434b1vRZh4KH2Z5XIPtrUK68ZYpUOqGyH3X1LK6gD4RD3m7QOHxAerLl
slhFzHaZt889vYiKdoIY45PrK0bvyal7eKUJ98ds9uYGd2f7a7GPDra9nIkOw2tCGv+rC1Y62prr
bN+xtaLz+k2DcpLNP0j+dsxmhh5gHxJxXmzYQdetu9OHiXWywudnZVmvqc5FbgzPrb9+Ob3ec/sZ
f9YFmu66WN1l6kw9kvjQF/v6oS3kihxlAmKYPYSIsNEgwfG1Wha6cQRxWYD1ONZVm2HlJogaaDWH
qTfkW6w6m2QktJVYrMbylCyrQgvMw5iV5cvM6mJEmu/PMwvmN2whnVAZ3I2VEZkYk6r4W+nZs06q
GDUG+QSWPdb93OKNnIGZBfoyj3uW7PLDUqySGKtjYLZMUVFbW8meZ1LuXMH31OlTsIYed+DzahvU
D0U5nPIcB7rdVsWhXRwrbPR+vuA6Gb74xa97c5JAEmakVbvC/T8p0Pb8CpbyjG+vgJkjk2cYRdt+
Bnyxr2mYAeD2EBlwBTGY1Gbd2SyM8W1oPBOqYy4jX9XehTXFNLY3rk6WcoZ7OKsUAzqCqs++oPCI
ZbfODwoCWsdldWo/3LK7WRb7kxUDBf3Ey2qYAHY75FaUKFKu13scEg6YLdfvI9M9tl4ta1/V9rRr
neFqYaxtPyzHBcq94Lu5vPbgNC/OzJt5coQbVACijvYAhqRy/exe1sLZ+Z5qDnLLncA2tI+yH2RQ
tbkfb21lfcnWoHbxqiwHsAGXJUzz+kqcKHQuUr6eB2xXD0FSYty6Wr7lkazEupuqIrs3FEbLq7re
fcpyHwlEJ56mmTXkNCP5y3Hv3Ts5+9OJS0uh7VpQAVhm3OGDJRvSAmQ9vZPi8ne0Ji2PW8hkVws3
+Wpu1VFp9Qrv3/xjLbodrlnPmmYvaU0IqPXELCrUIFx7dEf6MFOUdSyU++Y7Lk+L1/HTzx3EFg60
oM6SjzIZ6lBIYWIZMItIztejEEJJoJwio2iie0hVl12qwaX/ZbpJdVvBNi0iH2QxF3tP409qlFxj
IN5xYtrFeoEhCPjXKOzt4hnqXrblxwgF+DA70D2C0YLboZV+t58J+T65i95FGUSrHWtAVYxAkbcD
igYQG3wzAbNkr9wECM5AtP9xsnT5dvVkup/Wwt7bRlODWxyyW4DerL6km20gCXGnJIaw3t9UDd9G
B7oLNoOGs5XQeBqYtWcd3WJxD+aWWYGWwI/lFjIdzXx072TS8fDXV2z3hEQNRGxbRV2/QnT0Ev+O
HA80Xrv/SF33VysJYJkUJacF2e6bb3ravlu15stfE8hhpHojUiEqzIaB/06VDUA2Eo0YuAWahIMi
tLVWO8B2IAtE+DnQERlFbZJ2N87MBqxuYYz16A9yuGvcGMB9Ul2pVduLecbo6gAJvtf7xQuYfZk7
IwFUaafFFlQShjayXGI/lrsx9eZy52f1r58CplMN2hmjTkVQc5mLcmEvEIXyNcrY3I5aWxNR44/b
vWmv5nHLwYYDgF4vqSUdyg5fESXqur2wVXrT9TZIp8r2QEnn452s7HHPcs/4uZrrhkBFNxn/Ud5w
L5fY2kX+VhtnQiWwhYEtxxXSKHSgs3cGhSWjYpH4B/jCmffcfKG8NRlsZb8Zn8xu/p1m3FLZMPkB
meHtxsyexjJG3lyE1Ed8OBjNP7jhTpw+XIy2bYPza1njbTcod5fx34vM1LQDY1DUhcBZZJRnmYz0
1fPfReOAQ7JzV/7bEveLtfn5pSS2fWz0lRePXq1NfiT0CQrTbg3cR142OH+ZtJej7BYOqKUod6VO
Bl+phE1BA6oKlr++ue0H88exLO0EynkJym0y2VMB2cCTl8PGmjgZNgW3TS7OZ+24w8EqG9oorjC4
H3ZAjRqLDHbN5p6ChvPq6+ubyxY6l68VoHSvuAJqpbZ3R8zMsqKNO9dcadlAhropmybs8F7FDoPS
wO2GHiTX9kB/Y2LRiCVJwvjOnTWBVMhdotDGJHn8PG/Y5yJJD15bd4+Z6blP/FBW4Lh8UXOPfdl+
/oR6C5BBgAbSuWUFpNyA0g3TuGNALt7GXOW7dSitzyEzzVu/kGYetNhRGWmWSHs5b8+TYNu0HHro
lHryBh2A/ZFMQ9rKQRsNAqxvXXbmofenNIIg82/r5LQDrghByLM4WVn5igvfTUAeqH/L1HUvNKAg
JqLijYkwAgQWfMTruorH2s1etmLGGo43hYVSr4GEtFYRrUmeLGf8nU23DJUh1SEbO8HRxKenQyw/
NqvdP9pTrZ07u3HPKDqyW1eUW1xJT+42xBq0dRU/hnFtC2gffmM1d9JduMoOdUfrT9DbSBMeVPub
984vKkYAq0TGQubJ1KXaAmlgtv3IuS7Jpnnu8mq9Ooocb7zLgWzcuDXvwtoHNqYMJ8PGZra7VPe/
iNa3sTbWC9Wj3X9tE01Ktua4gPVzbIqmuuXaOL0tNXBWq0uygKqygZdtd/ukGuUVhUfVsClHfmyA
j+K6nriIrHa1o95BgaWvYJTUUBaHoUHfk7rmX6tW9srVtoWqtWElC+9PKb1F6VHK06qt9oWt2ToS
w8wqcJpa3WNbjQsFfjmAaMDxHVhoD2MP0g2q3KSPFdiKwCqqf8SEMh7b7idbIBuC1TKsk1Pz7R83
4/uKkgpY8WliL0kcGfTYxH5lgh+z6W3jrmIuv8POQrdOTFY0DldgfeHduBuuCYtdupPvcSjQ9hrv
3VJ6MNGAqbEfADNWy7TXcu31h8kysoeut+qLLz33HQ4G7SvK1oBfLkIhcnAxeEL7INx+jYCiWDt0
Q9VOODDDdbMYIi0dTdCrTV99DIOTnAFed4csM9pDYvTZPRjwPqqxae8XPpZwLGbzbE18NKmTmgEw
V3vXzLBbq6TY9k3hm2cT5BaoaAN4iIVdyPeNZv+/ma5L+3irty8tG13asmpxjsNM9A+iDkEz7nOx
0UMF65U2H8gpg271Mj6OciZMgKj8OC/i4Kn8uXUAhGVNP+5KMVCx6VlxZHGgvfUx7ZxMiqjzBlyf
l0xniD+iVOrD8Yb3RJXZ2QA4u5c95M0lL37SfmEQP9MWFttViZ0Mox1v2OBiHqsyIhZOH6ulYBCu
1O9wGvF82xC21tTXd1VjDQceTitGnSegP5jqpHVL/WQmhfu+bN4/t174vuicN2BChrhxQY4uWu0d
hd02nCVt/Uxwoo8wvXJS1/hUDanlH5PpDjdo5svQzjXkG1wLQ23b4IGoEhBFpamXLR8QeNG2wEvk
DEnyxIdhUBaWyscpDRHMNdSy6xyW3o3esT/WzZ5OZHZGsNiLeU2o6vMLLz9xbfuaR9ZR9LtM0bng
kjQd1sm9ksJ5aaIsIQ8uIA5WigrBpiP/A1cp88HqttV3lkL8q8ey+qMty8ac13Egr+PiXDxkrY+I
5l3eogIgt2AXtYCcF+lTgvLOl26MdhXWmOCLfQfAPzuRRsZXA4Y89JJ1wf82TPZldOjUbSbQ7KY3
3uGhsDaxtL9mK+cD0kjAfo7uiuNgD4qkJ6vQO31WdWwZVnYxu2ZGSeAi3/CR+HStKd6cVbyTLta5
yalPW2Y9kK2WvgDIxOGIA/FdTpZJ10VcMTSVb6TE5KXjQGA20hvPh39aX5nhgz507yaZFDTsVR9N
wHbM+v1KjZ77J7MRvBqG2v7zOPRv3Gr+gFWgTpghg7qnEUV/8yOviNstKbJI+gpDiA2SmhPx4A7v
BucvN+OPwgXIalbga8g0Fk+T0XTMD1p6D13txklRZ4dZGWbYkN87ovurTr1DBJ1Hzs5Y+x+5PJrm
6J+Vb6gPe1NdgtSnN+NV5C+jn1G8WPNHpq5yGbHoFFdWI548WglB5YjFDtsWN/S+qiqBYqSykkAv
kkeVzfPFBewkMTgmW/dSj8swYKBb1hen84ydGhIVqazbQr3NLP0EJt87LkgG3pJO7yMeWzLaTp8c
05WOsulnr4wZ9LD2UtR6uKP3CUioA6VPcmRX2ojsIp1fvAbX5EbMOtTSHjDAONPe86fmqlawo9ZT
/yq9/iebygih3ENcsl3ab+eJMrPblcl4X3oAz0cPtwpWwIJ6KjN3LZhRer/y32hwLE6qKmlFCCYt
+ugmb62+NlyrF789YE7b+cUnzbUmuanrEcUHnpQZasI05Pm+IyR/u4F1YSVM5HuWDvPQA/UY1LKj
C1YZmKUczfnZJKKJerYG8E7Nd1Km15bla/dWFWenjY2n6w8A6yPifeE4ZwGlF61UgypnAYSlg4Ep
iIm1LVS2JkEqaFitsXcMrAsDkyaQp4hhUsegp6FWf7eqcTi5QFy2dNKCtZAv7HFfu3GdERelZz8i
Qf23msZ5lfJ544Hf66x7ItCjYV9iLcLWfBHzaiC67BHN6fkvMhBW192zO91XhK9sGOp0Qs3K4RJf
lck7STP/YlYMgUJ31bI/JebxuXC8/tMAfBz5K/QssD/GxvsdnsOuqIbpwdWt7eSZ+adn9a+p0vEP
lTDFBmOiReZqWIWWpuMDrvPQF4ojpgEvFghTlnej0uezaCAE0zeegybX0LxrdKvrnMbFWDcpreGh
i4tr2Qr+kxmKBS7emtAsQf2ag7LGTlkatP1pJpWMPziFV35boZjhn0/KnDBujXkMEBY6R1+h+luJ
IFQWvRxjo3xw62Z69sesjrgMumf0YR+c5yZ/3/FCC63VHeqfIkpYHwpr6BsODz5UoEBnQQW7Gl+w
wNC4pGuQ6mkR8fIJymrqfysW+gNLes2u6bmsAdhCbTqnv4u7ZDsEr1u9Ywjy3nIAhYxfwKgmyxfy
ryKwaCIxqtG5k2AfiU1NUCXmatF/DK3vz2oAeVYgdAxS2jyQ+Xza3qpGKEQv4cFam+GxyDNAJxNc
i0fsDzV340214VrPnxbnVFSitQkBcn55GlC/znTaFWBJSTMx3ZLqzkw948JYp7nYHCb8Sex/DeXy
uUidFZ2BLZir+OBIeiNj191gclslkuq9/NDTtD1MbeGf6Ez/G7JxpkNc0Dks6vbKjCJHGpXDNDy1
vk43N5EdZF2I6XlZpaHtptnzpNLxrq66L3RL5k60PuuZBS9rbnJlIFEnTMgh3G5lRjO+iQoLF8T3
6qKNXaXOlSmri86gyYWqMiz3LFcXsZwwxGqAqnZ1qle31lKad4pWP+jomtuiPg4vM1CCyCq0BSuS
uurJzNdG0P5bTdBOo20Xp8315cnRrxfujg+DeSv1tJm2cZvKLOp8Ds9ucrsD8xzsrG2dEdZYyqPW
+CZnX60HPt33KCnsd6MuX5E9ezzWfbbb8sQ8YI1FW72Y3OCSYfFiJpnr42SxBTe4s3WEkbbs5r6v
bpqlAzHfe5S2/COg8OEHSyv1ke86LAkLZ7lom++d3ZR/w8N22fQAvhdpMC7QzRQOZId7UHMJAXRg
wSw0DQ+Z0WVdpCdO5wedLtNLh8iH0Y1rBozbp7jsk3uOE4F1NTFOjlHKwzSI/HAVTVDeYH03Cp8S
Ac3dTi5oUuAFqHBe6XKBMGXV1SaIAKWmYzyJcm6yse7lV1/pQqM3HlLa5jq8iE+TyxBjj1SGi9H2
54UU1lm3c/NL4lMNUAHRremg58L7bw6emMoHgzvZPi3GB5lOxb5wWkRqojQuQ3FdZRfWFEHv384s
lYuT49jqKDS4Po2XoMTt8u4zy3O1o2dXhoLbZ7j5lckrhbN/rS2Ja1GfnqyJSQ2UwP6MPYsEWzL0
O7verhEmg2V3w24YEW9DF/grKlJfbtvB91NnN00i28/lzOx5e9vaqTugvGt2oNTGRw7olTkSdJSi
HcuDZST5jTI7dYYCCK/cmtoH2o0e46515GK3MaZt0+Ku7+YnwWXzoC3cbcpBEwiqr2NroX/Zftdf
VgFIqHYH59jT/XhS05jEOpeK0OUiU0PftbKiuusyx9tp/vyTS2d+T+fayYL1yjJzJEeBmtOfalqd
WHp5QsU8S6bdOv/CdAVu17N4oIhIvwbbqvcokpF4DpJpb9oWoSzc6ZaNaqRReqszPEtaNttS/4Qh
1T9xSprHVBaKLegK+KKSSLZ4FW+9XPc0XLuIe31730k1X2qjkgfX88br3VBjD4DZoTNq68HQVE3W
weFOvDaIWuY1C5zCfinV6O+Z/XQn5fRXN3GrU/FOoCmcAS594oMJbJJQy+flVi1pg0/mKrSx/Abz
pf+HGv27ow5hcP1tE8U4Op5Wvs2WkA/Tus6h3qXjDg6IuKtpHO/kxMzXtNP6VPjSPgE2zvdFJV8K
4ZYUn4Z+7m1z4RcwABisJaRARjnModj0c2YWDRlrrUfTTtI3ma4/9dB+AJDKQqOqQUk1fR4zW9Vj
V+f+JDT8f1cVVrTYrn6XJixy+67s48bezACzohnlnD2XuuwzGlwrk3NneZmakuy+n8GEZ6h6OztJ
heTF0F6xPRzZT71dGyOPmRPc4mf3qJTsz8kcssheebt6Bl9x0MrZjc+nuqc2M259iNkPbPTKUCyg
QdnO8eNkLL0fLmnGXkc0wyBJwsXUvO649iAUrdX+BHypDmzdkjPxE9wl42IFNfVwnPm2waNgfXoF
kz9ld22Y+dd6rNXfNzHnN36djCcKGTgPTMlz3rTaTDiNjkAOiSA0RM3XRRXWA8JheTEUoPotA4e1
ZVm7gxyIdbzpjDvW4mTs11SEbFtlge3g6gaEVLFc4njgZee3mYZpzJcsi+h1Qeg0evuwJT5zeUcT
fwlsoOuDwL9PnRECAsVk42o/NsUK7Hb14S/wDLN5HC+Sw/pQaPw4qUXXR/XilYRBdkVwbZgG8X04
W/Xgzdvw5vBHi+hI8YnrZnLW8IhHcsg+yPbgGBFksafcjYw0m5+9xnX5KbBj2JKGEojR4agGd4t7
gJTeML02CVPGYkY3anRjHkzsnkZMQpLQ66Zq52fGcDTHcrgf9WTY9zKvn0H9WhGqRjNkFQZxd8eV
Pkza2fm0Tb0/TN5qvafGOrxoykvhyTdYuRmkeNDPSvp45IfCnnpq52U0CNeWaxA+DJxHyhkfOqve
HqdpArtCAwqh1xhkbH5eLKftv7Dt1jf0ogTDfzd5hgTKs9vO8NnTOpypE5h6MiSj5Oz0b9l7lDkA
Zf5tQ9K+l4a3HZascGMrs2gpMpNsNBE2PrGttoYCX/wOzfyWaekzSlvkb9fkzlLSA4RU6RFPc+ZX
L+W/AAm82bU9o8Vs43UsbNO6s4u5+6cP7fQK/nUKC2pcnDPruKM6kXRrebH2+I5vqRBT9FOjG45y
Tg+ZrObId0djl/rEEpakTgmZOeazMVq/LD4UUA8Gd7+YVhEaRpuwYshbsrcb46HgQhYMDnMN/GQY
Ik0uOqzk4g5hinEwLMWYXyPtayXzFCK0Rl9QdcUYTJiE3glImXE+uS9e75iPllDmgXKL3I4jW054
xavFs5ObpGi3eJ2rAhlh8pSDxz8zSaxeBpvARb165Y3hnMhLIemUWvGGbs4NVePWJMsoeYRHzCxj
kvNoyU8WiOnhPADI5QYQdjytOh3nHBanJA4wvxZVbBA0Yrx4aevvyShuk23FtnGflzdD96CbZ3oz
QUOXQKY/SI54V9LvLVG+XKf9HgLyF0KOse10B+E8o07EfmtE0n5Sxtm2aUDepdnJyw8ISnImSzom
B9872C0XuxvUbAmOPL+qqXlEUOXvAquopfHrPWzlwal+fPeBWivIdcqF/obuo7FR/+jngX5nPe7y
jrcKRE8+ra/afWj0F4tCqr7L8n3v0tKzj2uDd7L8reZDSeep10KTwHfd3Ky0knKWN++vo+iRoWM5
DWFBGEzybuuGP9CwXBJ+ey3CR9ONN0v1M4L8M5PbLf02qg7HKqZGnxxL1sVp85yKd629MVRxtJlj
O+LBbf2Y195Nk1xzN81O8ZtHQRLhtT/rY7z0PytNC1uScKSY0ufXlXZUn+7mieAB1ZDFjYt2djkf
jOIk1rOXMX4VZWSLg14+1Oq55tHpqK4v3kB3HxI9GpFIWTeM/kJv8KJm+rl+ak72R2WJwB6Q54bZ
bWd7d033pnNgpkqepLmfjTO6yWNVwuSncuZkGPXvIsNdTkDV6Ckk4TrPT0kK0WWkl7r8cAIFFcTy
kQacUKdu5sWD1kkCG9Pr18Y5OjnyGFMEeTIHrXXKyCDxjeFFEvGnprPXGveaftOJj7S5L43jkP1c
vUUwV8LZ5hd40UyMpRe/ug7BPmiszO6Dj3W3J3vpfgvjeV1eIcMEzDZ6cUm8vWKaxda/RkxngFjY
krLYDcZPWWD44LWKRCffNDS5lya5zQVyVlJc8uLxIneQo4peb+OGGhetE6mwqtE6BruTeMkmuz7S
0v0ypSlvYcXv3I2CSl7m6jnzkD1z+xq6hZCUuPdsLaysPpDlzUZWrcfU49wkZnvOoLUb5aF062DG
8gttGEMYmkgA6eR2mShdF9yWi4XHVHDk+S9Ty8nrM14r6Z4mgZheUOFEUNbDlutgIfc54+YZ2A75
1sOa5tCdnpb13qsuDsrGhare7t8L7e2qLmLs61kXOaV7X0LwHe7s5UX3H9tkXxDN3NQfTcm91r3q
26Ppv5Dq38q/GbNZeqVJGVfK6kGfCnJq+6szz7SNMFs/8vYlxxo+6YckXY7OrIcSsULbABLzEUDR
qee2wNjguJLHEQTjfJRYXf3UG6+9FVlCuyUjsmvMq6gNKV3+K0afIX6FgApYEe55NV3bX/8WmNZV
cbPxaY35UaX0cdYkZC+AJpJ2T9woAmO+sPPk+z8mp8Yq7l3nh1hgmGaonVyo0HTZN3M/Cn5vHLcr
o/rjNR/JiLLKLv5qcCXhQOQ7QJ0UaWW9y3vtdSKYhi8i8JIHad8vmTxI69Mk8L7W+C4IO6Tqc06p
4oZngNnXV+FyLfsF6wkaAQEV+GyeFyVX0sogufLs082iOMSOVq8XitxYzZiJs+SUoO9wk2DIUSZh
6LN2WnFuYfZ7V/T6dG84iDg6JuOMh7iscuC30dxs5w4364pfO7Oj1Hqtmw9d51exUOoQEGgcCJox
I04+qWcn7aE/3aLBEKDMUu9zMK/J1OVWrkNUacm/flIRnWTUpxdnPWrV2zh/2/phrfYG1yUJqd3/
aux7wGhhjrVCWg1n86mjJqztfY1xdMb/Kg1oaA+8UHO5p51Yzlq4uN8bh+3cfnfy2bVvKCwCW32k
4wfpsh1LeFx5mJQZt1tBrv0waxdvOUBQHTwehPsR22v1rjUf9KgiJahn3S+tf0p5RIY8rqq9Wbz2
07dbq/1K6pbwAZG3JwF5syVyWGvjCT0NZzU8v+pLpPduDxy/OTKNgVr71Ku31TtXSMP+p7ehi6Tw
4/+YYOP0T9n3Vxe3rx1s57Fc/hh1NP0PkdsDVhxq5SrQzZ9qxTvu79f2pmh5a3J8D0hXXJKLVrHf
qufRIyq73Tn2Pa+1mJt0CMM3+Wtpj/yhzAgdGnnavk5fi+lBX98rUiPGcNa4XaWuPxyuWWPiGjlH
kYProyDQtEOhOpxKVKB7Pv0BWH7T7GrLyc6tVd7P0GL44LOYi0vozA/TTJhwpCNY3Ro+/cYCNs9r
PmOWt7/d5bcnkFJgrrEXZCMb9jg+Er4M4Vr8akwZPEyhA3HrORNRLf6ttranlYj37o2U2c5JQMRy
5G6Lc5cMTAikvTMkzD7ST/+RdGbLbSpbGH4iqqCBBm4FmmVbnu3cUE5sM08NzfT059M+t6lUIlvQ
vdY/llJ/Lpa965Nj5X9AD7BEl7vKfU/jH3k/EOdoVof+yz92w4Ns+YMzW/JmrPYD/BuOyeOUHiUF
XS2VIel6uWl7xuXV5jgtKg6L28ngfFdcUPEMS5FevYq8DwqMmyefQri24Ev+5PQK6LCm/bguykgW
e5dDxbdII1k/E/e515c8+KHAqxxPyXyhDHsjh7vbmwb/zEt0DBi1xX3WPsUC+t31tlT58q/9NOV2
YbwDF5n6vwHoF5wJd44KVULXSvaVF3ctSgPifVe51eQEuPdCPCzWUfUssebBmb3dyH1h+yfLgH3o
d05+L6FEpvURvSpS9ftFPS3Tl2fxxHyW2R8jdeFj0djTQNkad7qL4Pq3BMaH5vg5eee1uRKk3kAD
tim5F9S3f4HzGPV8IEq/6l5MGyHml+mdpfMUT690YjbJcXV3Kj1X1VO17snuC53qPgCGbaaHMr86
iG+z4U+ZDTwEZ9d/pRJs5vrKEtwrr654SfKrHi9mclpuqqnhI5cnoo/16jOobDMCu3hCaQV4CsT9
LEgI3cnR5X38WK2HQG9Z4SJ3+MdFBLMd2dxiMv6ZZbGz64s/plu3pMbLLLeK/H82fGd4TAuy7AV1
Frmzscyd7PDNoJOKuZXNW8PtXUW7a9IctfeUm9NlFH8SHe9LEQBMU4Or7lllQukpFp56M8JXzOae
kCW6v9st8zmTMkg1o78hzZ1ZsY+k9zWrmsfN69dPJMChR321l9tpl59m6pjK/l+GkLqqqQqqj5X1
k47ephPvOQeAMHPysPIQBLpicp/hDpPpRy9pZGQLkWbLQ95XpF0D2Vrcb/z4Vv9G2nFPEZwOrngs
mAWS3Urx78KoMXtbj2KDVj4LSW/H1D/phFqq1eGUSSIVf84uOv7pNW7vytgNjY5aWUCq1f0d+ypa
0+ep/YpTkrhReeacBw1wpTKizHzoA/e6BsVlaJPd5HBVJdUmNtBO80ufKucQCPSKkhNPi9eu5Glu
ShqTkn+ODT+V/3RjDfOAih/xDFehijx9Ggn5gcjmzKVMCnC55p+sUbLEmrI5YKNcPY/jh9Pu5fBA
9RJSC07seKfqbxs6naoACM7fxt9KTZRHHFMOkrOCd8fU07vR+u7wgccBLdeSPHqN/qcF7jSx6mzE
TeJrfBj5fGxqfURYApI6J78q3vv+wULtZvjZZpm5yNKXRVAP0agtkN9lII5t760uCvvf1qccXr0N
0n4TRfe1mnJTmn3o2N9d9Zu63tmlhy0hirQqPyaVsZqjf4Pzg1leRzqpr63BxZu+ZcFrKqytVsh8
178zKpD4pV5+g45eWww41qemEUHzidODsx5rrC8L62Ep/yTrnVRRvpqH0RsvWr5M3U5mDCnErOfG
xoIAZtUx1TcF6br7cu3HrrnZxWBmzl2zK60H7dFzcXQ9vP9Usbn+Fq1EODAcyjrba1reJ1R+wnwc
1Fk7ZwUJLtPvynbDGbh4MI4CXrQFws2tVw9vv2HtEYFuTJYoEjfpAOGbx8CCDiDMbqsYkI1+m21q
2fSwscvH2f+mw/bvSoObU9GE6Nw39gsC1k3WzCA+P5zxTnyvjLPlHat8rwta6PlskOTu+hS4v3rA
6zJfS7Wr0vfJi8N14jTCmXQyeIpgByjVu0A32+5PnbSoRl/gRjJ0bnhZCK7Ny19zvjO7Fxfdan0h
iATOggfavJctIq+Dog6u889tz9LjXsbq14ZOTqjQUyBV2YvUcEs0mLXdNZavxeSG43I/dDHkPmPZ
u4XOayEn1QNUZ9vjAejjO4/SkKZ+rkbaVJ599TQte2ILKDoPwX3By09uyV9or6r/FKwuTnDuM/PY
AGMUCxMQ5sOqfIsN92HOyMc5YxOEjXoqvXMlP3KayNYFGbpc0VhODyk9HBQ0r2QNrVjybGDVil06
Za4z89+RArdWH5L2LqeJPWvYb7m96/o7oMithArLrD093bZI8VTeo3CKuhzDSNIedPY2NpS9mgqq
+l82fQUYlVM0Bob9UYu/nRr3qb1EtnmkkwwFF8/x6utHbehDl2k6QufIojWGysttSj3WSkml7LBk
OFSxFtNfB2HfYhY0CegLRq8TOEO8wd73RqlduHJSo7EuTnEAqm/495gIw7WoL2WzwI7jfATooW4w
W7Zi7E89FRX8PjzFtlMgB3TU1Sb8VlsGDrluW8UkHXZOWCTmr68QIIl5S+XLZ5DgJwKFrQNNBUu9
R0Zx8oblMJCpZN5UTLTWIpfHT4K0xkEwvf6zYvGgyOyn5obdK9jb/bDNrFtX3Rh1tXPoFl52b5mO
fpN86Ln5cBzjEKzj1pfmpWmKnd+uITjYRi7lFSRza4/zCXT/02VAlMF4muz8kUruaJqWXdam3UZ4
DQUGkixt8zj4xqUqknNqG7sarp9mnfFHGXKnq/kpWUxoe8ipSYSr2x973posIJaosj/RuTBL0KXI
baw2WWGEpBc/Ox56r1Qea7v7Mxe+3IqGBMWgDE4WFy7a79DU9qYz7O1KU09I7wmOv9+lehz6Z+mM
jMhrvRHBbY0rP6CCrlNW7KwZ94C3nFZSX9C+XcsATsgO9rWyoCUpZ7T6u7qCyquh5LU6zHF8FdlI
Bi3NInrt7/VanakziwoYvNik6RNY2U+zs88BfeMwr+gH72aCjevEfRftsBm5NIdCYP5DhSOSM44l
evjyV4v6h1msr/3abwP+jokWUi9JGMz51uHg6CgIX5cVOQ5NkEkQFeQ7G6516ZvqYPe8pwgoidoK
le9toSk/O8M/FM10p6w5bLBc9vQtw2BaTbTcIuJN6yDV/AQO+T6N+uQUcWSvFI5ZCf3fK6Q18jYY
zYbZrgeQJ/zKXyjfcpwHU3/r2N0Hwjhk3Cep6W5d+GUalgGJzB3qdrLEuIIlby9BUOe0ZHovsMUN
0rra5riV/7WEUjvm9BFasjBN1aHrB1pRh702Z5oxqUmGzUun5eiJhsrZGrvi7f3hs3Mxo2/+CahX
nizv1FtrRHL1vWyY2EYxPY+gR4PX7hIDMM4E8pndOSqB38GkfswleMpIcA7dMeWHkuWPavi+/WqL
GgmUKWD+QWJmM0KuN9334MTLllIEpDQoPaYhPxZTGQWqPJpmjeEz33dz/QmDXEbxmib8NMZOKUiY
m8JQ1DRI0QoZedNM4028gyJ2tpoUwjRPaHBq6OONuQ0ke6mQ2bnwJyovk308zkvkEDjVg0KUc3tu
Es5yf3110LmOAwNxRxsV5ckQX+PKkxgAA5qmOqMmOhYLhWa4++IgZSFRtx37iE5Is9ape5JEnqln
jihEfaCMtNzkWBIqlbx3PLxUf5EErB9r26OOxqlaytPyZ3t4K0a2vB6fvCUxC/Lr5Mjo2md3KD7z
RaL8W0JEkIe5SqhAY7LSLWMdHlHkjjUSsyqaoZNiq7woeLB24Ehm+uHxyLk/Ot0+LGgk+5SXwqpD
H80DclWM3EjAV075OKNKlzeh7RgwWHBclZ7qeNjkiILqBh4btwOdxwggaWlquIiIekd2DSrfblPl
HwTIKrVE23yct8XgbURh72k+i4Rb3zNmnjD+smkxFA9GmJAj7gv87EpiH8J86eGLzGqAMIfWepgB
hAV5E7olHq2hOwX5uGluO1tqJUCI/cFh6lW6+qUWjf5je/2wJoi2cbkb2QxX8NjWQ+Ps00phptDz
NAzWnJgSO1GtCyA9gfGPVP07EfioarvtHDfnnoWQIrbQMqYdJ8PxpjxfehUJlHjBVL61Oj/pOTdD
1LEPaxrTGOxUT42LKBHFBJshZrbcqT96DGrsazAsNgrY3DLvuhGU3OeDlqiluEsgZhnJXN6+dI9T
azvlcL4r3yKIKJalKI7nkCj2nR17Gy19lAOUfZcSV1kbJRNCcA8svmhtMBMsqnyfC4KmbMqnTY/k
MVQGAvY13rbElZfrVIXScME18iqSmJVbZXLtYiZK/Qh9VpjMt329C+26vpg+xmOLk6Xpa6RJYhOk
8tvGahIuhROmDmS/6aOT5io16ZwuJQb+vv9pGMRbPq+xTnyh7XmWahuv5tYG12st+84C8+8WfhnJ
2NMlrsS5dtYXO7cPaLn3dAk+01v1CB981/LLGWe518Z2DhrA0Hw6pItzTAa5x0AVYS3bQsk9mgOj
Kgykj1mQUNJHEiM/2wlFqA/nZ5krCwe2DJnCGQeR3zOUM8Ol2ngKbNa3qT4OTOyUrC9z5M4UOSjK
lBXuZ+Htg/mvw+01tvxouB96FLmbuBmraJCYHfhTi8iFbGAUdpIVpbvzbyG0HHn9F88eByx2Yget
8eANH6Xr7uwyf5gA6IY5hQ6u8Xwl50x1e6z9cDtDKOfiwXGao6VxyDXjXsj8CTs4QCi8LJT90ZTi
aDnBbyczE2URZpy0fm7o0LqR67YZgMnwUszBcNQQ5VXsXBsSaXDU8yn7aq9ttIU2B5LrfSwGCPzQ
e6Q3Gp8TwsEwJgwR79IMH8Q/WAsYpeC9aOPLqnGsTUOCBT95Cer5big1ZkKk/m5L4YVe+BXZY7MH
W4bPyHAOGvekVcMtcDk4eBWRWd+YFINoAUyP89QcYjBgkRe0PY0IeFyPOgHM3Cg2S80IPZgnmu3g
AOKWcAYX9baCWt2mw0xrLTK1mCVVBOvhJtRcvP4uFcGeMOezpxd9gFv79md752b5ZQZlrByxbRP5
bibjTsfKuZ+mBvjQJ9iiCdhp/MiDTY4lVZYjzU9e50fJbXWsFnZ5bKom64RU/X1Xxmzg1sVus9/G
9n8Cf71TNFm19C47Ts9cWJ8mVWzprA9nkZ5cKjBvyhdm3mjxkZ/dQCAwJQkQYwkFZjKvG9tNtsIG
eW8MbmwfIBeAMrldhoYQWLxoCFYLQqOB5aNIGeUofs4l6RlVl2yRM+xmEWD5oNYcwn43ljCuPf7y
elbN0UmJaCRgoZtdhm4HeIUEhdUGDB/GvVfWKCo1AvO8dshBJHnmyViw6+c46+6bVtKaRUULa5L5
GPCCtmWlwjj1b/zQKB4tv2n9XblWw77KUhyeY+n/y3v/r6nM4J7cUcgHi0j2t9WGvxLupe9zT702
KD7eSYoq99PCbTC5GiG0RBlk0951iD3qFTddU3zluV0+NBLJF5ohioD2cZrUF0dTjYBvwWDbcT/0
6HRnShL/rUWv99gNMzzktcQdpwras9P4wbcsLJ/JmvJM26lAfQeQJwivMP23tlXiA3+/fxXOUhWh
npXYO2DaoeHH6d6qQRyKMc5Po3BPbYBny1H4q1cxWf/1rx/mBiNRloAj9auD5w075gEKdth2hYda
qUehN0tcxgP2SGRDeJgwq/Vg9z+Uf6KpzalDtH1PfFFqj0JrRAGftAMkX57Epz5jqa8KPWNPDQSc
E77qJ1Ro6TFXOArASLIONLbLX5oKmE7iE0+jLAA6tgKbRBeBL+cxJ5TDJ8wkma5Tm3n/ZOWSWbJo
EE+/sR8JKnQfLNeJKdfsDReR0/IM3b9LEgrdvcUj8KGnfXMQNgQ22TLVP99a153O+eLMkjAPbEhf
ejamBEFUD64zEj2AmzLKSxelO9NUz8m5pI/eOjS/xTqw3mb80sgnF9RMRug3iyQcMPI9NKVqD5M2
n6t5+m5NlZ9q17qr3JKYjtRjFMzrgm6s21U7+FiOXaJWrkHWerjvBpySarI+oJyDF6TI8xuhLxQ1
NQUJENg6z6pX4y6hq/NsBlK/Dr2A/g2qFQOYh4EHLdZjXhjrb92X5YeJJnLfrfN4qGFKKYeQCMjz
PIbNIfWPwXyyjW/Zo9EPDP1iJ7iK/IAiKqvAoKszdguMBP89+jUxFRxtRd7hZe5M/uN2+leYRKTc
4p8P9mI/Z34n9u6EfIT5pS2ME1IVE4C6B7R2k4qDygIYBhMs3/DU3tSea+3ugqzKLohiRCQENEWL
SZWZrB7m4ygqNB9S69dxHvFiBD44oBk0r/RnM6KOBud0gZnF3JS5g38uxwuPcrF30IO4w765UT3t
FHh/g0yV25vli4iAscOVWNAHw0+dRWXrzoAZCVN1lvqhFcgJ0JYjqCbJ+5n/giNKQH83ZqXvhSZb
eUNcDkS0TPDVAS7s+zH7oWgxQ9A8AQ3VRYA9oYP8SknsgvJoqSwvGz6NZfc+nThmG5XVwrXbEwCx
pMjmfSDRPNfLg0F/L+3UxUlnE9296hYrRbdk7jFdeEF7aJvinx2vL1Ux41y5GzN59VOC8bFpktIR
zAs6P3Q1h0Q1HOeifc6ZpWjpTDlOq5s12o3d+rGYbZ9LiUYwtlInPmoBmYBizH01Zg2yuVb0FMb8
pos4wA3Sy+U6eBXFtM3oo9IFZohmYXyOAWusZgb+KBarwWwpxuP0SqhAOu746OqY9WvHEQAGy1So
m6ii3TYGHEm+7SD5w4yy3llz3XyUgEPO8pqUpAIymadkbcTEHOA6T0JsqBxyVRz/KrMrn0ztxz/D
Iq0ERjzOjl7sP8Tcg8/T5KizYyAqrAxKcgm9DzhTbgdHuVrb2c3CPiaajbHW8XGhlqofj8RIQusn
DnAIk0/uhmY6BRbdglrqba9K4g0wwLYHGwtRSD8QMOuSLLAkeWcqXLnArfksUDoCXlEpnaQ7vtbk
aGRdSkcql7OdWzyAq2G554mUBzRPbAuXUn1U6mOHZSSaSI676xy0w4IZbfVj2NmRMipDUmtbDAaD
s+zWD2OF63Ymw+aZcP8sM0/LILLtSLISSlgWFwqsYuB8Axm7AuZq7f7PdEsrITGuDzvlxPveUORE
ibzb6aUnU6TzY8aOyaoYvxFdDZk1UVdaMt7RvMqgjqOPJk2TLKs0lvhxkfvw5pvFDk0s75Cu8A9B
dG+UyLiQdAx5RsldpBOTXaZiUk4M72vF6xCVpk6YbGmZY5ILQKpiTCB6KOuwzRaii26iwDggewWl
XRf2qUpQLsjHBK9IEqYtggmthngDwJU3W3oRYxWNa3vXTsOPSV3R+CSZzNAgxPlVTXZ57JUDWYQ/
yQFNT+/tAa00LkUx/VZc56SA2eIvTd3fQFnBtp0qViwm/iIMYti/IBlPo/cX8S7igqoj1to0hIG2
lmombvXqve5c8YirQX8QDmSGE0kKyA7En2FocnublZPF8DcQRpYQdHaEOBiO/orcxqG05trdZI+5
AKjy2G+23oA3tEy4ibFjYVR2+uDalQIJY2+dy2Lub/ajFnFl1gHcSANnTVt++GtJXI/ffrG9akRJ
SdHy6jOdjCruRQhBgK3fz9PijuwCBTPb+mGq+uKhXeVvrLPbfOvO/1D3frcL6qe58x4Cacx3cRpj
47UCtiXP7MZhS8idw33Wyp5nA3MVUBXg/jzLG2seGObBbnLrK55jmr5lQqHWElRXnJPupdLkOWym
YErhQcXsvlWoYLekAYAfFIZp3IkU5aM/ZeYtZIjdZQbDWK0yCM6NlHnwmCUBnLVDsfeCcwQgCa5E
EtWSzMFnNyDYJLtC7lw3e0hAtztthYn4iAfWCcCWuEmhCOZA/FD4/kRK2FPnaEDCdrzak3GpVdG9
xbGbo3noAAb0aHPv5RompB+/K9GbcMfO6zSk8GBe9UabbnrnpIl+ddlD2OVnAFsbk/oSB49L2zxh
qHopfVxTDk5J7nJO0s3ade8DScr3Vc4E6EiDhKOMsJ3CaabPzkaX+g8TzsuKMbB6MNvyrUtu7rDF
g9aqJ8OiRJDh6JaeVIWdXiEIfG4LH4RiU43Db1lXP6aT14BS6IOkCxXdkU3Fu5Inegxb2yCbweQx
jfdWFuut9D0HEb/NwD0NmKZH5tKw64x6LzP9xyXIZE++RnBehuRWHRwgYnBystxUCoC4sCWFBHiR
ptbb4qDtBsl+NgaNFc15ZVtwrY5FRWze/xq2V23LYiS7YUVyXa7evwxEblc32Wfb1thIFhagtjTW
TU5sS6gXrwNEWOE8fFIwtvWSVv/ayqy+iE67ybgL0Mmto2DOvMRDei+dljNbLLCQtvbaJ0vkFtu9
mdIKYPr5C7AGmyc3GLKEXiYg/+nYHW7Gm2IXpwa4au7P1rHJ64lBPRZusdODy4+QIBF/YweRR9Xi
2BsHC9HgauVyR9qDRulDu9kmXp31aiWT/lfyahdbwzfex9L4s9aztydPrt7RMkaKlDe6P6Nd6ias
xfQwjf345loBumfZI5C6BRFXBc0zrIn9CzTui4kzMipjw8OGJIZdV0LnM3qnGBvMNyKzgvkolnhF
zOP/jD4XBAuPRygGG/SuI6fpaLsrvt/SX6qHfgGD67yg5y+5bFDkOsOsxPldWvSPq8LUxxwnGMqK
znms0hpeolpM+FLmpk1RE/qK5xmRQMB3QjN5FWX94IGjdK+LnPxHg7rt3ZiO1TmWWmwZajrwTir1
fJfywI3npMGuiwP1U9zy2pCfMCyOnnHVRE19k5k1XwbHGc+26NUxmf04Av4BqgwG7yCd1YmMyhzY
R0x94RVrwtLhWSMuazpIVEl3YyC7Y+Zn/rFUCnzcyfGsTkMDdGY5kB1z/aAmjpZqBGQDrrRvwDFG
I0VMCZCegbrzdnAQ/zR+EHIjw8LT7n1Ti+6zMPv+1KmgeOznPL4T9pi/3+qB8e0aOpyKbNmNSwH3
RNTVyYPTYDDUTortRC0nxzX/rUjUDFLhNmZDq1yVB8ZxxGV+cBKhty4IWZh7dnsAJkG0IEyOc5+P
Fqe2OE11Jr+0Sbrv4mZTJEg4iEwjfy3+r+tCH4h3AcseDc96O2cGOFtgxTtrtH5WPXzIBa+9mZvL
Hx/45mzPmLZh45sTzX/F82oiqDPLeb6g45ZDiCEF7rmvXlY3IxNGglM6BhoyQ+Z/W0cxITF0bfpg
cH69weWdZIwOU3tcnrBuiXCGrNo4qIQ3EPrgrNUpC5ZbrJDRhnOR3YTqY8nhv07ptkf2T/wPo9kQ
Yxjqk9ba+XNgRaYJvar7pT3gn0bkgLalcoctbz+JH3HrnRX9L7+TwNfcz5oFaciMdZcxf38XZDRd
FyLGoybtGP+J87no2bqWpvNDiFm/UekAS8WMGzA0FJIItrGOd7NHUObcdsZz6xVuVMgZk0xmzPDy
iPLll9Rt+sagEXxMgjs8NzNXHfBETu+qcvJ9g5EGhx8eYtCgrnlPu6GHriuKsCeqdKdHS/5m8slp
ikMs3emxK0mS3FUJFGEbJNwVYlGnzjZyAgFMA7Ml0zZRa+WHM3Xmli0SfWa7Ltk7nfQLCwgmyBB5
aruBa1IRfQDiLI0aRCVF48S8zcINanKqjfqT5L0imkT/UvbGuxXQII6WerwQYKVekT7399DRNrbD
BPzKKuJzgIsPs2CX/APAcRlhsKb4baz+dQv5IULzYGtghs+mWU3gqwmUZVXuheer3eWd/VN2ysU5
oKtDWjkraGeJk/OeiNXBOy0Nxj03sGpOWL+/aC+xQN1FdlYIuU5kgUz7apQT2qa8fqkGrKReucyh
yhdwJ3MRI3MvRqY47HxR5jsRixzrZ1Wg6gBtGcudqiaoArpm/PukzycAass+dw7Gx6WKl8OKJP7Z
gTlFed+Xu0DalJTjO7jQYQG5mcsmEoFh0QMZEIhKJPy2XFsjWj1v8sCZTFTvamntjedLkpsK00Vv
u/jvQwYiXwg7KaLaXt/s1YZIIlfKBjaNE4SfC7KkNm6LA6kVXxX2PXJZsFdv+m5ZIUDzVn2sRabR
04sGCUE1pyIUrSZIh3qEq2+pEfBdOPdpDjoVm+QzzSNSmVnDyRH4tW6rtFf7fEpu/0Pw6g3l8FdY
4G59jy9AoD2LIA6qcNBOsK3Wovxeg1hdijaPiZaLy0mGvQ0fqDxpPaxO62PpVu6uHXJ/W7LCnao2
HWAAIaZ6WTMppJZ7T0N88NiZribuZ6AN0AC3mxDtLRn5qPNarq8k8jaHtZmsq2UbMgz8fLjiuq93
rVircOmt+QATUIStdOK/5cj0AV7J7LDa5h4HLCKOntM+yzMSuWp0czEhh/vSbyzM7SDsOMfRbfm+
RUm9ywDXT19T3rcPeV25/4gPINfNBdKvyH9c+cgwfuvcGfu099JQMj5EaoZQlbNV3WE9RsBgFyOq
wpSbDS4q4/CHIKkXK8PCnsTR4Mnk1c5h5bg/DPvNVEZ1dIO2Pw/u7YniltgD3cGK92a1y+bauvI+
3Fgo0M0qBRklGI2exrEKSBDSf7yEr7pf6+kG65Zby8zS99lbzFNlavVS6XZBKuRWyCxlwfpjwJWW
jmmg4kxbslGJQqYDjTSPFWKsqNUfK82672mp5mcweX3AWlKcu6Rq7+tx/mdKmdwzVVQ8V0iaA9V1
2KTW+hDIdrqubS3Pc0XoygIVGcnBJWDGTmr8g1jkRp8TvlXwHs3Y2SxBcHRBBgCWDYkVlU2PPacj
Gxhp3zohSCZHmYzizbDWy2Yh0GGX9LxsFtB9ZCmTEbNIbg8wR9qygGcMuGzWjyLRzmufMrhNKc6M
ehwkQZB+sCtdpzqYoFibVgcfskxvFS0qI5FDmmAXdMdG9IG1r/NccEkxtkAKkf+CjX7eO+Qp/qbI
yTZlM8UHs8I96lZo8UbSPSAD2G+sjDpBRxZ40Ocg28GQ2Xs9kdtKKFLzcDvBNh6uy03NzbulqAfW
bmyIrNLqz2Ki0M3c+D6WmNnjpc4jReAUCpb0N2N03Uhr/lhGRMZKxfYhncpXpqYh9E3jubQZ4DbV
5HTviTTn+6BLzMtaZ98ODaR8SD9J7hu/MHfzPPF8B+l0ZXl0dlQS9x9dW4JWOzZiudaC8kqzn2r1
IYqzQb+13CWRoB70aC6OcUxip8etnMIGmQ7Bep5XncjzQ0ySromApsMniarVN/+yyoIo2QaKlXmw
xdbg+QhTyQDXOZbc+w0L8WRb41uS1/G932t1abJ63LIgoe6bquwZggP/uEIlnJFnnG5WbFGbVWV/
gyprzmOjyjPyDD46AUpAAAly6UYP1qUsWqAWgnqZPhLiDZkOnPKZZDL7oNfaeoQRQufd16jSRpwK
KHdu30Ni5Qwi6+D2YK+d/cedzPqeZ47AhTT9IUIDAVtmNw9ebCORyBqx/mbZYEe9DY4K6JGy6+Cs
cVtDbHynfmcwDKLYr+ztjAl7P3Z0ayedgm/1GkB2UXch325NpEZvE9koxHk1UdrYKRpkdJxIwoYG
zwUypc1MhNZerMNTCZwCOlI9z9q5ljpptya53HvyP80v7yYsJ/YruL09jJCOqxDquuadHI2/Vjmp
XdY7c0f+a6u2eW6NJ9JHJhoC8y9M1nFYVSaKXkE9DtUc5o4OqeWcrg4ww0hiERl0467TwmT7IjXX
0+kX2TbVLkFmQehZMV+aumHRGAKETQarQJQ6LXO9iaIikKLaZ2vvbZOlVMMOeRokNWtGaEuDJVKg
4/LVDKU5D+cAj+xy8ZeaOK/YCdLb0V9cU7D/vxQgvAJa4f/qJyHPbdOI6rEoByLOoVFR98O+9QdB
uNmP1Q/pYyZ9/xqnKIoVRdMPGZErBNfEKuY+KvIR+/DSNMjX0e5iP2L/Sm8Cc513DJhsOO0pruf0
wfLxBNaAymSZkMQl2vLHTKFawbMx9UFww5UTIkkcgfPWxbcEKoJL9nhjsfbLxDy3QQBy0xKTKpPV
2S5M6XtD4AfqLfBbRLQycuzkq0RgeVylpS5p7yYRCdzkVOouCyeO5bCYA3kea+qyvbl+T8re3iUB
Tt9KAPkZRETvhN/EL6pZsXHMtRe5pOHuxDLdNJl8r5XTfOaJjzrYN3igR94p2+q/WW9hV1fhby2j
Q49b9f0fMQ4BL7d5cycgyOcFIa5o6kdcHMw9rgOCXMYEoc44QCggCMrszgVYZ4itPCKdEliSFxtj
/Ljt12z5wNnRh0GP05nAxXETy1uiubUw9pGSUsIGMuVMZcEYOUz5KbDnJXRq/Vx3IFC6ZHj1JgNK
mLiog/BG/zI5mAM2RAFCynVNz1OTJ2KG6VamXM5VJoiTHef8JW6rb05gks5reeOHmvxJL/H87Fa6
4ViiTi70PaTiMhUfC7lrF2deCoZ8RD8BkzthlGn2Wnc5Yf0roo7Ym9NdaoLoOzI2EXusdrNHlMCU
7wc/iVd9Dayb22qwsv1KfcK5nbsiGiaPQa9VC88H4XfcfRkqAUBH8zUhjmLjLWh9/0faefXGjXRp
+K8s9p4Aiyymi71RR7WyaEuWbwhH5pz56/ehP2C3RTW6MR5jMBjAA1ZXPnXOG1REteHaTP5aH6hE
XUUUGtZ+OYUklhW9IaNapmKl6gxZM1maC7VTPOtpBAJE5ztR+JXkgcOzOu3WSe8REiAzBKw19/YT
3ALAv0DphoIUnuJR9Ig6arsqDnRTEirYYVTB10QxKR2QLttrylAdHFz31gAvAFRnqD0e8KhsuFeV
ZmBqiGmxLIhvBwUh96CrjS2DFGxHw/mlmAGI8NJ3bhK94tHNnkFdvJh4g4cKWVwnqbj3PXTDfQ+q
KunsbrxJuhKZ/TD3d4JH2HYcO/KXgz8rgaAzQV05KtHt9uuN1Ot8F9mR4fa6mbhj6KOoYBXRLFSh
Xxk1VEu/p9zTEqJYmlVvg0p762qKdCN6s0hsCzjHnuTi0uW2l9ee9quvk26tdq2J6J7pC9cfgvpF
2DHQTJg9JNDrhhxSTa9qBSyE2rTVoZJK9EnaBMlao5ukTNp2U2XgzPIwad4GtCWf88ZH05ML/Jsd
QlmNO56JKIkPq7gHJhDLWkNvF3XFyQbvl3WmvqMgQGRcISeJts9AJTAanpCVFgfFNJpvXmkYs7IY
fqqdQBBEseN6JZLiJ2kG/VfXCs5zanEbU4t4P9toN0xKDI4DEgGUGGleeTw5t6IN0m9mEuubth+a
L1nLqwIVEoLs3v4hkHxctYGnb4khgLrYRkWevh7ap6C0wpu8JW0qwKwNejdzW3TYU60q4jebyj6P
d0ALzVgqj2Vgpw+JbZZPGhktUqqkhHUhofqYE3DMYTRBycchxgyo6sMH6a1sa+u8A6m/tbha9NY6
ULXp3jGIJeALkvDx0TjJJadVWyLXgNBVq5Hui4ZfwMyzva001hY68bhDf7DadyU+AyowrW+J1vcT
CGxZ73NOjLWcas5TOcS3I6xkMLHCW9URmvVeif14kpDM1IF53PFwRtG+h4qDMBWnXy5+EfsQpRnJ
fA9X1aFWiCgmP882qEX2Ylvb2vDs2YBwUVgLHgVEcwHBqwdDokc2VUEj2Cu51e68cmpQ4LDGbxWO
EVto8pwXyAFy/ENmpVzQvCTBiIKWTE3KATPJhPhgL6g1fRoaMORqr053KjcoEhCm3KEGi06wyv3b
C02512zZbXl7afu+aoLvhTfVe0O06WrKh++dIUwWdRr+zpDbA/g41FsR9cW2F7HcGmS7NgaYM3JO
OrKXkgg3xSRgK/HpAJ5qjMTiopa7ZCTfGIXabkCt+2rU4Wd3vkHlJ/KazaTXFkBTjDTypjO/VEVP
rm4+bEdYfdedrngHeyAJfhUO1ddYkfZXOVaUE3OzyK8RBa7WpmYwH4gH+P5b2gJBBD6XbahDeHsr
gnzj4Z2yydQ8uoEVpOzjwI82od8qHK5+ttFH8MmlZv9upIIO1KwARqYH0Z4gRshEIKLTTCVJQwQ3
+E+yDJQ7a+XZV3N5k42h/TwgW4XUAmIkMFAALLSGuPZiini9qdlPlHa47mzzjdBCu8UjQLkxURQk
SiEhsdJRW15DFf5FiW7GUWGRvApVC8mlOsfRI45bpB9jJ7pODGDcCdJppnMza/hAjY6SL1amoMCY
ewWu51BwAmcSN0pcFK9Gi9aMCfNs07KcHnRioEOECsCqMoGmJFHk31mUpG57lj6XVNMDgIAWkMU4
eHU5ioGB8Z0Ckf4I7fwHqD9yc9Pg77rebNalr5s7h/ffAWcKcWNrY73l/i12ycThF1WZA+Mz7UEv
y3AbxrXzRjkOr75ZPRmPSxClJmYWuETWq7AiZ8ICXCFaRsIkBVRZIBmCrlMafSf7ihASbIA7YsR4
xXMc+plCrXDIc8CXCrqV6GXLOZSzPiENAEUCsaCV7SB8CLslmGnpY7ALzD4lYMftOTKVH1zyoURV
jIOpjya5jTzLvwXuCiBwIk+q6BEIW5HLraamr+S+/E1JUnE1dppCxKmEN2Txgs2okGdv0kL9PQXO
5wruy2czUdhSHkrUT1Y7qHewi6stUQ62H3DeoNLr1spDzRglC4B9uLDb62oCXROkg7H3NTAmPlIK
FeIeFkXYeyqQ9qvwEZTmWdLdaCqrY8qnYh1EE2JeAbTBTPWfkSLZT6MFS8UsKdhlQ0oMNibkwSAy
akqW7OIUbjWhAWSBWlE3dYIscGCp/SpXM/WaZC+yFElY3KgW59DKmT149H60HhQVaFBDSgj9LzZ4
nFs71SubGw8SzxeR1OotetzTKhTkBxwzzPcOpYw9eFuUDQThzDbVkAoYwuylzqiVc+AG1zrqiRZI
/5GouUDP8mqwG2vdY1uz0bMyfJXZiDkIeUOAm+TyD7Zi6K/gnIxtPUcVXdcVu0YjAU0qTN5MEMn3
ESpc23QATBuGHYIbPQjiQab5Sxxa2bNiQLzlzTwC3CIBHifFJ2cctC2nBApwVGD2TaxaT0mg5Fug
HNYLyE6UPBKbihToBEqeuYC/SqFmSFrU5vO23eIvTL50oF66tufqkDk5+oSEawyGORMlMI/aIe9s
N9wNIErxTyhU5bOMU9QqkqD6rKQDsljUCu8RjGaImyJ9QtodVQ6JeGQ9FfXaM/oCgXCVFHxcJbde
UkyfcgKwWyMIH0fUKtZR1v7iUOGN7GAkCM9/3HmYnaAoQpRrgPm5MgkUMdEg04zyGkmJHlZe0l0X
6APeeilpm6okKclg8u72yvG+y4tZYK4NUDcG/+UlXaGuLSP+jcpnzipFlwCSaAk6CfAuchziafD7
b5BKvtbIWlz3UzC+NKTJ15Rju+3o87EwaxwCgcC8o6CW72qv40UCSxolBZxzfPyQ/gCyYEcjwuaQ
q1ghJuNcxTE1xbQw85VemyXCwtw81ZDaP2L0Hm9LO6R02BHGquoU3PGWK3mUgHl7Luw43dmdI9fe
SFpohuFA9MVDA4G15AGoX7/qOdIIlEH7dLk9IMhJDrPOQuDguWfdDloBWTa+ncqnWkXrBFV/9c0o
WuN7qM26WRa8IBOxlVU0hPWd8HprZbbxuM0mz9zaqlO9Rn1NHsHiWYzeOFrxRjDcgjYXP9j4EE6j
xMKOJsaRgyfBHZKN3KG8xKDpUIJOMie9BTuaElDlBB1lofyoZtRwXqKakwHw2wWIo9/ECZIa2qDX
P7ygDX4qOdqTUeyFW1GG3ZVfzhKXyHDmrKI4v2500lhd0b6E4LteVWI1MLgQTa2OTNWV4+FNFBVt
8Jl6sEc0nsTPPSYjT44H5BZyeoNSVY+zmFGav00J2oZ/RS+9pcu9ASjiumzJU65ikjSg4JMEKGyY
VOVtGWclqZIyveaQmj5reqEcNEr3u6RsOVmIUQSON4SQkkdhZMG589Rv6NO81qr/1CLrjro/eaXE
+Vz0n3OLfJ4gefNQDpZ9g9ko8W4DmA6QK7IvOvjA2I/zu8i0Zt54kwExnnL1Wktb3BRIz+50LQ4/
aTMRTLVEcEuKLP6V6pSgVWBj92oOxLQS7bBxmiG54XWRP05DKrcKvmdb9FhwKDDjl1DRy3xV76Mc
hxeU4RwyszYJdexR1oaPWvI+tTc6MEd5HaR3sFbRIWk9SiJFo8HsiEg92Aj8zIoozUvYzaoaNnKm
VZ+CJQHhSeIfFN+ghxNa+1W+4fwINw1+ETSB3UXPS3U9Km3BUtArEPa5N/3w8kQy+TOcIwvLg1/7
EQBXBX12dS4PRbZ8MqZJ34wIMa0d2Tg7W2emzAodAtVDygtZnxcyyuo37I2MvRnlz2pZl1syvP9B
zEHRRoH5SgwObkfx8Gb3dnEHuyn4wX023AEEAaaDACicUQMiVYtfAJJObfpIGnh87XKOAmqv2KIn
1ueyHKqryuIjnfB+6JPQSqxveNChMQ10QI6vIw/vKz2dwh3qfPYs0wZ1TtdQMEgaVgv77CZqGQt0
4JFMhIPS8gyRaBfOhitkn4obHyj9VWgSWeH7smlrb5NBm+01xO7KBnVfhxTmqrEeESkuP+cSCZ6r
wA/8G2eI5QEMX7E2x5Gip6qPd2WEgr0HzP1eZKTHsPNLdn7rsGo6ywEIROmdSiD2G6NT3ZYkmx+p
Y4QrdNu/Q1nxN4hE+49mUIr90CEaF1E7BE2kpQeyqlBvUy3fdTqScl5b+Q9Daf5Aij47iLyD16v3
Nhr7czGdx9o9ZlPcLUDJOS54o4sh955NE5ykbxWoo2ZoOMYUMcl+VBSMeOk8DhbUglCQcdB7hIea
qLDvq67m5nTkHJlB+YgGNSZZyNSNKtylOB6jPSte2eAYGe5DG0AVDzZt1nbO9i3b8arOOKv6xgnX
QQgJxWiK+tkYbXyouCfvFB8nJiCMCiwc1DF5qoZconbx3Z9j5qwsu1+21rU/UrP1twnmXyjKocAS
KF63I2eZuWo3+hjEyIaaFiKzUQQ6x9LVkSw1eoMe+JKbxoJu7QlYbUJDV0DiNxxqVXNTW9AEDEeO
L7VVauQUPXkAiQMt3BRvNlISUUSSCZXDxkCzrQkQ5w6cnaGq+T2yXSF8LGAcON31ayy9WsqCBQm0
BBixApFaeHDL7KTAUyHzBrSeUO5pnETFJVHIQwEYf2vqnXNdplOxUwT4mXZSqj27jzi6Jr/eRFa4
9rXUvkkAxK4J6DiSmvZLAZhwX4OZeS7tCWfWFutEBBSiLSno/hppT/asVROpj6r92RPqs5UY/TrK
R3k7WcYXrTOQjk+4WZuMugQ4S/u5hUt3Gzfcd3nD+igNgNmJ0gZ7CioReg0Y/oyOhAlbgsCivMom
IVFKuKXoaNVSarr7g2nuYx3iDeLavGYgY9djPXLe1/mNcCAJ6C1UUXZoi/JDlu3R0VIBfbfRPjOM
8huhKgEOGFQ0YOKk5RyUanONrhYLF00gBbQSr9b0u5SVikZgUO6NSAnvWFf6NXZt0563S/ugBQjq
ot+b/ST6gRxrNcUb1kiQhjulta4Eb1KAihoskwr0B5k83uWWLjgwQRkNcQUVKYYzowA9f9bZXJyD
Qq7NCcJKJysYVqFXv1ZVVT+pNQ6PfmnHO38cxBqBNWMNLvcbdX8qgchr3ubcOxuz8VFYL2qEFyBn
r4D0WPskQkNAbx1O/FH72g5WeVtTuIdfRNWnFsCXExDdVx3+Rete9N9wT1N3EO3trZ3K9hfeReZB
OBEFI0f9gTBfuq1QWH12eudbYNng2SpyBtTMfgLrFRsKNjxNw6Qme4Sum130IEFki6FWZ5LtU/Od
IYnSBBRwNGoMb2uNkAElPl5riff3znLw5soHLWfHF3q6bxXdf9SMJn2WvBQBjTcDuXqS0gcW1Y+y
oTRRpDlPBjvgNvI6ddNrKkDSWqhXlqVk6wH+LgYlGaKEhHCrYYKPCRgw37Q+1x9C1g2eTwgIhU44
7AYl0MDQkYIhfzM2GGehfOgYVnOI8LdYMxU8vgN13NhJ9lvDTHGNrlPyvRmL/smwWuVb2ZMaSjW9
gXwon0uCy3tqauhOqd7wlYjvDYCZSZoVNgzGp8O6akkV9R1AhSjKf9I5tnQ+wPCYzUXyiAKUXQT1
YUikvKqrsnoKOHb2QYEyJtYzFCUopWoZ7HUAOBiqULvQYMLFRnRvTCGvhxTuLPXzYmUNmKZcad7o
XQMEwPSptUbAxFxs6oTqTIvFBzgpwEy1VU0Hx+kQNg7s+LXxyFXbGnWGOuZqMNSeMST3tWpyRSHb
VlWo4lc1qJz+DedJkslxYqEroqLZD4FkGPI9lRllFccwHzuhY4ueZNyaKhwKtcd6aMogTToYP62b
rtHx/q4hplcjTgiUF2+gnTxEcWx/BgQUrcqstHYgW6gDIOixIsEfQBtouf+B18OVUYEZW0p9azRm
SZkBeA2FAcnToh0Lf2N31m/faTufougwzA98BekqiFKQZ4x13o+UDEsPgDLqt+jMRebYHkzg6T4B
YOTHAPbLuMJZ1rSJJ6mIilfARq/lLSaSZKJ0kX+p0QEfeVkZHdVVA91FZc7xhU4dv/Xou+81U0HY
HNFC4Gq+cagLnxwKGI2fZj+0v30TpUKJpK+SFL9sUrE7kDfFDje4cf516W+oBXLd6dTvA43djT4E
6oGzWKnKAbwKbdS60wC5H/VTiVrmVV5RlLQT2a/ZdsgkUJveSSIrvBIJ3a5qrlvobla8r3B9QscU
UbPQhq7SOho6wLFZ3VK3ml5MTBBc/l9cCppA2aRtqGxkG4ww+IAfAUJUfyot4EtScOXP2NRDHgmx
xqu0ZGj0WfZAdtShTd3mns9048YyQe3VUFeueYd2sAqi+jpuSeogG29vNKp0SIXo1qbNI+OgiTjE
HHTY6iUM5IKCKNr0XadoL1StYURKzd61pmUepEdEyQ0BnUno/qZIx+oOpXBjU01piS4EXgBWFcJm
45hLBx1BIIOPeBWBZJHPsh+kpAGdheFKVi2KNaYBetNHnMgWXbgDMEPZAIY75R29e6ulbD9pyHKh
okou6anUgZThbGyspsJDXFln+VUhEi4YTr7Y1L63lvfgQF8grJvtR9QJYGupAJoxeHrekg5EaxhS
GFjPuTiatfKrT3jwpcxy+tMl6m0fZMZjkJJ+VUDZP6tFATdtcByI9QBZgUBWZOANyriUumFcAfO2
DCFuzB6iJILkb1M7gyQ19GfVEBI5T8d20zThm+QmvEo6UhMk0sm7QmVB9rOX6M+AUAsVqHro14GJ
UJFgm3VYFYWwI1IdqqsCthHhm3NnYDcCAmaoXnj8il0HIxwONIYoh1IItkrUEQiLaNhr3FngX5Xh
3iKXre6HEuQxhmOxVTzlA+RdDwwVRxAZMU2r7Cs7Sdhvhc20pdBpQsdA7N7I0ldQ5C9WY3LKdCm+
xiGewqYTV78Q5wXfxHu3RjXWjNdTOiIkhiPxlVPChx0DDnBlQJ2s4YeuolIxnidgUKDwwuoVGxht
ZxdJ78aBYXKRsOxqjbIp5bKJyjECMnaoyRtNA8POdS3Apugt9VPyVlIihRDWWb6bGt3+kUcNXps2
xQDfAx913r3+pCW7btsSmqm0+PPf/1Ucub6DdcM/OUSfGE00ZAnN13/6eUPXdEczdEo9hqYuHMxb
6Uve2GP+BPn5kz8Vq1yMX8838dEknSYMh/Bc10xDqgsjdrJqFqXoLn8S0+1ov8CMM2OYyRAez7cz
j0SOvGKeXf/8n/+2NdWgE8JyNIZKV3G3fj9SIRYVxpg62VMRPZCpkIW/NjiX2/CthFh4vq35N59r
y37fVgWVKZwNEp/G4S3zfzvowzqUuAU59iQFXXYDDux8i6dG0dYtITRH51/6vE6O1oFsub1KwFNP
AHbhmTX5PQExkIrzrcy/e9EvqVqWqbOTHbDK+vtWWkGJ1wiV7EnqB4MbHXmaL6OzT7R92f8835SY
v3WurUWPfGw5WfC0lffoLAD3b6cn+LMgFn+BCV61CqllChr9T8dxh5iUan2hsx+3FqvRthzdUTXB
aTgP+dGQ4m6VOiAF2VoHi1Ay25/v4IkZe/f5xXp0KBtX+hjPbli32IOr0U7xD4X5eL4V49QoHnVi
sRJtxxa23dNKmR78YD3J61Z+O9/EiY5wWbD4pBQ69bXFBk4GcmqgFLKn70n+tYOTmDkESuvzjQjt
Y0fgcWkk6gS4XNRR389GRPZV1jDNnuJv1tUvnjGh9WgnB97drXKQ7T14isB5Od/oiSPjuE1Dfd8m
GA49RWYpe7LQdQewGhfOxie7k+Su59ycb+vERL1ra3HSRp6jTTqWK0826dAeEqdEKUWMX863crJH
lEgkSC/pYJfwvkcZdn0xsMvsSXNeZum2fq10s3MuIJHp+/mmtJM9YveYBmvD4Wx/3xZYZKtXG3pE
tItbyhPie1vzt4GpyOpTKT8Zurfp2s+BcY31G7VSkv4SqteDk99x0YceuYeHBCG74RqHyPM/7cPO
tjTVUmd4ty6M+Z/3v2xIykZRAkd7Nrr6S6V91jPz979rYXF4Nf/Xgp4/Zc7jv/z6YmRJrDqQwfn9
lQAFFK8VYr/zv99kBN4dvosRmv/+6OyrPJP0skoLFuWBHPevq8S4iS/t6ZOtgCvTzPl4Jep/30on
IAbhe6Y/kw0Bj4RKjeahP9TpmIz1PxQNiJ9fP2lD8lVQ0huM0p0BnX6U7Eybx3iX8sjjkbY73/eP
q8OEVAkJxeaiczRncTDHuTcIVcWBvnVeTfNzdPh3n190WiK6GPcUbtwKhdN02/7TW8tiMOfrSlc1
wiptcY6UcVgAwTHIt077dthFw4WVcWJ0+L4NnsaxVDb1YnSwesRHWxHeM5nvDFX2v/j5mmlaXCiI
6kt7vgaOFh5oUVFYam09V/Vdhe7whVP21K+XQkqYeZpKGLjYObHUUT4ZBw+By8O4rYZ/PreaMUcM
hjQlJ9/ikhJFbhSRkviuicaexsb5xxsfaIit2WCJdA4vffF9PZCAxRRLeQ4R4kMKvlTu/vHiPG5A
Lm48iOpizDBKRv+NPMcuyy+EqfP4vj9XTDLYKFfMhq2mKharB7wbzIwm910H8h+ebmT2jL9YoECC
TJVYgRPenpfA0Qoq1CLCCgHAS+3/dO40yOrnh+jjoYXGiW6yNgm3NXX5JDKUplFGKlwuJxAOroDo
dLx8tH++UN+1stgHQhmrptL10A0RVULBK7vQixMb4d33F1cg7yYICJg7u0113YTXJGrPj9Kl7y9m
gV9OaBvK0B1fLFQEywtn9IlJ4LpwbAhp0iGMXhyioYHB0jToiZtna+DgyQ0vLCVcne/DvBgXi5UL
gIqWKTWKdsuQsy6rhLo8jagt3ulUNLJbwFCVvwWMeb6lE9uCHSHZGZYqwEkvjqU0xPAB5FftpvY9
70QAC9J5ON/EfDQsOvOuiXlEj7ZFmQcRp3pZuzEo0+2QUZuzkV3ABG1SH524devaQJ4UGSYywykp
5n/ePO8DlSSCMKW9DAYp2QYwYbSK2hgkimpC/tnEW/6+0KzmISpw41anMAKToxrXNVH37fnmTyxH
57j5Re+zQJ1UqYjK3ZZ4fipfzn99Xm3LsZX84fntqORLFpvJQDlpBCVbuYN4qSa3RFUZE0i0MBy7
3Sj+9fnWTi0WiasVGi8aWZM/D+ejmbQBLIF4sCtcxRHioGxaGr/0Ir0wYScWvyNtgzt+DoPM5eJP
mgyKWG5ULoQ3rwvXQ/qr7/G4bzdkic936NTkGAbYA5ut5ujLHBZAgLK0+6Fy4Q89V6Z/6A39wr12
aszAilJ9JU1miuWYVVk4THZUYSKIFsUz6ovaYywaNBwjDHvO9+bUYrA0je6AzRCqXARgPtUMNdLz
xgUJmlMP/gIafd+biBw1oAUTSzxgAbQ536Y4NYQWYTRx358DcRkY+FkLGpRGU0r/pNHNbUClLvmN
RuPWp/2u7V77qH3soSd0DpJ04T515LZsrOfzv+TUQB/9ELEIIJqyrwIS143bIBtndk9jjnJJ+Xq+
kVNn2XEjiyFGlbKGg1k1bosfvfIQjwfDopAN7Vt18dKuL+3vk6Orz/vN4a0i5Nzpox2HzIERFyOd
UgHBVM1T5HkXrppLLSzOJyvzOiExgnMBufmktdF1GbwL2+zP2C+PKVY/iBmbjBCXzftuOJaj9tIY
a7dWHkGm5GBqQvHolG9Cz/bS26MmdoW/5YWD5ORkHbU675ejwfOsOs2ycapd+DqUN68z+eIhMj2h
1UqlrE2uSkAa59eHmBfAh54aukVgoBumvnzge2CNUV0NGhe/u7UqrlOMj73HwtuhhpcG110IiEz5
BWL5Ql9PTuNRu/PfH/XVD1FpLfyQdgP5QPny1cPb+XzfTm4wk8yNatksSXux04O8qXul8GpX5/1i
3qWogWrb8018TL1apkMkgsuQpUobKbj33fBsUNohJwrWKB2lReQinSezftTaW+FYK1H/zq3vwn9Q
us9BcZ8GF5o/NYi2KmyhSW4DYxkM+ehvTLizNy5Cmyq0rfLCCF76/mKv2dHYw6nh+2AuQZLI9sIj
8NQFcPz7F9sMzEecxJAs3XYkc+2hjrgupY9goSWaVTqjGINkDFxlotp2fuIu9Wyx1WSA0l9i07Mc
l5kJe7o0vz7fwjw2y43FxPDuISuOyvhi9YkRLlmaFqwMEwr0i10T4mBx8fN8Kx/7YanqbI4oDaJv
a5kXomLo4IQha1dsFcxZ4biszzfwcRPNDTiGUP9zSS8O9AnVCuDaHQ0MoBp2GsJjxL1/0cac1ALh
Rrgm504enQWYSg+xFvi12yMEHW+S2f3swq3xcTboBu9ogk6yPs7yXnL8wetQZ6vd3F7Dc1B9bsNN
HF+InU7OxlEri/2SAt2tWgxG3VR+ifQHJ92cH6iPFwS9cNCwVP8zUovJaAed8LkwuCDKL1TpiF52
YH4AsN+m9X4s721xKVw6Nf1zZGbZgsGzl2co5ZB0AltQuyOwdUVH0pJCc3dhci404iwiIdHpQz0m
Vu0GxQPOZw5qweL5/Mh9PGl4LrIABCkt1Sbz9H6JeVFUgjtgv6NuozSI1a46ytcRIveI1l441U53
5//bWpwt6mAHiAOlRCjNztIoJG0j+8KunH/u+8PlfXcWh0sUqcME24fbE3nVCHOz1qKQZGhXGmZz
VXXpSXoiSnjXnrmYoQHCtw/Zt3ED/9njtAyVg1r4V7VYN/beYiUqyU05HAZxYUOd2rZH02YuwtfI
Kwf+EE7q4raLMVFfS2fXtBdG81Ir2vvF0RltBeiSVoj2hujNj26D6pm76PwSvLAszEWoAFQ8bB2f
VgJkSWcdQgwhLxykp86f4+Ga//7oIB3MElLMyLKwITkh/qJd6MKl789dPPp+1Q7N5NUlXRheBw+W
xuP5ITr5/Rl4oCG7revL6c5zmasImzUulh+rIL+f6p9/0YAmLRJhFCbUZcFCiQJd7Uud7FH0Gmyj
4uUvPq9zUnJhWrweFlNcDWrUdr2oXRTusDDULhxiJ4fn6PPz3x8Nv6TsaU8Dn1c1hL+vlTbdnv/9
JzcC0Foq3dyWHx7k4H71EQB/5Vpod2XTS0XuiWzDpoW0e76lkwfYnKF3SABoH96Jra2WChw5wooe
SJPpb4WJvEulYXjUtODFk2l/vsETT7o5YUi3QHBpRGSLIzNukI+KTInlVYIBrexX0dihrb7TrUNs
4R06S6kjLaBcaPfkkFLeIPc6P0X+lH6P5swCYok6Kdm8PkaCGC6/7O6z9M02rs/379TpMpcGScIa
1LKWK9tHgXVEOImkZcxLX3obzISv40FeaObUEtQsbYZ7ACz4UDNTbKMF5a03rolaB6rR/S4JJ+cv
FsdxI9r7dV5A1m0UXNLdkqRgiwIAQPu6fMu7bVFdCD1OPOAIpo46tNyyVglHI7JoK3sMvE/w/8Fh
b0eMRhXVVa1b0j+4W46Jiqijtw7TCxfc6fF0AFrNGb0PNUJEP4C7UZt2DVCBU93eQRR8O78yTjWB
koGm2oaUhI6LQxuNBBHrddq6pPWuHhG/vTBbp1b48ffnvz9a4QE+47KWfN/Sg1WCOZZS3lstPpi7
8/04tcLBovFIIAC2PyRzk9KygWnnrSs1jKjhmaXYdSVtvz3fzMnuGDxC5qKnwwPufXfUsUb4VEFv
hHfElW9iobnScAsnR3e+nRMRKecQdRm8VzS0NxcLr+sH3feRDHNzWaxMWNqTuO7Layu816p1eSkm
PbEIEGzgfUiiWiOMX5x+OPH1UZE2o2v6P5tVlX0735kTgyaAymiGycVBGmnRmQrUd4eu/MDBjXXO
dkqvmwlm8oUh+5N2W4S9NEPKRYMEDE9tcTAgW2YlSjcxZujM6P7nCB5sZjwr8ZO07jV/a+TBLGB5
VUTWCtvFNczKlQQKiwQh1pYgY/+i11LO2XIiFmtZAs6lmptlE45um+6As8eYFXmH6Ov5Rk7O3FEj
y/UYy070ajRyQKVXn/PpLx7fQj/6/mJMkUCKYsPPRhc8eY8KW4pz4IWde3J1HDWxWB2wCBoDBgxd
wG8Ryc5bBXMeyLv/bqDmgTw6h6JBGSdcXEY3qPcYjIb10/nvX+rF4hyVzSD8xkwYKOwJoeB2d5Nz
61ibf9fK/CuOegG3WLeiMB7d0LgxA2VldFCqnIO8VHs5vazYrYQM6GEub4Vc67xRDfIR7aC1sFba
PweOAU+Q///9RT/ANIjQ7llWYtoO+j5KLjwVTtwG774/B5hH44RpUgrooBpdf9p4Am4TNIft+ak4
2YQBfsQk9QFkfDHhuu2nSdAiEIVzi15senxwxYXZPjkLR00sRgkCxJDWqT+6aXWP2/FUPp/vwqXv
L0YpqHCbC3q6gNMiXnXsu/PfPzVE4Fh1E6ypzpW8+L46UCvsGm1yDROv3x9j0cHtvIDvmL+xPPQN
FhMgBm5JgFTvZ3qE6ZYNYaG6gFrx8HH9DCWSaG9Zh7AbLkz5qfEyZnaAJGSnR4uTStRFkOZ9o/Is
ualVZVV344VT6tQ7hAeiBeyJIqSla4ubuEJsJfd5o7i+RGmOXZ7FQr0yGpj+FtK+EV6IWv0dKvRh
ii4B6k7FHPQLCgE6M8YH8ARiyg2SoJFwnXpGadvRAS/XRG4daGDehY6eGkrY5USGBgHBB0xriurl
RMZVc1uprluwisiTnl9888QvF8ZxC4uFUSP+iFIzLfRIa95H2+G3n/7F+qambxkUxlTW+WI99GOW
wpGXwlXTNf63WbyP/AsPxFPjZPMgpQRHkYon8fvlbXmeHBDXmdwcGZoUCVTEzs+P08kWWMuUuw1p
WMsVp0RKEUxpPrkN8pZBE139PP/9U4cA1SeDxAFhEL143wM0lvQGHvCIkWK0QerWi5SN0v3FMB03
Mnfy6LwP4UhL0RSjOyF7rl9p2l+cxMffX0xDk4xTVDp0Qvd3cLUHY31+kE4t1uPvLxZrMmoYPmCO
4jo8jwRCf9h4NAZ2nfqF4/LUbFMiIFfPo8Imz/V+oHQNO9Y+7kY3jlCQ1mp29j/vCsk5cINCUNb6
kEkhxhos5AN60lDYzubqnY5rSzIYG6ApF57Hp57nMHSk1OHRgHpZ7o4Ui2PkscreRUYvW6sOkhR5
DrNUZjbyzFoarvBOq1e43eFaIAvnqa2H8pNm4gc1kA9H3Ekdugsn24mpfPebFlM5GipYmIbfVGbh
qkl/dspzqd3b6oU31amb4l07i8s1HJS0VEXVuzpEvCF+UiMkIsOroXgs7adO2fTNZ2leAjN9ZI9Y
lsYrmySsTVH5Q03ZEORe4et2bozrFgaqiVYhgbuGp1cMO8tPrqYI2mv2CSOKSi8uDO2Ju16jDEgG
EhYaP2JxlChO0juKbbWucL5F2K6AuoP2nOU3nnGhSHNyEmF2UJolriC8eL9NamSTYDtknTtpvxPE
EGZMTAGhPyr+MZ7OAhCpzkhYLiue/O8bipJ6QjWuxSGq2mJ+HEwXDq4Tpy8AW64nG8Tgx7SIpZeK
naPh7LZ4GBIy7yZRrSr9Ujn7VDMGq4HogfTLh9AB0ZQ0L2U5uGG6TkPY6c9Cd88fkZeaWOwr7IZj
2EM0MTgo6eBbe7AuZRAuNbHYUnqEoN0w0QRG3mN4AxFOXFrCJ85f0iCcinPCV6fG8H6+Ef3Nkeyq
BxdZGBUZsdX5Qbrw+T+HxtE9GGhWVqg6n+9fbHnfxP/8WXX86/8UAo8+L80mHTzOUO5yvLdvMnTS
+ws3+amddzRAfw6goyaQp+4gfDIHPnYXf5SUWjzrLtxRl4Zpsb2nqckcrLwGt0WELkLIOfr17+Zh
/gFHvQhFUHfWvB/k8FX5jq7FX3x+Bs2TsgPfszyegqbAJg5JCxfp1qSFygld/d+1sOiAJtGDr7P/
Je26dhzXse0XCVAOr5Jlu3KXQ1V3vQjTSaJEBSpLX38XezCnbVrXhOsMzsMAhdY2yc3NHdeCBAJG
TLAxh5/5PI8zEOLwpOP5/uSTbhZAzx721cwCleSBrFa19FSgE/Z/AhzhnjGX9q4Z4XV0nWfA4QCG
Fryk+UoZ/dKVNIQveiGA50SWD12+DvqyzxeDGfsZ4DtTt6f1XrPCuL8z0qNXbXr9EcgEYatvYsIw
Ix0OGL5NnbfrW7kQtXEHCMYXU+Vo0hNWWsVGUYLmju11gPJ7PZC1QOnLzWQCFBeAR8+ys1vYWmQ0
YcGAI46ssdj9aAOIAH/wqr2WA/Ai2prJk1IDMw9sEkCqkOgh//VCFHcmjK/+5CIx14gA++ZWexNx
fVnc991aaV5j+jNLjk4GZNTRkJjQpf08XZ6wnxQuTgeUq2ofFfRr0wLKLdHXbTPdG6YNeAnwa86D
5GlbMEfIH/FufjBFIJAUFIg0HvNGVav2he5PP0vJ1xcs6tnXhbtmANej6Bx8vX+h49vk3GnZxiuO
17VwqQfkTIpgUpvBA4CNASnTtB2A8mmS9yYmq877XaOHGnQJyriJmvvGpBINkW2eYKmsenRzcKhU
e443glTfJ57Us4Vxp+FEA5UGYIYAaK/2aDpoATMiq/Twfy9quIu5GDQBwnMyxIGOKAFhHqrq5d5y
vxH2qLv3dfb9+uEsbRGmAOE5q3wyxhD6cyjY2IiR0GpPH4EUb42SGyP7vKC+qpNiSGnKqz1A5/r+
aw8Y7E/8frD3wh9XMX1icw0/OYJuUDVTUYxyP5nPXvMlqm2JgCWT5mLaEM4NkiCIjc8FFFNj9BZC
mT0py4eRAIctBdkcEIrjBuA51SAJwpduJO818BwMN+K6C34mctNF2yaY0+jdnVICORz0kgDxcySx
xYJmWWgFNFEPQ2RxMSoEtP4qrpqC7clvgAk0PzDadf1cFkwlpr7xENgmuibwGJxvGzJss9LOlO0p
4KT8WjHvyyELU0Dlgqh2VQMFLFNuBpNAh8apTOG6Z67leSBJYXuW/4oUZcW5dq6vakGdzyQIFz7X
ACaqD1hVNYHXNV9nrmxmcEHdziQI+gwCrhJILVhDBjD8hKw7YL3VGwwMODLYmSUVQHaVTwThudbF
4aPGVZxxiGK2t8a92z6BJbezNte3aykRAeCZf2SI4A7gsGIgJMWDWTd3bQPUY+VIgUHm2V/M6CXv
QUL1xdJlr/TiISFwRjrAdpH8EV5pteztDNwW8AtccOZsgA13fVWS74tNpwTIrXlV4/vUfTIBFTz+
uv79BRMAFJ1/fr8nWJykJ7Vmx2a1T1peoNLdVZY9YrP+nRT9/ILGSV8OMTEgJQd18Z0JeowWFOuS
ZIlsrwQzkOkKo52LtfR9+5UZ5WNUpdvrC5GJ4H8/eQFQvWX/3a4KrI0oD7eSJ0x2HMKdJ4rdmKWB
jZob1I1CBYi6ij/LbqNsFcK9j6KoVZkKKU68ycHbUK3+3S4J70pXgm6piLkrhNATE4Zx9zjiJXu7
LmXRep2oruCS1w2Ymvscq8hY0KuPOobo1XWafkllLT3aovU6kSRc8hL9JIaR4xJ6qA4REEQOMwjU
XK1d6QYxw8yNKoBq65tIze5cpfN1r3mnRN2CKwD8BmAE6RPn2/XFX1cUdIkKilhqwMkosMVlHiZF
0DaP2TeMP14XspRlPbEOmpiln1lOVJrhRkVAWF7B+aF+VMXdKmvI4CcVnUGdYO0yHHYItt7aB+Ps
CIhB0HvEmEWWGPhlrUXZ0wTiF2YjBK3SEttjA0O8F4EfulyD9V2yWm4fBA8Yq/0rQFAor6q0GT58
tU+NeucAt4yYQAgELAZrtNDUAU5seut+tO4HrFIHgS9ymJuaqa/Xf8fy0f79GYK2zWo2o5qMd6zs
Hp0ehCYg2kRHMwJoR3K+yzfoH0liv3yRGINt1ZAEBrA5eSjVL0WyLeMH6YTW8gX6K0h4ZTwnqruu
x872+gr4Cg3xcSmu79ry8//39GzhjcmibCiiAhE6K8E9oB3t8pnlz0R9MiuAkW+G+PuUTOF1obJ1
cZU9eQ5i3W0rJHjw+nuPRvOcuwjOP/V0/t06/hNORDgts/WaiwA+cqjV3atlx3dT2azrwVlfX83/
c93/yuKaeSJrjie0SjALz3Ty3Oo/c/PoOG+cmEttgXdX/ej1ozd9UGsDKBmJKkqU3hYuNzBOe9ob
0JBG24AIXfWORRRmnWSFi+dloV8SAHDIyolNGgo1qrloZ5yXA+qXV0QIgcSI8Mt5YUNOJAjrcCNL
T/MYT4VV33nd1iwDsMplypolYaw9TI2k8rhoE0/ECSbL6GsPAKkD3kCgZQOZ+vYBRN5U8HfDBFtU
0SyuiI0NY9nmvZVZdMlmifkANF9k6qRhsxJthaRW/YXEvyLiO+VjHHym0+N0KYZggyhwRDWDL8XS
E8yixX4isdsS5TIEA8SoZjY2wIj3Cl13MVqlX8b+7voNlRy32MOQ0X5MQACIpwH8C7s+HSW3cHkJ
JjKIgA6xL+aEKz1PR6CzV3uj3kZ9D9aoTQz8088s4q8QwWhaY+kZtOU+br2d0i+D9RkfHayv/1uE
YDF7LW+6osT3J2ttkTtAwV7//Yum6uT7gpVsMG2INxqbpDWvmXLvJN/0eOOAn/i6GNlZCJbE8VAr
cDO+TXGYAufWhk8lEbH4/lsODCGahtAgrJ/be4C/t4AAQcreHcFy+zsrNhZIC3XnA3jzElHLm/ZX
FPe9Tp6WHpVZMlhIAMTpdjLf2/5rh2H9xpGEgMub9leMoFsFyFUGJ4dH08RfQd+j2A8grLt+LrJN
E9RL78DdUthwQ4cWVEAhWvt9E0RkjRvY3qcsyt/VCJo2sQKQW3+yJgBFBw9RHkhhnRbPxQYdnqnh
fxcDOflQKSPCGxh4sH7GxqNbPJXsye4kGCpLhgsDDxaKCuj1uRjIGZ0cMNzpCOMLTpRxo8rOfdH7
OxUgqLLjzR5NIzyEYGPO8u9duaFO55N+1zqvVvPD6emq7CWLWtq7U5mCTjPT0EcCGOi9DS7RAuD4
a90J8/r9dn07lSKoNKo8SQbyzGqvK+9sAokLerrXBNwlMpQI2XIExc5bO60b2iBq96J93oLbgdVr
qoHFLismiVfL/RLRTTpdlKDZjtNZedliUeBESUAalt3PIyilVoP6xdWP1zdQti7BkGpjjGaKHuvS
9NVE0MC8nccn8D5fl7JkeU5XJHhiRac2xkSh4RjNcqqVMSGJ+omHx8QwDjp0MB6Oyue5DdWYOnqZ
ixehs+1Hq6p2mjtsCDxLYEt9onvMOpEl5h3LDvR3GveW6rt4q6KjGXS1kurDsk34Zzli6lEBhgwI
spDCcPON1j675if8gNMlCCahiwmdp5SnSADyo7L/NEC/v37mshUIBmAeW7A0JJDg7I3Z1779u68L
F79DlxQ6H+BP5uXGbsLiM0/y6f4I973L4yy2Y65O6lbp3uzsS119J4mkK2H5Xvw9ZeGmW4ndgXhM
rfZx+SXP3lSyU/rw322UcMHJ5DhoWcXVG6d1bASyqvhi+u90o4SrDc7prPciHHOXZSuWgkkpe0vQ
4lhUD0r+xRzzNdqOfdf5bo73vf6UeL8M0BFbshBZpm3C9S8bwF84gOzfd+ioaOO1Wu+v7+Oyofzf
UaEp7Ny+xFXVGTEPYHTtdTS3JF9zFvn07bqU68tAv/q5FND6RXOZQ4qBSM/YGpPEBZR9X7j2mk0G
WleIkXSGwYg7KuuUXFRoA53F6GN0XFtsksCkkg0qrhphXt6j2dXw3bH+HlW6xGFeXMaJGGEZJdH0
yTbwajX1l5q8R0Dn/8Q5nAgQjBeZ9JQBAQR+LIhXnPaXXX79dwL4Ck9c/tlth7YfsYJ8XGkzUN0l
1ndRXQF9poIYRMN4tGC/eg10iw4AX9D/E6Q1CI42mhLSQeKDy6Twv5+sQgcFGRnAibqvMZYwauFg
fSvh8lNHVkmUCRKsmNcXpE8ibBcYBP0mPpjFoQdq5zS8feJY4D6YoM/Af+KM7TS0mTOnMPuzgj5i
E/qL9qnrIhavyD8i0CxxvmdlplISzbD5qofUjj9H77UsWb94PU5ECFYkd/oIyIu45daPGWAMv64v
QPZ14fJFjuKO44QQv413aJXLJIZW9nnh6tVKbTK9wBEozqYwgJEu2f9FVTrZHOHmRa2h18SBzhb2
xl2X314NWWVIdsLC3YsrEPnZvCxt0WBKn1HNLWWv0fImAXHTATCzronJQTC/ooXIwiJQmc6GIJMW
DBbXgAvgeiba0mHLz7WUwQHNacaQJwK7MqhWfHt4IPbzkGhrjXi+QfqVVu6c9vts3WcRWOdA3Os9
ovdRclqy3yG868bQMtr0FX5H9GUCkyMYWGQKsbSXLoBEOQK+rl9M2xRguS+sfsjR6KNtPVqszObX
9RuztIhTCcKNARVsDhK6Pt/Pxu+4fDbZnQFwihtluEjqAQRDdyyO9SWOPVo00od+aspjVilkm5Sx
/YBsj3NXTbYneVs0fvhnAeofWZaHvBi6dy9aIccMEGe0nMtj3uhBmmKoZwyAW7LqwFrYPHbU8Evw
RIGhMSjbbAdaCwImTY0Uj2ZWgc5eDxqSoTtdlWwBfwTEn2XD60B3kcEBJkTLQbt5UqqeHeMGvI92
GyrpoURjrwZ2OVcS0V5YEWzBqSzBitC+dpmTj+zouu+JByZJowySVPc5xdjtB3sqiSvXyRs7qXbG
GGq7RzuOwikBTeiQh4N0aGhx81xMACIeRgeiOPMAk55bXcnYMTV/KhULcu2FxCDnnpVVUcr4bS6u
HHYP49hQUxv/76IZmzlRSoBTVB0Bz/1mteQBhL8SJZWJEO4cIIttU0Hx5xi15fcMFLFdFEnyNAsi
APpiAR3fMjAj+yc0OjkZc+qZpeRFdQRLfVC9u0UjWcOCkp0J4H8/EYCCg64paVkd9TTys+EeVmM9
Dl5oyd7cy+ImwFJOlyL4VzGKDpjcyXAg84sFDm4QyfrAG/Fp3azm8g40Euu0bVcGTTYdmBuz+tZS
HUBNXHDUWMA1wX/ihBWzSqcvk6E8GnNxBxL0rFMlkc+CfvOGd1DHIZfvARv7fC+dvNKsqU6q4zhG
mz7VRzDuzWCrVdBD0FiRXzaZROKCevBhd81ETgqdHiLQt6u4cZJGkFgoOl7o76PM+14SAOIHA6i1
fPhYxH9wQIhpppZVHrv2Y0pY2HsyRKoFBfQAeQVYFBcpNVvctDbr2xLDzeXRQrirvvorjbxdt278
/RZsNiR4wJIA0dolXBm1AME/lmp5JGCnM9ng2+RHYTUPLQVv52AHmhuOMlqo5VX9lSmYhmxsDYrB
LzyVIJ1tzV2rHghoIK1xc31ti3I48gQ0zoErxf9+cn3zvuqArNBBqdH6NIxzHcYpWuOGyumDHGCW
tz8UHqZrebcy5j4x53IuLmk6SoEcmB3ngaHcQsMBHUlMvRmgEKBh8DlxV4HFqaIQei5G6bJC8SIv
5VxWoGeVDSkuKfXp54XD0UFH3gGkPz1WtC5easus7h1bmt678MiAV4+ma1DL8Gb+C4QokFLrCrr9
k2M7JGslKUIwoIS1JkNFvXSUMC5qYw7XBM4/kOuEI6mNsQT5z9geMf+1So3tlH04yb1lPajeuqDf
r6vb5c7BGFhotuXQF4ClEGx4Y+fdbMfwAKcpDjr0XN/MEOKCKgog/8iLuOgmF4cgeqfsumFWKvS5
mGtreCvpY2oCa2j+cIZb07uCKOHqjAOp2rpyqmMOOtXcZ7J5joW90tCXCGo99FwDukt4DWKDAk8N
3bDHNI8G31Vs6oMF/ObnG1oDSBWYZhcOgggPBrVKp1ZtuyO4c9RqbdeYZw9cGfzdwlIwpsC9Xkz2
wqsRIqQGrYUaGebkGEWD/lyPRR5aLqkkmepLKQ5SSWiGhrMDwACxG85CEDbXEYsOcd1aK3Aq1I25
ulV/z0UIhsVVE2XQANZzsJJdPu6b7b/7vGBYIiWbWAscx0P1R2tpdvOME+JHjIt4vILLK8bCZTcL
K+/HlrmHqGfh9Bw3N7PfCgKES2EbQCat49o9zC7U1QWF4K01W0GAYEFq8F2aiDbcw1g2K3Tr+D+8
HH7SfDOMLnw9nccaYJDRbIyknz8hJBtUkCy7+bGYHqYiyXxjQr5bv11nz8UICjWNQzkB7yg/6huW
jCtTlQGCXF4KdMlhbAcJVgScyJScr8OYdHWuBy87YvjXd7e9Otz8pHMBPBOJGw5HTzxxK4oyo1Oy
o0VfMLSVah+k21+/FvwT5w4Y3gtAagO5kg9piM950Whlnrl9hrNoMf4alGbQJmHlZRJjuLBXZ3KE
65dqEZ3ARpMdI8vzq/+QVIY4KhMgHIabOU3VTBBQjYiTRzPQyK01WUBJmsh5cOYqA+6wcBpZzIxJ
6+3hACQxhMord5ZhiV24JZBgqXxWnD8YFzREueuVo0uH8WB2qzZexU441BKn9GKbzkWIdw+RVlrY
KURoKMy9eDLwgQt1Ej4v3Lm0jZzYHfD5SLvvfkegiXer+/LmGQouBRYWnigwji+I9aiV5TaILcYD
uVdUEMhiuv7GWwEBPAxFZROW6mIqb1TnpiHG3B+m196+66NjNL13MnrGy3FcvBQwUZgr5SOfF/NR
BcRHtjvoACDAizFYD3nPAlDWfpk78IID31hRorU5mb9LjGqpiuzBvazd/pFvIV8G3BGOK3Vuvwo2
x6nLch1oHdSvLG1lGFs6TQFKeMFg3lfJUz89kjYGM+8mAibnSLZ2u+tkdvpSZ/g2YLetP8wIYuBC
WYIAMO31vVPGQQtI5yahKwfzdsV4qw/AF6wh4ARvOLZbbBFlmElQEzbpe+td7beqdWsWQ/g8v3sn
Ad88aODBqPB5YxhDtNUnrYwJcFlloC9Ah1KR7hUxoi2mNK7LLKxgQIA3lH6JMe6IhKaH2YQQrcKV
vS4Gx6+k8xCXtgl7dyKZxzoni4vmITPobOr7Rr2v56chfnDJ6/Vbd2mbIAJxMpanc+g+QR8xbMm6
MtH1PWn83gmyeXX9+wuKpqu40njtAEKIOPZ8CQAtieIKLjuKGmHLtvShYWA+kDx0C/sEnGbkNrEE
DponLMKMFCMhRmHulXq4I0r/SIzxibF5fX0tF4kTjrCPOWsXsQW4kUS3P6sTtdXU2kST2LfOvLOM
3y3GYSLvpdHXlKEhSZUNEi+cDvqrNMwp45piykhYGGvnovAKw9qXJAlq/XVkknzqwvEgl6XDFCDO
RAVD0LC5duqRRYm9b5LXoZ/98qNGS2dlHa7v3MI6YG850rEJFEXNFNZhGbPjlFSx9r231pXAkKxC
9nlhFZnuMSRt8flGfbWQfclmSelhSQAoxnm/PnCgLyhZa+aRWo0ia2/Xpf/TyWS9DwsKzDN+KhjT
eTFFPOfMi/q66Ki9z8ZjTSLgNWgrz7nZlwJxgAYVBu8xJvovyHzyGXWqcrT3KjrpvTKg8c+bT9mB
dwCFUsF9DKzO87s+6QXRxoE5e1Nbd8nKlAEiL5wCciDYfdXj1ABivaTQ1cFIkMrb55jFQVkxTMNb
FwCkb8wKwYhACE7jfAF25zE6AgF0b0SrpggYvfmxOvv+hSMY4aGiSCfsVe2h/UVLiX26vMzgzELz
Cb/H4JM1hP0vvKFxWluL9kNOfObNz97YPDv9hyMjtrlU13NB/O8n75JZu0kPdPZon8Zhea+MoYyu
dmklHNxdB9ircYm4OupO0seMounEKwIt/Wabx7j3tUaVPByXGoVUFGQgxAC4xQVkT4vhaS01q/gw
m0ERPSTm/maFwvdRcdPBygJcSWGjaDXqrOna+IDEYNZvUxko2NLvh1eFJA7yILjYgsK6AzapNEh8
UIZiZ7XjfQZgSYlfLpEhKm0BjJy4AaHdYcI87aCuPUemt5cS0JmOeN51LNxquMXn6uTlqacUnubu
2xV6r1uZtnLrfxZuI0tw+nmubCfaauikSJAUcfdTFg76GBi5Ghjdc2s4QWRoQXx7uAd58EbAoQ5/
9wJ8s41JxXqdeIBcdtd2660ldvzy9p1/X1iP7c20KaoI65lBl7OKuif19vfuXIT4Xk80N7QMInR7
rbR+pd9dvxf834tHwmGpORCZYV+8p9E8NvHsZMpen0dQDsDvLLduvB2iZy+Kb/ZwkSc6kSVkQUaS
0XqcIMttdsgKe4WsW2BBfdHBoqOMj+ARZUch/o6c3vEqxYr27lsKeH41uRkbkTNL82gNrZwL8J5q
bILvxGmjfXNfml44G0N4/TgWbsiZAL7CkxtSo6miqaMm2mtptok75x6cMVa+qvWVrbfbyHDX1+Ut
aPCZPOHC28pIqZ1hQdRSfyZZtyVJvp0o/XVdzNLBmOg50DgxN/DnhIvSjayoSY5lpfQV6Bu2JHW7
+HnwkCCugSZfAESnuUnQK1BFYE74VmD4vri57IdzR3MRkJdAVgqvSlCsgWgNs90i2tc9GqXWTL/Z
qwWjOIg2UccA7M5F6ouY3dTZjWftjXrVawGlq+v7v3TMiJR4whlY9xd5zr5E30Fc2eaexsVzZtJH
3eg2MfNuLfrzkOxEjHjBk7ocOoSHwNlZqT9U2VAi1xLBVp19XkhyWgAZB8KhZ+4LQDIykgWzkwax
hYdKBiC4uF9ADIC1clEgFYt9LdCi0jJNLcwkzt/VzHtqMBjUpunm+rEs6S1qfQi6EcmiK0Mw7n3V
dg6wru291rdBU64H6nzm4D1kuHhhhjdSndsT4FaQCvBKUKx5BikPA5ZoOMmMyOIyToQIyzDVnJpD
DyHAY0Zp5jUnt9bfuF6dCBCiyiot3CyOIaCbckxTpP4nHIUzAYL3pjYlhjf4NgFJbOU9Od7t8QzH
HwMuNa9OI2sr2Fm1pKmZRI6xN8r5biBKOFeSyHtBZc8kCCetm30XcQKlfaS8T01Y0+3tqgTjasBK
AaZPQxuRoEolrXS1JfY+jsY7BWQC5ch8vV/ffCXAtmBiiAJ9jEAYEHRJbwjH9I7sfZU8mi/gmrv9
88iAgtIBiFyoNgjFt9xuorHXC3s/pG/ui2K8f+LzaCFEHoc3D4vvRFJqZTF00COki40PMn2//vkF
A+hoaO0EYzdCy4sez9jwcjpXirK3P2yrDzRqB5U1BaUnK6tfDs2iSUzX8FxzCH70bwn7VGoOnWer
U/YqmUN1CIviQWXPZNwQLQscY6UiIe6WkudjQYX/oKYjSe2BQMQRhM56rSosm739EL8z2wrNqtrS
+OZAEA1j8N3+J0R4ymNDBfUaF1JYL+Wa3twaC6xgbBw6Ijkm+4X+ToaqJDPQdvdOBi68rn7KEjVs
+vwJgK6SkJlfBeE5RO8DWnnQYuNgTFu4KtlQZzPpIm8/Y17e8b7b9i6id8Zbqska4hcOhqszkJU0
C9U5sVSi2qSt8bjAce+nTY04Sqsxxtbom+vqffmOAJ3Y5iCgQLjExJpgJAEKntRmNLWHxG783QCm
7tu/b2pgz0bnCzoTxazVqFjWXPZ5eyiMn/nGqn7c/nnOPQrzDppuoF6fG8gOrDjjWLjNwRu/uEmg
lf/y+4IBjqq5NOoG34/dwDneTP3q2SCK4fuO34/YSXg/Bm8e5zHy4uOk3tXWurn5CQfmPrYe4T9v
RBX33ssjdDQ5pD70W8fOQ6+WAS5dKs8f9xxeuqkhqyqW8hV9ipDuztkBHfZeEqrRzRnD8+8Lvm2r
xnZkWpQBsid7yn1SMImAy0uGnQegAtJ1yG7rYnnOzbR4dou2OpRe9Z+2mwKv57MC5sd1Lb18Q2DQ
uYFCjRclFLGrNUFnv1r0tDk0w7fMNIIJPcARGgZyJis4XZ7In6fDdoAO56EDjP/9JJb16joZrKrF
de43zPOZDBFR9n3BXJCmV4jR4vtGvBodn/y8vlGyzwsXYrRckDUOTXtQUAO2PsDidbM5QtcasGj4
G4u2QrENzx6aikWu2h5yAIfXdxqY6W9eAQwp4m5oFG6EOE9bFr1J5qmhhzT/2obFzbys8EBw21CK
xQwDp+09P9/Zdic7r6r00LmrBmwLktdg4T6cfV7YfxIrkF/i8ytqfbC7ovt28+6cfV94PmneGJEy
4Ps6gGD+U7nJ+vr3l36/5cHRsDkpFpLP59szTZo+z0qWHmgSmtNGi8JRl+QfL7NF6FnToEW8uxZx
pPAidF7uxrOapmhZO7ikDNo6CdoUOMeugyagwh9kg7ULdwJ9o2izhpUCI4wYF5t9SevZTdKDOqh+
kdzV/eH6pl0K8AA2g8oxQhUUJ8Wu0aGJMJ2qWBhwzV4j32xvDpLOP8/Fn5ikiWQpEj34/JyOa2uc
/FJrQdViS45etgrhZuDGNyUSC8WB+WW6AvnQ9U3imn/u+J2vQrgZM/AMEcjg89ScfMt8U8Kp+4pe
35vNB7KoqLAjVoI3jlro+Wah9w8QFoSOh7qsfIcSv5Y8RQvbxGt8GOFERvCyz6ikYBns9LE72IHZ
vVL9Zk+fM9igBApmW0QUYszdKGCb73N1OGjkscy9IImL28+ZBxPo2FA5IaLoF6OaUU9T400HQu7j
TeLdnBXkwcTfzwsOZZKOcRL3+Lxuv3f5wQ6vq9GlgYIfBoANzGiAVA8e8fn51tXEFMsu1QPA65X7
UtVyH6kuF11IbS3F+RTPGkVccB4jorQtGMMLViGTIu7KmTEfmHb3hWrb60sRb8Sfr8O9A0E4snbw
bs6XYmvTMKcVmw9uPrkvAK6vdppCm43NVJA40yxiwXWBl8vBUlzgrPD6Otp2hL3rXGfGnAYZdsnX
0g1jJomEL9dz/nnh7UjQOZ+mNT5vTKCSar/qJgaO14ms+CNbhbBtmZrUWmxBTG8GlevPnkTDZN/n
fz8xtwg4Yq8h+H7hoQw+PTRUElWIKgzPEq27uHvoQsb0nFh11SJE1/049DuNHTRv5aq45K83n/Sp
CDETEhuJktVIb+403a9ZkEi8nIUt4qwRGLfx+DUUncDUMzqWGXm/69SNWzx6spLr0vfRx4CiBW8U
QFfn+RF0Sq2VLUn6HTKcQIpL/du3Bx0af2b8DNwGTXBBdEApuQZIAnZ8qJBgFjj/cX3/uRt2+tjh
iFHWQbCOh99EA5agoy3pG2KhfWJnVXdKhClQP3Lv8NZlyuG6oIWdwhQhx6GDN8v5is53Co3BFDc6
anfE9qN4pUlcD9nn+d9P7kLmuGBVq/D5gb4rw4d5KyjCn306+fn8qpx+fyJ9MQz4vqp+0+pduru+
OwsWCe0NyMkiA86nlwVvWbGtxp2yotsBuOWDVc3aGRRf6Zw1OAgkfsfCpT4TJTx7uZEbKCbk3Y6w
tdb/pDQsu1giQ7YcQW1Lqy9te8RytGQVpSuFhh7zFSK53KJ//udM/m6aaDvA0kFqDMp3u7EefFIq
PlB7/NlqgpT81thdS2TLWroscPT4QWGq4WKyb7IrkDXGdbqrYif60NwRhJBJlZl3CY2mhzFl0z3V
BiqDX7jopcZCOVwGmvL+i0AnbKdSpei/qJx0V9eZ+QJWczvCa1I4AM4YwOvieL+HNunWEbXZY4Wt
T/xCaafGH117WCt1Bx69KJ0LEJk0+bq2nFjyTvxp2xOsCPxVFclsuIToaRfea4+ynKZJnu1YW7GN
g1lRkKG3mn1fFYMRTjowWlvXBKghG7stczGOSzUtXoNo5Rt6KdVfPZ1BSaVUylOBkN1PqZehSzNn
v67fsgXVP/uZgrXWMBYUMYyk7Jopee7M4pcCQgy9d+6ui1mwReBYgtUGRhX40VxBTJq2ozfpsBL6
q6OFN/NRQRsc8LnwEVk0r3iiYzmT1rLHWq937VqJDl61u/3Xo2qKXiLMDVwWZxNdy5nZsHpH+8Ci
K2sIbv8+KqbwKPBoIu4RTF0+9I7K+qzZmeQh3Xb5Jzb/9POCeYvSxiqNBp+frIOVvzNJTmDhbDna
Cq8LoFHhYiJyyonSEkVtdrWxctMwdiRpSsn3xSINa5SCJBG+P2QrM/IHiT+xcANOf74jXNSiJVU5
AMplZzbNHe3AVei1wTQ7NwcMGrxF1UHciZy0/af+dfJapqye2lK16l1hbWdi+XO9I1YdeOn367r0
J8sjGB4MK9gmwD5sTBCK9czCiGwWa22xw68xArd1jUAr7CzwSqqvE4V4QQU4ppDCcj0kXlGvbDr2
sE3ArP2JLvd67yTjNyOa8t/zRNIXcE0Mh5IlZKP1sfvCUmdcNyleFDUec90fa8ORGfeFE0E1g0+8
8zgXFeRzx2JQclON3YLu+m64M8EDvmWUzKs6Mr5e36slQZiJRGUWDTYG+sTOBZl5mTseaeiuqYr+
C/rt1QcHKPCvs1bJ5gcWnn+cOvocTXSEXgIvGO5ISV4pxS4bt112F1ePPXmdKkkUt3BVeNMF0mV8
GAL0m+cLQjYf7Ja5U+wq8qi560w21Lu0YaffFywJA22i7Zb4fspede+Jpc9uJrmOsiUID7vBuhHT
qRChapvpxa5X14/80l/BtAjCBkApwGWxxPYUL+/0pLWNcUdMXze/obKo6mGcfJ9/XpdzuQw+laJy
KlfD4NnF85NoZ5I7FiBddmW6JWFWS6zJwufRU8W5pdFEiSKOcBCNzojbmM28G7vfyba+tZsfnBTc
ZcFDih5p6JKgR2Nv9Zkae/2uATeB8V7c3Df5XwHA8UELKPIzF/5ADzhB26LDbmh+6s5PevODig54
ZOEQIMJXQkrrfPfraUZdTpmQLImjINsAb14i4PIiQAB3edGwhZy+IWjp4GQxWj/ZuLMyy4/rnavu
o/zWEVtskglYOXTxoMUb76rQnUAxP5U6jFi7FvyXsH+tJBt6aZNAfgcwGKTHAGOCgtD5Ls0dTTCX
k9s767FR39yKhplXhpb2fv0qXLR28HUggMNtwJZxD0eQE5lRmzDi7Opkp/0AwrJiruvf/fQTKD3b
uJR43gtXA9I4BBAi6sua+1AkSGJOkNYlwBLdlcUnjgWLQd0ahTQ8smICYo49t1THot1RzfafPHYr
ti62C99H1QNVHDR1iN5gD06QOknadoee40APQVgkUV5uHM49BF5Eg1K5OibQ0b16fh7A/3EIxobb
nZ0M6Gp8aclLUz64R+Wtyubw+uEvnMaZLEHHilxJvC6CLKVEMosECru1R5NvF/Af0P7g8ZBQZJo2
R8W0p2Zud5b63DXG1s16f3Q0AIzIGHuW1oLkNRBs0MHMxw2FfatpjhCmRmbrP629iZ3N7VuF8AiG
y8OMExLl55+PEbAqcZrxDIHfOaHd3Oyno2nn5PvCUZRagv6qKO12xfygpAF1JJ1uS2oF9xYTNYgE
LhOLVWWAFqrP+l1q/iqnb03ys6q/U/UjH39bmowM6AIUkR87Ot9RboZDApQcbqFP/GmrV4YZuITd
zhs9vzBDNd02rxNwHlv13aaBR+8Kel99ZyyopmCIVmm+xxgt4jdMU14/t4shYfGnCHpRlp7X6YrR
7SanAhv2c698TOQjVZ4zyrkYrHY3Jy86OVwXu/AE4QIDRQIdnnArRchQgKUbdZ4lMENfmw90I6Bn
4LqApfMEXCDqG1AaXnA63+GxUg3FBAzdznHakJFt7dV3/VwHurnNPbIu3W/X5S0uyOIt48Bk4OMh
5/JUlxHaaF6ziyzrpVai1VhNx/5mZAx+WggvkI0AogG3gudihjEtmF4h/MKQv1JtFFnjLf/3onXF
iCU8M3iYSHYIroE5AzlAiaN6p9aPTWKvhulL5z7a1UvL2vXtO4YmOc/mtTTe/Xe+lKIyoy7WdQT2
CTPC2Sx1P5kGBv5HRwZCyg9bWBUAA/m8MFItcDgFUVZklTYZh243AMvpa5GNTagl72U0GCudxTK4
7oU95E1hOgpdqPvDaThfmI0mCef/SLuuJbd1ZftFrGIOryQVJnhG4jiM9wtrPLZJAgxgDl9/F+ac
eyxBLKHkvR+8H6aKLQCNRofVqwsQbEVKDThjBr7ue1ffpwvI3G6OmLB3UIePJg48h4IjnRInNYeF
J0yTTd51weBa/vVDWnk13I9yM8qQiDxEuoVWi7MinZ0uiqsYD1OYNrImJK5R4tkAbQM9gEJfTur2
SE6mSinHqEuKLRjpfIdMT+pA9sPsPVOn+mQbde2riSpRv7WVAb8H7NgHl6C4shwtKsmgu31EnWn/
XbFvpY/ATUUI9cEeqaNTUyx2a+PUmEs1DRH9raRbVUb3uWJvEImDlg4xFIDyqmAIdDWZMTVjGaIp
Nnynf8VU4CCZtduPn4dQyHwCAs7bhc5VuZm6eDAYUpPZV+3H8narbgHwiy5ZvAJoQbtAf/OmSpeh
1BkNA32AT/eAPJzkVb/cpXMRglfSV60bt7D3oG0cg6Vy9xif/QkTjiTIA51b93Ml5thlpGJw0gia
RTRlX0/mbORtFuVxW2Es1zSAqz02A2fpnxyvujO116Ruw1ZPNm5jJ491TOe3JCPlDxcDELYetUd/
AiPIrrHNhLOrDH5VlWbYl26y9XJTBra6fB1B94nj5IBolKhE/yPR89GclySLMlLsErMJXG1XLvPd
4E53Nrx2gByvn/VKyQMSYeQ5MRzPIwqa1A917oFLk0Q0V7XA1Khf6Y9+2DEvJCobN06ejL6ueEZI
XBtAo8R4b2pzggtCh83YZb3EP1jxe/CDOIeVAzweupyFl25pa5Q20REVEfJlzlH3UTc1fajie3f8
lHaGn2vqpmt+eLasXnf5PKBRGLbug+TRvmh9Thd9XGqH0sgCk+zCpm/gyOz8dHQbn3bGsTTaULL3
K6eNzB1ydxgbtuJt6jpjBUYckwhT8Py5fVgYDVJvP6RWaE7fendrKp8w2ik09PscXNGl9up5YAW1
QlTCsjnQi9frP+jS9HJQPKYPIzxEo5WY5KUFGCWWeKAYDbxtk30ii3FXbv3Z94VnsQaVoqfSnkZd
faRt6bd97VMphapsFYICMWp5FP3lNEoya8PqN03KUS5Zhyn4lFMx24k1tzSa3aCp7iZ958iwcauL
AKkb91jhs4gdOImBYLNoZhoNP4m79TRJ1La6gpPPC/a3ha/s5SADihDSDgBYgs1NxjRzQUcNykxe
vwXNGlQKVk04h9Gy88RWTBpl8/3oMb+ztsXwiH8dc18WNKRl4PRHc3mdYhlP3cpVBq8Hb3qE0Ud4
Khi10tInq3EZjXTv0aLbbCkCB56e+ozGAIm7siqKP8E8mkEqXhBl6gNqGWaNg2JhEoc99eN4T2Of
DTcXrAxQmP0RxH3pk9C01626NBkEmdrRZZ/au9vvvo2HHbll5AYdsR42jc1Q613+cfd7uh0lCre6
TbaB40BXDOIX/veTX9+MHVo7rYZGihFgvLLyZLxh4FopGyC3ptcIXZGj1ZChRTr+XIydmTXLTTwe
8xQ6HkrOPhrPr2/U6kr+iLgouVVaoQ+2TaKk3OC0K/3oZsEQb3KpB85PVHBeQNf9v8V8vJQne0bi
OR4xEp5EnuZ3ZJsP2xmzJW8dXMmv6akUwRQ0rK3dcnBJ1GX+OPqVrO62ugpEeYiHgA/zHOFIqOqO
imqnNIqXwEACbfLL4s6qouunsnrwQPQgSwSEL7oRzg8eFMEVyqMWTgUjg+3kqzPdgbnruow1mwza
Mc7NDQQGRJ3LgG/UG7PFygiTkbRsO8hghms7dfp9YQ1lg36yRWvLaPG+WCDyzJBzTADupp5suM1H
DC+oFjgRkedCWg1keuJ2saKIM8dNqojkaes7o/k9T12MwdADlQHu3Vd7GzAfaqS7knV+V5t+a5BN
69zajQTlQxcbhvPC5CAlJGaDstykrk1Ql9PjTeNsXSLxJlfUwoNHA4eGR3pACZ8fGaVTX9dWUUR6
zp5YHL9Tr7srpkwSzqxoBm9+cRCI84KvmFnQixYQVNJCTPr+ZsmK77Kv87+f2IFsaRq0tDVFlOoH
6kQy/LTs84JaGxOQFg2yfpG3fPM2dv7l+q1ZOwJ0+8INgEcJml3h148Y05TMXUsiq4er8VmxPt/a
8seV6FSCsIAFPS96W3MJ5qYwN+O36wtYuZZnnxd1aDCyrKsBRvPqfTttuuGTbZGwqWxJKLYSDaCJ
AHkPJEUB3RSTYU23uBZtCYns7pFM6V2psHDEvOIMw2+KCISLfyMPUw140dpAO6PwJLcDaPknIyNR
XaQ+CErvHfpNnw6KvYnZnT7KIs01NcNNx3AjDKJAklTIvpGZFta0pMDWkW3soz5+/ZTW1AxFUz6I
BjiFiwcg0dShmIYcL3/BwtJ9aMvjor9cl7GmCXjAeJzMnQsRfde2zGxSUCBEzOkChmGr8fAZiNKA
UiW8LulyNZy7D4VN3sTKAWjnV34wGw9hDJ4znTY7vfzS6xpmAfy+LuTyRM6FCAow202H6avwZAAh
DXLjs1nJ0lSyZQgBXzzFSmtOkJAPI+b8PXteYFfsZht/vgzBwbDbtrTLBD6f0exTdrdUD6qMqnh1
HUAUoKv7g69RqDVrc7KAWgPH4SjbZdH8EbQBnn5z9I11nAgRHLEp8RiS5BAykm9Z+rOJJcmw9UUg
LuJX0Lgg51mIadXqhH1SdBo0RQ3iA1RPO5m/t5LA4ev4nxwRLYw4pQelOtzW7pX0vknDst5N3dbd
jk7QfsNUWV0GF17BApyLFM7H0oclQ9M2ibKy9cmcokPgbigeFeIFKKhW2jYHyS7tbjYH51KFAzOm
cenGCVIHzpkWsnnv5L55e30Y2Wp0RYLIDkPhLiYQzU3nJF2lYDtHDAuIn7T0/XYzgAmEHoJLjrcU
6z2K2VR9mik5QrPU1+JDnEqM2ZqdQZoajwzK24CRCaezxCMmOpG6iBR2H3tK6Jb97voSuKU6d2dN
2Ei4YBpoRWCdBQmTM+sL5jDnUd+FuZkHLnlk3f1CssDLbl8Mz4m7PGUKB1qEzxQFYOc2G5Mo0aqN
kT44iy1ZzMp2nUkQFuMly5x3CiRUT42xYc72+l6tfB7FLz43xcQLc1E5UkhNZjaoaVS2d1XA6M1B
Emo34NhErw50CnCm85erNJdMU9OcRfX4loPq78f1X79ixM4+LzyMGPzJ0pbh8zQLYlxvYo+hLavh
8I+cqxNaAJAKAUOPzfn3hIcRifkhdtuhelHNsCpZiPEWoUX2nX5z2HAuR3gezYmyQukhx2leRoYH
8uf1zbo8aiTAUFX14FMCiiUWpT27yIFMpNlL927bDwCzXP/8yjZBUQFXwmXgVBuCovbEGdUBTU1A
I7rfbXXekoOSNjvUBb9fF3R56EgbI94G6Sk0FuO7z3Uqqak7Z0UfR61yKPttsmxtWaC4slUYIYVY
EahB2FtxLXpleBMDUuYlmTbsRyVrhJR9XngqzNKsK93D55X6m/uDdRJ02qX9Q1EOuDRAA/j8ILFT
oWzaUm/0Nn/BRC/DeEmLVy9/sbMwvt14gHIGkTRHieJumMI6LID+ndHqihemFL5lK77jbK6f9cpO
gdAK4SIeDNSBLOGCD6aR2b3pli/PoPf2J0zB+nffF+428wZTyVlcvpjLxhz35Sg5CtnvF+40miJG
lHzw+/VpT6etK9melasAAAieHQO94BjeKji7tVareEmr/IW4b7XS+BYBBj+TDZVYWcSpFDEZ3JZT
2RQay18Uz6/e7W83H8HZ1wW7Qc3WrQq7zF9AuLFMm9a8+QkCaxmYpDhVIJJ+Il59qEecr5flLxjj
WpNwlhHCrJ7ByfeFIza0uKO5leYvDsbNDQgIgkJWwJCJEI55WhSUVgHBeNHNrZeGmbvTZIPgVqz3
6S6JwCgy5FPlAKv7Ql1n+DljTnpk1pgbYrUs3sDFWvbXT53vivCogp0T/DBo58PoDtHNnMCHoSzo
N3uxpgmjp0mYTLvK+tVa1C+N12a5leMWSCnMOACsEsLgNouPBtXjgmDYfP7SKG9ZO8pJOC4vybkA
/veTtFzfp7mhsxpq1hzt+q4et9c3TPZ9riMn37esKanmCVc9XvYYqCpFhl7q2PnvFyxtlZB66T1s
UFKEzAgH7ym/dYY9zgA2nPsIlgHfXBeMbRlbozGjKSdC4h+Yxaq42Zjj+6grAC2Bjhv4m+db5KRJ
VSRFYkd688T2tqwt//JZPfu86OsvjDVmSRUrqhr25JrKL88h92C8CpHS2LkDCa8f+OWNRAwGGhGQ
1CPOh30/X01e5/2k9fEc5WH6g6XboQxmTyJjRanQwMXboFBbRrgnPOAFuKu91hrUiLLDNG0MGaJP
9n3BVaubzNFzBd9PjYh1B92QnDjfg3Mr4iEQ5uwYaJmEn8bln14KwkOy3B6isjoaatLcTVnzBMbh
X2iy/F1PzX1vdum9l77ceDRo5gJVJaCDUDWQyAhHk2qDMi+p3kdqR/zK9K0m9VXnazL8/As5gI8i
O8PHQYrLa4x+UlwV/dwZ+rjbISzqkJnMP16XcnHzsQqwTOvc2QWXqxijxVPv1AWpALErdyhbp05o
sFuNF0Tw9npOfsThPMIbiebWPtVAAh5havcSZH04p94s0YULXeMyUD4CPQ7mLSCPfa4LZHBzDN4y
gVWOd0W3/3p9k1a+jqZcjEnlILhLMm63BSWYMhdzhF7zYZvUm3/1eUP48cowDG2+4POj+6jtenKr
G4rm5ZNfL3bHkDI27GbA5ztlm2ws8/bjxedRNgZROW8ZE359njO0X9j6HA2PWrUfkrvrm7OioGef
FzzEXLfjIXbweQxYcN1PJvmU3UoBBnA/QnuwEgHhilY6cZCGrWToQ61qNcra2C/uZ08G4F9ZAwQA
W4fbjIsg1ju6atLZOKcqWnNjP1EMfyrqYBhluYoVNcUUTjwWgJyanLH1/BJYHhIIuM9qVNghm0JX
1je0tozT73P5JwZ3GlSPpRO+36rPRXYoq+2SSTzDD/KWM6OOswAGgZ8DyqcX7ZNgKHfRi20sEU36
5U5RGdvqrZ6HcTskKWxte0xbd2e6/SvelvFnrS8EzsSo1tSnVNeiTMnKwDSpZm5AXpqCHMGlvte2
5I6kSR4AJ1s+pW2a/UTU6k0+NdVR2eqgCg17Z7Tv3cUZtkOqlzvk9jDNY67yf9D3nz9n5cgmgN+X
7smZvNbXFCcJqDtaETX0trsvLBZ6Th12xlxbga2ObhE65dxu41adN2ROlCNiZWPb51q6w4z3PGTq
mKa+AfjTFqOdkx/6lI7HeLL+Udph8i2ALX2iDv2yYa0DXLqeBKo25fvFaxbiGzrRHtGKq/hds3Qs
aBTT+ZZWab4x0yx9aCjpgibN2yOr5uVnYhrDQ5WivZ0WSx+4mZYGrtKq2wYUpgFwt/VL4ZIkaPKq
9d1CG7aYP9D6HbqR3tXRASNKZZvRZLBl9MGuFAfzXNnPmBWivVPXnUjA8rk+wvarCaA21mD5Shx7
h5FMZFs7yY/OjF0ZJv1SGfHo4+YiKweFRzBxrozNkpsdGzIzMkxQb2CsYraJ7ffrtufyQp3LEBV+
7OumAZAo0rLQe0rrmy0nPs+TTEhygJ1WbEN3DWZU1eQYkT0p921QAdv6F78fuDvep49Rb6JhU8yq
KbsER5fAcXD1qCeSFdjY5PPbihWcCOB/P7EIA3rjEm2yzGixfoE0yW9I4tcULVKyVNCqIOQu0eGO
cPECxTeYaAXI49qMqPsyTjsjxlD0V1eXjYZaUyoMMAZsiJvRC/CGPeT6OCL+RVNn66fNPQHImDRf
rp/KRSjBWWz4OBf0j8LtEhGJNcVQkqaZjGiZjHBxCr+anmrzTuu/EPrruqg1BQZsFIBiYHhRcRfe
5rZSx07tRy0y6s+Tchh21z//UUwRzx9DiODZIb+PgEUI6nJ9yjQtHrSozyffm3/TetyhhhSk9N5z
f+rtPakfRzUJlNbZMPYwdV/Q3ePXdrNZykgrn8buqazfjQXznCVOz9pJ/vlloMc/18yl7V0j8bDy
jBzqxZ+B+hwkrvPa5vIeYPQ147kF0da5iNyeSEHGRgeRwF6dH5bD9c29XMEHqw/v0zQQAoiYDCDC
k1ql8QIw3iYb7xLDrwsJjnRVBDIx4NEFp6QrFgVSq0xNrV4W1Ep3eF8Gus96//oqLi8uci5oueAT
ChA0icqeoNmVGdRaAMixA63ZUuXJ0o/ldOs4G+7DncoRLFET29VCqb1EGvhGfi6y+cGXZ82HmRhg
MgK5EIB5gheaVQTIH6VBt3cdLHkIBP71bZJ9X4jF68nt4Fu1TkSLjWWB9SQ3JRHSR/Pw+V0FoS64
YT4I1Th24Vxdpy7VU2qTOJq0JXlraRwfC9d5y9FY+q0YMBuNGpWOhnbATPyiV5Ytb1vzPaI/xGl5
N+hqMNTKr8bCXK3Z/Xx9+R/5jPMfBycf3Qb8J6JtXFR2Ve1VHe4b7LuhBk7l+qWeBxMYEMk+z9tA
n/OwVj45Lggjk3AYtzlzt1r2KwbZTFL9U5V7vdkrstDj8lBAj4D2MNwPhJUXTYKOvbh2i8TDUSVN
4FNXNpLi8m6cf5/LP3k9mTZkpCX4/lz/Hg1nY+rdZs7v3G6QnL1sIcLR53VsmGyEIANuGCjYabZI
9Hd1KdyO8KocdEswtynHsiRopz6aZnUAJ9tLx9jdWHf/NJMM47MmincjwxMARO6Cw7dHoiHO+soG
Wdn4ZHfJrm0AVmi9PND15Mt1vbw0kDpnG/+fLOFaVjG1HJJDVtq9Gni5MCSZyfJJa4cDwwhYMsZM
ccLXcy2g3jiacRZbx9rB5NSu82UzFtcWAVZ8IEZwgVBlFjzlMiUYsQLf6piak6/Co2HxuMHlub5V
q8sAspuPE0MAJ8JrFWWaFwoi6qMHxm7VVzA36bqA1WVwlwnDvjDmRszA2sRsY6tbsIw+x/gRNaSk
/dwrk+SuXGKWMLwKud7/yRFMvaMPLuDXqnXM3DgoeLtIoW2M+qVHg3q+GYY+mNXKb4tXw/16fYUr
W8jpDaBuyJOhm1M4KE8jKboKbfVYJ8gS+J62vf79lR08+z6Xf2Jv0qSb7HrC95U+MLzQpEH27bqE
lbt5JoH/ghMJTka9LOkgYWy2mvs9A2j9ncgalta2yQC5LF4LDExGQvFcyICnXnX7UT06znOePsua
jtd2CQ4XlAC3klPwnn9eSew67Y1BPXoGRrINGxK7PpHVbi8qYCiAnAoRksjxyJROjbGGbCkRLP/I
5ypw7INWb0m2b2vJsUiWJF6dpnEGTa0mHEtWPzul/eaO9b3bpJvrp8+N/PkjfrYokUF6boCTHWcs
ahkejHiXtZGafdK9FOhCWaprVRSQcOjfBwILdOvnh7ToipYYHVWPNv09F98WvQjHadhlSVSyXJKT
WlNqhJwfDStofxctG1owW3BXluoRVBZhqb7F3C3Bi6O9Xd++dTnwNoCpQOepJyieU4BcTbU79Zgn
O83JgopsUvPFID+vi1lVBu7U/FeMoHqzOeu93rXqsU/SoFCy1i8txR+1RLKcNTkcimdzVnEgwARr
g5tL7KTOtKPj7hM9ZIvvfb59JacS+C84sTYWurc15PK0Y+cAg1vu2xjAS8kq1ozNqQx+aCcyytJb
ymKBDGr6zhwWMs6c1V1C8IICCbKdFxF6MiOjqsW5dlzMNwyxhBfjDRL9XV0CuD955II8k1h/KZKx
8oa01I4sH/xh7yKzd/0cZAIEjdJLlVpF12rH0frWb7tWwiJ22bnPO4L+LODj7ydnYOZ2U+t9jXNu
y4ca9eOuR7RqOOOrUw9720Uf9FLu4qn7VvROSBTM4TWdjQoeHmbTDTXRzUZLDEsgU5hipnHXZmFO
mQRSvboJSAdwfhnssVh/Blt/1ljM045DunGTEH0Uf7HJf74v2vAEA0LnmNraMdN2JLurZRZ19fcD
I4P2D6TeLwbOoiqRJ0Os4/fbX9zu85frv37Ntpkuwk/8h3yGGHzai5fPTZno/FG9WyYvmO1dP6ab
cRzC65LWXla00X8QXIE3QEx56X1rGUmrwlrP5M7xio1WWnez6QajpvT+PKEJ3JUx0q+u7kSm8BpZ
hdtmM4VMFMh8xbtbygfdqH2n+XV9bavG4kSOEI6Q2C7mvF7U41x+BQ+HZf2TJH8RyYFP7c/+CU7o
oLUdFA0yEJF/6sf5U6+hKMZQc4ll+OmPgpToMJzK4jp5crEL2jvxPMzqUZ2ykA8vpI9OvclsjD2Y
2WbBjJYE/Jxl81pNX5kKv+jl+n6unRsGZsJ/QGiK7KXw4nZquRggNsJ+Wkh5PIPqHwN+B9nUpzWN
xLwZOCso4uN/ghSzai1UpbDKMf1EyXPTfVKGz236GZw6G7WVuHqXtOAwlqfSBGNMaiOephHS0Ll6
b2H+RQaOnsmsA/gwG01ld7U17KuMhW7TBKq7/DNNedjVyV41tLAvlu9J4wZdXUvM42VfxvnvEo34
zJIuNfhZO7TyPe+XEd9RB5mP3lfzfUo9X9XIJpb1mq+e8J+9F/3E1NWzLK5xM3VzDllqfrVHJWRZ
u0mIbHalTJRwOTsAYu2c4uJ087YcD2wMq3pvyNp1Vx/Dk/MVeV/Hcl5qDAFSjzGG9hFt2sZ27rOi
etSa2J8TdFUn6ELL5sgq822Xl4d2su/nGiwepNiSpNk3aIUgKQ2NJPcJmZqgLpL99Xu1FkNjJDqS
yiA1B/GDSII7ZsxricdVPr+vKoxHVLaaedc3j3ODTv8ifkxr+J5l7U8ogV6XvfaOnYrmkcOJTXFp
n9lQf/XYtBt6T5TN9c+vXmbwu31kKoGaEUy9jXqtgnAAJiv/7cFJL4rezwgq+t0/xvSWpjJsyIo8
Pq0KNFUICoBN4Fp3shxKB69VPIJAMd7Qaqv+ZtNuNraW9jmRgQy5ZRCsMYIpTnNpoO0UlG/notKc
qp6dFtg5e/7duItPwKtTulnkxio6tYYiBFRzOynz9vqWrrxqkIvlwUKgjisSM6GDJm3iIlWPQ7Kz
SWilgSEbfr6iFGcihLuJZNJg9SaWpoxloNXfgKy7Xe3OJAjPZqYOjUMLnJMDZiQw24AbaviXIoTX
Mi+VcdRniIjpS9veZzejZDE+k48dglbjAqFH+/z89SRJ8oLkiKmJHg7LBpiY8PaTBhkeAKC8Qf6i
Ht0NVtpTz1iOZW3+Q8c8BDrwVylF6K0plKuBXwKZW0zXEfNopElJV1BnOSrevWfvaiXzFzT9XV/L
irkHgfUfIcJpKCWsMIqiy9F1mK9UmPaBAdnaI80kBke2GP73EwOQl2NJPGpiMeYmbQOvQA+jRMRK
MoVPWEHNGwhpXvc+FzEhKV11prccE+1unu7hcg1fR+vmWiMIvwHXRO6WAzYuao1NZ6fOoC7HWds1
za4pd4D2XD+SNX8SjOLo+XYAZQSRrrBXRDVaPEfzfCS6vo/VxM9o/9wDrTMQZzNUwJtr+q5o+9+d
0T44xAyGpgg6Q3ZkK9YGPwM4BeSlQOAtQlNUb1Bcszbmox2QnAagGAyuL3RF984ECLqXauYAyLEz
H01gkPMNM3+0ueoXza3UlVBvYAfRWoKGTUAvhO2M24QNqE5gXAFoK32PSqzBmpcAgnPEnKAeASmx
2B2M4loHYkNlhiszgC2Y7GujCCrngRrKFq2u/qw92XHuN9ZBdd5v30H0uAIVAwAG3lVB5ftYp0ha
qMaxtbed++6wFNX1rSEp4a9cLFQSUHMBSQDKSCLT0QDk4lJTzTiS/LHomrCZM5De/C4rL0Al6S9W
xKnaQGdpI8sj+P06qKONuTfMozs+L/Gb3T/nGtBhRAaRWdM9oDyB+wGqZCVP0OhmmucT5JB2Y1r3
beUbvY9mDomOr12iEzkiKLad9dwZ0EB1HN0nJ6v9/uY5ENDuUwHCc4cEPPBRBgSo9B4dtrkMwn9J
esYFgCCCo4ZNYIkETzQbU5AIVqp5rPRc3bVW3/hM6zMfVcDi0UiQJ4qXtt7VdvWmt6PmI3RkQYv6
qu+lgwyHwe+q4NzhGmu4xnzUGVKy5za+sGKjSpXROlbdY415J+Wj1klCvHUReHN5IROt3YJV6rsu
QSWWWUe7ZW+5mTy6XgVOZ2tzXdFXFQNY2v8XI1ilkSbp0qkQk5mgCHbHcPqLfCb26o8EfgVOntwi
c7vMtivrmGMM8WbSX64vYMWlB80j56NDse8yOMq0Jc1KpplHuwut+MHM4KRsCX3AqEcpxGD1TE5k
CTo4txOeCjxSx7LX/VwPXAacqyxltHoiJ0IE3er7Zibth5Au+KXejs7GNUKnhwVGPTinouNgExT8
hiyFwcFZG5XyqDvz3fUTWbVpJyKEBTijrpZKneGmppX7gN7aNrAVsHe34N3xmVlO25vkcTZXEHhj
iISHVCggrMLrU/e9WzvLRA56AZRsWj1UmQ5e9yUg1Hz7C1FAXwADiF4VVM7PdTmpk9pyBi87LIU9
BGzWu8fMXvqd2SNH4Ra3jtP+z9IwgEgH6x6S4eL8bgpHElyxbnZwcUv9YlbQbVc6krdOULj/CEHs
jf4eFGkvcGtTjp7UmVrZwax/kLj0y+HH9V0Trs2FAEEhDFuvbNLo2SFLnH3lus/Us1+sNLnNlP1X
DJ+cBr/40gvJ8rxp54SSAxm3qufPpUSv1/fpz/f5308MWZOBsX2OCTnQrwClOzLWqNXPA74MVBz8
G1VsNW9Tp8uatiCHmX4zu93c/c32nHxf0N3JWRzaYRDjgS5BMhyxjuunLPv9wjXUp5bZblqTAwwL
CgU3JgT/c7oIAfkc3BXvb7EGp+pL4E+95aduzcGEIUeN/a1cVMk+rWqrhxw2uslx70TmPK81EgaD
Qw4Oyg/FVIHAVQuscQyvb5dgJT/WAz5mWwdqbcXzY/00xrQYs0PruBiC8V7o9maxwr7VJaG1trYg
DobiyFf02IktdgZhTE8mGK0mHXZpDKa4tgWxpkIKP9amxcfg34CmQ1imaNNA54Y3w3t3PtEYbcS1
uXPS1+srX1MUeNQA4cJ3ukz6JQlIXkpEXId53H/vxv2/+7qg5kZZN8MQ4zUAxmwOpRnjtc08/fGC
lpuzAnoyOpODkW7LFgQmz0b3/foK1jSD8wUBjQFSHwT353ZmcediHOs4OyBR4bPPzkNfBFMjS7Fx
o3viwn7oH6JpTuIIKuELR4BiJlKHSj85xAn1e+upc1A32I9VxDzPX/IbIbkX4oQ3oLGbaaYkJQct
+2ITX5NRpvBNuVgOuqERH4DA4QKP66W2TbPYTQ6LajwbqLSFaTzPINcc71lnhl7PDkncf+8Hmb4J
Uel/FsbZfXmZF6llrjAnrwIoWEGGBQTLAa/rthjBKV7p20l39rrevTSjjMpUJo4rz4k4QHMmjBCA
OEB3fTZOW2oroW3ogVXMz2j2+gsrhT5/9PKB+A8s7vwun4ijA8tiUIClh1En32uDPk4D3da4VVZf
SkSt3Sy0syJQ4K0iF6zWwIOD/2Ro0wO1w6HeLWTX30j+93FWJyLEarbKEOx3TpMeWPldq762yfvk
/bx+efmGiHrowj0EREcDSF80th2wG5aXVNlhrh9o+5p6X69/f22XPrx3DLL7IMo6P5ApS4vEtTJ6
KGvL183pwdQi5pbBdSlrqwB9PljRIAt0VoIRhZYxm7iUHqz4R5m8TvPu331fsKIlUwj0taAHTFRu
F582kvTomgk9/f18fSdqm7uqERsWvt96LyQO1fS3qr7bVBKiy3ZJuPpeNbkow5b0MLbP86PVSRax
ZqFPFyFc9aSnBKPO+SK6xxFZ95r8yqvZT/oHUn5hiozrT7ZnQnCrgLvM0ZHpP0x9MKLiEkfWvKvd
7fWTl0kR3gHUOGfO8gLNAnCKtN9T0/WXaufQr9flyM5GeERtp8fgnharcdnvBqjQ0ZO80h8JGPGm
nxyPaExKtWaNWeUUzMHevhseqPegxHdK/KXKfhJ1CoYy6pp3w7vrta2hKfeD7BJJtlLsogGocely
pMQPMQvAyp6ke/B3aTe2bXzYTJScuTnD44puhPOrlOaOrox6RQ+GtTOfCxml0Np7dvp5IW9YtB7Q
aA4+X1RvxNrSXw3dxNouSyXHdakP6KVXAQsEch+t6aagD+ns5cWwaIh+UFxCTlCV1RMvTwNpXKRU
wJKLUcyIEs/3CfZmclK3yw+Zzvwxe227TaPeT7msNevyAeC9WRiCbGE8IB8LeS6nmsmizM6SHxj7
PsxRY9zrNxaXcOSIoNFeD7JkGH9wmZ+LMB3WjWozoCcdY1oqxvwbZ35eCBAM52jOpVGVEFAVnY/p
fx3grLdef54w4TBjrrbIdZ0vgWju0C1pURweZvalGT9f//rKGYDoEQ2RYDlAlChy2pEkG71aUXDW
Ofq6ldIH4wQgs7lkEZcPABQKbCLI1wEKjiLy+SKA97UXCjqsw0CPRbwpsuqYZ8cJjnrR3pvdzfH7
uTTBMiul3WC0B6TRvfWU3Qgk4UeOfj9cPA23A3k6YS2T7hVTnWTsoBDXnyK3GyWbtXLBzwQIP78a
RjAOYDj8wSVh24RTv7l+5iv3++z7wr0rFVA1LAzfL9nrZN2PKHVO98R6uV0KKkG8lRlUNXC4z488
I1NXexWpD/Bb2H4w7ppkT9n+upC1rUK+D8YQ/3AKr3MhrNFizcscdrDea++rqX+5/vmV24Gf/+fz
wkn0Y4buCM1mByCkA/QqFH3oYkTFXwj5oEIF5RJQ8cKz5DjKkjGTsIPT3zep54M0zM9miYO3uhJM
gkN1DlwmF9TnlYMu1bTSq4PTzCAdzPLhu5mR/os51jfSR33cD8z3RUc+SDLR8iUcfMFqyyIZuKMq
+nDQFUmKd20hp1/nyn3iDxf2ktsWxdc7674B1MVQmd+MkgL32g1xwfcCBlwwSKDKcC6EanlaFQxH
UiWTz+y7eT5UWdQvkkNZ0V50DGOPYH3BeizS61nKHDtO0VYHUz2y8iCro8s+LzgkCh5epc3x+Rj3
gx1kZmrlJEyk+0wPg1swi0BMF9gNGrvryagOg1J8KuoEqUWtaUKQf3R3N98QbmxRVnY9Lkp4Ai2V
FJZBluoAnfNpZvhokA1GzHW+Loaf6rkbrJ2J4ft5oloxvNABDDPVgbKvdTMFYFv3des5Vh8U5WAo
XTDO79clrm4hKDqBn4NDB76Pc4l1W4KGYzFx9FPhg/Rhrp6VQmKHV7XgRIawed0AG1ZwGVnzMzGW
sHN/XV/EymXhyTcADMAUwOdpnS/CVeyS5uOSHHT2CMoABczdaMPdq+ON5VduWM4ECVffKYirADCS
HMwgo51fYlDj9ZWsHAfIccF4CVY1zLUVgW6DkzNMj5iVZ1f/rjrbzvg/0q5rR3IcSH6RAHnzKqlc
26ru8S/CWHmJkijKfP0FZ+92qli8InoWC8w+NKAsumQyMzLiYPvfbpuQTBaQdGgfRMoY7kV0jovL
ZjxNmfZsBq92sYSm+416HWBom9t2JKt+YUeYq6ozgnocYMd2oddUfe6IwsD1awcRNVR5ETMixkYt
43LVmzRfhmlM02NgdjgpfkRSMxwGIzIbAD/AHnR7PNJ5OzMneGRUD5OyIYn2XJYfe+cxSDYDdIdU
nLYiGJ1vMZ4kQoHB5lG3GA7TdrD1zszSI4XI5dSDr6kGQHlEWP9+9j6BegmKdO8SED7dHp10tThX
CC4dBOMiQVdZpAXSuyQ9jm5Uf55V0BzV5/nfzxzbao510EHwENH3EOVmFpJK4aH5aguuE/P2ZwCC
D4BWYBkEfZ8eB4gDxW670/KPOsTkySZRbATpGQVVK+5MXlMQm3wRxZRFldvac1XrL4YWZAd/noaD
0fxFkRR74cyS4Jwtr9Xmqoclv99aZVQRRSQjXRU4GghsgTkE4taXq2IBXjk6U5Ee++/6vEPjxe09
JZsoPBmRgPaR8wbH++Xnl6lvM7ss8uOcss+UtpvSCu6x898ew+BK/mNG8AO0nmy6MpjpNPMzaLde
l/FvTgdwmyByBP8bCm2CicRzhn5saH5M2/ul38+72xMl82S8AdJBcIxkhxjsDaNVtK3lZMfGK0Jb
M+O+gK5te9dm+cGwFLexdFX+GBNZs229JUHTetlRX8tNljofK8C62GT/vD0m2d6C9oQZAJMCiIfo
ndNpMNrKgxlG734WuuK0y7+O+YK3dMHrzwd55k/8lFiDMdvZcXHjgT1qKkpg2SShFfDf7wuXlznT
hnelZ0ebvgRev8t9N8rnXOF0VVaEA9Kkjt8Bl5wdnfbdVss+up7CgGxjgcoaDROoOwHwJ9xZuZ4z
NrQ4Gp5JdkAU3ztJ/UL1+VAE2ibTClWSRbYsAI8BnYqWdFSehGWZmoBYXoJzgigqfBrxlLy9qWTj
gfQYvmzr0GsVD4pe65WddwM8Cr1z2aNvxJYdJkGc/7htR7YwcIo83ueXigjsckZQ+I1mBzt+XYTu
mO1NjTxC+ExxlUjnC9ykQJ3zHIXO/362jSFlY/Vzh/kiDyXzw3xUqbXJDQDliZ52uC6RBQ3d1fVC
jDk/ggp447sbBmT57amShUVIUPBGev6IEOHKa+4D7e3P8F29FhdTEo72Ce2z8apsn5JbQqznIZtz
jelJAaAffLog3jMiC9x0LCwLEs4qcVaVGeHSXe2qTH0PZtIJdQdgnzrHCNth2Pnzh9tTx0+fGLKg
lwU1WvQXXWOwCbq1zXmlPIANqbV3pq1tPFTF0R3x4o+SXnHbi6D236HluT3hFmuTdqFVB3sLAuUG
QBWr37rP4ETMt1U4DnEOmF/7FxkGlDr+DFJwQTooS4rMG9KjBYpTtNWoWoNkRxVkS9DrRaIHGV7B
5RhEQ39+O2ESg8ecLZDxus/8TuF3VEb4njk7p0yH/lwFZavj2r1jXh+1ycFbVI9/2VnlVAt4yUCn
BpHApRErMOep9PC4bN3PlL0s9v72dpMOIoDwFMd0WMiBX35/hKZyG2g0O45W/jzOy4HjLBkhP2+b
EcHlv7cZasLIhQI+AvSgMFnaYnY+JQAGjEQbwpQmd2mXbC2tPK7ODH5WXs2zoxY4cgeo8jGBNFJV
bG7/CNlcnv8G4WZ1zdwpWqfLjlqw9fX7hakKvLKb6NyAcJYy28mD3sIg2XRftJ81u9lCYysudQRw
KpYs6WAMdD/iHEE2TAQzjjPxyJR4CNPpfi0P3uH2XMn2BfqowJFt+th+4qXKb1sfua302Bj1aZrd
R82cTkM1Kirw0lHgJQARBB1ZLpFMrFsRlhsAHR7pDO7hstC8X2bv5KqXpsypom8GbzOkNq7z8Y6R
gkZKRyzdg9Uxbw1IAx+CKkO7fhZmzhQ77evoqOIs2Z1xblTYDRo1a2pSIzv63hhT6HA12ecuS6JM
V+0F2WIh08UHCDcBgPHlIR7qpElbMMscJ799zDSUzII2j/Jg/H57U8hW68yOyOkBxc91tNiY4Ra0
oYECXU8VK4n0OgKPNlo70YuGxRLOqGNoc2IOa3acdfeerOQ1qf3nZtRCnaXHyevfJUMHrKh7LMsx
hiCcwkVIZxKZbwQvOFQA7V3OpO6zJQGJKV+z7Am1xyNL0l0C5uO/uDsCj2vlQS0Dm1JwhzlYqIGB
nbKjRRaUuX7N9KdHVIlJyWCwqyHKAcwXSubi3dEWKbPNvsqPhqk9T452WIdpp5WzwlVI9jnMQMQA
3augkhHDydQfx9oyMWf57KGYPUc5Dhn4w9Pxx+3tJx0P5GsNg2szXCEMGMmmvKVgcjf74pAya0cN
JzIHV1FlkexyBN3AAPzDseEIe6A2bEIHK8uPGoigsp2qNC8dxZ/Pi9IPZjYXFG3RCO+1EhRNNPS9
78x8o3wtv2/PByE2qTfAt6Z5mQP87ICpOwlAcFgBS6uKgWSZSZcLbwJoje4QNKhdHhitZyOZkXU9
FuPHQKu2HUuiyiZx4awhg8iXUb4aZhfa+en2XpBctRd2hbglbYPJcSgWyRm6EETy8ei+T9pDs67g
aFBdH7IdATIq7DgLO/3qhbkwiFp1bNKeUe75UtVNNOTT+7ePBwBXCArhX1TyBb83UndC3+mqPRv0
Uz/2IFp5XoJvwJXHWqWQbpScV/S7YcWQhQF9knheO69vgQ3v0mORIsr37x0j2axgiwSxsuIZKNnq
3InyDk/QJFiiGKWd2sjFt0hl1AvILVZjPwJME3SqDjuxj5pv9gs7wk3buHQkbWoBdbpoj4nmRF1f
b2d92OXdy0rqnWVUkZ2MEcvWLcpO+8En0dyq2gC4XxBebhe/QvAbtOiSZhzxK1Jwltq0hbQaKubz
fQlt+mQKSx1cJ+vL7W3DR3bDpogdQxtbDcgVAhvPHZApeEr9IppH+jj25g5yfkdXJRwsOQoeogxd
BwgLLlhEeaG5v6MN8TPcKVZckiEeVA9ghQVxSGNXWMyiAYKZ/BEg5tClP/9izqDwCpgaiF/x8rl0
WUtpkQlZnvRoNM9VB3WfTWrEQfkOXPBvZRH4Z2ee2eKDPXsjkinQiwJiT8dk2aTWvVe92rMi0y3x
hKg3IJ0KAgEEE2JtaDZResgCB8/Q6d4otlX5qJO9/eypilDSdTmzI0ybNhqpnfAypxWcVhKR+tvt
ZVGNQ5iqKrda8Nzi+32+8cx970ZDE7GfgaYIV6R2uMPg0DIu7Xa5JFCe1MYWymvHxvXSvb8kH8hs
v8+ZTcNpofah0FLVI15mEk8c0FXgirwuDk164xNvRgAbOE36lJK+vutTzdlU+dxFBVuDbTCV7a/b
8ylzvrhPOPGCDt5p8aT2g20OXYYXXKA996T/htLityRV3CVSI78F2QASwuOD//1sfw/GgBIolE6P
+vCNBlpYzO/n9C+uX85lz/vSkPzCtXVpxAH7vjsseN4kxRDODglV7yfp+uBBC8gh5AuugpjG9wYN
AMPs2IbefJ8H93aHSsvHt8eVyLIAbGgAo4e8inA/gCU+sNqiwdtC/1z0d1n39oYjJAP+GBApCOBs
7GnVa6Qf3B+5t0lrEBPFQRNyanonvr27ZN4AtS/ewocRge/yck3GshqCkaZ4UWt32sb3FYdUtq9s
RA2oeTuQexPTD7St0YrY+dpz54LGfCHoh8k88jBOiaptShYNnVkSK1/tmlk0bVHB5y1763BiNY1s
bQkr5+3oTwiv/qZpxvPy6uaki46+8AVXgZ+2JfiyF/8+W41GERfLAoIzK+LtWTtVMNY8b+P51WfT
Yk/t6OxN23lNS3+P2DMKyh+3d4JsqTj7Fk9CgY9JZC/qTNr1i2vDIt3VGQ1TM7JsxdzJFglddMgc
WqiKXBHluGtbAugF/IM5rqGhP9UG4ikP2k8qaiGZIVQRUBdBfQxaloKrYVoFEagWhhKH3CVtmoSZ
re1mqsdpu/5FYQzXNk91cGFwCE1dnqE0cBkYrNA22hpmlGJARnR7aSSH9MIAH+2Zdw7QvgC9TDS3
T44epXPcsr9wA7DA5YcAZ9cd0eWsJE20NrXR+QpZM01vQsXmkqwHYAJc5xEdX5x653IEqbNS6jOO
Y8+WKgQTbtSaXuSl7Gc/fL09WbKnLECV/GWE7cxZmS5t1WtRjomLOiJocB78vv3pdGOUOfYGzY57
EJceWV/cBcTe0Japnuv820Icf25b9EJuNed22sL2inKLNT/UwPlN+j3Vpk3jfIY0aWRNCk8h2xy4
81AcgTIFz8BeDrdC+iBIK6ReuzwN22U36ypheolnAIMWl6YCHxPSQ8JhGpopmIOkR6ee50AONg3t
yYnVzDtSM2jWAGLFQ7Qj5pDR5z/nerkizWW5d8ZoRL6f7DM7UMTZsvlC9QIZd1BlAe0pzBfuKLfV
XCM/Wt5+SONWxXgj8dy464CB/p14unqW1B0jA3YlCiJlHTndLmF7s46Y64Oaj4S14ymcgyTo8ZEU
xPsc7zk0Qgv4bqvuBn1orBLP1TZaihIV7TZqzD2Uife9Sg9NerjQK8I70lGWu+IYa2nSd0XQlUe9
TUONkCirgjBjBtzSFJo5KFbHZxr8rB3V8+g3w6V4tFAa5smOgGfFhGONpKSXDSZ6CIE18+4Beqqg
lNbb97SCmDfSPXXsWsRHOaptowT5xR0EQsuQOdNy57u1Hxtu85DkfdGHNPOKF1CSDGh2doNN1/o/
M28hd+NkzxuC+FURMMqKZogTgTDG1sZrW0RlgtSKLU3qlehE8h9GIz+0OvANzhqR3kN2DQoynbaz
B5CoFl3z2rtNZAbJ24TJ+AsWvWmIVgFyhasXnxGN6Y8OBGVLXL3lu9ZeAKiycVe1KjSVLIlzbkiM
XNyyJQstsUM6F0KXrZ4fhi5/8PCcbZ8HwvZIyz70UxPPrRsbabvVnOowmOn29i0gO+WAciEzz1Wz
0JN36RXdpksZ0Zwa1Al0N2XaPvuLKiSYN/9YEDKX3kzGdfRgoYIqi34/2rvbI5C5Q4RhiGk5eTnI
By5HYPWdVeHM10eQI9/11TsfnBSp+f22Eek0YW9CXYITApmCMySGWdaWn9RHh3EmoLhSgW1k3hCq
qv8aEC7+vLNBzVXCAKAwECEdNxDqmCIc2V8oHt1NvV5DIw/M+beHJTtxSHGgExMJSweVQsEpzgBC
d34RVMcEqoBWAbUu1wYr408n5yKRd0WyCdiz61Zbr/uRA29027xs6c6tC5tvrFjjOImHrjfykPTB
prbSra9ScJAeNB+tjSAdQD3+6uIH+NI3qiKtkcgZQvAq7b2UHJKsA1lJZR6mAGBiXn63/bvVZB+b
xbyHZOpjO6Y/b49WFtuBchQvId78Cv98uVGppWVjXTbYqB06le2gJxstpQR86t4YZqnVKo62ZHYD
HaU9xJOoNl/F9lpTW3QI2ga15iYCgDDKvReDvXvzoHjlxYfX1PF/sa8/0Jt6Xmbc4kMB1BPAgiF1
jY0zIjx2tbcXzy9sCfHVWs5OnSR+eTTqrR2EpamIECRnEMMA1QdP9LrX2JMR3X7OjH7FwnrJDWeT
kAda/eqqx7H+4nmqaFHU1OM3zbk5MSBJIDLapwnM+ebJ0O777mBQH3HCo6OPYTk/5ss2sL8SH6oI
0GtLX5Z5jhvj2zx9Zcmvxt1qwa/baylxchc/SNig1mitDP3G1XFm2/VkMEWOQzG9v33R2evMtla/
6rWyAq+JFoHNlvovendi7UuafKj0L7fHIuEoupxdYbN4jTEwN8hhLUcz+/qphzTc8kXXfhL/fkgo
RJ3uuZpyQk0I+TxX9IAaUdjYp9s/Q3YGz7aUyLnYGYihcLVXR214HUkIzehVxd8hcStYNZ6XApc7
wiY+7WfTunguWdcBq1Y648ZZta0Dwv4yMJ8BIdz/zWj+mBJCyzEoUWSoYUqv7utiiJb8QFVcRZIw
nZO388sIykSQmrwcDnBsJG8ceGsChe7M/RJMfrw8VNGQfr49GNlux2MAH7TR9Qfw/KWhcvZwofm4
+qpiS0JDpSAmW5bzzwthT2ZT2psWxtEV+7yKdf9xsIF8eHvwA6ZCPDYBa0brl1hGxaYIqEVNRMxZ
rFeHqd93owIxKdvC5yaE/VUFw0raFiba3I6r9BFsqSH64MO/WA20LwDGjrYsSCFerobeuYs9GQj9
gzD3HtLqL64ODuzCzYsXGfJPl5/X/GJEL+yCYJuM4fwETh3F75fOEt4MAGDiKXvVhWmPQ+F0+oRn
Q1rHZapHFXuwXYU3ke0p0AP4PEOMJLQt+LTOnloyTXV1zJpR30594myC3Kr3ZV0uO+qy5vX2okjt
IeAFEBMvA1B1XM4as4PG7klVH3MMZkFmZseyTyhU3bbyW2BFeLFyoMG/ZvjPOPNgvE3DCmZQKxST
9zDVbuin9VNVZpvG9u45nYsOOYwG6aHMW+8sYh5YE2yYzb46tPhMzeppzMmGWO6j2ymFb7kXuPpt
WFK8jiBkf5Xt5SkyU1+S6ois73e3g/xngspdOOZtfpeW4PxgpV2Gnb7ku8YoHlwQBpN0UUlZSxfi
7FdwX3Y2Q4aerCYp8CuqJQ29DysELlfASgf7vWIp5MPF05s3wmLVhXOS4WYkVudUR2spHjWt2emV
sbMy3JdFQ3bVlD25s/3Se8tzWTfv3UUVI8gH+q99EXFXZQu4W1LYD+ZXa35JrVDvI1PVcSA7rCis
4YKB9jqaJoUnY97WXUftssEou8iCxjn6mfV8e3suVUYEvznYaVfpVd4cmfOtoXuNfV9NhVeT3ZWc
wxV1YsBakFq/3BbdsARemrr10US5Xe8eFi2IdHfea9Vd17uK8cigioCS/rEmuGgwqUGmqPHqo5d9
QWkH7VJZhCR5yCx0mxdZlPYg0K7vbPsRzbUKH8EnSzyG57YFz0c6m+i1CdvFCCko+5UFWQSC2dDF
4RuK96jNKfy5LIF3MVrhyHl4futZ79fHxCi3M1jUif5qzM1mHE8+bxHvNoa9htOYKaZZtm0cF1rp
OICg3BcBoaxvU69aKdIlaOrwrbul+mqMKqiubOMg4Y89g6QJZ+y43DgT8QaypPC43dq/rk5wXzfG
HYW4ZZjO3iFPVFgK6d45N8hHfebABnDdtxO0eY5jvwVZPAhjVyse/F1eggwVktenyt1TFR5UFuHx
NCIvd6IfXixAW+46TuARANhai8pda25uH3Dp54E14NcT6PZFRHoACvXBdNFW1IINrCaP3fAX4TYH
Nf7OCiHZL6xS5dKArjkwjcx5Ye1BG16SQpHtlI3htxcEoaOB3AT3x2frQls6F75VAmLa3Nfso5cr
gkfZuUWgwu8SNL9eiYEnc262GcMQGpCJtb4Tk1E7ITeCbof1aPVsAwHnl9vL8ruFQ/QV5zYFP1VU
YJ3rcsBmm5Ruq6aMwMKzS1sdTLhQmwQFb4os91hXMTqctm2XQaErj5GNRQ4Wzwy/OXbVGuX4m09b
yEJkD6AgOTQOiTGaKKPZj8IuN7k53lPQpGl1F/sjPbRDAE1d79DZ7kav1/j2mGROAXsYpSs8atEX
IywTUNor+HZ5SyE7jO3Ga3f127mowRyBxCZeDPAIaMS73AnIrheOnxN0944xkiuaqzgtUhdwZkAs
nZrovEoZILpHqJmEjnVYQEDr0GrraqfK2wzDiWrfe5CbQfNOMXvSTfhnaGLizTKXDk0EQCCP2oau
Xdh779L5SIZj0tKoUrGOSo/UmTVh+9XJ5JqpCRR6TdkrzZaYlaXqtSHNbpxPpnAfujNXHapRzEzc
ct8Mbsh6JyzdPsxz++CCU69r1k+AP7y3TUhW1/6pctBp5FgR1Gy31uR+uL0/VWPmfz9zI6xEvcjn
tVUvB2slRV1pVdzH0hNwNqv872cW2jlh6MbAoTaGKVyS/UpfLBW4W7VPhFPmUi03vRErV7QsSux3
C4jq0uqwlGxbtt+NQBHTqCZNiEKHkjrES3AgtPHeqlPUtBQ5MFkpEGcaD17wwfyuel9OWlqA1ncN
sCypiU7R/lNSvMM7Xk+eZuPUsCffedHWIezK94x8rKsurNqNPSSRbdGwYru2+mS03+i8bZRik3wm
r1z02Q8TnE2+eHXaLfhhpfvE2iL2AZlP+6O+HMwBOpAWQO3tcTS/reSH3nxl3TZLfhXDoWGfb+/b
/+cc/d8MgdDxcobQ+d8YeQWvV61G1Gnu0wx4X5gbzdZBXAIdk3AAV09q97E2091Kh8jGzwXv9N5I
IN+pDT9u/yDpxPgWlBNQF0E9SNgTbBnWgixoJB6WMbToAa0G+0lL4sFRXPzS83RmiJ+Fs/O0TqO9
GjMacmxzuWtQlx6a/n5USgTIjhRoD9BBDhIycCAIx3YutCTLKtz/i+NE6Kwb3CkiThq60D2a8nRX
JSpaQEM2hecmhVO8LlnarxDRPFYDi/JxG/hfZqSAaXAqcz2adfRplBlEaT7N+RbdQpGpzRt3ehpa
hNuBSoJB+oyAng801dCpBmiqMAFGAN1mwnuSmvXjQnZzUIT1tB/Js8PykJGvNv00lwr0mMyxnNsU
ZsA1s8pg3LE4Qb4nYbZm+9u7VLqqZ4MSdmnTDomxlhiUM5EN2r2ihnwOXC1cBxob9uuY7m7b498T
3QVCSJDLQwkYXX+Cu6DDWMzegl3Uk3zHujmeEge1kenR5W0jpakYnnz+/jUnRiqWyYrRNrGDwDVG
gC1niuHIzh6EHH2cb6CFwA9yefaaEoz/ng6nYwLf67Cdgy7gvNnenjP5OTizIoQI2Mv2OAJScCQM
hYflxXbvm7rcgYFm7l8b9mIXz4n5UECu3SPvCBdIHF5muq3rw+0fIt0sZ7+Dz/aZpwEXhqklFL+D
rQ/1h6CI2BDq1qb3H1xPNWbVzAqnbRh1cyoK2Mqyr1p1Ys4P+M88/1QuJAyKD51zpAs0TL/43Y5B
FpI33toqZkRpoOsBvweAONh0kV66HPBKm1VrQY50tJqTTt/ryxAVdF8UTggq4SiADiWUQkLXPRWq
cykrdeNRzxudgOWwUPq9NO2vZM1BZIcGpGrqNtQ2/BfKli+FQ+oQrfU/XberNnpmJFvHpQWA0sWv
fDH71zFvvk3FoEqiSJceuxwJfbTqAmZw+XO8aQatIm9a6+1+06X6Mcv9WMMrLO/LbdWX8chUrz8J
ibaBKfhjUzhc8MJ9QDw06AG++QSg04aV5qZq+o2vL1uNstiui+ehHr7ORbLX2zyGq4wJzR+YZcZ/
sfPPfoqwGq7PzGbiLwF78UKQa0e5C03tPnTzajP5e518vG1PuvvP7AknzdBYozEIaqM5AX4f/eVQ
z/m1eNXX22ZUqyocMp9lk16MPG7t940VxNX4gVB4sKSLUh01Luy12wa5e79y/2fjEu4zp+komP3h
j/O0eU265kc9z4csacNmAemvTexobNgGhRPFPSC1iyS4zuWWEb4I29fXrKmCoAnyR9n4aFTDQ6OT
zxA42NRVea9rzSEv19hjf9GvGOCJb1rILUEGRAQ0tR5wl0aD/mIzKPf52h46YPYoYCrEcRQzK90x
Z6b4Up/55jYz2sTOcFisatkwQ3sx1jFmRa3A+fAFulpAdLN4jo5Oz6s6Uj3T3O50mCkbGg75vQkU
Q73pVQAb6b19ZkbYJ80ymkQLYMZM6NdSs38VracYiXxL/BkJj1TOJ8xKk3qCPiDY3PzHzMoeTDJW
obY4DNg2NAhW/ce1XDbtkqlosmSDw9jQ3GSCxQqAt0vLKdg92TRAJsjpywiiHWHSKcISmYXA5qkf
gGOvewEmMhYGswH49ZoDfSLFf/y84J2CXiuQnMDntfrLkn9NVHga6c/nZJuAQOCxIRZH6aTh56+A
lKMR/ClP+xOOkCK+kB0XlNn/NSEMAX1tlTUaAHjbfpw7Uc2iTDVLsg12buJqmVuaj86IqI0m9wFY
vTzCwgT1tnoZI8Muf+IafdbSPrrtYmUnFFK4vAgLqkVQ/F3urjZd077JVuSTcmTlVrqxrPGDXaVP
ADcrJvHaFHLlgKOhewJoLvx3aaqBVgeIo6FKhy0IyGH+pUMkMiTeqW19N749LEksxhPzCLMtCzyy
pogo1vJ6DQqupQS+7WhdfwB5EK5LAUHw3TB91A2CY4Rcj5tvCk31EpUOFD1jkHUFD9wVtNYb6Wra
CYGwkjuhfxQQ4kifiLVDhNYboQs+G5XF6/2J0aJYDz07YPEg5H05tfMEqDIx8ajvJu09SKFDZKqR
6FGkDqTj4hzpvgfUKDp5Lq0k05p0kIwA2dkStNHo9JvKsO+qMXgwFxWx2vVxwIjObAknznW1NXB6
3IWlV4AbX7svazNmS7AlfRLndb3RaXfqa6Zo85QOEXcv3zHQLBK3zVq6xAXTAxokRzvuoS8aTOkU
Bjm9Kzvo993epLJVg16a6wCBi+y7mPNZk5k4bQPeHJP8CBYAKHHSPU0Ry1x7R1AmIf3wmwRRv+pN
MfvE6LIBiSVnWWcktToU3joVH5TMiMmh81zKAntQ2H+eOS6TTREwtf4rOi1Cp1ZxDsjm6tyCELBM
k1MmHucqWUGL07So3iP6yxNr8/YlgUQZcLMuV0oWQWipmaAdYkTlcE3uOu3QuOE8vc3jgu0HrdF6
gCOERXHB5Hh5iiC2NrijDsAhGopjf8D7DPzGZTPGwxtrfP9YgvdDNwgMeZ7gcNGxMWsBIfZJ6/ak
2L9tY/3zde52kM9ASkhsqyott6prtMqfdMRBX+vmbYfj6vP8pJ4FXE07ukvOpX+ZvQHzJO0ffFvh
zwQfc2VC2LUAGyUTqzGCtNn5YPRp4szaN2jy/UZaMCv+xwEJOxitFjUa4mENb9NocZ8mw4hQz7u9
f/lHzgLuf4aE5lGQXaLqin63y1lDi7FNG6uwT3n5ykC7U4OZJnW+mdYH4h9LSE3fNie4y/81hzQv
qu0Ao1y9WAq/D3SCvYzgMizLDy7T4nwqwlkFquRLcT2uP4aEyUuAhaw6E4ZQmunvhmJ+Br2qFpZZ
9aFGuSz2O+uNzfj/jA3xpI+Dw/8TzmkbDBMp59I+zTM0kze5Cl4p+Mz//T7QZbhKUX8QMTxtOQPn
56z2ycl2BJo/KgZ6wWP+/j6UIQCsBAGEjqjrciug6t/5FXh1Tta0HZstimalClwpW/5zE8IZrbJp
qqoKJjIWOWs8m+BsjkpfsclkE+Wjcw+9DD5X5xYGMq6p3/Me5lMJKB5KNNYaBbR7IzXCP9OFuxi4
MI6pFZdbz4llzUNunlDT2OSrC9q8ILYWDeI8GfjHvU5xDUhHhSZIhBko7LsiMHVKUs1tjdQ8OXWU
fWQq7RHp0lgukB0IQHl0L6x+3wfrYpTmCVyuyQevnpF4bfs6D53FBgjfmZy/uA7w/AKzEyQo0EEn
rNKE1Cca6wbztNoPHnlyVMdRup0hZuRCPxQPBIfP59l90OsBaWitAzBk1DGoLZPsp1GofLR01uA1
0VLG+2vFCLf3RlNrUMY/ecQJdTBaWom+tctna1D02MoMcdpbCF2A8xwqTZej4R0Ki59j9UcGyia8
i96bkzmEppH4oVUaVLHZZO7z3JywOBRF4qIeuTnnc+a/r+ptUm0b9t4KPt2+EGSrhO4WoK7AxALI
tRByGGlvgeZeM05s/ORNX5J12+dvC9F/H9RzE+bl1HXmXNkrgwmvP+TBhqwHG/IDueIilcUG51YE
7280g1/ULWYsD6J13qb3GaT4vF2ehNavJIlvz5rUGDY1UPvoUoPe1eWQCNFMNInhsNZIeB50t3Je
C33wYvCVGwdnDsBm13WTG9d4DOlhksye4gdItyOA5YgcdFw64uHtfB9UkH6NdqR0fOz68ts8JF0I
NposZIlqM0r3yJkx/mPOTnLaQSdw0Sp4vn7T/2iKfauKHfnpEaMFztGHm59TNYopM3CDrG3AfStz
XvL8yW0Pt9dLPoI/3xdGUJVm3dZ6YZ6A4wwH80ff7Jfg3X+zIeyJGuKMQ8BgY0hWSCE560fsfDPM
W/bxvxkSQis2pkj/uThPoLHeuZmHwhgDGbZih6mWRAhMO5BBzsSGFfj3POwHb580/t84VXTX4TmC
f64QtDVbLMJAr4GNFaePmh71j/MbpRH+8T5nNoTZ8pKeaBryeCfmfsnmLQXVH/v1FwsCxQIfXUT4
T8yTVUGTlgYqASezumuSz62dhzqY5f+bEcGLEnRPGNRKMA7nGYUz8Flt7FzV4CFd9LORCE60GIHG
tBwYMbUj0jimprjWrr8Pfj7e2AtOb3DiB8JiJIPOinlyrNPQVmH/FdUpxSzJDICHFT3mSAUYaCK+
dFWrbg5upRnWab5fiRs29I25a2wnuFyw4qL1FHEaqPAvDSTGMqMz0sEjoNA3/lxG2ap45F67dhSx
eLcDb8QHEkcAOnXzvPZ01vmzc0kf0sl4D/L1bDNV7UvQ5/vbu4o7pUvHCzlOlL7RloA0Bwh5L4eT
JlPplmNtnzoar+XnfoUjifT0i2XFtw3JFgYnGTagF3bdLDj0SxbkPbVPyePs3iVvxMT+XhZkNdCL
qPtIIItUTzM1B+YUeJvp5T2rw3x4/Yuf74OLBqkgrL6Ijuobljha7tqnYUG/2I6ap9vfv76gMC/g
owHHCictEOvvmVfNaO7PnFPnRUW1z90QOge3TUhWALJjnDsHKPhrfkynpQHp0DNyMurZeEfyYPqi
zZmKtV8ENvCVQHQMvjpHx7/o4bvcUUFj+D6li3HS5iCkYx+CB/rrDP5llgDVYYf+XO/6/G6Yn5c1
DwEbrEbFAZINFMRMeKnh1aFf8YIYTCOpY2v6aZvY+q7Nzd3tiZQcUOPs+yIdyNquKdArmXFajGWb
DsNmbrLQ7LVNkigw+bKRYFfbILGD3OlVF6FD1l5rG9xd9rBsnsZu3tweieT7oJPC14H64xSdwp1i
2E3R5lNpnTT/MzuN3dsPDZIWvE8U5Abo5RS2wujpYKyGturJzyIyfbDfHnHxVoh/vy+ivwZwRHlu
71unCeCJ9gH0aGGgatuVTREuFEAL8EpG1kxwkL3T5JljTBYgiW6Yfxls1Qv2+uRDSoXzNoFrAgdf
7E3R6WxRSgp2AkV1XYZtHuZp/NZlhgnoYLvoivwtAnd5JNMsqRixs+lUFe+TrIgGqgiArk8EDGCG
PPTTcpQcH+PZA8EbncyePY2drKrd4pKKujYetG3lK86Dyg7/+5kd4tRQGZxhJ0UYD/0eyyLbxNnX
2hzdnjHpogBWiGIkcn2o9FwaooZZV6BhZifbauKe6t8ZGrssN/v+38zwzXc2HhPZysVBLfzUUHtr
9eWhIu0331LBgGTTBlX6ABUl0GohUXJpxmjw9l8J2uGK4uRZOVi76rBwFkhlM8VO4/HbZTiBpyCC
I4TzcFc485eWHLpSl3oWPTnurnGOLNi7KWjky3dT+nUpPr199tCphtciMueg+hR23eCgPO17Gj11
6z7zTlW5twbFVSLbB5z5jCcW0O0uAgTBHGdWY1eOp6yw0Vb4gua40FcJg8qNuCC+QQGTF9wvJ21A
h3Kp2zY9/Q9nX7Ybua4s+0UCKGp+1VDlqduu8uwXoQdbIyWKGkjp62+o78XdLpWOdbyB1cACGs0s
cUgmMyMjZi5wFZq6b7kb67JmAlRZoGDFLgB30MITk1QbUs3Efi75Q4cOzIrcAlT69XKs7TLQh8Il
28ALnOVHc9HrJTjdJbxxceVw86dXWzs+CIChtjhYz6NWRJCAP6CIgXzBWa40KxyO1EypDu7U+w67
lFkEfuPQkA+52Epmr03dZ1vLJ4vwOmmnTB1M+ei6T2j69Jvs4b+ZunmTIfGLguz8Gz75AZEWVMUN
pi5Rb3q2U/kVnwJ3K2G+vkD/sbLwnpCaQd97ByumpvZ6MqB41oQO/Una76HaEQJiebDPZqlrxC1L
cINMei8VRqsOyPr7gCAA07wRgq0uyicLi0WxFPeK3BPqIIw/qr6K88vG2upJXSJS/n0GnD96rRCV
zzIip6sC+Itwy7FShzh/rrUnRq+ANohMr/QliKSTugo0eiXojei38F3rptFH+k8HkUCs7tS0m7hp
jt5IiS4M/jI4xlVe6fcFb24n14iMyQ7Gxri25tyiravdZIvXrzfk//AD/smsw5WfpYW5RbxBUuwV
Vxwr+qEPQwjhAhTYSf/s5lHPLzr9xjS+nQ9CJ431H6sLTwiQ6NgyG1ZHi/sNQiJw4Ge/E+vy669b
OwifzSxu9yYveysfbXlo3Be7euX1jhdXcgviPl/ey7vws5X57z8dajrWVkpmK56T+ynP/HSjaWzN
CwJmCDSK5wCav0xCCzbVSY7m90Mrch4Q1YbJVO41z40ykrxqTvL89bStXe4ennXzDQJU49JLGfBQ
YxpP8hADkkLBgcVq8Ihd6pKGtPDmlrSv7a1OIFQmwTKDpm2gKU8n0GMGGp6TRB34Sx4/mvZG8DXf
eWfr82n4xS4os5i6Q43hCb+r+jR0kjBFURzFJL8TPvOGkGzRop1vPEhT4E36jy7p/L0F/bUMiduk
Ppj1oyepb+ZRlhgBz56+O3NzIgTcBMhQQcfJWGw9rR+qHvjQ6lD79pgEHv58beB862FwVMFQxEVM
cdYsPqW0Uvk0Vod05+mR/eFBl12Pym97+dnKLBBFCf5bVlzRjwWcI3hGD4VIfd9oUn+rHn6+xU4s
LJ/ydTGUFlq2q4Pu7sD4lVsb87Q6PlpLkAhBgdJdLkTaGm3PvQnzlB/BeZ9sZI1WlwE3LKSt0EYC
/oHTEzIxa5KpITG8M/os0/1ieNW0UPfCGq+jr5f8/MqdoWKo5LrujExann4lS8hapkV10OS9g3dE
FQGB87WJcwczi0HYeKbik9BAtohSxWA5RTrI+kCyItT7qxaN0ej9cYs+QtOVRrZoF9em75O9Zf4g
tyFVqMq2PjR08HWw/tZWdm8yT/cJZxdJxbZCirU5BM8+0nCzFzjjeezsHDIbJqkOOcmeqcoRIOXB
WHq7r+dxbdfNuS9wdM0KbkuGLjOvXNZnDo4/6C4ux3Qrk7j6GXhJIP5GDfQMgqwNI3OZ1KoDOjIA
g3He9QokkiqWW7IRK8lE5BENvMNBjoz/WcKVDEXhAtK8xhUHjnV+qTXQ0Rp9MOdEhnZh25cte5h6
HT+i9qm6LauNK2hth3y2v4wzzazvqwn27YL/EpC7ZXHe+QA97ADCvjMrb6NpYW1mUVOmQM2g4xf0
xqcHmuZx7rZj0h7SMqgcgSBrvGjy/2J7fDYyf/SnwGTqi77NFIxUJNQaPz5+e/dhT+gArqGRFrfD
vDs/Dd+ORo8SNBMHCxJTkbnlh1Y2N8Q9kJGb01mAUM9T+Gn41CvFFFcjB4ox8dvhud4IfVfHn5nh
UEQAuMhbRB1Ci3OVC4wf8ye2J/nj17OzssJIWCKyh8oZNvYyaRHHupNABoMfPPAR2UREhX07bDm2
tW/AhQCUMrIWiJ2WoY3kbYM0GT/kya8O3cud2qCz2jIw//2nRSBDaw2InviB2s+N+eHp91/P0rzP
T2OzuR71nw9YLHLeonPN6iQ/jCz2B2uv4tCzrgl/+drMyvEGUBD4JFABIvO6TPPVkg11N1n1gRGR
+UqYjU+r9IDC4nM8uC/g/N04G6urj3ZPAMj+iaIubjiQDddl5+r1wRrqEclqFHmaxLnWPFFs3KVr
K4RaK1JWaBqDJvzCc401b/JK0eaQ9eH4UMn/YnjwcQKnCKGyWfrodAN4cVEy18YpSbjOr9TI1LHu
0yL6en3WPuKzlYU7rNJxiN0M26wm2lUhzR+830KGrJiAbAKKIIhigfAmC2do2rGeDgntDuRNtVeq
+nYqBFWDT8MvlmFq4GDSDMP3dpjeTWT/7QmCSgsaiNFEMuepF+cQrVVI6EDn5pC8mf0raKs3lnll
v+IORyhGAVBGDYqeLnPOXa2BvEl/IIAlE1Tryzp0tpBba0sAjTg0YsMlova9KHg7GdGGRrL+wCwe
FFGctRtR+Io3QeUWWXxkFuas9GIR6jpjaW/F3WG0rxW/gvDhCHz6FnPa2lwBcYM8LlRgoSqyONte
1zZJrmGuxon5SfXe0ncKQPf3F/yTEXfh2QdAWWp7wFy11kuDZtqNy2/lG9B5gCc3gLvzuV7sJ2XU
qeiJ3h60eJ/TQEwbD5at8ee//3Rv6Jy4rLYwPu+uNO9BGsHEj1/P0IpPx6MeTGnAxs1c+YtloCni
d+UW3aHFCgt9DE360lZHVR2T/vlrUysbd9agAFkt4jVEIgvfQVqh96ri4vCie4dy3Jir89EBM0Ar
M1AyQAScpeD61rM6mhHzADBzexFvMfqvDI/wDLkcilhnRposlmKiFk8rZcCDJ74Qub9FI7ZqAFeD
DW0xvLKWtZOeaI5ClQnQkuT9akj/fnfu/287DsArqC+jvHz688uh6XQ9H6zD+KNsf8Z8IwBZ+fEz
QglMhHjqztLsp8ObRunIBuDig1fSnVFNT7qz1cxy7pVmsT1sUUSCs1bFYvfkldVmZqUDLyig9B4I
L4zFhbUlY39+4vD+QwIZ1XfYwBPq9EPGLO0I66V+cLskKu0od8iust1ve1hYwQWKqYIOGnA4p1Ya
s1FurDUU8BXp186lNkZ8PBBzI+O5NmUUb04QLjkOItuF96sT24FY00QPtV5dEAsvwSkpfyLHSnzm
ZtG3dxjSEchGIAKBeuE/LuRPvsp1k7TU4lY7OH4lntP46evhVxbmH5nVnAsAf8C/DPyn4TOZuo3e
cPeQDd1jX8QwYvierj1+bWZlI5+YWdzgWWmZI3Ma98Bo7etgVFIba7JiYBZDRA5wbnY/K/tBiQHU
/ToOoin+UJCWbfz++W4+fQnghADONxO04GJdBpqxkVO7qql1YOUfkETyF1LfKLojkEtWH9+eKqw3
8McgtUchc3nmdRc6i0VjAIMVkeQqlxffHx592/C55r+M/SLMmSwjnQai2YeK+jnqJ1vZ0rWF+Dz+
IhnoZiQfiZ45B/1exAWYubc4YlZOH8IaJK+AHpupNuYd/WnHDl7rVU6dgJCuqH0JGqICcuYNZ4FW
fn+qANtCTAtyAIgH08VU5YXG2pE35NBe5QMEijfKTCszdTL8YqYG2uSZVrTkAJX72M+3OvS3hl8c
OW5k0ABSGD6zQpAtZ1syOSueA5RQgAuAHR+wm2XY0YBYecqTfDqw/tjbd2bxpvLvOyc0Is09dDh0
8LeLpR41PjRaLQA2zl2/RSuVM15tykOvfgfeFIg2Z+G6ZaSWmpDGs8tcP3QUsl3qoFrDd4aHr0/d
qhEoCuH+A0wERZHTTcsNt9dyEZMDZ7eT9R4PENjZAhyu2/CANQSYbQbrndroc1ABotgHqDwF03wH
VoZbSbuNyH/l9M15CkgNoxSCg7H4EMWaOI+LnBxI9VHTmzi9jDVgrR6/nq6VvXtiZf4Vn844GR1T
gGiXHAzrvSZ3Rbz7evwVd+4BTQN6QbAEzUn+0/HTMgcsvKwI4NOgNXvS2kuPXRrj5HdW41dbnUdr
X2Mi8AHIEc/KszK6TArPKfqSHOLBihzpPY/9lojfSqUcjbRzF5CD2jXeAotANB5Q3m2YIAeID/wW
kkY9s1KgHvhFiSJ2ajUXrjIju7Yjir40gdtsY2Os7D60LwDZN7MvzHwSp1PayDEnmgmVHqE9WuMP
I70st7j+1+YR1QSk+9EiNq/dqYkui7lWJXQ62LlzYwzdz9gbnr/eGGvbG/DnOZ+ESPIMYK3Hup2I
cjbR/KbM8DnUoeVooUT6bZgS6K2RPwZCaY68l16nwypYvJFw/qSefF45pk9GFdqZkQWcq6evP2tt
cVCax1t67g5xlq0hblbhldHYuMnqLLCgW1Rm93G2JQ43z/8iSAK89j9WFjeOW2eaJahFDkyzfkCf
2u+qHtZ+aVm3t8mGizj/pH+hN/Ce4EpBmnbh7TpIYYlMpdMh7zkq5Tq4blhEtZfvThysgD9pluRc
0aSOUxtFrNIZD3qsJb6XTneTBLkDJH03goEl7+ecrfls6awGTLKRo08PlnTqM3YfO88e+7CyhxZU
D6RHJ1/6v0hTnO93NHgYgD/Dpc/ywfMsf3K0faERs5R0PMjS74uo6X0PLLZb9ee1tZq7FmZXizfG
8pEfUxvauVThVGUCKKwRD/07L//z9VKdewd8yicjC+9g9U3LBRung9aTq0nIG8tow69NrH7HfLki
oQOY+tLJgqGgn+zWGg+Ot2fTrTbe9ltUnytfgVoAdMJn1WF0VM4L9mlBpgL9VW3e1sdbV5g+HiIb
bnptfDwskJUC0huOdDFLXqsBaeyl9dGKK6iDF/73O5NQVIZCBBKds1jKsvGCCitneAVXx74Mx2qX
Pn69BGu//9PwyyxtETfwpg6GT+ljMu3s9OG/GB9tzd6spX4OUs6UyHTIP7LjBKZAippuvQEeX/sA
QJP/dW4hneYsLmqoPZViVtI4Qockfqnrb7+DAfAwca/M7MmINhbDT6TijqtIcwTpRYDOcAKCmK9n
6Dx2goVZ4AkpI7y1l7dwZSq902u9OVoQ/yZ+7V3nuk/YTZUDALtxS55PFmwB9zeXdqAxsLy3jCGT
vCadAOL5ho/XEB/59nFAv8Cs8+kCLIqusEUgSFNA/dLJao7pWITMZn66hd0+vxRnC8BbgbGDzMmv
0wPdd1o1Qd+hOYat99Pzwr4PbF9X/8134ERTcA8gdbBEKDDiZG0iPX40GQnjyQtwaXy97GtLgTTt
/7cwb4tPjkm5Jao8ChbKvgpkRkK5BTc9v4swU4C5g/FxzjPT+Rd8suAxxypq0MIcm+KK1YCkXbT9
VbdFb7LyHSgrIEWIfDNSamThYJMRWNYJx/zYdnynu35lbT0u1iygHwg+FtCUWWfp9DucNE+Vl7jN
0cgeq/quvfz2QlDDgpOGMD0S50sPrsX1pIMgnR3H+E7l4LT6toMCaQpqkDMFL1KO50/VrnO8Mi6P
XdqEsWX43Ra12MpCU4gQ4wqF+B1WYnHodAs0KWNnl8fe3HHthy2uvCIst4hSVqzM2BXrnw4bXMgi
tIltvSxdOVRH0P2I9/fC+7PlPFYtgFgG6QmQBcAbni603fO6IVxhJYwr7v5Kswd096PZ8OLrBV9x
uHP+Y8YgusAfLZEsBbLQyupw5WlWcZNLK9SkGTadt1ME7dd+0758bW9l/57YW0xcmTbxADr86jik
Y2SbXUS2WgDO4ygg+HDQkVlDFhL9pqcTN5B8UpDTrI5xs3NB6A/FvmZL5XvtKwwonOFthSAEQJ1T
G0bTl6aLQv2RvkEX+/sJCpSjgc1xdKSaZ9d+OnpS62lVxXp97Mc3St+nrQbytRkC7ge83Ei2zGXQ
0/H10oGuiEuro3NvdL4nrrPy8PUqr1qAo0UeFQET1JZOLZS5nFQLebbj3FPkZlngWdAIzLcqxWtn
ZPbn/8/MP+2lT069KdClJSyYqVlkVndafo/GIj34+ltW19qZSXaBEkBae7EaJnGh/doV1bHx3tl9
v9XhtTo8im94AcKj4A48nSoBfSggKAi2q4d4R5ZRmZcbt+vK8w8bCn38OBhzUmCZVyO00dw216uj
SzRf7y8sNw4T/p7necS00QeDti858bniG3O3tg/m3lt4mDX+JbdMK9FOFjvy6d3wHvXmiY4fXy/P
SgiE2wShIkAJwFAuu+LNNOsTJhFT28wL9Np4c5JiP1nVX7ehvpd8nyfGNeZzOVMMAi2ydMtmh+dT
28bsOKBL1gAln9bokbElxrM2b3Ob2ZyMQoJ6GZrWeTqUYwMrzXDjOvtBhXSr73rt7EDTDw3kwABi
XyxCR5WUWu40uMF6dg3cSJRBgb6F8Ijcgr6sLBCyUMgA6Nh/Hrp/Tze4pGYFLOWYHjumXoZKDxEG
+iTRfLsbIiWd52/vByQpAStFAIOcwL+z8MkneE1njG1RlUePHQj2W/7IqeGP+EPih69NrRxdIJwt
5F1ndYUz5HuhGMLvwUKo4TxD84p+/6pEIwq4xUCVh1BjuQnicYpFh2U5lg9ZH/Rb9Kgrewydhbjy
HQzvnB2cyky1mDR1fexoWMah5YSjHn09QSuJY6Q6sX8BPJwvy2W4l9QTFh8KCMfc/p04AVP53u1Y
AAmrjuwTbxe3eVRXP2O69WRZ2d0nhue//7QLhO20k2PE/Kg0+aOzZego46Zm8SXYZTZ83L/r+DQz
OX8kALtz7zli80XESeq0BHsUnhYGKNKS/KdLf5jDj5y/st6LbPeX7T0YGfT67C7ot07xSviGXDLB
9sPVQeAAT78TzaiJLmyXH7n5txPXnnGDPpLIGfdxc5HIaetTV3Y8QpLZKSG3YKHx8dScaDzFEyXx
TpvuUEUJuKuQWeZBUrCgtN7t5MJsohaNGhTMZLy584yo9l43NtWKQ0EiGHfKXA2AGuXiR2S8cQqT
SnEcJu1Wj3EwUGIL4xQCSonxYDC661vjBbU9tM4ynxkkGrR2l+BFw8aOIW9chToEGX1h1L++/mln
vwxv/LlZe14NNFQvRdyh5DikEw7VvVS3gPb4o74TIjLTPUm+nWqDAVx73swwNMPA5pX6tMENxWUv
RM/vDcYCiDxviRKvfQoeaXMdzkS+Z5m7tUdtpKnbYXzdr+kYqkqE7Z+2+ZXWv7+etLM9NU8VwYPT
niMFfNTpl5RF3hkKyt73djCpiG2x5K8MDxl0C8TgoEtBXml2g58mSmVGA8mrtL3PrBKyaU2giy3K
hrNDiCetiZzeDJQDueUyz2NVdNQnYQ/3lvFRVPeZ2hOxl9oxtsDOZG7cbyvfMyssgz4ZZBpIM8wL
9+l7aK9JYdg1RJPEhUau9LtvrwYYoA0TBLMOoC7LSlvLingwy1TcC+MjiYxqI1pb+/UorwF3hloe
NJ8Wfnmub7iFDY0ftLL/6bbCpq3RF3PDe2b3TmaI+4b9CmxjI/t5dmEi5/L5ty8idTPvkgHKsuL+
LR+P2pvsn74/9ciAwadBoRZoo8VO1VpZDnhwNvdl9dpVbdDr5u5rC+cbdW7yxp2P5DMS6Uv3XYNs
R9MzLG7q/VAKwb99I82/hnM9ThcQQtp4dsxreXIvItbDvQ/MHF7iSCUt7kXNxN3r1rm4lymSkqwL
GHQMncd4q+P0fNVhB/BCgEVMpJaWLwDggbx6SHpxr2dRnUXyuymr+TM+DT+b/3TgFCFlW5UYvm9v
Mv5YfpuebB4fEttYWlRHzGXKm5tQK09ijE86N1R1cts0LNB1FhC3CgrDffh6D5zvYgCbEKQghQ+j
yCydfk7ptZ2TTEreA/vp6/I9cZ6gN/i1jZUVmSlD8YDx8EwCTvnUhpySAsFxru6lI0OrFiH9thNE
GR1PCkwZxkfm+NRAErdlame9xEb22/RHqn1/fJTOQdU5P75AJbL4AExdM7qksO67XetxYAq/jTOj
aIsC6gin3QbL9rIrZ2JFOVInte694s3K7zO2M8huq+9jZalx9nDQkVlAF9kyOEQ7wIgQKjPv2yNo
pMOuZVH6bTZFfMhnG4vsyNA5HXYbbGQZBcv6U2Ns1QZWnNbctoIKylzxO3uomnXfo+0XFngaMuMn
LhbIaL9DnFUzo4JswUBW5gxvRnSVIak3s/gtnDDphxrQHYPeuxO5KEgI/jat21KQPPeMACkDsYMi
1wy/XXrGJOWsooVL7nX9XdEikCoO1JAhGdNvROwrlnClzM+T+fl1BsCWGYA5yAiN991IQU3fSDFc
09ihb4XMvBARXvzt+AH9hMDPzEz/gDUs2/LcKR5xwXXmfdpG7RB1W+3F/3J6p7cKEq6UInxGCXU+
O6dHXxhOrOq6Mu51r7OiRLPKgGWli4eHaH9MDMrkADhw0HG7KU8Q8Ony0pSm43eT3lxPultc8opl
R100nZ9Ike3xynZ+xqDluDHYSLT9aNv9rU664qeh3kC5BuyyfVHoFtTbSSKjSiCdmRHuVH5s5e0t
mZwkUhbRfrdloR/z3N6iZ1usIQo98NZo3psftIjGl1/skbZnIqnzQ5qGXPeFfTCKUBqX3/LZZ1YW
BzmnfJzqHlZ0/a83IS285SkWJ+vMwOLiEUOp2iqDARHHfuY86sNRDNHXH7FMOPwzgtT5/BaGp0C6
9nR31K2eCq9SySGT43WR1T9Nzdg7mtB8cIPdKoPudCsO4yy+A+jHbyv3ceMHoLMEJk43KAgp0KiG
1iIQdZ4x5Tain2IZ28Z9NjhPNO2rHyAwqC5UZuYJsLj0CJ335ra3KQtwEo29oCO4oCVaWX1vYooF
niIjDXLPbvbKYuVN03W/W9f5TQogeccBnD2RqZT9a9LT7DEtY40BodxrlV+6aKbxTWn8sU10+QFO
aVw2ReVkvuepPMyFxiPZV9reE7Y6pqpXR2307F8Fm4qPiSWJH2uVvet07DJCkg/epLveycHWlwHV
1TRaEaDoKYIhcZDN95R+mcX571wr0h3vbAE6zw4JeBPiwgjDDD1t3gul9zcKvKjXlduhDiNo9pZW
6L/y03GkuI46hD1lYu4mAZ6HoEmtN8E6C5VyJ3vBCbULH1Qi97orn0rZ1uHkTMUz85w67DN92Fml
Z+zgS1Uw6PF0kZUF8d1eLyIea4hou+IRDErJTTtqJDJ67fc0mq7wByhhpb6TuOxDg7i139twvWbB
7Z981B9jSYpHAfbzC50LGrhW75RBUk62HqbobzSi3s/15rkvOu9FoqjfRi7LyV7n/a+iGZ517D5f
r0d67XpYAL/ySBKIjqvXnNdQ23Rqa0I/OmOPI6+RPaGaF1+OhtEGjOYmFOulWfuuqFgZVpXhHsye
ShRJUxYkSTdM/jhOzbVj1OOfjAzvkG5pdw1v36oJyXuf5dRSvkg4cyCZ7j5JXj6p1n2mE3SofXSw
kkPnFNDfzWd+f21MQjJVLv7dkIDI1PZULYJe06q/tgtYYpnECeRx4+qYIZF8YXriAa02b5auoE2T
pzSUrYqylrx3uhR+XNvq1msn2YWt21v1j1ar+70U1UcJ9xvv0MsEhpN2sB7sbGj6IOYgwgj1zgCL
dDK4rRu4aszuARd7qeyuQtio2Qp5W3ksRPamN85hzDve+lpevUid/1Fpg/usSM2gKkA8JK1EBrGZ
OX7GU3fXcltcelpvQzYj41VU8jxlIUGr7XUHwcTG50YDup3E4D7J4iGy7Tzb1/mU+IPV8VAHF8IH
hFb4JbThHstRJT6pCzOq6uS5bzXjya5ofTmO7d/G7trBt3lSXfFy1IK+s976xJicUHOM1r1g2aT/
HSxQ9AOMrwKEMl1EQWguIMZbgESyAVMdk70ES2xR4/mSZWGZIJ2FEvYTIIik22ugJOqvxrTozduY
AFQ1tWLyG6urQxUbUF8cPDt0yuzDzpsqdNq876LatUrf6vq63LlqmLCVLOpTSW7y0SCVb45m01y2
IzN98FrqgZ1L6FclDegSyxpKGTp4Bgl65gLkvbuQjMWBpuBD6kz1G9zZzR4iS0kgY9MK0tqw5K5t
hWUG7ej+NSatZTeyED8KCHv8qGSVU2wN8UgZuxlz7VA6Ndf204BLOGhNMoAyN3uIVfmqu7ndQIXd
MqfQyuQLByWdvBJult9Yg0Brbg/JSd3XuPHUImbKAmR3zVtuEDRYFl4hHyvCEnnZWRo06i2e3I8g
jNHQHdlzvKqsyi+0xNgjPkkum45Vs8Se08d77NTbQpB9F2eZ39PixSGg+EDEK0KwcBSRm8cK4EVQ
F/qZ0MltA2mmW6Fi3MDDMDTRaMlrSRocvirjhIeVUu4fiph4p9KY/InFri93A5pVIhJL7H+QUtyq
3KQxYIp2AvJu4v4UGWVZWNSWeHaFMT4AG/Eb9PfkmnXDXVViMaqKjS+NVafwLVmbBkBj6200yVIF
JQCQN4nllrvSIupX34l4bwwueySaepyq/BUdhPzSpY11Q0vbuHEbbAqcYS0YrCH26fxluUayEEUc
3MuqGncTkKI3WoHL4Nqwh0H5JZt+l7ZXa3udeVX3IAVEGCAWb9KwkEqGPVy8X6amHVJcq2FvNw1w
mJ01kaC0a8+X0vR8wy3/FC7HKR3yMsjzeogvobFeJUCS64MbBxDUa8E9pzFDD7tGymKnqin2O0pw
A1FbIhBX4MHMoJIYtxdGP77WY+mGNgP7A6cTu4aS4U0r087vhhIoZL387SEIBC9Zets5Ew3bQRiR
ZUFrhEhgXi05IAQwufaKm+JjNLOMBF1d96FLR1H504AXnF/1hPM9hFYzfe/g4ivCqSxVsR/HimFj
pkntm1NnpEHXZ6WfVh4asK36kbbjxH1VsDg0uliFAM1d5I4WTCWa/PWqAgEufiIxGPZRKY19rRk0
ylLqBlnv5j8M/Eu/7Ms9t2I/1rEm3YAfhkpUf49ODHJHRVIFYCfAqTSHBgRCOSjp/absqidwKZc7
PhIaWVkRh6UpRhbGAA4FCJsgp1lOg29A+eAGKPFkX6op9d1OfoyYywB3LA9cFOrvbFCc7OfSQ8g8
Q0aGKWdZeBrL16YEfSPR8zvA9OKo0vLuFZ5PvpbFOIZwyvVV7abt0eWshjtwzCaIHVn8pOU4vWRp
WRs/tF6XbyBkp/4khBEAP14HaafHr0KwP3prWzsbbsAnRUaDQdE44FpfXNot5sNz+r+m0R2J1J8o
Nxvg3jT33uW5sXP71BZBpoD1MVA6RebVji90Q7QhVC/rAHS6WWBCs+tmTG1QG9pVezkQ0QdNSbGB
vJ7Jg8lJdmEVYBQqKI5FT2snDxii870szH4f00Jee16c+G6qXIrXZzf5lVs1P8CwYL4aQ/7cUTd9
kl1e+5Zym+syQUBG8xz9qC3CJe40ODIKgdydOzUej7RBGX6SG9XftiNOiN+p+2bblswfY/I3KQE7
CAdOHsxOtepCs4eiux1MPf3TUgQugyGuhEcPncmym2YaS3Zp9nlR+Dq0aEQw1eKGZM6xsGWBfayX
vm2J18Tt7nje1Beax7KAFuke0ZlrKVAAq12exnvR9sNlYWtmqGvKvgQ7ZBeg+6LxBRnosMtq0DMK
fZoBmbigjZG1Aa1AkNFb7GcyGUkEDWcRKU0f8C/a0Et+idZhQd9oIsL2AM+VbYQZ5xBk89xpj8v1
wxj135LLHXhjKjTLoFBYeHszd8Mmtv4mRkX8qYjRc4SOZd8RGVracoZke5b6Xi7xETbvAmTKMcsg
Zw5MvUh8LtN3dHyXO8WLFrXZ9tkomiwoqf06jVZ2VXTWrTQoKPFc/sHqyv2ZJ6T/i5Y8cpO5cf8w
uXG818sKPCaazB+rpKsjFpPxIuG29KLRLEn+Ayolja8xL7kmjTeBDBrsC64jazytRW91vlFrCLcK
dDxFnhwBtXdxhVlVXyNg06Dm1OJ+fOEj7jefNEZ6b4Iqewy0rDF+9dIRr7Ro38A5/UsmdhywKW0R
quUQS5IP8VirYyM6QOhSeJgb0nYDD8vCLgl8q1QicHEL/VXu5O5Buz/8QpggQmRkLZ+ZGeqteSea
KE20JrJiyG17Bc2vweMhbimT5K7t7GzX2ByywhBPKII8aZnn82yMH4uOA7kc07Z0brreqamfmMM0
hYmj0Z1GyUecdsNtSatHYdssgufFY4FkzYVe2TEon2rgIgeNJb+ytuoQlQpbYHZaL93XcEiBBDzp
zdREfY2HArgKIe2q5E1lsoY+lNyuqgvwFWd8ZyOahUxBnO+KsinCIksfUPr/WxeI62orDwyrH0MR
93hBeNOH5w0dvLgFb+Pg1xdY/ogVbvEM4Kl7M3GaRypHv8eIM33f2RNi9rrp3jJqdQ+aqd02YgCa
03M6PH4giFq1DTOjumSg1axS/QHoGbfb62Oe5TEkG4dEu6Yjq1IIgAya1yMcRdGx65sGQeJU7RJJ
0AbYa/brgAV6jUvPSn5YHcpFDoC2FyRTtXnJB/0nMBUD+FcHow6Y2ZOLMreMPkpdgdxtMqLOikYV
82djZy66MMs/NLcQwIJi9KfuZRIcvjK9GhIACX0dSeYnra+Ty8yIExlyCm4ePPbAB4emp/rKaxic
Di+L9FnZyf8h7cx648a1LfyLBGigBr5KqtGzq2wneRFix6FISiI1kZJ+/V3VfXFPXDZi+NwO0EAD
HbFEcdx7rW8nqRNX6AcIEIEM1ApuKy9QK+q7P6NwkS58Nzj0kim51UOv074rW8jBF55JJo6uN/NM
dM2hdocHheTfnlCNMx1DUGGmSZ8VZV3fKLdusgmxl6cmam4XjQrlozvGGaqQYlaXqtx52DE23NPJ
BugaH5M5SHKYMJo9sK1udw8Pn58mpGibK2bLtr4Gm+d+iNwfqJDWj5cFG0hyV7guoGqLi6roRVu9
1OF4dIPqwW+7EOOVmKfSDfVDUvWeTh1/Xp40Gadr06KuZ82iHDpZiVFPkx+GL08keW7KBrugdtwt
i0Lnh2iEmyIeBlsLj1u/XPPY1vcF6FdPEcOvJ0rFz2YZk3QkwR2w9OFqnvWjEiPPGoF5USf9a28S
hlmmnoidmsxbcP8rp1alceuEmzaqmqwPYO0bJ+oecdh9KBPCn1CbIf4JVmG5X0KvxRbax1VaTYW6
LpQ/jZmqcGutYDhbVVASXY5gzLlrb2HFvUoa2uRLNzR6u5Dxvm8iaS+5PNF3qwgXuZLCqjra4tUz
86scxgvTCqDuo/rnHC8HhbiFxCVJm/pqLJOXoGgILP2ja1cLsxUuYq43AsmZQOyXxA14lgkId1B5
DAofHHUl/B0dVAyTIGl3oXKf3Sl8JnQUmWqwQIa1++z38F77WIrShaMzkKSuIReZSvRZWwyPC8Ry
2Zx4BWZQZX63ZHHSKoxZNnfxUiHGULLLoTHjXgfOGKTS6stiYQ48yiH0bsI3oZdLFj1NGnYhj8+3
UxXFOa7zuN5ZLrCw0GPnFk+O5k4ahxXZLLzS2bwE1XaxSblWohjx03h7F9nG4N6uPZiqCtH9AGxj
yPmCAzbupEWGYrH2EjpovIOFx1gulTk6dql+SpQN/AaPc2O2YO11NwKuitTH1mMyG5PDAkLeQwsi
yzZGgFJkfunKSyAUwwctGccMj7oBylyUZEtxZAy+a8h6d4s/2TEvlBO360bV0caM7TrUjfuES7DN
a6gxr3HwHld9rXo4jALvZ6WGcd4aBjADLkxQMjOsFNgFaUoHt836hC4bPSXf0PVFilMJbGIJzqrz
4h5VRexWctz4Y7MtPW+NatR073axRWmXgo/XwyA7cknVuKzGkPt73iddBkVKlxM7PCLzEWwjx/9O
S9QFnxR9KA1eLJBhGpXhZSHcgy0GnMEle4l7/d0GMl4tZUB3tsOlj0LQM8XSHjQrh2HVdW6Vda7t
qsxx3SZvg4LnXYLrzDAXzzFQfVnoVGCTkmpbV/7Wb6Otcua6y3BKbtM4WlYtjlc0qrZB9y0JtkPU
p94cvvoT69Z9q72LoCyhvkZG5TVEtONnGQ+4czcuG/OoAix7rpob3C8f/Z7JlTQGB27di7WlcZ+C
RFhdIgR94HPrfp8dri/qOo7r3Bb6p+csdoN1lW+7comuC0LsnSw0zcVIwtyNxbEelhfBVLiRPGlg
5vT96tIgcf8gllH9pCgPcDR0etTt4IIV2KFUY1txk0tMi0wOHt21lVPnAjA2lSJyTl64bcLv2I+t
2i5CvCDNFl9UUO9dcRa1+WQnk7pYYy6WRPs3g1cTxGdqx00NKYDiTpxv1Le3ZFm8TdcQu1Ji4JfW
By28gNs05WPzOymd1y5UWBcScYglGIYa5+Uc9IbnomhAUS4gaCwWHu9YiEK5+wmMwkeyIMYlApt4
GajgIHFNuMMa1iVJFjJvuCGdWIBCCTXOAtQpETtFkGv0jN4GvdAPvGFor4yfDPVNbqrEu7c20K98
bFErqcDqCS7IsnzT2BI2Q4Bb7XrCTfCui06n/yjS+qUPJNDIfXvfeYMP4Dh+RjaI0g64ODXHRkbT
HjstEvMzraZLU/F4PRn9PDGJBSkydrwbe7/9BkLWAp5rV69Y59DrsmldrDcwrAmYqOO0K+oJsUH6
Azd/kbGh7p8W6ExvoslnLEuSYsFr4biyj/yWu4ipFvHaFrPN3FGggIafPM59x18pwpy3QMc9QQcZ
bRd/DrKyxtUus+VMVksRPXmI01ULFtYI9SqADy3ly9j5A3696KtUEyN4brUz38ugl6/xSaLEC4tF
kLLgx4D75oWzJO2vYjx9dpfc4nf3+dQhU5K1iIrlPh3NCiLF9lhQ3GU9Q+99UxaZISpOsehhMja1
TSvCSTZh0VkPRLGfAvKoe6HD4DUhdfwEOa0YU+vz083CkQSjKJgmrK64/wbaii3vHQhTYUyADkkj
+LRfAiRYiFvPt3AEJ1fEoirgXIfN5rRG3A+dpUsu3CZJK+qYFFFlCJxZAPK5B9VYlLVeINd/j/mf
JTag9cK6jjLzp+QkTGvnilOtiYcj1RwcYvO0xCsTbJX9ej4agCYoi4DqgYaJnCVnZJzgUFHLAAn1
3BNb9hl44YOEPVgYIJ9AqIl/znWaIeJTQdkjqVY7qz7MvM9Y2h88/6QAgcwLliWUyj3L19fSLajs
aXIYwmesnhh/X/4Efz7/XJUd9bFFUA3Pr7RBdGhLmh1DdO3vjXzyEsFZ5tHr2JwgwJNAZ3KJHcTZ
fP3xEEShPgY0v/C4npr/Q2fiI66DOklRjBTK/pV9Vk7k/Y8H0ROWEujUUHoZ+Lu3T09mGjgBH4MD
VKLOLqm3f//xZzlKzIG3jz/rG9zciN+XeLyrL2m8M8vOzpsYoYi/N/PZW5zNA8QhkdJwhuDQLC/L
dOTP/7/Hn6Uofd1rBq1HcNDDFsHr4JMv/GEnQV0AjzeUDFF49g3ANGwijqXv0LjrRKazTsmr+gyv
/FEXwaWCMlsUt8N3mLJCe6XUAtKVesKGOKsUdXq/3ksnKM+J8AvDxbmLnIseCXRQvg8E0UdOVrX6
qjEXg+nPBk4Z1j9mQiTUIjTQgIcxMKlN8sL9zMXxUSfBzoO6OgGwBGjrbQtOawKEmXxyeNQo/BoV
nzmsPno+0EWn+nwnw825ucLSRPJAj9HBYhvEYT22zicf4dQHb7PMUPVANAaRBfw87wpjICOBFCkZ
4oOx1wvLQZixm+6eNl+fEW+aOdM8OrWQjCZoRiNBkLPq6/IUbJ5uCJ8eDAjvaja1CpGOslQxzsbh
lZzysN4QZIM7xF/+Pmbf79FQ3EDpApMGwARwQ7394EPkBabWFNcKsvDLOWwObWDDGz0a8klLH0xy
uKTh50KBe4jkkzMFAkX9EDdauuCQYHbQ6jj7fjotG8Rk/v5G720HJzs2mkKGBqs6VD5vX2mSsPiN
nAQHZBfTwN6OYIggRDH3iDYgX8mmy3Hc+PUOh3oEDT8Zfu8tZRARQlIUYamBrwfT9W3rwSmK0CRu
cfBu+jgEUhrigfBFkwfKVebozBsRN/kEY/J+VkFYBFEFfFFo2D/3LRZjpJJ40sWhZGxTOM767u9d
+sHzwQKAyuZUQQ5MxLMejWfXVlGh+bFV9rrx6n3gfZUpjh/9ZwunwfPHyqbqgfZgkvLjiPTYsHKi
L2tV8XyI/U6iP/BUk7OvIkNU8RoDyY9CYN3PPnWOfthDKFIQYcRBwHjuhaSjHt0KIMeDhxtaXG/8
4b/5BH80cDZP+2Iiem7RgHbX/dH1P5mc738/jqDIBEAADW7CO7ima4YiUAh1HGAYlRo07C/vXHg+
vgA4z6fLwLkBRHrMGZQtnEMdXzTexiafTLv3yxgUwv9MuxPA+N2q7zsDCpd4oTwmy66hRxGtm3n/
1UnwtomzFb+Z2tCFiEEeQyeHaa7+jEX0wSf4x9kM9yROKe8mGQNtW4YNyiUSd1fvFfvyDKBeBO0u
hMfw5r2TBxpbVrZeHHFsXkoozs3XBxDYCFCiYoHA2hef9Y5sa79uZyqPQYlba6qevt75fz7+7J7k
my4aYoPH181FMl518Sc///2p4YR2+L+ff153myAlJA3B870x0zFSzH6KWKvkyJsmnwEuPxiruAtD
kA8p3InddjaVJxFFZUXr5hhHD2o06YSCfJ8Z0t5vtic08n/aOA22P9bTtu4BA4IA7OistOWpWXmn
ONTqyx/lTSNn20ISNQBWFGhEBSj1Jy6W5sv7Gt4C7DRYwGGThDD47C3asJh60TRHLOirhcz7oho3
/8U7/NHE2cewfRE1RVE1x8d+vprEl7c1VEsDtgpUphCbz7neX1ammxiydYdaPg8qC/xPzjofrBlw
HUIvT9FRkHeefeZKQc8xqSI6TG7Od1A2fLlz3jz+7ANLBx5pWDCig+HTGvA6JedP5t2HLwDEL/A5
OLdAjf32C1c+jxazWHRQB4FajCJM9pMWTr/x7X0AbE5sCtAHA+SBMM7bFkTRe4isJfHBdmvIkiK5
Lsz67930wWRDMRrcmhDI+WdWv21CQZPhK2SrDoAxZ0RcK+dCsy6rvlx3AxhTxKCiGDQ/oHrODzEa
cm4OpGlyYEJfFPv601PSB6vgmwbOFvHSL8tuRub1IH9DBzbwdcizuIJF+JNJd35IhgcGmX3w1nDj
P0nVzx1dxiNFr1E0+jjEOI/5SBj7e2d8jGEnGcfdQuccWh1El8vt37/UP86OP0bDydwDxT8uB4jL
wGNwHs9rBh54rJiC4zxBJwA3riQpQzL7gS5zsOEoiY44tHrkQ2hfi9ofX62K6EWjbfG7plG9bwr3
UaOQy7r2C5o6weIjNWegJgocXC2GtgdXZa7K5L4cWtTeG/3yBmRpW6ccJSKyem+CDM4f2zLklKcH
J2mQa9b9ivKObpDR1htvDKDog4Bs10N4gJI0coLOuKayuoQ+sLy3NDzCzevmf++Ys1nyv/JwrLO4
tOA/zuHqw5Bw5GRcdleVY854sOnjGz1/+3sjZ/PkXSNnq1UMQXTg1R678+cGgj8UxpwRJ3HunC9y
f/9tCOFUUGZD0A/PXUpjaCnUBLS8gxzgueTqVxRBDkrNJ2fy8/f5ZzAFiBvCDwxawHmnMZ+auoxN
cOThxbeNai7lJx12tjr+O1oJqMIoTfPBma3q+4G67hgcXcNySMs743/y3T9r4WyH7VFT3SclXgEV
ZJxN8V+8gA9YNaJWOPSfcgFvV8ayQTRJ9R4eT5wNF+X2k0Nt8MEngPkUDmMCx6/7ziMdWI5wUtIG
RxTsA+W3kPKaxZ5+8AbFbt0QTDMnXFCjShXiX6lfKHV4hZQskjrGxv06DsZwr30Z3de9GjZwxfi/
I2uvCojGtq5vE8iIHZG3wtE7uvTeBmJMKODjEWdor4eWLOn12gyQFRkI7DceKads5vB3Zkh396mW
o/urBXI8HYvYWS/zFFxAm/MZiPi0MP+5rJ2cMKdaT8gHos4DpCNv+9lrJqt4E5R3AoiydCwNIG7I
fHPvoCuL+FHwu/X4J0PnozYJinvgswJkhJDL2zaxUChU1xLlHY2eabgV/FjzPelo2tI+tfFn5aA+
WqHgqAPKG/UYUOPl7CzSK4jGmW1LVBjfeR1qfT+iK/++Pp1PhlMvktNpExMvgQH07DAiPdvilpew
O4iTE+/QiK9ZwE7LUoyTDroLZetPG/nbHmu8cpkppCa3LQwvHjn649eOg/80gCs8CorACI/OP3uB
qmlGx+8Jva3tyl3Hn5mIPugfAGQQJwQgC8e18DQi/rhUeImOZ4+F9LYy15cm/C9+PDgByMWgLI3/
Doo7uUHjuSqmtyhkpcInW39xtUbvJwCBgFULpxiWo7PxKiJHBHNp2V0fpoV4CaLMp7CEfC1KcPoE
b1o59eEffcToxBvLDDbSqtlA5fgz7uTXLhX/2wTs47hnI4p+XhrZuAW2HYga7qJ53kDMcdHBn/D3
mXC+rP77Fv9p4qyvagZM4zKhCebvAydP4GdoNsNnYcsPpvSJOImMCVg+QHacHc1pYHRrAHS4rbow
nQNw6Xbt4e8v8sGQRVgL5wDsQJgR52XcvaQYlg7QiNthyEi3hWTg78//oKNQoQl5Q9yTEPg4zx7W
Lk/kPLiYcerVdSw0WXtt/Mx+kd2Hb45RBUaZB/gEOio5m3pTlYQM0nZ6u7wM8qZ6HM0XZx/OMjiV
Yxv1sHbgsHG2vEoBpEYZTeQY+L/pTxY8/r2fzj81Ho8jACDUMI+j4tH5LUwPRULrpAiOSM6kBNKt
adrDPfP3Rv6pyvPnNvhPK3gBOOyTEJKDs5eol3iYJGXkGM9xrqpN0X+jGwOLK/kBQTOsMoHK5evJ
FRTl9fwr8u6i+IdBxtExn0Qu3vkt//kpoG2C7BUjEHMe8PRpXwC5rU6LvLrq2mplSXnr6QUyWdSy
LJfroIBaFPiqQHkrX6kvTuDz5s/OdVBnjqPgaN70kKPLFK5HR18wsnwSd333nsjhncgSPhCZJ7Tk
OXNo6UcaFjj/XcNQfeMA/RZp3KGsluugasXKCnnTJvzb5Ky8Xt665LNTiH/KDf/5zYHy/5eeBl81
jMDnR0xpA4TGYUC+8cdluFIj9TLfcaG6VvpYt251hXOT2pVCkpPn2d9h7AxQu+MMJ5EaDN3tmFQs
Y4b+XgaBmi010xBdTwBUdcZu4Qz6LOTxz7Xg/BcTqFZOg+ODMhhuZ+SEigPlTT844YpPXnvPu2nO
jaAIUcBkfT1rr8n7rolTUUZI8wZ2rWEdcLX5xZtRfnGsYLHHVDn1HSKS3rsqKYFwq66qK35nmd/s
tJXDVezxMKtGGDoWHn0xEf/vWoay7nAhn/Bw56WEYMlqupAlyW3DLvmujb68PZ7CCqcsPMRiuOSf
7V2e0yOPVPnJLc7b81UoPrGDI2x3mjxvPmB82h9xgkOqAWPu3MpvNERlMMMst86CGElfyBkmqTpm
UFZ5HXSNssuKpM5rWG6uF9m0uSOqKlchHTIJGROoXKPJJt1P6RAVy0obuI8SBlng0ozNSbpXo9i9
7tutQbIvrYJmPLAxgGhtrLotr/1kxWxPrslsvbtgGoN8gKf1Sk2J2VYeewx0b59qEky/+logCuHE
gGcigi7uo1LWq35qSR6bHpLq0DIorZtnPXoQpAXuout8VGPDUZGnLrYL1fUadXDVruVTtGWkM+kw
Rks+RLa+oHyeV60LT1fcw3VIWkFWY9k5N+Xc8wxyXC9HSgmC0lLrq3FRdLNgFVn31RjvCwNZqaca
DZsSDJIgvbgA4Zyk0qJNSpA4Aw4ag+NlpYyS+6RDzUuLKr03FPXMUkLYb5W40KeGXXVTgdKbgQsZ
ZYXr8JRJhXASNPC45LneLWCR7aqF8HQ1dsNPEcD/QMLagwh29nKoB1Sqyrq4jFnkXtd+4973Nblk
YAhoyHPnZoJEv6hXnMoIFraO7SI2zNDCyiusid6aRTH88yL5FYb1knOBOsJAdbC8EtxdCTdEb1rh
rOjYy28NdO85G2WVTSFqbzOA1qqURFPsXQ6c35+YjfAETsWdEPQ5UNJuZ2m0Qdf3FMJThDO2DhlL
mAfL73TuYIQCbu6bt/DEwpxH2Jh13fJ97kTYZ42X1DdO4tgc8FP/GTUgepLbxKc/eMLc7/4w9CvQ
shyROXMcP/iz3zwXce0d4UJQlygZiMrEPn3t3GZ4WgL44NA/BwyMeVXUw2vtTM5hgZr+FuODP6Co
J0l2A/zYJytDF+Uk5EmKMeirLagGv0uzRPe2h1qUMwq9dTIz2DYjkxnII7diqFBTzBUJTP4Qfj9S
p++fueYmc50SYaLOtz+LHshK3NadvMAFkGUiLmHSnKr4KmjtgVdQLivleNA/k5Ft4EKAG3zqObzy
hu2muu6uuR7IyhvEDHY+Bskcwig/2flWE2XQz/xFBrP40bBkvCkD+BMbdMaDwI4X7QqYWdYQzEaH
uUDfp5FfsrsYnrprx2vYsWr1Dz/W9VOv/e+yiHCQteD+GbJAfGqB14PM/tviTOEaH2m6Qd/Sp2Ae
/AyZPi+HjH/IQddQayTQklxJ9zt0mWEIl3OPJBofdYbVDP/qEEKE640+EhhYMD/qJndZ0K/iye1/
MMxMndG4ZlekHUa8aFKlQwIp+Pwci2fjlxlD3QkTvLIqXCBplzL3UHMXH1njfwxhAon6WMDDKvos
sdTkS1SoPByoWA/wc2UNpMMZzrreOjBduwsUJVDulvFDT4S7Nxx2+IrNDO6fgGQzxlxqlwJSWja5
2dL2bVrzGI680ToQwUcwQMCJAvkPB1KVyKB96g1xnqHGNelCIL6tY20yn1fORVRyu1mqpM5qaKrh
ajduxlHqIvP7EWn8lpP+EFdgBPgFTzao8aCyboyn3zAAuhcdtp/nUfFqBztbCOm+gv3Nl+BtzVAs
brHwuBkqd9m8co33CK9hr7JZDf0l/O3yOXSg24S1mdEsEN1yQkOYfSDacKOtE68syh4++aNEHGhK
tJc7Bj4qNttk6zcDyaqp9J9wvEtSITt59OuBbzqOE6iJTHlhEBG/m4pRY/l2oK+HAjUTsIpcj1KE
68px+nvIv+c7UfVjPg4JgCzNEuVjItWtcYZo73gJ3Q6js6xgupPf4I2qt2KePeiJYegeKhfkMq7U
PuqhUS7kcGIZe0l1MdSEXMIcLHLHHVDqHL4aUdA75nhFDp3lL2TzYCm2TZ+SqnoCMaROFXMAjgGj
Mzfwx61R2BWrBm2Wa2kHIIASGDNl22JjgM3pqm9hY4KC06R+NSGbM4A70ZGiWcE+DyRwCafJvmt9
/Cb8qEsjhnHNBzleLT6cF65KulWA7OsKdt05I7Oj8jKcyZYx11sXDaOrCfHErGXe+AO7brWaS8FX
y1RXaexoiKm5I1ZaYkwbRaJdB/xhNkUE8XankvAOefSqNWOVRV1Ds4g1RRoMZXfbJay710LXmz5A
u/HYheCjgwZAmZwem6GK89bC0ArEoXsNDx8c26Nwd5IWw0Y7vV6V8Tjt6cDtqqpNtO4gu1/3WP53
nQTZwOlktCMI4x9G1GLNnN6Dm81lbR5rDJ5exv4qLk2ULzXih86MUHMG9bnIp6BnORvAn4DFk1xW
c+JswUZytmERw+dTwpFDFQpO1BarxuzIbg9OhbcC60De96B7bAIYNO47Veld3S3jQ9tNQe7NCbnr
4OpaYTurwP80w085nhgYydym1IMeSoSD3TSjz7pcoLdSn7JmFQL1lkrU5dpVfhHk4Gy0F/pkYgpm
CosGRjHmNB8OZCL8RUSjyE0HA4zPqYUjEiAWmDJ+KdQGSpHxEanvYZxNUnkXmLNFhrCSvz5hLzYx
3B7pPCTLFlFSzLIiYblohiADMmRJg6Uiu6FxzDXiaxHZ42w627QU8DoGfXSQgqEcPew9MFW5GLTR
UgLgq9QK4pxor1lg1m0dxmli/PoKcnmWRb0Gj0KFNVI8OFaVMS5lIIiqrGDNd9m4S1qQhcBxd+J0
QPW5tgkZgYCpknRuoh5o11FDrhrSlZ5gGWza6CVZzEsXT/F3Y0DULUKONW/03U1nlACiCGnOmeti
O3SaXIi5ZMCBlHwTyFE9ysUpMj8ch42smiCrexhTW8ZF7iLNsA5d1W0axKUvcSzAGJyNSqcR7rVO
GbrChfNuZCUNUy/2YeeFkW/DC4XMlIrgBp9Pu40YDL7pieyCazK5n4gC8QK1qLrMozDFEMOrrPWN
BZFXTqsCFVG3DbTLtwucS1vVj/11veAG7QBycI2JNMMZytiN6qV73TWqzJHActbCc+xGWdxnZgTN
47SGHTgHBl2vhRyKIR/HeDzMPnutQpVVQXjTngzE3ljapyjhZs7U4nQ/gnjub712lL+IHuQ3ukRs
FQo4GKxbvkhPwmfrWKBaiiWA+Y0GWW9wlvXBDd+q0NA1YA/uChnbMm1NH+fhkkwrgAimrKgBnjWa
sLVwoiFdWku2cOkNq8rxMOiQpIZhQ32fFfWwYtD6JiGLyIOmRMKOLHBMRDpJJ9cPVowoZ1XC07mK
Qla68OdqP9yQZl7MurMgDzdmKlJSsie2kDJlw9DBrqXLcEVArbotiTCXIVID1V5QoTVOs8iR4PI1
5oJ0wT7saH9NWfzLdtKmWmHQE/j114AT4WhqWbItqMW+U2Mf5BUqDM7CDDtEdkZoa71yHTPVfA98
eJER8B6O8eBU+75Xy23kMB4BurL06qJjS+imfVO0mej7BedtXNpv+gkLQukvoLIgF409BRf5apag
p1ShvO2RYUXhngbm5UJX6xJht8tmMskDjPSFzoTV436C90ekQ+FagH68gr9WphlviRPXhwqoiIuh
NWD6C8Ngi0zklA1lpLMWR7wNGFCnypYzloeQw5WywNy6+J7dVqhMuVXU9jmR8Q+nN8NeRgQZD1vU
j1MbiUtTwskFsESYLbPhD6UY5zV8A0AiLUmQBm3rHhNf81ufOTDkhrzEfagdN7WZ8R3ruj2aqp2z
cIEdk2qc0xsK2y1DgHJfDkuzUkw/OX3XrxoRneoujfoC6oXhqgwM20K83t6EVTcd4qhlO7cTGCrw
Te3aUPzG3xJ5aYMRqW7MzbCczYZCJrrDfau9bXWLo33nJQibEFusSskM7i3KSR0bi1XgDxWc6bho
1CWzD0EBzF/Uhe4NxcQ+Dm6kVmVZ1HkjbJlztzapmlpzgfKqzXqOzHzPST3cEwleX7AQcDvs2K87
WWSJSHaALzzKgjj5KBA3Yb6Fob1uzLU/4cbUYznMXNL0a1jryPqElcuC3rWbMjReDhfiayE7OCsj
0+4VCnhdKx/GrQpogyly4cBerEGEKxkuQbwaflYNzC1w1wVXsD7DhBQDeC9tCzy8muS+BEUInq9S
53JxN6XnpAltYD1e/GVvkRZaDYVo93CMs3UQFl3KFjbcI4DsZ6fy0fk0dPVFkBR0DZ4RzGKwo156
EPvnWlCKmArHtt6p/ki85pfgQ3LjBljmIgpTzGCBS+JOUO1mxpOffufV4KMVY+4P3XAT1Q258Bo6
7OPRfY1ihQV67Ly9mIIp7WGtSRH8q9ZLCFFJiXh8BgoMScNOzatohJm5KJNo5UyTtwFmAw7pKhG/
iT8iQhwwmOcjKfZcjfVawvmeIWtUrnoLlxyWcPiNOmwMPOzh4HJBBA5QjX4PxGAHvkgIiBeQXSkc
DUnucglHIy2rHQTP4cV0QrsUVpdpyJn+PrRiXrm2KGCENXW2uNWyp/4sfyIIGa2Tzpsulw6UEyGr
BxI46MtQPlraO2s1Fi8j6iCCeCz07VCB9+NPvn+r/NikOI+ylUFB0w1O4iyDpNTPERixsNurIPXw
fXYjBxvDj1pnPzIOiBtCJu412Mfw/w6AYVVec1161tsVoE2uGJ2dGzIgKhEJoi6aQqsrQ4S9qzlw
PfCWHpahhlhEuzU9FJTcBMZ1HhzK4X6TleJpK2h5W0oL52w5XamAqkyQ4jdt5HgRh+G0903b7Ai2
rIwDnJAqxPdQ2jGxFWpyA9Wh0DkOmh/deBedSABSCPDjGqGzhrtJavuOZQUP9UXQeu7GNG6StTox
67osZNYG4SO458kWlujmtzSghC0zfLomKKuVDJnBXaxrb+A3BC3Kp0uYKu0t9xFip7to9ARgKwD/
w/z6u6sk3Rof5IaJRTiX8T64aP0lXteOd1lqW2cJ0+5tG5hTF8bzbqAOzXkgf9a15JsKt6+16KoR
UQUwsMD6OfHSQJ+AuqoL99BgTA9qiqZ1sbi4Uk6i/iYdp3sqJh7twfoaNjygDHfEykHZGKZToHJY
nrQt4lqm9uDgK5Zr48RTWqpQ3bcccVVcXYsLCYn6qtaTs4X5Ao5oC9sTThdxuXZZB0N/VQEUpWu6
anocMtnYviawoKYVpjiIKxo8DJhC03jqnNWitb7DgXlJHURK09bFiGI0RGXAbvKuknGqLsu645+k
KN6nihDVA6ETCadTRY5z60s3WSAcAF65Hb1d5F8u6pNU0UfPB1waUkXo0E9o97eZwaZnfUSbabkd
xutJ7Er/y6kuJIn+8/x35USgL0g8jufTmwrU1C/q6BC1xR+AeVGwATq6/yHtPHsj15Eu/IsEKIev
HR3Gtjye/EWYqJyzfv37aBbvTjdbaMFe7F1cLIxVNckiWaw6dc4FlHGADsbQBm9y6dwhVXgHLe8Y
FSvlhKU5OjUilLlqIzV6s8NIHEDDt1lrzlj7vLAEDsnsemj4vEXOMX8u/a/XC1CL35+59OlmgERa
LKKNVjnCjydNblp/c2vt+6u/Posagn+AbJ22oNn6SWnZq/pGqjpTdqVK/aaSHyIF9jqY/rzIzlxn
pHMKZ8LKuQlAjH1c1IXhenL6ZBh2tIHu6s/1YYilwP/YoHJNQZa3iFgxAgjqaFQxDFdxnpTarTJS
FR+umzAvE/RzMwyNTYhia8gBnA+j1XOdemZuuC13ZK1aL0bSkZxPvlmZutZhewmDYcqALGCQ1kLM
ndsayTSWU5EZXJDDTZx2d5PXPtOC+AHKg5/y2JKPXEP7LLgZJk0drt+5S88UTMqFBHGRXhpuDqg7
uQv8X9enb94GQn0DmtZZ/AYwCUVtwQsSNSaeob3eVbNfU3NMw3FDMhU2CgI4hTRQsLLrL+Cgs0uo
1IbxalqYmJzzOTQKx0kyusPcrLOUfal6BpWR6s7wzGOfB/s4hIlgzD4MmrTvM/hDrg93aTrnc81m
UkEJiP3FpHWbWZ7XdCnkb8f+LjJfiaP+u61OLQh16Y47Pegj1XR9sC0pLmm9weHn3g6Of3PWqBAO
tpxgGdW9Bo8ABUeRpdcp4UAk5rfSaycLzQK2lqrDJAzftCVsrVEh7u+tVnNrcmgBVEkkcq8vx2V9
dDYB0AuM0Qz3Et0vmtRKbmDEdSdqZT4PtMzNqn5jFXdTAXMLvBBSk36RPf1YO9kxIKGnD7+v/4aL
M2r+CQ4gM5oVZ58U5nMwJNtLwlJ12/xe/63294q9v27hwumwAEE/OiIEHDMl8rnLV9LgVdJY6y4S
LDu9hohleu1ZjgXyKvwDPGWWNDy3ACeeHVQRrMOkR7v0NrUP10ewtE4gzajf0nkAnluEyxmdTxHR
KyY3SNpdSlYvCo4kljZSeJeVI+Ruj+H40stffWNfeTdeuVLnvYQeAIkBDEP1XwH4iOjk+QA7+IIr
CP4mVzHe65W6C+aX/3A/kZUETP1UVTtq+v7t9VEvrBtgXAguDVD4Gp1m50Z7RSIlgiyXa2ZQPN7H
zcv17y94Hl+l85fKNYGESGjRJpGkp20xujLKTe2DXt9JwWthiNTHAdnxMFWA+lz0ynlZzxtMlwc3
UX8pWrhTpJXdI3bgcuPOFgzaOubyPi1/55Ok+lDC+GU/4NzVJmx6iOi3U7PpmydiI0i4vxqRuTcG
api1f/OG+ZsFx+xZzhGk4rlpejNzOefKdbXW+dSN2Zd4NF+oBu2um1lyA5UkM3Lc4E+IZM7NpCNk
Amhnj25dyh0LFVa3SZysEajMXzm7iJlHXJuWUlyBu16Yx9BJyXNF0ujaM1VWw1kk/5YpYhoyVZDx
/RuGdGJMONlNH+qqrPDZzjXUQcAXYnntxLjA6szjoQV0DjGJ88TxKBW3lyMZOLfzYifQlpnJsS2/
Fkq/qShSpiNwhPog1yu43sVpBMxo6bNTXoDPuh5MC+C00Q3amoi2Mz8M9DHHJml+oz3WibxyMi06
B/gehU5U1GvEl2QslwZJUGd0LeprcZC+m7T6LSb+CoPT0QzSTVisgkwemWhtdPu6+CNX3p2V2sfr
/jB/4sL5TkwILg6aMfKTSh3duPmuZMomzZ6GDCZfY8UrFmfrxI7w5iN7Zdu5h50M7myngCJRX4kv
lyyQfCFUBresEiSdb9aAwzCCqg0LcyHJ19PNQJFvxchlEAviSAPfSEcGiD8C6HMr8ljCHZ6qvVvV
sLWCZwX0Vw5QeGaRU9ebLAhKaCrz5H4c1PBjDjXlQevXaCkWXB2EJfI/1IxltprwI1IJAnrY/zj+
yKBbZrSxYclXYY/SlHrbxWvwv0VzWFGQMZ1lTYQDKqqpjM0sei5Sb3st/zK0NWIL9bZuP+v5CrL6
4lUyzy+oMZvmYiIyMSy0EHezlHzo3WGQP6mGf6hMpBUMcA48UscI1upsF5rJT2Wyt9d3wqJlh5eq
Nuc+LloPel0rKk9RercFSdm3FtoEUMNnt572TumeoarderDFXrd58axktBCLz0EGYhkX2iZBhzxS
p9i9S2shNPVj+mimBazy5S63G3MDiXa5T1V1TRZnySxcSLRLslVmNzp3Yr2uW8mpnME1eEHAlRhA
eRlJKllRZcf/zIuVRV3YmkTYRI+cvzyexZd6grICJVENf6UjLqWmtBZnzx4onGIY+MuBBYQaVNb5
gKA9hlW4y9n7pGRtJ4BYnrJj8+o3JMtFExKxPNtOh0/l3AxbAJSeWg/upFu7YTKelLi6ve4Ri1MF
ncncmEKCSWyVDUaJCnnVDW5c5O3ziPg2qJ3Bf7luZckBIEoAGqPS3EMEdT6Q1PEqw5DywcUlQdDc
GND1lcld0SK0a9wM3dfr5hYumZmX4b/mhMMfms1uDL1ycJUABODw21Y/ILxymKKf1+3M8y+6gYXu
Gsbmp5AYFrZy4QS+kQ0uhZH3hldwCI8Ij+ifrFrZqLMOe2c9pvRtrBwdi7cC+4keNR6Uc6Pa+Xzm
sMzSDhqNbpiDa/Qk6ggQSxtoQPW/SudjTmbD137oa6JFS25PtxEPdVqOLt9GkuQYTR0qPFOmj/AF
U5H6U0i/rs/p0gPwb9+zwusLlxdfyaYcgn5B0N715SeDE1gF9yklT61nQiYNUej0bGY3mvwQqH+k
/hZQ5XX7CxsChbv5QEbyljHOfz/Jh+p9XiVaKKtumY2blJKhH672C1+6zZkJ4X6zm3Kuek6qa6f1
ZkiPkvp8fQwLF+iZASGOq3QtaY2AMSgRwAPtELS3PfIiUfS1VX9cN7U4XUD0uT3nZlJF8ER5os00
AlfiWuZP0/u+9lZZ+fxfnP7JatB3MdljlvB5qFijzQTz5fXfv+DSlkyMoc/nH+kZ4eUddjogiFCh
vlGRTijHVvlYAjK9i3vFWLmVllILdKfz6OKBT0L8799PBjPmdTYpuTzRNuQgLPJV195NUngI8k96
8AuFAhAX5Y0NLlpfSdosHL9nhtVzn46MWPMHo53cKvJfSDXsA+2z17uNWiO4d9MmK8+IpeMJe7RI
4RhkiURmp0LKNOLUenIL1f9hxvKPQi324CAoXAf+JoyyI0IJPyevfKd1wCWvr+iCy1iARXgM0q2o
2WLWsnUKw05b3mUqHXmoAXz9nz7vzK/Rk0XssjgcA5XP8ybd5OW+sf+8wQAhP9lKXumkKs8N+HVY
R3bfjm7qS5/aATUWtLPW9Kznjwg3F53l/zUiMng2nRzJTl/yePUwQHLjfRZDVyA5v4aAYrksf4XG
HxIFe42kYWm/IdJGFchkjcA6n4+uqig9K15Eeq3+gsaMiUyAvbs+gQu3v3VqYnaQkxXSa9Mcujqd
3NDa6d8rZZ9WN7Wx4uOLXgZzFgcHhV2izHMjtZKqWo3+oavBtT9us7V5Wh7Ev+8LW9ZDQ60wfNKg
PY3gztFXDn1zo67VfJZX458VYTXqxh5hRceKVu7RSAi/aGvjWLTwN4DlGUvXv+DNuTk2cRP8fe+T
0krs4Fui1o9KZeyvL/qKHZHs0w6CWp+QQXIN3nGD2jz6oKA2RlCvpDmX7fBmo0MHXhYxXvaQogj1
lhQdkmuw0Q+1C7zx+lAWXQtd8/83IUSvjl9ZfplgAhbrzUzOb0TH6xYWnYuw0dZ58s40SOfOKwGb
y+vIJAlD+JhBrDW0JhTqd71avWEsHMQU4lRjlreff8nJXoxhABlHSaf0TvEN5PbK55dW4/TzwrsC
BUbTSemKIAdn7dTfHf0c+htOE+JdDivau7nO5p9wMoIR+blwjHLZDUpkdLb+LQBGc+1dvrTkc2GZ
4opOLCXG81YnTVFeg7KwJxCucoPAlG18fP2i0wNPdzfFPNINwlzZiefRPeXLLoo5eyeqbiIP/nhH
2dvR4bqlpdFw8xPFk7dCcGH++8mU0XxBAkIaAURUdndUEjVF/cOSV5phl6zoUP7oJKRwZTFyky3J
MKWQaKqvD9Ie+Or1QSztEdZCMWBtALkjdv2aKdA6bzImd4QVV/XLbWJZ+za/MZuVsHDJh/82MM9c
gjY4hfPZUuvM0IPeG1wAYZsu/p6BD83WCKNXjIjHI+0rtdYWs5Hc3xblZ1jjN2jAXZ+yRSM8m+YK
DbyhoocRqyPFYxsDK1JtU+kPtjblWilrcdkJ8Ei8knq9KMWo5OsiqneDi1Sgc1dPhXr0/PbP9ZEs
PKAsVuO/RgQP9koLhXiTh26KmlVSfs2ArBXaV1bGyd9iCvSNTumM7Jvoxr3epc5k0TUWwR21UeXq
3pGU5y6fHorI/FjRQnN9aIvzB+MXeSvqw7Cfn7tbkVR6FZc61RKj2NgKD0NtxQ0Wd84/C5YQIcdk
AWsIP0bXsY6RhIDfwwwrXwvAlEVvI7encAgQa2vCNel1WVE0OhOX0RpKZPHQm6giJvVnv0qae68t
wWFSMCFznNpfkCYd6TWbGTZRjDy2yIDmQYdGRLpG/bf01oIBbEazkZuB9eV8ftEzV2KppSxQpNWP
VAkfjKIN6JZtwm0DmGLjpHJ3LLP09e9w69Ss4LGjX/RgNIPRreC6A9S+X63k/aX9E98Mxlx6xW8o
qf199Z0c65YTtk5AmyYj83oynsCcsxGxIIJt814elfpe6kLnkcYpOvVC0JVDJqX7KI0h4HDKAl2p
vNxKrR59ve7RS44wV87BZM3veLEQY0xeHmQ6Mx7198GXttzJwf4NFv4yf0PKRTe7sKbIKHZ2GOJq
Ci0MMZrGnvQxr9ewkEv7Bto6mOqRqpfBP5x7TmnTh9Q5nNHJoKCGSidCdVs3tOtZKzmPNUOCr/h2
ljUdQquuNwL7k3PkbMunIR2gT3P0z9enbmk7wN9AqEzGAxi2cBj0oT9xXlNSzCTpQe3Hfe5IRz0E
JqlQN0r66LMsh9+u21wa37xOlLbpa7tIm/sluih2RSd94j3l+rOdyJue9sLVLOz8BhM3xIkd8VKV
nTFSq5GoLR6yXU4faw2e2RkQF4w/Wcm9lpNhYcNHd10i3xbNGsva0tSemhei+HQsPQ8I9uTS81CP
22r6nNd3irFL1Y1s3Vyf0qVbg/uQyeRup94t+GYYD2VotioPxQp+owK1Tl6O4fa6kcUBUYlToL0D
1y1mbuwotHLHZ914e3VHTZKmd1rpe1tPa0gfxYm1j/Q+fqnTYI2ZaNEygQuhHoQfthjkawlN2mgL
kCCrbyqYPCrqBpP6IVT0g2O6irUSui6EF0T6JGDAaRFkiHc+Ksu903oghg3pmcd9Oh6K6p55NV9N
8ANxMtw71N6ohpAOE3af3phIAaGH6tIzt52qXzTRNcGn66u24BpAL3AL4EVgBvR5N55cC7WsjPFI
H4ubTx+86WD0t2/4PpiYOdTnJSnCforcT5VuKBW3drbDiCbaymm4+PtPvi/8fhn1g6zVEsVVnWgb
K8OmfDX+fF4FE+ASGVG04cS4WCb/kSYogbtyEG/U3UQnxOunCKIl0HLQFs5Fk/MlKGy4QFOoJF37
YYy0jUTf7HUD8weEkw5XnT/N3Q9Wf76CT9a4kbuk9vROdfUktnYt8hce4opS395rg3FTGU28nZWg
aKVf43pcOMvhVgOTPFfYKFkLQ0OFXM6kGVyPfGPfb81PkrPvsvfXh7dsBFQykklUnMSkjhZ7SmQN
gewmchtuYFi6RYXL2wbO9NHU0uMbjKHyoVNJ0+e9eT6Xeu/AJAQu2W1r8z18Si9zI/oG6Y+n0V5D
Xy2caxTB/9ma/36yblINMYI6xLz5u29J8k2pns1wB04EFFsKn+L1gS3EYeh9kLCG+WymLhXuCM3K
bKuywOJ1M0mtqkKQxYM2CFZuiaX9SmmOXghIKTVIhs7HpNJZaHkTxYVMa7aOAy/J61O7JBVQhQIO
Mp9ngrMj8QqVSmGSP6bTzLiPhnZlopZH8M+AcOJo5kRXTKNNrl4ezP6u+f36deBhx0nDFFlwEp5P
0FD1FkKMlLSir6N8Z2uuV79lCeDAVfBhStBi8tux+mCKHOpJdvqryNA4XzvQLi9IAJ4afkSGnX+L
Z76iekkEzNh6MkIazfw73/kSwgSCjvpueDV/JiCjGRerAwQiYyXuR3RQCwNdUvMpV+7C+9B7tTed
f17YgmEPOdOU8fnsnZ1vnbWYaaFcDkaKU3+G6VNsE3++U4wmpCHIa9McGlRwEE1PrY+ibHmrGLcF
gvJm80uZqTekewVaAmX48FpvO7cvjM+Bjo7ma8R9JOdjCTVGFd61qbKyYy6PFozMoHnSsOCXRKBF
5/RZOcUMUgnfly3N/ekmtp6vD+Qv1Ov8kptRlYDzwWMRaYhQsHwCbBERAj+Rmy8PVZeaPbg+zXgJ
2jD6zCxDnpCn752xbj61haoRiBZhsJESxdtOKOHdacjN3A+qVT3SlkH1EWHZ8HMrtfax0Yf2Xg8D
322yNr2dIj89Gn4VHwsNiJs8gjiAZ0RtbghFamjKs3G4G4gdb3wSDZsaPMTt2DXJ964M/WcqTwO1
fFv5HE+D9NkfDVhZx6BwO8Q4HtoKVV7PTGh18yeE6CMl3lopzIV93CrZkYunozl6Kh4jOuVphNG1
j0PkvDR58yfsJXUjBXJCv/UUNtOBPFhwW42j/zUf7em+Gu321jZLJIeSrjT/DGDJfifqKO2ur8RC
oZyIdX4HKISVC1ykk9l4JVrrT0EBs1Ai68NP5IyNYx9l7XZ29nsj7sMbsI+wI+lxsDO83tuReixX
DrpLvyOd8Dd2Y7LJzQvRh1ePtVZ5mvakG4epuBunwxgerg/28jKYTeBvc+/dpVYBbMqOntQokrIa
sF2QYLj+/QXYvGGTXZwJgjnmKMufXwdl0o9VoVjdU+B59OhrXvlRSxq00p28iN9rcaB+mArz5zh6
+aFL6SkPiq55hI0glTa543W3K79nfpaebzPCAzLrhkXKhtKpcL3KjSWBVpL6p0iP212BwtE+szuS
KhVcc3ibPKJ1SvuKHTjtC2hUwE0N5Lq+Z9H5fP23XC7vnMySiSZIJTP5wtRYGU3hcmpwrJRPCeQW
cM68mt2Y2+XEhJgj0GqvyvBi48k5tDFd3Sves3RRkviy6YZwHASQhGAyz9myQ+ubT7Lco+h6M5W/
i7TZ6N6dD1nC9dm69NR5KP9sCSf9UDZ64lfYGjtE4ukZMF+pF8VFT+chTcz4KfEdPUbnrqrkfqaV
hJhPSnco9sZaF8dlmD/TxM5ZQm57AiP1/POWX5CX9hX7SRleWt7apTHDyW70tXThwkTRwDGn15GA
mWmCz+3UUeiXktLZT6H8rbvP7C/X12FpGIyDjiCeZIB5hTWH/FMqAt8xnxTIy58He4JmzCilD1Oi
9Y9GJycrjQ7qPC/nO1ZHBWtuiQKoDG5Y2CZe2/rdlFQZcLyyfO6L8VaxIXLZV2E8wbJoo9StZF9t
uYj3/RTXj2zUcIPATrDxGnpk5JC8VG3XzkvOXWjvbTMpD2OlZ0y+bW01ePK/c1iozzND0zaX8vbD
9QkT2VyJ7JDmpOfUZgiwpItHDjLuqa/ADfLsKQG0A2kYHIsRMsA8NEdpMyD3/KjEub0vW/lr1MXp
VvfMZzmIkl2vdSDooDq4LWsl2KWZ/ULwEO+01oftLJ2a+85vP1oJfGXXf7N4bF/85tkLTp5uCuwR
hoLQ8nOhFxBnSZ+dJrj3SuWzA2Ss0rptVo0bRx9u7NR4Ryl3207qylEt+PHFTxAcbXS8GD0Npk2e
vkrSnQYh3/VBrhkQNorRBYMczGNsP0GgVcYrnxeO9//8fipDHPCzA4gJddOx06aAnOU5LzPImh6K
9H2LnTeM4cTIPMaTdaoiO2lCGSPwB44mzau7699fG4RwXYYw3NXJPIiZzW9Ce3urRivzJBwozBMp
SEonM1cvkHnx4Y7yg9moUls+m7wUNfNhzD7WzkdPz1fsXC63ipieAeEM8Q6xnTAUWW2CTqrC6Dm3
t6m5HdfU4i6n6vz7wpaZCqsJhozvz7G3fXCGvfNK7bB5qtBXI3aZaZY5hIXVHowoiyXHC5+DxtrV
wDiDfOW0XRoEHbzzSwca/otqVmoWcqCXWfhc2vdhdMyyXZyuPEnXTAjbrvOlGC6RNHzu2q2aQ1q1
p7PoutcuLfXpKIQrY7QyudECRmHWhyaFwWVlV6x8X1TWyyG61nITdmk9+eOnKaSKK2ffyhyJbcCD
NZoVFIXh8xh+Nos/XVVtV+Ux12zM9+7J0WGXhaFaCTbaciuPkOzc6Wunh7Kwt2kIZ8v9p7te3HMj
ZICFVErBs5XD96sU2yG+gRw7ykhxfkw1ddtotzD4tsHv1vwlOb8znlXtIa7qw3WHWB7rv98h7E1H
62oPzrbgeVJ3rXqwg525Jpi2ZAIMOjf8LJF7UaWVvA6O3CYKn+Go1cxj571Ua8C5NRPC9reqrkNl
PQi5UbYyXFTNjbRWLFhasNNRzD/hxCm8QK8rCY6u59D6oqR7Kbuxyq1pHK8vx9L+ObUiLMfc3+9L
qc9cefSM3JRrTbmLE0VylniRVmaeJuejCI1pjPwY6aBcvoXnr4DQS9m/YQgnJoS10CK76epExbMb
CLW2dnbzhu9DJQ9ZA4wRJAfPh1BLSlw2oRk8++ZGkqFUXbkNFxf65PvC73cQLM+7gO+3ziP5rCh7
tOEjWUsvLC7EiRXBnaB+N8LKM4JnIzmo0X3MiW+vJc6YiJPnwd87EQHk/06U4Ev9CKtKlVosxBck
XWx7S8U761eMzBfGNSNCLNrbCYiIjNnqg+xQNjJEJLD5Gd9b6OGtZ+iLkvz9/7b+wi1pDIESkKIO
nofxAGlstHY0L27Bk2kTrshOA0tsDvP3tS1JevOVgj7isoiZBynMHDu0+D48afXvZK1Jd+XnG8Jb
XWsiq6oiFmRSN+UX88f/NPmGcDWqcaPZnLXBc9PcGeVhtYNucfPZM6CXGgNPaMGdmr62rRHhpmde
sEYJGdFjCI+m9vkNozixIrjQ0AdWr1acgrG9NVKoVXfXv7+4uU++L7hQDXlP7lty8FxPt50bpbdD
v3LIrsyTGGe1uerpdc8IeipJPM5j9O1+F96XV4+DjkIgXDzS5/Ba8KWyiUGDDL7/3OSbctgWxXFo
VlqgFtxVpT7OS3DOPtIWdH6akz0P9SJoJRpevI1j/Srl4XB9EAtThT4Q247PU+QXrzxZ9+SYx4Pn
Dr22G+N7J3qx+psUNsLrduZfKpyEZ3bmkZ4ECIom2V2W6p6bSN8AlEOb/qw6ObSjkNuW39R8ZeLm
nXDNnHCBqLY/wNWNOVn7kkauFxzHlKT7O2TPVi7ES2+ey64qWRpThtRSRMV48BxMY+zJrmHewKJt
ZY+wFl+fu0svmE3QfwdJOzgmEfxq+rwa6KlW3EzdWr6+b4K1CHHFgoi4mewkqtO/FsKvM+f6GuvI
0iSR8yP9h6wJLe7CcigNfP9ZNiju6JtklI33RTreSHl3vD5Rl6tOb4g+l9nBIgIhEHZkEQGGouCm
uDnNtshzHKWq+KV45b6nklnW7creWRwVPWEOpQr4FsQE3VQMYzrWjCqVujsj9DZ2JkOI/vP6oC53
jk1hj8Qs1SWYfMS3EGTK1PwDYoUqGO6jsn9fW1WynbLpZ+8Z99k0vdiBtfKcvzwVsImo3rxWPExE
4FwQdE4V9QnYnxTu3ClOv4+cPiiM3FRaHK4cDUvOB0DPhoIJOpyLqJuyzuiPFVCsbPjkpV9pYVgx
sLROpwbmH3By9oBxtIspxIA9HqHU3EFDLzdrylHLRkjb0T4C6kfUZ4fuOaUA6MjuqGe7cmq2k/Re
r3fXfWF5qv4ZEaL7WNMqI8oDxXXq22Z6Ipj8n75vCRsoykypnTwOs9oEJo0qwyurMdwyOBaAJdA9
cBteQPsMswO1wIK4sf4Shj8T0oPXR7C4DGiwck4Cor3o1KQztaS+YND4FMLsbnuBeUS8E6aQTjNX
tv/iYsCRC+eaMqtgzafRiVuVfV8oncRi6Ga9azyoqLS3LMeJBeH6R55V9afSZuvLxUsQ5S8oga+B
VkSA/H+WBIEXipomKG4x36zJfR9LjcWMmUix6hG3cSC/g+T4oxRoG0uZ9K1f1b/zCYRhEIQIceU3
XqFs6kjamGWxv75+SycPRKU6rB5QiVFfPp9UNWw7uR3A7BnatvwkgZ9U3HJ6w8oZM/kRCEdUHi+C
nnG0uhalPjfSgvTGHhCnKgtrDVm25B8GiKa51YtLW4R8xQ7apzJAUzdE5cf/QPjzBvc4NSDMlV14
XcfVobhW9C4c7t+yV08/r54vRaUbflyNk+JO3gY+/fzz9ZVemx7hLCunzuigFVBcybrpittcXvn+
oifRjw4RNOx0mhiYtcWQxWmrKwhbbZvyWDtPjvIOVYo3jOLEijBJXpnSQZBpnMhltFPacPfn+vcX
Kmp02IHxJgiHQOoi+AskIyL+C2U3TD8bCDGbMZoDbqA+qmH+roJJ0Gi8XZcMaIU8df1Kzn1pjSBO
ge0JdksKqfNpe3LE5c0EJSctHq5tQyjlZ7ub66Obj8jzMJ3BceiAUrfASIn5agTq8iJRwM7HQ+6F
G0O2q60hxe2ngWDx0Klydmsg7rLyOFjyDI5r2lUcyunIW5+PKouUtm6RmHL7DFBzmyfTg1Gj6pU3
RntHn+uaFPWSvRlMDcsf7FUXzXLhGAda5dfcqop5TBv7pkY6yDxE3spsLq3WqR3BF8cRVEg+lvO4
vC9TXN0gvfDp9Qs2Iw9ZLDRYLoLRElW3yVFokvXG/GgE0QPtpqgQdsNDoqLlKievzzcyZScG57k9
8cAkUKLAljGY1V+M7i43y10xfuj0/g1nKd0+VOxpNQaVLp5GquSVvSXL8G8U29bZytOaDO3S6oCe
BagHLRb0W/PfT0aiTWNBIDqS8wvRfygQ9nh9JZHABk5H8gQApy7kX1EKDH1jmv26L2g/cQtTQXLt
x3UPWAiwTo2It9qYNJUVBRjJe7oOeK/si9RqN0jJHt5iaAZMgzjndS2cPRH6j3E6Pwuc5qaWfnnN
fdV/uG5iYUlmuB61l/kfMCLnSxLHaRhaUqy5qf7Fd36jfXv9+wsbnwcvHEM8fEFoildQriC4LUn0
H0XoHtdfuvIYBwbUnu+vm1lYEsIlmHlmsjquO8F3u7JU8pG+IzdEmAKdli+Q1r/BAo0UMPDZ6iVr
JHIfxkjejkaqodiHaf/QDN6+rNbaJpYGQpM/lxyJNRTdBZB8oVS6PdrcdZP0IE+o503RtipW3rYL
i05fBvAKykUzCabgV/mQTVozcad5+aM8Pia/Xz9VGgwC1I8QoKF55tynTMlBDdKmeSlBoAqNAjct
nI+TJ6+c9YtTxfVF2xe9rRg7NzOiAGoPbY9rdepxlLpDXDRfwiBe6flaCj/oWzNsRaXZCHJpIcaE
CyGuzMzn/HUcb5avG7daEt7qdXOIkQjcNFFwk/mohBTTu6zKf9JoV29aCJuuz+pCoMDPwAOZUV6O
4pU9mAEyw05Ec2Q3HPoEwVEj/dRG5mfNCyiljF+umxOxvPOjaBaB5r6GMJx8lbCK3aDLXtI19LoB
igZEq0S/2srpUBx25F1QDt1+dCbka00p+VK1SKjnnt5Xmxzd0TecIWS0ZkYKm+yImGX2K7uSUSac
XD8YNqCaN6PnbP0UePRaS4FIgPWfQSMSTas7hi64PUcjDcoaVVRXNfP2IfDjz7E0+GibxW1wTMw8
f0wkzbyTK73eNh5i3K1kveHJy8bnSQ2HBfhW8SwzvQTRy5Y2kKEO9ppdPDeatUJdsXQqn5oQLuIM
PDbirDSykBLYmMOD7ki7ykfty38lj8zfCZ2fH1Ak0HQCmO98kwaTg7CpkkDTpm39AUj4im8sHWUE
R6wWG4Mmd2Fzxv1E0nCCPqjfdv6jJa/EyfP1J0TnbACifogxANCKz2Qn4o3cqbSoK0lxY2jfwkTe
l8pL6vt0GLyH7vX6pltaF06zeZ5Au9LWdj5b6DoFTuZVo3uvWp8PdD5/fv33aYYwOEAo+wJcP/9+
W+rUYuNmdGlYaHZm8Dipj+EatHlhSWamem4YTpA5gXpuhEfcYJVIXrn0G3sfourj9TEsf37u+eOq
Jw4T5whta1OipQSC6G+ZcRtSPrluYGHN+f3/DMx/P4lSM62WqiTDAEfBsVIrRtHtHPuDanR7eOy3
nervrltcHBLNQFAn23NpUz23GMR2P8phYpDf3of+MV257hcuSjJoBsotjAulHWHGmr6rsrpqLARi
UPPdds9Z9IYBnFoQpmxWJjdro7bcbPoVUzgLtTW05toYhMu+DX34durKcltvryh7udrVK3tj2QIN
kDBi8h9rXqSTZdc8zcipcFgQ3t+Rms3jd+oaz87C9mYh/pmYf8KJCSkr5bEm80aa39nQpcFpqMff
so+v96ZTK/OvOLFiJLY6VRMDCeUbKzmqa8iU2V2EMxHVMghWFXgiQQoJ33fMPBuaLrFcI/hu5ncw
DRbhd/1rNb0eK0hlicoOiYq59COmZZWMfmU7yy13Sr7W0m+neLw+UYvLcfJ9YcWLslVMzlvL9exu
28v7GmCrp/8qxpXbdnnC/o1DWPamhuG96xhHrxw7/cZD4SU+eD+cdv+W8cx4aegQdFlMJUEVLY0k
fExXMn4k0ra2n2J9G73Fu7ig/t+IcFaVXqtmuu2ZrtzYn4NUvYFx6fv1cczzcelg/0wIj7loVOVQ
6yWTxn7ra9nFBz/rRtD+w811O0vHLrchVHozYTHaDOcbZch9yOnpiXGlfDOWO3+NsWlhHNAlkfOC
F46IUnyglBNylMPYwUPhHI30tv1lrTXGLIyA0uTMZEmRUoN+5nwEql53TQ+bitui5vszDFccamkA
UM4pNv9VQXcIF4dZyg7yjAY3YdHRuFhugwri1w+vXQUHC9x8nCUzE5AwBpO2evoEI9Wth+2obZy1
vrXLQcwENrMu2szRc4FRmZBjRl2B9HSNVD0wj32uxkc/MF+9yTEDm/LMPkakK9aLbZRZ80qRVHcc
wMJIB9N6TpV3TXxU5Y/XJ+zy2Dq3JBxbQWPKcV5hSRpenPIuBTSvAGxFZPO6ncs46NzOPLEn90hh
RlKaJw5k1PTT6tpTWyabonEHLdtV1bvm9Yglh4wg/8EX8GZxt9hOpfuQVKiuZfl4AXq1/gP6bxt1
en99XJeb5syQmGLJxyKx5dmQh0Tp0H6rACVet3B54ANVoikdVv4ZHSW6dB+YGRxjpQHhVrmbdLSv
1aj/UTTxIeziH+rUf7lub2FEYLBI3c6vlEstDAmuna5VhsG1eutXYnLUWNGryyDzGQPxLyVSEvhi
KlLRch1OCn1wI+N9cNCDlTVZ2KQKgZE5P3wIUjXB15qiLtTA5/PW57h9VwUPSbyyJotzdGJBiFoM
q02H1IN+0IvjTdu8jGvB3ZIBhFDnc55/cZ6dbxc5sK1QUzPYzJCXLhqUrP01ivulWTo1IQTBqW+b
Ay1RUFgTOTbTric/mPQrL+qFxA+pB1RpTfKD0FCIS+3no6Z2Ld7U1beoM2faJiuPpn/0pS3b0Rj3
cM6aa0WOhdmjvobOHxA8Ho2qcNX4XZXGVdOQ6lb7rV23NPDdXt8kC5OHhb/6B9Anoopzvj6ePtZK
q8EHm/k/7CADc7fr4uN1Gwv5I3QPSN6iyzHnP2313EiSaF7SdtRqiuJhNMZD7NUbOTM3cnLrtw9+
fpegvVfkrw5ksUq9g/Q9/UcX2DISvXaAFPfk1jEqjFP3sy/1vZzp32BmeHUaHFOQiRGRUyEiG34+
QDU0UkVuc5Kuzk3W/e6VR+mVvFSkjM5NCDs1igv6nNqSfGsjoQk/PtR1vOILS94G0SW/nxubB7fg
C6WUKmUsheQ2o86HVaF5VOU1+quF65PAEqIV6jbENyIdfJD12jSLwbpS7xxSJ3lKS3trpvD5lN7O
U5CgDety5RhdHBfFA9IitA5dbN1YinjmZ6yO1iDaTYby13X/XthDOBOJI0hL5tqxcMblpt2FZuGN
bh4+yGWMBmy06cLXXzUaiR3IY+gHAvsrGIFR145rn5ReMkm7qJq26dpDaWGaziwI5+hYT1LUKVhg
Reyvbbpygs7/9/P3y9zR79BDQ0oH1QjBgQtandTKkBo3MMq7PA31TaTk8G6Oj2WkPtp+aW5iRYfC
eS3RszQuOkHJhdI1Bo+TcIiWQ1DlQZu1/0falTXHbSvdX8QqgDtfydkkjTSUbcVWXli2E3NfwQ38
9d+Bcr+bGQxrUOP7ED2kEvYAaACN7tPnIISaApZEwXQ/NglDw4MCQGbEATgELre/EdncHHgyhFo/
+RY7cm0/T77hbW/72dodBDtgOocKMFLxcg68JhpAERrsGGBQGeodYfYz0Q5d/2i7y4H2ySavqn3s
LmgWvY+EUhw/hkg54KLFPF5llFGvWrTYyAfQOr9pSx4UwyMfgGwr7gdHXRqS7gpu9CJhXgzhYhsg
sKv9rAD/1u2JXPOID+1NBFd4mci4aZSHUidrigmqr1+1HFA2xV5deYsgYgcDOt5wqCPLKYdCH+a4
gQxV2EJQtsdZSgf7wYhdkAcrjjbhWfKmgnQRhOzAmQG6bWnPgmvNAldeNYYT+7TE0zZvvscaihdR
vEub99uztnbM4RECLC5evwJHcOnlplnaZtXD+/TEOdgzJMLKrP5LI0QRLqxcEShd/GtH8oCFjXQC
re4Qpr/smD13P40/+6l+bn/+hhcgUefg2hZisrZ0ovZ1VhZGM/dhPm7AMaIiwV+bLrRWg6YBt51h
yL0mU56WY8XYEA68CGf0JkZt98lxVW0Ga74MVAfcjODsQd7mclVsABX0qbSxX0Ac9HdMVfDltWMb
SU1IfsOZUWCVV71OCzql0RCSKqyzX+b4FQE8HY4NeuMyaMXvbjvZ2taBK3/IdINfV85uuprRVUWB
cyaCCmmVvHfNz3JB4ViVLvj4kLxzzg2JeT17x3sTats6E4bKF4NlG7Oaj8sSHQy7eWuNwSdxfzLz
eleCMSIwi7+y2N5gkRU+uFJGB6GKjbw6HqqCskC6Ohhp3KUnuJwqvX22+v55SitUcUnQWTbA6P2m
L0twCudHNlaeD9joIXWNL78x5zirUAxBCHP1MG8m6nX1gA2nD6ZfFgd3fHWcb3WkUrL5OCGu5twT
uARAt5AqlXxptAtr1iKcINYEAcC4eqr5/KWZRnSjQruccBsK2eYmrb66ffxjHqCwYZUQklyqoCPu
T8jlbvR6fhlclDSpIBsrTk5Jt4yomB3Wti5wP2jdMKHuiBfEpW8MVYySe4oJKexD3R5zdOS7+f3A
MkGoIxIHkNtFCk5aeWRxPQugTR6a5Lmie/r99qKunAtIG6FsA1AZmAfleLGGKOVgNtDgBl2N33y1
+P0gYzwYcbyBAQMQTdsRk3i2gZYp0SOrwu+v8zRokQ9T8sCuHD0mZNgQ8HykWOQGl5LkcUOEQrZW
GIHjQgm7fe35T8P6kpAfEX9y28+/MWdnBqUQNW5qL3cjvPFb7agx3XfLb79jAEldnHBYd/l0Q40T
GhAxVMUtc9t5m/k3HBevUKCaEekCweRIA2jNzuKzZ49h7Hj+i6u/JVRRNV0JOGABngsCNryribQ1
Yr13a6clI5izs2/a4u36pU99D8DIvGaJP1oqdcGVC+HcoEzTb5pp3qcdHUMHvOfFvANnYNCkn0l/
/xP+wo50Ns117rAO1JNh7nrPhLuPXTJ8Sbxud9sDVMORgpuOTnpVTQtWaELCTX+xuy/V+D4729tm
1na/BS5u3CtCrUjOHOp2m9CBIQKFdOZiHSOmuDJWTkj00Ngoywv4IrTxLjd/vUxZ0yYDFFD56DMd
EBZAP9j7/YMQ7OXQnUAcRWSCM9vk/9mO1ZJCOepTrVJLXpslpPSQj0Z8YwKQczkKL2k6UkzdFA4J
wkuW7O///eeflwLMzjWGrF7YFLbzZnGCXBVhru3F8+9Le5GkwNktE77vmpBT86NqT+lj02wnVclZ
YciT4EpTV9s0Q+N0aLBNV0CC5NXjQWEhA6p4Za4bQu+Nh8ftdYmgcntLc5N6Cm1rBBtYGsQQQcmd
TwQkoPOgcK81HwZlNV5OYEX2rt5OU63h36fQyh6W9yb/7JJjYyoOFbECUsCD98V/TcgTh64FNnvu
OIULS/c59nmPJs2gq5+K5mjbqT+pXGLteDk3KJ1iXWVSli8waI/fy+JpSo91+16oLoH1mRPU4qgh
ohtLLOPZ1a9xxwRWlkyh5uFSRvuSmWg+Q8vJb+wfXDb/b0baP6hxRwWwwHC7erMwc+9BIPe2hdX1
QZ8H8lHo00dD/eVAQHhL5y7GAdB2ZHrKx7F99vqpCCK9q56c2aHIspHx4DDuHZKcW4fb5tfmEcE/
UpNAZ18T+Vk8R35/RldlHX2m5NGYN6OqcVNlQjjM2VKxWsjEezBB63eexxvqffbQKnF7HGvn6Aea
EYBG8LLKeSl7biu7ZDqKCM472wxEEcqu1Q+A7EXbsZglNLJIXu1GE4+aZUCfOxB6VuuDsbgajrz4
ya3Mr+3vplv5TqoCVwn3kjcvar2eg8wKTiMZD96aYDl2jZmGA30Hoeu2odOu0Z+8ahN1NOjHWuHu
a0uF9Lsg2sTfqzxlbSTgvtYXEvaxB2kAkxcvs22Op6XRVJTEMgemSOehyxZ2LFBIgA5I/JZzt9AA
cSYzyj7uyHeMgdrzFeWFHVLZgdVteroEBQ56Y2Kgsc3AF7RzyKMNPtZpW5WRb9IfzXTsq59kQLdS
/tC2Kp7ZD6Hlq8kHPytiZET/V6lOt/F41RlojVrMfdQ7QR3RkzHYAZ7poIo8mukevbWIhKFd9N0y
H/L2FYdFYM4IQ4zXcXxAALRpClWKXBcHwtXPsnHkIUkJyWP50cacKsohwENE1sAsj17q+j05EG16
LesfWpW92sO2tWq/dI5z+5zWP5akBJR49Jul20eG9zgMja91MVQKT9OQvbqMBjGbFEH6+vKiZ0nA
LtAqK6fqWF5BTwzazGGb/eG5ic+XF9J/Wtp2B/L2oAFzexltvflXae3M6lgaj00VJnOCx3+10Wm3
7Qo7sBzQcteRj6rAq5293j4xVnxdtFiIOoDQuvroPT7zv6hzpzkq0WsxMsY/8VqPj4Isd2tXXIWg
WNnGyK+gzUiEwsDuS5dVFo+a1TEsWQMh9mPOIE8zZyN/tPjIAndp2Bc3H5pPneZpittl1bJgqRbJ
UkQz4vY5G6Sl5xbNUNMJJxcscTbZUP7C+EvVxbsJRCdLd+8xjLw8so0AV6EvAKeWtKkrmmdmk5V9
mLpPOn/6dXvJrkILfF3oM8HvUYHC1rocDV80cyI5Rf2mtrygGvLEBx54CCBYlh4qM48VHSZXLiLZ
k2+uqdXY5E19OIGWYS4S3a8IEBDIBiqm7SroFIZEZQrZL6AU5CBAAEPzfpqHkLajHTA7dp/QbWH4
rpa+6WPC95hvFS5qdTIFhyFaaFAxkmtStVcMpWGbfUjnIzOhl5I9LfUbu/uBI4Z2ZkZ46JkHIoLp
R32GGaOyNsTM/WR+v+0VK6uEoiF2l0gDwTkkHwfTe9FQunShsyR/DEtbfKqahQaGF9Fvty2tTBla
wCC6hk5MgbWR9rFb2sBWphUsRfZ3cI2dtNJ7iKYCSuyDiu9zZVQgkQXeQpDFAPQujapKFwrRYqtF
/99rPbwWxQNxvtwejsKEnNdA/6qTlTVMUO2RQeGipS+Tqr941QYEa0GujXI+bvvL5S9RT03SNmpC
ljoTcjPliCCmKF7KaHEUm2hldXAkOK7QVEMjs+wHUJTlXl83HYrH28V9sJYDGw9z8eP2pK1sVYAT
0C0toOgInCUfKKMGCUE760JvLK0SAsx0Pgxaq/sUqZunGjIAB3tYUgWQ5DpJ/3FHCTphVK6Rl5We
CREvh9SIMbhifESbSBM9Nc7JodivJxP1nf5bnp6i9qF0FZvLxPpcRBvCro4YDfMJn5ezLMsAsQNN
r7vQ7vP8AaJnS+A6ruqJcB1eg1cDW1gINWIfX7Hutw5ERCd7qaHQ3X8pqP511GkwGvEmKvIN4DX5
JhmaDW0hDO9B6On2kl77qA5wGLhxkKSy8JyUthqNQEE6k6kM42zc5CQGpwjx72fKQvfzmRV5t5lG
WbcxWcrQq8jbhLxbtLjb2wMRP/RysS5NSJstsWzwOE60DO3yF68/DaiMg19mbw7PQ/xnk4TO3Ygg
aUxSKjFpDF3Dg6EMEyOAIq+vURXW9dr/MCQhVKPjpsLbThrS4jUtc3tYqH91T4ViV6k+Lv38rHcr
N+f4eK4/cboZo0+31+P6RLr88dKmLUg0g+8d66G5j+0Xbh/K7GA2h9tGVr0Xat2oi0IYwKTSBRvb
nhZbzCjDzHmMuyNPnmyVMvDKPIk8Lno9iEBQu2KcZ3c4q7wqt7OkDAlYO/0xU7jt+udRPwa0CNgi
GaHdZbVpG1pehlBp7XTHXxJVGuf60Ma5IhhV/2NB/IKzAXQAzOh9XZYhXGw3FzhayuTQZM6e2tGx
r1X8rWsDAsgYxS/AzREQS3dEkg52zVDuCvFpfzJyiCAGtxf9unaMQxJpY/EuBW3dVcRIotqdsnku
wyKPnmYv/RYv5TGyBnCbkyet14LeLvYmHR4Tqm3pMgdzWz+ndq94RAnnkk6ci58hTSwU6phX56QM
F2vMgzSdT0Cpblnd7x2wKALi/3faLYor6ZqB+2PsaC1FTAHqkivqAhA6uxoby9AanXD2ikPC0qMz
e7sOfLx8KbeQQXieE+5Tr9kYbAnyOUPNOjslYB0mXb5t0R/t314QaRciQyDEtHCFIfQAAusKBVPQ
foR6RXlCToYgcwx1eL9TdDKs2UAsjRAH0EgUymW3gsyhmdApOzmkDZYI+U579jNrc3skkvN+jAR7
Rex0eO+VUlzVJbWeAad+0sYn6iXBBLDfbQur4wDdiKBTwFtRjmWSOOboYa/yk1ES33JKvyGDP82/
bltZGwc6b9AuSlG9hZTn5Z6fa26ZuVEXJ54GNUjnFYOQ7tqPaTr/vDB/dqRktJ+SycLnI+t9Sbda
f9xO0Wvb77N+f+8t+GEMRWEcwDhPgIqVVh5C9g4nM7xLr4pnx/WLerrvKhTrjOAEEAAB6/Ou8GLA
kTmg/67ZqdE3TNvXteKWkg6Kf76PcwpA/7VKR2qSJPWMjJ2ozrLnkbjJF1AHJI+5ZSOVBqL5B0Mj
jj8nk2pnXvsBRgYPQO52rVKQAIHAir5lp/6vsfDv7Lr7z7j+/bp0+xKes5xkHTu1WRrY/cOohCCs
/X4LvXA2Mn5A4MtJDy8v2jaDCNBp9rWJ+5mhEsZZN4B+cAilo7tH3o5GTM2Kmlh63r1o0ZEYyhUQ
xbmzW0JMErJCuH0tyAjAjcWBcLZX6KAneezG+qmHLUhjTFaA/PWAw7goHe8QL0P6ZXKA5rO9ygwa
DQKPgdePeFSBujDVcTZY2vc68rqgJ1EXYGe/wWOoX4zxSADRsoedlnnuaz7q7iapE3fXeoXmVzov
NhB7z5CQ1T/HU2+9uJGlHbKkSmJ/nurlDUgFbvsUyb8Di6us2QyTw3akzpanSW+ntxI9Xf5kp1Pi
V0xz0LvZQU2t6hrnPrymmCIAAYHGQa0Z/XYyLKPKeBuPvWeeLGPkmx6iXS+6mfI9Nkp1TOahvZPM
4h+DoH6AqikelFc0qmiB1JYW6duTXmxsoqPzVdveewDjf8elKIhBEJbKjptDADAGRaR5ahLjlXIk
f7VKEQZd3yQCPvuv8p0UmFqQodJbks+npXvQvF1sHA3Vm2pld3gQTwdgRgBpr4C6GWcJnzqY4NWL
wVNfG3/cnibpkSAW4tyATMSRQ7qS4jKcT9ZnsNj05gFPbG9SHL+KUcjkqbo1aNOcw4jm+VkH5q27
w5/LQeiXO9zmUBTU82o+ueTPMg3tZF+p1AOuL1yk97AOIOFAgQ/mLk0kUQ92t4n0p67gkwm1grKc
fNRGq79a24t/2iyN/a7xlmB2an3xsXlUB+W1twF6LtAgkH/BK0jOExjAmyVpbwynedKHwIvjE+0c
POOjO8twcIkLQ3KqgC/LYuWRPpw0uqHNhhe72VbsHOlF9GFCQHaR28GArhIullnO5uSCkQtXCiL3
qkRLwq43X4F4vO3ecsfAlSXphmympa8XI+1Pnv4HXbZW8sTmN73aWcke7SSb1t6n/WMBfONtu9ce
j1PrbIDCnc7uHDTcD9B7g9nMsJaHMrGtR+TQhoe7rUBDHTEmYEjirS/dbIQmqTlSCOhC28tfsq+l
ioHkep1QzhbQZ0gqCKleaRhJbjpFE1v0xGvcfonfecOmjrfM25jk/vMapgTQCX/FsXQ5Y6wz8VYy
TBQ5bVBAvlIV2vQjEyGFAUAYo4sYxLMesE6SAZSF6qSpOnrqSF4+kgxi3dYwjq+R3dMtkLkG9wdW
pp1voSyM5O1kP2bcpTtWxzrUlrl1tBav33UZNV7mknfb2kriL7HtpLum7blKj+P6YEZP7dnaSpdL
GXfz0hVsOPFcawOoo4xBCqLcN63MJ/QPGiq1pesDDpclJNgpzjhwCsoa4K4LfZw87+FLb9EbLQMw
gucoNgdGte/uJE8VmxKVBcT5opMLnb3SUqQzSO8XJ9dPdX/M2n2i0tFYmTu8IZH7QFMAupPllE4z
5WXtIPI+TeyYZTvPCSjb8R93bz4YwXH8T9ubXGLW8X6wqzLRT4m+QXw0qIR+V46Qi+9Ll1raNRND
LQ5hK/9cml9N6/vt33+9t7EIZ79futH6kWaQndDoaSrAKzh1PXumILWr0GowGi14jfX0paKkVTz1
xNpebkO8vAXxF5grATCXW4+0msZLBSHhEyeHNnsq9Y2Srk1hQo5pWEyQ/7KBl8gLdDEECOGpqTjf
VSakxDBnZV95pYBkzE/5n2P20KnaTlYsALyuAzpn4g8SL5fnIfSRtNpoq+WUE2ZuqiJ/qHQgUmxL
RZy1agiE6WDCEGQnMqIj1wvNy3K+nNyueVh0HQqoJeReua2qKa44nGB+hBQwSiZi11yOaLDwxok6
hhGl89Zd3hiJAj2tns2k8WdVq+D1ix/XiFBvAUM0enmvbq4oYVNteHVoZ5kfG7+s6HXuv9nDQ1pH
gdO6d/vDhTmZPGIc0qUuW5gblj/t4qGGOB84YG9v2OuFurQh+dzCq7mwdK0OK+25qA7m9Dm5U+AI
B/OlCenMmSFfVSVJVIMq6GFyuc/mH7fHcH2oXRqQfCCzadvrNGlCPmZ7MGVG4LG+beH67MfBj5cs
ABqg57ty50Uf7cws6zR05on4HHD8ODYmP26cXWQW98d5l9ak8NLso5mNXZuGqT1tHTd7SSxlCmbF
lQEFxksZ2QvkdmVXHocR7MWpk4S83NQuAEOvVhYMkLtmrzx+uz17Kz6GHmXk+MAVhXYiGZYxiH69
NnFS1FqI79iPXRP7jupoW3EC4CSQikOAg9SSnEE3x2RgZjemIbQqP1sqru/VIZx9XfJhAvwvyyi+
jjT2K3f5C621l4hEqtrg2rKgKg3qCNxlKFNLmPAq5ayeJ5qGNNnP2VNcPGRV5ufaU8c3naPAAqmM
SXs/aUdjcBjB29Z8n6wTWTRfL9Igj0EVZ/0dsST4DT84G5w0iegDAjrcxuDy0d5EUexnThmkKoTT
uiPgmSTaaZH6EzfG2SupBPVSjCAlRZtZl781Wds9OtpAFT69ZgU8W8B7oliDRIpwmDMraYMEoGlF
aWhBJn4OPOfb7blSfV+K1Bcj6ssqTbOw1MmrXr73hf7HbQtrLn0+AmmeSG3MhkMxgrh8INmhIfu0
VmQAry9ntOgKITUEHThr5HDDGdN2LkcseNd/6asnwYZTmrpvg5HdZHe2uItr5sKYmNGzFXEtDTmn
FN5M7GnDoR7Nf96esLXtcj4aacnBwuNMcaqnYaR9nq1NnM2+51V+2UCJIkn9VFPgTddcAF2MgBkh
kAK/g2RPjzitkDFJwuiRvysZt1RflxxMJ32d5sWYhIZm+i9Nqwpm19b+/NdL7tUvJZ+oh1+fDoiV
hq1e/5mT72N8uj9Phyzz2TSJZTtb98WsSuCaYeg0aT/dnVYonjSqiZLSFZlWOWlm4vsgJ2rHwN7e
9qq1bQhENmohkBG4DmCdurK44RYJmlmcDcDqm4oBLmCoJOfWlgNvf2TGAIxEKCM508RjVCvGJAkz
d+95j5R8Mui013QjmLO/bo9oZZ8gEwIUMjwXzE5yaFFnkLSMDB6HVWP5STTteK8/kpm90QY6xQZ5
APtS5t+2uTKLoNIASxAyPRAEk49jGlWkbT0vDrV4o/1w2d66k/5QHC/A/mJAYFEQQYZ0Weal24PE
pytCasXQxH6gZFFgtlYcDSA4gc1HrRKVJWlHGoY2aalZx2GUPsaP3qw4jK+nCHHRBwcAfA31VmlD
6nPqarapDWFDoVUcz23guuOXWFcRw4ifefkWhx1bFHVFh5Env8jMsrQnHSLY6GB2jZdyrsYNyh2t
H821s+/0UQXL/0gdXxsUzf6i9I6H4OUBYC1kJN0cj2GKMnJk1H5Ct27/M3WOfXPq4hmF7CXo6e62
x12vFh6ABK6G/B9ymHLXfTHgAjWtaUR3zgLll+qUJOX2tomVPLOwAS0LvDyAh5Hhn67OnZSn8xgW
1ejHGkic6oA2h7quBUg8GKraT2PXn9GkY5aaIlr7qMDL84rHrqAMcSCAK/cHAR7St0C69qHb289z
Chqczt1QuwKxYPZoJ0Ptg+DAbw1jyysy+3GHRLtdalsTkoVO0/zdpCb+c7JBH4vihFlzZQC8UTwR
ydfrTjnGy3qx2j6MiaEFpZVZT0niuj6LOk8xC2veLDopkFjEu/+qkpy5RsHQqc+gXbapEzQXL7sC
sDqVAsKaN+HkAlsECotIJkunS+IORaplOgtLe36oC/qJaoUi2l+bNBvC9y6k+oB/lbMJiTN2xE7Q
x6BZW6Ck/ZHlAF0oXHZtHOdGpHFAGrNDDqvoQ684jvrzoFiN63yyoIPEOgA5gg1/1SJJeop0uw56
EctFcvRvNDD4S/q9Np19S15pEXZurLhZVkd0ZlIKL8rF8XhDqGCHoqAMoV9KQyVsqjIhRRh9Xkbg
g8GoyPJMrcfqTl0EXF0Xs2ZLj8omGszIzvD9uPq7NH42Kumg1d+PrCt2I9rsAOW+PIB7bFJmknwM
R3cKMqCbK1Xj2qoFrDfSu4iH0cV3aaEoiNXa3BnCrHv1gkglX3wdsbhIS3joSsAFCbi02DpnISRl
nWMmoKdBXi89lCaQ0h36VpLxWBbRW2Jk33NqbBRn+zWABDaBzxb9sYDAy7XfNDbthJUebOZ7b/4G
jRWgLv08Nv0pjbdp/5633cHs9rfNrk2k4BsDMxNglhj05Ugn20koyQi4YopT8n3mr//b54X5s4lM
OFqzBm/B/gRKpf+es7vz/KJPFfch4AsILeTySC8Yu4wFm1Hv/kjRnzJYs6+kUF8NKM6tSAEF2iQG
yikmKXJ58b3QTPOhjGLrS9t22ku90CqwoZblp0vynnosOekGLxW4yLV1EsxjuOIQRV8J8JgVBH76
BfxTuTn6xc7SVJXLtdvgzIDcQ++OTu3EBfosanuT6Rvd3f+Wr52bkO4CzYlTMs/YVWafbnWmbZq/
7/e2cwPSOiHZBwWmFmPonR/Wj8j4nc8Do4/bEvmdK2rFLkt7bbHQwRYfqI6b31XleddiCxG9GNQB
0SWaCy93i2PlKdU8js2YvMc83pZuvrf1B6NT8D+sOhMYyQGC/Gixle4Xe4L4Tzvg9CTRS/pImvt0
az6uF/ffz8sSdQaUZP45PYlbPg5TsWe6d7JzfUsa/hJbqGWCx+Y3Vt5AwR39cUJXVrrRvKJCzb3C
4ekdUlYiKFPd+mLqpdgXqD5IcKE1E0h9+T0JOcII3bpeE+YOCabxNesehrZ9IAM6dytVVX5lL1Ly
USrDewnDkfyANcukjRFrQ682QTMy7ok+H6tGlZFZcQM8jIG4RPyHCqAcz5M20Qfe8xblpAcn++K2
959ZF9+XtmPrdkPUDPj+WJ6gnOxnKg2FtYMZ7y0bzy1kF4B/FRN5dr2wJJ6neWzQ3Zd9KoxRgCo2
M3khoMkptOc2KTZT+w7mjM1tb5P704WHo3yBaiYeAugClpHwaE7nRuF1LEzBJFHrFXrPK7+Nsm0y
f+2ipyXe0+jbaP8ZNRlqw4fJBfl/9tkd3xbAWyiS3AX4SSbz11zMDyV0y5r22RwV2YM1Jzr7jfKB
ztx67O2hZ2HDto22qZ1Dn29vz4PKhHSgJ4VRNui6Z1CA+IpamNFmPlMxCKpsSE7k8M5MOgPDsKpX
pAxLo/dHFRviSriH5bRQNYZ6Ahr0pJBe4zwbhzZjISmT6YWXRDtlaEX0Bw8kJdlSG5t51N54WXSH
2xO46sDnlqWTWG88zbL7lIVOmQWteTCbF6/qt0mh+5kZOhD5a8Il+Xbb6tq+F4g4EErh3XeVR06K
tquoBaNmBbDVE23+uv39lWsMLcqOEDJy8Sa3hP2zXTmNCPr0QW/CrGBB2v7JDNuftd2Y/o92hOuc
2QHQ2p1iajShae6I7Zf2MfX2NFVk3dccEIlE0XkmkmVyiNkYVlS27dSE3RD0zUOxbCMVndCa/yFD
BhV7kVa5YuDSdNPoWITLpQAPk0U/ufUJZKlz90dSP6QqZ19b/XNjUsQfZaQgiwtjJvcbGuS64ipe
uynPvy+tvsnTPE4HfJ82r175zttDzP5ieoISoiKBseZngF2BTw6pGPFQu1x/aHY0euQRFhrJdydl
QYWKNVqFjO7nbX9emzFE3eLRDJD3lT/rzTyDR4OxMOo13x/yO3mSxW2C0iQcDEysKL/LLB3oZjOX
2st4OH7T6VNaP9z985EHx1UgXuPXsgA5HG+q7BqU5sfE/tMxv/7G5z+KUoBuXkvipT1elk3mzWGc
fm3TDCQov2MAgSpazoBUumoLn3H9unQBxeZoFoGmbWemCoRkGpx/VkCoMaHDTUfZUDqGXVrYc8lA
6FgPHt2lZve5jdhXI2lf5tEJnBTke0N3jLjmo+T/RCr3L47UsjvjbV4vhwzCB3phP6Zl91dj2uDv
VUkzrnggiNX/+/tMKbxNYkIBBDTG0EQ2mzSNr8IyrhkA7kOEtjjjkDW/3Epm79jz3PAxdDTHz93O
73PFKq4cC8CXfLxggce8SmhmbV1OQ6eNob2AuIJb7Wd3KA9t2/tOkgP/zebNbb9cOR1gEKww1EMN
CC+2yyExHX1k3phOYdRBM4QNy4/JbZ0g7fKHmU2/bhtbm7+P6gZYM8B0/uFgZ1dRrDdJDmVIkN9D
I/bo1YqTbuUOwjgEhToIpUBrKsyffd6IrAbEgC7Yp5ttle0mbWOqco5r06WDjAPpfcH4IF9zhtH0
bglhiJBzenKS8nXIpmAGk/pcq8oYq6ZAFgTKJAJVXTnnlDHNZfZSjmFmZt/aJd30WfHFnd1DPxiK
AGt1XXBvAwUKLSRE65cTF6MwEHECHlDWFP62wZ/b674WwAm6CrwBULMV1BWXBjwTB0A0TFOY1+CX
IcP0PJP2mRrxAa+r5QEPkt1I8xcrM/a8KO/PrkGxBr6NWI6gHiTiijO3yOtiAgRC0IPqr7b1KVPc
5Gteh0ocaul4gxpgaL78PJrKSFdOfAqhSerXyXdinqI7pZ0+Tl4hhIJzB9cgwFKXNsaOVRxZNBC1
9vbmh4aC0u0FWvO18+9Lz4dmQfbYQxcmEoTZw9KX4LbLv0/5+MUDWuO2qTVfg+6W6MQFay8aGS6H
UjdDES9LNoVo5Bvzg67iOV1dDpSCPliNcbBJl1Qa0Zm4zMMOHY5692Skp4H9hkOJatN/TMj3jJZ0
ncdzmKi8DGyT4ONWuNTacggOfZDl4gUCn5LmiGtUm3ubh1a0c8sXroON53CnNvuHT1kgzcYJIyKq
q02f2xCQ6gceDvqr3r6CE7RTwf/W1hqnPAXvt9j9H8fC2c6jHW9riO7xEORVWjDMn2+70lqhF88n
nMf/JBrkAsQMSr5xKVrw8jlt+W0CCHxTmA5ksNLW8Em/VFtUnvhjv+T2ZhqrZlNWXfvazR5V7J+V
gYK6EBBKT+hKQZrgcsGqxuAQkYC6E+XIcnu9X3bb22MVSy5l1i4sSIfYPLAJymKw0HY71gWx9jmi
xxwhzuCX+XEiigGtdOgA6342IskFEw2I1CiDyvoYQ0adfyWlsXPQNZtHvpXsoiRB7+2nuOc78NMH
rbFNEwZ+3AiMB/t4nPdVEdZEhflZ2RZ4xSB+dgFXMMG9dTnLDoRmzZQ0uBH1+lg69aG3v7VRBWR0
8cft2V5bT0Tpgr+OAKYg03bAr4hVmtCZ6LsxsMqtmQ6KY3DlmPqQ+gAhNiRTrjB+iQeqsthBrBJr
btDqz4X2QrpasYorwwBpE9406PABw6aM6ZwMhmCJocI4Z98Lvx6/3T1LF5+XfDKbKydzinQEsi8O
2L4uVFfr2u9HsIVecRFyX6GvunmcrbT2+pDxINvRO9VKxAkI1qJ/Py/87ex4cjJupG2Dz8dgCCEn
qKgqFln1+yWHLRpI+zRFBA7ExfX5+5KpStQrXgSoiaD/dIHapfICExMpqglMCWizDWbXz6qnflak
p1dNgDIH9TQ0KOHlejlJfDbqied49HVNuq9wroJ2tf6NmhHwMogPIckJXXo5C8uhG5NaaQytAytA
f72qOXxtHc4/L4VPcW8WfAFhc0jjTV0Fv7PNgN7QoXIAWM0V40sxOgOZ9BwBZg9mMvyjiDfWlgCl
LghGC2K0q25JJ6kXQDWtOazGAKJxrAyW+zkAUDNFVs3R0RIkYA+Xqzwmc5Q704L0hEX9LWoh9+8E
Gw9nyBuJowhIN+n7bmwOo93PoT4Hg+ZnicJLxVEjXY9olEbFF+zIIBiQleHxJLSzucAKR/HzguR3
Y3SBkT679VOGRtx8VhTUV26iC3PSdCFfDN3AKJqwsYMf5DsDpa79OzMGBjpcwqhxXfWAFmM3ErCZ
TmFf7JZyn7zdPrtX4gl0RWO3ocsUZN9yB3s/ViBLqFos+Ey1JyQOnUOeuOxvfWnMABwOWuJrvIyf
4qW2t0veJgpY5fWWRJoN7xlYB43RVbYw9zQjmkWuZkr/JtSfQaR9e4AqA9ISlUPfW5GmIxn0yvWn
ZH74jc9DN0hk73E5edKRUlGK6DPHM8aZUNs0v+qWwqPF77v0aEzQmQH9cscM4JScIheJGbPbzeO2
y06zvv+dMdiI0AVCl8iwsClNWrfvXKiMtC+xdlLRR62NAGl6vJNAeAxkq5Ra0kyrn8qxHsFbmh7n
kScoe0EBJHfnu/M+yCkIV4ZADzQB5ddx1wEibnVsCEtSb50y3RP8M3NVQmbFoyDMYWHFwWUiNLIu
V8TjLK3AutWH/clGj6ROVMkllQEpXOgzHYKwhQEDUKSa3MhPDIVTfTzqJK9CnIAENwIfaHfKAcMY
90k3eDCR1cmWW6+N9aVgv6zpW8kPxBz8uG993udBwwp/4N2GR922uB/4hogFeDGKbK3AI0mXARJQ
lcbdxj1p7eS7bhvYlgJbseJ6eNFawBd/nG9y0KI7A5uHoXdOemP4xtBtq1r/ZIFP/O4NhLQWug8Q
t6AzWB4ImQbPbIrWOZWWFdCyDYq5v/8Yw9MZZFlAVuESkBGuZuRCJNTL3FNpN/9H2nX2uI4j219E
QDl8leTQ7mB3uPELcVNTVCCV069/R/OwOzYtWOi7wOxggR6ozFQsVp06J5C5GWbaSuVuYdchtEZW
CWbQnavyaprc7zWic3/m/5gbs7qPe/qL7yuOzCWS2n6X+EdrDJssqr98fA3Of76ymbjmdv3Y4PN9
EQ65CLm3hjNZnCCQ7c3s/zMH8/z3s2dCyZq+yMA3cazyPMxzIGjXurHXLCh3VVWNsi8NWIjF8/QZ
z+zbU3QdHOGOhega0DIon+GZoAzAKGrh0Rifr5LH0YLIaMn9LnCI84t77b4C1zyIv/5i454bVWYN
KH90/lepfxzKBDATLRRrvTlLh/zcgjJrTWpUo2/DwpRtWRLy+o5/PGxFDWZu9AXjLJDs6tkY4iSt
a5Twj6MJfkIN0P0PJxqwLnDGYIvUbdz36p1iSkRHLXWPfSiHt4a93l756zj18vPKjVLY/WQbHT4v
wFcFYFFsb4vyLl3ruF/Yv+i9BVfJzMjkI6683GCcmWbWWzk9QvwQTBW2+HF7GGvfVzawnASQ5Mju
HSeQC5db8+PvQ7xogPFHqgeJnSt8LPSDcBNNFT26w0sS5B/Ul0Ce4fLzyvQkDFkM0eHzYPVq28Cb
IvPj0ejFAJQJyjo7s6YWFtCd1G6yjzftYAAIG5BrwGZFx+bl+nbIlCXCbSjuOS24s1JtxVcsbFOU
UxElzk2vs/zB5fc9TjQqhorA/4kqEMyOcilOdWMGqA6tBIuLtoAhmG9T1CJVUJru8AzsRj3CXf9n
3X6zzdfO+EbW4DBLOxaX9n+sqAkNA/TofZ3DyuTlkdP5KEf/xZLjPsKhg2/HQ0HxrwM6l7jZ9vQY
OXkbek0TfvzMnX9f8a5jEdta7HUUrFlxwO7N6S8uCGuWXUFrICCpQCxcLjrAliTt0Kd0FOSHF//g
0e3fv3A7nH9eVTy2aqumfQrXrQ/3mf2T2T8NshJNLy3yrG8GLDIInq/4OMElWtRmV9BjFkto2WiP
TOpvt0cxO2glXp/Jd5HzwdUNtLCyykbmloaIff9YpujLm1wW5o6+saW/cw22BbYyX1n2peOBawg5
Rbz58T9lVQa7tVmnY0w6scIaspAeSKtNcSrjlbBzcWT/GlJrQ1M+ZG03wBDhL0b/HMs6MhvIEfX+
kdA1B788KqgJ/z95mrrXDIfI0dKxmc1m42y6fTbdj+7v20u1tBsQQ6PArM1uRX3ulpS1tEaaEeFI
gowNRJbY7raFhSkDtQXCkTlNet0w1FIz0UgmnaPpfUrKfZmTII6/JoQHtlwxtTAYmIICDSogeFM7
84SexbyyTT1Wic45to+e8WqvqR0urAeqp5gqwNIg1qti0urSIyypEhccp3rE81+5kAevh5BGsXKz
/LONlAMEquH5ctSBXIXFy4EYbmNmXtE7x6GTYyCm5D6NxaF1nChOh59D32t3mNdPht1HvSM2txds
aZhoq0YOD1w+4ItU7jUmstHgTeweu0EcYmsfP/lyy3L/434IQidIP8/h13V+GF0KVtVKmGn1Hdu0
7cpeWJzD8+8rm8HuB2RYKFarMsQmHXZ2fddrJ208yLIIWF4EXbuna9xBC/77YlDzYTjbgVPtyIRW
GBQ5Ov5nwMj6z7cXZ+E0XRhQghrkwwbSmTAwtGOopYCtIjkVFzwAvBH//+22tYUDBbprwOZmAR+0
witbIXEqGusODhThR4d8L/lavnNpOGBvgX4BsmA+OmIv50uIwZPoaCYg13SCgn6yWR/Y9rDVM7FN
03J7ezhLq3NuTdkSaUK9Bo9KcmSG3kJvFwQPLL0HJeXKtC3ZQUQ408PD612l9nIRUy0DU/OxqKa7
tqgfOKge0mytur40eUCXokEWdyy65JRUZemb/cQqDMfgWUDRuX1EGgQqtmjBWnFIC/sAaG+kuBAw
4D2u+iPi9GlWWwQEUlaJbFuY+t8+vDKgcgRpFCgRgJVWdcpbP3O5tHL/yLLI9gMxbvRxd9vE0hjO
TSiL74rSsHkhkNF5jp1dn6zsrYXPgzJq5sBAneiaiUibSmK10vOOYIu9q2SxyfN4JT84RzHKrYBy
HQpdCK1msR/lVpgQeg5djAeNb5HQtz4VzrN0tqaPBszvtH6qVxujlsZ0bnD++5k343IaIGAPg83X
mmUh7oCVfbVwUKBGCteEmrZpXpVpGR76hdYIEJWAJIjs/TQg5uuHlx3IezxmUV7zgHNTQsOuT3rR
myaINg6TC9zH/vbnF84gOCgR5yLiAD+EinfEqy+fWKOz01AJM2wbLyjjYV90v4lZzC2r09tte0tL
Mmfx5/Y+UIeoVYNSH+oBkKEYgoj3EJc07v7i86AjmXvt4ClVnm0UhflgtRWkltw/Q5ME/srPX1pw
fPe/3zcud9RI85x1FFJOadGNoTMWEafdRmuseuVFsGZIOSsSOtikzDEQFAabLMyzsO5WTKiaZnOG
ZE6tAr2OO3LGo10Oxpgcj7s1aHbkwLa1WzzkablvBzPKPeMhE24WoBwWoRmwDASKF7HuIxM7gkbj
9pr9kwlV/cLZ71AfJQljrTl1lJ0sl9TH2kxtuYGy1TNEi1souNrpBkWH4t4aEIRDHvxrxpzmfgLj
eVBUo/Fbg97c7V+05KjOf5ASNpQpm1JXYmJweW3Rihg02Rvpj4ydjJluDlD/flp5mC3A/OduSpTM
9VkQ8oq1USKaFK6Dg+Fj5cE/8x3wosDVy9cBdBuBVXT1zu1lEepeybZt6heBIbkbTm3bBWWVD5FW
F2XEWcsjPGitKEl4do/CUrX1rbUmrfmquVowvI5nWK93XYFpkgQ0EyBjP0EE6dnO+pds4kdmp5Hv
FyuJo8VzcGZKceF6x5yUNEl8Kl0T0c6PGIA4mq6chCWnNOfoUZIHGgaYwcuD4I6Txvp6osdaGKGd
7aVYuyjWLCiXN6GDTQsAC45de+rGTeJ9vr1j174/u/mzm66p0iTOHHxf+5Mnkd2t3BJrn1ei9lFz
wPZb4fOCIl0eWsXKW2ppQ50vgOKJnDrRtNzT6bF37uts3DUWDdPkObPWeGWWrjtwWCCZCswoagzz
QM/mSdCkyA2P0qNNH4l/1+tJ5LV6UKYgkF/jf1m0hR2FvhKkWQHsvLTFzUFD/tkiGFT86Mfo0yme
i2YMfKlvjI/rl8wtxihnzDDNWSL10lhRZpoPV0mOYDTbQAF4U1j0SyzJ756Vu9t7bXGx8JoCRTpo
zK8ScLwrWwE9IeSlax6a7MGoxw3EmzM0pf5vhpRD09tgfTUnGDKyA0cjc9bcSbuBvsSK713yMVB5
N9BCCcDj1SuxsJre8jskdScS3xV58shGe1+PbKUkuwCcBu70zI6yIfoWTxTqt3PBw3+LU/6j5+hm
ag1/Y+bTI+FGKCF+I2tz22jarjHzr7fnc2lDYt1cqHFh9a566plNMoFKA+LvtAtE0QekSIOefMqQ
mhOvt239k+lV74hzY8pgpTM00hgdemQC8kCZZTFc5e7vIvHag0k7viuLxgnNkkMG29TRNgZN7GHv
V7P7wo4KjK6RQQ+Iy8YdDfmbx+4Xouf3HnVwI0/1A3WMPPDHzHiwdRS4K6Tptk1G7KDT0MMu0eAT
EsQJgT01fpQjfoBiiWAvTprSu6Ku/Pt8FE7o5yArQ+s11KzTmu4rjbYIeiz6FIsE3D2j7t/7LP9R
pEN1PwHcFIHoJNn1g+VB1C7t70phyafR6eoNFY0RQqGYPlZp9j60fNvyts0Du8+rUEuc7ok0dRFW
6egG4JygwSjq5s5oUaQAtNsaByiv3yeT34WxP5oQu0fVkDkJ20iL5fu0419H0sQRdOPwg53pJ0Kl
Ksj5SI4URKLbabL8oKv7eGdNOVpnzaF/t7nXR7eX9eqooNEPCDLQFwJ+AboJ5cmeIINttw6eC3b8
4IvPxAkz/uu2iatdqphQgi9OyyrppcZA0AQG1vp3G7eRC1Y5/pVb7oqHWRwOfDNyx7gUrl6kLkgI
qNbU7CR1sCCIgzG+N/T9L8ZzZkO5cgpg5W1TtuzUDCTKR9Ci9z9lVQR1dz+Ya9jnxQHNvV4I59EW
pT6vDADDPRecwieodUTM+N7nxrbU6F9MG6Ql0BA+05pdkRhChskD/QtuNk8nOzbc2aCCMd2Va2Zp
KOdGzMsbbWI8tpoERqqchaAe/Fnz4Yc2xHe3l2fNjLI8hHdToZVzrsv7NKYnOT3la0XDZRM+iL5n
6vcrjtEOMSz6tJEk7IouCUfS7vWhS4Li48h3HB0oiUH5dKb9xIV2OWWWiZq3a6Gi6+wG+7PQv9+e
qquLf/68gwcjGot08KfNJ/cseCp6AjqIlmAco/9k+vqecfPAxzjSemslIl+cMiCjZvQydK/VVBEq
C+DuoA45avo3J/5N3X38YYrReTRoaIEyJZ6+V20aMYpTTWxUeHWmO8ojy9iwYnN7whZHgQzT3AuC
fha1c7ksdWsAQQg51kUS340QtNk53UB3oi7XnjBzBH5x3SKwAKkdSnvopcfTUDktmQdNrEaiPVZv
x9fUz+2glezrJPgrPPafakL4OXj6GinUolWkcwAsnNFyatQp0CQGpaxGPxZtvGHaLhFDYJefE7op
p/sJDJS353PhaoBgCwTmEemi61PlHrI9ykgnfe1I5TsTaGfmNOjRi2W69yU4zm4bu0oCzDOKdvAZ
ZjgfKSWiptoICatEQENF9PTeNRHsjrzLtpUOKhmLJCASde2NlTs8sBJ3TXdqYevA+vxswLxe1+rA
FVn1KUv0Y6c3oWZ8raoXGpOVIV7XmDBGBIOQ8MFL/po/hCVF7PNa14+e8RxPRtD2B0NqAeu2iRsx
uilS5DR/3p7XKy+CrJOPlzaoF5FnviJgLKEYlyTEw1O4C6zpeRt2xoqfWpi7GQAN3mA85q+RdyZF
ZNc2iIw8cuq772B3zdvX24OYbwXluF2YUG8NDzC4Wp/IMctCOQWYp//t+/MQz1ytNQJewm18H+zt
9/L0Fx+HV5qbw+dckLKz50t1NH0K58rjNpgy95F41coEqSLRWFpEitAyc4BpQOZabc6caG0AqYFI
xBqgE1i6sdjCedGD11oo1LMe2BMPWrOA0BShzJNxKzSj2kHLNQltveC/tKLRI5Pn/sae0nQMSOmv
tVsuuJOLnzh7t7NJNjthiKrOEGn65S9QLDWbsh2fXaI/TmUVctGu5LIWN83ZlCjz7mgDnfSUs5PL
443lxSHvf91e2cURzawzqLyjSVCV/TKKhDhFjBvacb6MvhY2+b2N7qupeAFr521Ti4P59yWg0j2z
3uL5BI6jE03GT1luvZak366YmEN95ZQBqoQOo7n04aBr+nKBGopHapaV9tGSabmBriS4wE0Sb3jZ
aPtcq82ozfVP6ZRXEPyupnrXNY0Ip6mp/3iVN0QOl/qTX8RV4BduG6Sa0+yMKq6+dWbdvIqqmgKz
HNPHvkSDF+JZ48UoJ7HVGY6FNua40sqBP1ej820Yy3w/uIMRalrbbfG8zEMXnCRZJDMuN06lxVsy
pcOmLtHeGIDcg4UDgo4jnYjz2lbQwC31Yg2ndOVKEVOez8/897MNzBpTi2ursY9Q5ItqfRtDwRdc
XXjN3l6IBYcKDOLMmQUKjpnn5tJO1lq+HCrdO9reXur3Ekc5XlnrhaFcmFDOYoH9nGcSJogemKhr
D4d4vCO/b49j0Qiu05n5b67UmpfjSKYiTXveeUcvfbX0fVKGMsXWiFeu1YXIARCuf80ol0NTxlOr
ZTCT2XmE7INu/on7aCiPRTEGefkNFFq3x3VdyYEK77lF5aBkBiGylo13pJkfTo0XugnwapRvGl8G
NL83xq2JnI+h/xzyTevc3Ta/tD2gMTBH0/+wgivbYyhdVhgk844lt++H0rmnvH7rvTVs4VK0YkGh
ETTEqB5ed2XE1WilLkEHS1rK0B/AdVYHJEbESWTgxD+M9CAsO1iVAF0c3plZ43LX5FAIrtK+8o6u
fOuqXRKH/lpf3poJZWPyiRPeTiX6TZj8ZY7pz27gmyFfS3cs7f/zCVQ2JgRZpaszTKA5fJHZvpyT
T9quNzcf3w/A1s/5ISQiQIB5OWEuR+tDMRruESQSQWG8dPwt89Z4sZbGYqJsraGFVr++6jS4cTce
ACSyOnMjRj80JyMs8h81XxmNtWgJhB3gQsSzE3xNl8OxpdmKRGPoFoDm4XZIPDcspqn7ZOY+urkc
Xn11LU62VNfGoBl4v7UhF7VPROnvoJIYswADAHkDIeah56K8E6wowtZ0k01hx+khqTJxcDiqjD2x
jHACQfM325FD6JSFFgDI1kftUDvbpPRsEOFrvWCBtJPqpekm50+SyfJ+sDNvi2RSuq0LC+GFC6a5
uqXeQ8zJGNker7aJdIcnfUr43egnuJvqlj81I9CsAPnLoKgd8phU7RrDzey1lQv8H66T/0yd4tWt
qSITIViksv8EymarfqgcUFfWh2J67vPt7W23uE6gYMOmA+UbEtmX6yTToXdwrzvHLoHURL7P5Q8M
MOj1l9t2FiIfAOZRY8GzENUCNccG3EGVJLXlHCdbhrH+3f+4djLc+QwEnkEZaH5UK0e53SbJ2DLv
GIcVVFX91Yf0kr+xIN0C7VlInKG98nKqctqiwiZjeGyUltMoSfea9xercW5iXq2z2MT0IdhrzSZq
/TmFhJ4W0uSBfTwIRQ/g3D4HQprrhJedJaM1JRowkvYLoadk7egvbF/0n831QvxzFff0BoeL62ps
X1DbOSnadceVUGEhYAcnG5jTAGEGzYCaUuuqxk1Qp6RHyNuERdf9BsTwTtZeYMYII6uiWVmVNXvK
gWy6XIPyIEpdJGufzMraCdbumYGSBvUPsmlWKmvX0A7s5PPxKVdBRX1mkmqkR9oUFQgUdP2Zxu4f
SxKxq8fK3/IqqwKqMxlpbvXeEfEN3NJsP7mjfZRmPHy6fXaXNr6L+AFeHJcTjtjlrky0pLbBv4T6
L1oXyZ+uRYv0SplvzYRyycak7txcm0Fn/qOpv2TNi/RWyuVLHmiu4c1VGMBF1F1jJRxIsZLTIx/K
7wmBvqvn8v3tmVp6wFvQlwDrHmAp4KdQ6jCgJqkn4fjI03iTDskeKBXtQ4ghxiA8Sfakkoc6w17l
yY7qaF0e/TuHNJvWpV+yzNrd/jGLA8a79p+Cw7VKVy9MrTNlhlpXrIOpJMm+1PVat8LSus3kgtAw
gkvUDSXMI01VMksYOBr2TClXlNuytYZgIvpfvKagB4MCGrj/gLBVamhxMxQeB/XHsXHzx1Y3t3qa
PTnT2ovKMJYuxHND6gpamv7/sBa/M/l9WSTO1vB4tst6+gUFiWmroVCYkMp8HExSbqfRpHdN2xWb
idrOVsR1tfHsso4mvSuDtkjxMrPsXyZqobtsLNlBTG4bNRR1WGLQfIPeA2sT81xH/7rfIQFdEdgq
HP+b3UsXslB+HsW1RCEVcd0uczW+Kca2Cqomq6LSAEluVuqQKMxQnBV+191nfOB3fuMPMqg8AHdd
Cv0HgHWqsOOjvRWFFIeGmf7W4tO4HcohQ9e5LQIyoBevRpf6LpXw2Cyp+70WJ26ArOT0yRtdBFBd
n+4gwm7vE12noaOhKtvXjfZiuSjRTEhHgcEpcAttfNIog8yBPX3K8V891Z0vNpM7Tbs6t765TvZz
Si13awzEgQBq8mBp+S7DW2tDSjM/cuGVu74fstAsexEMhQm5lol1D3xMCFg+sjHMQNISeC0bXyAK
FwdFxqqwKhIaOe6EP6AOs4EgcRtBwlN+skVcRa0utah1ZLZD/4EVQiR7CIFPb57QmubsIJrmbFoP
zO7gdxwiXgGO7HTFm596vR5M2PgbvOVzI+yb1glRbUVhvC5QkmKcPbppwaOSD1MwAPMeZOb0pxzd
CVGIrm16aZTAuVdNIFKEsYDYtE+dkNrGGsYsGs042xi51d3XPdfRMNV2+JH0e1s5xieadPrBr9ze
D8eUdD8awXQ7EsQEWhqqNX6TikBHoL+Fxsx73nVDgMx8/s5a8sPoK/E4ZQijG1/wl3YkIHJv+z4E
isfFS6xwgQ4s/BfP38b6oaevg/D8U0xyZzfZDcVvHd37QthtxFgJDDAEX5pItpP9kAqeP+axNoVd
W/jBWBdNZIi8+BQbbnmavAybEVtJ3IHllwdaP2h4SnMEyzrQvi6pDNThO1ffalwDSrJKv1lZ8+5W
Vf7kta0ZoopmvFsl87ZWztgOvcj9g5+YXtSCG3o7WLKIskaMAbjz6mNWAqxKDFZsRVl3Bw61c6iV
TbXYOHVLIhehwX1t984BFV4MdMh5lGnZn76i7a7rY/5MEs5DaBezT4bT603gJx3yf4x12p0r03GX
F1UZmEyPD3pC/L2hNXboTnEMsRjd28laHyKp992mLCoL0KuahpPo4ztu1sWum9671ghj7NsaNeHI
BP3CShy04ODBfwT8PODacy1J8Ynu5NLKmOrkVFmbKeitze37Y8G3X3xe8YRaC4ZijVbJqTco8JDJ
U+Jpd4aprdzLCw73woxyhdC4q5ueNcmpngKPfi/4Ni62lK4EvWtWlBiGj1gtn5bJaSIHu7gj1pus
N4728VvqYixKGKNbsVs0PlaEg3ywKJGsth5qfyUcXUpcwQqK4lh1pHRUbRRZAyakWXpyGgs9wwkA
e7XBkcgB88P42EpkAnFgUvRc5lYeJm2uRdbgJ1HOUrky3uUd+O8vUbYI1AEJkzF+iUsjc9wQbWWo
a99X9kYTxyh6uVpyMsaNE4Hk5fYOXwjs0VeBYo6Gdylytcpy9X1KjKTHcg31c54+Gu0LTU8mv4MQ
wcpELVgCqyECaBx17Zp3Tes7t3ekpEfpyFlQuC2DWsRb/MfvkjYPTrUmoLiw3xH4oVgP0ipsETX/
MrDWrBg0CI7l4O/NErB0OdR7WVFc4MYaGH1hmWb+mhmyibv1itBdjqYnQbZAjzGL4ECLNTzz4vdR
urZtcPCAg1J5ELVVYoiEA+maW5AZrvTnGhIwK850wdvNtCl43iBXfy337QqQpPs1d45pttNAH5hs
SP/xlO+FiXnNzl73gICmxB5hopVbTxiBAcFP8WHUMXLoLl4giGyhBoJI9tJIhnhPN2PIivsgejtU
ycrjdGEpsMAzXHbuRcJWvvx8Z+DNMqY2VMu90ImcD0O+8esBSwIsF5106LNQDjzR9KnIvQkONK+D
3kUNany7feaXBoAHBCDrQOVgDMr85DqJnXiEYnnNwioGB8XHXRbAFv9+f95nZ4s86EVTuw6+735J
rO1AVvbQgiNB45+NljAIZAAnrdxjBavQwMuhzVPY/oH7n9EZnExD2Lgo5jW//mKqzmwpU4W41Bb+
VPPTsB2tV017uf35xaEgF41LDDm1K+DV4BHPc0aZnLrMfQZCFf+2uNwibRSJYmVV1mwp25YL0yl6
PDVOJjr0woElX6dOA1KycbLQSIUdgI7/y+3hLTgUF4kcXNDzu/gKjUW0kZnNmCSnWIDmjT6MXB44
/XbbyNJunhNhYN6H28KmuNxt1DVHrcPlfrL8JzsPsjWU9zwvSi4adK0A/+PqAjpEzWcYPjcT5FMS
aC64wYC3UKP90mm/of4K/GTNkHLwvY57Xlbg4Jv6b8/7KiBZT6s3e013YWEfXIxHOT4g1dYFFwgo
+PRdAmNc1G6Qg+7PZs+18eP22ixsgAtbyvEhHiQkUt1ITm1xMumuK0683/2FCUBw/2mWmLH4l8tv
xXFjGQWWP+VfG2uTIErSVrbx4sIAFgRCAg3KDmo3uD3mjkBUi1OaZiNYbvIkfoNgavxS1hzKz2ah
raQCF7b0RVCmOFAwHOn1VHbY0uQPgL/ThxmaQFB3HvQprqDKiYMGarw3/AoMPtSy0jDF2/L2wswR
ydW5maFosww7CgZKYDx2BAwbHc5NnuGlP4Qx+Tm1dDO3zdSsC9r8d/3hXuR5XDipoApCDyeO6+Ve
KIzYZqiqpKesC0z7WVin20NaWhcgGewZWoJYVu3ahx53LKbUT0/WrmyPU7rC/La0zwCoQzc11F2u
8VVFHZf+wAwIPNs/LBn2W9/YOvTt9hiuu0kwScDEIJT0UJsEoOFykrK0p0Y5wsrc0169DknkJPcZ
Qx9gRACi6JspGEnYmGtirIuTByUo2ESb+FX5C2zGup32E+yiCeOtr1aigqXPg04U7Khzc+oVJzLN
BPQKqz47ATo2JFvOf96et4Xvz6BHvJLmtx7kOC+nbWR2M3km5yfavljfynIFirH2eeW0AKkm+sTH
5+MCKnk8ioc2uj2ABV98PgD1HpO5aPQ+A5eBQ61DXWmvQ48CgF2tPYgX7ZgebnygUNHApjgXA1T5
tbByftLqKqq9Pw2yln+BjAeE6V8b8x13FmHmSeeKKUMI2AxVYHXQquQFagwfD/RRNgOQF0Tb0MT0
lAu5qBze4+Lnp7JEbom8aXKlVrJw4BHsz7eKPRtSmdSYG1ssoyZoPO0JsNn3tCm3Frmv0O9ze+2X
DOHkgREOYG+4GGW+ErspZQt5xFPOjrH5Ttr3ZnBDa1wrS67ZUS5jo3KBeZgwIFP/KbKD5L+qLnKb
tSb3pcMyw6sR7SGqvHoBaG3FcmvCA6M3xoj6MahW197ziyMxAKNGeymo3NVS+qRnleakY3wCdQYL
HK3Ye4n4ZLpkT4o1ytKlEwPO/v/aUjyyMZY8rRCC4doy/MAvGUVZjNDIsOm0ub0RlhJnoPCd6WmR
FnGuKvgkS1hjxx0YTZAg85F/AdnFH68mB0PIyI7jd6PWNgPcd0Bdf9NR7U9q0ZXwZnG8Z79hnvuz
0yugOA1GYYy30zsnrIS3AVfzM3Lcf5Edvhissu2neko8KjW4PM95yBrkZabaIytTurgZ8cKZMRGo
NKp8raLO8mZqrPgELU2Ir6ypC619fv772WS5zjgwRh1sRC/S8Vj/i2sNXFso1YJYA4Qeyt7T/bbS
DAa+iBwCcmgp5A8988nfuJ8zI8oYWuj46H3fxietPJnmj9gxd4aRh7rxent3L24s5BdnWMdc9lHs
yHjM7Xq247t3Y7ND8QH1jDUw3NKCoFEGK40WC1RjFSMu96BmW6a4e8x3YKyYthIFLg0CJYSZtwW5
OEu9dXrIjNZZ4mHBxUZmkS83kGe9PU+LQzgzoSx6LPIpazKY8MsNY5Eb3f788ggQ9M9hHm415dih
VmUUbET+rXDAzwqJirHZ5HKlmrHwvPCBEvyvEeWqkVoGMT8HuQUkru36pPEDIQ+k2KfZj7b82XQr
8dnamOafc3YMm7SsWcJgTmpvNOZg2NjZa3zvy8vy3yGpmQwhhzzVgBGDZO5d6u7IyrKszJgabeRk
EtDPxrIMNkrtZNiPfNiXWrvxsvaxtvKXqre2KCivHP55IZR34PlCqfiIokT7Wj2kMEu+M7MNEnry
jVMi+t1QlwGasv6nzfePzPnZQvn92DpajklkI9lJMsXgQDEoYup2JTpc2RHGvJpnhvqWDrg/YciR
v2n87EABQKyJwS9FIWebXG3MdJmhV5Ueo7zJNpzvy+LRL4NyDXK3uO8QTM1wNeu6ZyxhnDvugCwk
gRIDTZOo+YvOoVka5b8WlBtfJybq40DDnlxZBP03dOYGt1d9bQiKy3HGKvU8gk3WpEex79aYuRfX
eia/ROc67hVVq7RyBaqzDkHAaVkBH57L8YugK10+80+8OidnNubfcLafWJbnzeCB01/3ZSi6P5P9
VrdbbcLb/P32ZK1ZUlbDdGvW25IhA9hvmqkKCrAfGHoXJgAy1PG0vW1teWn+nTtlafykcUxWY+6I
u3egHcNX/Mv8a2/Nm3IRoA3DznTiIUWvPyT0p5d8lqBM79Jft4exkDcxNFCPmVBoAwIL+KvL9TG4
zTTkzPgJ+fpg8KO6+pxXI5InO2ilBr3xTJuncagD3Xq7bfnagV4aViawnTI9m8yMnxKz2hS5FcTa
t9gkoKxF9r6AMgCakG5bvN7ulxaVKSXgdatAUo4KC7ff2rzalWhYSkZjjQVzASt4aUi5VWOwiLX5
CEN5vivZm5aI0Jd73XiP459VlkZldt9bn/FADyzzkDt9AF2q0Gzv3Pj19oivN9HFD1EZwKVbxdAT
QNLCRYMAMDv2iyHaQ1pl27Zc45pbWU9VjIgD2uP3puAn5j/p44NGn3zUYSgyGM70zU1/3x7Z2r71
lSwGrztmSRvxKsiOU8g3GVUUo/e5AMSdkXcq4oAL4673f+n98/9o2rw8MhwYf8Po51ktI01+Gbot
L/70/qnzANmg38zpEbjKwOmzzW3DK/tXfQfoaZmmMcGQfQSe3XOh3w3tytiufejlhlG8dcn/cyjx
VPicWsYd3lD7JIZ/a7Ooddc6rq+d6KU5xflM/mBSy8NMdvr70NfBuKYOeR0cXhpQnIwXEzsBlgVe
2nQCdIJCLd3To443J+HE91C3fmqt5tS3zso8LiC9Z8OgckXgAeeqPkCHSiYkn9OSphfvUqB0Jz3f
1V0X9kKGU7Ft8m0DhiMKlp58m5j3Xv/hexc/AD3sCE7m9LEaFk+6Dmh3Dh/ka08D4JNgiZPjq0Pe
RrYmULK4acCZiAgCZO2GqmYg0DffdUWLMMK5L4ywkZFku9iJ7DUGrEUX868h1Z1ZLteGhBdIVpv3
rv65kCgiQQ8lB+mW9e7Kl9vHbaHBbp7C/45L9WilnSepLbB5Rv81A4ethnScJT45xUEzf9fuY57s
+/LDmLlLm4pbYxLszVJDZR4P6V3pPRilHdTNo+2vPMcXT97Z2BQfBniqFpuiRFhmb3rvczms+Oe1
pZrtn4V9VgI5gdLAOKqh2rSFgc5id+N2fjRC6Ac4pSiuQHJ1e8EW/ePZmBTnxUbfE1AIQd7Z2cf9
VgNPqBndNrG6JxSPJUqr1XiOebOn6SjQ1MmE/Vyb/OAWdZTnSA6ghRD9WHt9GFdsL/qyWSVxRoeg
n0vxZaKUUktTHDMi6tAV/0falzVJiivN/iLM2JdXyK22rKS6q7cXrLu6WwIkQOzi11+nzrlnMpVY
YjXf2IzNQ5kRqS0UivBwfyQesEannH4CnHjnJ79KueJCFudz1pYAoQkUj9XukIG7JvDrKN74xNiV
PPg5gI3MKJM/t+d03gqXkS62PJBN6FkCZ9+VcM+YtXbvF/BULKuiIfhZrUEd1gwoe70ySrQGkjm1
pfGv6IoLuUt+3R7D4nY/G8P8E862u68BbMgLmHAcGVrpiz/5kKAWYdnGRvbFHtdCzMXA7syestWz
3JtIg177kzBjkFDSQQPzy65rzJUjtTh1wUxQbEB6F6WJy3HRpG/TauwRpHdA1oeJv789b4tb7Oz7
irvT9DYDMQO+3/kRGV5OTrUW9C+NAGIY8wMHbJCGWh9sKMe2kx5GkLrbMtlUKAh/fAznFpQxAILf
0VzipZaILgowENuq9kX/ctvK0iULOYC5jR7k16AovlyJqau8rC3w3hz0IjTrbiuH7xppIPtpRXlz
d9vY8qT9Y0xxNSWI0TNzfty63N/V6bMGQad/YQG1mrlpFBgxdVlaUQU1811EflkQ8i7U3PpfbF0A
mP5nQVmWKmUtFxC9On0OptfM+3L79y8dQLTWAjThI1drqzFP4vUVJe0EsGFYagc5RJ4Tjf3KMix5
FeSCAfhEcxtwk4rjmuzerUcJPvWU/6k4nCOaGqoS3Bw48SjfWdkKEGRxj80wdyQCrGu5X5TohtQb
YE9iYyXiRwURisz/Vhr2HqQftydwcYsBIwhxF8TIQDNf7ueyGyxnLEYwGRvf2odO/r79+cX1AVXa
3L0W4OvK1InE0hjL8Xl3cLZaO24m24u6JI3EsGJpaZFQL0GYj1onCO1US9KszU5HRGD2TtQMGVrI
noryoaqHiOj2ka52Ky/NHCq3oF3XIWQN/NblzHXS7wVYFNNTWWz6kK11OpiLA3JwJIHXsZGmVSAh
QcmShJdZfkLTtb6RgplbRtDzCBfbb0GkOW2qlGThoGdfDWsqf0DFGd2QTiJQ0YFWExjhp2hwWmMP
/P2w1UofAhBGA1WlSg7PKdCa4UQYCZPA+G2XskQ/Q1VtoIXQhI0WjDuIX+obpnX+d6haTSs7fHHu
gNQHmgauAej5y7mrsrZzXJLmJ41SdP0U6GMGr+6K51m61OwzI4qrLqEBLqC/BPZE7SBydKMChjh8
WG0PhdlzI4qLll6NThQ8UE5AmoPtYNzfPj+LE4WnDzRP8KxD5/3lRFlF0I1gCspPHXebezBCVuE4
aWuY86VTakOvam7sB6RGvQVsWdtkLEh+Enp2rzMt5H2xNRMZTtUaQcbiogCM5QHjZEKlWTk1nj9n
hyng7bpdycPosnKfisQLda9a6xV+zz2pES0EOd/ZGnE+VedjMc/NmWazE5pbrY0z4QTw0bOeHbsY
o576A5SELHAD8iHptiBaR3Z1bPxvmOrvugRlk97b5abhor/ztN7G3ukn1LChIkz1oD7iNqo3lq41
m6Cth28gXMof0rqW9+A4q0MCqsC3BNjhJLSH2galQftdh+71QzD2fIOsh43CWOqHEFr2Ias10Gii
vnfiuO8jYLa/ASg6vtR6MaEQ2H1Dduan1GX+YpCcbjOQmzxI3823bWKDRdjDswfsLDq6X/cgAu4P
hg3xrEKCOs81x089pF4PvdWZj6PnJAAYpw7o1ezjIIh7QA+sE7ZDyUKP8TRse/ZdD+QPalvorSLF
tKP5Fz5+9qe4PKFns/X2PdpcdzngCJDinEKaZFDLsoFhQcNmH1LoT5TEiZLSDtGF6O8rICY3omnE
HvKm9obZyAiWFiujxmz9e78VuAoqc9hlVSnWHIByeGaJIHRpzXQs0CqZmXQvD0+FoxNM1SCP5Gdl
Hfy1wpb6CH3//oyrcsA56+P+VL5vThYaImttPHaOfrLMrg0bv4og0/iCpCgJszp4tfP8k9aTewAe
X297BuUgvRsHwgabG+AeuFDFu4kBCjIa74Zjhyks9GNt/7AnEX3IyMyEiGsbSnlo6we9pad4t65k
U5f3eE5P2Rzt8gjq9hBxv21kKdw5NzJfhGePtrJjJujuUIYkph6hG/OLyYLtxOWmGMgOZ2blWjCU
mfvvoEA3DvjDuyzkpT3WYqwtAz45M1swjqfJcArAu3pXglbgAdwgQ2RQOW49zQwejE6nnxoBrZKo
0sfhKWEptIFExu5HpB/2LWFrZfrZAZ45rfd1RVcD+rAAbQDYdN7UZ7PhZ07VsayUx6zWKrzH9DGS
tV7jfHrmcE/bUvuag7b8xXK5eLC1ajV9o5ya9+kBSgAJSxtpU7zKLn9AxcCh3KJt42TIr1qUJyv7
dimsOfu82lPLDJRCJorPy/RejPeJs/OcHbr7rfStSFeyeEsrDfYvVFSRrLERbVwOpRlLvWM9Z4A8
JCfikSdX0m3H1uitl65PoEVnjdf3o6KekqwkRhe07GQ5APMVv4rW3tDS2YFS+fZJece2nG2O97U5
t6QcFVfPeOIMHSy55DnrBj3sNPMuGeoIbW+RbWabvGFhAGYBy5u2Q9AeqWl9dekYWbI6tIxvtMHc
DMNaALE40RB5wC0Lf4Sg+HKiqalDYDUBPLr23mz7R9D9cao/t8e+5CVm5dP/b0Lxd4VlSHBFSHbi
8mfbfCLBs4ku5vyFsGDFQawNRplkRuyUmgKDcWzIYvC7dnxtgjUZjuU9g9HMARc0XpTnSjMBGcmA
7jvpyGMnYw/eRhKm3h1qhSs+XHEo/90z/1hSHIrm6iAkLmEJSg96FDQgqsjSybo3kyzdJRacelqa
kPWtcCnrEhXQ2+u2NJsQiAMn+1wFuQr4UJ0fAxkIAHSCKWJ6uUl1b0/y19tWlgb57rLA6D7zE8+/
4sxrsiJBf1mN5E9qu2zu/x0+4xn9xvwJLB0tWLEI7/q9gTfHo+sWzsoYF/YmKG/mzmPA9sAfrCwm
T6Ci49roDMmkrEKH+49Tkt2BYf8gMvdrYa+BQq9lmcBji7g2gNAwIg80jFwON7GCFJoMZDymxASX
xPjg0q8aSB+yBqqikQbak4Z+E0EdeuLvYA9Rqt9X9ZtvfcJjLMRWATVw+mz448rJufbtCLJB9/2O
aobCrvKz0GCsUcBJ5bEwvvZ5tXXFN5lawPr+mRr7HnQYtxf9etrfZanQUIytBaYKxb2D0zHXNBv0
J1X6MvBfgn9nAdbeyDe68fO2qev9dWHKUR7jgO/XpSsnecx5EgbpLsi2ecVD33uFhIKQoNHc3TZ4
fQvj0Fjvaa13ILpypxhMM2nmUPD+W7us39CVm3Hx83hDQOISxcKrlFaFTjMpHTYda0hDlsZfK/l0
+/cvAAMwANBBociCvA/26uUWZaUjkAjW5LEbn+0WrDXmnSa/1v4xb3eNfeL2HzbE0mlXtuDiwP4x
+x6znzmCagIaocqz6ThTFQYvVFujUb123GjUQ9cGGsDAVX1F0N+nDqNQMsqe87aObPGQpgkyzXut
/rIyge/RyeVlf2lJuYdcV3Y0zbMMUio1qhnAHeycQf9lQZz0lcNBhPlUut9q38vuOKvsu9x2q00H
JuIfRTLVvzxPoAPLwc/TRwj4tDOatcWy70BR/AWPcOeIrropmtLc3eZZ6r2ShPzOO8/ponRykrcp
0GVEnbHZ+Ux036zU+5x1JdgsG7fYE8fuP3NjhKwTQWPRc12a5t90IH1zcPFOeCgmTbxqfS2iqnOD
nT+A9jHl1fgiOK+RgtLamPraF+rlQTyaGt8GrNTB3zQiI0WKnB4H4tZ7lJmdPKwb29p6vKp8MCz5
/V3f5F7kueCd960ONLnMJCTs0ZS2t/oc2NZOs+8yYlu7qkm6B07H6i4zHDzJRT/d2+5A7uwSd102
tXSPdgs7ZIgdtw2ekrueCXNDWjM5GQj3Ucvh/M4E7fkzaZsmMq2UBCEee/63oeDaM81qKUJncPpf
A1jD7/Vp59fd3ySof9oA8Q6pdpgya4Nucv5Cofr70Oh9TLUW/Haj6O4y0GluaQnIVUvnTk+QNEc9
ZJ8ir06c56Sv6mOHCuR3x0y136U3jLt0zPpPdqBpD1MgpkharfdDuHNNKG35s1NLUJW7MsMKG5OM
DOnQH+BI8qFnqtfH3El/T5B62jUTkpVo4kt3vBLN1gyot5tSsEYGXjLco9Q0ADLAk8NAgwr5gdTb
AmYzQCDMHCPDyLM7k4Gzq5mGPqpH8xfkWYsHsNtPm8nx6QbBZxtpBVAq0asOyqVcG/MXHaRir1NZ
+y+5WWZPVM5soShzPRQegZhAwvx9mtQc+JMOIDSQwX4VHNrV0mdeBAG5cu9B+PfJsEgagXq0Cw0d
aRtpopOp06c8gipkGxoO88DQUlg/dWlpf40WsWKQ8WkDlhf7ruZ5t+1LvdinnY7JHiCYnvlDtsUL
S9v6smx3oFjv0RXTdHcuKB7uNaur9x5hYO1MkOjQpCEi0SR9ZGaZuXdtgcCJ+86K378Ol5DtRSf4
/Kyf6UXMS7eZQ9u0Rd8KfR6B2Cp5cx9Y1ctkjSvw4iUvhgwUmrZAZgH3r14vnZN5fe7QZ88wwM5d
h437KiRSwsPKHb3gjzGefwwpTkzkQpMctD3PXfA1m0TIAIK57SiXLDigAUAkPbe2qslLKYLKLf0O
8Ywxhpqjh3QtZ7kQ1oBkFxI2aNea+YCUyQqmoGwyPU2hxIZt5k8ht4uw1rQQuceNOxMcjCsl/yWL
6KEGiGdWwbhqN+USsW7aVFge5nsPAIF5jxNY4rYG6HuPtHL9PNRZQz9NremsTOfSzji/35R72060
CmxhefaMFrmdGXwT6T4gI/rg3m4v27tEsHq9oWADgepZd/lKnBqJczLmxZg+jxZ1fwrHyzjAz05z
n1guaNFapKA7O/G3nt5OB0QyLjanGWwqV9T3npEHIfoZtE3T/0D9IHLaQHsa64xHZve9svWwEB5o
H9MUrZUQRztRrg+//AYuy3TTHfiwzKgBc2skIBL0XCAdsfdb5HzQ8zHMhE7NRtSsfGqT1npBdVTs
NXNKdn1ii81oTsNp1hvaoJEGcgZNfUgdZD01yK1s+q4fwNnSufsMiPRfXQvBde4Gb7KoGtw/yNV4
UxpEZZBYT1Ig4VwH/s50uuZFl9Ow9QNfiMjK3f6TsHJ2gG64u63z9i9vrODBrh0L73gd3Go4sQhD
NdCrcAaPNDq+A3SPjud+YoGnpEnbv21q2KGe9cM+adBfSHOWbQVr0mdudBU42aiIh0KuVa2WDiO6
mOFT/qNtrxwVIwUdptMb9BkXUBnqVO60Qq5hCeaPqDsHoohw29j46PlWnltmQqq8lBN9NoeN1Z9y
ZztBnk+G2VpT8+JozgzNfz8LJpM00yZcbDDUQ4kzDQu+8qxYipKRV8UpR5nPQvFSebcW1JAlbTQK
Lt/pSCV9Zd3QH2g2/J3SAaS0DuoU5pMg+mNDhz+VWGOeteeHizKXyPFhJmceFZAOKT/Ag+SX3WVp
cvSmUqYhdXmwB52e/+qY3ApFCcIpt23Yoc8cCfZuTzzWnDXboRqaUz+K7HtCqfHkWU6yZaYESaVb
kdfS8Pgm6LEDaoOM4JrTg0Od+NMOd/dfw3DFkwhYc0daUtVAbhlslzuifynY5Ma0apPIgNzq40DN
+hOoz+FjU2/coJCDAsUU5ON3iVWJE9l7ceVz8jep/fIz0RHkrrio67lx5wSxac2VKgDzL5e/4X7T
A2OWPjPLe4L0IYgXE/OL9MR9ULA9oUl8297ibji//BWD+Sh4UegeTk/llY9u2o6PAinH7eB05nYq
nOyeICsAdovSDJ6t1g0euolq9yi8J9nKO2rpt4D3RsezGn2Cc1bjcvBM9rnuJ5N1NA0h99lgma/c
cvQXz5z4XSAAQXKRtH+gWPAdyXDGqUiDnTkZa/0kC4cQlU9AXZBgDVCCUF2KL62BdNI6VgyCq7y8
X8uqLhkA07U5axOiyVZtuTRFkedEEu9YPBrOc8E+DPGEsNTZ55UTxgdtTBtLc49tf8/YAaXH27tm
IWK8+P58oZ85qbK3mQEYmndEPrTof2vB30Zsb5t47w1UvARKEQh+EGdhwwXKGIANsw3JU/dYeQzE
i26qeU0o0q4QUeoOnth6xCrjOVcl9yIF8hhl0epeSwC9a2ry4hskNLC+u7z3yjjTQNvao5ryMxeF
/C5SePoQpCFIYBvOGkJPmR3w1QOwA/4mSMtCTfOKyhzgv461bs/iQpsibyy+5dN4KNjaIih76D9m
HBcMQQBQoiannBZwlqbGxB0Wp0kSyYpEq9qDaxbmv58tM6BABWUZLLRB6LOwXXt4LH8fJIPzRQRA
kPJ9J2l86pUaiyf/CT0G48opUBJo/5kgN5j1rWfaehXxwayyzxpETHFvP/pZG6JZPAJ5Nui7n6kG
BloonBsr7luJZK9MKgeDOAbYzgBvi1uCTB3yQby+M8sAQj6H28fjPeA4Ox5XlhQXNdltRQzeslhP
vUNR54cCCYWOZxDbde5BSwmRaI/c+9APDrT2a1G4m8LXPndJttKduriGHsD/2Ikorqs+2yNeT0qU
h2J7bF4DNtxzOq2MdckEXibQBUDmEP8oG90RmltWvMtjVtf0s5/w5MH3+vHL7RlV3j/vEwqOPzhk
lEfw/FEmtC9BUSn9KY9Hd9xQ8mpnjwZ7Kp3H1kF4q628UZV48j/WkD4G8SU6VK/S90QHiHfkZR5b
Llgvqz44cBbcIWJ+Irn1ELB+DROpXq5XFpXDFmgN0qZZkccya576Cox5hV7fy37ieNV0UCsiO613
Q1n3BDnmmWQcSZnbU7y4kGeDVly6yeU0pRPP46YOgY6h/GMZ5v8O0YfbNdHU6qnBk9NbPqBlIo89
8mKyt0n7YJvBlQElU+K0eatlNVYt5TIJnbK4g7zVm2WvaYYvuZGZ8AHUUnhxXIlLszEDFkbL8pjo
ILBypu7F4BKPNPbTTtce30u3FcgnTQSdOMJXEgo+iOA6XcO+QOr8yZP259TmG88qft9e+8UNf2Zm
Pn5nd0k++iCdazB1jpuElJhASPJIEG2bg/Gcr9Eprw1KySggV6eNgFzlceUaG9qCTZ6KMHV/3B7T
bSvoz7gcUwcPC6k27Getf/CBG6mfS+9jzDL/2XH/mzaAZS9N4BX3XxNefTCHffMbGgO3B7Ho984s
KHu6qnmNTCkWhlnQAKHGd+6LTc2d2AI3r0eGT425Jku6vL19gCOwtcHdpvgBl7LKz4Ixj2vw2aJH
rtxRF9nA/e2BLXobMMLOcFkLySvl2gD95aD5Qs/jQPuWn/zy6+3PLw7Chs80cDXNPG2XK5M0TheU
tMrjvjLz0Ej6O6I7h7GTe78u7v5vtpQ1GovW565s4NjApj8ebHRnOxAWXskALh7RsxEpEyaoX0nG
MSIvCbJQ0HHT1vZjP/l3qEA+9ChFrmy9xSnEa2/mHHZmAr/LKeR+W0kd1cCY4pmSx7ySUe1pGzb+
m3sBeP0Z+4vmOTUQxDuhdU3BWeyPd0Z6YNHt1Vl0A0D7AWiAOFZX4VNe7k6CUX/ezj917cWq3vrs
y20TizMFUnMg/pAivIKVJlXVdCzFCFrg4Zy7jIU9P0xrwi+LJwYUN8iegwUIzNyX61ESi/VkXo+W
kz8cehal5rz9i4HgWQc1HX9Ocyg7WUvSIM29jMU5QJtORKYQDApQLrxtZcGnAdSGZyMacYGUVlNc
DOI1Osg6s9joxB1Ga4Kwp61DgS74ZvSfvEL7IrNpLUe4sA8gJAMKZyiiQUNanb6icoYeSLY89v2H
uspBCvrgAhV/e2iLRub3jOEhNQssz+UakRERAPfNPBbWfpqOWnBM0487ThtK2yg5YxvMel+XJqq2
YwWoAnEjMPB/Ic98ewQLu+zi8/PfzyIBNGpWuZng81MaSnIvvI+fdjQuYv4DAzAVT1e8SttTyUDX
mMWtFdUyKlZu5KWff/55JZDpqkZrRojLxoRvWfY6emtB5sJZt5ECnLsIILgGOYjL+SG+mZgBGDNj
PJjxhiRhY9KDTBGmg7Tx9lIsmppZ00GUhm4Z9YpM+VgJE+WB2LNpKAqyacy/+kjCcZUYY+lEopSF
c4EYEwyRSkAGDh4Ay2mXxp1TxhZzD6iwRDlKGSAz0rZmliLd16w4zaWjgvsZQwO2FbrJykROzOqB
gqvS2MwYoGDmw9DUr8MqReTShgAzG3zmzNJ65ZsNs6x8O83SeBIxmY7Wx48LgGzoAgPJIRBHaq2x
nyAiWnTmGJv1zv+ettvbW2DpXXjxfcWhcH8QntCmMdacu9xxdpV9hLhzU/uhwe/74DOpv008jQCk
v214IdpAdm9uYwK8Erem4mV4EVRDlltDzHsGQMMbsx64djcUh4qsRE8Le8+bVcCxQih0X+XUPd5b
hU7IEE9lrHUPMsvBNPPDrAGi+qqXH8SvzxE7rKHAAg+NsEbFMlsgXgBTtNXHEEV90jL31BTOa9r2
K+u2sOuwp4F1wiMRYCf1Ih2FMzla3/Zw0n0o6Zfggxrt8zguDCjrEwQtaDxRXIzrEsn/nT2trP/C
6bz4/jzAs2ugQXcKAD34vs9/EW0z6kjo/r69xRYW/sKE4gCyBJUabxrmIXzWh3RTsRau5ujqbAv8
SFXoK0Na2NIX9mZ3ezYklG7p4LhjjxeHB6gIUnAImfELdnl7qtcUZef5URKAECUEBy5iDuSxVVB7
GnQDZMKrPs7qT87e6D9/fO7OP688b7pOtxMOta1YspDn+6zdQOSsQZsj3Qv+7batpa0ABNN7Uxv+
pzpqAsXzxhdlH1vD0WjRuzN9Iea04kcX7jofiea5poA+g6u2NpQWkY1DvyZUKTZ9WUW4g8MOFHfS
XyPwX1oZvAZchB4zzFH1AJqfZ6ZekS6mKN+l9tu0cq+tfF9d+apAZ9hIWBe3p8bY5OXm46tx9vMt
ZeUHq+I5yqRdbDl3afYwjffNB6lOZt8SID5H9ApuAWD3lRCtaUagswhr49S4x93CrEMJ1OkaqbLa
uvBfM8j/g+8YwjMqRlrmjBsGN9vYt/swG0Y0Nn8rkl8oqA7sNa/DL/TQu6F3on80P6LAlxmRQw63
Z/N62+FBBekbdP6Aax2F5kufUDUBNYKJtrGN38CAEqTbqf1Zlh+OSlHvQ/v2DGsBglcFC+M3AAVB
ggbH1UMJHcmuD6JcMZmXFpRtMZpVCXg7LMx87i3Q3Cvb7npXzxVLUKADF+DgdahEiFrhiVJHK2Kc
fim1P2P58/Y6XPsYfB5z874XroMAU7C6r/SsRTB4sNOoBENMv79t4moEcyMVErb63J23ANPNWpk4
ndBO7j7oUzS0ruGAFw2g2wU6EDO5uuonq4ToOrPz5MQeSxLhfrn9+6+maP79Z59XtqoQBZe9g88D
n210TZhpv4mzEoutDUE9+ahO5W0CxtSks0KnzkEzuOLnlyygjQyHHrqS6MlXLARWQzSLdMGplD8B
5eJ0jYN7aZrODcxRx9kt75aBx02IsUI+p9R3dUPKMAA26bFCgWxltpZMzSTWUFMCRQ5W59JUYWlj
JlA/PNnGk6GXkTBYNMgVXObShAFZjuY/iL3BUynLLgkDab+otFPqdWhVM/rygRVQpf745kKeFD0k
0A/HNlPCyZ6Dv2hAkSn2uzG2A/LgDdYemJvNx82AdQ3vfjCAB1d1tTRAPntIAaZGVu4U9MMx0wEj
Xu2+ufLqOCowAOU3b64XXp1Es/I0bkFo3QLHlV8MAAOmR+CdIJhbrFwg8369iPNgCqB8kDWCtsCE
Y7zcA6xmdtLnAYkL4HQ+sYD9LXuQW4kRnWI+dfuNkwQfpGhHYuHSpuKLrQnIi6GnNN7YzZvVvN1e
o6UNh0wpfDHseIaaC7AHIV1h1CTO5Ohvg95zNxMpku1tK0tLBIYR3InggQdcVdlwgZHKvPWgARWY
fxv5U1Y/Kv3HWPz6sBXkMoFLxQE1gGZTrDDpdFnrMxr7XokiQNS2Zmg75abN1nI18zor++DC0jyr
Z26nS6d81PWMxg1NHr2axz2wb6HTt78KJ91lpveJV+bvfzE6lMMB+jTNa8HJIc1cExLWJJYmiVJk
nXNnr8un1FujvFVVHOYdZwB6/D9Lyi6voKzeQGyDxO2YmxsrAMI5g7zbtrE151OqmUPYyCqLUqOY
ogyECA9lBSJsxoSF5toUrcr/YuAOWF3QwuHj9CnLGmR5AT3khsRl4ESieAHTOCS/v1vB39t2Fhw8
2ugBAbNBLA8cgHJZoWHANEanJbHhJiSyIBm+N4OOREWVtrvbpuYze7V/zkwpMwx2fDfoK0niSfYn
TcoCZAoQmjWhDM1q9OTwIJymYQPkwQoMZ3Hjgn7DnmWzkLdW5pJnlTQHW9MAmgVL9pRWf5FDn5Ob
0LB3vqD984ef1Gv4+cWJDbCpgAVAYfa6Ty8r+GBXJE4tsedDBQZHsUk8/nEnY+BlYYMUAUCzK5h+
VVrcFi4lMRslKjOyMY45mja2nZAyynm6Rpq2tIhzvREVhlkrUuWChwpon7gTnBqoqZp7jkfoziWy
PPbdkwYoudgWRoXSnRjX8EZL84kLyMArChIRiBMuvU/RT4VJmUFiq0j2VKZ5KNxpC1KAlQldtjMr
Ic9mwEZ1aSfx8wFBNDyO6eyc/lh3v9q1oSxcDBjIPybmv585UkRpKIDlhMai5iEadhvvKYAGevD5
9nlbuOUuzChHu0UOQhsrDUtFtSYcWf6zz4foto3F2ZoBNfOKAB2lxIfM10EQ4/vwmn67nbynenK2
vKMrVhZHcmZFyRALwbpOGlgTq6zlKZ9qdlf49prLXRuL4iaaxJiqXiYYCwnyUFrAa5Z4MreoFdye
tOXhgHoI3h01ZzU9Y/c9QfJ0Xv8xiAcduTParLi8pbGgIwGgONNFvlkNdgUqnJBwH5KTX5lVaDQF
39JBPnsj2EY+PhjQ7qK0PY8F+WZlM3uVT1OvwJOQ0E/cdsHfZn48ckdfGBKMaK+AnI46GNrB32ht
mZxADg+SeFv+HixJHgJgElYqd0snE4+DmQgEr7crPECeCLswK5qcmoahJ8WsnX1pkAixKJjE2SqZ
ztIqIZKwABhDDQL4g8u5q0cGhqIazrseQcUsQtdFy8GH67VzevbMyLwbz7zNZGutJcV8QwRh7h7z
+invV272pXGgcVFHhWOuEKm9YtZYogPTSOEzk637M8l3zp/bm2zNgBI6SLy0wBJLSNzlhRnxBGBv
e3TH0OmgdPV/M6XcM57UcicpMRYdztJje9v5o5d3/8IGziXw/WBxvGIO4UPhmKVAQEJxW7MHs4mb
f5HmmOOd/5lQ7piqtxw+Va52SiDRlXXIN5EVsM7SWTm3oFwvLqkNk4wYxJTvoOGL/ulqWyRFZK0p
tiyFHOeGlMWf/GkyTYHF52giy++r/hiw+8YKbT9MGf79Fw7NRuvjDJxHxi5QZq6wfBSfNYyLh6Uo
Ntm4liFYcv/vmvDu7NMAwL08kGai1ZOQDQyUv43qbQ3TtHRW4PWhpTrnn64iwqFzehvXMDIDlbZJ
JvPI2tcS7Ge3t/BSTO2gYRd+H6LwV9wjHVa8TdMCMXVR8T5MmO7uiWc1kZRag/1A5Z6l/QAllMHn
H0V8w6MBfwKfiTh0blG9nEAn11lruEw72TmeDUYZOtnKDb04h3i5gx0YJJRXwWae4aYb6lw7VZ7L
YzAqJfegp7IOvEnYiu9cOkYOlgmR8qxM7yj+xgXHcdFXk3ZyRmcz6N9sJFTS/DvO78qKLW47kJTg
osFTAeRml7PWtOXkiwzbzqJbD+QaazDete8r56bpJwoRolY7BeQRjTKeeL2949a+r/gbq3IQA3jz
sRnQZgcVNP/7bQPG4p4+myHF0dRJE7TNbCH1I4OHRhpmX7Q3K9bejPf/eg39eGH916pCdA0m1mGN
P2Rx20G03kIoAAq/d6TE2VWtpWj7SpMeTrvbUhaNQWQUK9ttwQSSnyBag3sACE7l1kSrGpQoLeqf
ZGduNBAmoNvtuVzjpZ3XQnnqX1hRAvahQH1N2pp3Kqn1hQd8V47klILdNSJ8+GOnw8reXrSHuAPg
R9ARYX9f7m2he0lboyH+lIDqIejKg9PnIQTZaTTW1p3ZotJ6e68sbEY8gKFbBNYCdPqr/XmOB/kt
Smv/5GXDTxnwDXgov942sbRSAIwAx4fAGog+xcsJ+PEWTE7eyUueTPrJks+9WClJLU0bbqI5qAYw
5Qp9BfqySWZFFpxcDQJMBTOOGm3GsLP5V8dLIPhtZ3e3B6XKE81pNkzbPybniT3b4o1piQTdpQGI
uYa9xhqQqpRbyv3jADSkQdECkvl7mrVfur551qcRTbfsBQx2j5nJ7hxa38lq7XV5TWk5/yYLVXlo
kblzC7fym0Y6WQHB+wI9l58qLY0Hnm+znt+3ybQZ++qPQfDjRIHGa2r9vj0hCz4H7XOImyGAjeBZ
TWuMMJUAYRGcLLTs7W03aaPWZNWe1qRCN5UoHyua/cpY0K/s4GvY1TxqfNlElODPQiOXo84Y5N3c
RAtORtHZjxOSmIex4fpTKjTnsRdOti/HnD529Vi98LHWty2Qbnfo+Ppzewaui+TzD/GRSkJaCSrw
KqB0dL20TWtU/dzUcqI6b+yQgMH0Mc+kcUi9vP/BBctBlpx0z3VD68eizoJNIWr7c9JAzYOU0LhK
qlHs8Q4iY0hrTTwVguTfbv/QxaU6+53KgeyMyrKGNAlOQHfQiFaVDEuE2K+tHKAu3LoUpNO6swko
pGFuW15yBeczpBwaQwzIGHRpcgKV0can98yVIK3e3DayEIhcLMP8I85O5kiHxGUjjHDQbppb6u/K
Ppq8lVfD/FPVmwHwAHcGCiCMU3Mfued02kBJcKotexf09Q6UotvbA1merf+ZUNEpA4AvBWJf/zRM
oPEF0toA1HcYVkPgJTszFR1qPGgiudJ9LgZfc92WQnuLvJAGSc/R3pHuz+3BLM0X/D9UJN/BJGru
OjM7m0GWOzgVIKO18gBBwcttC0vrfm5B2Vzu1OhmksNCOR0q/yDcX/zN+qB60rvbd8GSh+sSl+UV
htQLisKpWeCf9NKLaihWZsEPo/s9mSDBomXkpSt7YHHawCoA3mE0XOCVcrmZE6MA62JqBCdh3Q/F
DtDb25O2uPZIRTmzSBOI0ZS8ZxbYyf8j7cqW21ay5BchAvvyCoCkKIkUJVmS7ReE7Wtj3wq1ob5+
Ep6I2ySIIELdMz3zMI7hURWqTp0tM8EBrQenCmy7G7fiYJFXBPhJIAtW8tG/n3h+ZTBv/68t83It
NapfHTGg8SZt/7eTBY/94B7sYDy0NUi+MudZDPkPNzFD0ep3oLGIR26epGeuRI6L5wSk/Jj3dCcM
yGxLORg7xmEccRKZ1ZDQriznV0lAdwEIUv1LGUW3EiusGZyilzOHVBTEVoGjcDDfoNUI6qwfuR72
d7c/5N8w6mp3PcDX0dnG2ZxD6Jo0pyCCK4MTeD7EHnCNd9WZRjQmsjrwsmo3+lCOMeld581NKmtf
1QroRFV1EQcS4pRnvIkVGNruMlWznd31ZDtYIBR1mkBEASZMt6LMkrjlvQk6E4yyor+RrSxiKY6b
hgpBmK+bBlYx2ymqjZQoLzmVVrGz3DvHuXP0fkOA/ah4fHvDlr7Kua3plTz7KobIeyAQAszotF4H
koMquWNjmv3jZy2NOt4nK2/f0k2G0ASKi8iPMUU/C1O0lhtFbtbJSYqt8b0rVy7y4s+j0oNKAgYc
nHn85Whd1YDoCoXy8sE9GeUKzfdSWxlUDJjQmHAAmASYOQp/kAagznZy0vIUEngtLR9HD1qNAqFZ
ZJHsB1eJe9BGxzv5XuP/HDVdT0Nw2fFnr/6s0PpfN+xBNxb07WgNIFe6/Hg0BalbP7UFrCzWHdDU
rRyOpRAJyQSgaDb4UK/mHZXfFtTpMxQ2tfZ7n4j3pms2tJXh4AGiSOruTw7y/tsHctHmxNEBAN8U
JM0OiMfNhnYUB1JojxmJmf3RgaVO48g7f/T6GofokuMH/ZKOri7qQhCPuNzBDl2U1Etw1Sx1Uuav
AoUIYKFWlrR4KM+MzDy+3kIXeXD85KSDQ7TN6nCtJ7BkwMcgFJirUSjE5MjlKppCUAs8Yclp3BjW
3m9X2ihrPz/9+5mPYAbrEHPhUmXS+uPn3hM6dvHtr770Hc5XMP37mYkedN5JncLEaDwFzn0qdjZb
ubtrq5g9eF5QZqozsEnDUeevJFv5+bUVzJx2yqy88LwUjk3X79Mh+a4gaODp/kqxdM3MzF9nSTM4
I/iJT3mzS6w4YZFco01aNAGPgg4QtFSuKs7B0FhNyr3gNPqxr91xHz26lVhg8VucmZitogF4EmSk
MJEhy7IwhbPyyiy9amhd4YEJgJ5BC+vyONWlW0jJOZyIvktSdBe2RH3vq5UZ6UUr4NUCOhNzPYik
Lq1YRR00nt7jMWBR9gQO1OG1pmvh4vSnzgMazGr+a2TmDxl8IccUYnIiTXPM7C7sS+vApXxFbE7D
3kcOwVT9mykZp2yIqs54uX01l6KRsz9g/sjIqVBLCf6AukFRKe0fZOM8isZ6rUCpCFDuf9G3N31M
L8GPQcDxamKjKAdZujZKKDQPAX4H5RGUvG8vafH4WaAGgyFUF+fqx2UAeEibIvUnoI2tQMcyusOK
iaVnDNhEFKDwvGBMaXYCFfhuZYdRsBPJ3QoVj8J6Q9/Y3OoeNe5TVtI7VCOLmEOH+fn24qYDcXVg
QB8AHgRwlqJuOzuVFUgoMx9+ruHFV3T1nm3w93YS6LSy3QRjbUaap8JmWCPuWbwNoPu28XRDWHSu
9TVQS1keU5gcKEd+V2kWwgTE1TvpanqEYjzZ3l7noj0A/SAoivF79Kov12lQxGJFjjJfbn1J8z9Z
cKzSL6R7u21l6fQHIBcEzg9zPOANu7TiIVytKmH6J0zVbQyEPqJ9Eu1b0aOhYKwEryu25pUOjvJ+
oRUWyt7sZ5W+CTPsUInKoPjVf7u9qqULcLaq+ek0U124XMASN2PDj9bkGtZ+3rzctFIQV6MoG5wK
/4fov34awYoKI9jQkNzhhUKEOPO7WlmhCpq4qAiVYVqGXGz+m935z+/PvjmnmqVMDb9vNF8TsCnl
xVpzbemJ/c8KUG663KDU8FMhOt8/ue3RcncgntST/e1FLBaEz23M/ACRnoU8cqrR6Om+LY3YzOk9
0qa3odVe/EA8GHb9YpTcjVtqfp3IqG//AdMuzf3Quf3ZISCDhbYuXs4Tp11Yge5d7QLihZwfuz4L
M/Es1oQa/z7rVyZR8QfmD+VnVNgutzWBN8hpU/knDSKKfNcRQPPSVuUvjCT2PwHSziej4Cg+d3mS
Hag3qt1AkgL9mJJBPCT7ykdR3gFw0D9BLbPb8K5QT3WWgL+ryj7atHZ2WusSVGqEXIklFq/M2Z8+
82ZkaAFiU4V/cti96EKWrHjLRd8CtPeEV8SM/HwwmENIo4d60PT7/RbtvJ1IrBCk5HYNNRN7jQNo
cTVn1mY3FFkhpiJ46Z/K+r4o92Bkun22ln8fSsITTt65YuLLWqs3eNX4pz6w9gkZ3sDU9eu2iaXn
BbnUvyamfz/LSAZzJKT3cv9kJx2Iqn+hVhPZyQOVX27bWXQFKCVMVU3A/efdqpQVbeb0WAr6qwWI
4h1tR4pGbrpAq1ZcwuIZwEQ8qEhxAIAAuVxSYcGzodfin8xuOHSs3iK/v+dV9qLGas/lp/mSJjft
61OZ2AVecp6VpppmVZkLNyq9PdT7ViPj6TZf3XZkvGAWQVkY4pKXy3E0ojs5JQix2Fj+HtHhjFqv
DqpQ6kLbGTQw7xU6BwozuTiAPQCid02J0YywL4wxzIZOC0FQo6884rOjCX5X/NcZzejs3CQuRytO
YTLP817KPVkbfp/9PHA06E2A5RUj6Oi3oM93uWi/gcplYjPjyEoZt8XwCNmEj0+eyMkC6JRtAMSA
eJrP44xWa4yIE72jn5ksDKiWvetZIiLT5WzF1MJqppkcADUME9wD83YIIKKaAGMyh7BDGtQhgGPs
Z65BzuLTK0KwD8aGicIFw/XTxTi7y9yEgiMI0Tl0BiEq2+YR4x+ZsTY6e+UxsF3oO0MoekJFXDml
vIfUg9OM4phIa1NZbzbQb67+SFm7spxFQ4izwTqPEAhYmsvlGIQmQlcU2HaDNXs0LrVNBnqdO7Cf
fjNAThV/fvcw1vivudnu9a1HlenCXN8XIYqjsVTpxnb+uW3lKlyYdg8XGThXaN0hZ7pclMkajyHR
Fkcu+tDO3Z0/Hm0QkxXFjwGi3oDaQwq53N42euV8YRRJJmRpQXiAYvTsnUIfYZQNkTAqwSBpnlwC
oLO1UhlaOuRgCsFMPe4U1N1ngRCuGbUGtxNHO/dC9Y4m98p5WFrFuYFZ2OOOPbNxxsVRf89QDbK3
trGWlE+7f+FrsVHnJqY1nt2gxKvGqkIX/5je6ZjV0v6JVAL5k5+3P8fSwUZzwATZdwBkyHyGodGp
n7QMVhQPtWAnQwo4yn+1W5NgA2D00Au3Zt889Tw2iKzkx2wItlCQAtlJE9ru79tLuZ5CwY7Bq0Eb
Aj7Bh5e73DGX+qQvjZofmwEXc5tbIuSQo8mgUfsA1JsM3sd0d9vm0kE7NzlbWa5B2N1KW34cD1a7
AfPN//bz0w0+OwMCHPu96WPjAGOj6qn8NBodOxZggBpwGfho6FBe/n7nt6aRsZodO5+iCxkza60o
s3RRkPZCDWGCH14xYRHXh96ck7NjVryZqQts2ve6+vr5XULaA/DWpKV3BdVQJShPHacEtwmSHi8C
G1V028DiIhA2IaBCkezqmaEiGWpwEvJjbULoaF8GW7qGrV46SGDR/tfE7IFhBCQbBYDbRzrc83E1
crtewaSlBuAH/nuaHpv5q47rpV8Qlx0D2t53dDi4wwtEom9v0/UaJuY8EFdg6NvDVPbs/slGA7aT
Snns6D1EIiHccPv3p///S4+I3wfAHSVyFBCRKFyeVkOMJWMQ4T7aPIm5+4dBmSpT94nNN5VdrXRg
Fo1Nce6Ei8CUzWwxfmZruZ7W8hgYzb4eD4FeRaOehzp1Qn3Y3V7ZwucBAdCEr8S8Bcpes3suOUlt
ZjF2ZIb5XnX6l84rflvDWka68IHOzcyrXbZLlMYywY6i9v7oI/lQ+tqg1fV7AgC1qTug0HAQ0M63
rTR6TgunZ8dUfaeWv4XOUszHIRbaWtdy0RKY4af5f4BD58C5dPAHzfA7diyt8cHreRpxp48ygmip
ksPK0NX1iB1oQeAk3antiynzeRKQBEnXW54cjl0r2i0siQhwVPIsjNR7CIQpN8xFtlo+Qfe9CInf
pPeF63SQgSPl61gTSLaZOahyO0AuW+baYcI5/WyyOfsbZz7EVq1RNZwPR1LpmzKzVFiJ5l51Gbgn
mo+x7ja3T+3SF0CmOfHyggb0ihAQkmM+h3rccExBcBGaqXZn9nwjhXsA4i++bet6hmfiycKMGACZ
JgKVed5CmNPofdsNR8P8rcTvXPvqWW98PBnkgTU77t7rpbZ3MB1C+n+ktQIGXHAGF8ani3X2DhNT
04KM9cNxaAaIKZniR++JN1nqQaQa9w6I3t8ry51e3pmvg0U8aR5idLwKs1KiLJVfEWsYjpXeDJMs
lXHXWyAOh1oOCWvJioeusoonZmrQ/yVOGgUEmq4OMVgE9+ysfOkl/4QEG+Gobk9yZjNnSPuqrnim
6JGIMQuRxj+VvPots7Uq9tKJOrczC6dkPslE6xCkavqDwYpYq7SoqLKINs3KeVpyhVgOaH7QcQVN
+7Tisy/qp+CvThJCjyzT0p8j0vqwLIvsn9ufcXHfoAIEMJGLbHjeFHX5oCRwffRIg/40NuOd18lN
PmSf7VBPdwOiXqCnQh326vmAGx78RKRYjNvcMW98JYEXCagsrGQ9i58Hwyl/iYXRK5xtmgaZMi8Y
GT32ARikWNs+QDN425j9GOpkjTb9OjudiJgc4AMwV4Z8cfbag78hqJUs6NGrnVg62oGI5pRKo44S
H0J2CBK2euP/Y7Zr0d5CHgHLwBWCVHXCys5f49JIHJA6BMPRDl517Q5iqLhiTZxgYHhs4kz7ICKF
x1nJWaezPb/xyIfBpYlKOh6bWQzAyh5c9L4+HGuji6HnyVEeJ1XUaE4KqdFgh0JbtpNJ9nr7iC5d
BIyxYH+nKjWUmy4vQhkUSmg9zHI4lqx0XwESWckxjaVrgM4yapOoHQOcP/0NZ5dtINTKKtPChiqu
NoFo1CYxHBomaPuEDfK2OIWIaJRaXfWFN1W9GW1PxdCBNSKVdU7YmwYaCA3Cyprpn5RUhztB8Wia
JkBVZ2ptzXybkdmSggxhODbgmIZcV2il95p5z52PT2806JiRm4IEduqUzDw6Zkj6JOeww/UPWf82
yFqFfuncXliYZXMj6HcLUdUQ85bbrhOh17KQg3Q4GF6JISMu3lF9Cd1VWsaF1/HC7uym1jWEBWsX
dofuvbfTyB9iN7kbypcieb+9h0uWUOLGgAnwPP51xJE0TTBM77BT/mj1OJNH3vweUIVRL7cNLdwK
gPz+NTTvrDMzsa1qZAilzMckf8y3/9vPz85CoA9ZYSdYh4R6pR1wSDiuVSwXT8P5EmanATqgNeit
ppilO44IPb02iYRTbmv6rkygckUVlUaxHb2VrVu47HiIcJ0CPKzXLQ/TSTQGRd/hCBLKccNam256
c8gfUyvpotvbuGRqoumbnghM4s1TgLyTVdAa8F1BUD56mX0HWiXirMR+a0Zm+wgOGhNQGDEcE6rC
tP4YvB+5sSbts3Swz1cyu0KuNwQ69xG6Z/4eZDCh7t7Z5ptjfbGD+PaerVma+eJ+BCiuq7AclcW5
F6FWAkbYdDgUdCUoWbpC50ua9vXM6XNLQYteV3jPkvFBT50Xr7R+3l7LQjwCNan/fP/p389MyMqp
E0vDrrl+F6XNz9wyIhNi1uNK9re4lImxB08zqmXzTq5Jey/rK1wlAKowKYlhnFhqqt3cXs3Sl0EB
FkMaGOlBoD1zCnWJgM3Np3SqqoMXTqBsR0q9hYis5cc0b/p7yhX5uG10aQvPjc5OdyaKTCYNrpBR
PUI+NMNgj/6oNW+3rSwsbRqaRjQFsAfQcrPYhmSln/op6oz52KpnU/XyTq9af+87wKFxf6TPRcCc
Fe9wPTk+YeFQGbBRkwJ9x7yrxnXcpNHA8VDaszv8IJ77QHIBTCCklynf9RPxXnZIsuKQYN6AqJV0
fMFxTDpWf1kE8FjNT03LgiZRBSXHwWpCkQKTJ99Na8XIws7CCP6DxwoUVnOKPFDu6H3d1+QIitr7
PIWyb0cemdRDXoHnYTXEmM7gLEgFHx8m8TEHNPXdZn4KuGMKZuGCHAnUE5wq0UOzIDuelT+cAZSj
bVnmYcrtt5qTkLgAD2MM7/Nv51QiAyJgYku5ogVD8zwhYx30EPYsvgf9t1ywPLx9XBdC8XMT10y8
Ttq6g9cfSwOALnooRjcs+ldTFWHn0hd7bTZ36aRg3H/6hGD+NeZTAhZkDq3Utvtj3nQ/XCbfOBte
NYnw7fa6Fi477h5+H2E4BBXnX49JxySKuv3RKGwUEQ41+8Los5t/u21mwV0CRQCvNCnAIoebuWUe
kDzxUtIfk2fqHPxPzwADfY8SxBT+YUTw6siPDRP4Ej12S9uI/oHzH4MH9YEVb7zwTSDqCoJeVAmQ
Wc9zXQvaBvoIzeJjXTn30AuJFKM78DeumFk4akiKQDyJLiwc1fzTV41XNn2V6miHyt9dZn9LaPAP
Zf5jXWsgNkfZMTTwTyuu8drqNGiAth+yXChezHOR3KPBKCHcdHQAX48VU37cm1ropjbYBEvQNSUi
Fsa4Vhy+PhiTWbRQUDI0wHI9m8GrpBK9BlzhsTNi+40bu5Vzd/3NLn9/9oIiscT73eH3a7ROQ1dT
XTRmCYUsaXVMoYVU1vaOCfrLzNuvyGh+EKK2nYYaogEdJkDpk1gZzlaO/lExLQwy83mw7FMBnorC
l88dD3BXzOFQqZ7HusXedNF9kSlonNNu1/p8Y5j9K9hc9DDjegQg9SZBmZiaMrKY+05a7x6lIJBK
t/S9Ie5dKZzI1azIoMZDyfkOL+dKD2MuwIvcFsPIDrL6vwIqIOO5DJCCxvULtxTY8C4rn1TpY9Kt
HcxDA0zVXZqZxgvmxnIeEmm2T2CF+KVplLyOaRm4oct2wFWp7yJjXRWDWaM8BInbxG7n/yIdQUmf
snHlNlwfEMCQUNMHK6+HXtu86qnZrPWg1+0eRv8r8b+m8e0DYrhLBuCW4PyQgSOQm57Ts4jR68sx
G9vBOTS+C+3C3N84xfh1YJh4N8RGaW0eGn0a9wm64I21de363iFWHtO+2aPw9dOlCYIGkjxrnr+X
dnHXNGSPn4pbfdzqZRv5VY6wbaRmRAP11vgli0eJ5Jv46ZNOaXkf5MoJncr+bY7+Q9qamE8wyYl1
6SPUQ5/7lqQPsiUHloEenOf9xm2H/9fWsUb2J7X6LmqSYogJy9uw8xo3bBKxk53/0RQU5KquPGay
EWFpDBvNADPWFHiAQNMKRWaXIQvUsO/zkYWg1jRD7ldiI4PcAmFOGZue9scHQ6u0ja2fN1Gh2iij
GmREuV6H0BzLw3IEqWmCVkYfJln1TfruI2/oRw7MrGj8PcCbT44xHJyiiC0re6E028tE39s0eEhy
B/yzwz3IOj68wNlntnvH0BUCNWGsBhWXotoarnmo5XBXtP0XLyF7AHcfVVZtW5RNFf3WtkYsBmfD
Pe2Q5T58sgg2juhOTTretaP3BRSsL1XG0fUPiB6Xyn1MCcCAeS9+2I3+0VoiRin/6NbmphdBlNPq
2JQi29caj8HCKDdmhlPgA7ufOz/BZnivp5RFTVCAzlUFEFUaq2wLPrscirz5UVkFiuGieMnlEFvU
/qk1jre1y7GLUbfEDLlovlupR+77vNi5LIkH1LLcro0Ca4xLVtk7J633tldr8aBADZ75GqqMfvKj
yDNyX5HAiL1ex/yPJ2IAH+ywtBFSsbT7Lmntb93EWRmk8ycHfBneASaKYjjUncAMhbrx5fXI26pL
wMvtHFziNT20T8jO9NlrA7Y4I7OiIA8iK2BlrHQltqBnNrdmp2hMdO2XOYybzmJxUmb1JmVOqDhE
gUAONvmVPdfKF81tvjJJ4jxpxF7JqsIBTUFLQsFBNUrab7oB+sel6t9kK6y9qxXAMGjf9L57Fpr+
ZPjipVbgEhobMCTaj7kQ5UGavA69bnxxg2bDmb0zcX9YZ39Nyup7UGcfFSaIw6LujMggBP42kD+a
gn93DPoIgY/DaBtxzruDV3X7VEDOKgus0M/H7Ujz7yi24xVwnMccbbstIGBtWJnmI82MEBQbX/TR
gSvoI5tbkU7I1s44agQYnMq48ZDY5l1eqFcDIO9QFMEjalqvt73Zdej/F9MLCjELI5BXhcus8lER
z7l7cCj0fjuv78KOjS/MzF9aXQsT110JHxecJ6bHUaCeaI/Qqp6djrppDTGU3DnYGrgH2vYjW1NE
+ltavzqA/zHxt6h15p+R5FYAmTDnoAeDfsQmpltMfpsfo9Y2Y+SVAZ4tx4oNfZug9TbGT5yYez0v
9A2p/1i6v2sgQq6VYSJ/931M4XMOLRsw8mD17rHWiYwxn95YI9+0da+gkcrVe1kYw2M5QiHn9ve5
DrKQ/EEeBRVfUO4iIL68TOVYtjUvlXEIVFM1YZb5yf3YSPoqyqAPU4BHOf6PIz00w9h+OkkCxwCI
5pFsTy/pvKqvk74rnaA1D5Dm7U9oHZVbDEOLlUD/L7HM5eeC38GkMXDDwcKUp2+iHO+xRByy1ger
gkX6N6+m9Z7R3oo4qiU7qENlb2gha6deaO7PCqNg9xg5Mp+bVLfu88Qi9442+O9VqzuPBEwCWyiK
VnboeFmwG2Sfd6EbsPx1bCq5KVPnZ0vM9JWNbVdGZjekJ1no/AUZq7NxqtTMQrQU9Hezs/RfQ1JD
IohTPC1wTifDUZgRBWXdt0R36DZoveDNT0xkQaPWoGzUi0dPDcmjPXT8oQcl60HT8j5GyZTegQ/a
g3tJ6MbtjfyBDbLD7GLpnQaejF+SxBVvvOlwzBDX/TbMYdhSuIsod5wkgQqrq9VR0LppVCScbFoM
q+5KBwwQt8/bdXaHbjGIrgLUjpC6zFuaiEx97rNxPNRqw9gTr/eF9WDTlXLotROAFTwQGLCbHoo5
W23v8b5L/WY8FP3z2Dx9flQQXEqTkgWgsOC3mQ8qCZ6XtNcNfJVAgNq5tLXQYOmH7vZrYJml7UJT
ypvki6dR6FmyYBVm7cnUkgdDvvrmFp9Deg9irZm4ZmXmBFAOMzoxnTLPykNtKHeV9Y1OBV7n7fbX
v859JhKq/yxnFuprfVaOrQ5DevsHUoxN+6DrH/+bielonDlnafrSKU2YAAA2lYfBjjSxgsm5ftOm
VSAlnQbUpzHOSxO0tBOoh03bNeDilzHLfvQUSoZhvaaQuvBhHFTMpmYroGtXWkWdIZmircEPpePx
f/JaV7sycfOnvLDMjYE+3ueb50AxYXEoi8Bl6vPpuKptic06lx/SCiKdvLyzsawGIxQJWApvf6iF
XXSQY0//AUUBONgvd1F3lD3WeGkOfHDNvYLuxK7puv6fOgvkq0X1IvKkAAHjbasLngF95Kkug3EE
YNhn385KZAnlpIofHJuAOmXU9S0HGfDutpWFcw4eEB8N+qkzf8WD5FiEQQGn4wdDkPHUy7FE5p4a
mxGcOvFtU39b7rPnDb0llOSnGjLG2mYBT6kbqe+PJT9kihdHXtvQB3FL7Ym5/XDKOmX9KkeqDhCZ
SY9EKe1HkZX5nc1dgbm3uvlGlZ/fJ3jPNl2SqaihGIbTKla8BDxA8tUaCUoGehlajYKIcu2YLEpp
XW2qwPNBN5/Ve1PSYMsgBraV0CWOBVHpI55CFnUB1UM8KeIuk8Mv2tkck4ka7gxr+80o253UJXIL
3nWRANlQbOEFA+ZabkhWBRvhlzneZ8jEYvAw6gon3drSQZW68oJ9blF4XpWZMVh8nT1rSBa6hV19
QH/vtyGp8zuQyo2GjtINtQ12bxoi2eQZ7XdF05dPesMwecJA1fcbE+vaofLBxxdaoDfyI5cM4pkW
iVjTvb46FpidROEARVSMA2I8bOabMCjSVZkz5E+l6URVU0aG8zX79IDrzMj0R5w5QN0G2aAz8vyp
EaBnte6DYSWgWlgFYEaQ1YHzA459nn+lGfoVNsionvrcjoLaiGr7vV7jzr66p6iZAs6EIio87fUw
l1Z6GbM0P38yqm+J+77WI7hyPtPPozw/tTwAspv7OQnVwB6HuHjqdARNGmqQD01q8x9B57pxAaj8
S+CLZOWqLm4c+GQgwALXehWViNpPlTCS/GkEWbfp99EIJjEQwK44BHzfC38wLQ1jItP8JyrQ836z
6/RaJ1OF729lIbOfG/leDCOO9v62navMwYAeBKjNERzgf66id7vOzCp3vPKJ/u3Q+1Lf0i4JYl3Y
b5C66UMB7EtkF53zWeeKgQGUozFj6WLwCgikywNeae3gchd0psq0twmVW7eLifZye3VX5++vEW/S
X8PSrobiNC8thmKogpPns/BIu7Uux8LvI6abGJpRTMRI3Mxr1xid6nUCpL3+vQDh9Jro7RLK20J0
gpMG2BTq9rNIq2sbczBU4J18Qz45mBm07Dp2qyL2c+1Lhkn00KtRs/P4S99Yj61aU/W9nuwAzBqD
9hPHsW16cHaXX8mE4+671gU3sOvDDR2sqogG+lrWk+YG3/YOjbLGi3Tv+faHuwqZZnZnsawyZdpp
QFicWm/8GbTj187w76SdqpBOlbD/whiimAk/OF226Y6c+draZ7Y7JjZ2WYDusD5uWvwvb019ZfGs
AAnswm1MKnCzrdTHwjJ4ZngnjHOnX/3q++1FXLmlacemNinm6ibg4CwkUsQdaTeCK7pLu1cnz3+M
jj6Eg17f3baz+GXAwGcA5THpwM8aK1Apkih/gi2a2tTdZwVG+YCMSGJUDt8DWbgr/sm8clDTuiAz
CagV2IqQr11+nLQ3kfZ7NRDU0EX94jhZ+lSZzHjxasv4k6sASsOO6XygCmDEqjVNEurgCTggq8QZ
5YNB9h3L/YMPiFZc5F667zPM9XXaIMIOUXKU9jqQaKT0omwg4jFzlPEsbZKGvKZD5AVJ8LVvQCID
lrcK25kbm9v7efWGYX1T/omiBhQGQJt3uT6BhEGjue2fmMCfwB9sJUJpP+v2ny77ddvU0hHBZwPf
mwdWuSvh5MBSae1S4PZzHrOhx0ZtSu/Lf2NjariBbg0T3DOP1eKxSXofgHefeVGK6cAaZfrBX7mx
i5uGi4pmE9iYrxJqoidMAK/qg9iNTN2GuyS1j6gmbxEUI4v3tJVDv+iIJ9k+iABhQPgqWURwbQ9m
yuDoW+07z61XN+8eZFk/j8oEFKzOgLhPMJmsbfLCfqmCZiVZXXIe5/ZnLqpsklLPHQG0PWX3vEwf
qOOtdPCWLvbUQ8cEC/BBUNadHcSUKmLgQp2SoTHvtcAkrxgL8DG7Uvp7K5P2yp4unkZkxROmBj24
eTsacxWt2Zs9uDytQzEcC/u5qH/cPoyLu3ZmYpacglg2aXsPJrg+Nbh/6WvT8IsGMEAFdPHU5J47
3dzk3MZUb3Ay0N9Gb6FI17h41yzMPnzVcRsj0yYox+XWdDef5DOYOCYtBGAT0RJqYYBmX370TEoZ
NFmLHYIuiIZe3Z/bX+DvnMdFHDsZQFI76TSDk2tewxs1jbTCl6CQb3Zues/+eA2oaTa5H5JxI34m
6OS0UeXF2kp6M0Vec7smhh0wCwVPdyV5YvrKpG0PfpqpRZ+8m84Xm7eQum7Dsf0q1E+2dn2mD3Fl
EAUQDB3gRF/pnGRa0CINRjzbFPUWXIePplbft7UvQ4tguoGWibPRQBh/e3+XjgdAlv9anX2/gDRZ
PUDJ+yRr40s9sq+sAy7pto3FrXQcEzBIkE9e0e01iV3kNcbNT7ZiUZmIMK+LUFPfavrM7Bc2FGg7
/xcvlYn5JEzJA+N3JbomvJx7febgFWke7HLnkj1aeLdXteR+zkzMAYo9HQQUUHX/lBbFz4AZr0QP
VJgl3grWYumpQuSMnhkumAlA3+UNc+rc7kpgyE8i735ZgOk1vMwi5LO/jQI6AUln67vbK1s8iT4k
bFFzRH1+Pk7UoQyJ489BNOYlEoK5dIyDxM83VlbUEQYD9E2KoD4eMRW+sqdLawUqFxhsjAniuMxC
3KTqk9GUdvacqD0xI5nF1NmRcg9Q/O0lLh17vFAopqOsgLHH6eOeRey5wvxnPsjsmRTfmfFnXCug
Lv0+NHoBNMT+XUvLKU71hHckezZ91LQebOezU77wimhtIMfHoEyAsP3y7298ZyDVmGfPNnBNVYwR
mNv7s/CWe0AlIVIB+TcQILMPARVrK+VghDpxLncp10NpOJtGPlP5+aAB1R30gSaFZoz5zT7ERDkE
GK5wT0kHwgij2OtS7aFQUa1RyC58Eag7IaS0oP0B0qHZjuVOb+stANEnVrhhR8NgXFNMXnAIGEMA
JhocFQgr58wRBNomQhWmc7Idceqt8ovQyBdatZ+P5CDQji4QbsmUqc12TNolowpl3FMhHia5m/rz
L8IUvGGyGyPkkybq5dHKe6OGoE/unLgVl+Oupa+3j9aCd7n4/dmHKNKyMx2F39fFpv1eD+VmIMXG
99E3CVjoD5+/6R66JiD7hnwPDtrMHDVdwFPB4H+yQfUKhqcVX3mNF4OmOGDW4IdBLfQ6X8Fofd11
qbBPhqr1o0xU8M1vqiGkds/v0xYuzBMuefQbpE1W3ehgszUAkAPt3M5nPiIKYjW7PnDl4zQSGN/e
6wV/6k30/RMRGh7Y+aE39dbUPNC/nJT+MZqQUfSCkPc/TQJJBoOvbMXSDZuAThghQGaFXPvy4JgV
0mxdKPukqyff28u1JujS7wNwgJcB4kUAdE6LPfPZA3oMqWbi4Ghd/kZKAbjx2tDn0hUG/xlU4KA3
hzH86U84MwHSjl5XHrVPqfBfETbfYbi6jT0tWZv3X/ow/y/WCheOAursEv8faVfWHafObH8RawEC
IV6BHmy3TdtJHCcvWjkZADGIUQy//m5y7/1Om2Y1K/nOU85LlyVKpVLVrr3zTBclAIrWmaTKgxGg
7Cq/xrPaSA6OKTbcYC2aQ0IPoQ8D2tBzWHyZKXNHzDfl1hnQBhPToURGHrM+TeZfHG28xPQZuI1m
5fILMVY0VhRX9tl0P8RO7pn646R/Sq2T1B66rQR97Vuh8IuzzQAkuBIjBkhU0srN7LMd9crXZsFt
cLfQgFbOFnXXmuddmlqERMYx9CvzFCF3+GCVLy7dypBX3cGZJ9FAB3yd44G4QLG+RpDqM4ZTysYk
ALPGeCdAtLJTynZOs/zYxnldNerO1Q9qzpf8wgdpnnVsQNn4jBp4wLNol+JZZbFTW7zE4vvtQLQW
9ClWhnQI1SO0pt4fLBvwlyJtmH0uzOKXFQMY6hR3mJl9tVj7beyLj7wyI/+2zTUHQa0FfRYMnaAB
Mq//4jBrJqSa3BzeKOPer/KzYR6Js9V3XXMNIO7B0mXimXrFGVTwvIj6yrbOTfFUqgSQyY0EaXUV
KO4BnYW5wSvCoA56dGSIHOtcmoEu95XpJe7+9katvM/m2aP/mFhEPWEktTOB4e3coSk75pqnJU6g
ml/KwcgqJCuigzu83TZ5jfbGtTkf3pmLFUnTcoK8TLqmA2zGOqO52IbToOL7BBPdB8uorMAuwaRM
KdS9JjHp/qRo81CzecJVjqYfp+JnCXKCcwpsAgXGFQpDKJxw51AC8udVuckyoIVZuwVaWjswOIro
ZaB7i0L5wqEsW5Ha6ee/edhpeJGTI6gLYnDWbtHFrDoVqo2/2VivXyeWEgVkZBCvI1DqiRz8qzMq
7i9S/MvrdD6yF8cjjgc04RtundPanDxXafuY4vAjhd1FKg9uf++1PhCkoIiNxBXCO9YyOSBEy3iE
4vw5aiLqyzELiNY+xKLY9R35qmXkMcmrnVkkr91UbEx3rl1/c7sVz9bfYI/FSssp1wDA0GFbtnVQ
1wPg5i0SaGkZ/d7Oxmoj2K0dWZSUQU8JDhgEn4WflLbVtlk5OeAZNrwuIod+NCGBNRxu7+mal8BJ
3N+NFDDNLI5tIgtiNBj9OtPqzAFdeP6Ln8dE1Nw3IXgLLEL2AAqhOHPwxazxUAVFdHf759ekmHDZ
/fv7i10ypsZJLYHfz3I7sz2rFvm5mkYaMmFgtAcczOTQ6COe5kksqkPDdYF3bs693ok1v9Lz7JCZ
ebx3UnTaUmMggaX36o3WtXhGww9txroY7uQo3WNUoThJ3JJ9kZjI21jI2tUGfAiyOaSH18AbM2pM
N4krdm76XV4E+l3+hjGEvvE537jQ1vz4wtKy4gTydxYbWcPObqU9x5x+4HZ5jKDoKswtruwtU4uM
0SFci9O8hOJpDiB5ZgcTK70EnaVk/Oe2H6x68b/bRxa5lVGYA+RIoa0KhDoAtCDZuP37qytBfji3
x4CcXBazxkJVECFFP6kT9n3lAM3o7DqM+g2RtnFTrzrChaXlgYGgpT6YsNS034rC8JT7nVlDUNmT
R5ofYqv+uLpxF+YW54fxWCaFBTbzjJpe5sxX4PH21q3GsQsLi7hp6zwH0y/erTI9jnRv9phQ2Dg8
W4uYU5OLSygSo6hxaTPIPL847T+WtREjN5awnOID4EI5wNagqe1+GuyvemKBYHOr2Hc9vI1kBoXt
//exJcgB3GqsBi4eD/xmQDpSfrKs6U2w+gTY3AedtR8sVv0suXYgdrKzGudRmlvTCOsLnaumAPyA
0IK838isj4qWmYOD7r37JCrnELnRl7LXN07TlpnFnROBqc2CMiCa9253Sl3zu2W4aCttDQOumrHw
kpzbs+gvLdzCcIfSZFrnnJPos0y+ltGvLNmoC63GBTT254asARj64viIGPNosQLjfaw92rLyqA1t
L/HRzD7ePkRrnV/Unf41tDhFadm1PWg+nTMf66BqBp8x7jcqrLTEM8fPUf7cdo7XSAzt5W+3ba9u
4zz/DmAWWA6X5R8aG2lXJgk7F/xxyu+A08Ms9W0Tqwf4wsTCIczUoIlsYaKpPVsd4upPIfzz0UL1
apavm2ebFxcRySZRRCDlPWNM+0sp1GeT8N3tJax/ISBffjeSgUtZnB27iUuDZCY9R/qXKIoHTytn
IHeRYC43aXatzb3YGcNcandqavcDhGZv/wWrvghIDNY3pxHLGf7MTDB0bQvn3FVeZQf0LUNLU25k
D/OZWfQXoWH3r5HFTvJSLxzNgpEew2QQBFTlP61mFZ9l6/Qvmqt334op6ndibFpImvBpIwlfLZQi
PgHwiDoHmoCLA5cBIWNiuM05GwO9j2V6gHgOpp463zDrj1BsPGDa9XsZiR9kaO6gEv0sMnXPcvWs
TAUuLfbr9p7P5q63g0IADJ13nI757FzcPH0fTZ2SnJ5BMxp5Im7VKZJJftaBknxpYtc6RGa5VcJc
NYpuP2jQ0Xa66pZr4O7SBx2zOCy7T8gDqwK08izrOGUbV/fax0ZMAyoSXXNyJc0o0qLI8EfQM0Yg
NC+hJXSsrM4ThXoBrZm+G025j4wOgOy/0APDkwRUzdAmhfLksoUXuSzRgfzGDVF8ba3vkJKgkBSh
7hFsNLe/4FroubS0yBzFxCtajRqFisiBcIhXB7d/f029HksBLBMXBJC6S0i9zrNpyjqDnjFxmZeg
NU9YYIzzvAAIq75NcfWKOz/1zEpvdn2sg8Qkj7NTbzflc9crddeKeDxWCcFkvzbSXZXRjSfaStzA
gZprd3ON/6pc7fYuEg5zRFUNk9B92oFVFlNk5nfQKW7sxcpeY4jBRi8TjSETRbz3pyUteouiXGij
n/4q9Gf3cHurN35+GQB7DCD0ZoWfF3qKMjj19D/vlzJA4/B6Qk8TCt6LEE8bkOiMXU/OllMzv0Fv
82CPabthZe2+vXCY5QONxgIQ8g6nbiTivpUSssANWFj+4kq8tLII5HFqpBoGotEyzdGdC8hWYWh1
FUi6cONitgmIwvffOmssnccEyZfg7Gtj8XtO5RuGhTdcai0W4saF3gzGkvFNFsvIgO+jGkXG6toy
yJvSj8vxqab8u1H0b6Qut9jdV3xsJvr+j71FuACNiN1qA+Cz0aQHPJdPvPoL4ASGZ/93sAhcuMuu
DgrELcQLGMUpwfhk0FT7HkPioBuuH8jWu3b1K13YmmPDxf2lRpKMdoH7q0yZR+U3alS+ufV8Wgkw
gF7hzLvo56GTuPhG1kzzFSUoMWnl3Uw3CTWMYyU0j6gt8aHV5QBHhraei9HAZYDJoVcy5nYPvDYZ
vpegLiWT8wGvg41As2FmGWgwGSyGqoYZw8JAlpUc0WncEbqV9K/62sxLMIPHDPBwv/84SZEOdQKS
hrOB4e4okyczszZgAKvH58LEvNKL71+1BWiuq9mE8jBGxNKdpp3qwS+3mnqrhpB/zugtTNIuRxQi
VIAiFNVQQHFzP52IV2fPZQwZJRbdW6BEu30TrHocmrvo1kO28Vo01RR63UQjHuzyaEEE4yHJnk2y
kR2teAESYeBNgA5DA2IJqXLL2jDKuVKTZx8yEJCYCvXHLcHLLSOLd58epZ3KBEobZpwfrOkwKmCZ
3Y2VrDgamB1QnUUbD8WMZYqS04KZTYn5DlAyfhrdJrCzOPrzJ96ljeWtxqPJGOqJOeeh4B+idjyx
dPr0x18dJvC+m1WqgdZb7BVN7KgD+TxqWfEns3htnQ9t8Zp8uG1kda9ctMABQkQrbVkJ1GjdiVkN
4jzgxBDf/PNrGfJEDt6reEpChWERKyPMAUxM1bj8B68YA0k30t2VlP7d7y/ur8qQfQloDj2rUu4L
J39QTf8yFHmgCCTl2fQNyuRfwNy1YXblQCL2I8EEugXPCXcxrqHicejRe6NnKhJvROhv9uhJV9aG
B6xEGZixAHSkeK1cTWkkRgqK2VJQFAL1OxTaLI+ip2GM3Z7E7ZFM5Qaqci25n++0WYrNhoDrEleM
EXS905icsyjzxTI/Y1giOtFsCiqHxi9cj+L7Noshguh2ui9y45zn6Z5TIXexlenfulTHyKoFvuvb
TroWNYDuQmDC7YGJs8XNYdZdVZqAppxNCsLyL4MW+QQtxttGVjcbVBgzXhsHzl1keLEAoQBQLhQ8
Ewk4EEl2mPTs01Q4r/gK9zYam7ftrbruf+xhoPP9XVVWTE6iRF4UpXjRB6xrPVBiCMcfmfAS5W/S
Wa4ddUxYghdtnu22l1C8HEE/aZ0BT0MnIJAkeLm9nq2fX+zf0KZOoev4ebt7G+71LVbi1Z/HRTsz
ZID4bgmWYIVUYCnCz+eQ65BPfyO/icvi39+f3eMidejxeh0bjt/P7kxjX20RRq997ctX6eKtNVa2
JlBjsM9NlrdeQ1mQTM0XaI/uil7tCqn9NFhq+5raehithSqcZ3BkAOakX5U72zhC4aHUyNnMD9m0
76uj2RzRCLz98VetYC4A2G9AZOnyKWmwrjcyJc1zibrgQJw7lptg29KaAJf9VjiYL75FlQp9K4B9
EXnJnE6+/1QCiOsBMr3muRlJhMmD/j4nzueqk19qgMK9jILoq0bd7PYS174gWrPgT8JkGVR4Fl8w
T6EiaaUDAbS9fKiA02QlRhKI+DYqrffB5vYGZUbidZkrNiLTmusDPTYPB4KEF/nf+/ViEDCF2HpE
znrXfYxz9yGd8o3IvxZhUY+3MB5twdQSEFokQ5XFLCZnKK9p0HfjGpg7vtzewLXPNmNN0TsH0/fV
+IFKQGpKXAnQDoi4QNPX59/BAss9s6DFL7Md0mPWx1HAJdF3ty2vrg5XB/wFcfYqtS3AF0hKHWfA
aAb1tWT18MpKmgWlCcawvzD1GziEfB2MoIsomE10BAtfZZ15Kh8Tlh9TI77nUmw0alZd4l8zyxYe
GvhDXUIqaS53VIWflhsut7pjM4wewz6QFVweMUM4jRwofn+qH6vxvuPfmPHpL3YKJAngG8FUA9DC
770aVHlJI5F7npWsX22rP7oJ/1F17L8zsyQkm9Dm5n1NCe4NUgXSjN39iBsGNcuYbrw+Vzft3xX9
bqlcXCEx1bspLhg5l5jftmNUmBPPoRsOtpamzNwS/7dtS2XMBt2rRAd93tlIaGV6KHhox9yR1m5s
uhSSVsDx9GQTZry2NJToUYUAr8C16CxotbIZn26d9XyngaY/ehTpxlNh1QSwSLCA2gpAUe/9Acx3
iTXkOvC4U/bW8+qJQEfEFlvTNFtm5pvs4iNRI8pjWxLrPGp59TFNrCSwQdX7pZ+Mbrfh4SZ+a3lR
zYTp6O7MzdTl62cw9BwkmpF9BsGrBSUPS+0bkTR+5dhZ5yWRkKd8Gse9LCoZsIZTvyy1wW+4SnGw
RwB40zY9to6W74bIsDuv1/Xs0HSD9E2pN/cMtGaeoG3vTU6X3FNZPQvwCoS6qNN9m9v8GGGcCbSm
BNNkIKPOU8yTjNRAeK/pd94QWXgQAYOsRC/BF9uA5cXt+87vYzP6qeUmYJVS/2pruvaGF4q50+Kx
OTXjgOQLGAIQTFgY3Eb/DHSKtk4+2DwyPFBfJoFVQButtmWy1xXfqpGu5RoITOg+AGCKDu7CUWQF
tk7wkVp43rsBIblnaDWmLKFMnbp/EQYvTS2cJY5iq3L72D5HLmTGH2u8c8z9bSdZO88oigJRBi4I
TLsuwmAm3AmcKoi0UrWnuYBdSh7tlLTDQjFrX9hso+e4dnXgHKN5rIMuAaH3/QHorDZqOs0iZ5SC
vjnOuEdx5Pn2mlbP2IWJxba5SQRxvIwgmzCMYDTsF3cwjjPw7LaZtYQCPF5gwQFxAlg0FhnZJNNB
KzqHnMHq89oa5f1UTweaWwAcQwq1jbrUy9It6PHq9s0Ex8hAwSq1rMlOWmSmKkEaSPMXMHDZ3Z/u
Hao9uHNRWwYA/bq6XOaROelQxH60MC332EvZfE15UZ+MVo4bVYzZtd6FJ5iaNb7RC2XIjZaTCVPN
SxKrtH9stK7YT6g/hilXHCCMdNwRRyM73soMTpnxn2DXjDdusisvmc0DqIkpZmBgr+Zw0ibVdELr
/pEZ4/e6ywlIqurXPMrijVN8dcRQDARXNJJ2uDww3Yv3QmegZGFXoCSMuccBaIkCpp5HEapi4yzP
fr3Y0HeGZoe9uFsSHusQSoYhSku/GZ6aBEqS5QcWxbvbnr+yde8MLYKGNF3backEksXpiKejDh5S
+0+v43ebhmDxfi2d3SstIVhLMvqT+FhW+2qLifL2KuwlgWNZZOCwn7crzXeTOoADQt+SGlhxceT9
APrg26NDu8RXpMLqcYqZeiRN+1ab8a6ylc8qEhRgQ87taj/1/AVz2MHt73MVmbB5aA7MbFMGwAbL
qiprHNBzmUn/KKHU2yW/ZPIpbu+yGEKITA+k/e22uTW/g0AzSKdwmGdphfffisqhcoEWV4/99Fwn
vdc6D4X12dB+3DaztiqcWIJBZ9Qk8Y56b2YU4A4aHK4eqXR8cIPkHuan3pwh/a6nVuthruR16iy+
cXrXFodCK0YvMYwxz62/txpnPd7VqJ08tjESlSic7K+RkfoTiGhuL+/KEBBhIPl1EJCg5HB1E0NY
GcxcfSVCyz1ZxSfevhUQ23K+/LkVSuZhWOhSYBfnQ3ERIww+5k5K7SRU6m1Ie7CbIB1jDiTyko34
urYezOBAE57OeLHl5xJpaUGPApRqwib3iIGHmauhy+R9Rtnx9qKuLkVs3W84nw7CLmRki2/UKXvq
aUVFOOYPzr6c/vRhhZ9HygL5eWTS17zVo1maPIeAa1hrxb5y0o8j+N9ps4nGmhOGd/F7toN8D7c6
kvWr1AjMd2AwR5MydEkekHJvFSDs/5Ckj7x7SehBtB/KAkC4IvPE8CLNPwZC/Tb/LwXiIp9hrUzz
Vm9BHtg7s1LAh3LQvnY6amgcuY0QG1HjGuI3s9SBUgjjBmhlXE1/a1UF3T8lspBU8c7QrAPm4vaa
ZF8Hs7lTsvxZ2/ZjSqfAqoqT2f267TNX0R9FSbA3IIcCXSJ8dBFN9JEA7aAnMtSfgf/MWi/6Y6Gh
9xaWRZLC1HOrBBIzhPCH/dJWVfFtSE21RSq4upDfJNpwTpQlFwupMWVFYiOS4TDsix9D95OyjZzw
+nhBkn0+V3NuaLrLRFd1blZNdVGGaC03vuitOtDLfksNesUfYGYehUUv0MQsvfE+NJHBFGlt1GWo
Z9kTx/zjgAtTuq9EfCqEdWKTEcQGhYQqtCI2kS9Xa4TUEBSH8B9qurg4F84/9pRNlTCmsGmUe9cI
rdlD/aT505R3YWX+Ky6iryZkZORsmsKCH5IRGjmTCPKR7ar8TmZoSLcejv1tP78KwzA5U2oAxQEy
96trpZqixs7NQg8dNfBTAarYMB+4CExo+AUuwWDOX9gD+m2OxBaK5IuNdN2imUQNqOpQ54nfl/bO
KfKTW4rvHXR4b9u6cv15bRe2FtvpYtqKcDfWQ63EeDtpDqoeXui0xea2bgaPLR1KcOi7LhxTKyNI
uCAQhVmFobGpbv1sYAVYAvpvt9ez8q0YuuAzwwdF5XNZsLGGyphGPmohMU9T+Tmtn0j7rRHxxrZd
z0bguQ9gs42pPySKwFK+d0NStWkFHSMtBBfBC0ZZvSmFrO70UNjSs/LaF8oo5pk8+xRrvDkqSKzs
mEKZ4/ZyrxK6+c+YRzdxs2JXl7BUbRglxHpyLZw6w9OjXSR3KuGexj8UmMBHyn/b3MpnhDmwIUAY
fUb/LwJlalPM/plYdZLdC3Zv8k/oef5XJpawDLdKNNvinRaW+pOWvpn00Gxpvc0+/S5J+L1p/1kF
WThj1uWdbdW9FmbZvi/2aer/d0sw3/sGSwBpsGvskgJIDqqKnttmntm/3ray9unRqANZDioAmEFf
rAK0L7mWa4yHLfkes8w3wCXW3hnaw0wBwyJ747usbRoqXGCowIUPLMMiQSxEbJLINXnYT18S18DR
VRvbdo1dwHe5NDGv+CK0j5oqO1PARAlmrxPNyWvaF/e9sONQA1T5iLql66WtrDGTQSawMUSpN3Tj
NzLYgVbiQcPJi0xo402sKzcO/JrngzUGOFuG8R2iL857TURpRZzzMJsepHOaBmjeuFtljvlHlo6J
eD/fMdDuQ2b1fgPSOrPGZtRZOOKRdPeRP5B6oyYAmPdtG9fAFwnKRiCvQ3NgRjhmIG8vlD76ZY+e
a8NQQM6H8nspHHevGOnfwEYhd83cEFaoiQTIfb8YouugIxX9aJAWBkZj6GBuldS3K1cEKrfVvYSJ
+3ks4giOvu4uKpQGrnMFFvMWpLwHTW/kwchxwiMFvIrH9I56VhbFd3aCexUiJsDkzPqVKTWMI4aO
ZwxoonvcTr46ihq7oVOAUgIDAzCqjnYxOEybjmmBhUE4EC5UBlTE9ZeeUo+NSvpRPcReObl+rmc1
FGQjzRsj6YDetMABVb35RBKLeqlpANdsEGDiIZJ06oWRn8ze6Y/6kOgHAX6MU9ICLQhZUe0RzS8Q
oDrQPZRsyN8aNYANfkgyGYAKfwRAYKy1QzWV7U4RYe/aNC7PIjLIkYBW+nMexeQwM7YEY5e0933N
k/tC0uzR6LT2XmOa8PQ8GR8aR2/COHagnaRKiAJ2tjgkmvMaJxm5573DMfLgFPfW1Ihj6tr1ocv1
cufGEMqN8S4NGpJQyPc0WQj9ae4n3M58ZNHYTzCeBoWGi5iniuzQXiv2vV2A5drRBozFgrN5GKL+
JNvYwkwHqmFRZ6THweTlDiIDkDRAs8xrO+ne5dlgBqNrxf5YDkMw1FCeigdnPJVj3eEDdf2JszT3
BqunB33Su49Mm2nyhcPD2hF83+NFHTaOg1ps0ideBp0ED18SAoW6xvaWzZ8Ib7Ndw1MomkLPzTdi
Xf90O5quHj3caoQYCKpXOtaZFSeq5ZSFQJD7TgwBxt7IA0OBXrwzP9+2tRa5QRWAFxteqtekqQmz
S+QpEQ/doWDA7FkPVpY+auB29gsmoZ2cBkbmboD4V889AGhozc1d+mViVGZJl6qs5aH5FTPPxe72
krZ+fXHl1cSdpCbx61RC2RfSc3a3UUGY75er2OjO2H2wqV0TZoLULXMne+ChkWf3EYkPWSWCAjQv
HM1AUHvQ45+vCC8pMDmjsg1ejEUSzpxeTAoyCqE75T+7Mt7VIvmLJYH6EBwHc0EOHZD34R4zPman
SM/DIuF+a+knR6aeY/wAe/gOvJkboX/tBgNvwwxARsHUXmqDQGKai1wabmiYU6BN7VNqi302belH
bplZXOJC9Cob1eSGkxMmZuVp/R2yio1kZM0ZLteyuCjbnPSQWYIRIw9lf4cpJjKcSigLbtGsrR3V
C0O/1fouUpKyE+BwYTBEukPvPPfyheYg9JsBlOWvxt5o7G3s3fL5PlHQBibNCGvK/UQ0cWjp+MA3
6fNXzQAiDsIx0BNe4aCgEo1bOBvccJx8Kc6onWva3e3TsxZOAasFZyBULq6pueK+Ky1QzWIlEfdn
lmEoczEpfHNrLm/+0suwgOrozCkDTCHeJO/PELcrqH45kRtqUAXsfyXIEkhyX/OdizHXHHqz0OW7
vbQti4tM0OSV6HgMiy4GYUpw9DjlM2bwOxf1c3mMzTLoja264qobXqxykXzTHplYPcJmZWFYociR
HLxSF1qiALA1oFjrB2sjGV/9gDMpHd6XEIGii/BXjm3h0CjmodYdJiMNIqBhev7FMv7ivQ68Li5e
5Ironi/CxajaKEVh2A3NhgYDdFmr8mvkNlC++FO8FR4X8+0Bb0SvFLxW7x3F0FQKWTruhmUNxXS2
S7pqY8uuq28wAekOdKtwGwGnu/BFNGgzUquBhrVFwqKyDjmjH6t+wGeyXxox7tAKz7yiiTEOncQH
V5Aft11z5WBD2gVkQAD5YPxsecdraR/ZRpLT0BidxstVJP1xElAurbRpd9vUSgSGKbBc6QACotyy
8Mg0bfROoqITUu3zNByjHnlwSo+J+U9nbiHyVm1hVYC0Y0DwCj0JNGjVJKymIeg7/ZizIOXjQXP4
SXEI1GWpsVVVWd1H7CLEu9BPQj9h4StGGw3t1NJQgI8706aPlqY/Dq796/YerpqZ2yLo+4FCehnu
9XIEgSfjNDStCuxkhvnWmaQ9SBP8N39hCaEe/VMAbgDOer+gXq/SBhxjNGxE6zmc7N3RAZD4b/YN
9K1zp9aAXyyr3BBca0rJYujNdk3Y6CbYiUhk7ZUVR4fbC4J8B/7kReDHUSOYSgE9Ebs6bLMG7sz8
b4c14/J51JzONwduAJNV+zV7spXyy+FFQ68grupdRRPoILky87S6/JnrSn6G3PJQeWZbG8fCbQgY
CvIacreG9VylUf+AtHzYa5VMAiry3o+yvpw8ZNetb1vSDvBX/RxTA8gLo1YfIiUHsMrGxV1fdeVd
EmfUa9yaHqgVuae44igK2qrxMRmBccNEK6qnSANw0uQxtI2jfPRp4qQo2032gZttHHLZpruxb6Od
CZAosmmpdlE+KT/CNMtLXnN6VxU19WrdUkEpMRxFbVn4k9VNj5Ho/yly/AUMsh73Pfgz/QZJBVRp
dX7srSG9B+mr45cQNfD6qHYPZaWTx1Y17JRU6mPU68NhkMgKIluwBwbtsUMccelDrXV4iLK0xfMh
6s3PIOaZrL1AA1Qa1YON6gyYP1hX7BKiKTxOmXNfQjzpiF6zOgggYh6MctLD0bHG57zu3Y/ouJgP
TWTrmPHTC0+Yqe5ZA9Hvc8zP/oRGAWCxNZnuY0iagTiyye6rHlsFCVr3Y1q3KP6MWXPICl7uGUat
fUeVxh3+BWKitIt8cIR0QUbaAlLBQJkjYEQeYQ20tCNCPdFWo6+s1gwyBw8uh4PEHYen8A0p2sCY
KvWrGxztUPCE+jpJ2H0el/ajAinifVVn/RMdgKeJQCd2quo688EGrx1T1Ruvaay3cKwZwpkoZnwq
sppvXGYr+QAEQwDpACoC/E/LFnRvs9LKG2qH0LTbFdknrfuphhLCz6lX9v+AlHIj57nmuYOG7qXB
RdJDYtvSNGbbEPsN6/zLQP4p+FMSH23yjHIn9F8mX22Bm9bC46XNxRWDvDdinQabgMhEKqih2U73
t8PIyrMVs0I4dXNnB+KCCxOJwLA26gsOssc2UAjCvNwIVGuLAHesg99BPeoK+5BGJkA+cOdQkR8G
JztnyoHf3NLb+q2tt4yGoNFEzw+rARnJ/GdcvFMGs0NaApRWmBa2tgdHuzzWUD3ytE7+M3Sd9eBy
Qj5nFhX+SF3Tt3u9DrJaADSWOmWAFTSQGWm3kIqrq595RBncFFF6cZHafWpmA8f+2syTugJstvPb
PyZEnfWdMSBjonKKzueyewuV5awY0nntlfMLOJTohOl/sSOp3MJjWGvnzgbr6oxWxDT3EjoYoSqa
xtPEwoiJKoh7SLB3qvqsd5np64nzA2xZecChartjVU8AUxLpoS1EB+SwKTFzZ0VPtLNzD/V64U8J
0LW1MWmnBEkjujfmsFNj6u4xkqffaUwQz6lqlJsFlSjGuYMPIhfjTpagEUTdjT5EtKEHNxmiHRSY
MVg6xeWOalq3t6KjnrcgaItQrwy6QuL/8fpCgS8F172AKiXKggPKa4O1Q3yESKjuACMQMw0BTeFW
aYbaY2Dw3ggja8eN4cbGB4M0HNgX33up3oKXQboJimwTexS1uHNFvtEeXvM4C60w4GKR77BleVvr
Mk1EjbLDqPqloiCCDFb188+DxqWJRdmmLLOWDC5M2KcGlKzJsAVjmqPO8jCjTWrgaQ66GYTA99vU
C95lCc1sdPHlF9rzyedywERPor/adYMHroiC20va8OslfwAdTDJm3GCh09uB6PnnXlVBQjEABv3K
A3RafKNIyo330tqnmrUHwXGNJPgK8yaJBO49smBUjaexlK/AH32MBMhnby9uzesu7cyLv4iNbqRX
QzEBGtujdDNiMtSatlDmK69lqOT9u5Q5Wb0wYboZSwrk8mFTvprZQ2Mj/FgfYmR8t5eysWW/6Ycv
7DiQNC+sGkuJqtcOUwDD+EmqjUGy31n60v0uFrN8RVaWMWZIb1lYStRxk+JjRjXPtJqnrkl+pAX9
gNViaKGyjilJHoXQPRt8LaNdbiQ564vF1QOIAsQtls9prSlGFAUaFiot87USSqyiCcC8uru9p6u5
DUCReM2i9A/OluUlNcRFmmk9C/WUB7yo7jNpe8qwjtZIvtS29aMV41FO/Z0zJXe3ba8tEYkHEpAZ
s2Ys++mtXhBVZtn8PUH17gP3br38jQWAISF5A+DFMsMxaznlEhSxIS2e9D7HHr4UzdfbNtYOGNKb
GVHvgH1r2RrWeasr5M9OWINRTu3bLTbNa441XBiXBhYn2NZAbcHaEQXl6kloXyBM6TXDEfTxevrE
+K5DObZ3j32nvM5+7MrHIW29rv9xe5WrfnL5VywOeZVrWjJMWKaeP+kDGKxj5msWiHC+0Y75RfzT
4AcVb9QINvbWWoC408EEngvXcwi+krDP6GuTsY2gsr4woFmRIeJJfQVOq/LYUmYsnFAMaVhV4wMr
gYmwZBnaNX+zk+wbXvYf2pp/Fybb2NXfLr6MNnMBZBYsRJtlecpjR+eNbUik4B2pdL91stR3Jt7c
QX20O9KqTHzKouJTlow8bGI8iyEaX+yo3qKazKMCrIba9waMlz4QLyrA4Ep8NJTp7Nk09EE2Ovmu
dM1v41hTtKpdd9e5VHhxpeuvitpAzAATvU9HNni8IHXu9SaQqX/hOVAPBFYYAAdoIcxh4CJs99i+
ClAnHEJuVnikAzhAwbQdxJgBCGog9jyWNc1D4U7NwTArdpfraf3x9h9BVmPNPISMCeRZZGkR5grW
AJsVO05opojW3S/aaMVJ9dQ8OmZp7KXIU7+TNPYraL94Y1uzfZmbEn/u6OJQafmzgxLqIY879dxX
HJOR2eRoX/Q0sXcC80iNP/Lc9dDSwtAakmdEM6rfDwOvDwaqKj4ApJoP3EZ1j2KEdXJz8KEJzJec
Oe/krtQqcqpsNIwzOlavbr0Ro9ZyqstPsHjAIp9qWKI6Fv4PaV/aIymudP2LkMBglq9AbrVlZnVV
L/MFdff0AAaMDWb99e+hn/feySRRouorjVojlUSk7XDYjjhxDlUtCpRj4kvLC9qE+DIj55zK8P50
L832RPqCNBhOlBvZu7bUHU8TiOyWrDecST+NorCKh5Ub9eLevbxSzy6jSse7qI1gp4/5S0yHSWyz
fFSeCa0AMzk1pfO9LPu/FKRerLpY8SkLfnu1dwGVBeGQDWYbFJJuTuh8oDRrbGGeBht6YG7qA8aw
MsCbm9VkAiyF2Dl4buGKdb11yh5QsLJ30azlej9jovRPjVmITSEQea3OsD9aJZ/MgckTrVQT8HKe
+e0UcBxNq6yTY7JNRGgo165XiwO6sDDN6WUs0PLR63JYaJLolVNv32jJY9WMgdPwtR7wxfUBvBMN
BHggQ4Dx2panlc049YafnNaXjraJqLH9oJtP8/WvhTlAO7MHcDQS9OUPLPoe483i95344varQMeb
/TQZAqYT0gMo39wowyFcdlUOgBcwbuKXFhmJ745QgC8IwGD3hzRNyo1TX1iaLZBA4nckAzxO+6rY
xvpcM8xd0LBQ8M344RzXNCy4LloV0NkGUpfrFXKdsrGcEb3gVq0+WyzbuAWHrsJad4ez5AlIyzvI
jpCJL362jSwCyG1qd+Skej33B70AA5lVUOiT1c0pVZSGvGx036tH8xUKgs0b1fHiNNGRrny7Yjgc
bUei6K0090ljWbpnaZ6BRjhqt4Sq/ivaiuygZ0ghm6KqD7arlW9I1wCqE0fiExYveyxGtJJaaU2D
Ad0Ke9VGEI4G8qfY5tLu9rJT0aligj07AsrpTmLZ+6JS1ZFqVf7o4VgPh2w/quZQQYZs6gDMUQfq
dnGfh70RpFrQx1HIbfeRxdJ6RtcyqH8KAZy9stRrYnqQ59D06tFwW3qmtRv/g25td0M9Vm8r1o1b
JrshFDRBqa6OedjYMg2AFHL+GUogk7ySEZ+IBhgzq+43ZuTmW1Cfpa99apoPXkSqULX6uL/vi0vB
AjR7AJ/j0EZGY3bxLWLLTAW6P06pwf3KeHXd54L/lWVv/5uZWZyIBmT2zQFmWpTSKHk1nZcerbdG
vAZwvDmF4e5AA6A7a0Kh4DJy7e6lItxJUkFOTGjhIEH02Rh74UJtvBylLyK6uz+wRbdH5AM0AEcw
XhHX9rK4LAxP9OTUk6BDK6eVfRgWO43oXwvzF3lRofA0DDo50fZTr97Btv4nIwAZLvpGPKj9za6O
LrVSSblJTgVXYU/Tl5qxFRjS7fNqGgOmCIA0NC7faBFHqq9VI2vjNKQ2fYt6L944Zam/533VhaWw
s88GdWw0rFjirdWG+MAFGQJGmigsCvAHVElavXOpe89QpU/f70/AkstApQUtnjjAHNwErpewGlsz
BhTLOCVmtku9wg2BKH0mUdX7TBSPuKauATyWnIYAu0JBm4lbwNxJwZqQDaBghtNAWWOrmpU9vfh5
j06Sgqhd3mT33AKlCK1KcKPh4Md3fiQZWXnQLU0ZSrD4/TbYOG6Q4YXjKSt1InLS+hMr/zLwNhK1
8kfroem6FVtLo7m0Ra6XB62QtbD1GKNJggjUQ3mRrczX7RUX7nlpYvZwqTreD+B4J6fKRfFEG8ry
WZMkwtxRAhnfQd9Sxfm+ZIPwaxtyS8bEinHfC5eHiTQNJhW5lPk9RxPl0LY1wz2HPJDqV8zXkqFr
BmYHdN4VpsoEDOhdGD3Yw8o9bfHzoNIG4xYAgDeNgq1tTbQEpXmqlfynMdtjU64p0S563dS0BAr4
6Zk726ijLIzeEwY5OV60H9xQ6M6+5O9Dddb0Nb2OZZ8AhzMur1iQG+hE2Q6s0/MCRD1Eoe2GvZlJ
v7WZtwOAZG807ZFZ8cYCVi8ALf/bfV+4TZBODgnlBjQB42yGQMq1z/eqztCTaIJ/Q2YV9JisR5W4
O4I7KUNL31jjkDEyAc05V/tGemr7iRfvwBXT+0UMzeGVXzNlgOb3VdwMJs5XhKybGiZJmiYZcTk7
2dlDBWp/QOJ8Ef/wTBVG0RgSgLcS8ZzqP+7bnZZzbhYS06gKT2k/5IOvJ0ErC2pIY8DB5D6S8RCr
h7pdqeUsOe2liel2dPFUEi3wArTD6a2X7+o5T1cS3Wufnxz64vMj3lvS9HAnTpqvpvN1JXu99vXZ
1Y1KYbToCyMn8pn2KrTjNYaCNQOzu41pNfkwKBgo+r2tA2gbr50jS7dP5ANtvFDAvXFToDHKzLM0
yDCBIxX9GV1aWDs1GG1AdU3zpYumpj9wKdAM6UhX2wYOsOsFkYWDFtmREFDY0TAZB2wXHW0jm/tW
luYNJAG4T8N34bzT3y+WXctInMVOSk/C2AxhvNaDuzRp2IXmVHxElXDew1N1Iof8X09Psn7Sk3NZ
PtbVPi3clblaHAUyiv8HH3Nv8HdC5g6LTXrKzcDufaGvnLpL2xuwz4meCaRGNzJ5raxZJruangrx
4qj3cfRVuvuDhcA9CBIPLoWa6Xy5FXRv6hpKt4X1iTy1bGV7L44AN0Y4MPyXzqsSQ4zsZR8V9KSS
H7KjgY2GF2NcGcPiak9FD9w10A/6GzBw4UyWHJmEoCdEF8Ec/irjkLNNeH+aFk2AZAdHKlIPgK9e
+2sdVQlegRE92dHGKZBIBGdRwX624vt9O1O8mAd04Cv/a2cWDh1RxQnUHekpYe8AEiT1ZhSbjHVB
2gvfEAr8tms37cUlujA5i5EQcTHLEjfkk9dt0bllj9u43d4f1fLsoSUYZanfHTfXs4e3UwroRAsv
0MGclkqwtSbmfuzYN81ao6pZ3JPef23dVNEbyQYQrNFTphv7ZEw3HX+7P5qlCcMzDRVzZHEm2PT1
aIiBx2BpjpiwMfat8lUDFbCxlnL9fX+Ze8LU9YJaATqoQc91baXuHZmjxR4EhR23jwCCd34PWVXq
E21shE+75mfcCr4fI30EgYwdB2nHHjL63JlWhFJcbkWBLQv6EnsaqUFDH1kB0p6V9MvBYHgpFyY4
Aqi56csGhHnpUAOmb1bKjwxkwvCitH8OupOgxazFITAMWbodetv+KnSgZuLCGwDBHNDobEryKlrW
+jERVec7ZfTi4e4lGjSrxTtN7XJHb34lg2BnMqZ/E1rFnxNu8A1tex6UwixRdxnyR7yJM78by25L
+rH1Pbyd9nrE8pUb05Ir4uaNJnioaaBpdxbv0ANfjhQMtCcvEtarmdN023YR+z7GcfwGoM8faDjj
1Qx5GxDiALE0d8eytntVDBU90eiNPpvdt/u+uOTtl5+fvVhMiqqv2+PzhuEbj2QNUrH4+d81a+SK
ANmfOaE1Dl45IW1PIE63qj1bA9ksfx+N++jmBSvR/BJPbLSN6A4i9/BQamAbjn/9wfSgnPqf70/2
L06Gmgxc1xS+TyHN+OyVK4WKxUhw8fmZM4FkhnSVhc+3X9zBp/ouX9PhXbIAzXs86BA7ocUwizXY
lXU0jhHIft2DMHamyHaNWINHLq3CpZHZKrNooDE1YcTmjzLI+pVL+OIYwDv/m0ZDB8PR9SIgkRwl
ri3oyUS/c/lUk2CwNh9f5+kWBvgh6mCwdW1CrwWv+86lyE4cEMzKPxnB1FACdgfARObXyQh6wqCO
FvZJ5+GQvqfly9j/QQoHWww5PKw11ns2AqKDiHsUDtbA2gr5KbJXnnGLce/i++R6hpyym9CZWONk
eMJ/WrznZOul4cfX4XIUs0d5Yo2WqaZRFHbAXxtn5b695Em/UTR4YIPww5kNogcv/qhTDAIEM8go
KP6OLp77I1g0gV62ibkM3HPzTGfBGq+TBOfDMIK9ISc9sIVsCHX0ut43tLjpkLcAJghkLIBXzRbE
KehgWJl9Mljbbi3lVpuuq8r9fStLy+4iNQOWTbSC3HB7IqVbQLTEoyctHsHuaiXPfZvs9Lh5Ak35
yuIv2kK3PGolSMzgqXo9IrMfLGai7+WktW4VoFZdPKQGgAdj3oJal5iJeb4/uKUpREwEdgsM4RRZ
qJnBvHFUKTCFTD243sPHWVCQYkLzHZmou9F+N/8+2GO6nk/hPUImraq1jWnbB2au4QkXh3FhZvr7
xSGVG6WpUor7pC6DxgrbNeakJZe+HMb094vvj6TKYk7wfYoHXvtCybmxVtxsCuHXl1VD13UIXqJu
AY3gud6aofWqy/PCwkM4dg5eAwL/BPIqwwhJ9Vy5/WPad01YiY5u7rvA7dhgGM1OIIkkNhx95gI5
BX9GViCPME7EFMnGAeYcWfb7Rm4X6NrIbIHGvICSVw4jrNoVRRC72//t+7MFclNRmNH0ff2ftvqU
1Z/uf/62JRI0BzpwZcBvYJFuCn7UziUmkOGSmIIeFKCgbmqyqBzkj2r1VHTmDgEPiOaJnMNo+Q9t
XGNnvg0NsIxA49oAPt3qs6ILWmtYZ1snvRIHE/ksQICLbcWLT5FUKy6xtFr4IDwCsQZ8b7MrU5dm
Zs5GZZ5UfUjd/doRt+RxKOLjmoFAdytZZiRWYhVJaZ16swtc7obgE9l641op4jYRMKlj/NfMHEKf
AnxWu6PAea3lytlJGhUnszP4ZwBlySlOSQYYda7Sw1iK4R+H98n7fa9ZnEbAPFCVhMcAWHQdNepC
SypWAFSCVk+d9wGvh/B/szA7zVutTVBWdMxT8jak+5wc/rfPz0JDpP4zADYyvxdBzseVuDB50jzq
TUjC/0zRLC6UAvoO+miDOJskQS63Ro3H9N767rRrSeDFxcCVBK0UFH49r3yJocwS3iK+Uu+He0iM
FVzeQvEZ3obsGdLMQADeVqYKJNCkhyxgRN4a9Vkit2HtWqQ37Bho5WGAmNKIHgsHhJ0CqOxtYyf+
C/t4GR+/YgJh47qC9th5YqUY6CCrBGmi8Se3cLV7/bhDIM2JHCFYJiGhOUPxxmA1K6KG01OvnzT2
xfg40AvpcjxBgBSB8DMaYq93TNbVDqvxhjh1KM5DdH3FnxfOWCBGIR6B3ic8ld1ZXCslNXMHoNxT
isxObv4Y99pfkCryc2v0ZbsGElkIcybEeMEWO03ZjeKcVnGak0x6p1hGoYh23BXbLtKCDy8Jpgog
lOlZhRfubMr0QVhQl6PuyfRbiYpZ9/GSMbq6kTtHuEYyDYfP9ZrIBERSTQnYbCE//xzk2/2fvzBJ
k37ChB0D1QAELK+/roBzNjM+8LMJ+Z025OZfXrtiYmHnX5mYzomLy1tZFCymHUzQrYYToFohO1kI
Yei6nAj44bm3ZAWu4oUA9KdAA2l7SCInsIwTVDGR0Q/0ceWas2ZrFu/zPo2gg9EWZy3ZpATDCbTv
TvKszD+471wNahb5ja6zNEOp4tyUP7Gl/BrtRqYEA3v8YENKKM6BWWwHMUHlfLCklivHwsKSgdkH
m2Z6mIAoYbZRi36AJkpcA6pNj8J3mpUlW7rOXX1/5nW9BQYhoarirMstjd6J+0TlMy33BXgtVHIQ
1oamz1a8kutaHBUEc34XBXHkzRwROSqgCyHxck66B7Fx5MrnF51jEp8AV82Ua5y22oWfe0ZqgnaQ
F2emPbc2mu34G2sgoQu2uz5eyYUsDcVGLhZ4VZS80AN5batCp7yI8xhBoQ/0Bp1T6P//cGCYSKum
yvzEzTxvKaoqwKjT3sVGSnrfUM8VEhaa9e3jRpAdncoD0CIk1mwYuV61XZua+TlpA2YEWRqOa0fa
QoADev5fE9NMXqyKSGk1sILmZ8jNoiXx3a0fK5Qg7o9j4XFwZWS29JnUeSELjCPKQ7QoA+RL6y0u
1/etLDnY5VCmX3ExFOkWPRhLrPzcDU1QZn/XoLGMyc+U7Wx3ZWEWd+ilrVkE0AdPCi2FLXAxQzsI
1ApA3crY8YdW/EqaYavc5juJZRh7w0kDVeHKjK6NdRYhHFEknsXs/DzUaZAha1+pJ1HtYrm31sjB
FxcPFMmOO1Feo051Pa15CsE70mHxeguAYPOlcoLO2H6cIwCUac6/ZuZ3twJJEpAywkyDZhEPnRyK
rAAwF12d4hIMreDfSLfrgaRES4pEEswZGjWgez+4P4i+EuQWJ+vCxswHzcJTmQLi+syTMHUChpIa
+C7WDoiFkaDHCSKc08VhGsz1SMxalnFb5PkZpFyB47CAj29e8uGUOK7QF0ZmkQEkQboOrcEc2IqX
LP27Jw/rPbC3oKprG7PAwFHYAtoV1xGhdjb6DD0f96za2CbAhHuPrvOtXtPVXtq5GBYwZTqmD2XC
2YW0yk1eZVLAz1AJpc3XMnpQ8SNHkbKxf9jON6XvNT3U14Ropl0ye0lemZ1djRj65UGMArM18Dwj
PByl0D4gg981G0UgELZ2vV/wRDwlcHOdnq84QWY+klEvM5D0yc4kDxEjAOFnYwBO1/sxd+HJcmVl
5iTKFWkdDXZ2RvacDAfHOtTd98oTYco0vx5/3Le26PdIBes6+urAxzJbu9axK1kyLTtz8o+hvxvl
S1eu3BzWTMzWiXelkdMSJspq26Q/WbHR+5/3R7HoChejmK0MAN11kTvYWHhy7A3+l8U+o4fNF+3f
lH/J2QOPVoLS2phmi9QPbgu1O5af9dLZCPG9rg9c71ZOpEUjICIE1HoqrMw5SDSjbYfI7RFd6SM0
A1qkG7nzJwO5sDEbSIHuzUw1I6JrHqCLS5Uh14P7i7M0DDxV8bqACtKttg03stQFCCM798lrziE0
/an7OFYGZRokJ9Bl5+BmN+8VV91ApFE02dnToIZ7IHJftseoX0P9TJMxjziApSMZgjTpJBZ5fUho
WdwC49JmZwg5yXZf6K9/MFMX358ddZknprbE6fv9lzb5ppW/XPVhbBlm6sLE7JaVkqKjHRsyvFZD
1rwUaUjWxMUX1/vCxOwiZddK5WXRZeex3sTgWzezg0rXYvGCERQAodnhIEN+CxEx7cEoUIGSZ3QH
b41BD4X7KMlaEWPJCqjnQK+Avj2ACmfRsbAbO45oLc+GepDG3pKHIVnZgAuHCu6Bv6sxJtCEc+a5
VouEYYi6guu24GbbZ+CLrtK/k2F337cW7UD0acKdTzCs2cInWif7kgPTbnmVrwYPHGtNyNHWW2tf
71tamjQX5yTqsw76UMgs3gNeU4AHRq/OkmehYN9T4MgVJyvBcQFIb7iXZmYxH8woxE1UhwEZIkwY
A0yyhOo3iObMTTY0+yJx/Q6df4P88r+NbxYywY7ejYM2Vud8zILOfiks4vO1RPziJIIMiIDEcXrd
z54IjqSxXY5YrqrtH9q02439e1R9/D6Kd/bE+QmMIYSxZ0YspQS0mVR1Lj/rOrIu5wgozfuTtRAy
J5klAFmQNsD1YuZ2QG2YXu/AvbtsOHg0D9FCuXK/WDMxize4LZlN6sGEUZCfEEr/mwB7d38UC6sB
LIAHRBSOMHQmzXxtTElTuCKRUG7M91VdvJBBbi13LV30Ox09O2Cu7MxcK88J0IZ4UZ3zPBse0I34
d9U6TmiC0/Apc1LjAKgICVD5djYD7SI/ixz3WVnOL7PV6VmCYnEvkq59H+NJv0PjYEGSFtt0tvNL
EyDzMr2BhpUu2kdrLPJDZcW/WIOk3mhpb7aUVlCbjAd1735O2xYx1bE+jTozd5p0vL3wtOhtLHXy
DFHJ/LMFYqXArj3id3RAx8YAETmzgSC4I6PINyo9RYKl8QJwQ4Bc2ObVVia8C+rYtfYDGBm3vKV9
gItBvCe2MEH2BTb01kuTt5Jl9WEsiB4knWF99qxcbSCY7LwBu1DjUaM3X1rJmyCy7WYTJ5WHv3r6
MdGEfHQNEQW1a8RfPD220fI6dJlvoW8IHXjT/8bMyjdluknA6uyq7AENItSvEq85VqXFH7JcQqoY
ug1+70z0QD3RduCK1QNnqFKoT5HUj3MJBe/Gcjf3fWwhQGMHei66nFA6gELf9eXCkKovhUzKs1N+
a7NjPfa+xKtp7aq8ZmYWnXuR2iIr4nI6nQvwuWXPCToiy+39wfzOo809Gc8Y3JWAbrhVThySONbg
JeW5sEZnH1lZF0iAWQIuOYMGSq/tRppqIZEc4NxWpr5LIEzSp7bxoOxKnZkq0r2pmvSpkKBobBJ9
fOxtcKiMrTRfQaPOgl6YVpAOOjASZlOFJFZ5ULp1/94r6u142o0+kRIrKcV3odJfbcPZruu9ZqPp
bhHG0o2DygN/hk5HPRADqsGoEoE2F4pZgYEnk2+Q7mxFavA5r1y/LtpkJS09Rb+bWcI1BkHFmlSE
p8W6yK+VzeC6aAfj56L7izUHy5CbRj5ZSblFo+XKNXyh+QsmLozNQrHrFTrxQI13toa/au0xoiLI
tM+8nxz+vfSOOi23tfUPKHu2afmVxSsuseR4l+ZnYbon0HvSI5jvgCs193iV5Vk4diuHwaIV0AVY
4CSgSK/PdlGXl5HMO5efxxx9voEhdlnjU2dlry6dBw40qlHiAyPNTX+RHaFlqW8oP9fFhgDJILfl
Gn//wqkGAMG/JmbTNY6lazWuzc+J85613zxn5exfmiioYSHdDo4y9GbMzv4kEzUKfXV5hhyo1e/M
YOx3FVtRbljybxReAdgD2Aev2NlqeEke60j58zNovNrxMYLCDSs/5/Fb3xYr7j3Nx3wr4QE4iZOg
ZQbvwOutZIGAmluZh/A55ajLOOx1EAKDsednqfYF/Wslvk2//MYcOClQC0ECFwt1bU6OaQbyC3hz
HqnWtztBUE/gtNrjtwk/79FfkNAGUrGcJ9se5L3gf3O7XdH1th9pWr73NNfwE6alW7crkgfbbEDm
RKGGBZgrSOMSgfRV59jiVUo1vBv2GG8YGAZfair5q17LN8pktgH5xg865M1bkafOG7dtKIsQtz/0
BlKlKa05CNtLtwyb2Ot+VilTAddltBvsqPZ71ZZ+JUb+VpCuXnsrLy395ZVp2kIXoc2OORs9jquM
ZL84fjvkmXRDQqzpkHhrj8GltYdeOdJy8OYphXttK3Yg5CQhVHomwEnbw1lqX0zgV6ACf2Dek8FW
ts7S1gQzEtDlIOpEQJ2tvfCsMQWWoTyzCo9oI30BI/NKgFk2AQyqh5IIXp+z2SvG3LZjJxPgqxpb
dBgxbQs2Vjdc8eIFJ0ZeBtALkJhhd84GwirwuKLHpTxXBxY/Yar+t8/PQthQJ7HoUw2fp9+fPP7j
/teXAhgqxgjBAJlO+ZjrRU9SQ2v0phbnuFYUlQFQf0nFK+hnaU8or6xM1ZI72yCMmmBLUyibLYiF
23OqdQmslQzJ5n1Wxb7S8WBigabWiuHLxhz0L0z0FDeJZivlZp1XuThzecjzd1C3+7EHAgHQ3tdu
sfK2WXpI42Xzr7XJFy92qub2savZsNaBNyaJwL2rhcr95spzbH+SxbdYr/22+H5/9Za2LDplp9TK
tHjzvLORdCDo6RCuLX5qWHuomsKPLC1Q/T7td4W9dvuZ1mcery9u1/PjboiIMxpDhBMbgVQbnvoI
ALQ1IoEVI3PEmYor1WiQKzontf5oxezQacazjMa1Preb6DCxSgKdjC5dhCCIMF2vWM9UPVY4DI7p
WG5M2mzsD+fwZhZmPpEqiw/UAP213qRhkdWhVuS+wz8aICYrIKEB0N4AmHZeB6VJoiGcE+foCvlG
ivJhdMiKiVvvvrYxL4KKziAVb6hzLBvtIW9syJjY4y9XKByAWXu0DLbpe+2Bt+DIStJv9738JkbN
jM9ilKUsr2CgdDz2VuzH5lfHRhEEtcU1cMaandmjbpQQjkWRxTlKF8yAvqNeShmSNcj1TVj6PRqg
2/D4wbLMu9ydGrBaTXL32HwuRwgqQm5O+iblIXu9P22L/j2Jrv9/Q9NwLyISE9Rum65wj6MVmFin
taf22vdn515S2XWbKnz/azOUk6DiSkhd+r6DbBfuhSB2p/NicuSOOG6z0j0aVYTXladelJatXEJu
Yg0Ww4FkBlJ3/8c6cD1HhtUnZoz8z5HXoV68xl8V/4NVADk9hJTIpPE2P/I0kcSJ3ZoOpFeIb5ct
DqAW+Y+PLzXyj0gVAEUAbNFsh9SyqYEHMmCkRVuuqbaeHf6BBXPqSZlUqW/eICRLUPTIPJBCx+XW
rL9HsbsyhqV9gUb6ifMcSgH6nMZfl3rKZZl4x1jfe+QHWJM3LHuwqnGfrWUIF1f9X1O/o93FzkgG
U8sgPAUBtPjZcACYbfxVKOCi904MCjYE5W+TndLTS5eDQePo6MMJKminQTnnP1gTB0kPaE0BiDW/
u3m1PcQGbd1jokPpofLHdO35sTiICwvkentkbHTyKgZxrSiCOvX/QE7aA3Z1EuQCsBxQ1uvPJ2PT
ZUUEOQXoHfTtryrdE7m7P0eLXgVeMwBwJ2aiebRFWagz7CKCCamzIMs9nBtdrodGUepBVTVk55DM
2N83uuhfQJID7Q2yX4glX4+rpSrm6O+G0aH1W/pYto+9+899G79X9+ouNoUucB+BqhJ9aADQXxuJ
lUKVM6+hQ8fNE5Hej2owvo7U+lyo8tVRGcSrorPuqiMuvmdDq6Amb754BpD1JB9RIzO/otHjoEz0
z0tLoinvn6RNe18z1/ilF53IAwupBeQjUEGzcwK8Gw2jFHKD2rDV0d3ormyDRfETFEamUjKEAG+k
OnUBdgqSYCZ4EVRG0OW+ZR2g7pNZnywzlN/0citM8JcEOtmMaiX5uDS6S+PT3y9iCWjJh0qYyjsy
UBj+8KTKt5K5a4Wsm4s+FvvSyuRxF1YKyy2hIowh0sTym9HxjQYcEHuevxjM9r3k033nWpK3R98h
Wl3xOodo2NyDM2lpPKsc+0j1k8fLcIweuh4sCseshGgU0nVNB3pc9GzZ8U4Za4ouSxcxgOYJHqVA
h0PX5nq0nqtqaDbAOjSgt+ZY/ON41XakoBvM5Uolf/Fme2lrHuLsAZG69SDaN0IaCppLOxVbbwTA
NaVY4sd9eRCi2Tq9vkNnV71y6C15DxYWzd2/xzo/uJMkihRhmn1M+sf63VQr9/a1z88Gp0d5NbIE
n7dk5m8p/rnvJ7eBjiCRNjEzomsGSP5ZDAJpBcRC+g7PAvE3V13QF3uq/bpv43YMsIH3mYOWOlxw
5nmiaqBg/ofq9zHzGT2Qtf7RW1+7/vwsvWIPpIwzD583E+0bJ+olluUTaEsepS0OfzASvDex3mh5
gN7DtVszE9xWMh7s4witUJYnfvb3fQO3hx3GgiQxrrPQZLxhE9bqLqPcaiDKWOziBBTn418o7/it
eDTdNYLzxWW5sDWbN1mOKWtjaCQSHk8K4yH1NvdHcxvzrkczc66krlSfADtyZDXS9yFXKqjBRD+A
PL/5tSoDsjQetKm72IoQz8R2vF6cMXdU4vTMPrbMeJKRtxu7t/vjQXcOvnF9ZKPwjXoKSNlx6UGC
/dpGrEFmQFlDfLJLXTrbzDX5vgCpcKg6ndZBTxt6iE133CCVXL11TpuEDELhB1GbPYq68XjqNUkP
Ouh5TpyLZBu7mfWFpaz/VHI17BDBui+Nq9FXXD+yfWtE+V6YduuPI8TfpV6zsEohRA82Z0I3YCmS
mwyaMp9qXmMNo8TaRX0SPUkl0azr5O0+58juuLZKj2aduBuONrOt2WadP+pZgjJvViWBA6rgB+a0
36rK/seB9cfayPUT6o/ZFlSq3gZa5t9GqatdlbM2TKpMPGmNNW77KLMeGzSXtX4kWxzQbTkc896O
j7SokfOHgm8gwbG2pQn70Q81tLHLxAhiYTahJSPtxRt495R5abaBOkgLdcFMbL1Ot8Ix7crQtsby
k4lCtS9zvQzKvkGnVJokGy9i5nZwiHiNmqQIkjZzPkeaXW4jlEv3Vku1XQmN5EchmR1A/5kcpGN9
FbRPwDvkWv5QjvEZshVtgPqVCow6zSGWZRSPmtR/xJ2RhLzWIP7TjL+8ta6IpR0+0eBPL2LgguYJ
OEfZqWV1RnyKWrr18uyR2qafEevdHeodN9qV82MpvqMjBicUyKeRYJo5rEJJgHYGjU9OkmwLjW+j
On7Mnf4PjhGcrADaI4EFNajZ3ouVbqMybccnqzcav+TJExb/2DUfl/tDNgHlLXAFYEQ3YgItSwoT
LFHREcWcnxYQVr4yopXS6VIcAbcTrLioCqJb6XqPV4oUeuPV2pEMUE0ymQ/28rU4shBGLkzMn69G
U1g4FRvt2IIYxo+F1/olaHdj5b0T2Zxt1FOaejjYoEWPNbpifem8BHvxdLogF3AjFoMnoUtTR0TH
3sm3LAcmINvkw3c2rszjoh1kfjy0syGzMY+VqerNRi/G6Cj5AAHPdw+89Y3zavGv92dzcb1+lwfw
jAKmc3ZFEgOERe06i45RDsnA50yEH/4+DgIAisAKgMzMPP+DzpK0xQU7OjbFq+vz4vX+52/bBnBL
xv0ID2gTPJ1Ialz7W6qNnguNUu2I0EDgES3QIZoZP4BKM35uzKwN9Rrsk0mi6j0YK4yQd727h/bc
GjvBwkROTchIpSM63RJxdONYN5xk8Mo6dJ4BSro/ULJwHUClA5mUidJRv0GPlVbVmb1pRsdBgZ6Q
pOjUK6kHNlKOIiXLjfzr0HEeEi7dHd7lIqjaiO1EiqaxAWfb3wpH1rbPYjSm1JIFwmhykFqN39wq
hqI0tDm3NMvAOQo2sE0umn9Sjz6mLf3VZI31PNakCVuWFoFDhzWE+sLMTUrGEDpzAC0BQvZ6CR0I
83hCVvToEhaq6EkZH8YPgu/00sL0Cy6ej33cjKDabKAoaJ1jWvvM/HJ/dZaG4EJ7bbp5ohY657ar
LZv3AAzRI0GC03fqNWrYxe8DpzyxhUJycD5FJgfopoao0bGofQARfv7Br7/4+mx6qqr2zEZNPbPy
jZMXt1570C78fGSfUFU30Jzv3dL5RNCkBMUAzlE/6SMfQNWVE3QpWiIVhOIPZNjwDpvlWJq2jPSk
quMTixSUVqFUDViWcEo/W5NUWAo48EdktRz0eaHkOTusvTLqh95U8YkwY+8xaEUn0aNwRYj8j68x
PayL7lzZ1vdMFc9Rrq/kW5auJJfmZ/G6iZsm7aF5erIH99tIyWeaqF3XrgGjF8wg2kxqgFNQg8LN
9Y6xJHCZTHejo+ZApSQ1N3HunHW+RpK14BhT+XZi10Dv8Q3mAu8QMjoK0dt0I78EvaXc33ft3wIU
szfHpYU5C2SH1q4u1xLtGEVdyDPp9xZEvUrTORX/j7Tz2nEba7r2FRFgDqcUFTo3nd0nxIwDc868
+v+hgf8biSJEtF945sgwSzvVrl21aq1J29GF/9DWgl3JmRNP0lE12tdOMx9G9PR8PbvTtRYUTXU0
h/5JMuHpBE8opVu6uquTDTMGGWCeR1d5YEkrS6hsTK6O4kk3nVzy7XLcCGVXImd6W+DeALxPvkVc
LGhSQWVQiJLwMrYfPBFR7sSRYc2eLO2Qjh9uT/raVQUPEIhtYCHkLhanUY/VHt7ZxH8NC1a1/CGY
uhNAnxgeRwFoTfP+vAJxM610uo6SHL2Dl3s1arOyRrdAeBnG5yg6lT9vj2Z1C5F+YXuSj4MvY3Hi
EU7L607uhZd+0KQHwQPIG2hwkSHWg2r7hChD2liyO1GUfQRK3RwBqyZI73rfuC18Z2oVb58qSvJR
9xLvx5DA8FCkagcwS2gOStkZD2pV+h9v/+qVk6USN8pwMs836zI1VVdjX6EKqKK594okZOHe/vzK
luVGZUK4kQhSzfnvz25UtY67oC1K7SXS1SdrCI6ajhui1/7dZmBkhkZk7tGQoMu4NFPyBpL7hKVt
zM8+RLsKALDKE/a3razcHudWlogLbRTimIZ74UWUOB676K3tH6JoI9O6agQJF2CMc6p+uUsbUyv1
IctwddQqHVIhqdOEPYqrVSohl135Gw+VtQNPAolwkdzk/Li8nLop8Xte67nwIqD3WCD411u/k/i5
KQO73Wo5W7dFplyhWM3LaHHgFSVIrTpnbHRy7wJ4smmjc/IJPlBJsI1NzYc1/0I7y/+Zm//+bPMl
ai4XWsLQJoiQfOlojY1tWF8a2Q0r2a6y3e3tsWpOYuGkmcvxSmxD6SVEsor5SZsdy4B7wI4t+4iY
pC3mzm1TKxPJe4ZS9pxVntPKlyPT2i6oSolXXxv0J8EP3zpPOfZCuK/q8Fgk08alsOIkzs0tN36F
pkEemANvismemuc2/XZ7OFvfX+zBxKhTY9T5/pTzAoO2fcM9/BGwWtzuMrH93LJJNAaS4XK+jEZU
ailrGUCt/pQNBxDGdNQ6nj17LpsgtsOeC7zX92JqfZSj8k1MO1sDGovP/DL0/WNZFCdP3JLWWNkx
/KyZE5/oCezlPC9nG1QfB1lEIYVxe4dOaOykvBe61o6D4DRA62VW+sZErO6bM4OLeZDGqIsVU/Re
TKF70mLrPqOzRbB4s42jMwnSxom47gJgeLh/4ggasvjwYp/KYuZl8dQz7502Aulqn5QpO4j1m558
zO1yp4z9UfG6UzGpx1hm3f1C33Daq3OM8AtoSh53V8n+UUB0RhXmBEno2arw3A5H+Dv15sWyvibZ
xm06j+dqn0FcjmopStxXWR/IEFQlnrM+LTzEaoJwoPRIj1iOYjXcl3Zq0ka0kQD6w5Z4ZXNmjkT5
DHnEJa5W6kxxbPPKewn0D/kQ24UuOWGDCKEqgc0Cof7NHI/wytr8233XWnZX0xc9hrtayndCVu9o
0LHzgOzR9BQbomP5PRp66nNk6sd8ODVVtUsnZVdrsj14J6GXd5H6YJQPoQj5AehqoXnJk9QWvaOp
PcPsb/v9cxj+o3knLb7T5X8E6+uo3U3lXYDQ8G2/Ia0tLtsLl0tdkAlY7Oc66EljdKH34g9vdbdP
x5dMJP8dTLY0/UB000Y3T9a7V0F7zvrIhqOPZ9e4ly2kQHrR1sXIbowtFck/lN/LFZl/EkS7dGhf
AU48NRl1CUW9F91/GmT06NqvFu+WWKp2Zansx0mwR+lQTA958aYAtzXG1lbL7wKtR5o27dXoX78u
0QWmVW5wu8Z01Ezf1eNhbH570aOVq45Xbj3kVnSP+b0akfgssskba3FUG6802ijSLMAYrZ1FKFuw
ZUr/d9bP4kj3Qv8lUxtSSV+b4ilPjX2s7Dsyw3JwVMRDCmuNlSh0Lb1pemZ73oMkJMekep6MT0UH
mcALvR+19aVXT9Pw1jXJnZ79TMuBEoRJE+HdxraQr4/hnCSnvQ0GarIti7GY5pQ1Qe2pqBhLdhc8
C/V9Gj/Q34qCNuH4l6b8pYZ3FOTicitHv7IjSTCQIiUDB6BpCaSx2lHp/KzUX4pOfVKHFrFw8zOc
jJ8i2XNGwz8NWr3VjTLv8sV+m/WqIRzUUUy4SvkZvdxLXUSQ3UU1zqY2qo95N/j7rFOVjQvkyhQT
iiDQnGDEo1IduLyxIp0ncli2UFEo91X2Re8OU/temp+FiXlxzy5FWc+FrkO3xw2ysbuj04a6VRsk
L7lsbsEKrq5DTJFwnl+fNCZfYekmP88iP8CU2PtO2TdHMYoM29LzwG4i5WfrZ8fbO/MquJ8NzsrJ
PODnt+jCX0k9FJGeVcRuHH4N9Hsp+KciBxhuZTPWxoWGHcRCHGU0mue/P5tCP/XltG0teBdGECFN
kB4KeMHMov9BOHzSGuP37WGt7QoFqai5XwE+taUbLiel9z0LFpl61BtbDOJPta++FLL63qQW0wfy
8Q+OH7DosvicyCmvmGmK3QT6narmIv9RNl9vj+XqAC9sLLZf5IeBGnkQiBB5/1RV/+uk6PcgH6it
Nz9kP3+GxXKLX23dJmRQc/cN4NGFv5qoVI35zPWjoVJTBx/p8HIa5Y3Sldo9mPVWdXR1uZT/M7dE
qQvJ2AWFpsRu3/lOSswtduXO/5tNMROwsCREtldtix0EJgDvqsSFpXSXDYarjZY79VtJsbUjBaQG
Snsy6vAlLeauN0dPUqKicOPaCD6o/qR9jcrg2LWfQg+Xe3tzrBqbu5dQNKTBY5lfH7XMT3h25e5Y
VU6uUkzMwzurT+1R2OJFXTNlQCoyc13xaFkWrBK1UMI2rQu3rfFG/Rf0PCFk+kEIdntIa3sPZNIs
wzYjJZe+ItXyNlYU+qZKWO4OQiz6O2HSDmYk/dTl6CPRwOMsDb0xkfPL5uLK4pSZ1OZRa4bpgM6j
Sw8VCFEtGhFWG/lREh6tjSTK1ufnyT1zgEUctllY+oVb2n3kGFu/fu0Anf/6hX/Vo7wW5Jxfb77l
JfFwN+z0DVe3NYJ52c5GEGkV7SPzCNDHEiBb/B8naHlqIrVKq5TPt9ClPUvy8fammv/5cnkt2qKh
FIFP6gqMJoLugOxLLdxGmI55ej/0hyL9FuUfsuGkycdy3DK4clq48P70tcNqAIj/crraalCyNqoy
l47T+iFrfOHRiKsRPXJZcPwx2urQW7UH+xz9zFi78jpDNdH63Q7Ysw7RRwrWv7KtvpE/t+ZiEue+
T4rhVKtIVy92GeIjoQ4DO/36ehqBnRkiYddzpnaAlEyjeK0CYR/lPZph1ucmFfYVzdUweWjBDhBQ
X77KGnXeIpTQ87bk9lM+TcNDawbQ0sudX3zkhEoTJIqJcoedwdYLq4XELBUfC0ULnaLUxX2RhZWt
80/uvEztbb1uwwc/iLwdktfxa42mn934imfctV4Xfc2qgGXOd7qvOgmJKH2a9hlP0s5OkiHhXeNb
p0AUp0cyzsIdkDvPYX2iFz9JMwk+UYWEICVAm/yuF9lymb71Ziu9iKX0Zube9yIUxvoQpQ3gwzAW
971gyD4VvLqr7NRQM1uJzN+S0nlfFEGEoW/wocvjJfVJL+r4Q1KokStKgQVNqg7dsDcFNKJKymgH
ki/d0z7o/WPFstzZrR9ZOyEO5V2iZto9XG+9o9dShbqfkD5DHqw4fR73z1WaGsxLXzm3D8/K0QeX
SC57zg1Ri1kefaMbEoXaMBdm+/grraWNbN7K3lUpupAxIC/P5lrE8FpjZmmsqanrq7kdTm9S/BT2
9x0TeHscK16SzA+HH5wDEcDyKRT1U1t5TUjX+jjAlwi/qQngZiN9vTJZXP48RbgjeW0pi3AtkBSv
FwuoltPgzvtojFvZlWtHhhrG3HSh0hx4lY3PR22qpVJIXMP/3MceChzK/vYsrQ1A4zGAeqiyUoCx
ikIMhSDL3LDcae0XfavItvH9ZWGzSMMx9Tq+r1p7a09O53/6+UtKfd+KPU0c+bzxAOq7iZzbn599
3MIH0kYFXxTic1Solj6wHhO/gj0icSe93dVFe6coL8TmuLo7UdjCzqxN1bmxxcEz+0SjdyuHAlF6
MHEn8kZ2cO3gzagG8gPIJ9DZfXlJqXE66ObMIdr4+zyu4VHO7VRytuhwVs4dPc40ehB8Q5K6fKN3
QaOQTocHPJ18R5GyF7XSTt4gv91emnUzwKloCZ5ZMBbXEwFiKWhqCN240rokb+2+l0+FtiXJvhJK
kE6ZX+hsgmtspW9NNQJZfuWOAhJV8OnofbRXpadgetEjtDC73vberVAKOgdzxPjkwZAtWkRHkZqx
56S8coNXIc32VZ6//9Br5C1BBrJIKDgvdkJqRJVp5HnpKgVYI1vbykOvHBt4UOipgtSNQ7NUbQhz
S4njRi5cTXbSDx+GL9XgRBvJ/ZXd/Ef5eFZXwHst5U9LtZWSKIEHw0rGj12xH8MILKpg2tOWFPXK
TqPdEfF0EFPk1JbpvDqNsygdyswd1XSXNKcqOfkUEN+9ncnUghVmN1MyXGogJnDzV22YZ25c/UqL
N69/9oqvt03Mq7pwZhcmFtvKjKUE+5gown90JbxLrKPpWbvBAsjuH9pgC061ag+xE5rU4Nxgn136
myCdzEwWuIA75Jwa2pvVmrbatHOq7qUIfgjR3e3xrfhP9LxJHyNTMYMsFuMb1VFQdFILUMjawEUd
A/XZv7Bg6bwoSNhpV6AqwTN7XQlKeIS8gy/86o33X/egFP77/mLGokKNm2zIIYqIFVsefsXTxn22
NkXo/FkottDoR4n/cknaJpLzVhQi11B2FbP07k4jDvv8IoHHg3cX5NyX3ycslijpTJEbWzuvuxOE
fflutoaFiUX4WPleJlr+ELl9X+7NtneltnxBMfp4e6nXDr0GDngOvMhjLvMSYaGHokFuYr4sreRA
cjZV/+LIn5tYeOGgteTBCuCOTbqpOJp5XVOEjLx9XCvixrpvjWZxNEovibShhAmXdXs1+uBZH+6m
7sPtKVvxyJSdwGz9yRkZ6vz3ZzmDsjOtqeoIj+psH6HerdtitfP+vW1kbQefG1lc+8XAteZbcuyO
uvVzEuoROep+Y+3XbBiUzmC7IqInR3Q5EOSlpUyTILyWNRuAZtq9//tcXSa0EmQo6NVffN/IJLWM
Bq7HIS12Lf+7754jjXZMFI0Q2gRnujgiY40vzsSImCVIdqMzjFt378oEgVTjfQjcCcqSZfwgCjwZ
aLSpXCq2pZPw//sHwAMRD0I8zENxMQC0HCyjTysmyJBPbRMcFGnjrljZqwCg/7Ow8LSNUUqV6Xfk
t/zE9g3Z4RW+F7p/8y2+hLWp4j6yZtk0SmPL3pwghNd2HFT4hf4pg5O1Jd25+vlZhoDSOzVHcXEc
DKHzxVHXS7fOv4zlTja2PPqWgYWTivq4aAMFA2p6lMSjt0Gat/J5gBEUHugZnfkFFkdBbctU1Uuh
cOuw+q3UpInk7P2XKqkkONln/B8B6WIzmUkxgYrsC1dpwVoDrLVvb9aVrXTx/cVWgo6tDZqE7/dB
fRcL/WeqAQfdmwUL08NtUyuzdWFqMVvKUFNtCDA1VjYM/NLn259fuSUuPj+bP3PgeTvJeSVwKIzq
RCDtgcfs97dNrI4AJSIRYUxKxsv1FsIqDaD0IMLRc/AwYO8EC07e20ZWVwSeR6gdAIVfSc6kRivk
upezImq5n+r6rVbVQ9uke69IN6rFq+OZW8jYWdT7l2GCNBgBDT1m4Ubx43Rq441c2eqKnH1+cfp0
sQzkVtf5fB3fGeK+lvZ9FW/4wq0xLIIDiDe6gaoqDGzpwSTUOd1ejY3Pm4uYkPRSXyaRUbh6toOp
WdhCWK2tNsl3FDF4M89I0stdK3tNEQc5W6rMuvB5qOVfAjpyr03si3eq0k8bl+s85YtXFA9aghxK
6eBjlzs4r8duUEhdun2SSU9TYwQ7Oe4sOx1bYydxWTkeGhBviRLK4oanWdsNvG9oH/uTX1nWnysQ
OpblhYUr1N8QVHaM/EPjvZtMhlj33MjCnQ1VYILyj3hXN/syt+V3Kzouvr/wYQFk8j29iWwHBR2v
7kO8iTJcnSaZBNRcHZHIQlxuiDBNuzT1TeiYqS98L2o7/vf2jl43gCAD6XGyHMs73VCKZEy7KXfb
Tn/UxuLebHKa0beyKKs7DcrN/29mPlhn7jjuqDjF8ZADdhHtrjtO1F4GGIxH/1mVvofB99ujWjun
PGwBypOU589i4TOe1LkoMao+bHa0ldryls706oDOLCyW3ss1qmO1mLtSZp6sWUtaf6np9BuMV9WM
7HAL17u6TrPiuAUGG/HQheepfS2CkreA/luOToY8/R77stxNnrDhQOcNdeUSzuwsIoxwKPNCK1vo
eOV8tBO50/dSTTQG3TS0DkYjfEinPt2oPKwPboZc4fKoYi92udbFZefr7I6e+n95bL17v92InLZM
zOt5tgHDMqfkBFO7a4WCrd/7nyIamW9vulUTsywD8q6Ef0vojjbQCdtUlLIj2BC6X1b5HBb72yZW
V+fMxHx/nI2iSKdUaAvSQnk+7WLNDRuQl/rPIP4p/UW5gMYekwKhRd35CoiUebqkJhWcmG1g7eQ8
efLS3LEkqbaTSf0qpdpW7Lk2feRbeOKhbcEFuNh5SiaIiToamSvn0j4MQgqygV3HW9xQW2YWrmHA
ZUuBwbgE+SclX1spf2hb+fy1ZTofysI5gANC21mFzFyQBruWCwdRybBDx0/09/r04faeWIsZzo0t
XKvgT2nuJwzIYm3U6os2dk4n5wSIG0dozanCbGziL+mcu4JWiXIKI7GIAoGcaQ80fD8qQbBhYm1x
aNUBDMCflWyCr4+gxtgD1I5sZXyZhC+tdbg9X2vDOLexmK9K6gVP6eCATwenqGhm+Qs3cP79eYxn
Z1QbdWoeEt8nXQzMqHasrrNrdcNPr636TDFHVocnOYSbl1Y6gE6lrg+pKw0ykPSXqikcJf2Ry/u/
mC2QsLzK9bkEthhN7YUhohdx6nrCh1C7g2X49vdXxwHoDDon64/fvByHkva1FdY6+r7TcZbvaAO4
zZPjz9tW1m5rVLH/lKLIqS+fNmow+INRkIwWpmwXFKd2ekPOpgs6x1B8R623As8/gfryGmUb6zIM
gDN/wGJ5aHZNIKdBRmOItOnBELRpFwmV4oiDJBwjxF1Oetd99sQy3xeyNu59RY/2Xd+KNhWy1pZK
HRl6RangjxHyXShb+b0H4adze1rWjhvqynTzzLnhK3YSKK76fmwsXG72JYb+ftK/ye1f3O3nNhb+
Vm8LUZBEIXNF2RXKlwqxGGErc7S6vGfjWMz2BC2Pn1p4ptoq7g25/2Ao0+dcVu7LqHAgxiptlTft
/zZ3CzeSSnKHXgVzV31LDQAsTrelEr26OvS+8UaiXg9a9/JoqBKN2lLJY3DK012JYnn3LzDujfO3
ZWQxjCGF83YcgWHO+qmqAOOmBll59OkvJovoDnJSmO+IyC+HYiCJyMtcZ4Hyh6CfjpPM+5InzW0r
a9cuwRfV4Ln6SErm0kpUlErbjwYxXgd/YPjJy48pomlj+SlIft42NU/L8nyfm5rd2pmTj4DPSTqp
GXcYvvTds7Lx+bVVwbXDdSBS+wOOc/l5I9NQxfQUMJ1+8uib8kHq/TshMN8PXeQyRxSVaNWy8L8L
M15JbaibOJvw5EPiILwKpvnv7ZlaWxSAE+ByCFKui08FOsqSMMW5i/dKoQkODiJ9LsWu39JfXZkz
anWsOwAgafa6l4Opcj/zBMWgIaD5kUT7UjrExsayzNt0sepzGg7GT/go+G8e69mqWwiuaoaGIqpe
/O69U6NbO0vwd312FxaBQ5fSJofAyvV4YXHxbIljHoMxm4B9Ntix8lT6tL6RadTpGLu9TmvTZypQ
Ks6CctfeJgiBK4YxjQ6NgJ5TdKjCkia7jfhudTgqwJ05xqedeLHhlDQNJqMKqEb537QUjR/9FNWN
I+VbudnV0cAZpSsmfE6qOp/fs5VqKxJoectmUIWvhk4Pm/mtKd/+YsZodYEKicLOVYeiL+uFPwWs
DRqJk+AowYvY/7ptYm2+5gc/DCsUo6+yM3pehqZZoa0OA+POjGkIkQZHjAmTxo1jqq94NJpcSDEB
EaIFQFm4aCFquqlq6TGw1LB+LfX2rUy9LN9pSkQzqZcKr17mvYRJeBDcyFcPQqIdcgKgnRcUwqmZ
pPQbNBjx3mqm2i4LiOxibcq+pd4YnvpJjn8noA0O1iRbT7FeKfdd549HcxKqvVZoABwEuTlBmz64
Xl1kdtX3wzEW1MhhI3UuPH79U0dXNiJ4vfwzTxrhQafTnd7jWrF+iEWroiCdma2jtK3sTFPZ/27U
qNopxdj/qiYx/OynWvTDz3PrlHuhdK/lqeCYbdIdoWL5HHUZjGb+5J9CQZ+OYh6oh0YXm10nBBOv
XwR3JLTQTkkcZr9aJQNIrqPL7ut6fKCZRzjeXvZrnwlhJ56EuiSFNkKzy92bJ5I6w+6ppmcyfdRf
tPJfczpIZBd9moL+whYCPHAF0YpGpvHSVt1UeqM1QUzWIu0+6bxcdxrxFNlSxfOOUSQa/05eoG08
X67PJ3B2qEPwN2SerzxpFA6zvCTNb9lU53au+AgSWPlxSuvPt4d3zSusXFpaeFA2ZldZEmLMklIe
Mpp64dh57AXLjhPtLgx1R/fFwzSZHydds4sk/Kzm0sfbv2FlsHAx/TfF8uUUW5wjCcEZXGswnOYD
sUM1StrR77olYLBqyYR6AtcKpf3yteYnYxzXkU/3U/49G2Dd6j/I+kaZaMUGL3Qadlg5tswyLIXL
TRkRXgzdkLBk6hwrkx11K9F17Y2Ie8+MLPy3P4OTkM0K3fQfFSLZiDj+3WsCcAgVKBOOE3js5lGe
XRDimItQrpWRW/Sl0zTiV2j5nmS/3XglrI2D9joJrmJSW9TOL80AVm4h65QZxxe5/iyEGztr9fP0
GkFZCFoMvpzLz5ty13BH8HlPiHf6Ce7TDe+wdnwIpmbgCEJd0hXTzzCm9SSLQ+gCAhkf0Tn9aEla
eqhwp3RgcxsZQ/5vJWjak971HT0KTXZv5on+WMBqu1XAv/aLc3CCxiZ9n5A2LRl2KEJnNY0FAGbG
T1G3a3w7i7cILlavXMyglEK/AP0il1NaR2qchEHDYS2PomA/D4JdRBv+/XrZMMAAqB9A+IWYwqWN
HOpfpUywkRb1/lnMqv3tzX09Bhh/uXcA9tGxerVoYCiETK2Jfrwx/zVp0r6pkq99ID2msrGxQa6H
Ak+QRLvQzAoBL8ViB2r50IVdEWPq6LWA5DbuibX9N9dDZ0IiSkNXEVCeS1OZSGDXUhClNHTOmhA0
ye6qnH7pvrn38+FhqMS30TMfk3g6ykr+TYy2ysprE8rbhZ5ICeJOa0kXK8ZZJabINrhUzt0hjE5i
R7JVy+uTCV3Z7cWbZ+zykcGMntla3BbakHs0DdFS2k7VIZcaR5/u4qk5FNUHszKfoq1QeXUFyboD
l5BV0v2Lzdi3laGSpGGGO+9Q+NJjJ7+/s4EhkdlnV9LZfAWjl+LKakyqPG4sEqb5v2pwYrcnbXUQ
UASSawMXTCf65YnqAiELm16J3Olg6ffVVu/K2vpDvoWjhRmWm2lxW/hCJedaB1AzDdqXJIFhOqKD
JTSiT4DPNx7lq7ZAANDnAx0HR/hyKD28k7FVepEbQXV/l1bqcKiMenA6Y8icwCrfzSsGmQwvDGit
qbxw6S4cXtyNnmX1RCeqfIxNgGOUKA7vXx2oXOY0Ncmfq9YTvS3p8zRyTAy+cQCiVuxb2es3Mo0r
e4AoFoUSINpkGpY510wYS7Mf1NBF/Nnphu4p6L3PtweycjbBxVB/nXOm10UxCN6kchQISxLli64H
TiKqx6B+LCOUpZEuLJSPt+3Na73wBdjjTLKpZ1HBxdoEhZ50mZGyF7zqQ6pVz1YZnpre/3bbzMqW
g4cejkLe5eQAlqdHgV+zbWiSdiuvOvmd+Bbk3p0FY0rYqt9vm1odEcJQGncfm255vZp1iFx4aIYu
QEsYcoz8ua/f7wtI//1nYt4nZ6FdOV+uYsEidb2UOzOQfqdHyVZktLrbzqwsjmk1VL7olwZhcHyS
lWft/VAjHgxn35/X7GwUadNVeW3y/clIHUUcXrXc3/A0a0Ng1QHR0+JE28kiOK01Gjx55BOcZvu0
ciL39lJfR2s0wwPehaIORNkVdM1XaqJv1SSp2MAc9CCbH63wqzg8GMr73QuemUQMRH/ydXaZjHDU
DE0cuN0kHDrL2sP8+O4ecsYypxdncNx14godk8aa40IXlXvLDv+9PVNrC3H+9cVaJ9YY6n7I1y1o
gbJHkHG3v/8n97n0I+cGFnd8VdD9p9Xzz5dKJ0+tXVxLOyEa93kyvOiBAAl1O/wau+bJV4fPRbGV
BF4L48B5QeRFL8UKRz0vgqQZ29J3/Vh+0brXovk3E9ovctLHyCQh+a1ox6yR9ooUHXRf+hhLf3Fe
z3/BksJ+0ESvVDN+Qa2rr2Lufe5CayNYXfFt9AuQ1pgBlDOtxeWR9XW17PtK9l3RehyEpxTQurVx
ptZNGBCOkNjEXS98W2DqpZEouu+G2qFO7yflXvC2NsscYC42C6B6QgLibjiCl22ueojKFxBt3xVS
K/suG10J7F7qgNE2wiO5HB8iRhJiueHRRG+RgwtK1bKNkUb0WKm23jKrI1YAFswYxTm1fzmpfZHL
lThogdtIr0n6TSt/+flGVvrP2l+NeOawhjYG6PYSZZenYkfeJAtd/O1PKrQ/Al/dxc2vpmwPQEof
2qz6rMRyaweNF7z/AUUmnJhlbo/kWlwczcYMoliJzcCFfG03fJ3CYOM6XJ3AMwOLF5pQjZM6ekbg
FtOjFD+GBTXYdyPfaf+geQJuGiCEV8mUVuw9SawL0hBTue8hCkvLT7c92IqHxAKlIlTiKYgsqVzN
uM2aWuhC10f+aRcrgwh3dboFQdqysjhdTYQwfNFjBe1XWwWw05Zb5HArESQDmXma6ZW51iywCpN+
kCoNyeiX9WCHIzmhaOqqh2kK4tNYSOOLJfqyoxjD1lN9dj9Xu3xmiCExSCC+BEGU6hRZvUoqRyjb
e31o7hNz+iT33Wd/VDc2xOqeOzO12HPeALg3qzEFYtCzuzYonuV86nemGG1t79U1o3g5kxZBF7t0
upOWK0KUEfUb7TH7GDen2xtvbdIkOAtmWN/Myr5wP16IfIPVTqE7KsckH55N5VFK2l1ZbynFbBla
PPsVcVKr3MRQlXz2WvVBqD/QP0lj6xY2ZW3C4MaaGYNmAvile/dQoY6yXAhcLzlW8ml8/yuMBzip
/RnNQ/y3eLKMfhKnU8Hna+u5/+yVf3EBUkkGsEKuiRTdYmdRIyukaCwCt9Uk3zEmv/g8+Fr/qFc0
5d5e+tWgBTIsa0bkg0dbvoyLsaijYpADd6yFZudlACGHOK6eDa8ZCihSJDsIg+Oghw7Vms7RogIF
hFjUfyl9a20kktdOFK9bggpeBTNa5/IapG27Q9fb9F19MB+kJLSTznOC5Hh7yKub0GBW55uIjNvi
RRCkRRZMXRa4Yt78MKP8OE7Wr7ikvtfUfzMgpETBlokwtS31O3LuRK03o8CVYITb9+VYvLRamd33
MJBvXLFrPndO3XC/43jJdF3O3Si0XTmGrCPabsNLnYAJ0spXrdZHxx8k+anyS9VRqnLceDSsbiAa
CyFUpQo9p2MvDVtCqKMBOwSgwLLXIrAcNAHsJhntsYCVjqpnYnQQI9cWHcaQm/Yk/LxReT8uGToX
ZErnVtYVRvcoyM1iKpKUJ3cBhgCFye/l1pt7beOc2Vg2SxdeZXiyiY2hPeY9hM96YevjndK/v12T
wRBtzHhEyD+WJQCZLmkpRiPOFeOToe6M9OP7TwAdjuB3UAqgJ2KBs6feSY+jHqVuEnTHuvxGJcCW
mi+oNN62s3ae5857g7QrPmbZduojWzR23pi6Cgy7HpVmsOICYKXbVtaWhWcCPkziaXwlqqopfgat
TJe61XiY5F1o3jVghNP/0coibIqGvMoUpU/dHpqwSqucZPgngnw8E37+xXDIVoBBpl3JWL5+OlHN
stQXEzdSHKPaNZbt5f+MzbAxntW1MQEszbeMfpW48ABcVHoJa1Qrta1tVelzrjRvrRZvvDvWbuI5
58ZuIzFuLjO9fh3VcPtOMCKZzRtNn69okR9uz9ifpOcy6KNGC3ccoCiQcYt7Q0JEMBvDLHWtUvuk
lhOaK6HTl5S943yH/wWarta20Q+PCkCceLDu0zy6o/PMuf1D1uaUJ+XMc0uTwBV9uRlNcmrRMenm
ctk4tVAi0mFCIQ3c9y8MaRSMZugc1/biAMdpHIZtywHuhzj6lGmhf4DIwU9tr4U4+rat1QUEdwpO
b74tlxdLPFV+ozdMrlQfredmS3Zv6/OLWCf1DE9rB5xqJ+l275t2+/X2758vvqvNQaP13INHhWYJ
F6iiVu8y2Ye+rJh+GsW9RQtrmt0rk7bv62Z/29jqDjDBQcyAjOsammT5zQDlLPRW5gutJbZYvyTG
Fv3rH7bLqyHBRjArlcPXsyy4N1Zu4CDqzK1VeJSsfHrRPPNohtFB9buDinJnYY92Wziq7MiT8IS+
54uX080eBd1G/DgHS8ufouGrZlAdoduSowol2aKnU5cOmoTWGUrBzS5QpuIgmZnpGEaX7jK/RGIw
sz7TU77lxNbWdiZOh2IV8OXVmzxFfMnPJJh+TGh+rFH6XuaokozEz/uhNH5DA72l6bK2wNQoYOwH
TUpRexH5R2LfxR75feilHufCthV+U+V/bm+itQsNNi4J2CNq3czrZURV6JPfdANzqphHOd5LwUG2
jkr3F4k8aLIsi8BUxsz8K85y74ZvCUFSQusH4uJYNumxF6XnKdnSL1yLS+GIJ9xA7BQZQ/nSTOhJ
xL6WBbuY9N3Sg53n/xLrzg6Mb62e2q00/oW7Ore3WCBVQY4UTQ/cVbJLtN+yvLXn1hzWnCMXuTRB
oyx3QN5x+kstni/Ou9B/0N5fr4BADBqQOQSEOX3xOklTsyO+N2MCWQg0hcouymnjzK6O4D8Tyywx
6ecp9k0QvlnQpHfjUCbPcuD3G1ZWE46EL7TWkRMHTrB4kbR9M1ZiBZ5AC1Pj++gN4QkekhS1364/
DbEXH7s0kO7KJvEoNYfqIWtRDd34FSv+ibiDxhvoEnk3m4tdnpOT1w0fsBjp3GdAkffUcnaq1iLO
PP2WB+EfARX6PNgq0165CeqLlLehXIHRhUh+sYqQqdc6kKLkVYL5QS1fiylzkmIrJr0a3B8r1szc
BmTjire9MXKBVgAjec3Cx9F88OSXIPoQIP5QVFQc+g9V/OW2Z1o1qEJ4Rb0LTqplokgMFWFKuyh9
rbIXo6vtYDyUBqWi4KlSDbsuRFuo4tNtm6tTqc0d/DP9KID0SwciCPnURU2cvirlqU32Iyp2o7eR
z9mwsYyn/h9zX7IdubFk+Ss62kOFyTHUqfcWAGIig2RwiGQyN35IJoXZ3TG4Y1j1b/Tv9Zf0ReqV
FASjiE69TR+tUiTDwkczN7t2b8wLWbZ4EB0SkgVeAgvptxTaVj89EnPqa0VBEK+iDzAfb4T2o1O6
7BCzx756zMtjbh4/N/HhaAO6cWpi+vnJpZ6OtpsbUMk7gKf5DV7j808/M03vPn36+cmnt8NYUr3G
ABJz72T+1ibPWrYEDfrg/WZDmJ9YBQFMq4KR1nhs9XJjlXnQJUMY5wsYzyVDs/upquu6h5tnB4Ka
hxXF2hZMHeUi/dnkcN5FSLPxzAJcO3WsMWcw44wyzPPvLsRvBMR9aLImQ75yixe3Avcxs0OvqzbM
KQKn3DAUAEZ+40stLMxHpe+h2QxvsK9G0BHzJzOuwk5BesJHOj3vVp4JAcrmrWA7UNiYafswGngL
+yvkmgLffBu8FCDCx6IZImaylcOiyjVAc61HGXJ7Hvmuqy85i4M8uxv0lz4xg5abYWUe/eRKN5bA
2Gf2KI4zsJYInxAWzAPyVPUmBYOzOFSotKGHtyHZwpVx3gLiYweJKfR5zAIoTgYmHJKLg2n0eP8N
ASgTf/okYAx/WZhFNXEfVwN3U3HgxoOim7R/JEuR5tIgpn11cthkqxD814U4GN6Lae5rFn0+hDPb
/90QJvsnn6/aWgcgDp/f6VdFt4m93TCu43bB/34I/9C3ezpRsysDhH2yt00sBSgRLgvPDGK6aaDt
5Yi1pnUrX758Pqqz9szpRQL3BI8/O9RGrhcg8zb5gWRlKMAV5vKD7qwFFBFN7TKOFybx7CIBKoXH
MRLKYAx7P4nEzUq77Sg/9KN1aTdPRZks3LlnLUzUlUhsTV1Zs6f+YFpxBvp1cZDtHmIzUHf6fMKW
Pn82gnbQW2QgOU4j+WoXLzy/+/zzz24zhMpTKQOgAX12nVuFHPuqNrEBRuA+5F1qfinAA4nV+ffs
zBbeV3aW5tQQB2qUqxR1skpeUu+6IQte4+wGA+Mn1KKm0G4e/kOIIrd16ohD7gQSMlvjlhkATz+i
gxmdNZ+P6Yy/Be/gX7amtTs5olAEttDwi7mjgwem/DGSKt+pxvv5uOSdmdkZZaMovdTEkDRosgkS
AILZZkt9q+fGgvlCAdNCDPeBihVNMkRvIMh+8FgdKWCAWNtu6ixdfz5l0zLPvO3EroH0G3BXYMed
RYsqE9RDX1F1wBIFubwB5sD2gZV1Q9t9+NzUuZ0NCiugNqYOeGNuynWoBTLzojoMngWNBCvfsUQL
MuXvkiK+/dzWuV2HexRwd7xhPpJn4/8nIq0YhkUgKxB15QrJPvT6qPHGSxcqOuduBCRykMBEIQ65
lZnjQWGgUnacVwevPeoIIMgSlO3cGp0amG3rMclMCCxm1aFv0J6mLo3sydbXAL0Ia+HyXLI029kV
pVynOqaN3OddJFQY8zUQ/GO/sBXO2oGeGpiT0ar3oYBeUTWU8ZBUh9iqQZ3c6du0oBFocg5pa1/6
Y7Jg7+zWAwzYAFcSHhPzAEdzkkLnCuNKrFemvxo6D1r5YsSvP7nrppoa6hDA5RpIac77h6oWzT6k
EsVhNLw9WFADfdw2tLjvqNwgtXaZWUvENcaPp9a7AwybeCChNmvgpfShtF54chgFxncws96Y2gGN
kDeWveWOW24mBqWVVrAYasCU7ejgFiEfav7oQbPgsssg3qPJ0b9ILD9d22U8Rgrxd8hyuwktv8jW
5ji0Ya0r/NRXIYSTXRBjFI953LUrP3G0MIs9FWSpBhYLKzPvlXDjFfhN2sCjdbdSdlddFE42hn1r
QPkDkLHN4CgnGNuE7SHUqK1MZOav2wwZjwKhCPh9yM3QtmaYYKOLfN0gLdV4Leg/7nm/N7r8rubu
7jFZjYmz89wqLO60nVZ0t45m7lJlFisrcceVGFUZ4CYSqGKUZShNUoapLopgxO0Y5Qm+r5/pIDUw
XTDU1s2dLvq3TNUSTa3QhszEoAemWRhhUnJUQjTP2mRDOYRq7I6WprWRVllOBLVlsW7UKDGyGJW0
tiYh10mzs8H0krPRWafa6IW8bbxISNqFuhG/uW3RR9XAipWGvqhAlJYWljKhgDzSeg04UxqYPX5A
pJahFDLwYLBqKxCiqoPeKYst1/03nkIGsioHe231EHdvPDvZdRmCRNBHo2ydW2ZQUdSp0sIYNqIr
6rVuD0mQmFBdAW4uDXWlko1WpSAAZmOxFXKE+AbBCDMHT5ncgS49w1f+im7N5EKWKg1q6ct1Cikr
yHO7ePJTb3zU9TSDQmnq9JvGb+uVDrqrS79JBI6YYwVZNtrbbKibFcrQwKzwIksPTWW9DkBePnlo
Md1VWdaFkBkVQY8E0UI88FG7FWRvSHQjDYJSDExMbuIkIBhpIagyFB7gTb0HQTTkNP1boZ4aAl47
yMxlXLsVjnXpZtfC3RRjuWlpezegyUuHKmdXrBBRBCVS5K5GAd30o6zpwgqPUZZ02EppMA551EFS
J3d0CAg9yfJ7Z+gBAFXhiGuGXQgVr6RXBJpxFefXcUdw0RWBTR/iSq1odWMmJLCbTQo9dWGTO6Nv
Fqbgw007zcBE5Q6wEorjc456NhRpPWY9OzTiu9W24HpmKzq+xBDt5D8tSDOzNfNTbhtX2Bod8jVy
b4K1ZsCRGJZa8aYPmd137wY0c1GJZtOs4DDSkEe3uG/cp8/v8KXPn8XfemukuO7w+WUCqF/67C/5
viUD04qd7EknKRtqdliRBJfTGAgZfT6AD75utgqzPU/s3I5dhQH0NYKFO04ip35oyMK++hCezqzM
4saC9U4tB5ws6dJQtCJguo4K7sLrdMHKPPMu2Ng5pYax5FXYVHeq+gLR2X9ruuYMIVZLOscdYaL6
fVKU53tNgh1o/e8ZMd+vuefmnECliR0KNIhZawNCYjXoOv7N2ZoFoiMaYRO/k+ygyZBkIdSntMUi
xdKKzNa98ktJkkxnh6zW7VVuayxEhCOCTHgW1I9QqUISq4demF6Gea+RSG/hhDkrihVrmucqL1+N
xPuKPv+li+H8NwMxBnrywFswf15A6s0EGs9ghy4JPShv9+CuWThaZ02gywvXKPJxH2DZpS084frY
9DG9HstbYT3V5kJm/eztcGJidnr7Vh+0XE0eawIQ/g0iuuncAviNSgjqvx8eKyUfEwm0PpBnDtLE
VEC7rg0M/tN40skMINlIKyEL86Ek21a2zF1AcA+pl6xEv7PAjfz5kfqBk/vgCE5MzM5UI2O8yGTK
DnhJOlFTA1nmNbYd1GYro6RDeGMN7NgxLQvbUXQgGOnLLRm6JjKzOgm8IYOUjpF8c3PmByPBY6dq
Ej0URVyEY2qIcKj6dIXo2lm5gG6GvUeHyO1sgH9AIAxVhkUq+nPbC7ARwAKmiib6zN/fEl3qjkaF
EuNh/Gom9wT5K2ehWLpkYeZ7usQjWi1gAYmlkhyU3HfOAn7pvAmMAo9v9FvOob7SRWUSCtPlQfkv
egYerE3aPn6+9OfOCBLhf5qYfn7iQYuu5FQzuvLQGRd5+SzUQspqusPmOwtQeDRzolMNPXCznaUl
egEdsYYdhlbfOU0XAPAKltMvA/mdd8ekuiZyCcF4zmmfmpxd3c3oapCuqXFe4mqv2hz93SLqPeOi
7rPj57P3Ef01VcrRE42eYTyGQWjwfvpUVXmt2Tv5wR2qnddeQhupi/cpT0OWbnXO1k39ldTHLtuX
8tLp5QLI8dzqoSkPag4mme6HmXnudaxXjVkeqHuQVgr9+CUR9SULsztU5n1CRzWWh8KK6jFsq+Dz
GVz6/JkPxBOS2gy1vYOeKdAKabg/N59bOLcdTubInCWxe4+3RWvp5SE2LxIfbzkAJ1PdigA5jD63
dO64nlqapbObwQLbe4rVAG/5ipvOyiYcJbRuYcrODwjZTJCIgfnSmy066HUqohyrPMhmXanbmGwz
GhTOgk84awVt3kC2wsV9oK7UUZTOtRj1fSiQBiZ/rvs7rn+XPy35COeGHCaIWwDQJO6cSBx0xB3q
6z7SPF/hXNRPA2amj0dbKRJJoBpBv//782nTuMF9IDBX8X3GrvHbC4txbs1PX8WzxdDtzqh92iLG
8DedtxrwPK8XNvC5I3Lq/2f3WW8ndgpHyg4cyIquuZHNwh19dgzo/QLIARXLDwLBrsqLPne98pCR
53bIA4fvdLNY2E/nR/GnkfnzQ1X62NARRkYjN1BOBj1TbC8hAs8bAUZkglsippytBqslbmOeMKSq
VXCjt0tHb/r7uTcDs96fnz+7DTNK20w0OSI+hJNs03trGnXywnj6/CJZGsbsUtShE8tljGHI8oVm
e+L//vnnf+ybwEY/GcdcZoPlvKvQc1Mecsov05JGuT2uRiu7KysjItA/RrPBRU51NzTHfpU4SFDa
S/p453fdn3M5x/O4lmwlFRSepUKHNJCT9NiRJZTS2ZlEfxGKPj/kraYvcRLe0BgKEoPDgLOgSLsi
M2SBffXzyTw7jhMT00V6YsIuchOvDIQbOrKNk+QCdS8Qrv+bVmY72wV6thWQxj34XRXWrAzRXb2J
+/XnY1martn+NuOBUDMRmK4xwrW/2Fxyzqmglvzncsw2NiTf2oZCVfLA+sfcL5DTvvD5Q76kTrFg
Zg6pYh4a5DoXw8iRm+s52CNjCIubL731N+Kvk/HMuf1QaNKqzsZ4aotiNVJgZLTXz5dkYXsR8/32
Sqljk0ZgLLUhViqHs6/TqMy8n+0Wm24ENJQCqY7uH7zI35spYaY0O8TpBr8axxjCFA9GulBIPL8s
f9mYdt/JSXHyrrXQwMwOynSCrL3SNDcEo97K7pbQbuf38V+WZsc+bZ1YDAlGQ8enTNceW9CILhzI
JRPTYE8GE7t+jb43mODD2AF6KO5a7m4/X/vpOHxwNyeLMjuOzBj8wnZgoyrdY1wfLLdb9fYTyj0q
tUMg6kOr+xtPTrTyIWSatBk/VBMHOQqzieHhHAoKoXWqNsXb54M6v6H/sjDb0LE+ps1g4CZrylX/
PanXbb8QapzbZyAzg547COm9Dyx2lPUxz02cytzYUF6A4v3aZ6u4WOqFOG8HUB/AjAGfnL++hN/F
vsM8jAQ1OinLsHVAcjrsRbqQaji31wAm+9PQbB9UttZKIhxcy/oeVFUhG5bkd5cszC7mfsDbtOOw
4JOLHrI0zt+4Xk5GMH+E0RqssszE57fuq24+WtVlrRYOyzQJ88NyamL2+jJToxQofeLM87UqkTut
/H0DJya1Jzw8wkp+/3wfn50yIINRCoeaCplnmEZUyJSLSvBBqUcincBm3z43cC7YREyOfi4IU6G/
ZObyfdVqaemX/MCMOuBko5LnROWR9F8YX4qTzk4eEAQTxcSkDTm7/rvO8PKMIOFrupdZE5E00J7j
jfVsmn9nK58Ymmb15Nq00kx0mQlDXh0g6OvH1eeTdnYgEE+Z3mQGuvBnNz9qgNXoc6c8GBaPqBWH
ABky9jK4Xah1Wy358rm5s5sA+shoywGyCACj98MBQiI3OPPx5EdVOT66SzT4Z/fAyefPvExeQnsb
tNAIklEf1ULEfb2/zqsb8dO65fD/oML7cyCzzWbLzipSgoHwdABR8x0EJQKeLNSHzl39p0amxTtZ
fDP1fBDIw0g91EelmutiIKFhLL0Cz7lNpMsnygo4sQ+d79SENFlllagQDdk6RzGff9fHEt0CYNLx
y7AhbDXk9O84nROj85XS0XYBlhuEtuI2GcpoiMFWx6IG/JKfb7mzk4gOP/DvgYT/Awtf7fuKqmmH
t8Y1aVB63qRy4ZCedWw+ChrQjPnRW/d+nXq75a3QjfLAUH6i/r6uWgiu3Xjew+dDOXt6TuzM9oPv
ZAj/+FAehBY+5ksMxOc//a8SwOxs6vGAjtRY4tMrY9/bw4PmDQvx/7m1QJwByBBmCh1zM7cZgz1U
ue6IIlbPgoI8W40VoOb587OENhsghwG6npiv3q+GZzWD03BEgR5URHTh7GKPLd3/5+YKbNCTAiKI
oD5Al51YyrygVXHIA3PcLKLuzn28DcLNqacMzUlzLoq2VGgMQLX+QPwHIm/MhWU49/HTAx+dfmBQ
/tCKqdC3piRDnaQpgnKScfgbsf7p58/OttaLIiti7FNSrD0WAC70cytsoKyHCGLqqXUsFz2l71cY
/t1oEqdrrxINoHHvhatk9bmF+YmeW5j5dyvrO88QfXuVd1tdXDv+sd7nZPO5kR/0AKchGKxMbAtY
CRenGnHE+3H0kOf1LShCXlWdcWOKeD3Q+MGw2KbIn8v4Hkxch8Kfan7GhaZ9IdYT4F5JIMt84S7+
kN+avgg6PFCYNZDzRSPc+y9SpA03eteTV7Tyb0vdf24ZlUGeUjuQebYBbcQO2vDbMos3bqW/WEme
BGR05MKDd+6IfnwNvKHAw4nvgxLe+6/hNX4FCA++hoHWaPRTb1RjJ1E7dMdeJIAu5Sj7e6RMAmv0
lroDfuQe3i8GGFHQAQk0LRh2wC3+3nhs0QLsC7K+GoFZ3lAlywu3YVf16A2hm9KN5mhfRMy9KzE0
FzQj32pLvdlx/d3o5VHFQDSlPr3XvRSd/WapX1Ojrdc1iikrOnR3hTDMqDA6BqTeGNWptkvIGCR9
v+bueGH54zXKmWBeoVEhU1R4e7aRDvjEad8G9uBfViPnQSrcNxBE7ImCuqJM/Sz04nQ9CrJJAbgE
ZVwaNBXoBTJ955soFeryHgTbSaihcSkGZ/VPXrS4PkDlPfkjqKWh1j67aH1JR8sbi/qq+VLGF1b8
x9P6P177/4zf+OGPuW/++V/49ysXQ53GSTv75z+/vbE6Zf81/c2fv/P+L/55lb6CeJT/3s5/690f
4YP/ZTh6bp/f/WPF2rQdbuVbPdy9NbJofxjAV5x+8//1h7+8/fiUh0G8/ePXVy5ZO31anHL2679+
tPv+j19dUMZhsk6uicnGv37h+rnE3149F8/D8y+Xsk6L//O//neTT//a1MPz9+df/uOX7fMLL5/T
X3ZN8cy+N2c/++25af/xq2E7v8HTkumtBR5qcKL/+kv39sdPyG8TLALEx6AORvcyTjvjdZv841fb
+g3Q/knr+QcLEvRqfv2l4dBV/vEjEKrjE9HsDMfne/av/z1P75byr6X9hSFW4Cl48P7x6/uTjtsO
FXSUf3F/A24AEr1ZkXHw87owmV4fHVptSKVfQqk+Eo0TcR0QKN9Z5xDjyfgiAdKsAP2HYbTRo8kF
9Iro9p2FUNjHZtW2VnsUybCq3SRobfuY+jmQyk0GNZtypXVNhaq7grRRpYJUWUXAm64OSije2D7Z
dCyPGru5sHtnbSblt2wcVkkqtsxUdwAmrYpMRrEudl2Fdi3+AmHSzVCy0InJbVnkD1y8JF6zdqpy
b/Nx1ZTOQzaoK9+pssAn4wqaxDuHOVE79hsrc57cFvcd+HQeAGZyAxAJ1wHtspfEFhu9Ka6BVw8G
O322YiJ3qvYe4rJYxbV4QsLnCArsnQV2kyJNvyeMBnkS3zooTCpH5gFTwg+z2rvuCvchxW6ePhLq
KzvV4as0WrfLa++mQ/QcMBMNkNBkiDQAfEFsu9LyZi0dEvVSu4D0WNSCGQEs3fme6fR1EKresY5t
AX/5niQSb4q8szduJ776lK6ENX7rh5aAO1+D9lavAeitVkCQHnUbvVmgRA1cq9bC1nauZaW6gNV5
ZNA8wlVkBCmYYtyiuRDCiZhd7g1PWzmQo7PTYVU4S6Gk/z5g/bFdJlmoKdqA3ARi1vdOoWoq8NAa
Wn3UvQZaieQyIc3ar4YV0Mu3iJezwHK6GzNLH5QTXyZI0ds1lNgL9zpVKmoTcS9ad10NPQ2Qxvsa
F/2XosV8cbFJNLKFvnqUjXSVGGBrS+2tW5q3Yys2KfV3A55kQcmLa+ZUB077L8BuBkmCZc+cPcoy
Xw0KdaGOBjLuLyvG8F4HHnpanRG7mPMsqpVfhL0h78CMhzUDSC6N0V0KIqmwKMgmT5zITopvrpdM
2jP7qukU9IXKbx2YQAC1KwPDlZEcxFNB6otR5dcgVN9KK7718ZqCY9lnIOuNrf5GVNW9H8N1oc+g
yu1jkvIt/MZR1fHaaItwwIPcxTHpE/s6N+u1a/dXKn6FVGXklAAaCHzXhIWFn0eVgR1itGurKHce
kxfYoPtkpAtZW0OfFu4vb//HwhoW/Dwy+KABmkOFVF7XJeuc5ljr/oNw/IdML1Ze4a0HWX+tdWgP
dkZ/k/ZkJdrsqu1EIGp+R9WG2yykpL/JgNSuq2yPN/pK5/FaZFAoEuaVIEUASDnywdqDPcgoLdy9
GKudBGZfL8YccOz+sq6qHenJxnbVVdmz3UAgHoJkdSPaR4qbsKElqFnsDcN5y9zhMs1VKBy+oUV9
Ab7EyKqzF5oU+045dqAnWVSx7ksN8iQhLXyjfsXTcuU0MspbKNwNfGPFuKz6OBx0c60k4GZtCZTi
NPUC+Ti2HYi8Euiy6IWDM4xOZ9xC6BAIW9FcxZa6KS0J/LkCtrK/NOtxpSXNOjO6q9I3N0xAkqo1
IAlZmyA1yiJoWl0n1RfbUTe0E1uef0e4B5gbCzRwiOrea21iCKZ2gUW4kI3YNoQfwAqn0Mrs7ISF
m59qC090631E/68Fn3JcE+0Y3gyzEDdzndIhqWiOmOsrCZSTEZMN6ndhY7NtBao9HwB5j8a3hUsP
QFqutExsWjxOtR7TiM0hGH+ysxKV3VQEScG3Aj0Wo4UYD5ExykFh0+XXXimjnsvHxkN7t2UdK5q+
TqcERUJ07Tbr2lEhHfydw71rZCYW3kXnxgiGZKjaQzkLiPvp3XeSL7ILs3IdSHMckwzdKRZsdqaM
hhqc1j1d0uM2zt2NeJpOGorgi3Pn0brSaksTHVypzdsLUvK1G7iR1YrQjS/bihyp210Oiuzrmoc9
OtYBkVGBoUBYDLXr1UmM9K/44jSe+JFwPT3PUPOYBgyCzymziM6u90OHKGHsWp3qjp0DDbas2mmA
LhWTU62Ys1ceeDYEoozC3kBdZKuE2HYtCQUh6xLnSc9l5HDnOmstsGbBo/b0IpHunifV1x6ll4zF
lxVuVFOxHffllanQtGz6h5TUj/YYX6qKAMBmHktN3Tl4vQdskI+lzK4trf9SFxYyQs46zuLvZVlt
VEwib5BXekHQLZO+NfDapgMeyAxGEAKVHmhjh1oFVQxCksEFNyLgn1/Ab9OjsUY8xaV1a+MXAq3A
PW9qD43u7HsruQSlYvdTIf6E1UW/JLrJUOYEKyAaJ99Pq4DIXJokmFZHs7Y1vLgFApgfS/dTYf7/
GMO/i/v/x9/6/zDSxz482cEfonxsacTvp+H7jz/4I3Q37d8grgH6M8TbaLUHiPmv0P03QFuBDZ0Y
PB0X4hh/hu7E/s3DbwJaCX0O6DMaOAH/Hbr7vyGvO/V0T6x+iHmNnwndZ1xBYO1EngClNXwi6BrQ
Ujs7ajqQwrUOUY5QG8U4rqwx01s4A6idAozotAotRhyokVzY3oFSQJjr1CT9xpRmvdQQP7uCpq+C
TkdgCMGMCOwdmW1PBX77qkEHViiLGprVuLpXsq7vBi9eoslesjTL97sQNRukMPWw7EuyqmM/BT9I
nd04qakv3GXnJhjtwz8SEXgjfRDcMbkoGo0ZesjGVm1yDudPVcUjP0VXGEsUrnQbGWbHHEhAx65f
V1axxGt2bryn32E2s6MtmwyN4XqYuEl6Y1mVH1GWane9kSxl82Ze68ci4rUKQgZgrFCDmsXYZFAl
mgGwn7xxkHvuWtwIHS/XzCjuJhYyozLqYSH1ds4mmPUJjgO4H5FOfH+vEQgA2yTB8DKsIu771JQb
t+XGVy3XEcQk6bg9Od5nHNSPiu2Jg/oxSjC4IcuHFy/+NTs1Q4y2y1ymRljCeTx6hpT7OJFjtmpU
59A1t3oKETGXmQCUeej2s31a6DsUfjz1bRj10tmSGIo8q1J3akhmMDba6ALMtPumHbUDc/RY3IBK
CikgbUAodXCzQrjh54M4tynwQEZ7sQ3C5x831ml8UeSMK5BHGKFr5yaYVWNQ0vpFmeqBZUn+9Lkx
ZPywCLMpQ6oNrHegBkBV150tEmQC/J6BcjtMxpYhDSrd3gcnScJubaS18RgGjTtF13ChFWEX4z3i
kspEECmIiIN0pI4bxBpH66vomwSsuUkr9oZmO27Uua2LDjvCrHarIH0Gkp26tZMwG9v+YUhqwwgw
7/yoercvj2MKJxj6KI2kYUZa5gUuoJhqS6mofjcFQ9EcHPeoZCVl3keoCitGIjfNhmgA4AmddgK5
7K2maM0jDw37ItLRO5Ie0E1sd1sBkagkZHWFbmON5eM3xpE/X5cZ+smvak/WSYjuRu2+Jsp+kSVJ
xJpabCRRk1P0S1uQ+Ih0KlKkD0bNezVinTHQmBm1htbcykNfp6cQ9EiIzrdIm1d4d1foUnG0pJUr
0+y0HM94I//a6pUPUHxJWzDM2uKILJHuXnVK8VuSV6TcDFxyNyiL0T36rYj7kEBI8satm+oJ00Ti
wEO0+R3ZXXdYSztO66hEEywahN2YvHU2HsdBh/AvD1VRNK+OPbiPaSmdr2i57I2AQ6H3QpB2fG1M
pFSCwuDWV4JG5us66+I3YzC7W8VrF+C0iubfcsvjXlQzCKUGTTy0t20OYvSo5IJ8GRqf8gA1v+E+
qxmXoRi5fo+G7zheoSak7r1ceHejC3ggWMvNoYO8tNfaaMguxq0gvGCBWZToYO508IAFg9e0HrIQ
buUHmu/GPMCkuK8OQ0y9GXMt/R06DUYaZbaW720IGLVBV4BDPBoH3VU3JG7MiypL8YQssf3v4C7d
YuWgG9qV0Czx7fFLT2NdbRytt52LhHHbvkg9ZdImGMtOZRtoSmdHRmto1Hux3ciAZV0O5Ax362Mz
sR4Gbu7bYouMl012tiwdxOKqcZLA9pK6DWiaEWkFjFeJnwSZ3aTmdcdKoNZso4lpYNfgtlzVZdXf
xrrOzLCBk6kCgcvMCg1qOX1U9rx4Rdo/7VdjnfEsqBM9w5GEQs830aWyAkOQNuohyntk2A7NSHBU
bDfzgVtz26M1qmYIfWtIrRA+rUWIno65i6Y9t3kuKgqRv8omdtCJnNmBgs5cESrf1K7jMqFIkyRV
BwlmJ3bQSjWKGqkfPLW7ja1AWLP2StE6UQWonBe03gDJxCBD8YBdko6Q7Mgr5HeCVlPSjpgzVv5m
yHtvuKLu0GlXZi2H4bFHvAOtUFGRai1Y2/dvtEmyfhd3Cf4LXLdzZDiYbl+8gKPVA5asK5prpAJK
+aVxaKJuzNbMobddd6QPEJbxSxscE02U0ljqt6LSrEeitxRdX87A6w3tCi3UW+zOJNSlKMuI+Q01
ApAT1u01toD/qIPt39llVQfOPpeRPAtNg/rjru/rNkVGP8MOdmhfQJgjse+ZYSZ2YHaphWy/8PUr
ZTZaHCT5RArSpgNym7zyNbl1AOsaVsrQcYPg0uTEABuWlRxcEXcvBpGj+kpLkbptkDNKq29Q1K4n
MqBO5ky/SkxVmU1gGjUpL6lFKxdcD6mj3FCp1oFGs6grUxiBziCMcVPmmhxI5CNPGReImVKQY+yo
BnGbKI1T56GQRKrA70cXXpARGxIGiWN2V6bMS1Cc2mISPDGJBmBKFktvysi0DxWETBJUogwoHhS6
p9oQ9RJ0yttunz8ORAeXgDFA1CQEBsxx1sqS8QbZs7y8shuRm9tmaBt+L8lQcpwj5nzJwTn8ANph
f68ZdXIFNzTKoM8NOqUs7PiS17JfJznE9ZzYysNebzCvoxLHhlv03k56SA8hU0zAlm84MihABvuM
3Axd911lBEPHhjuQEjTHRA58r/wB+pmdp75QbZA4zsiaURchsgl6407rr4qk6q+zrHjmNkW3fkWd
esU6MUbIzI5B2xTpCo22IA42OzfQKIRZklZzuyCuy+KhQdJRB3mDoV8OcbOqci9f6aIKxi57ijMn
jmyr8PRAJi3ZcuiXrjXkIL7m0teC0Y1vlbDNdFta3h4ssPRKr1t3xRMtSv2kBAUDsy76Uv9GEZSt
oJNVHz1dtAEKO93W0zL1TFSmpbhMFDyuDXEIZHrA6WUnqlmneZGs0Yy7pW71WI1Q8wts0XvPTdl4
axfCOVsUVCQSzrR48nuz33bcVpuyxRXV98Tb+DH48ELXQA5R2P0r8/ljntNiW/NkNVgVLntT5GHu
USXWLumzK7AOCMhhWs1l3ggL3HkG/WZ3qOuVvINemvRc+vJ/2TuP5ciRbE2/y+y9BlpsIUKRTGpm
JjcwpiAc0gE49NPPF13TY7er27rtLmYxZrMryyxmkEGE+zm/NMPl3NoiOxHf/zNYOrcibNp87yuE
Q+MGyOPrsjpOzWDISJWLEXWZ+pqti/c103v3YnO+xQySwaPYdjttZsI6bH/6LClJJDlf3mjd/1z9
jASlvn5UrXsmH6o8Cqv8SrrywxKW65EIsj6qru9VRR9ZmleEQCPAx/FJduMQmXU7nzM5GIeCJAxd
mC9WbTtxq3CIhm3fH5ZS+6fSydzLVlkkQxS9HRdizsGEDTQP+JWNb1lhj0OSDbTbmy3FgGXQ4s7u
tx3Q1VqqKRpILonmqn8HepfP0BhTEQUGCE4yZGtgpX7ePdTe5h3Gfs7OzKwvNkjBlwXwY0Q12N4H
Hl7BIjw1ndXFgVY/5GJ9KcPsAlIoorE0NVY/tV9U7t9j0FzicNK3Er47zvxQxG57PUAWmW9lwqBL
UXMrP6962B8+BjeCTvYsll64xoZw9pty97THv2BtsTEHyNR9P4+dVjTRphZuXi7OW0mTQbTVTpY6
TXVeTQYBd7Hvp9L/bUx8zdhu1snV+KeU8bm03oFxbLzvBK0HcxscZ8vWcSean1lQDomzB3002M69
XPL52+pqcXZ2+VjtPTNlX07ESVmFSIxOqMfdsIrIHAjl8vb6YGt/ODTE1kyB0/I09enkrW7UTkTS
LNqKCjGmzH3ZuXAXK1F1MKdFuz0qB9hc+s17rufg2W4xmgYdcjxjOjYS42+YBXdkWUWj332QjMO6
IvSzmMvzGG6xzuU3VOMv26RIjOmHm04Z9IDK/KMpuckAHcxo7LMvDXk3XtH1OON7kCOTJBW4/2ga
zZ+638GeFhXEfm8aR1kxGEOOB+wlaxnXW1OkoUYtGs25g4q/LOEpNkJhvqnNHxNj2z4NCKdEtlui
p2aPi+EHQTNuZGUW+i6viFVHGE7hb++OISfcMlO6i3C8tYONk3VTdw6j70L+BQHz9Z4vr8FaFF46
bmI4tpDua2J4yxIvqvdmBpMB5d2Uh6ii3XCs9mRkSvyWuzk5X9KR2w9r6ncSXsYtf+S9LoM4qAZO
uUnsj4WX5c9bsbZf5eJZWeS7Rc+71uRNSEaYDKpoXiyD1Bxp7lHpTUUfmzxzBP8UnqjYvRuycrg0
eevbegHVaxAdn02prSByhbtP3xA07MXRKNw+PHe7P34pabd1DsBq6qEyhi6L+yy0T42h5cXirmWn
yzy0i8NgrWcSH8MTkLms4n2fSp4c3VY+rnlpQ+cTkxO7JMsXaWnbwydvY+1zGbREYcgt/DVsAalH
A81NS1T1fo4eMsc4cNDL6L+H16DHSLdg4ecOkdAXDaDD2yiMDCKkmfOklr71FGxFrWJbmOUXY9x0
lQxAzx+IGMz9OQNwsnioaXGMEcgiCOGnLCFvBqsPEuCjcUn2IGPGtdxdUSlCSI4mTK4z3lhyn7um
y4M4BKkpImPpa3RUrSzniDWW/56dGa6vm4X87DLTqqJJO/kKQSy68Zir3ugjbxLF2bRn9Z7b9pYu
GHHextAdrUM5Cf11odRsoCaQ8IfYx9ycRUtY+XvcBbl3W9T2aCS7NQ/8sWwHnvTZ1z5b3NS8ef5W
vBV5w4NqWq3/YgYr11gwVlBn0svnOtmzbHjXdDHxXm1kvRaZmPq4w5v5ILc+dNJ8yiR3Q16tvDiZ
S+9+2QdeNLdmdzKtepvOo+X0vzPLL96bpZ0h1IzlPVBOf66nbrN5ttveJm42dL+OQ8a8V7f9fqQj
U42M1bu/xt0CLhZZZejR1LJP5o9ZFuFXJws5j2o3Lzl3saPuib0N3qvuBDlCAw/mHNV2vTw5fq9+
UcPScCzlfVbH09pvt5Ni/I+dfZhZTCbH7dMwhB05CmWq30OwOe9Gk7kvtkeYfqRo+FBxMbtEQFVB
OEyJP4mFg2vdCAZ3w3b55TEyDPFOMoiORm82n5zaHx/zzG2Ki+ZFnuqF4SAC/REzFY5jxXW5eHU8
Sj0tZJUE+4+scRXx/XkHu+Tm9VtGW8fPuTb2+4r2aHX9lBGC6E15/9KUFm5rVHPukvRjGNIkIpYa
EGnSO8Jp5a2aMIY9J30rc513r80Q9kyrVfwUmtZJbtyM/j5+IN0BAI3FZ1us9uNkd2w7zuhrnTAi
7N+CXfWaa8aHp9bjvLVHbXX168r47kdm27S/xDQ5JQfx0D/N9comauyt6si6QpuT1nVr/ALFd3Z4
IGPxY21R05kuhUIMsG4bs+e+LwSf7e623Rb2LMjCc1fxvZ6DwYzMXXQqHmpw1WgOVl0d1kqsKmqq
OuBNHjfWJzcbRJXKZVpppKkD+8COy3UhyYryY9uq3Se72QmgEMzyr/WGaDYydTCxk42dNKPQsJvx
JD2i+FJhDd0ZvnBDmjbm5sI255nnxt1yE6EwJbeH3RvL8VjNVrjduTVKkij0rPJNqLCBDiod+egz
oJqRcJdBpe6+6C4hBABnrkJxnAM1XHcgksh3lE16ksdQZS3T/DyLp0Aaa0Athw8jY2WDXx3cbrhS
EYOnYj/kx2SUbvtHcy/yKiqWrdKnANCiORq5XT8O4xo68b5qI0uHStJmOUoLmHiGFCVVa9Ec5xlX
OIvZfNibEHp06bzga1a4ao59xQ11yOvMmgiCy6qPf49u/VWIAp5lE0PLHnoVkaK6+6sQRTlel9kN
ld3tajyRAVKeG+AfIvdDtaTCnjYCZCHRmVYCA4sBm7L60q0iP0wznE/JHnmn812ah3//jf0TMnq1
G5LSQGAhVBpKvH9ERovQ1VWFDzCx7O37XJQT87kqOA/yImUeM/4DL/svXo5gQpDfq5saTPEKOf4X
yrLK+8Gbro11odtUiZVtZjIDM5ww93zSvPmfQiav7+o/QIoh8qtr4STJj/41pv4fX86x2twqDLdA
XiMzIoFUNgSI11qVOpLW4XcIPhvmxoNZ293R+w+Q5r/AT4FgmI7BUxA3uH95b1ujUeCJkAgbZzgp
hRn03ugZR9G2/4m4+6f3lWo+g4Ja48rdIYP+C18xe2W1T9eXWqlbPfSNXSV2OdmJOXrLqW/rPP33
j82/+NGuPxSGIlzknvdXY4c/6dogx8aILX/gRs/kesPnnpNYiPU/YPf/9FLwkaCIKPmRHpKDcP37
//LI2PbiD5JQzdjKoXV9g6GmdVkP7N10/0xE+r/ATd53v9vncfj9e7z76P4fUCKaV2Ps//y7gu+f
+Mk7Vf9SM2fan7LGq3bxb1/xJ0FpG39geaKMzoN3wzECY/OntNDy/vBM/pAzBGoObpAX+bu0MPiD
aIyQUmGef2a9K3X5d37S/cOBSiQH3CN9Avwm+G/xk+5f2sV941r6gyqBbwSygkfkL5/y3icCqiAF
IinD4VYE+D9SB9znsaQ5cga9NXtxtLv8QcB9R0bpm2lRIYph+BjvSYxuyhPrjIFaYyoAkuhCHq0T
z7z9dcwVwpBg/mUPFBFwjfQHJndWMj8Pklyv7pthcuuqobsZHJV9K7FcHrcwK58osXQSv3XuXE+E
6LtzfTG4dKOhEVAIy3p3XVI9ghIzy5ntQ2GsHcq3cFwWLudpNqOs73fnIguc2dKxptddNfkXx810
4uf2Yjy4hapaRC1zUSWlQffhIegXMf5Uc2HIl2kMW3lYYFJPrDgV32HdvMzKfJcqDNZI2KXG7JMv
dpOEPVGtB3MOjZM5QUWgZSDTzcpd1TNpbmHM7buBL/Zv49awklnWlj11irsonVc3m2IpfAcoYmU8
F5OTRV7p6RQKIb8v9fhqNdL6is3EuV09PbSM5SZ/mbP65XYLRWDqvo0nqB1aEIaSX9ZHXW346wZl
zOnUt/59PTf1EPlr5qVVtWb3WjbdD5a6JWrwZEdImJzT6IrsPm9tOV/gat1Xt6FR9yT8vhGp9LP1
JRSmSyVXPbJHU+P703DbMgHkEGHkiB6B9+jYkDKVVaa1Ec4+ftVl+nAbv76VWrgXUpcdEbk9RHcd
OmXaB938U7q0UpQTAFPBWPNO4nQYBTmOt8gdmDAbT7g3BCyhIiwHcT9WnTedl5A0XIJiaSlErPuK
kOh0BS7jMdckwuqt6gEHLe9pCx9UrvIt6to5RNfllu/WoGVcEzpQ68q6q+YVPtjv+uJWl2FxWueh
gt70lhgirQKpWosEwNqLclagEzxeANyMx7fXYEDUZIWHcVgpYwQ4oMl9ullV8DX3RpXUWz5FGwWs
kdsuBwHaf3AHJ4HQvPOqzUb27nip8kvm48U9hiIjHiNrr/H3ftz6Nbg9XWfbRjKetkgwFd5jllmP
3pqjr1m7xB4ImakrMGCaAM1IBe0cCWDcxG337/m6W0mheBrkvpEmy+Wa9A7jmhcuMW1jALxs4QQh
uQhTO6M4d3l5u4zZJawelxrMbYOPiYyRsdrWrpu02Thegt7JU89GuzoCgEVFFT67chuOZO+xQEzs
DHW4jidyPd7wK8XOaO2RJTr/GSZkYh02tqjN+cJmtauQrhPDiHKKE5HqQNjawZ05eZdydG79XH51
/XU6ZNqKBwWCbxQxhqLXht/SS1+E/gHzx1Mtgk9H5c7NQnAcYt7yJ/lOsV0gMTBMBmqtt69daN+T
OjPEVln9Dhz1nWxVGu/7jr9uiIrzIWXrPv9RNqGMd2kZUY/d78bM6vUMx/Z7AzGcJb8QHeQzCXVi
vx/WzkGEKJOimTe+RdP47dp1f1iHxfvs3ekdbd+XdTH3tzx3vAjxq3oeAhNxUw6xbJV9ETMprp9u
1ho5QbV0jzQTfSEnCjHVQp1j2caLW8+HTqsmWbLiy77z2Y/5NDN1w644Mg22uX4lQ5oN35o0m1zA
cH7fBnYy0gxfqzm79bYlm/kh3TR36uNKw0xsT6hkZ/AbARcTF7CD09KpS83mdxJm4R1rwxPXCFiv
O3W5v30xi3r5sDPTQ8TVn+qulowpXZBOFkzNXbHstgG2UoRvmMavpS2irp5Hv1j7SLRrDXNW2fkB
r3SP/toxUws25pEnx+pYmSzy0LcAsWTgpyD+zmOjdVHGzdgFl7EeurdOYBSLC8nZe3A5VoMU3zUZ
1VZNJLAI2I1XvzaNdKHi5rjsgP4dH5aDogjwXDvFxNK6sgDJzdKxqpVLfLj2PvJcZjg/aie1ZOue
fAWzRyoy7KjPAsUZ1liSthZzMmLK/uCAspC1aO6GtJ7XjJsQnGCufOtL14fdrWhYjiXo2VM+C+d2
Cu0sDQ1OvW4mno1wgCHJB2fqYuUI+6mQ7CLRuhSOC9oGhuFtu3/fr1N4MJji73IXt6hPMOfE5/JO
V8O3ZTvPNd+56w0n22xTCWt013kUjE69SgeD/zer5/0G0Ud9T0ibQ0BENgyxrdYqqSsA4J68jSSY
PEoSYTLGQ1vux9HpYqyW4mtLbs1FGlo91LnpHujjzh52zQFX2DTo8DRZE/Su7anbAhQhAva4b2ZS
ewanoeS56w/VLBJ7hkcnejpkZE2I5svTTc52uvXVeptZfUnl2WQxLRDRLczx4kFqPcHOQA66z8Wa
/ygCgBsIGHHSZF0c3RVAydxdssCHrUQY3knrIbR59DbK5ymte2AP6y527YznaRXOc1n3n7oyP2fT
VLedmBXHwNQmvtmTIV5+8YNVHntVoQPhyXvqBT808Mf+3EJxRfs6ytu8bcXB15Z1wina3CKkMRCG
NOUlcNfpXNe88VaT9/dl29AfUeMk8HVj/jCD3iMlNZsPBh6jPiydu8IPX8J2o7yIUMiThwvroCbr
bRD7Hjmq40JD3QCACEYU2TI7TZXeo2nt+sd+GvLnei/zt23Vn1PBzWMtyxivasm+FF3VH8iUg9dq
QHhGz3ua1+76T07yhNygOCKetFNUic3ZKt02UbJE07yK4dKPixH3jtZ3rStv7WYJYglFishVftCM
272gQNCPGA26Gw/lAB/+dj8bHeNTa5bLne1OTRqofrwgsRlO/JayGKydRkNOrOA2czoE3sZ6UYZf
3qKiE9xqHjLdqpnPBJbUP/ViOZGqiGbPzOW1U/5bmbeHeiBQZMaOyEctbB/8OVvTgqq3lIh5/3VZ
wuW+ZUy+l3X7agYFZkUbjNbZNWi75zyJLStSkFd1Ildd3QycK89BkK83CHt0Wqh8VbFFeh140+4X
33vbEWYy8vHA8AVBdSPCjKVkJMmediq3jRvKg8HyC9o9x6Fabvgk0S3ueYgRK9cg1VUN4cc+hOqb
uRjFXWDtwXJG7zqDN9T7xzLbVRCVm+bs17n75K07n75xVW9N4zoP0FJBBLym6eXzX7cR/4LN/X7D
tg1BskqDSl9zgxHUkoFzk/n3xZPz5wxemE4lBVbN0JhXWYGovrCb9qc9WJfPDrnM02y2/k2FSOKY
4YlMJX/9q/Gn/oKtSX7uufe7bKYsRrA/nQb0DYd8q8ZbI1+8p9F2x9Tn6I83Db+cYNZwiU+1M6IM
lLBOGyIB5otRibuBDwOQUe36L4ij+IWXC6egYdfE3DtIdmZ6zw+txlGVju7Qc6CKsjxn0B436+ja
2AFJRyqm4eT4kkCebb4eUON+6ObK/rLDfP+svM7lO1LNSzvu+pMPSYt9bzfkoeiJpGLUDJ0LDpyv
q/Lx3nCXjy6Hs6pt723s5+GG5w/XUDD+KP05P6/5mlEkpHQsLE+xSxPNxPg4vXahqg9OUHz3PcT+
lkk6PpbeJJfBa85lrhzjTLboxfVm6A7lZ0dp6e5I+2vSYtJpJqvnHTT0S0vMXz+q2FPyjguPbcRy
HuEKki6rb2efsMSqiRb317qjQcbGW6PmzMzs555J77i2+qENjOkEx/GhAvGlqDUhFa2lMUMIg37b
AESNmH7aycxUOJqh2/JT7YxJ2wxH2e3FudXz3VCi+A/8CXEOl0kMavyr0/obs8g5K4R6ZR3JcRwJ
/03QgBT5NV3NxmZdBKk4SQ3rfp/NeZauk1En0t/Kr0o20H9FqA/b3oYn9AllUgyyiEZ7/WFfs8bc
BelPwGAbabfmW9nNn2sohngzw2Tj4EmLyRuPWIJie13S3nC3g8HQgTNiSg34mEuls0+z7C69zMNz
xnIRi81uniXapPO2EOa9hjn6p2quL2OlrwWPWXiZOvDxisIKzjUw933HZUK/WpbW/lKcXFNc8Bpk
MU013Wl29/Y2V2g4UODPMVzRD1NuTmSWa+RWtk4Ht50pDF6q236yMXRAM0RrQ3Qs4wOwyDYuH0i6
y7tGCPueA/lrO/bDc1u62RGtCgPXVtUXf3NO+67WhP+Je70e+2RmbL7teM+jIRybSw4/Exh1Hg3+
+jDpIDypxXmppWXyXIenIfQJBp1izLznJuslPHOJHrUK30ZOldAW3i3izYLNjOINEG3+nTyfUjr1
bEblVR+WXXCMKlwjLimgpy5sf4ie/DzDF0XiI/+7RRCdEaWwfQ8wxJ8MDmk/WxI52Ck3v5DyzqXk
4VRoezywRUEkrzZGGceLd8+WqSvMHYeG0Z9WVgEY73A41Vv36tg0/DU9GSehHg9BKOVrLar6Pczv
imAkQKZDpcErzfNNW21LMnrM8FkpR1xKGcSYPR8Q4VIKwj+su5n7JjsRbT0nJnKQ2RdpPyl+pe2r
25fcdChUGFX6k/KZ2IxlYsoOD4S/00FiNsfarrbDUNlvdVlCz6LuOuf9Mt2IaVzYRDHOeJXF3cig
AboWV6a+kGF+sCpfgsmW7SFHIRmRCvrS5iIVRgff32SnYcYx5hDBmOi2HVMz7y4FioFELEGdGBa2
un6zapRbwO57Oe3R6vDNc/KfLQvKtx3bS7l5bjTD7J2gcegtJEwN9Q/pxHU3nEAY/ZNsRnXaSp0x
ans7/FXxSJocH0yfiRl/Y95u53KtvLgoC6gqLIGrtB+0c2i0Vz7krlGelr6Rp0qP34bOFLHd2O89
PxpuabK1Fw6H27C5n+bfCyssSIVLJjI6IipUrmYxruDuW+XNa+w171XZqdNuqdNSL4A7cxcbrfdL
jc278K2ZL2FBtprptULNHSs2iUo7yebeEbH9pQi8r/Ya/MiQdhNLquukdr2bsSphI8v1bqETNw6l
uUYeiZ+IOFwW8WE/2x0fStGVQ8y1HiYSyuIGbdJ4mOvejlAek+UdNiwS0zReGVjU8S7MPHdHF++T
ZSWsu82NNIwtmVxUjF49xeU4fzH38btvbUUc9svzmrVO6gZiTlbPAW1C69kaVA5XqtCxOweP/HL0
gXeBMlTglElWEE3Bft49l5j8EF+hOY7ACsO1yUA6zBTSPEmlcJb627hHhjd/4wPxpYDoVOt0Gi3a
vxcr3JkrOxvnGfYtrxz7NJvbOS4bfVOPb0FYVck86+XBAs7iwNvRSpjqps5o7UVpiKsGkcl5U42I
eqtRN2azhomQlK9ZemBd6QTb82YLjJQc0K2hLybMULqVFcSt6B9mqe+bbrnP64ndj8sz6OEhgmaJ
M6xFlyLr88RfrgxR6d/MdckHYPLSIuf09UL7BbXZnQTGiTxX4uKaF0ROG/Q+ZH6QSlLVcH0VYTJs
6/ZkuhmtCNzEW3iSOuh+dOS0o23Z2rsJCOgkRPk5qhrytTfKS79XEr5iB6yg8TbuWLMiHptPxLtA
QnX7c6ZU5r4pea+olBIXUxjepbG1A9YiaKcxOZvw/lJ3KHEKdVTPF8pqjgqNa1y4uw3NbGpYfc3g
X4zrfbYbZIAvFsZY363umN6vi6j9zGs+BsF0IJxnvPubVmbtcqpdBK4nXE1dDOvy4nfZ3VJzbSv3
Z9bro1uKp4ZF/NSPxZO7oCZl/Xoa5GjfwEyf6cZ6DFRrRGbTXDYSDFBSvEEz/DLINz6YtbrGWqsh
rmecuU43tKmNooftzfOO6HATpb96BdVA0iqfV6/TyY5XtA+2H3XQ/XalwjwJ4xFLabX0NvRBbJrc
pK4+9padtOv+RTXrbW76J220l95ZPoKGi2DfyHLf8nVO5VoaIBlTc41gbVHXcCZY7LyIn83vtina
o2OJBy2D93qzBE96mSfrgjCxewgctJklIhEo6R54ado+595u49zJ26hqlo+tzm48f7Uie0BQGIRZ
kUw9U5G1ZjvCsQ13W2BvpwKxKCRc/gGVfljkCjnp9JdhsI9daaFudmbrac20H0/c4VFj5I+6qLgU
A/F9Dup3zwtpU50dxBQUuM/5dGhMkSCEQEwlcWWW46MY5zcwhyVyu47ipZZICcfL+bB6BHJYG+ww
RtLsWG3t/Ti78ep/3ZT6HDJMIbuPXz0jOYakvSJGFE85V+iJg23W/VE6QCm7lSdgwlNkbPqouqI5
eDoPD96GNQHNjCuHDdn8cGOQSzJRmhSZVf97tca3fNCHtbQ+tqZCApohJETTAShY+KcBqCWxBWA5
d3Sf6BrZz7wF93Wxvttu+GPaWDbXyX+qQkj32e/Qka+kzKOoGtFUMzbWPmhl1m9z3FrjYVPcXEHp
nhG+U2dkDk+BNpBfGDDoyubxrsvxuQZHQQZHK+22IbwkxJ4QO6OfsDwDA2d2acZDJlTk1f2rWIz3
CvcmeRqF/VLb3RsrWYhdFo+AXZVfeiWe1e68j2P702/XJDfDPvbQGiEmLeYIPpSmGXQkEW6BX1DM
C4IQKsJNWR6Gpbn3trFO1hwaE4C6iAuzfRR8ISCulSVd1Rwptru0LjK31ttA4ni5uG3LLVqcNU+R
TJmpPVQuc3hlwGOJnCceuYkWGc9NL37hqPKJZaRIrA2AIH0bqa2nSo1cDaxEWuPXynK44G22bhYf
C1+CIxaHsw6lpW76OiawtI1yQ5wmgFN2RY670EqcfDSjHVNO3BGMcpBlNsa6pDdp28IePFd8+uV8
Fj2YY7dyTZgPKGnPgz995MG2EHZsvxW+pWLHlvdbiURbyNO0jje15iNHoQSavZH8XcU1f18plZ2I
beLP2tI4NASsJH5DK7mEJ09D8CmKY5QbUwi8xIh5n0Ak0KNx3jjdmSIv701Oww0b1g9W5+VYGLfz
Oh9lONBb4Lyu1ebczDN62EJlF2jySNegnsVPsysv0p2/TZQwmv1HYYUU0E3vs5N5b82II4M8Kv9i
GtwxSG7PYy9pr+HwieU2VcfK2DoUAo6daL89mcF+XEfvzbWcH+NovlWllifopIR3Kzjtgmte/Q4Y
n65pNUgQILSH7X0ctBehTvnGntjAW1guDW47joKS9XrM2yHm2U8Wz75or/uJMGpJQqtaLwEk1rHC
yXx2+sWiMCV0T5653C/AeB8lMvikb4bHbRLA8fVLsNiPQSe+kfIdRF0lVGohME/7jjHHdfdfEkXn
XTYLfg8TUiMUDsE8GWh0M7QUMkMwgsaUXyA6z/WqeAyEg3gwL2/WOrxx7PC2xXwbUxPyXe1iIeFe
hrgXuAMbv6k45kT/myojsjCzQR4Gz713fLQLOqse12mEirmqTKb8hfqCh2ZyHtYyf2DAW9NZG7Eb
LFSzNu79qOw9alHhRdroHC4Zb0PXMTangFEios+1YPhhBnMX8xGZ6s6LEwa0YICfClIYM8Yhow03
bhaiBKTGGbF6WAkIbwifJGBEPLWLuldG/6ea4//zxP/jb9GW/4Yn/qjHf2SJr87svyfQ/OGCP9jU
CPiUFmEZ+ztNbGJwxUNGECjuUcQf10qG/00T294f1MUBffoW1D70qPl/aGKb2Jpr9QGyFNeCC7P/
WzTx1fX6D1oQCzNFYNue47PHE3rz1y4SY8kbkVeCG4wmkAL43lochnBgJm96bOnkKbaP0bYfzPpj
lw/B9Dqp48gz7W3y0ZjKo82EtVJUQuKG1vRsImnSp8F4QyVxsiuDBEAzzXvUWmWdZPspMB93a4w9
99ve3XlQBNeXXroXaz1CdsTzjeh+KuZKkZrbKX/11kejPvrDC+RJw8UhiYmg5C6yabSyIOxURs7C
ae/ro9cd0bHGtRwuij/ya4Ms8nOAqWSwgLe4LYvhd90g93Yr1FQPHWKp0fmNAtVjAShABWa4z6r7
3Bf8pOG37XqxNf0PM9vuR2M7gw0SvWVHS34aXPuuMhqqJbnOm29B9cN3mVlVTkKWx45jRbhBCGvB
LxKmA3i4Uf20uu5Wuc9Q0kc5f7Ccv7lBnq7ZcnA3gFB7Uacme6PZ6mCSgNYoeZP3rLUwLuZqnoWa
eRNZ7c35oPLrzk83lY97X22JuX6uC7lXrBL+41a8I5+c5Qqa/H0ii4VlwfVFZFTAOsOXBrEXBc0p
jQTxkv1kQGg2zhHrVBu/zf1nsL+I8AP/RjwCLJgNLPb2w4VOYXN/CDPwTLqkKv/kDjlasoronY2x
65tRsOCIPgbZAeASOApHzlgd19cgZZlylejVTMK2jvO9wvg/3a8tb7nTswKthwrSbpL2cZtRj6KC
Hro59dfui220eNESk8nGqJdUQhEtworB6VPZf6DduQ6JEfRLbNxAGV4KqY8lCJ0GRZm34qYzrHhX
z/Z1X//FsR33/4u981iSG0m39BOhDA7AAcdyAqFT62RuYGQKh9b66e8HTosib/ftqd2M2Zj1qotk
RgaE/+Kc7ySaTey4ZdUwKVKqmjeTZbBVZkFBvHtG82oULtfXPkwYhVyJyxhRPeMT2kwrsHVLEhEq
UHM7+dTXo3fp5uysNYux0AmqIj4s6qYCp2B7Ox0zcbeys3afh+FbhfI6z66yNuQX5TPwJKw/Ucs3
/K9BWbAnK76lVJ7ttA5iT0n87jFwq5p5O9gklfK0KRpQXRMOSwW5ILWYQyuQjrFva3vvYNMtonXy
MfLpNYXitKVh2hb2e46GrMhH+lJk6GsIbUelUeMzdMdpy9EUZN6ty4bJoIwQD1U63ZDq8CfFzL+w
/HqIXf4sNvvfL5hVhWWhlXHM3zVRHMSWj5AUBXT2FY9bli1P6ci1DCm5EUdbJBDbG4QIWD7UpVMn
p9nLdwKWYYWrzQjHQ7m6iAhWHWyxJ013ozk7ITEBseKveUElfhTT/UKwrNp2n3Rc7ELpIhGp+2wA
Z2Y8JQ4RFvApcvbhoozul3pfekS+Mt5BHr5xWGJ79hvzOcueGPM9+2vZwNPsDlGA3nQzUQcsl67z
EdEHJIVx4bYXNduFrD0l0XfbR58QsUY8GONjxocoFGNi6W5cF1HGfd7NAb7///lL/V03+d++1FX4
9if1V+/RfpSsRTdL9mR26a0DliOqUiYVLOSLt7kSQWG+UtYv6iDmhv1d/h+u60pO+2/X1bEtF1Wd
YzmcUr9+hGIwDDWuqolUeDsbZTXaBoy/ur3Nom3i/qCDz1u28N5OEkurAmndO+6pMF5r7zSFu7S8
4VVhWs9mfMlTb8wnuFJaHTJkHViJTfdY0Z0Z/X+ACf+mCFy/OJgNJvfi+snV7+QzwR0TCz+j36cf
o13pTcYQ3uWMZeJ/vkS/aSz/9oOAQ0BWQtTp/36FdJ/15pj3G54yK9uSQJvrQE2HWB11/Z9+1k8T
+J8UnRbwOMwELnWESbIDw+BfL8ZIQ2FYYdRvauNSFe69F4pT3I5HnZfHAYNI4SyYKyMG5/brWGWc
v/ZByFOKGDk3N+l4lXlIVQo69XROnmgz6XczWC3MgrL8xdTGVnPORwaRhWZ+zIryIdHIGezniIcX
+caHwQyE93/gs6+IEUCa69u8Z7ukr8f2XTjxoZMzKT7bVo1Xk9ucpxvHvKtVv7PpJ/V81yC69gQ+
SfdrhgHZ2GhKeDANL6UFpuOkAzEXP/DD6m3I7VNpTpdTxlpJ8CoZp53XZEdLPxMbxzu2PlWNXods
RxyXyfKVG7c6bc9NdFAMJLgrNkk4sbS/xhtiYVjTOQ2TAKvGgahq9OLho5mdYlVtZHf0irvSZsXq
VehUWmhgLVoe3hjfBt3sx+rFkM/rMUz3cpDzS4RIxGa+FubL0Y8a5iAPlTcHcTwhHroaJ0yV84cw
L1NV444aN5HxOCfshrKPWeVnE15Vgo0NQ2jqfynx4fEV2OaOmOhgLL73aQyJ4sYT90l+M3TH3jyl
3f3AyeEOC5f+RacD88afJ0BevnS9v62VRD/DCMeoENlfjgIBLA6/GcNBaWzILsf6MR8We966UcXc
wtvBF2XIeE5xmrTsRMxy3hjIp5wWc7LJr+5vkGJs6sU+dUv+qLLuENEGb+CAbx3EAxlgoQnRYdsl
QcJMnF/eTiv8rXqz9D231LtV89xn4mIRu1LYASKtqDnozAqSUBy8+T2J6m1CwWPznJCHhtDGJiAc
I8llpv1tiWDGoTbjxxWRu8Okf0rwufnNM8aWM2GKVnso7EMbYRQqcSe5zyLUu6Gvj5572/UOr3Lv
uB6p9vhzPshggjc323DY5QDhMNW51zL+CPvwbkp30FB5ZroDt97eTPe59aowQVlyZYzpoz05By1V
MCBoAzuWztFZJv4JfRzWCHeTSlSKC/tEpChFe79Y8iGznwbIWzYZlo7nnkV1CPWTAiZSK5udgx20
0S5hL5HioMvD+5TfRBm3USgC0aMqeGetQ/U1BoOJHcM8DzMlQUjkDhoq1Z5x/FPDAGjKv/rRpR5x
2fZb94WD3qUaTyIPGYp8lebR7e4r0EqJzWahYUgkGMHgvmTv7evXmJnmbCbIvwzc9dYp8m8p/0b1
yRAzQKnD7ifwFo5I8Vyrm16C6liOmNovcptDPPc5qI1HGb/00yO67JOhuDpj9JBmyHIGHYiCPHvr
JjSNncf6pG/fjZLr5byOvRNgzd/O43iOVksaJSWLml1PDEeOZwcP7Z5c86J9qdLqaFFrzumN45r7
rv9mxtGTg0pmoY92GY9R39ntkcjw1t9p9TxgwFpASMQamSmlpsQ2GXsoWAKlWFQV+5mCdO5MAhPo
LXKX9ZnHrXqbpTwvE/fKfL9Qjqr+xbOuAJZs2uEFIdXGibkvBRMmgrAc11rnUtvZei3Nc2uw3uOZ
B1MTlacCNV9owPOzbsUxZRDvrIql59qIzqRc4htMn/1x2I3sQ1UsV81D0IvsBlPnzq3nPaCLQ53n
KA+7HZGqm9XEn0fZ1sAjN2UzQvP2phYq0O50TPwc4tfJxjhLVj1FCI9x86abec8C5sTVQrL03CdP
ovgqqJWMhGGni97HdE7hTO2UPLeeuVtKsU0esukDMdymLvvjlFf86HvDcA/dvJwjFJQyZLMUNXdG
e49b+BTiViwYRLiNE7jxMV7GrXCtjWbjYxXzZrGnHUgvjoYWmyWK00dzvIga7tLsNKiL2lgddT8/
Sld26Bdu0zHbevQrWs87t+GTMm9XiEAc+T6OMlCCx9ZsVsHSpsNLMFXQM8lplMaeG2kfUdVqgYaW
cyils1UNQFDJ4st7kfND7hRb1bJ8Tstzoj4E2x9eeX0oLmjIDzpGaAb4sQ68H2o5D/5xdCTjwiuY
0Rdh95Sax37ELNzg+DkO5jcCnzcIMeqYfalXnKRzY8jDhMZvvMOcEw9HbR6q8Oxg7pwe2JvV4TGj
KlDi0muqrQWE0Df9Y1uv8d2f7fQa0ntR+/gyg25i8S64qFKJ8/Iw1m9L8VytPyfPrvMmecOuuhlk
/ebChwn7Ikie67LdqhQ1kWft2+mx8QgWnWkkuGl9k+llYiHbBBU13aRy3o4jc1QsyHPlXRv038wp
90u04IYu31R8xNEE+a++6EYEwMveoYdNd9qcHgVgRPd6SL8N3htevifRuPgfv3KbMhApSFJuZ7It
son7dNlHUbhZTBqTCF/3G4rcIF32ITsQGqIoPtnsXI1wp1S76VnZonCbTYmMlBd4ypuoKjb+3cIF
SxZkEcLbsp9l/J8EUw8ahNa1QoXCTlBwyLBOUU23r9dpHvbNCEc2L1NZYaK3j4N4WnznzirlblIR
DwuDzWbYT8pf1TgvNa/6sWShTXsFsXRqL/ueXZOPWTCEmEPQPadyx9APUM3O915p7q9txZykfgqn
T8OYr1s7PxkOA2FEUvhEv1gYb+oOeWR0KnxYpHBv0m94mjb48nZFzIOXTUFnFlc+So1w4kUMgE+G
tPOPAAUD5EaMF/pda9OvcFtX5AQ1E4sOfn810x+RTiWwVLsYtstaH/oieYxLqL3lesil56Xhse7Q
gw/hLpkwOpsIOVm1+hYgwmC1t6IvBksGDCXnPcK3a/MbSubN9VJcWVa1c6Nol3HEZIPEJ8d5jmMZ
SxtbShbeybkzHfhm8zaN2BWznrTLi6Hg8CW+NHUoThAjxTLIzekaCyJyW4n+8que8i2ImSMk3q30
bif/XCEfVPaqQOZ3sYPcWQ6oyrceI5/Ukoccw58qJRSY5dKm4zfC5HMwJawNwuLhIzc2zJcWVJCp
rqO1SrHbmySenuzK3MbOUcz5fm6HbZVx95jVlaPLLeNXmvZym/ZAZ1gvtsnODblTk81g2Fs3ma6z
lLITWkbVwe+g/Mib3bR2rVPxHc3vNfK+E8qBcJNH3TYdKCT6j5ZX5uBmZ2wKJ+3qvXJG2tUmmOrb
ZYZXkSf7BGmATyHK0FhVeue5+QfcEsTbWVAXgqHLWwsK3Zpadto1eigJFYPTIRcBKtv9yHekWH4M
xp6XcWde2ObCinhiT0VKofstVw8IPINh5fsUr9zNThiI2Tw4eYtjMdqmhrtdLW1Z+NYKKhMjPzoz
rXK5bMfyubGWPU6BXVY+LcUTTYFVtXtzkXsnW3iH7ZvqO2S5QwGqdTFedZOee0dc1MmrVq95SknJ
bnKcr+wJm5zfZjfG2FyPdntauvoQQ6lhCCed7DxQOuVFfP+z2fpLk2dGgPzvd9PR/xk68Zc/dfgs
Vwh5+/s/9X8hX9Fau+5/P5e+h5JexL9Mpn/+jb8BFv0/cAUxmaZD9bEPrZObvxmYzD84KwUWJEUe
AkNm2sl/GpigWPOaxcXE0Fp5+M7+bmCysT2BVwRh5uI7wuP0VwxMQGl/GzCAiMPZ5krXQvSKef63
AYMqjbRbmKkHVaiX+gKEQF9uq4p0m6NLHbLcIjlFRo98d9H5vbFIX19AlFgfnSrKW4repS9T8QG1
qRGHETdFderEIPygLtnr73wdA54edRLBbG7AauxKhYD1O9bteA5cRNT1jbfYkbiczWkxjl2ST+gr
eg3x7ZHck964Ah/j+JqKMSvLS5mSgwAA1RPHIUEG1ALfKoV3Ym3VPah+RNuJ6+vWZkmznOI+dV7A
0RuEjOeVxFms2aB6YQs2oNceRnSQraLMf8ACE9QXnV2M4WXoYfAxt5EtJvPJnMGQXteK5dzB8TNV
7G3t09hVcma7n0Tm2k2bUfHNQQkI+BixwnQsyAiig0OKHe5mt6uQAfQ2HOBlqiHrJIBcerTChZsG
ylDYbHN31MZea6+stshrRn2VcXpd5faUMy+MF14MELMvmdCiykzjtczgV4hZIS/d/czayUKDyPg3
MPCU7ucmcVH+j0bj7J0kjaMtKB7kx6atWWRxkokho8oqx1c4aJzrdtx48S7TDZYY2Rs2rTq28s94
7ubnNMJsFvqEJjVxSz/VavcOb0h5SZuC9arpXI1gPhb6o8gd4juMEMkH9kwGoQiov8NkywK/1BRf
PAWXESX8y8w236sp+yS0l7OVh1bzU+12kRgMWrf4wLOnyE6hRVQqu5pqo8M7LSz7TE/T/9D2MkOn
hHbAgCJbvVRCI/Eu8glIZuLfeKlkaUcMRkp9K3p5YSZT8oZalLvGSyaUVRWaMX4d1DxfOu6xr5iG
ZvhoNUYWHaTh9e3WXqz2AcpOZO4af6gOSGnpY+vULvhuuE+vFmPCJ4clGjuK5ye9v5GJNMW+tx03
Y9Sfjggi0KjsFmwzKPmdjjarEGnHWgPDGcnjeXc/IRTuNwLf30vf1Ywp0jhdnpwxa4ZgjAWneucM
BDJPnltcl7GxftRJ9cteRUPzWNSQ9hWL+o7SOxlexiimpe8qe37sWxcvVNSELi1njWvhOMcdpXYL
mefDX/WHjVg8bNfhZKFfnODmI1yZq6+61bBXcoSVd4Xh2x1Tgda4qwuZeBQ3Dpgq1boZYgy8NN/G
YUCc4SclF8CC23CRd+yoqXsNGvvS6ubLLkpZJvux7d6JJNVPhMs4DGvcBJEwbu90o7vQfkV5Nocs
h7Ux7Ez0RDeg3Rn9yC6XX3lkaODDPf+NJbs3OdT+w3ipPQfRVZaU903v0fo4OBFOaeFDg4Jc2L4Y
2L+7S6/u5+MA4s4AlhD6V3GOLwQDW50wcMl78hOcOh3SwMld8wZ4Yujvky6Fdgemr+rPVk2vu4E0
0X5UozF+lnZDF1V0qa9vZVXnzIGFOWNegVZQ/7DR8bVB3nrht9KrFr6jYdEFrzmjEfDV8/Rd6dyZ
9o2oKhetleE9ddOQ424C/NFTW5dNvqsHkT4JF63+tsv7/GXy7QFlCQSF96aYSZkaM2qKTNZUH1Bq
7XKf9xE1viFq403L0GlRla0GhW6IIlgnqGkZ7lvRFyI7EAsUcuWrq3XXnjs10BHVkEAvC10Sll1J
sYAscUNmI+0cmmrfuSnboJbCGGF3gihxbXPVEzB1YOKEg+Xt6jHKr9dn1d9HcrCO8OKpyrWYktu6
8uyZV0sW3oWZkTfoNor6tu5q/epaXQmLzvF9feSHoqecTScMT21kQ1qSXLCOlYxPOYdQizWlAzXk
e26Othc0I2+1LUKDhWVQpJJs740jlidqTjltmWW1d+4i6LaHsHSR9kWSg8hJTAd/TJUZ5wpHCe7t
ol3evVCrJ9ab3eeSq4XRrDWSP+fr9K1NBgcpUumWYcAXzmd3MbHpbZPr9KH1herZdjpoIhZf4Fti
8DY/wKyTyQHZaJqh1sf3gTEWChK0iYH+xPLJCdzbCAqZX0V+8cxVo0GTugw/1JAwwsjkOrVpbF6l
tIpOCUqwaC7wBK8zxGmZc2TdKokOJJyb93phBLJTuU3+Q5U4PTJwlDFbIL3D/eKvASLgInHJAPbW
L5nZ6xsPchrZCHnOAjOPy1YF5lQuN047+uZW2XrkSBXj8pFpjdrRSyCJ9nMrpkAQnwGOEPrQHdUA
zC1OVO+1Lib7myAzyA5k57czwA/VUG7T+b302SzuDZOg140FRgz6xVB5x1EUGCurRNoI6ln7uHvG
3BmjJ99w8B4Wtvnd9ByakNYZix6ASe7eFrPHEbP0WHEuZ51V9sYunPnWSFfPYiMUvPlSW+1z70SY
9Pg/jD1nFtqt2Y7FEwdTmZ7l0CMfl82w7OIotg1GmUjeN0XeIkhpOW8rVr3NHG0hVPT8QYuec0Gt
ku+w9hrXPkQwXAk5kiQU3NXIBBoB/tegM4SIUY08hXyovgtxR7X9O/9GmO0Yx1nfEJHGt1VvxvYu
Gysc0gQXiHM+pVEdqApb8DZUMn7wlw61lyzbRu0cSoQGmX3RXoTh7NoYPX3cj9Gc8bz1wkx/LODm
ruvJosp3ytrpOB+4itsqKbo7AWltPuepGA5JBoyVWY1bYyNSMx0pkfFERqjEaqYg0mH6KmzEaVt8
yfVl1mO2IRh9Af2T03lTSqBfeJFlvzAfR+v+VKa+WA7sehaGBZ2xACkZp4Zd39xGzs5ZoKHghOYn
BXBasO72zlwsx7KovDxweWjabUhb+ujGC2YpSGZMtKaEeWfi2zFb6Arn1uVkuXraofGwejZZpAFu
RoL10B4sg/WjNyYaN1+F6nubav3WAZGtz6mEo8RpnnU5VKDWuAfjirgpUpCTaMVmvMMiTXDdW/XQ
34HcaPR5wZTtnXKnd4fLZlHro4RdlTFzYyaXYnacadPHgzSDUhEhzcpxEPfjPNv3qHzTt9HLPeZs
ZZscZN/Tala5ytogrkruVlSwxRzoHoVHvreEnEw8buloXHOQRjWrzDmu91mfd+gY/dYvzCdn1q5/
J/o13A++D5rRC57SvmCbPTbjDjKjySJaurm1PJtNPhk/JtzFKcwyUukeZAxoBmV755gP1AyedSnt
cHbu7Tm0raAT5mL9h63eut768/oLQLK1XgFJKwM9xf1t/RUmluGiPtfbnP985TQpJJXSy9//1Dz9
i1X270hyWE5CSQFZgS6K8fzvy0O/qYqWmi/dVg5MLcqHbHoQXrfOeaHTMO8SVnXpgkpKUHRT8ZnN
WNPCx83jX293/20MwC+97P9rQA5YMP++nf1fnPfZL90sf/wfYQH0nSCAibr0lUkS2997WSH+cD3L
c30J8oY/s2Zi/K2XNZw/kF95kLVRWZGM+pPt8bdm1hDqDzCAZAUI00X6SYLYX+lm3V9xLTTFxH2v
YQF8Rt6yYLx/XdBSr3e02d7eS6zOPDTZ4udshHnB9NlB2ZmJpGGQDzOmablNpgWJiuFLlNu1P39o
w/X6oIhU/r2e6bzhwKXTa7NE4w3oOuOti2mZthaM3pcm8WoyWDDPXDtAwNQFMKqGXCh/jcihXjDe
B8eIGoQTic8LJUd+C4vAk/6mSVZiWZb2/gOnfo8r1mKpHOCyn4fdoHwWxuGoNEje2ABrQFPqPJYS
R9beSaPwC/8/C+FU59O8E1k/+gG82/h5nhOszbER8xO8uEoePVmA+/INKRnDZRkV+xT2q2KnMUkg
mWQKVpinvFzPotpEfVaI7tkZYz2dqzEtckRmXswIHWav3yEjHelIDWLUDp5ZDKwrx1lV67mINyXG
Ym4nxdefbrl/8RL49VXDhZQWEwllEt7Okpz26tcLOVbVYs2ue4pNIBwpGuiXMJz86i8x5vnXlY8u
hhEKKAeBDpCb9s/6Dj+joRwscTNiqqTxLJ06PzZlj9B20Esc/yf81M+MzX++QJVYATY2dyU/kJw8
/+cs5k96EjDYaRjG/Q9k+UyNazvNXgvfI4MP9h36OgyI0dkvC6veea1rFYHlRj7CqnnhNIgmTLi4
dO0CEEA0fksaRV5lxEWr28+s65UoX1niIJqqMqFvp7Tn9Ow0QK+D6uZQXdizYEztQnjAxeCG3Ht6
8htqKhIdUL4203S2oYliL8mzCNNPrqsrX0RGd2t3ghQBZ16NCkNnIydC57gDb+cAgjBqnDY9cr58
o2la1WM42kjus8ax4Vox2Wn2pqJWRmBMRTpVXVMdVyvzfEbGB57egNcp9qixe2wfkfc6c2+hIm5U
gjoXQ210bGNkKv3SzNWRJDRDHaTM5GenInkeZTVGW8CyrGIS6OiD3+3qdlqmeWvV1VQNCL9YYrCx
iYS8abwZaHCzrKPfKl3yH2m9kGyA5A/TQzu5eJ4cu5q8g2/m8pYsntY/x26MN8Je+Ao2SZSmPzo9
YMZ2BzdWwWJ5qbn1pKADkU6J9SqEkPVdgJcdKZTzVTJgNDG098ig/s9m6L/3yyIcP1BAL2HBV2W/
LjRaeYkbHTGfOYzhuZW4bYh96lP/orEyhcLOd/qXyPbpOefGqwrKEz7n2SHfLkHEntSXyxiRYgbq
pX9sMsnWw9C+Y+2XLLVfKKFahVa6N2ZYGgrHI4M7D9iQk0frbwXPZjO19didO2ONFHUhXD1UOrTQ
QSALQCbUr0uI2abrOEyoTFjhDEnYBrWqRzQCzay9sw0u9JIE0rxgcGZPZI7iZ4u2eqliMrbqVffg
FREG3WSsTVQsImG5XpcxynY91J8jLuvPyGG6wXYAtB9P4+LW50o3+amxjJ7NoGrJ4ePVtxw7U3qX
yl9X6AuOoqBd5LWVWEVxZmuXiL1CfUGpNzmsQedFvkB3nJ5GQ1VnushuR9bu+Dl5Vv8S8y1aW89p
kN1Q78QlMSB2SpjTQvcdVNJx2l1mDc0tGSEzUPBsKYodlG3We6JXA3mxllQ3nVicd5fv+AXcfnkv
I90sR94rrFOtRqQqmOd5MA6LbqIV49OjXgxjzSXJLKTAWzOG4bRprGJ8wCed9/vKVohliV0CyBED
WtiGZk+DloFITffd6KlTB1v+K+Mtg7GpLJCb1J1snhZlTGJXIPV5FFE6fcp+tNHy224Le0UY+kB2
52pY51D85FJiewyZhzLCSY2oWvkopYNL0w3vyiyykyOyf7pFn0UEMJA5m5YNphM6lMEq1Q+ar+zK
mOdJXPRLpb4iK3ZunMwdP6OlhPxh1DZMBbNhlsMDtq6/Msy+C0JPO33Cc99cMSSZvvqcN99mMvLw
tcoH5MPcIzETR1HxrlrEaD34oNTvZ3Jwyw1PEqYhq/dj0i7iyrvRZorBKKN79fZZ5+HuVXOl3wvt
VC8ECMz4+Ghr0qAB9eFDiLW7dT4UchMuKo+PLVEBYl+apX8fKoB5LNZjky9smGhVsxkjLwwfk8Uj
ZyQaqdQJP91FosFzLRvFTOln5hw4wDIvO+YUqn8vpiLtAqOuV/MP9yx/ZmxzQgVx1N+Z7VRhK6oZ
AR8JMjF7GjyNN+9gl0VqLRehtXSAJvoOMMZiSmM4172AY5IZSHm2NKYShTDqbKC8uc+Um5UhLkOn
qe6suSLr1+ZdMGDxtOKbxZMjMiMc3VdTEmtvVxEl/5ZqM1dHY86Kzxi8vNxj85qfmho8xIbemSyG
SEEr7hhAFwBMYOrQXieWgoTc2tU1+Qu9t3XbIjbX1m8WK1kMVupYl251jmwKAvq8tNQrfweYeh8h
8hzbTnxiFlMfMpd8q5CRoxtbWsbrNCRQxJ2QSItEz1gxYBHX/XlMc1+STVw7jOZVSwqKpXrZB8Im
4BFbEuMO3gFyKHeLiyIKm9HaoKc2g9hd5tRYDFUck0MwLCGC73Gq0ZWIzIVAPIRuCILD9zkDYsz6
j1Gljfcm8Z1vdOHdDf+ex66gMd8JI2Dh70ctyHmP+GdkV5YqYpSoAroIgVQA+CuN45T94li0WGrC
5CXxDANJhq8BPjo0cLCMzSRkwVfmwG1jx7F/RHRyFiOGeaSQm7FY1lDAb0JewhgDGfgzx4wSx7wg
304+a7OLHzpueIbjs0zvmtTi7V9lZnhjQTtgyuRBZEMAEHOdojQbv+HHlNB1DZD3qHvChcFZXuVn
OfF44TCMHA1voEhvUfsARJlmHwNUnEbdrVioKJEEiuw9t4sKFjzF0hdNc/GaQjv4UEQStphy2UGu
Ph64aQUu020U5quP0CvdD3BIoGrUtBqUbb8rrF2WTu4ju3H3e6d7/S3veOqQZ3W4d820RWSPGRvW
vcUIfcKpbZiwvZRPRUNC5PCaF6H72kGTlHs/Sn3PWKB21VN2kY5jhd0rjnVJkTCY5VcuZo/NrdMC
kOIxeyuZO75Lb0RsQsvPmp2MhUhvk9ymoyQU1xsuK+WRbRm7Y9TcQhlIXgdagWJTxWlyzOH+Z1tn
rPv65A1RQQhDPWTt3gv7NNv5qRqWAKORB1coJNqFeM4amatVxYug/yZe4gAcwegu/KWtqpeZpG8n
mAw4+fdTVBB6qcexeJCGHVrXo9FO9RHODT6DTeFYU0PPUS6hMyF1c9ihMY1tJLprzMcsv02LBMkC
EQt0FV5B+IVlf4BjYs1rcgXZLhUfw9TLSxpTWJ5rWeWMbCcgXPCyYYjJcd8XA03DJk+bJf6BBSty
jszV7CnALhfKS3LDicSg8rM8JqgUOmF+a8DEAn1jUEygzs+kREWXsbdPRuT0XBibFV6MCxZ+ELQP
RbwD9hByK5bow2pkxhK9cBLvluAr6X4QZM3vowj3ih0kD7waT6RqmCjIRTSlZh8sY4FugnVqGe8r
9kLVtqxhKeD7xALoBWy+Zu/QAmuJn1rSiJHuJLVK+mfM1kv5FPdRbu0B1EEW75OcXSgvhiVm1Ghz
Jh613yZ1v5F5o6y7OIJfw1DYk417Hy+0IBpu1kQFvhkTj2MUTipn3ZTiv65QQ7hl+zQ3aD2xta+8
4o2tjcVDQaSd9sqIyqi4LOpmGK9aDzwGHmBDgZkjdJ329xQ6TW3eMMck9iEHhDveVdUQWg+AUpR7
lTerLHO25wFN/MLER6QgJZAI5xQ5uNVycnESx2bBM81frWiwamM0QZeBbguJRwGS8bUVVR/u5OQP
F7U7x+QUpSGTPGE3HIdI5Y1Hgwp7wgdoglWJQzJNKPM6S18mrocOGTPdwtDLT8dDLiwbH74arddo
wd25bVo0CEe8/NmC0BF68MmXgJXOYqwjOElRDGzZs/nyub9CFjdVx1yOk2lGlLmwFu5v6i5D89CF
yZDu5obCHA6c4VTnxM4h/SZ+pb9KQV+/iVThkx5TtM29KXMcF3Mrc2vnhCYF/iyy7pb0HD5ZeZFA
znc4u5FgbyjcsecVo0MxXONHtrdSOdn9KGT/DrXc/ljofvWrYdbxKywJfachULF8KgHAoYVpGYqy
hBg/LHOwktuwhDS1k1bk1Yj8fVZIdVT2O6BzHN/wk9tP5m6w8ASQw6Nq2F9s0maVzFUmk9qNp2Qz
4Q3y+qfJsbtnyTG4yrXqIiYAKna9DSCFEd87U8QNud4mVqWW/SxROkBqiIEq5I1IvFRtTV/rR7Nx
828Q+Rt343NCGFu89ljBa/KseYQivfwg0UbpTTVFMN6wMjNNGHDcOCfks+q9DslaCd14CrdJtaQz
usEU3WwGVJVDCcwcQHXW3N3+/4/OuvknmZYZwb+fnW3Krh2/F79MzwR/4x9SENtjeMYkjGGDJNHq
H+Mz/491cCV91/OwFTAl+Of4THh/eEwpHN9zTNc0pcLj8PfxGQxc3/RMk6A8x5MSSPVfGZ+Jn5KT
P414JSxlMOGCtDfbFVgm7d/nLqrTZtPlSPKbZRq2jd206Q8jSvEHOBkgr8BxwcluvVDa6sYA1IlQ
HYq36m/HKiGIQ9aQkrZshHFfab4Ek6WrwaLX16MOV2+RL2k+rYxAwl6n/tns2kxt1DS03ROJe655
spdGv8S9mNqju8xdeOWPOvtujkzug2KIhI/9d1DfbTvPeb36PS5x5Xz3El4wadimr7FXUtlCA2Nd
H6XfnKGgD5Fh/sP32ckvE90Fx39yTX8cv4YTrw+AJeZW8ki8GIXM3uI2K1gM99ltk8UFQUCi2znm
RPHlzCw97CbBoEnoS0wj5a/LJmQyuB1c5Pfmf3F3JruRI1kW/ZX6ARY4D1uf3SV3zQpJG0IKKTiT
ZsbBjPz6Ph7V6AnoRW+7FolKJDKl8MH47L57z0VgAN5q+QQthbxTDbf+TS277GE0WXzTJEWwX8LF
XCLKDbm1lnCUyrHnMQL978Jw2ZOUlib8tmX/nrgZq0AbqFeqlXPfZxryRKTTDuTW0m7ntOSi4I/S
7LniNHR6y9Q52cE4TPCEuviOTXTx5bQ0lKVR/RyIFn9kbrLnJBMYDC0Z46wPNQwUHhcvhEn491SD
Ry+I0z8qFu8N2cP1jLJDcLQcT71D7bSezbTy8iQ4WkyLeySi6iX0rqDWDgO2z13SW8D1d1ZtbfKw
DXZdOuJrBfyw5w2zNovX9y/VIJ07zPZnKMIvBW3K3ArYHm5cU2Q8yVV6w1zJwN6lU/Ot6JrYWCi5
B8cDPrqy+jo/h7RXMXSFlD1H5dXpwO/GQ9EJxV3fT+bUExPHsn0VdzqR5McRfP+KCcZ6Sq5ps6R3
/I2DM2ZLn2K3xw8BtTynVgN0RHBKaxY0ZQzaDCUAgmWR8PP6C+spsIMeZC+DzSWLhHPsPTAd8eSd
gfPAequS+TaR5Bpk693YLHhXZT1b67xX7n6o3eyMd1s8t2XUXNJuKL8XfwkHLKxjc6yHYoI3ysY7
9XP5GrY1mP5WirVM4vx3D1Vh0y9euW/bDgxma7MFDB0+gJaLQGSKe/or+mPP3EZ4aJGndq6KnWqa
24WNPwMCJDyUlRJ0rObBBTgkW0u8jrwJV85o7GKiKoN5xADOvoVwQP/sB7HzCLHK3ZdlJvduMb+4
BR4sn4ODm0CX4++J29PYBCRMUA82dIl+aM+nnQawx2NaJuwEgagGFPCEAAdqYe7i1uRbD2VhY1uQ
ROrE3sP4b+6A+7U77v7eOXWs5A6K03JpLZmtuaP2N0thLyyOm8T/hlvrYRXo9bGXpriRsEF3BIXe
YCKC6qCBDDszFB3qgYd1BOUuo4vV3GRZQopVJ+UQ7wxv/QkyBZpWImdxnDP/mfGahghSRNGOKcG8
DQsci6WYt80secvzIq0/YuPWeJT41wbFat/xDWbgJeO7ZZwKeSa4i3ODElbletMql7KprEXfsZSC
6adCQkhpVv/S4eidpHb8m8pY1drpK+/UOSn8MfXtTtVX4YjoXs4MUo1Fp2EvZgCifdv1r6ahpnKv
Eg7HBDt9c7B0m0GSGSpLj1+9Q+PE9QsWQFCm6LOLGZjb3N+A13IOyWS3nxW7xnU9IDzK0g/JDdNr
smG/SOw2L6TzGPVJRIyMV01V22qKnNslwI1GVrPHU5I1vHUPps8AIDkZgDZPO92GywSWhvFsrhpt
ZxMWocCDu8EdG2K4MHzgyIohEzgMZFUxv3I/PUnHXYf8jFubzW+SRl/+dQwE+SkiH/MNNkQu/ge7
zi8ZxjA6s+qnwRsM64sFIC3WATal/NM9BOEdXS78fXeoQ/KkJJr8guA3J1scvMvFWZvM3jlq2neT
C31SXSmuqK7N1sOG3ZXxDdhLUHH1DTaym9R0+45VUbqo/UKwbS4FU1l7iZW7ipDxxJRsm8zbtely
x6C+bTH046PiwJjctQVUyRnQpxCcyWr0/Ym9i2T2Zl6srPTRKw3HgXuoePQwId/quttY+BiGa7Ad
YfWZI42UrUVfKUvv3F+V2i0oYm0rbOjRGM4PIEi9VToKb+s2+YMEKMiuqL2TnneLQvNUNdVOgRZU
FhVisrHdQ2DX/qWug/wb7PyynIoKiAXpAfuYW1VPdjYNX6SbqWRbYTiKoihHk9ccexHE3GtvJOVk
HJ87pdllBwn9XQDE0dGyKNhi+PjjtpIsfJPY4I0caB3ZbwC7SASdRr7NufISmRqPidFfOIKIqcPL
JUigvGMl8/QuNB0luBF9PbjYTyQD2rXJrwWxQch9v/RPHIQkXLSktkz0kHK5BzpdfshEctdFiiad
YbwarWMwlV4mth1Nf1u2Znx3h+k7XbqzU5hjFFfj19LCdOmSuwZH3yHVCYwpv3sK7JQ7OLlZxpXP
gbLCVaMmSVAAQ2aCOZ5Tc8c4TaDZuuABvZqDCNiVtX6YeBImQevh7ef4qE32q5yw+JspOuGXOWVp
/0AfzC1mVI7FqT7EowdcSNnNL910xYa5QR9YbbdnibnlU+MYPtWJbPfpkAImShJT7LyroKCH0XnP
/ZJHOcd27xWADKMGH0gzIbZy23PJxeOuDWRRveWjbb3raDnz7CCrNHKJgtmQXB2c/SkkVg9pZmy3
nHqaED5uPdoMPtLJjQmZjBDxNb7S1RjV7V7n8btjsoDOz/RJ1wkRzpLzjm0rKLh5Yl3TKSopNbuO
e5wa1A2N1LF7PIoKsfwCq0M0VdV3FeheMQXsTJeeU89TRE6820kv5Qkj5nHS1rtTFLv4ClDK454e
J6hBZe89BEvjXprSAxvK1qRxHWtvlQsnhWv96YX2z9miHxe7ehyDRDCXOHx+xc1QhzsL17LJk+oP
Xi+Ptnhc+CmO21VWLPtySjpCNhM4XAbTVTLNeF7VgEFX2vML1TwdlYiMXmImdzI43nvsNKDGS5cu
kzI+zALObySStW7kr7DElglFF8EebOpqTBu1CwXZJ7qhuV9izVTiLOhKPS01OAYwNc+uy9AUNv5n
GuNMZV23HCuuaJuI0JSFvyTv47sSYxR3V+nMtwri9X0fUedXgY/bMgOzKkxJhNGw2X1nLqLa2rFR
bh17gK8UqjT7DPqW8G5cI6PSJtYDS7BmgPdmeOh4xbBQ+NJeW8Z+xfGJVTXWHjkf98qTmPj7UUuM
106VUFNqZX51SPvA2gwjPsZtwXtqr2o5zfapRnRak5AjETPnMmR11HbeA+Jw/eFbGT/Qhc2QgtQ7
D9eCValNeiEst9wPol4onqNXjH7sOmzPPeonXAiNSZEp91hF9sjTyExHFAU+aG4KHMSx4luLpTmb
EdaI58iqvD0+LLlj1I6uTMq3shmmKyJycfb9REyidzL/rZ+B6ZZETFdYXiHMF02/jfFi0V4EE9yY
L6NH0oGlMe19Ngy2AAaq4unVMRSL7sWAx7XC6aYJ9qje7O2p7C60ZM43o+NYKPoY4mycen3XRpAw
sF853yZYSEEmyEdnB99NSDN0/Jj6RQPws8Anye7TqBd0AL4wVHo7n1Mi89eaEuFpbdUmuBVRbml0
/WlAfomyTH17VhVCyQDbUm9m+nahZADr90722BThmZBT295wVitrzzEO5NUq2DywIGEBh0vGHwjd
TQMKMuA1Ox32KsQDuXOR1QPkh1Amv1qDuv4Ix4W3JDfKWI/gOFjN+k7i4+o1rBFw16kwlFuT9VZ0
WsZCuG+VEY5/EGFcWGsVpFGwGfO2/zBGxP0qahqKuAnqZPkx4rHj3k/+MnC4LnOPp88Hb86tbAlL
ShjJOODJzzMUpLQKgi+fRrRn6WKXPIYhJ82TnDCGX7ha8piOZFjp23YeJSVeETUVE49ZNX22Y9da
oJNHv3jIm6QBcZ5bQXdcaEYAvF3UAMfmqTAnXL5ivNEpA7anGv5cnoOxUMFrQMcbcHa2FleXsit+
5hYWsgck56tGr92ggE0PZEqDYzy34X3exKhk40KbbRVa6zLCSJlOISAYSsiSTWys/N64U/1MnyQZ
bcAWvnOMIafj+lwI0NH+BlHGemlr685rJqiqTnhMvZ6sNNs4j2KUOx4bROxa7q9Nrt5KUIbbcJRy
SwiCYwr4ctQ78nEsClDKfpdcKj01b10Xf6Z9Hx/8EJqf8eQam5vajH7n3Lugcp9SO4Rhx++pBB3z
Y95t6V5fV6k8JU2WrMtR3+Nv2eC7cHZebd041OPy63rPvevQAnil9PT1qw6xS9JhWW0X8Ntru/Mf
5s57V01y4l6Qrgm9kX4T3d6thp+hC7emm18hk1/0XP5KR+x1KwmyDcWgfOWtfgeAdp93LEwsS37W
3X03VEfSt79LG05PON9S4hCQ8ujfiesfY5PgT1w2fk4DdKhx3wt5LKW4brCtV7e1H2Vv7/LJuRsT
fKRD057SRP/YCQkHkSXdxaW6FA0T/dpu7jNfP1aLPDvSNet+gsfMtvMMSvEmjdz74Qp16+zhT0Lv
QiBhMKdmvvW8nCl0YnzvQK9bLoOxnB6Wrn6bk/iD+7iGxZQeQwnIIAJS2PI1xJi8vz4EW2pA5Z8y
vWaF0/s65lHmYQ0dxh2HL3Z/O/yoh+UmH2tS//S5s73ysW5T+s4FA1P+10BFHz19x9j13ucERX/S
xfuc92ad6uI4L+l7HZe/fdwjNxRuf6B4HJFaVxmH5KaZKcxhEfVqMtfejtQdj3b0adEcvUFwhsQW
FqTobH3d8XdsJDQv2HDBhow1e3KXz8Hn41i0JLXjiYVfO/rUCLC9k2A9xnDxIHHyK7vXfU7fvgPR
AHLOVXUVx/W3KqxdN+T2yuNAX7vOFfJm38aRhSCJOdhieQzRzQEna3uPOqJ8vgoecGDvZRCoh4Jl
8zqKeZXj8BglxRHoyCEGpwx5d10JP8LcUj8Jqz8MUCPIBdMR6z7ZjO62yS5lZV6N1OkLtsttXaQb
LKwXL6lePGrBBVnkfLKPnbD2xaIO0RIelJL1Ve9eUZOxZTXe7m1X30wDfON0PsXjwG2+eqmpOgvj
euv4GZHT9smN6aikZv3kqGLj4B2/TWznNAhnb6PDer31knakhrGh/Ri/97fYTrw9kZBTOrfbzE2u
ls3+AAOwY2scyhUl61vpEEbmi08HrrqPFyu+m0J5h3JyRKR5A073nTIYLjyiN9SFUncA7ODW1oRS
eIq/q3z2bhLhtgfbjTZAP+RjObWEzfNZbzCJJPesoQSwYVoRhd2HW+5Rr8bAiYBFQzGlJuTvpUPz
gMIMrMMVN5hNvb0acAqxDLxjff0U0jEclxaJ6f4cF+lzUAW7RSfJ45jlKBUWOYpZ2AAyJcpGsm8m
bx2h65wW4Z8ckE8BywC/IpuCpAMSoHa3rh88Qbs4znRt8GzLgNDLm0XG/g4rRLNH6HhIvfGEnMW9
G03ysLA4M6mFkD0dAuow99KOdq4m5zt0wdfi52+9lZyiihznHPNFITS29qv24pWgT+zkKDOOq6on
5hJGp+i63qCMt2xBQEKJZMd68I1tnS11UZ28bbSsVhp+UXVdYuJh3dBcvm799Jsq7JUt4hXeIYqL
yaqW5GNeVSbo98h+9Z3HJ7bfw8W+oTmF2JN/z3m9Yl200eQ0o4E5vok860zXy2NKCKVuw+1MV4+I
jkrGL7YLfmJpHl1ecD9Rx9HlttYyoxNt0G61w7YIYHWxUQc7MEkTjaPczRe94wreMUPIzzhfttmc
PSvNVZzYTLhzMpJHhBXAlYArnzr3p22sw+Isf7AArHEegWBSAAtcO73+gKuVzEzPRTSdr8hj8NxM
0HX4mNPIjq083vYt60W22ZKuZfk9yZZFvoaRnZ9rne4GWFlhvfxSon53Eha3KZt1JUKkmLZjY63v
Y3BrbTDczK08a2aOaGxWovNfzZIOoI+KX2VT3ZFEXPtjf9NK/1KUVnQOGs6OIEXEUBXIURId23AO
3mflE7tXF5q3zcrB0c+JD09ZDc6RQeIVpzrObEbxkWojyz2aEGbqSGFGlWbeMU3J2SUALmSIuIvj
mQ3w6L4QJiCSA9cz5j+zCitzLpeROFRbPMV28x6Dvt4UWL57TRrCKeyGUFZwGkin7RwX2Fkpm0+i
JMRzaaEdzTjGR4CuiKmO/+4bBkopMr2rfUTttuAqOE9CnUTj87LklJYi6H2NvAWbItHRHmv8gXnw
veote+3kaot1It0wkoJ77ZOHpqxf2hT46lvCNYpRtvBnLA6YwfDg4KkiAJKGG8OmkjfzEDcZ/SxP
DdVmNWtPjGVgPmHsKbaA43UDvsMs40JQEKyNd9py0sc+B0q/I7dWdDc+ZNF8X7OhfFkajI28H2EA
30aHznMjaijDk8yB7CVuJ96JnTn1ruCEJXzNJ+Obvgg97Soqxv4U7RA9dsukH6UdEwzPE9xMK8P0
FK3AZHNGZLU/omkKa+m3YabEu/YyaAoCp37HTSpuedI1msKPUluPEm/gW7DgBKDCtiNu6M75/Jak
/cQ9u8/nYldlaPE4Azkn1gUFFy8uNW8VITncLiRBNS1qmWmX9FBJQqK7BH8/nwjhB0ru23yJ4JIl
HQk73naoG9TSjEj4bWztzdw1H27pDw+kYpY7x5AHJ17DzPsv/+r/KZD9/9Ohfs1C/+9rts1P0/1W
n0Px+x+PP2L8qvk/3Z9/DPnPP9Yd9vX/WiV5/S/9a/3mOf/0bFZcJLEdTL/gPf9j/eb+k5w1FvXA
i0JWNVcQ6L+714N/epjZWcwFJB+ciOT1f27fHO+f+HhBghHhdphqAvf/tn2z/zvEjwZLCKaY6p3r
/1ziov9j+8YneLIsw3BXzAZxM8ETiTF1LGbR/ensHv9UP4uaDhei0BAoEu2ggCrXfRehRfGHQ4qY
21aN1L0KbEZRGjLC/DjRx4jUievvWtWw0BHPni2697NCfoYjrSw5F15761VkEoHjGCyYpapZdKjU
djwo1IKGF+qCojW9BZJVgUOlFtBH3PibLNTFrZ+VHPxTAqec1Jhxf1l+i7FY4Tx/6SOKBOFoXxG7
iODEPz3cNtZutiAFHUc9DeSF2AgukEKW8DcQE/POiz7EN9RPVRYX0a7+TuljpuWAmrLzaGNoQ/cO
qSlLlggMqVcCflQzZWprFcMI46bc2zRvKpmyXSra34EfLONhCmKqDOaiQ2q1e8A4PS1R1or02Yix
s7faj9Ff5uux6Lh7m5AOZmWoKDtlhogTIxj0k8Xtd14NQ8LSBMSl/CU9wirbdoDUz/0IYw46sNdm
OB0cPdOmQAkJsvKCQ9UdjAAbR0nTm25xDePuLFGF4qVguYCaBtTCVfycqJ78PzNuh7vGxS2MTdnP
Hk1tLTQ1Fon4ExEXtzHwFJM5SkGfCfQlwKC7ZJZZu17sMcZERlk68Hm8Nu6u6K2aV8QtxyfbtDYr
StrqnkVZBR88zKlCK6shfg2oP5j2bld6rx3XyN+Vj0mYbaaxb1Cbyh9PZdMrkMw55pNx9dXFGIUe
WPj53xHoH47AAiVxRQU2vUMqmJxhg1g9l9uFVGuJY3OE0wUTwAkf8oFiALXyW99KjzRrBcjKVQHb
7lwxBoKJbLIoQUDhGbCd4L7vwsaGJTU1qIlyMPPFxrCypHuHfWZ7CJXIcOdRO3JSxPLRfCYEj+FM
lpjKwn4kgcveekTTKd2Mg3+i/IYdbtpii3oAmy8B6jMQKvtWNmb4a/ZqgvSiBlem28kmeLqNWRQV
r63CKk+5eVDpY+gWFYw24sJz8DG7Pn/OhORise0qPow3S5kk0y0NWCm0Jvqv7J1wpTXyG8ux2pI5
oI5Jsn7rToKWjX5dTgRu1mxyIoq307qyz1Y7B+4bWUc/e1q8FsExDUfYSL2KwT2NXNvslwmFC+59
6+bpR+0mRfM6SsxbF4TBUNyMlVUGb21XJPVNyzC/uCsxSpF8LQAGy8c6YpPOMowT6NFuXCPXuRap
3NuGpMdFiDGagCGRQ8D/NEYUpaYJpT0AsRAOtww4msSZ9CY+1mV5temXqQIGowt+jBON4DtTmrLe
a0sv2ZbyLYeNQ1+EXw1+xHxje0sbvmd1QS6+LDWqAoVTGoeZYr2bWQE3cdXM8e0c9nTAk/uy1w0p
3OHoYB/8IRDfxGcd0UfAWgqDw7pSnbHuEssGMppyzAw7lebe+DlTkvKUlkU0rDl3y2Jj6kQUXPgb
P92Gk2z6RxpbKk11V0wRle7iapdTkPoQErCsed9zDiUCSwT/qcXRt0UaaoybuHR3bjrxbWaQbjW1
f7yleHP0NawYWO4Tz6eyeQpwQzwWFdvZddUu2UHPdgx9nUDuBJhrCJZ0B8c6eKj6uf+9FPH4RsBH
/CZ6ayMJBGxOqozcFI3sWmHHGErUxXfJOo7LioFyg9KA43wDSV+h3YcFv0k21HT8sLKp+4ekLfCU
jy2uuhWJwiFdk4fkxbJGG/ZUljpkJv1Wznd8Bnp/X4w+lQ+V9Jtz7hK83lghA866zdyo3SRj3d0N
eE+qylsJolJ/YM431b4cYy5VRYYBY4323NS7voPmuJ8muz5VosSFy+vpp5eKzPxL6NYteJ/Q5dBN
kKOgvnGvWLW18QrW3JZnr7O8KN6oJvPe62h2+WdYrt79sKRZRs+tQJEJCe8zHubiNmB3jg7uNKHh
DXRbf73MS55AnajaV0di29pCt2XtP7qFfm+zMnqyhlD1hBNKZz6Df66oCGzSP11fBNGqjbPluSMY
r/fS4YN3oI+hARUV51wRabZsntMsakdGfKTcleKZk7BsdkwEj2u6tid7E0ZuOV7TUlwgs+tCARRS
Xg7FvAMhEOiVpZF5V0FA3n+dp6Ke8Kt4db2dmnhmNxfY711dyHJLzTRh42CaaQ0U6fS78C07O2GD
ZPOuDEkh9uImoEIzH6MX4+U0ZbpzhBDuWd6Qr/n0eofO6hMe0SwAWriDo27AQ88DfwWsfNsIe0Bs
LpOW66tb9PT/slQID5XGtLIphD21UJoY9Nf+REvAhqhvtDfX1N9mKEX87HYV7+Go5+Sx9m2yzxR3
lF+wWXJKWPGgQ0FgB3ffu06arufSAcYoFg+MlK77Oz4X9kcpgx5+msCGTSla4H4x1VyJctFg3utW
N18QcRBPNR2+vMweraF8lD3rOacc8m2pZPJdQ9i4rr9Dyp4wHFwD2HLuWPsnjc2jM4+PZaj4fSo8
4cGtra43/dEZ0SQiOyRckeCr5LNvGgP9GqDZtilQ959YRQJPtlsHOJuVCZVvsOj21FtCdSZyTnnK
D/ansNsRTyj9XTZY4rhkGBJXne9k4TrWTvI2gcS4G00FRCquemoCuCaoOzerSYKUPLKLrWtKfEtR
Koc9nUddsabyDxtMiWsg2boF6soaR3b/qIYulVgmOrIClQUnfTNO3EEgc15dM7jsYypM6DOD6iUF
s0plDE2t+H3rWw1vRRwABzOkaVpyFuInS9peCJnN75NCfN4H07T88VRE1NHvC4ACAVJZc9sbXBMg
zTpgzFC/vgNTWL+q1M2ekRDQUuNBJ18C6if1MLT4/DR4MEeQkEK+p8Qpm2vNmner0hGY5DD7isqq
hLDFZPrl01NjDA2htsiuq5TGNoIYNvjbfrbF6+hEV83I7aNLPY2C7IvhQCF0o4MRmIkqbzwjB3cr
C5lidJqkt8VxOzy0jLTfAPYFan/RN0+9quVHMsEjzwZDN4M9RRQJm8krPqTONIHQQrUv7C3mn07M
4r7UEIrW8WInzypKKhwatG8zwsIsix2tfvNkVg/YWGhEniANYetRonwtgsL542JRf0o6uRy01XT8
xtJyPybbah5Hy2El53Q1OYY55wLj9xAXeaGz5EvWYBnmqA4+KSKkedmMffsl2Dfh3q/m5HbwQmas
NCdNAUdexe+03Q1nE40wMGkphY5UehRVrNGXFywENnY6ZmER32qA1fhks9JIktmWxhNF/fNXKCXx
obnC3oF/ZRTPFN3oA9sA8CYtno575ftg/rWrQPGxt0me5pYMGSmMZT6i1yB3lXGlf3Gu2aR5TE1r
T8vhDRt+8SL0Ea8nj1Hi9lFkq/i0uNUUow6HRV2xtUZd5gKvEIjULIYfQSMX+8Kyb8FqdGm51XAU
sMK6VOylptG/wy60n0tODFDIw9UbXzDov1yruoYVnrmx2yXkn+gSTPHjAGLAuQ02npLVdDDhvA2C
YWKHJ/JCrNLUVt1BBAs0JlfPYNsLaFbtFnVySEBNKSqZFpxH+WqJmKnXtGRCS4BAQtsPWfq4WTEj
W88gFEkOOX8ty8pLXyXqU71C754tAjd012LZvipY2SBn/2zqtCVHmizU2Umr1oyYxAV/hY7fOysv
mLCFxH9DSBBYBDgnWBdIsU3Z/Rgzhck21cy8G3I3PmPrnPB0sUKv/Bz4lCCKeYYHkBgm+8PA++Pa
lYseszhuBhqt04gIkbD5oVs0XO+N91ncO1URvKvY8sCdjkpfLCup39LBHfG2LMkQbwc/zl9z2nrj
XYSZa7nhfgkWkFuYv6xbjOQ/C1EWn1/JsfHCkN6Au8dd44DJYAy2qVtj9lragFWMm9msRRTXPTCM
BgYGYzIlO2ukJaS6WtZhvvMpUgCVybIbGK9L++uaLacrDuhowGO7gL0lAlsbWbgbOWt21GaW4JkI
J/PW5JkFWy9wQBISZGXPgz0z3pWlT6o1CAfDzYMQLAg/35Lk+Fyc0xcrGHoJ8rxvzpEpJ3dHksXp
1tJYabdqAo4ylt0zNXT1ZJwCF7vPzBlNTt1vqzC9SuQ1VRNQhUvq2r1rjwc+zKXIDp3X8ZhCNRow
I3ThVO6vCV80aYhkAoRNE9KjEWOUW2cUO5bbcpoJk4L7g9clljSBQ8mTxVsRHGlbOhfr/hm9EWpJ
GtokfLxasNT1K4fcIx2ynLITcNULgScP/n2GyGUaxtt9r0boHvRSVcl5nLsZaktG1Q4P3CT5LpVF
vYjE5D+tHNsVKdxQAIpr8hj9zF7LkcWBXujpRZJKt/YiFLA4u6R33ZObY0F/sRM52FvCMVquwrmu
GWLzAJ7xXDv04PB9gbO49DOk7cgoKpgh6BieqvTddXtZ89GioWcqoGADb2b09KCHrehwyoGU1w4+
Ua6FiJcTmrC/VuME72gi+hqTQ+jrlFxZn3PzIbhDbFjSa3t0ozyLDhkP5u7C0kWVhyUmh3bGL1YU
B57/Rcb3m1j+Fh/2PByFXZOv6mkZDa+GD/7pwO4/38UAtuy1C7hluGfU1sRnwkS636kXseUUZDya
C230S7uGD1bLC1WSPCkd6sbKfRloWu0Em1/KtHpCb7sKvpi3XYKGy/4wBoPaVn2fig2suABPisaj
gDzNRhnmV+LBpnSZfbAaEh8dua/XF4j5LDcNvDBQP/OsClIWsz9uMjmbYmstswt+UtPBxUaOT/9D
P7k29SR1lQY7EZeRs7ESO+32LNLTaKQHhGFwVbhSxdiuRzyT2nQRKAOBfeFCRfHY3DicEfVDQlyz
eMZCBZhgKNJJv08Bume7KmAzRY/TwoXzljLxgO2grqgSmWaO+FlMqkTkn8uaJYQIgp2XFCm5GzER
AmeeHkmYgO5pacLgmqu4qqOebPlAyYSqEP7862YmB3p7dQNDYZUerGtIthl85QTKCD62cMgPqKiY
fNx6EPh2aqx5mz4vKCwMQ4IiX5XorLcY2wGidtdTCoHuB51g5iVudjGC8nCrvH4eeKIWswVSOcO7
t8hR02LjNdw0YyIjKFKC3djadSIMrjSots7WL52YCPnilsCwhl4ANcWWLY5F1Yz9kQf8yCctUESH
pEdm73GMWjy2XrCIZh9VniTQrouR5alTwIJ1QDvx5PZ4KfdeYrxbKzbjvBmKIaTRMcwKYomupx7L
sC4/MXYG1kr0gnLOeVSMvqpfCPB19NEXm1DU/YV25Oie/WbTsCaoadgaHGyLpp/ivcs3irW7Wigb
a/mNu23XBoyEbNltFrf+/FQ4dkoYfAHnBkS7JowaLrF4DknBwgbSeOFXSJDtvC0RBYutIuoW07rj
xN2WCpT6HokAS0dQm/CI/NZBn+0w0K3nvmQLYgzeWUsnwwXWTzPvsDflb4WKk2vnzgyjN+RTC0K5
iz4c6tq/KEUnxCrLuOOuZRFv45QoppPjO9CXK5fXmdMSHZHHecN91rAeZ/WmKNXduLjhPkjaOVcM
W8i0QpX937Ya9pIUCHf9N19+WGFJpOR8mqbemX+pgvvBcU4y8zqOzVTw4is42kzwhlG0mvSIr6vM
qrE882VqFVTYyQz6Uv+LIEJOG7bWurO5PbMbafMs3IRWA58G00OIyMYayTHqgB1/1BcUrjJ7blLD
aHGvnLDzLj0ru4nCvRFUotjhtxLDzg7H4MrbDbJePNlVQsVKgKgUbjGgVfr3GC+uM6zqCAcd+GPf
Z4nNOsIC6o2Lek8NmUSgaEdjt8+ALEkuxZ4Jxw2LLuoBshj5CMLVrGyyr/Ab5QxpKHcFpTY+DAjy
xlM+FbuJLf3IwyCpQ6DZXlpvpr+pXq6FgLMwBLmIFt6ISL73WycgElySrMbIVM/J9Fj/DRb7OYtH
3vcwix5buuzMD6aslGFVQUch36yLKOj26AQ2t5lGZvDQ19yXc06OSmjS0xjPyc/ZQnHJU7TcTEQz
OsemjZUBPnNpwNB0SYMGBaUkv9JSzenH4IbV+FylzYCWWUBoh4s7diE6Gb0EAFrmVdTCrHljtsbV
HmRLXGIdoJP22y0sTXsB57gJnzrkIBDyVUJF4sofkgLnaeFP5V3Gp4REf8oUQxoMTIDY8MQkELKw
SCu9bH5huW7K/RR7WPpX8Rhd7CuRwC0jsGO+5S8HlAAZbrA2wTAANdYc079kg/Ev5WDIDZ0SmvDW
DyhB+SOuQIThLxuh0FdOgkcdBO7Kv/wEzb1R7LO/XIXEaRfr6FcFeABlDdFtBFnDOdUiMex8RQyd
AaM5pAaAIVAbYohokC7+0hwcruQcaBbUuv4v70H/ZT/AMatZ5vJ6M85ipmdAYu3VbIgzQUT4N/bO
bMdxLMuyv1LIdyY4XF6SQFcDLVGzSbJ5eiFscOM8Xc78+l6M7M6KCERnot/rpYAoT3eZZBR5zz57
r91MBqXUFX62BrVIr189o8JdnGS2h7SUag9VVHpYcYyKvN6E4DSvPfa24lCMZXTbm/xLGFW09oxq
FBIpqSEqcmZq4w365mjfUq0J1YxtAFk2RWp2XOGlz75LQgPPzewNEN6xQrmrXouIfmhDU4FPJ+Hy
YyCKQqLBQUcnj7JH9ABzpNGKZUbY4ANw+6/aagV3dtOiuscNWsPYJNOgXsvCIuvsZr15nwzLbtVo
J+OLiS3cxk6WUgsxRsN6cIE2zK2sn1yIU2CsWSn2ftvidEFXX1YtRj8kpPUqN9wSdw8IKwwug/lo
GTXBwmp23suRZeTKCU31q8fQ3fq13qd3k6O3QKTJ713DHmwulQUsP4PCcRtSkmF/L5hVSnyRSfSr
5bR4jzLCp9O3anhovalDG9QUOcZea+xbLQ7BgnQkHbkBJ3yTWSjnCSla5Xak/ooY3nqmlcNLbuuS
caMS89kjQJqjKc2cNaFfciide3q0V0OEEgjkK9bTTZxmKB8ptJkPjd0zUWG9yn9K4uq/eiuM/QC9
yCd9q+SNFtg8yWOVB4zr6NI81eKp0FZ57pLD4mA8+UShEP8HbRoeAzYx0QFreTiwlYpxTpgGD9+1
0ByqazwNe2mbiOQXIxUlJMwT7k1O6ljbgGQA3tS7FEGootLGA+QJcHeZl8U/dqFLCCNtwfbGrmyk
FmElHJmTARwahiPd4Z4CNj2BWS5rsdEQTIyN4u4XHVUXlpyWW7QkgHeU3jTQJZhiuTditKk14zEM
sx6nShLrLTUPLrWxHrclkKRayKGf1ViRLmIN2yGJi4I4hdLQQJh/5QNQHP3ZbQNv3uazFd1ZSq+5
ipI5AeeJ6PSdcp9HGRnctkLS6ZnMUTSEflRVVX95Yz1SJTGCnO8Do7lUXW7CzwXwcJfNYYxXwymn
Dl5gyxKsy8zgUQkjAGYVWgbFMEBhYA147EQunA7du4pMrvBH5MZFqW9ADIXIwNhpJCBUv8vq6NWr
x5Durt6SewLpQ7V1XYTitW7WNaqOpBdr3eKFzw+MgeSYwckcg5DT8qYRcK18PahImSqq2BmT+8Rg
zS6LWa6t2lLJWzOX7U+CwXOpOcr6b7yieXov26YlBKYvejCKDHshWkO6+7aaPbrAnMK6tJ49Oqta
tMmrhDF8NzCKtTtRCRXfNPx8N2TBMXsMXTA/C7ZQmFsikphIP0X1I6oS25g+mBw4sE2ocWU5RnTf
5035IS08fvQh1M1zDayY/oYqK7/+OxL7j0is+JeR2DWQd4Uf+Q87+X9GYg1JO6fLWt0hD+tIS0Js
+wcd3f07iDn8ItLEcuZKw/qvSCx7d3bLFrqsrjtCSJN/rimBAv3n38DQ2S5oOt3Ap6zruin+f1by
f8TJOTDkTNNmqiMKS1RVGMuf/47XVaaNEVgVhyG9Y9cYNPOptiiQgd89/SMwDSUw/IVvNZuIlP9H
0eW3JVNH859/I8P7u9zt/30lXohPw/QM8SdwXWvwCAmKjPZAl768qLYhyPDgpwvJ0T8l0fh09TvD
xF+84J+K0357a1JYUjq6YxJFXv78d2+NoW6IhEedXZTG+PpG7twJ69WfyR3IqTfLlpSzOjyOUXna
879+7b/6WKVtEWhmPcXH+6ePNRiMuIzor0bK1ilf4fs77YTRtPCCyjTM/s1H+1ev5sI0tyxhWjbd
bX98pyjibcGX369QoLAmBAqSSzgsZ4mBnWj/byBvf/W5ci/krZlS2mKJeP/+c42NKRpKAl7KSfKd
4Gbjt6nDbg8DM73aKMpVYt2mJv/nX3+mywXyX2i53y4gwS9T2LaUhuS///i6vbQJaBGI6qVBBQx2
JzttJXdd6ytQIEqxW4T/5gr6q1d0wBOgirCikfafPlcTqoRyMdPj4RuWrYArfC+X/cmuzOiBx+3s
m+HQnf/125RieSN/eKPCEjyMLG7chuNa5p8uHsdCnR1Tc9u32tLpxKhLcZQwkfU77iTfgJCDc1Rq
gbcHeksAxGgjeYiCTn8k/xJynnOaWq1qW073mP9IQRaGa/2im6h/shOLjqMqBha8nGnhUWQkDG6s
pgkxKdAP8DkoEJgrrzTFreZJBQ3NbIz8SUBZw+1cDODPG+pF6ftza1gtcgwIHU1dMV3hx/f3ESuA
0XfdpLjruCJYScFqCyDvV9VRM8uYnGSSkUinNQudMBP4vZnlm4BCn9TpSBrGZUUPe22U5ckNgcUn
21Gx19ua7I/ISZMQWwpOyynBPz1VQi4sthy+44jsyX6pKyi3gZ+ef7eZGl+RBmO5AzSf3qOQN/Ku
9yp7OwhVF34VMUDSJjPTXloXFLSz36UtFGvvUgdYJQ6t6J3X92sYHsXS4F2nyVbLnPm9x9CPy5V2
CyY2YBVvZd8k5TYKNMpSXFWm76HENbRSgosLh2xhPA2ESoqd1zSSLaFG+nlLOxvrncZEisLVghnd
xldESXfjigMEExpIm76dNi30nm+rNEDg1EGTYHKn4eIobbrq9kkpevFsRWHByDiGaXGANUb8eWZ4
mN7IeiDbD1NvG6/weRlwmRXIjV9sFnzTSrH+nNhpjE0RPaecEeD886wIAn9sq7C648Cia6epZv5B
NaHaBs9x2ou0ftVSgvpbxtoouuCr1YBNa0VXpwgCYyvqa2qyliZ4WopkG7U5Z9ssRkxfG+UoB+6D
Rad7HEVaNwWBEsfREWQdS4Uo6kuWpZbrlUsrHzspshR6koc3iIG29hrlfB7FSh+1dtm7A6n+LW5o
2NMbAaFswnGvTNaCtcWKuyW0WH8D36tBIizknZBhSrY9bEkXQUReDAGg7kvvoPo/CHcMrK3LYZFV
VrVgTH2boXl4neF4E63w2K76pq1E8MYXTKHbdKCK/MlpiVXnben8dJkwawxJaeqtJ2Me+D56bheu
WUOnEJHk0D+SQ+fITnQS8YawI9JlKsX0GvXe8DiNo025Mcv6ATT6HLmrOCi0B9auFFhYMWEYwVN6
bcwN5ZZLXQP+JGRRQptKvrEZClDlDcg7xK+QoCYtYRgcyZNf9GqBgGflCE9JzEzRq5zdU3SDHATd
O0sm4yGSxvxEz8T0pRmj8QE8PHuzuI181abHHFrzM7WbMtGz2xC44adqXO87nYLqYyDDRkopUwQk
R7dmIwVnGxwYXHPtTpKCtWi0t62v0KHVemUGhXgAkF7VK+R0Ps+cKeIxNtj5sDSZofiBtkh/LDOy
occKl80huz8S8rZWNqzp9Sl/r0Ep0ILt4L/Vi0MviuTN6MBm4ONyxPc0kpRlJZfMcDLKAHJzJMAA
wHq13wjzwOOvO8j0rEOSQMM5wD620m2mBwls0VhFDTUD/oBjAlwjAJvVgNBYoxKZeB2iQhaQ2MK5
papBBDMKolXh23ZNmPhrjxgnA21A1HfwOBxhHjPiRzL/6LXQDjiUK4jbr5WbGjoxfAdRTQVawMVe
e859y9oHv4RbUyZVC5G/N+SBvI2OtpBvRVKG3Uoy+7cbG9JTvsrZkZWnICHZdXa9mbjNoEVdsIIQ
MJ2DhlARHC0nvGcxDlEo520dXOT+6Iq1MR42ucKWhiWfe01A1QkevNtKdWjxltHhxx7zzpxXsxid
4biY9uRucShIepPdpSK9r1g8wRpkJDQJ4p7Jn6KIKxL881YWhgW5N8Eo8pDHgphuUUul8z+fuKHm
Q2OFvkgGws1aLccMWD0IsM2QaS6OnwZRJvzlVX3oPYUVAcEbLSLDTTwhI9guFnPWqU0yfJBmNWbR
N5vGXt2QHZhyIFGQWw9GjfvLhzAx1Ldp1VbixD3XifkilhWTd9h5+T5Ntab68qYqvVl0HW0TcBYc
FoqxrhcnQhm5OPO+5vm16Vx2cW0YhBPPE2HH7X2aBJ157R1kTIiZg0w+1ZizLQ5U7CI388rOTU1G
ssO+Mlh1+Ile2hsbbgSiqXDqTfZALri3SiwOUP/8CjvZQ+nq5EYrbn3UgfSY8GHI/sBeiu6HIY5P
GDNpAO9KTftu6q7ZG26Op3IiKs6GZoyEszYmuXzzBEyXVU96Hf6p5KW2JA6Rnzw3VKfSZWfDFjFn
uG7m1Kb1M6jHZtcGZQnpIRbOV+/WVQ1PwGt2RgytYjNCWnhrhkw8x7IIKHkYlPvVTEXJ/Sdu6s8h
4lm+Sb2mtlYiNMKcbkK3FdthLIJnmU3Utq/KkHgGCfNgfLWkRSiO2o/0ZCGPLb/vgaaRCp9Tc53m
bD7y+I9p6INgSPWlTFR343UsPM4DJHjjwRoj9xk4A8Zht3LcedNEaEjrYh562FlzguA02PFQPvS2
LtzDLIhE+CExPjroUsPJj70j+vxcFgY75K6meOUlVpjjX7l5w+5JtZLWIKMKXLUeRs/5JjVgv9Zz
633YrdQuId0O/CZbaVzwLLJarlM5gSAAi4+VzyLMwq6xtLZtWIIYGOWIWRiGhauga2pxvC55MM1r
S2sjQI66YRNC5S6f4Wdj9Uz19rR8rKxMIObImjJNuF3hu7Cd6cwaHrm87zn9sHyJtHezkuaZtSKq
XG1HwPxbPJmw2gI5fyMyNBQr4jUmfN8RhU9JEmpbKGhjvtby0FUvA5osbe9xY8nP0V1Yyg5VLNme
VbVkfdRhjWAXz/772LjpmB5HEARUHBZJHWzBjTbhVmuXnTfLxto+1Qqn0COYPbe7YfnVRycdmQsz
BMo7KIe8YylMdpGjxDoUIV8MVoOMRYhAWB189rLild6wkPq7kSYp+n1FQxhYd4oGD2ZGN/uAm+Qo
HM+x1q0XVZ+OMU/OOnTMiROpN53Jvrpqo4IlTj0g2XhbbMlUXeRtym04GWPMEKuxs3AxkHvu5DdG
IWMJw5dCmWsay8LgJ7HKXu1MyabZp/41Tl5yDx0VBxUfn/vlxTLJNiSK2mdSH+UnOHWKj0Nzwmxr
AsNdDCym/lGGOnWm+DedmAxaZP70YxZf2sEY35q6yO9B+XnWcB/jzAGxzvbOW8MZZXZqh9besq2l
PNlxpbZ3kia6FIAa36W0ihdqBBS2dMFqwqe3gae224fxO1ubhcEisgjNW4ddOtLB9iNJat55mlGl
WwxZCjfllLCWSwduU1K0gmiJmUzXSPUcALn/htpqmtIw9VOAwW9NI1gxmEZfT5u4mxCeegWobsXZ
mH6hrGzMjzlO5he6sTH4aZMTf7s1RTIbo6hNfoe6PZyjuqaxokxr96OLvBq2ba3ZlG01+r41yqTc
tFkw38Y5KiYPfKXvCXUhBADegTvakIj/jAa7PvRVwa5uJDMK6YDZnu3blGYfXdN5t2Jgoy3WVj71
tbbjWR4RQASdjLrKjMKRC7cL+SRFChirW73BA4frXzJdsHZGwgzXcJLyWzByUBlhPFuvZZsPL9VU
Fy8iC9ILJzKj2HIQhWekEvU2OZ2XbFkvpPAvsdWzQ0ePN8RA+2+CdRD7d+WZHplCLXyHfaVXG1YH
+ns3isWzSPvVCXA9QmtjBvLFAId11wzz/NiGKQ9JB408xlIw9nSUdpN5svPChhajDNgOURJZj9iw
kbYrbH7FKYlGAaK2DnDaNbHXeYj+rhC7oJimu6xCcl4LwZMxNzE8rTvLhAFRhBmJN8HR6bEdOsYA
jwP1RafxrNgapWSKK6ysvcFCTKC1CRLQ4r+NtP8d4vmbzWz+/w7xrH8B0PzI/uN//aj466P4Z5Ln
90Lh8i/8H3ae83f0DVsA618gec5CpvuHUGiIvwtDuAgurkG7BDGcf4Z3aKVYNEDYp+gTjkDq+qdQ
aP7dpI7CJPIjbBPBBqre//wff5Drmj/99+/lO1Nf5Mjf6xJcR55lctbx2J8A4pNLz+LvBDVGQEYY
GhLiMs9DNPLBbizaDOky2YCTEHuh9HdJsmynV173Lma98etBtteKie7FcPrxSmCULzuTXbEYtL1n
FrifVl2qwJ+rnmxAz7DuSIweDB2A6WKl278cK5mONidR/7d/cazj0de67HNKTcOfmpZRUzn0y0Vj
3pISF2Rb9a4an0O7okrZttJ7MSj7RhoTi1WXbixfSzRWpLVKrmU1y6cgiqZnWM0OrpbmW0ykDbHs
mtGhoRNujw/NIq8ZWfjq+LssfQuoTllxzorGb4KsvUYxwc3Y7r4TNsYXJ8uXJKhlHtjF6Hsra77z
MNBe4iJvr9xonHViOOULdDfnwg242HWR1h9oznEuXVs1P9wpPvt8uafxN7WBf1EnZvmodcN3TUL7
xAk8Y3zjRx4GXnwcNfun1mJnH8fEhd05+XRCPsDZsdIre8OZJvjlbUSFIzlm8jn99lPCmk2vrDoc
uAXV94C52Unnxmd5avgx0UW/HG25L6Ay+iFoiB/YGuWL1wk1ryNzaK+dket7G1vQ1fYCDEvAbX3W
5Y0/OvYPv1XKBg3Fm9A1vEeMOQYo7UksqXQ+5iSPCL20/bDlaehcUHmcfWvy806BCjYs8NPrgLCD
45gr7jJLk3ei8ePbTqWfOh4lQPtkRnhcERPZY6UaN4XBX2Cn6wyEuiPzO+/4N4fUYgaVNkERnD78
8uoJ6wf0sHS3fLi0ArD6GXNiH9UUYGFyss+6yHhFa/hmEc6oq0Hqre3ysHysuI2cPfjm9ArXiDb3
OidqouNVYpvnU30tf1x3Uj82obMDhmdnn02Rs0+s5psGOnkBjDtdaMoT76yB+RTd/kIkdKABjHrj
npM2jtfmWQ/0WyMLQCfiTjABPMVQGoDXZA+qbikojAbnqsV1ejLaIN6hcy0H4s5wn5kW4ZIESr/a
BME3FU+vG+BV+iaUXtmvOHqUgOQkGBW+tpcah8JGr8bgJEnRnakVzAEHdOotTkd4O2LEmmWl0dq2
rd6P8KzDhifm9j2zft4XTgFr1TbLYO/gvf62gGQs2PMSpydawMLdULZvlXNzbpH91m7ptr+SAXC3
03vAiTjFz2tBFeXKcd3mOnDBu6VDcM1bqrfZHdo7R6TyrqYO76UikHOfCKfcqNCM6lVmTdEH2Obp
NM9SnVx8kkwe03BPQUNy4arvXqggoCJgFCBUUtRv+Mp6eGkIWhxBFQFMy5moKN4CIRQa5LBLczAv
2lQH9x5WRy6t1rul1Cz1ayJkwC1q84xjeb6EFa6+ITAtX6Q93u5YX8riewrwlOrLddh6/T7SyZ6Q
vQrdXQyrfuMMiby0MPGuehEMD3rJkbZ2O5hiFIPiZMg5O3Dsl2e69azPnJfdTmNmHzrCoZ0jm3uD
WyXHgn4EopXb9oZAw4W6Dg1vZICgVjePRsHvdkOjjdpYOoXvFih/fsJCba2er4QFpdU3Y1McNPbV
OHry4dhr4rlkC3gbdYZxSWQZ00QfqKNZaOKzYVlBtsPEoaphfDTwsbTpMW9MyakGs83BqIynhh30
i5c59ktHxN2aMc7N7RA9OnFRbqTWulxwaCezkU/7eAaNshqKqD2KogmeIeMTRk7baR+gFd92Mur2
KsdcQiuLzWbeol8AUTU94RHRzhIHxD1hQWqAggqalNI7gQt2wIvWMBptK0g1mJzcOPvGPvqLOEFJ
IfW4p20XWVrO8UPHMWnfYQXR10izDll7LSGZNDIfmJGSL01SmAejLaB+sM3dqzFyNohm6sLn3606
JhJvneXJlTw15Qu1Wz+F8ExWcjTsY4RoehuGIwjMoHV9ZYvxbbSc+BTNAcXinFY3tLnh6R2JTyLp
Z5vIrJnnFVK1XprKWYVO+DEj60OjZTbEzNhSpq69prD9rdWoSo2vyohddsYCcsZVG/qmMs0DsSc0
pJiIk6LDhU26Ab6PgJ+3oYJgH4qKr3fQ9l+96M4qcUeovosspdmnbMQVR692f9Dl5O3xRAB6dEu7
PGV5bm1UN6lzWmP75Qi92JEriLaniBqd02RGi4ygTC4oWvXuI72K9hxKwKTr4wQqNhgOSscGrno9
32iDO3xpE5Cgeqgem76ID6qEzNNU3vxM4Ng9TeALl6+EdcHuivepEpN5bJkloIKEErCTHDT7Lo4b
Ju1Zsw8Yl4ubYCrnvYU/ZWOaeLgkRkG/0wJnYxK7v+BKD1duhBWalYDcaGRgQEWXfCFYsxwUCLtm
rq2j7APvamL+3ow1IxAmhujA8y45mPDo7rQwvM+6brqE9uCdsKym3x0wSGCtNkHMsnikPYj7s2FC
+rLM/FdoTMVZ5tRgEV3mKk5EuVUd8aA8ax7ycIo9Ul2Bs80Xmzk5UwAc7jglhGZYu+y9IDdPboFk
que0xq64Up2j5AXxOvT11atS/ZtCG+fULBZ2ptQ3bWrESUfWJx8jumLr2TEUEwZxGiS5qUlIAKwK
iFEqG2OXxQKZ1k0D4yEI/+DalvXdyPppR8LtrEtR34ETLvgLtDuuSIXubf79LejA204bCz+mq+CB
rc8i7GnDDvT4tYrs5xQv+a2mB/CT257wJPj+dYQxAZkandmi754hch2i65KLEMfBUUSmqopialXf
NhYPgDg3HyN6HWQ+f3KCnXzaGqNt6dnvXmBwmbautakwAPKlxeJl4MJbV072YAE42SrlEbi2R/2Y
T0yXnG+0te61zTMbX+fEnabYGAOVS3hAECGrtP+c+7GE1THgnQvcWF1n2xgPVLKIa1MA+HfE6N3H
leftiEyTNPGi+Yc47FENev9g2E1wrTHTXezC7TcCHNm2x2br5zXPOfjCC/oC76gd4zQ1S01tei2z
NtFgTduEksttNXTiy4rdApq5M9WbiXDbKmubJ8nD7ZwTZSHGMRl43cwO+b4oNXPgW2PaazcHrDpN
FCm6Yy6/JmPMtpBvzbXtLB22uIj9iRTSrpvaGliFM26tEtK527vOsgvI/T4dMWLbINM6vtJHy27P
0TxY677L5KaRsIChH+a7sszPmUDardmR7LweuBApfeG7ROeeLMSyRJnDZjao7WodoR1k3tIYbY94
CKMp37i0j8COhHaZY3IHVj/cYV1nZPaw3/BwWNz6TuprNbc4+taW4kxt2s4ixwg/tWJNbJQvGi7N
E4kn/Ehi6PYuoYddNSXxThO1/j1FqdwhiyNuwyRGVKUYJIy7+WSjrN2OHAqKtK6/QpCRaz1W7w3F
mytBcPlu5ryyw5MsbsoJbiIW4ktlRxBcObsZ2N9WxHR0aomMK4Z6oFNmWK/LbnJ3PBhQ+yfHpLbO
0xosSrN4y3i6fQXR5B2KCgwSBK3ZOBTF4Bpb/KcV9/FUs87IeoR6DNt2SVP03XCi7kEBjMusW76x
1YE2JftMZRgrUKzh8avuNGgLeoTdv4eTidhhj4+sf+sPoJNIVyZoUG/mltI1hsEerU/OeTbMJ9fN
Z5T/KpaoyXiOVl0PB8kWqrjLkczfDAsP7RpiRLAbfksw8VQhzSTMYrrtw1oDZLRIGVFpBZ82mcc9
Z8Lm2aaLIOSIRDRKoxH9KcZgfY092W6DxK538CeSDOdaBrSWsKR7O3iVvne0BbGpira+6yOPYj9o
aRTTNEXfHeYlomXJ3PnmQTEf7LjvTb+lm+cWA8a8ayllWEWG2+2yenCehzEZNuwWKUHRSaOdgRvn
B8qtExjQBdEBs29oAIhpwDpHqX02NDKMkiDXMcrrKGLcIQPmJCa+Dkale42kPo7veEu+3F1FVf6R
JhX9nk3Tn9wR+5wTtWo9So90cR8Hqym0X8cmntasR5/yJbdeOP234v+1CXMqXMKSso6O5/RNF6Ri
M2pMJ/lcNZvacT/w8M9LYq/bhyrqoUbo2U0fth9plxv8pjttO/acxkONwzq4tei7b4mT4MC9d+Zq
56bsNflZKTt01Noc0mPYyWHT0yC1dqNaw5EH7WjsbSqPmviM9YIINaGDSxZN4sfwKuMOOkZ841FZ
6HfFUiw8kQUZLT3fc/y5c4rpfTLItdBJS20S31efrNmwoUlHHh3DDo9F3WqbFK+BH3f1zbgErnSG
Ul+BlN1V5KYu7IrSPVlc45kkuGIxNWHBoEhkZZvtTZ9O39w7savTMbnP4R2XKkpJRFAMp3nPgcof
03F6yFs737aySddJPD0WkHJ11bA37IenMXcWXSsRb7TekdLKKVYBHVY8aWMdUMRjPc9d/wbio7jt
bIJJkzSCNeGs+VxVCU/z7juu7HKT5sbnmGOqH1ng+52LCq0r2YE3pU47ATH9pGtlfpPw3g4l591t
PScPSAwHJ2IbINIhfc3iZN1ToHlFQbD8MVafU6x/FstZKgYaqEaekl6AcsrJ9pjkKdsTO33XUnow
W8PGDan9IOqSdimvpT6+lUPZb+U43OY2S27AmtNNEEjtKFs32M7S8jOLPNUcRLz9Al9pZ2gvuG65
wWjzzdC5Cbv3lGINnfi016Tm2UqqflPPojxSLgdfXq/so5a6CBaiogk0TC4cS41VogtEzmQEwR3p
04YoBnFec8ltt90NSb3yayzBTS4bbVKftjETq3GxbXrj+KiFjnty5957p9mh8XvXDjd9RlBbN5n2
PetL58l1HGg3MG2d9Xl5Tu3cvuJ3oKCZszBe6u5nap3uMJBwxsqLVx1nuLmFAMZ13KFmSu8dD8PD
rASBOM88x7F3Ih7xQx72y6JBuwBMaDo2uS7OFNBOvRt6TU5xyXMTJedC+H6XIQNpQCmSeuTOpkMa
g3xRbuN2eoZBedK8BP5tNZwF7Nv7KkjctWGWP3R/bTtlfgOuPIQQ6P3UYJJr7fTSddXgEzknTtpE
/QYv9Uutey8x51tS5JDEChtyBI85moDI67vNMcMN3GRwbBCA5UPPQzLlgqBaVHtL3ZF0C4uEXYid
YNCJnVMYC5VOgo1l8Uh+gtG6K3eBcK4lCYkVxn02PQle/YymQd81MSTXbkylXzP/cIGT2k4mrACl
vgvyEeK4nd9ZdCfuNK84umwCEACyJ90Id3mmJYS+6QEw62et9W4qyItHU+9+oc8BDakmkuii0dh8
W4+4OF5yS5vvCK+/lY3idjWAndfqu9I2foG1eKk975N86U8i3Jse62todUzj3k+Ywf+sOHebmWkC
rIBZQCrynsrwj6ishxNKN1dbZXVb0AaHsJXqtdIwIjiGkV5bVEjOinpw4+QlxQya5VB2F6UcNNkE
pZk0V5qqvT1PPJChTY57JIt8j6i9Xnf9mhXurqcAbGwg95XimBcY4k1N7utw/i6AA4DTpNcrredT
EtRvfJgPbRHty7y8FODsN1HWbzsr47HaHeJQYayPNBQBamD3SxILTF0pr0WnrTPmNKDlxgOeuBCd
qd+y+wMjrutET2KPjVR1n3I2D9lXoHkyNmXOLauOXenlR7eXB7i1K8lUsfKIY6w8yaY9ip+XfbYG
4XLFpuxDJqS9aVTh1DfsEJuCJ6el0R4/3JaiI3K6vVPtOcffgX4+832AcaTu5ZxcTWhjdJXaFxFQ
TjAqAktu9pKEzX0PZiEOypOtc5D2anC3yfxUzQBlKFXT/DBFzQA4cJfz3ALtPz2bY3TUs+AqugjA
v6VTgBf1xBy8QxSm0E/jbi9lFT5ahdeuyfW8YRk9MQ8T0i1y8EelQWaQWxmuMbZ6VeNw9UYRknBZ
6VQOzJnzoRTlE7RrEaoA9dOstdSs7puKdKaBSthkmnGMwkxfU+sqdgLfZrJxSWaa19xQioG8xJre
x4DphqJ2fBOdmDsyC/PRB9TOR9hihc6IgovsZfZCdXDdeo7vWdUXD46Koi8sEsYbypiAMNiZt3C3
8+7Kw8TuoF86PICbkFjtGMYART2HP0V3FLSf4tEPUq4Ybt+GaXaQbY3OYL0DZP8tUREsqzHhv8nX
6EedVO9OFTIn+NpWWxZoDN8t6Y8uj93h5DSWVRwmakiyQ0IvrLOyyTqOINcMgiPt5MXwAiy3CZfA
o5VtcnhH6jKYdWheTMdoTmnOBbNJhi4GaF+YVnSt9AphtbKhGtIwRcVXB8qPikfOh1taMzYtuKrc
n8MRZJaa8HZy6KPiYp+OyrlDEpz180TmC81VYU1ak2HIRj+b+scqy0KUO89Ulz5yNeCYIYH6XVVW
SEzwWJbUh8s35kN0nFhOXuYq3SczMncE6/Ra7lpMiRc2uPa0m/qh2EVCV0cbo+qD4XoooYNN1c6+
S7upPriDYEmgMybkFm/gwRJD6J2skNZO8A1V9IsRTna7QgcOgClHEqBdoekCYLIpplBPlatCeaq0
9DMw+cP3Yl5ARVEzSPeIDyclq5ANyOiLQbHRb8Za9m+mM9bRzVTa6purl74A5AsHmp8TgI4+AIiK
hjvhsTFHmMnEQOhCoMSmagiIr0qU9gkgyC1ZTjw7KhKGb5po1WM8QwlhIz1P+zGaEi7OstS/zCJF
R5tH22j2HQAydtSBZfWPY4UQruvN5O1CsIT53mylo3aTXVntdyfzutLucgbbEy60YlyHse4+G6Tg
/BLVvVtRjElIOpv77wLe6W3QIDD4Vc6fx73FaArUdGZv6iIqWp81NEPFg8vzuh0W0MYmRhWLPcMK
oTWrhl80j66xYUM+r7n6Pk2wQ9bs19Y4fAfMpmuvyMi8ssE2ijf2BMq+j/UqHM8qK5yK+w14r7zv
iOdMbVSTfm0BjvBh8qKB8b/ZO5PluJFs2/7LnSMNcHcA7oM3iZbBnpQoUprASDXoO0ePr78LmVl2
M+u9qmd3XjWslMQmIuB+9tl7bVJJ92Zusp9r1ZczpcikQB+gKjiHSdehd5Mt6aqOK0dh8iyKUDw0
9A139Iy4nndg01KPxw5yQ3dqa+jzOUxEohWndR3mLxHXwOiTxYU6HBwdP2epJki9Q/4N6kM5OYg2
YqGGxPMaJOWOhQB3kHK19wOtx95OdJ19c0nhtdvoXnxZeWwfMkMy9bWEMB++VoHKylPOYmU6LBSr
3QDlwbWzlA3vAgGwgSqDMDNvk58Le4fO9DKI7f0xYZB8L+OOzhc1kiw8z7XmWQPIfCuSA0D3JZ1r
UDTA0Nz2gnU+XmiTIbTr87K8kJ/mzPfIZB3DZsjeXL/z30d/7O+daXTkVZnGokFPJs+Exy4uwh0m
gYSLVFs96Th294hlHiaTBRyquAp5R93E7BkPHgdszOcA3fawDSUn8kBXXevcrG4Q7aaCUOopGXiw
o6GS4EmwxJ2XotSPTOcgD/ylK6HaTVTPLngO+XgpfFmvUxfN+VlNOXRQEJQZ6Av0m2I4c3erUHTr
vr0lYGOZtogCt+k+x15skR49VRySMcMfrFm7TLu6TCgxsdUw4gsd2h6IObiSWy57ut/7SRD8jOis
RH+Yak6iguEVsyUcr4/CJwJMJbZofyTwDuWDoK8Vn7JIml8+zU0PTuvifAv5Ys9mCTjkZbiuSHlY
XJ4JQQCEo0hzyW+Qf5uAq2qTPjRKkfsZJseM1xXfNbUKOID2ldsjGGQRnXbK1MmTGiERJ4q3+w5q
AjFv+lScAotvkjk0XFi6RMZwDdlPgmiZLmVrSge5J18H/q3GMXAgZrSaX3Ntsn1leVCEZKzJC+m9
iYiWOZFXUh62EM1y3OCBK113duq+uvUA5Gx+3HjP7YZ2l6b/zHNf8kvrs5+d3+LhmLto4DhbjnSs
BJQ6FwUIqeJu5eJjwSJGuzRYLopo78EhfULzTzDu63aunvhtgiDpljenXjStaMtTWI/uHjIYsl8j
6AIe5HcEVbD1df/KUVvdKhT9BDbZKQucb9R9+iwHvKeeG9gPO/CwaNgO9kaVZ4/SKWfJ6gMhmelm
5hZ3GKcgum0C+am0ttyYpRdFS/ch94mH+FXFxaqGJ4LLLSGoDeSdjFe4VeTOh6Tt9wuzABTn3RBj
U4/z9rQ2g8G/ATW28Fx6hYA5nXj95OfVn+I9FuLPVLy3LNuQBOoY263DYwyB7RjOY39040q/EtOB
SNB6hLOz2QUVP0DLqBdx7GwO4KAueSJWKddYW6/VfZra9BVnKL8P0XTFbdNW7Wd/9KGOLfFL2ar0
FC7NF8OIOUV7408OfK3f/dhNtvjlPXwTetMZqEgwutSdUe1rRbPLOxAwa177R3j382ODq/h6rdFS
e5SAc99TOQekDIxXcRMO05Nflocm8x8VkUtG3gv2xvrYKrxAnes8crvH5lbXWGFL+xRF+DJp8nRL
EG9zvcf5AzDOksUskKM7PZ16ST0Viu+tq0H5OAn4eZeBFII/CW+FR7ciwI1ql3+sWReeKtgTn0h/
trummcWeSgJxRq+kVcBZb0hx5+eKlCnZH5deyaAPcL12G1gqWSmDSfFSHeIlEbyGcfbYGma2xPbn
2G2yp7IIbuLW43oilkvsFUeS6epS49jCNnuY+ja+Yo7hSg57rLg2mWZE8Yb6C2Lv9C7SmimgJw8r
dPrqNEl+U8n8mySNBH5SfKWxx+57akGOZiKrDwGwOwc2Pkoznpp2FZcFSwRdx5xObvRsvWkGKZ5P
V50a1zORl+GnCaMf9FRxpa6gv7QlymYhmy/55uifOl/fY6tgisD4d1tUOd0K/NeD7OJL4cj5pFxk
F+Fz96EKcf3BkyllkmU9FLS1dwvKwaX3FdI5dxGg/GlwpJPhDbzal2FO6lvlFJAR4vdlcyeSCt8P
Hns0X00vvu8BP+yhCmCWIxjohvpBpSjmvVre9UylLf7FbC8z9VOKkjuqrKsH7a0o7zqpT7yswTHq
2IyN0NN3pMvfwxJoH3oyop0YWDH6Cx3JmqKWUKtP6F4/CocO9mmegVCnWX8IlxXmXqUvzRK+OCqc
OfDxQbBE5ObuSv21zkV4pgf61C7+FZqxs69n9Q3MWnJOrfNpzH9Bary1lfmuB3ZtgaB8hzwC15W4
sp+zAVUMw/WV8ZwjTPXT4PaM7c71UgaPwvCqd0IXF2ocxP2SRE+lGD+y7FMdZA9bwdKxNbRCpNUN
KMJ7JfvxsGTOo4gb56rsiZwOsvwILbbEJmZRns2vfVqNNOD55dkJ4ZLFc/ghxp7KxfBKugOhjPpl
BIhOdvRUFr33PXL7tzhN+pdi600J+eT4ufnuB+N8LHkI2T74amlfP6ZVfHJ93rIAYk/cr6+XQvp7
nsbJlVT+Q9wExUOZxSlrDZyGvZgc1iLzQ0wfHg0dJRXJZjp2oYf2soWUMVOqnZupcueq+Xa27kzQ
15yCiX1fFwo4373w7/zUPJbDPD2IIH0I/OJFx/pCRTd8xIbo6xbJoUzhKprHD5MRLTFlYo61k91D
LGLUDu0LzQfX5CAOUd68S26BeUvRSN9V3zvfO4+kqHcF3jaUqyp5AMm0L0T2JQ7bM2Z9/BD9k3Hr
m86rHsJ0ulo1iPGsuJJpf5/BI7vp3A4IG8syrkAjcMLMo3SzSq9VieWAdDsgnRnrgvUEa5OaApr+
jEE3erIFQMB6cU5rp677If+ZjeI+r9sbMyoqk3WVHTKHpJBb8fYvEpQMDVy+zuYPUNZcHxjMj9j5
/W8yZwc6JkmK1xKAGLtUapyY2PZtKYJNeRQnC4KKzrhwejYDdPVx8pjyvR7jBiBO1p9jSD1nK9Rt
MPTefac4wATgzYhoQwRicO/h7SXZhDGemFP4R+Zp+D0AJUo+cSZRbPXcxSjm4AqkevTAZOk8TAU1
Zz6rLpPzjRUTCl3DWbOO/nPh51809/59guuIgi7y8tAjOZ7YqfIYVWuLc54GM8VRxvFSOBDWgdyE
VXSedTJcUGLHB2UlJsswdB4Huu5kV01olND0w8Fvb6tS61uYVTAa8+kpVdF5RdRnqMDW6+aDOg/R
qK8H4uLnqZtvemnvU8//whl3Q/tvuBPUc0MXdRV2HC+4yuueN8Gkyieg5PKxHUuAsNhyoQtGt1ns
HVtoNEwpiKxje84jqutaoKBz8yH6TTXJ+q2qRe/VqqEo+PbSh9Ot09tbrBh3GOwvlAZ94Uhi8z4f
IH+9NMWEV2mgwj6AlkzZUxTpH2Ts8UICLxDDkaWf/3NSMr0DIpndorOauxhh9zpJW5ntRi6Hh2j0
1Y8AltIFyMAvujGJ9pu8PJRVyhU+hL9LNglIxcLMjcPIHDh99P2E+Hdb6rrc/8dk+Uf6OsSI+K9N
lsc+Sesm/Vsh8fY3/jBVqvA3o4UEfE46VhKmJs36h6lSCgqJNVB0FXA4ucEWs/yTiI7fUqMhBn/m
q5WHE/PP9LX8bQv1kuoN2Zv7VAjL/42p0tf/HDHFeLCZPY0vPKXk7xHwv3oqqU+d3T6A0RznXh1e
j6X1H0VDaZ/icI3ZQGc9+R+9CZFbdEAmbshSd3W+dtZaMHSZEvatTSzU8coEWKQwWQ3C3oD3yL7K
yYzJdQJBleDkbNkSktbSOV28TaAv+KSL9NoONXfVhLZ0dc7WMPoa+k302NXEF/YiB8zGQLBAROCK
R6ayqfJvdDF6nN55Z+NzVnjrp7QV7XLArMkNO6/yZsSW0cAkLuYpfZKgSR6ZSxMH207sUzfm25hi
mzL3CSriDcm3j4W9YYCO2UYva1hwYLjWP7fg9jy0+2xqLm3mgJDCBEBB5phTDIqZpDcw1ZSN49Nc
unF+Ld3WuA/MK449lz7ND6c8og54t8YCmRE5ZSteZ1tYjgIcjZTmIat7vAq7SbtpgPm8XSCkBVmQ
gW3pezTVJlgJqByqMEzQpmvqPCZgO57CSThnCF/DMtCw8Ckko9V9Hrdgx3pJaz/pNKJJOs/DTUVY
0R2eRtb1RbRvQbtk5n6YXPi7z0iL1UqNVZfUUCZmPF4d9xo4xWW7Pq8BHbbDfuSHoso4p/wOywl8
z4nYwFDHHieXNeEpr8uOUluvZjeEV0A2Nw25+v4mHYr8G+p9nW1FP0nLknZJvGK3okUBnDIWV0dc
8HmBAxZyfWKV71XPOEdkfgeAucvPYNqnaS/RIej9rfSaENcYUG61NRGk8xhd4iBTEYrL2uuaIHaU
Q//d11Nr0ivg3sOlA9nUHYaNCLLV6KV4RTIfG4GK7RyeAoppeVeBhZHX9Fa49V29TNxqiWxUn01V
dr8Xz8KtG9kHHTzJe45ITYgQSASX7BKco8ek6ygg5NwgPRjwT93yCmVYcfOquTKkjDjpZTq/hWE2
0bnH0mh73wYRNKjAnTMq7Ls6Evs0GBizsCK2+OiykWll9ntWXQo1IqFjWXN8T76dxTdB8jTHFLEV
38I6o/fZUIWGc1FzGeAojeDpPnnGhs8GjSm9mkfUNergIqb33Whd6704NnPp+UnSyT+lvNeZoGDW
DJeYtIu4QKeCdoYjYfWzO38JO8BXKYJa8MZCp66ggAZJJo5ZjxfobaTEtn9YCqCKxF37QtFFyZiU
Qi7zHYcFmAG4t8e7WUcPK+kCeefz4R/vkxZDMiUTvV9/9zK2JPs2ToJHtx2hJdP/hQV3JPlCjqy0
9x6uinun9Sa1h26vn1rYcixH5oZRQtUdkC4TbuVetUTKSPMBwiHFxaAnof26TyL2KVxxnWTxDxpo
IlRJNy/jI3h7/WnQ220fZxl3bDh963GhzfUpnmV+5qtu2GKzwuQaVDKyrQJmzoqQu2hycqnOvISq
Jc6W55sBDCG8Hs4Bm4kPP4YnekyjiV7j1TUkdXB7G5R9jykXSjns8yUKnxNg48GRp2ka7EavS2jd
qfORoEros9RnR4uzLqx1/JLV4/LeuZL7ucb1jj8x7byZqSjis2DztPgZ0x9JIthZ9Me8elCF2NHi
g+9RLA+tFyFgkPyZ9/iRgF5GrgYFTk0YqPnFJ4zcL+z09lGXaHGsTSQQqIG0rTsRJO71SgMMbxxX
lrQiVMWN7a16GVGgMFavZZTUr7lpp08kOHiOLIDXfgY+29LrVHYw4+Isaj7jz1H3jee28zEYtzSN
5HoKhNHLlvuAzFB+FINLKabWQafPCQ+6DgExsE8Q6gl8azJvGwzcdvR+SmxRtznPvMcqD3P/COWe
D1QsRmjapLG8r3hjZp4TalierN/EDsXrcaSIszVi0A80caYjDt4iimGdui5yy4poTskfAesZpA5Y
QV4CW3YoX25RknMBgTSZ1yaL2aJGPQ+vHQuZeTNJMJpCjrVMFuzb6P3YqcQmVI07QfCUZibtJfQ3
llecmf6qwX1k7iuWY6e/DvAUsYsTvaAUw2gGUVMp74dwrVMd8RR01XVTgG8kRbut5EG6t8URyd8A
FA2k96PqkEbPwhpWUPnc9ANaAQJaf5JQg9kgOiyom5xqc8BregABAlP+rhUV6bkd3loEbOKv2ORa
dP7hZWJ1+ynCDhywQi7aRz4C/Ky0lzBTG7slA9KIH9tIr35lb0+eMWbc51nTYXE/UvlghptgWHOB
AyNt/fxXlaShvvDegB5WepgX6GyGNc03uVgs89gzULNwghdfwhww/24ckiH+7CS+QyQoJb7/wWYk
47crMIXVWMp9LATHfrUEjkhukqg/lMVK1WaT9DEiGGVK5b7LGsc9dBmP6T1J9CxgHgkzZ+c2kSU8
nvSkrFe3WB5zfnlE5mtYXjsHTlm090cMI8fcId3Fn1u+hGNvnpnASXWLYl4+48AjpNAxn7E6bds3
34NvtENjCuX1OgHDpORyMr8c0AjxIc+H6t645GrNonqG/wgGShWb9dX0kfrGtzp+zRy73qVEvMn1
2rR5gtdrP0v47TErbcogTiUNZNVuSI1lubZAc8ATljI7lODfAtqa0knuEtMZQpCS1cKe0BlbTt/E
NUn2mcH0OJXzeht126Tt4Ui94kQFroykStFY2sblOSGMd01P8dTtwzy3z44/U7cdD212K00e1MdE
+/UXtDeWbsif1GmtdFrorOl+TF3nP+fgANnruw2t8ItGWN0FUcvdr08cDBEKZ+t+rNi1reU0hRdf
+uDFC+LQtIfMxMtOrHXqly2+eu0AdbUH0U3Nj56IIvbRZLZv3NAY/CuTyO88YBlCZ+Vj68Fh0WPA
03RhJCHtJHuzjgDgeJ8U5OFM5DR73k3TVV9FKXZq2t9vF9kILpy6cb+DBAArPJK3NjSoGOZjvSwo
SWUbVJ8hYMjqZi5pMdhlpebOQ7tij5Ib2KA7m0Qv+BTsGHx1vbyDBCzroLpN+ICCOzCW7fXqDJZC
0d5T7NdIQ2ALVk1VHkNv0yMK4uJfsVnTqAuzjn+2TGBj6DXIgSZwgUFSMwOei9Hx4n4/wIhGqtZQ
0dBPUpRnxQeG4PMS0b9VdbFCt1z0y/b1kVxm6kogCskWtAq9IxHVA8AU6dfTZTtACImdBPOqka13
VcfTzA6J2NEDyIlEHPyoJXPpIfVYNrKlczeEtfXOlBb76Tkg3o/YDB+KaE4yuFeEq8nY1F2pj3Vh
I30qS2d6niJSsuwKuSw6PLEVvzG0nVUW+yob/J81P5L7aZq74dAUSPpfAPmvhcE8rFJzHsuMOYL9
7uo+e8L1ws+2UwYMK2io26guRhhpfd88gSE1JT/eZF9NW1SFPKeEy7sTdFPLExkTseMbLNtNOt/h
XYUuxoI+4gLIinGF8cyZvZJK1615sqvRDzGQIgT+ZJifI4ZpxBfZePOu8gLPxRs/tbh6RA2XAqFY
0dQa9SW3hVaV40GVHSWx8dgsXzQlK80NYqqXHMtkqkA6sYhddohH8Tucqo2GsRQ1VxN27WcxT3lw
yCtvyNiOsuj+gxf0n5zjf2loXv96BP9MK9n5vfz4+xC+/Z0/hnAHnBkTuMKHhN1cBnQn/WMKd7zg
N2gYwWZDh/EllWRA/8cYLn/TQmnMKUzwTN1b4PAfEDT5mxsCzzHkJH2CqaQo/ynL+O+yjR7MtL9G
G3GEhq4SLnN96ElkfP1PpKeGOYLgTfEk5pQZkJ2U/lYxij/JMuSjDassqpoHkL29+UyIqYv2M+iO
z0yp04+1KThGYzYi1xQUlBPnuC5eJWU4JA2bzFyKrpavY5QK9yzZPYIlSdfnOtgGbLdRU3Ldkm5z
bttNVqdEZ0hfht5tv7Fh0ON55T3bn3wbde0dCEeXisCywKFsfQ1FoXK5z+ZgKQ5z2+pvhr7Ciics
hpx9GmIdwKNWw5jNRriHe5VOJXMwy80JD+1EyX2eROoY4DYhAWIdK6Exj1uDmDZFdGzWyrJphNzD
I6iVbrWDtqFIULrR9w4jz7ybRB4CRs8gdxzjyoMPwhYEdtSiUdQwXAPrCaCUjKcu6KMCPxF+FbRv
Yg17HO5YBfqRetYjnWPYTNxe3fc8eNkGtVyHgEGPalvYGW511mdHyW2Ghhi8vK2TXUBSL0fH1dyS
ZG/K15zo5XyYStW+oigUcu8ZQpHHgFUUpfc2S2mZb6jnOWC2oGE71Da8T6l2gN3IFYFV20QcHF9r
hrd+AZrLnVUDNLhyCkwyqOuwvCn6xi7oJbhFzbbrxn5uIfK3EuDCbgwh5OyXZnK6o1/kgpQ+pSFU
Xua0bh707JD2XjJM5l/YBqecP4QS+Fus7fsrz+Lk5V2z4FseCdJfF1OGiT+Myo1e05hyIutSwvKh
auW69F0k8MLdJHWk+JVe0rrn5AcYxnyUOqQo/vNQw/t5+fF//msT4/71Q+38/vF3pOP2x/94nqEP
+sK4nuHiRE4bz98/Hmf6N3RBnmQ8k3g0AQD8n5pF8Zv0jMtWM8BbhhaJ3Pjnw8yRv+EUUnigdKiJ
cUvt/W+eZvxDf41pS1cFPBo3WRH1xedf+3tMWxU6bDsMmolt0frrmr1AykQ1d0Le/+UX8vgHku6v
mfC/fyXthhKFyDOe7xrQ8cLwa/ireNk34RKViwR3BD4+bKsIc/oqjk0S2eO//0p/fz7/+ZU4A+D/
8YtCfv37V9IposXM7ZQIaHQQ9I7uMGDPh3//Rf4fP06geTlBdWLM4Tj6+xeJfW1byxPNp+D3ijr1
+KFbeASyIKa85f/zpfTfw/T8RGT9A2D95P2FYTe4CcN/CdOD82Lu8qHpRgIxYMAYE92ZlsvmsUVy
YrngZ2R745Xm6iKm3uDGKIjXTI2rHHdDFJTUuoxzL1j6xBDFdNy3BcO9JaRqcpqNPlGM68pjtMgS
gh2d6eI+ptn7IZ+ksGd8t/F31AlyVMwGTJxOTSidUM1SAi+aKw/NZ+I/EoYJqK1dSVB32PJG8kUj
PbYr6Gm8YTFpuaVs+cJe6ng/lDMTN0CMY2Rypsn3eXoVRl9HWRgwGQh63AizVwHnG0Fg4qprzqjr
lSyOrO3D7yGxkYLuh831MMMnRk3G6fF17tzxLelUCGiLGj7qF4sx42iroM3t+lAC90nodTpFodv9
rHK6sY8FOZOPMYrmV4pYyl9lkfp3LRiUFGxXMjyzmYYrmMcUJvKDqwRvLBVpbxpAElYq8lcf3dCG
L5Eq8xeK8QC+seHCti0GrtK70pTZ8KYzqlJcbFRl/1bqaXhYWenQVaXz5psKRfUsbMzOXdCidbt5
vvP9pEKWXsCI+zfLGfFBYWD6wadmeCdO5NN4tNboM1EtGvaSUnTvOD2BHa8erwz9HDRww6ku8Wrg
TuIE79vpK/gHzz/Trsaaieyz/soQJe+FpCHZgtcmwSAkRknRjvnrLDQMQfaZDyvZCrhFQ59/qvDA
txTglOqLN84OG2VsmB+pMf3rjJ/uS5s7VCngDUq/IyV0nzpNyd1JLP10Z/NpXnbzHFBbnGMsvdVm
DuKDNxZlR85mdn+605R9H+O6yNASXQBGLoAqNEGBEXlQFc5zbjEjXu8q865bUkYSB0rqYPIqCDfD
fW+8/czgXnOwY3vuXTMMe/qgZHQY7CJCuqfiamsYXcv1aV6n+LEqvfFbPoXJBxozkH68Z/Eb1YHY
ANt+Ez64wmhSI9AUwCcNLinLthf1ehwBOv3OHY/ABWVe871rO4kNLg2HN68p64FV98QwjNtq2kOq
LwgAR/hGef9t0XU3c/J7EmWjImhLthwdgDbzSurklpBQgmWSiGO9w9JbksbQ+fINqxvyd9FC5oRf
7+cFI2PBp6zgKxZHL7LNDxx6ro/93UeLwoM+wapE+n+x3OZech775mDdIPkxKHa/G70u/Ip7M3gS
lsJtNthhlG3fDAw4NgX2yR0iX9zAOcBt3ucehfEFLEPeaQ1rsEOz4u7Euwwqr+uc9LvugvJxwW9Y
Y3WEjIP3nkatfZq5FLsCMioFUnSEo3Ot5/ENmYHir4nP3/eZN9CzzMQbYiavVt5TE4FguvzUhKs0
6C3WBPsoofL2YPJIH9FhWOsjDzC65WwrnEMbzeqL5ZH5DUaexm87yInOPhrKyouhq+g9LfEy7rpA
wnxy48VmJ5QXVkrAHlhwJ8mGGIkaGtK5U8nlribAzo+pHJphYqd8kc7mPqLmaaZ42N3sA3GcyF8r
cee3meoSjE01ACwiP5EjKW80SXeELslsQPy6OApVT88xP0B+YuOzQrsN2HdZ2voOCmEz5LKrpmgX
g9Injemn0AyrRef6PMLhoC4lo25zFyCx3rBcnL56LLmIR5Yp3xNXevz+TYO14xQVdf7ow0NSVwJk
8NGkjatRWSGv7tigldc4+HAspDW+tAMMTdY8mzqD4YjncwjEc5TtZRk0jT2jtzEEUKNcg9DQ+o92
LLcc7Aq0RvFuBUEkBib+IqG54pDlg8T6x12dXOBgkq9FQ3vL9Vz58U/Qv746xrBHHxWR+PEQZ0Uj
9trt509DoBj5fa2AR5UEltUVVAky0RI3I+0OEi8wgNmx+07CkXBBQkVGeaD+iYdvh7ZwZWji3BBK
VdoemtCq10rBLdp1IVUEZBXcn0NUt1hBPCI+XLeDK6mXJCCAJgilq7WXV84q2kuuKuyLrQfjcqTE
CfdOpG6WwS8+u3lhPpzWt988PRMKUU4Xd7gu+vjOL3V339PoJc+YAVBoa82WH5spbZ2H0hbpixM2
7gfp4flZeRPGRE53Jz/XXZ8+lohdQJcWYb83+eS9xsnIWNDj+qVgbWzxzsLIsjm+grD9cHm2Hal+
kshTIqo/KoygT7V1gUqU1nvkWAjvu8aCBHFmcRJOGH5HRWH1yY5ixEsX9IO9yvWEmg6AkPd5bDlk
2syvqOcCm0aPW5k8m9Kfl5NlLf4jZ1ER7D3qvTxsMoK2Whny/NopD9ijA08TAR+ANnwtlpJyb0VP
4WmPD/5Cw7Pz0fLb6PeGBSMQOoyyV6FI4beVsUXYNp3/MHtVily58b38yuMTSfiz/RSPYfiethsK
LFrH6a5RARKOo4D4HmWflRfO3u6M/RKOGBax9ZX3pvde/84ZW2ePAyT7nT8mf2eRUVOFRgZWuv+6
/k4rW4g1Ojsgxig9FYGLh/B3tlm9wAnYWbHgc2xa0371efPlFL4BRVs2PFriAkobOCh4H/HpAwS2
odREv30+MiUhrHngXcM9tuHqNaQ961uwwdgcPDXOlSJqdUplGXUHRmX2YTOJhIJd6sjpMGkTwIXo
KH10q3BQrKpZGVCMMA8Nhs+B+E6WLfxcE7dJ7MNsdm4XS6PqDvwMPCUeZ67H77TvOZWPY7+aBAAA
2vcTZvc6f2KvVIzYpGhVlheKZdSTCNuJojXR8dqxmOmYO/24AMNAjcvHSH6XRm3yf1pbj1N6LUa0
/DFJWUS5QmN9HCWQWgA6+GonOmjIzUzp+JjFQtTnQQN2upmXLco5T6GDPECgatp5YWg/Nyn3TgQ2
hBSG+aZ/7CeSCWid2l41lZjzI1H1jlyGT7R8Z2EGRbzb8vmjciYRHBYt3OvMaVuYIElewiXLh0Q+
yIxPHAeJI55EJ2jfI/G1wGGaSfI+UoHDnahrt6SUuwrNntcNRzacLOsPWQzF4B49ulgOCw2c5Ppm
LyjukZXnd5vVhHl8zkXSZITLkkOWaeK8wE+5QSb9rHeql73YJQoHBIf89j0PUCuoPzd0n+0hvo7X
EDi6H8M64oQG80jpZU6Ct9wzuHPgEJXppj3m7rHZO10QdPu55xns1ot7mQqskGQPQjKSrFia9olM
WtfdwZTKDDnOSBpAne54VYxlohPIJc2YH4oxUBuvM5AfISL6xrawbCWjwgh8cNbvMvmQ0id4Gowj
VthRY84HA5o1hKy0r66lyWYoBEQ6MZTRWIb4UQxiVFdRQI1sc6Cgsxr2sA/X8lBzpwjeqbunqDiK
GEI4l7E9Bx8dVZpzsUtCzXEwxvQG3SH/4GP3oqJ586LNlbW4rNWALtRz856ydQO8qro2fGzE1rBD
JoQzmHtdkP/8fXr6j876X/rfFk2coRj8zee0/fE/JYnfcDKhoqI+ADg1vouC+YfPCXVBcHPw8DoB
cONZrv5Hk4Ae54U03bv8D11d+vytP0UJ9Rs2Jz6Lnoc5CcHC/K8UVvV/KaysRjlA+Ndcn+809P9J
leBJMRaJeU+aGgNs0riQtiFRC2hoMnVebCuc29oUCSNLEE/eni0rrVGLaXFML1xBL2Ui/emAmZnw
wZiCoowmHstnZeY8uaYIi2wpuZI0OfqyTMeHqGz98bpzVgrRd8xr7LBkn2bVTZfRCQspZWlBg7R5
Pt5EI3noQ4M785ASijP7wdD9u5O41N1LEYSEPmTs87Hm/+k/cyR7T+6Mxf/QhuY7jr4ovuVBomr6
aCU5DJhd5VefmA7XEuOFRLbYxeZXK8s7/50c1uLer9jJKQM11BrtCGSXFFB7cqj3mfDGX+TnQqCV
WTq6F4p4OnlFO+HcHMJaok1kw6gdijpyn2gp8dVDaKw6N+E4DlvPUl/vWM7Y7opzq2K2L7if7Rpv
YHhk2A1ukbdlB2g48n9WHhVrvl9tEVvuyTTXmAw2Ueiu/gtziqIqqYOZVQdtBrCmGU19RchoduER
JO23NUjLdzcTY4FNnJQfiDsz7Px4KZ/NOq1MzFycoYuC4H6RmZf9VHEZ1wcHJ98dN9nyKSTNhO66
uqrABO4n9nZeY4f2zGqJfjImtIRuu8B5YUucxPxr2u32ZnKhtmbkwvwz2eLUh/oS2bMTeLl3ghBB
k3TQq/6DoAMDZFPTiO562RzTNkAn+yGK5yrYm1qM5XENyzC6GhcSnjtZ6v7gq65SoIyV/ehLiblj
5XXp98I4+deFpr9vTegk0ITpT6DOLwVDPlKtRAebm6BQcyHiiVdxZpwqx5suoC+m5SArn3rLNK+c
B+FbHPWYmxKeoLyzbqY8TgXXhyRNLnmj0ISDEYb/LnM6fnte4jiCCbUGrkNrUA6vHI55iio9JI8w
erMPOUJGusTKC3+O2tBii+eq/wiipXqzMhg64EdOQijCTUitzglBbALk9UeJUM1Zz6XtyU01MD4q
CdOfQ9AE95LwZHHMvXKmbr1U83rY4Lqs22xc/qB/DSF8XEKW0SmIQ6i3cgpfwkjllMoWWPUxgGlc
vFhnvNeC0tf7WlF4uWMhC93cxhVghToa8k+N7cjzY7+pm7McINCNfvchJ1T0fcxt9c3N4ik4aBqY
VkbxJo33U2/lL5ezBna/m4QDcoNK1Y6slACLEGRDcp5gvvxIzZjz3RnL/aRbiogya8KHIbTrDjC8
FwzxL+vmTrGPR4GANKwlL2jqdi0oBgKw5xguUXKZ0jzK910LmIoPpxkXBlVh+LjZ0X5a63rYLg4k
Ck7RSH0N+kHAjU0B7CIaa9IfRUbsd0dLLMA9y9Oh2OdWTUfb1jO3vzFyrj01Vb+imB5Sss8VbawQ
LvNP/83eeSxHjqVZ+lXaejMrlOECF8psZuPane7UQbWBMSigtcZzzRvMi80HZnQl6cEgJ2fd1WVt
VpkZCThwccX/n/OdwLe6VwsR/KtfqBXVW5jUzHcOMQVQ22xxZ0fSujOaDtZcGUH8K9n/GstOtWJI
0WF2bmagy2ZjJ8LXAJFYsHJHzXkcTCxhM4sdGqJ0CqsHE6T5i17RwbjEvsVzMRmS8VzRjWSXFGSa
LBvAEURV8lq2SBCjbUkuJX2Wjpb9Axwu5SKnojnceIm078ohVtvF2E7Cl5SY0Hk1uuYcAqUHZKgG
2RwQStz3yYYAaNzqta6ZUAdaNyp2tq5aW2YNcsWMzGrNuZFlbCmzMbNuyTWx41PdalSLxA3XfqW5
wY9Lm9ogoAHR5oHEZ7Ih7Shwfgqts+GJmljOkMx05ZnIHQ/voBOmK9fP4TJwf2QRSPrtU4Yzdmui
O/EPDNgPzm1a7FOkwAhFzTPqoQYa2A8gSQzYDZuqbKFBsAs1r42sd7N5i8noLGjdzp6DdSwvU4W+
DRKUwhiXYQFUZD7GsYSikPYOnThD0/DejIU9C40qtRYBhWG8aGlMy2Yy9SfzkC7bdWhbBEcgwZrM
DpXwTslMIbeC957tG9NGfFXWSfHMYmCB5ILUkvC0QgRFhldG1VxjohlXhpBDs6QcMXDAAKFfzwjF
9M2Fo2QuXzT8YnQQAqTmnUaWCbMkJKf6gEW587ce47Pb0obHzdVBXdHnUYHkYVGlhbyBDablyyak
33fSyaG9tbReb+Z+q8b2KhICkHmMPeuJyBMPkDl6FS/ft/T+xU0fJaE2B8UCw6uOfR2+ROmG6iRh
kASuBG19O4ZD360TfDod0CHHUPqZpXRuDroQRScmPqZlXff8B7ChKFVjkWsXXt0Nr70dJej2oP5g
WG3HInmgHKFtBOeo5jQViojuem5Lv46FMkaMCsw1i9Tom2GJ1U9/KfLemFmdQT6M2YcX5jg1H+3O
gH7Kt7ZPbtNal7jbkQtcVxYMRoqndh/sS+bcfIES2QdXD74FvJsY+1c31rl1Ag5GpJOkO4LcYoPl
bO0qpPkpgOjfQguMf+KKnanIoR8se0jPkfRZ+QYldnnl+kWu7JWcQhSmOTu9K6jEj9l8aD3L0RfC
rZruNdTG4R4piQFVNsnSdVdIc+9RkVNnSTpxA6bzlvhva8GvFqBQafJ80QNsgvTlw4777Q/8UjVY
/wL/JFWqH9IwaeJMPZ5fe25hoE8QUqAnmPbeunynatD+ZVr883gRpnYggsx/77mtaRPPX+U/NNX4
O//IXCDYvL9rBEKlmP5NJjlygpvTqbB/bDGFde9RZPMPCpPiIyJA9MNlTcA4y1qEm0cNEnkOiEDL
Fi517WapdVozbk2vD18Mu0mGLQz9Lv2myTbt8/8Ot/rrpoRuSo3mJCAE86hnmBClpGo9zuNhyK9A
1Bj3eTfEzsKUbvTggIH/4XSxc0dXCtLZu3f3Sbty+lf/dml8IDwMDkGGdfQ88GophFWFhzQPlRVn
YGNPr4iWkBao5+Si+j//+eUmwRTWEuy6ls6x632HT0963caFcbBljKgN/EHyFBZB+uDaAClb9p/P
X1/vY/vyryf7/nrTcHjXUdQxtJUN18M9SjkmUvOtWVTq2p7ycL6+0sdu7K8raTxAECykB4qjRqkf
lBigx+igxClpt0qUbEN/aM++vshnA4WAOcdmC24b1vFFEHQ6DcXpA7CEDHJIKF5LJLN7vIDxVqNS
8bMpTBiXIIK++XVTL/l4mGg2LXSa+9PXe/QcqwgyYOr5B0/TbR0ugNSJb+68S3s07Mu0b9qTPnba
eRKZyqVLfcmaff3DP326jpiGqDT4To6+EMfCgA4L8OBFmbokuL5bo+cp//m3gOGIOca2uIptHh3H
I8PGMjBxIuzAeGpUouPJswsv+ijyD1pe1udf/yYxDfajhyqkpavC5HJg7I+up7FYG5rhHchLyE7K
PlfuskALzjNVdy9sNN33pBFUa2iZLI5NpFYco2VMj7mDNPL1rXzymfA5Tv/HZ6n/9nrhmTJtut6h
bmIxr/NYLiBosm6Cyf7mGX9yJUxkFuYyHcoyc87HD7Ip2d4nrrVvqWfe6X0QbktnNFcdPYHN17/p
7WM4erw6PURVY6lBuaAdPV4dmS0UOH3fyjr7UfMoHyyyEn/mDnCJXUfg1I3l+uEkz02iRxK1qCeA
B7Uvvr6NT74cyYLDLyVyQics4OMPRrJKH8IUey1vCGE32DTNUTnIQ06jf5lwtoAx5CU3IxyRbYIk
9+Try38yv0uV6VawrhBnKqf38W4CTEY/tFpd32deZG+0wanx1vgWHa2hXLki9bZfX+6zh85WTzfJ
a7DZF7xJPN5drwEGz8qr7QnkY4OfIK8nO9tyJltKQd+4a/V+XxKNcxsottgobqrfYudrvpkupld7
9Oo/3MXRKGOid60m1/ZGDH0GjqxfvFZDUKwbHKyzNByIScycfF3TJPhm1H0yUUlhq4aJAooZRDta
Bsw0wsY0ij3pQuMuwk2+Ea2n/dKffQii+LPI6G2xQZo5lSGprP1VvXz/VuuuhOiQC7K3sfWTOKet
SVFS51jG6903L/STD1ZSA9VNje3ZVKb8OIAsb2wVoxV7B8GLibV8sGBlYhu74EgGQpe1xjtQ8+62
gTZoC9h5QFtpZUyRd0ZxbYHUODVkoZ/2KPgmhkdpD/8fLxu/KkZR6u5Ue9lxvn8Ydlr5ijT6Pd27
Yd+h1F7Cf4/PtaAz14Pn95ejVXovxLDm3w326dv9OMyo30pyutjXsi7ie/1wZWSYSlso5okyBNGZ
Cx0T/aPEeogTeq0acTcHbSxRitDYd8EUX9ix9DdknKSbnCXyV6LMHwfFJ9+eADvFK0IxrLOTPJ7w
Ju+2bRsnJBTFK3eImoOC3p9+CTYdN23bdWlZcOWjjOa8A6yNoox7881w+X1NE8gzNGmxjdVpph4/
khD7UR0DnA7Mcs8Z0NoDvXNPjQrLZGlY6aUT9MEGr5Sz0wPgInops3OLZODFNzfy+7h9exKOafMw
UBIefYhUt/VWNPLETarw2TWNfIHRdiuQWi2adohzOGQ9CJW6LDYokINXR5TtnQ2aBvmSPm591TSh
r8ry1CaH87uPanoKRwNHY12ajkgau8Xjj0oEWsID1E8Mjabt3Gl8Y9EMg9xqTd8ciuTRBatG6RqT
pexbd5k04H7YwDcnHEr8YvJZDo/fPK9PxrKm6gIpIbdl0RL5OJY9WfdKNKgndY5WHQmTjM/HoCqJ
CGPLQWRFfDk4VTknauTR1/rJHJc5W7fNhgu/RCvyzYbks7HM7RicCHmNbDuPpIBxHIIeMXTCLLqI
ceuahMH1Qs6aHvMUQfL5tZRDdtm39BLxtJyOvTXOv34kvy+deDsMwxYGaeQmovuPT0TQsG/oApyA
OGx8LKdQO2zRqNGic7BwRPiTfn59wbf54rdhwbWIRRfo+I8XzyCVjRpbAN/SqthQiApghWTWyjJI
vYc+JB5Eb5cv4EaYgyM1cLe9E2+t0IZyxmNZJIlT/+MDB30ufr+DZpZd6vGUEqcKBb0xhC6bjY94
dRmiI6HnMzPyZDXXKUhTSGVHR/elbL75hH9fSg3B3phZhEchWOw+Pn/F72RE/+XEFvi8SNIY1pQI
o++e+e/zBFfBYSGYO3nuxxskQixzrRj9kwJb+stYDFdRPjyXiRLN27IN+IkQm2O8Ttj6iU91o14S
lppjC7B8HRpko4/3WS2hNKXoAZZfD4jftzHcm6k6xNAbLPXO0WQag2wyS+6NB6Rt+kwkp/jwKGID
EoUPj9tgyFwSoZrvZvHpyX4ch3CF2bFqXNxkOTl68lGNSC9NlJ1tRnYMTcwu63netWmKqIVm1SLu
XOQiWgfmZ/b1L34bUMeXtqd9Dbt2ltXjn4wyQ6d67p8EMkr2ekFvPekCoE0hLgHcyHPiJotlMvYX
XluYJ11XGqu3cAZlEhXlShmdlwiG54gFvSsvsNc2uaaXozDKQ1K0+GJb76lUm+umC/XdELrhMkUV
MwcboSx73bkAIbxX3VD5Zij/PpVYKqsyS+LUjmaG/TiU8VTGDXjWnUbq4caMy9JejGQBr0uDyJml
jgTpm1PH79/OdEGbocPRw0Yh/vGCDJtEG6W56y1ExR4W1VVE0fgfT5BUIJioDDq309nm6CKIlADx
h8YOKa97DnMSb3SReiGua6IpZtR8lauvR8fv36rFNs9BhkRwG1Py9PffHS7QMZdsPMpdTaOavJa+
JTxCmCtChbVvfhqHo6NvgOoUG14qhbw3fqB+9O0RetX0IYEQ2hhJ+Hge2U7zimyrWzU1hxTqb2vQ
J4K6fqvhIdVpjSoliLxOb9OtWbnmQaPr5M8MhWa12kWjtqmQw/lkLBd+s2xwXJ9hdQ0QF6a2uY4t
p3e3STVkz8ABkxf4sFVxNUgtIuumyelVVEWs33RlHO1bvXae0OIS6WlBLXkUvbQQfWtmDUcCUjbE
BteOn8q8sRIUtJhPiR4V4WnO62o47aK2Xmmor6J5SaLtkj6p4s0RC8RPmJfHPZYiOECprZeAN7IK
RHHTI6medXkcndMJtyOASXrzxCRQvpIL3J9EtKpoGmZdVM6auIlfqxwZOhn0g/mCEji85GyqvlZp
r10A60Cb5+clCTmeJsTPtBYgN5VoHOkqcJh4DBFAtLOWHJUHsjBQDWZpHOsLt1NDPI0yumjiGNSE
RaPmmuO/5q9dGvpwCCFQ9CcYrzKER1KDOlxpPc4zz6UH3yM85OFl+NbqvMm2YeOkc43e1EvJ0edH
TefLnfm96TCC80G0SyuFUgageQjNFcjbW61p0nbhiLorVqHvFQXkQNcHSYBmiezhOoQqoZlILfB0
EpsGRKHcqW1s3pVpBExUZ820ZzUdR+CI1ehIFH7kWeDZh45B2pXenWQKQqVFQ52XRFg1bsc5LcFi
YSlmjtDaSP2OwG3UZ6RHsCouQCGD2asSUC01CQ/KItMBwc6NwnDPkrIF0kEMELLRiJDNc+kSnrdG
JN3t6rBEQyKGofBgxgVs9aK85H7or8beEjGUkSHMDoR70jpRnC0bNBNrH4j+k0H/VM7TtGZUVSBE
CFCL0/aGz0ABXK8aBFo5RlnVS7b0w1av9OSePdXEaYwK92dj+NMrSSGuzpJgiLYNnLQbJkV45B4p
5ddJKnwcDUWPSKvq9WczZb2dGX4hL0uSA60FyVhBs0jGAYU9w3KcalQpeT90Jo2rDi3zve1jKl+S
Z16Ec8Bw3UlsF7GxbgNOy7OyRs++8drSCXYB+deooqOQ4oBSke9Lz8pSrBlC7uEpNwO8I0USE7aH
8FWsgw4cCRjbEZ57XIK2WHjZmJM0Rho3FhAGT3MCFwUWLEZtdueOlhU0obKevKgBNySHrxKdBwuZ
EybznEDbmPCspGkWwIDdlBeAyAdHPpE8ZthaOH2l5T9Yo6GTDj2wHK7o3nt72anjulUDROGKDMMb
BnJjzgBPx2eYhFHwI5nEzE4MogTfBhdg0aFPLrYiM/RNXw4mYjbs7fZyHJQEAF6fkoINlGFKdpmg
/rRh3Z/S9MJ8qUf46hZeWcGz6YpEqYnwyet7F0J0fWbVXncJG0eL54VLs3Km8yCJQNZt94ZcIRKW
C6ByErWvSsY4IdxMNG7XAIkpC50tVDzaKAyD3FaTRR20b810NcPmV5kW1vQycJ4I5hByGQNEsZZO
biU2hI0c4flAQxYfcyyI4gEw3RKtlNs/vUJCNBoohz+NVqTtErWwr0E3Rki7GZHqLCPiHLAqvf8S
zYEJgzpCa0tMeJNXVyZOiHIRk4KWo8uwQ50CGcKAZVw0k0ggn/baQaA1P4ImMqK56DLSLBKCn9RZ
I9LhdEyU8QcmBqYdr9WI/A6zETYtYNxXK5Ck4XaSeGUSF3vlgtRvuHMmzhZjDpJFjrNIq9pDMyig
Koo8yy5MvSrRnvdOd6sSdXFvaKV24EkZwHx8O/zBC2gvPVw9V1oAIRMsftoOMHVTWKYgByRceBPN
4czV+8pBDSL8dKV5gXXlcKClJ5/RP5hXeBH2pm6M9w5iAhrjWFvhZbfYjmYRcRcqQKNcBf4adAUo
mNZGEzlI1pR517n6s0E+PFEbaWjAf5fkdpMX4V9pUs9vq2DUfhIu1j/1VtJMOE7MBRan13MZls4N
gajdqae7+Du8JFXMJYo2E7SP9DABga5GWa4K141W4ILVCxVxKJk6scObcSyyyOZlDoZiFniVGFGu
QeHLbK1m6avjbhM4enirAZN+oQjrnsc00FDTqb15SUYZsvNiHC06auy1YfTx5pDwjIG1ZnsPDgO6
DKsklmrXW4yqWrwiqgJbyayLGrnT8MYvUa2Y6JbQHSG1Z1Bmi7yhlLKrDKO7c7rKNJagXKx4q1IH
ukMfFhGyUvlNDdNekMo42L5yPSiWAeqk0f01MEbUCDGyJWempWn8AyMACSB4+cwzVSnieN4kOUBK
+LqA/MgJspt5YmMwmIGSEXs2LZTqQ6Unk6Mj8GuCC/klggLFLUlr6bvspadZk6KJYMWdD6MskbeC
mGi3eR+luzFkIyGY8M6CjnbKi4HSaiNYaxrUW2ra7Hp0KRGwRD0r5lJk9hmFmgBtlg5am6Z/rj9I
hYSXBZsh+vFFigGLODSzvY9KM9h2GiFHCMMmTHDfCgVwboLHeNC06BlwWz3Me/LzGgJSJKhi1AOl
O0/1pLmsIJmECy4OgDFvjOSpMtu+W0mrbKtDNxiDDhbKIYa1iKFh0VOVOhNabDzBaPJO69HMn7qg
hLMLGTO6kIml/Mx0x2uppqTwcCslx7lWNw4FIPDaSNOpDRdMOE54pZt1f5owy9PHYr/OotDUk7PO
9XBljUVMhEGJJgZgkdUpt0lmQPVWXd9ptm4HZRKlG450JEGuIomiQDs/GwcOFudSTvpMqNfwuJHG
uz5wcUYUufYhyIglcnFVgyzD0Jz1MRpyLCZUzInzGpsbM3PZU7RFkFNHoxG1jE2jvKsKERL1ZVle
uCot078NSPJ5Nt/ygdOWbQ/1m0B7lo3VXRg0CMl40mL859IozYvWxUMHa87DaFgOiWqj6uQJzl2S
EAHmgGafICBDDuLT8gQbIls37nwlIA/AM+2rkaSMq4GC67WO79vYKmkOQo7jl4O0nzzKYGnXxDHN
sXzkJ7UaIuC3MODdyiEaXoyyq/MFSm/juq/8/hpaBpFkVDKZ/0bNtcDPgMc5A0EluinZqXYvC9B4
HdOSQSA4PmFCJzp9xJ/jQdnBWghcXqymjfUBOn6Rz/sQdc6sRph2YYF3e0hQ9ZDLM8qDrRnQ60Rc
+2v28swpXVchu53oDKeK07Xjyi2cCI8df+UB0A9UTL9X7X4JnMw4GE3bAshWk2IbqrJCntINJAwi
nFozyQTpmgAaOS49FyA+ah+fhCGZSffF9dXkkuATf5nLtGhmtWeDyle7kXVSZ/rsSHZSEnMuw4EA
zRBPjbMak1rxV1jYhFhqahSNbHEb51VURW7Pe9ws0QLmP69vcJJaHJxIkr6XOxJgdGrXEqJhM5Lu
NJC3eZUCT/uR+/ypVcSSD+CU8OH7Fvp6OZOVVSQnaHWHcV7WwSDmVEaN53DIwsc66BOAJxbvZGEK
GzViyNSJJ7Tz0hWKMKo/LTCFYB4PdtYsnBoh3kQwkiSkjsm1WiSo0lBqxngwSKYl8Mp0vds86ASJ
nfb40Nt9dCPrVN/ZcQNqLNe6AY9OaeOzaivAZX1kYa7Ix4Ltz9AOa5OaqbvRW6CCWeisdZiFgshU
NltrvdSUZcrWSz/0PJyLxgqDcJMHhr1nvQWVhqARmylWwbphLxS2Cbo5mhrZZT6W7XVKJJk54aXA
yNhdVP9MAFLdD+Q5XCYMqhhTT43MUukbUrkIcqpJsuhYVNBTCmKXxzAuTmi/uAog4IoqBJF3RAWF
veyfy7hmOACr7Q+jx49Z5lXV3utei1UnFJ723A+IueaQF3N42gMCXUev3Sv0pxmKzGqITulCx68W
bKluAVRO3mWa0fpLJRBIyDxBCN0uQLzdQdVAMbYprcgWHKwKUO9ZgcURK14BH0uJYWFs0IXX5kLP
+1JCqDeQZPrkX+2lKhtGFPrnaOUC0wGKHbvJwihC74WiltWS4mWaNdlLSn9nliEkW6tT3ddYtNrW
IImM2hfz0f3UkTgFVzUEW95Ct2R+R27ta1p/A/4Pr0pcJWfAaRokN6P0u71uK/HVFM/gbKzChpIG
Vtw8jJHq2HP2fjhI2mKQ0HQb76dfTqYemWfYZRwfEceskpMA3RFxM7c7oD7gyxK4vBq+t1nhcZ4h
4tfsXseoVJpVOQg0rohAOugUqWPdp/yVw9AV1WXVxuI8dnk0MK0w/c6Qzjl3VcMkscqr2hIzcjKB
qRERkCA59hrlDpES9k8ftKa+6kiSe42sVLkuQjvk2TUWdIsBuz7/JiMOpk3o5HR2oPD1CIRj7MvA
MRMiobuOJoyCjXdnlHRlV6XRsGNGFwg7hRDwctrzSbbZVeob7aGEYtktzawfSQlqfOcByikp81Rd
cpLcEDSCD8KgP9l5CVsI1TI/HZnjFQI9Ak6TWa8M94iG8fARUkgYWJeF9nVJVHy5EmBVf7yVav7b
jvKfwqZM+2d53Plj+fj0Ev/Htoof0+cKL0pa/5ewbvqTv6wpAtIutdWJmGHSOJzqoH/J5Ch0o3hD
fmJZqkW/1aDw9F/sH7RwGoAJm84AOhhAP/9WyaGto0YP4AKBG/0bQ7X/CS3jrbT+dxVWoTOFWRPr
zFTHfFdgU1Bgk3jZVgzI8DScaLduQhdbBRMuF7RYtq1ODrOVnvbA0zBVIy7WvEWgexvhspHv9PyJ
HPS5kuubd8/w/K9Lf2h48zzelaT/vqOjkh/UUS3rrKHahbm6Q6LrLXCOeBxZkvQELPeqydjdcL5e
Krhp97YR2rNCYjNJxua5CLWbgogpstfGnWjFowSAC+3WtgBRkyQbJFayEml8bTm1tYrrIZv37IvB
X08lKy+7FDJnOk/UHdXbe5T7O+JGr8ckPOUH3QwjtCD6Lt0mjStvk5SKsYR3UCN55gYbOSIYdLcI
UhdQ+M7VLLtGU35dJM2plUCmxZwOLcgI7/SOsO5CEU9dqd6Ipjdpc6hXrAAE6bX8v6Y2z0aWpq8f
6Nur/OwVH5WiRZ1DpCz6ligIqhptYZOKwG/2fDsg5EHMYLItTPLkGg6tgZvvhzy8z1Jri4AEK0jv
LdqqWmdGp61jN9sknkkJDTdR+9AwU9IuIn3DUBALx97KTrtk23nQjGv8p4AqSI1lx+lRGiaOKJI9
IIcCUUwszWtLpEy0VntRFNY3bfq3svBnP/WohGv2NXjzKZ9mcLvzOPZPyhRJc6kfeMgbItHY4Uq8
Or7hWrcu/hBybbt7SYrLsh05mxl1scFQvApy7yrs4rXhaE+NXYN1r0iEsLz4Tsc2M2OwpxcEmZxP
ubHftUOmW/zs1rWPH2KU4bGgxFDsOH1shhEtOAu9qi0cAFqWrq2J6wHkAK6DEjMUzvvWVG/MCFdy
Qmpj2eEWrygyRQxf7LHxomPQwuhAxaGzZFrZJcmLV18PqAlX9umtToqAd3OGn5J9HVl+uWtgGxBH
voAtuYxaF6cM5mH0tk/0/beZnV3HekiqZdXCOvDUjcTeUGb5PuFTmZG49k2P/WP9/u8J46iPbYZ8
6IaRlHgpYOhOnMKGL6v/7sVML+CTF6MdyWFS3zEx15blTg75voiLfVWDDivMEbdUqzmEGQEOo9YS
TYfaddow2nHMu7NYS668hHyoUCXywatPGqK1Zl4crXUD8TtEtXs1jq6EVm2waL18/W6mRsxnNztN
qu9ezYTR7AdOMpAK4oX06BzTN2YriysaaqH1zZRy1LP/9yOfxNvvL2Mw/wUJ4bg7gV9Co85oFgnP
x1u3GlZikS0s9iINfCKHctjXv0z7qDf5+5pHKxUZBvQT4rTYdc54JQf7JIxsKtIS30XVma+AUqZM
v175EXnNPBjCTWgaq15TRozqlIwICYSn0xpTEId6FxYNqcwlcR4ZOBzQMeSMWfavMII/6nPensNn
r+FoDTMNCLzuYOe7umvv82DgtB84OesUNQYbgtosKOI1tqofmlatfAP4tC2T21LD7m57sDJYXrAV
g9SBBOJ6VDlEt0gAvXcSmpBPF7QPnopAu+wG+LbsOdRFTupLlaiHbx72H2ajNx/ru3E02lXR+VIv
dihCcJfJFA8MsT+6eY3z/NbosH1qzTohtrn1ysVARNgUGtkYylnuVIeBZF1dNy8UzF6j1lx2mXqS
VNYTE+3GJaqNGDPkYl/f6lt77rNnPf2Ed7eaTt6jxHWKXVgp0ykHY/xY5x2Y9KA9dbrRXNJtcOc+
jheqfkCePBEBHszVM0N45iyJ7XFmUWWfI3DgPEety8BsOUvdBIdgVFWbWHN/KF14o7vix5DpD47A
gEOHYN1UwaNawdwEXqDPg17NFsIaToApNwukFcSDfqdyPNKL/D34j1YHctbAy0Or2Gnk85ppcGKa
7i4xnZfWAKeaNqdRecfrOjFGiM9lTbwIqcFoOb754CfW5KfzytGUT5GhbMCY57soI5Q0HgFktRQr
ZyZEjvOcLYWD1W8B5lfMFZU8bl0+5dRhUCrgqKfnX65NCafGHjziNDE+Os1zn/TFrDcEFZIq5KCX
CI6JeQkRwe8LgrvG+iLPI7npvbmVTIfY8iSB/iCVlLIWzbEF6dr0MkGprkgw3ds5siFwupvY1R5H
TaHrYWMSLJLIZQPIboqgrR8jCUj0qUhDKCuC2wr1MivBzLR++UDFGBq14Z4buHXROyqnbVr/iGLr
1tej+5ZJfAbaZU+Y3SaH9Nh3ZrkqfHn/9Sh+U4t+NoqPFjELPaVttlqzA8lvzwhfva5avGF5i/eq
gcky630NuHZJh0lpIALHXaot4QBBe7b8aGWzFZnXkXx0fDLcglwmK9/1/KVb17uygxBW9myEv77X
NznUJ/cqjlbENqu9AhZbu6PSclq2B6s91fP0XOrxSUW3jHK1sTM6CxynJZYl+wKbpgSmRCJ02TBU
XrzuE5yI/viK7e8s6u9HLz6QgrsuqO/ldrHJe2tOCgLYG7kpRx2Ws8dvdXcu5Y0Ydm1ZNMsow0Li
bDApkxlplZeRaZ2gklubbQL9QyxBaMTmnrl3pij7pH3uNQt3JDkHfrz8+jn86Z0dq/ldaqiB37Xk
uCqOXNcwLq8J/rAWNd67rbBBqLh2gJdT7TmMm/ackaku8OKvGyIyHgOg0xsZjsUsSFLyEVVyfPXC
TpYCZ/YMtKdEP9CP393sH7YxbwfAd9MkYH6oLuRS7wjlNrR55gzeNjDD4UA6CM2TGBZxXHQL0vTw
HugNeXxZWM8pL+yREniXFZxigGZENJ3bQdhcdYlNaYQew8Fp0WIQtlsTgEe+Mt9suDSrb/Yz5h8W
orc96LvbHiA9BSCVp66LWi9GCTs1qiOykqpArOjKjMQX5PWy1EPiSFECLNoktUlIoE2ceMU+JPTY
KtyzvBk2hsj9OdnAKJvi0F/2sJrmZG4bYO1grOpJWC/j2IpXwJRUKtShSQc4UWdFZPXorIP7xvHO
6yzx5rDb5CZVomija3BVCgUmUezzNwpBdHCgDpM7l+iEcggvDZdN37RrdKs4W/hRhds+vrdL/5zC
6DoHIHXgK9oWtDJsyPuhO9HxrMbPlx6wWfBistpSTI34jqZdvZr266o1b+uoZlNtZUTR0yAkgSvu
UKLY34kytT+NlqMNjAAE13B4zXeuUvO8cg4TFXR01r3EBd9Vw2T1PMI/rax56SlL0YXKx7noq3wJ
VaVbZnplLEnsuxWVsYtG/aIN9T0BigWnEx1ektbuJY2iIdXFN0vUn04lx4qrjI4McMQ83pGGceu3
9UPd8w4MtaOtqfnnlmPeapp1m2j+GeArcoLJeF4EpkIfAiHCrNCC8yoRj+QiXH49P/zxjo52JjpT
rt+Do9qFhQjOxBCqTD/YYK5AtG18xexu4KsWCy0fCK7ERknoW9pt4kLZ0XnzrTUTDIqjkZrRwSNe
dV02mNa/ubc/HBTeXJPvvisNhkFd1Wq+83yQRqpeOPCB4KfrtJuWbKL6bQSIEC3KWU2reTY6tToz
TUNdWsAF533cyzOUgepK6aZsPKESX8FA/GaF+dP54s1H9e7uBBltdt4IcmZlhP5UoK3wFqpiHwjZ
3pJMtLAbnN4G2bLCv/jmifzhVPt2L++umUBQE1o8dDtIQes6ctc0gSYRsH3iu/bCleq6cpxFYVgL
SM0zN3R/VJW71gLqwjjtzcWoj+ewlL5x87wtIp8ssurRIstLN6C/i36H0gp2SAyZpG5psET9uYt9
jDCkyVwUpS+JgvaeWUL3syvJqX8eSlKS9VoJl/iMnjL8CeATw0fTVr4B3x7RbP69G6X0+GHLzbhU
84buyK7xgahRw/EeoCb5r2IQzq5ss2oDMRWoJJvRIGhP4GKex1X1oBrZvgyoBrRCVzet3eYrKgbB
jt1ld1F7ZrDQRXwJwH9J7tO9RYbAIlWHZVp8p3H+04qtHp1bXYy2VP7sZieK9odRO3CjQ/Kva8We
5WVyL6L6ofNYICQGACnrR4v5eeahqKOm4J8mpnKoMPezwbH0lTcy3nkIoA2K4MVL2dV+MxKnV/zZ
qz866Zo56goFB/5OEx05qCpmVqiG80BNn/WCsEIdJq/JwXdWjsXelhnJxyx3lkoKiJxkR8yw16PN
glW4t3TRT/Vm6hZp9frt/v5Rwf86S/jv/5z+zBPauDLw/PoNQf/3/zoET2VWZa/18T/14Q8Bqv91
4cVj/fjhfyzfyukXzUs5XL5UTfzXBbyXbPon/1//5q+i/PWQv/yv/3zKmrSe/m0Ut9MP9fppL/vn
Sv/8//zv+uU/nv/Hts2Ckpn2XaF/+oO/DPHavyQUYkj/iFZxKDk6f+uXId7+l4mOib4+zGyHQT6F
A/xXqV8FNaXifkCEbWkSDfi/S/3yX3ixYPPzR2Fn46H+R6V+402l+/e4wuqBflez5dQ8QPOK/fPj
50vgLlTbYkBuQlnqunc9eLPzBu5uc033SyVxnAO9Ut6bapgGDw1yLu2y8hpi48nsZo9T44fw6tB+
7gslct2Vn+dG9twlOtv7Qz8xG0a35EjnvKEcgrQvr4o3wANwovS81VoUXPTgfqoTDcL2LcAQ7Rsk
ognQ8MxoegGPcBHesY+amBJ8seAluGVOEdUbdkK+ISgimdDcsycyRduMYUGGimgMouaTnpM8LJ0L
kgLLbe6BuSATrB2WfimkvuChiOiMOSzUrzMxETK0N1qGRwjmBqNw8kD+8ITTAN0CW8OfMBt+KtCy
xiNH///L3ZktN46dWfeJUIF5uCVAkBRFUVNqyBuEpFRiHg8Opqf/F1C2/6qOaEe477ovHC67KqWS
CJzzDXuvvUAf+mm2hInuzBXO4W6cDpvkvnkX5TkieSIFbGu4HQFGt4FmY04MJtDKC5joDQEiYgD7
DueQ9qLLFKVH2hirDARMlZHsSUAs3dDe6CJmEY+vMkXadp7zhFAXFRrHS9GuVBISTXJYlX/SSujN
x9OyUUysjWjCqrVlsb2RToyNetK0gPV8XmJoKFaNKpgh5kpJAewAMQXhDvQUeyOpaI2Ro7rbCCur
XqQKBkNrQfTEMg0luFKCmFcyC2is+M7beC1GgQLRJwIDNthGdDEWm/oQpUu93KFenJ8dc2LHHE2T
an6BTolN30Br5aIp1eKYALUEeo6Fhj0PJEkF7c7R20QcMlzJ+W4xsXDunF5m/M4tqlNf7RN55UNf
A25ztYz8HPQxlbYqsSgCTdXsfabJ6r1zC+iaDpkU9o4VEMovoebeS0U+TbrTkJ6xrvDgZcaKw/hH
jtIloFDnM8Pn2Jv5Qdd4KGCgCoJ6bHrUX8h1eegKr6C9S5ENzmRRswDeFUkfOWfTJJYR7dLikfY4
Lh/NRFKRP6uRh5wayiA0mjRdZXmNOf10FX161DrV+RANCYk7147TdDfkehSHo1TR5syGkVuM2Ibo
I9M8iFhU5d5L2vZG67s6NFrfjPka9M3iLSNIkYjFIiZ1ohZk/bY6MZE1ZorPeErNp3l0QWXSrk5w
FhmV7ToBIXEHmt04iBTX55HfTvN7zLqKnwyo/w9iGssX/knnvgEsleydQfZPuF2N2xKqEBtnDZYQ
ouoKThhidVjsk2nG5OugkH7PCOmbd4vWNRO/1kKivkka/bfW6jVIaF5uH98mCREqelSb7LCxf41n
O1t8S/RWFhZaXvB5zG1xp2CWr3cy68VXvjjqleGo7QRzi1TeH4rFvhsnYFlh1+aqig4BgJkvGfmi
wXWiD4wjmbJHwtDNjF/77EyAJ0owJpNRgVY3HfksVCRaNHXZfGM71fyujqL/NCYHyZGBn/BuMfuh
w+yzgB9Qc9T2KM3U8seiZQ1wZWbh7imOu/42VxT1s/BgirKAd5yWiVNdPvBNyX4rugqRlVVrzlVH
PPSqR67FQ6f17Vk0jv1Zzy1Tetny5+BSJ/OLADp8J9qoeUKiRNtUz071Ix7U/hHYmHGe6raAWKdD
fKudFDe1AxboLS1HhplVPDMlb0AIi7AUwnoviAXJTrDkaN1iJSofZF6CsdbjkvQnRg5tRLSJ2l5o
kZqakqtQ7lrDyesgRpD1VKL8HgOdG/FJVs2qLLP68szPXXfwqBOkr3wrD1+wpymZ72ZtV14sFp7v
snOrl1aB6Eu65zCqgTfa6rgnDJuISUvL0lsYVkiFbcx2TBrsmhwSo1YZM8B9jz8VA1UuiqWEtYUT
Kd1X3pXZfOtIR4HR3WXF91Qm1kTkJW7TUm05S5d0Hhg5yvHeiBF1kyfAvzUhgjXJWFOSJF+6MyGn
HPOhJ2eqmeF/2mRM02PF0iZ2HpGnszeqyD3ogsi23TxmLSruTs9/65AR34GLAGOOSChlfRqrHkJq
ciyeTYNgrB2APumwGxz0CyL9dvALt2bwn1EK/KCdMB55UtC3ox80fnlRPXYovarkLSaA9LmcVMLT
IrMWL8Uqlc8dgT5XJ3U73WWrmL4cWwbT+iqxHwtrdg6aWSO/l39K8VNbvnSbQJ/sWkQ+PVY1k48a
DX+/qvnlJux3N5F/iZCv9qFgEUCZbUYA/toCYus6TYxAcTULVKIcb8gN95IDibP6PeQMjAWRSWzA
zlz9BtVmPRCbDaHbLAk5Y18Sz1ajgmdwmJMtpqLiU4wKM4PVcA9OVicXv9/sDqPrzljrVhdEYyPd
Q37ogqGqNqMEdHhME/1UqM4OrT14k2X1VTiCHVyxei0Q1yKRrLQiQvO1mTIMEyz23t3MGqU6ko6V
2/0yHdzN1NG7jikucrN8VF5j/NBWH4jA3v482kaOENkr+Mn6zT3CoYRtgS8I4l7r0TGesauw20De
g/Okgtf/XJYDr8E0lxa/qs2rMjYJvhW5WlgUvWRFXBm69RFtHhcEe/hd6jnXP7F+4ILBpo4jht+5
/hCZrfYbRWP2qPWp891tLppSRPnvZPPWZJvPplktN40mu99Ogw3H3Rw5IyGv98Pm06GcWaLdsmT4
d2TZDwLdm1huY6HnX2yb8PoMBuMYbXMARVnZeSGEoVkyXcIk1MPyA+CouTw4w2ojMh3FGPdycxfp
m9OI+W3zwfwHwda4WpHoTfJbkjaMF249Jzvz5Ef4bsqlvyRx0zfMViyvPHvSNeWhy6vpYXS95ReG
a7R8RPmkAZ4G+2roDbUSJGFR+VgP8HA4ljC/G1ie9g6pyXRFjiGmwOLcw0szr+JoO6tKCMHajC1A
2pn61EtCAmlEwd0daoZV55RMTSuw5qK7Yrsj+izlGTI4ZWLtLkMrewHdbHPWlg6mj9LW1m3c4JIK
PCdj2/oJ+NB3HfLeuauz4UfaMFbzFafKDlW5EE9Y8cRQhg5Oc9/llA4BBx48Tf73eBZSl+/ojV2G
OrDjz0hKTIcqq0LDbpOyWbMt57o8xKzsXkuWd+yrPancZuuakqZzrj86ts3qTVdpzWki6PrD6bvu
MUZiowdDb7I6E6pwn1prZs6e1DrDxdpUEpv3qoMUSUKoGYKqtqwzbq/xh9aZ3m9vrkhy9FIc83tj
AhJwME05xH6F0vOnlUkk90uvsLGG5qrfOJo7vsfEZML3VJvqueWcebL6HjWlW5mEhRrkUe6JUcyO
hcI4SAH0vZttxT6pvV58Q2DJnmUeKeoxZwbxOuG2eo1a3TvbYkC53oOhw7rVC0CYamyPKnL/ZbyJ
ScLgR5FxedamzKGSjF3lO2tsaoMGlqsX5G5nRTsnKZIkjM20Iz0yn2GJwoIgimrU6ICR5srHMk4I
Z8BqsNwSHBlPwbBEQg2SbIDx7clFJW+CXUIZirLtQiOBXBlaom6sXUPW9H2HTw7F0FgNzg6vPuW+
16bsT/IhtskAbF3ujP+8jb4239VT331/95eP5n9Dn2wyKP7v++Tb9PO7+3sMnrb+iX8R4wzbcehL
MZqjbNvC7v5JjNNoniFK0erqOhyAdYr7jwbZ/cPijIWDpa7QAsNdBXT/ojQbCOBorVXc+xZNsvef
aOG4nf82eKFBxgPD1yONxATS5mx//y+jQHcuTKn1SKQhTdYhQ1Acennh8gBE28PQ6yoPhr49JAqU
zjV7gGfHszweI3N7pLjaurDcHrRoe+j6Kia9bdwexnxBnx046F5vQWzxuNrrk5voJSKS+c8HWsaA
ctkrd4chqtMkFKRXoSlR0AmRBwxplNAD3pAJawKpmut7UycdF6lc3yZ1lJNKZef0mOW2F87ZXr5S
V7zzuL6RxfpulvgItZXonz2TC1l+21XtnNhC8EKXvNrl+o5P2+tONrDr29shMDdR9tStJ8OYNtgk
gFyN731e6Dfo0zlEANFyoNTr2RIzemSxux050Xb8wOXlKGpE7f2OhDH8mLajqm5HM5TbAVZDVLbx
ta0HW7cdcv163jmi5uhLtmNQKY3ukThN46MSXnMS24FprWdnvh2jJd6922o7XJP1nJ2Q8lWHVFCO
4V5iLbcztmNZZsZwjtv1sO7XczvTObHz7TAnR9Ndgn494xdMsNWu3o7+xZHZIdsuhEZogZFZ42NE
bOo5Xu+MVjOa1s+2q0S4aarvIrd38RVu143RWPrFWu+g1ksdUjVmj6vJXG8pm70IrrvM6M/ku+dv
xCZ1RWAVhOrcDNsVZ5Y4IGn6uPnkdgsCG12DmLbbkQzD6VrwJWx6Oa5Pe/I+qhna9C4mD5De17a4
ZTGe2Ndxu3uj9Rqe1gt5UOfpIdpuacwt3NjpdnvrGJX2tstGmaU7okDCXwvjMbKgRFarXzlR+jE6
IUCzD000gFfuV2+zYtex3JNIhOVZZOakHwsiCI9RxbKN1ht/tLE0sjrh68M2LYsYC/U8WvOrtxmr
XVa1xGBoZfU6uzHWa71V2Hjrq1BZbJrlGOLVc7kpmRtrIqeRpnl+15aaslLddM/5KoEmeAs1NHJr
Pm+VPMarteml44rs9L1Fv/ITeJHKDVM5SNaxmdgDQK5hzYndFNgy19ZA6Fa2Lok2q0rbWcbqptq0
2+6m43ZaD013QgVGF7VpvVOdxI/dnC2RuVM3PXibi9X8A1/7eVoF40Tt6CD0Nh25ukrK1+GSghFg
VZq3zN00TEqrAn1WRg/R/6pLT+hQ7J2qjRrPIcL1epWwd6uYndx1SKxEyzA7Uze9exQ10+9uU8GX
S7EgZlzF8QLQjdxFq2S+39TzTVWhpK+VWkOpt2iAbrVeUT6yxMDp2+oENKt/qvGtwr64m0Y/ihhm
HhsslSzsEqjjNNLyiLAekyCVWt2wBEIl64Gts/YzThlxY3Twl23RRdeMSHWTezOKZlzG1PSP6IeT
DzfSOX3wHnH17hIqWgfPieaguR/yVDyyYGTS1Ncsge77RDfvWpJKnAfoFGnne93szmTPTLO7H0wR
hf3CrnqXOx2iIpGAnvZbV3RvpIR1N7YYWce2dUXukWzVu7Srum7vEkPB3s9z089INrhjJk/wvkoE
+HxqbJFze2L5I6lPvtwBD9+elC+vfUxxs3VBlqjLC7Rv9a1EUdtQNYPNe2q1vE3Jyq7QYF7HsTfm
Kz7aYg6LsYWsj/2UZGVs49oSimIp8fVgdLyS7uRgq2Sk34h9FbtV+mAoNUN8bxZpEizCyZB1CmJA
bhdy6UgiEV1zaVBjuX7MS/aT4MtcBgoa3PrGUdTmpZmTqvXj1mrIqVOMVb5Vt4wsfWPocYTNS0do
h24ppRKgyYLXrQF2Vk+wqqUZ1l0hAoh1fX6Cmle/d7hIH6JiTlX4TlOl0VmAvdy5kas/z9lgl8eM
c+tC8lq83FcLFdcBgmB+iKeYNXzWVNx5apl3cUiC+PRIEimSMPJamf9xnEMtOBPwoRNd0/eRelKd
CXq5z8ivuVrL0o1hUlSmGkg3F/cKH2Th2wNHGgpl3HBJKqQ8KFo9HP/ziuy/3Vr8bdPxv69uY+Hw
b+q2b56WpP7bYsPkT/xZt+neHyanIYQ/G1oR7S4V3Z9lm+78AbQJapBhqZbLf1Ga/aNqU3TqNkfT
VwqvqzkuzLR/lW2KoQIBdtc1hKUSJISM+z+KL3b/rk6j0rBoq1eeJ+JCKEL/lWjFc+u26uQwuMe7
F7QZs1NZ4a6ORzfIDaneNWWHxL/bg+8ubgtV7/d0vzdsv38S0HuK7OHYCjT+cEflwcqHUO+QfdU6
gtLWmRIfb08gPe8hRU+ae7Q1HytTPMZ92cbZzUzdU0j7leESNY7Z3yEqfJ6Zzl0V0YZObyCId365
rfE1lChMuhFkW9nfQ4o5DX32MzZpJvOIZAGqz+ml6isCJwwLYJrRkS5jB/jS2UdHpIlVw3g1KghG
LAOChAVgVRCTroh7Gwudbyds6Kt2OWGQw1Cgk2tn5gl0Yw1pnRTflrH8nIdpn2cubIl0DBGw/G4n
ewzBauAsXz6zvLjaOT+W0hTFjYmf0nKyn1Bq0TUaXegk1W/c+LVPDMBb15X3cmb266mC0Zj3ZaW3
poW2KHmZlHb4malWu+46WoZVC8CeMUYsg+weEcnM0RbHjfJcZczsuc+mnuiNUSOxMLdTvxFZ65O/
3MC4WN7sAlcnsoODCvy9MNbYtAlOkgDnbkhxrdLxwRz0Kwxqf9F7BDv1JfegPYAHf+fIK3ZeM914
eez4vVpdrBWjpHVdup8I44ATrK9Shig7kIjxACJ0T+1yIPdhInv0wYyKi9GVeEaNG9ERIeAozVMn
s0di9xI6VaUO7X5NtlScL+hZ94qzYnhcQt8Bv+zcNdTeAGBzUAr8yAP7Qq6eUihn3hWIAi7qCrs+
irK4K6gnqCLlfdUZT4qbKk9558VIUWPiMkavOkCmflHM+Gzm3Ddsf3Nioj9TIgx9azK03wpZBlSI
9ngc4C3h+p+jl5QY6qAyaJLZPBgnHYGDzLKF3MMk8suiTf25E8AJrAl0SGwebFvcd130m3L2Ysvm
tcqrLuhqc0SriXU8bXWc6EmoD46DTVPMoRJZk5+13iXt5uOcevgIe+cmKVdr+izvZkfFr98MaljH
mvJQLcOjmfZL2BYOOZs1HIm6Td5yWhcsU2zQ8tSc1pSo21x2b13h/VAVxIFFMockQiD/S/XpzqzK
U7FYMphl9j5KLQ+irh32qtG8ENXA26jXd2MzEusBB2UfFyleVnlhr0Yd7NjZPkV+4GWXwhzgJuDI
PfUZUL5StkjBzVHTcb3UZyVrS18Iez4Q41SSN+CVYBqKgXKl+Bq1tNxVaQeJv1csrnV5ZoX4w8Z3
HvRjeSxbBuJjAq8nZqzmZNOXV2G/7yUaOpgc2AwVXye/0Jla9IlTuw6GPhlOMXhOc7+VZHSXpKzx
vawj/MQuyFEv9wSTJMWVwJR2z3ibxeRDFSmh5/3MEAjwKGRf8Xg7SGawNI73idkTFIoFZ2eaXXWL
05eSUmZO/GToQ3Ok12hvmdsIn7a13HfLKEJdjZMTzcWpi4bhZ2E3YzhrkfY2et2TJec1MCiioZMt
CtzYumt6DyLEZFUs3JlHSarVgDVwdiIDlygWFndgLTDilx4eEae+Gst0QQxy05I9eCQjK78ZtGrP
g9Dcj55ynhvC3Qrv1+IMz1k2vhSl5XdlUgcloLbUHrx9it98r8bRNSZKFx39jTnMZ3pDOmiLeaZt
Z349u+SoLbVyFH2ukr82jgdRG+VFJ6yGBR7egDj1y3o81spwD5f2LqtzzgJCCY5yZK4c0wZKy70R
uUKssFfZxwWChCyVt9bu9Z3eDup35pLRARuFnErdzT7JLylv1Koedto0Be7STbdqUTF3X4EPgly9
IBOTFdKQI3ipnoiFec+7x3o2jtWo6Ls4Y5pQmMW+HxiZL3kxP0fFaak7zm9EUP3LbOviosQ6Tciy
X2R1k8wjjjeGJAJX87TgKjPHUKY6WsaoRDurLc2XmnN8zrmdX3I7uSoNOuqh6FmuyARrOo7QUHXi
61h+6Hmlrgthxq/5fEdkn/0xyOZXGvfi0IHG9M3eOrLdOSa1Eo49sRVRvdDEj6w87JsxXnxHS++U
NH1ZrNTeJwMGQiU/pYT5lha5nPjP+XzQ0Lhz/z07+JnauDjbEV453YaiMKGk8Sty4/Kh2lcqd0wr
L2nv/uhsboM1Gycff6laixOXLGSr97vITS5NrH4j4v6hOdGyr02ocCz3q31tFWVoJxNWtoRIVTJK
8hDmTuhVJGAJYaBKmlp5TBKoekYnwcvJ8dEc1PcpXVilVQnJSN1HrpL2V2kcAKOR26FQivziedxA
wzK+p07UgK4SmnZoBSpltQeQNblRF87dYoWZQrRGJWz1qFfK8jYty6trS1ZbIxnEVsN6y2Dvi64F
jspkgdtmrJHdFHWSfaZZPIQM7FG4Ww4zAQdtxo6s2NpP7FR+qolRnpZ5zI9C7dn2axD0U1OfX9bp
x/vsVeWDmiOJnwcn6KyrFYezZdFkeZPP+ftkKOZrWeXiOVOH0V+c16qx+lMdtWaY9MTwxmNRcaVz
0iq505OaxSZdjNFPTwDscBqWnTGrlcBsmUYhyJ1Yb5Id9j0K27iNmAIFxOKA9J+tjwy7/lA51qnU
FPWpjftXfba50JzHyJEHPDHAIdD1+lanXKCLVDv869XNqFHaG602BI3gysTL1p+YFNIQk0ZMLlKE
7KmvspvEU09y0mnxNb/WNea+VXtMIyvoHBE4yFBzB51+xn6amZFZWC9OumYbrWbvgk4UJckIDw2N
uAiLAeMGWInjnGvPpUc4sSxHtKA44ptoGq8QUQ4J9CNu6DhoSJPP59ZXW7QFK/5rrm9VCUUwTtgK
8EZ40RWD6hMQlp8zag5vnrhgO6KU1BCJ8Q9R4AbXALIt0AY9tneor+nzGDQDJ1m5dndaDoslGn2r
UILM7nzix751URxq/bYi9zb15t0sB1R/CMet+7hKvwq9OS/CDthO4siYKJpi3ganDBwlPpSRPEYp
4WUt1k1XAHSMQ2nbN2xJ3IOGHh+WlJKH6RzD2jKXR0i5dySb17ucdSMt3PKDKYHKv8lIgwqi5NjK
8cWlXwvMedsy2ldZ8XNb6mfs2GdN5VIT8/J7IOs0besstEaQKhUOGi0+Gal+5cmm7iMndkFxYWPc
GGty3UvzOIjoksrusxOP7BGfCEoNchEFjfFU11gdm/i1AsvV9G44eN1pUQp8GMrJoZ9vrTKYlKwL
alJvgmkkbwixQjiJ1mBxO/+uc/fNKrivOCByu32vne7bVKOzNbJ7iepbkRaHESuTkpqHJCckM20O
uTX+GhCWABO4GczhfWmPpEEe6jampGdnUHq3Rn5HwNvPYdZvRXyrmo+xvTzUk3eWBZoMU4QuFr+O
ODdbZQIYDTkrK06zeurOnUmBM8fyIvP0w6bgzYkH8jvPpXBqqk+91Y+2UIImv/RLEzHZai1MoDk/
V8WXmVX7d5XzYFNSm7czQghSUi9tW19ro3sYFMJZs/hiE+MNGOLemsh46x4NQSaPWk4DQvErC2Z0
i61+UdM56InHDUaFG6VFwgsmODl5ZM1TrUV28QoB92JSrVpCOzu685KayQ9U1ixMYyLuZ42gZY2b
K5X3taa+p7FVBAPpf9wL8jhL4+rMX3DpAkLid8skZhCDBNNO3klW3ksPhstve3kzdyo2PaM7SEN5
QGf0o23enImQPtv74kkierjPH3UCsnckkbKkKqDWjcn4yZLY27tNHuqFaV6qmdjiqimPy6TfEVl4
P9rLHroiIknB4DySI4YA59tOsS53cn5JFW9tKxLf5S6L18dy8N4nCqaM+0ytiF9HBbNMPwyHIaeS
IwD1UuHb5vBYpUPABPHaTit3Q55zLsJEWSNUB+4BOVmniG2sZtvvw3CFOnQ3x93FUNwnT0Y4dY23
NXRV49jj4ujAK+vND7l85nAQLXC0xhm7w70KSIvQ4fXYe4AaeBSLvNRApB7YSf6aauJAVOulxPXq
W+a8B1eJXUb4SaTcWWO6z93+Bi7Wfk4bINf1wwQMqW7edFym8PKOJfmPcapOd7Fm7ZIRc0TLCkIM
xg03Ny0bjMOe0VOe8Z8pClNNnrR0TQuzf1VtDSFK1CelNshhLhzdV0ZxKRrlkOqwcNrk2HXdz9xV
XrvG9vOZ9G9LJRnO7fR0Ddn7KMrxpIzxndVRly4Khw1GInAtgrTLLMldsOXjXlGRB+XjgCohaX4r
6GwbPcI7W6mPueK6ewf2wC51hj5w+tE4aSND/dQh+7xwn6MmeW/g5WRikLeMjO+atn0ZlqL0Sa4c
bxp2Mn40Wy8mXEFf5sMSGEb22TfmU60Y9aHq849Ep6A0yKc5UJ7+GJDK7/SoPSklc2GURW9QGt/L
HCofVTySCcLTfWfMvko6Vzgnk3oT1TCcF+nKXeran/FYP6qisgJNuvddhk5Rj1aUTy3QAkkwMfZd
bqoV0cjA/MhQ440SKLgZu9q7THiCHIX4XbE5BhRhlkfHTcZDBmic+LBpOahsq8IUzTW4zhJEiTeN
JFVn1U0h1IxfeRq9alr8nLRoGGiSp/WrySuz3BFGGFUy4/qQD2fYQTOIdqpO5JgrmVwbMA5hpCw+
NqUHFET+NOqPldvsWKrso1Q0uwLuqFe334YDTaUDplTUqxULOCcW27wJuzGqLk6q01G0mRE4bqsE
0zD3IaGHHsgFGHXpYCZ7fqUY8qbTrJc0kjHVylQDFYgQZsT2EN1COcRFbTSKfjZlVYVN2bTIakY4
yE6jkc4Hg8XC844fbCpPtpIK+rSvWOHdVrNwNnk28hVV5N6OCt2S0G9sq/ztctcac/kziVT3WM81
ALE2Qw2GNeVnmY4vUVadFBNEAMCqm0VwtQHxJOHNuNUHHvOp0s/Up+RSclYFHQDivBl2jWLewv3z
To5WP0utUb09pDKe8VFJTlwtaPVpP0Bs8Wnq1MO1GxKsln5oxaTtp3woDh4NNox6BjETGFd/TTjw
TqNB5bdXkcH4nctoH3jienpE5yyOLrMwjF3XLrYfE7NMXae/EJX6ieYn0CbtjD39zuRJdEXyEfOo
VY7ynLrCCbQm30eEoSBNC5OqWxkNGvsRrILRHDGK4VrO4AvuyIHEHB3JPazynS7jo62N57hDh955
c4jveCJEhbF8bVUMcw0gIolf6hW2w/Tb9PJ9akKeSI0j2c5ns/1k+f5jEu79MA6+qVuhdNEcdHI3
SLA3EnZSOoifkZf6oig/u3y8a8E4FPN77Ei/ruYHw4yvbBTfoJDdNnl7tCja7NrySyifJDU9uHXm
G+m8I34gCQjbvmU3cG8gM2uEvI+HV7UWkV8X9jkjRXqhEQVvQa2ou5rJr3OM9kTUguDQtHv0a4sP
TaoJyOpbyyRoIKRhMCeCBGrPe1RrcJDoMnhEFiUsmhlYpKN/4iJi9siiT4Ej7tqXgVWl25d7YZi/
+hE7JyoTRWfmge8v1AqyrGu8gWwSsJCsuC83oc2Q1V1KkCAaMKcNzYiXndxEtoWIdgzePyZpnvRu
26x9SJrsUI9y9e/ke2Ss/jinz147n5fVmC/wikbMZonk044NeQLu4B0rk6MzGeLDkqZhinJsbxfe
rtSgQTX5DaSJh25OvzH5PmnTCBhEXX57KfiJJP3wqg4czE1u4PkCTxWqXOm64jyqeomEStceFTID
qLaKF71uSXiHC+AUDa2BJON70MkM11j7xclvkXf1KVJH74IkCzBunxkyxNJ/7NKc0jbpCl5FI32C
tzzAUuqqF8een4ai+W0UdyrDyWsydheGT2zyysTm3jHARTnICg+6Sg2lN1ku91Ycn5IloQk1nSdk
NE9ZWrwN+LL+ByKO/6srA4b5/2ZlkH6uwRN/cUKsNuF/LAysPzA7kDSnrep9h7/858LA+4P/E5GF
p+o2f0tfc7D/sTAwjD+ojeCYq0TpGOtO4J8qD439A84J8kwsco3Wv/ufrAtWE83/N0E4RAwQSGiT
FKK6G6UdoclfsQFiNkqRdAud+8C16fViIjq6UtJ7R4u7J6ezp/u//F7u//zSfwMa/ZdviDxFVy3P
xf3B2J6Enb9/Q4sKILeHhC4a5mOAEUEJhK58DjAkw3//ndh5/P17GRoEN8/CfEIyI06gNQb9rz8c
yVRF5vYo3Jdm1omoLxrmL+oTpB+gSSVNNmR/P3FWCc6eC1clHC9wSxbJhRaWnc1FkzI/6fNU8yMt
i4+YFLAt4zanaKtbynC81UZz5yiR7keUc2kgsCA9yR5VM2feZPSBIu3CuPWmtGhPCZp59uVaI719
rZRa/TVpXUVpCOgpPtjOYvM5oIuu22OVCuYWVaaJIijznHzxwnQZ7QlIqOYd44NS3Ne0Dvoex+mc
Xzispy/ZpOLcpUvjfJTZVEN+XGLnPrbS6NKwgPkqGNumfmVp0MEtXQDOC5DNQMv3qR2Qm7MJhnx9
JYEkutTLlBse5WQOczxB8tLMAVEXFsPYUePCvrVKB+0BkPcC4AEuTjDdy0S1flwf6q84HrTivVKS
HmvGqJRZe55miRB/IhceVYMXzaUGx6qdGnJrCVpgjmfm2mIXDEFsYc2BmtGLY4HTkNtNKCkhD8Mp
Tgn5zYJWNvX41ibZ2F6sWKmqZ3es55HRRm1ZA7norTqoL8444Q5kNAkSGPRcGkFN37sj3Xgfepjw
mKfYk0Li7m6OkPQaoUCB48ElVUW3mBjElaRxrn3f2qV4gFXZOkXQsMJDzKOOUcnCojTNmVjwOrGc
5d7pW63KA/gqhlNeoeFJ9TEiMrd8jTMvW8R+bhBxAHSgVfiASVEzgvF6d54f+AGQT+AXgL1XASg1
Rdf6VpPUyBVaYMDwUXXNmttHhxVPeV+minmNegD7IX7sgcbfXLrXNp55iNpBzGXYdHqtBHyOdsUI
XHoWM6AugWeJgCUPlt7OyuOQox/wJ+aGuCycsvtaM+mXfd8AaD0samPEL7Ira9YXfDWV3mRmbB9f
4fOTSDuARwMMye+6DvQqQ6DegunFslJ7Truzq5HoeRPtIi+LZ6VHYxSIJNQW/CPpWAymnXygcmYV
yC+sYqZn/EK5ODY3oyit+k6zC9e4LYapLc5I2RODihIcJAGA5pJwdxk9OJKobdd/tJgICdR5K/Q7
W8mJC0fhPuLdNUEa6+gX8lw9QiilwUoZzjTfal2Y+ZEx7xyfhc223xe4nj5ZoVsFsNV0OpGLYqo3
jcLMdC3u2QUsNx2riF7uBfnKHWyaCELtQBpJr9hlCA4XQnOfD+VwIGLQiYOeoGntIIQ6V6xgETND
Cp+boz4Lm0RnmxDqIEpRdQGnTcDJyUap6p1qtSIPy0Gq/thlVnVkz2urYdxXLCDBh3qoVpU+9+5z
D7bMsWFC95xD0owvES+ye7BaXWpP8WTy+O4VYqezl7qO4H39P/bOZLlu5erS71Jz3EgAiW5QNTg4
PftOlDRBUJSEvkv0ePr6IF/b4iGLDN1hxR/hgR32dRIHiWz2XutbZjtWNG0J3wJs+WUsNG0hDHsU
1C9st4BhCZdBi/dTw8V73UkAsCthxwKjbYJR6px4ehEd6G9n9Y6rTPS9IO5jRh+MSWllZ4g90P5E
4XK9J61gLMV8F+tZH20tDJwAotyixvkK9ZSD9WD1mz7vrH5tsA3k61QHg3/HrBw41AFVkA/0AShe
rfQ2C7l8ytFjif5iOC5X2Z2C9JrMFHgNqd8GkT67HGxdOE9fI1jghvFFp2LsMS/RkHHBD9d5FRdI
WaQugAxvyhbH2vA9rBGvQ2rpZRCUzbceHT8YP5C0vSYH8BgRgtiHXxvR30bNv/c8nJu/ayJO/uP/
+f/1VPSuUfTi6ftT+NQ8P6mXR6P/mEQt8Zd0dMMG+SgW4uPiv/+XlkJy/nEdNKlSN3RBEg/nhH9r
KQBF8r/lEERqkWC/WI5af0tgNQMepGDLhyLpEvSAiPNPTkcvDxCcjDibGcufYLtEr4JffXmAcCtU
gXoUYbCKsvEA5JBljS9y/f5B5aXOlhvVogvx0NiS7eItz3wyCi5YkBHotXqrPotE/dB3/WNnjRvi
EUBVSzax9wc8faxFzssRUvJ7UxzTneVQ+JuwdzRz2LUh7dYW+O8Va1Ow85xBW/3hKAZKRJ5JGBZv
F9nLy1GSNMyHKZnUsochAhCNsZNc/j44Ty6v4L8HWH48g9AkU5hIqEnSxml8MgrunoxT1AL2HqU/
KxgcebhNZXzO9f5+TJLnbszUB4/28tS8DGp4+JN5Pu7m+JqWH/i3H3Caw7AdGq3xJSceClp2u3Wq
SdtYmjGdl4JE+Pd/yuVQ/PIhuc5KRjKxRrvG8jH8Pp4zYZ10bUBSmul8dkh0pMEDtFNi0v9gpFdT
wzCJIWefkjoCJ+GcPFkwqdJIkpG2nxWNx2kGbWZUXfYPRjEsnbGQHpv6KTKoT4fEjt0OYGAd0f4G
AR5oTMYal8v7P9yrT8sgSo9vGLs4dyjjdKYn0uvDOfKo0C/0ZarfwLF6yiQui/6W/BbjZwOiZv/+
oG+8LS44hmf/UuNbp1ccQWgfatxFa2rIYmNLjvh0O7RtUVfeBxPx9HVxAeQDI1TeMjgO4KV/OTGI
T7O7gbQBPxlC6h+la8LkD/IPRjmZ7obJQsF0Z7H1XCF+add+n34UFUXoYUmmrFml+zQkl8yg9/SY
B38Yy+4uQ2Fd55bsAOF1X0VrWcRtV+NYIeftpjMcdBbvy3OOWMLLQ51G2Qev6o0nk4Zt2cxDPiv7
9EOum0G6dadDyIbq0mzweBdYjyMOnn3Wa3DhyZ0uPvg1T94Zj2iARFjuwa4hTeoBL9+ZWdhJwzUG
atBgaweSPe7S2mr++MEMfkCHwgO3bO/VK4v0sG4QFTMI1utDKHJ54AibbKKgpsQ6mOqDD+2th1oW
JtthjSJ97WQPk+6y3Oc4X/ncMcc7Fa1cL9T+wVO5yyACRjOTnoPE7xMRw3Q8VWTV+CMAPnqqGvZ/
ZUx+2eYNXvhU37z/Jb/xVOxgTEXe12K7OXkqR2rdzMcM6z6AKMOiSQ6FXo1/th0zIXhFHC/413IO
cE9G8aYy663JRvCEuwW/BeGjadeU2/ef5WRVWkZxMPIA3rZwFDnOySgt7p2YeIvMh7pFQZV/u0Gt
nHALM4MPHuitoSyHhZdDGpRvcTqUoYeYBZwMqjTAHkK/x7tG97ArQ0OmivafMtvfR+v/dzlpWS9o
PQpuAMvXRHLj8gZ/24k7gMpZhXHVJ8HrvuqC8awns2hVTUP3x3OBkRZYCbsJc+/0lBYIvKldGOXs
jCGNwt7usN3FpfMPHohVHdsrZ9zlsV4+UGSWztBS9PftRGsuZk3M+qUBwia8FFSIP2AFv57fnHCX
bZ6NXko+rJeDDWSGwOej7y5ok634uvoLUYbu4f139MYorq3bxA+x0CKVOPlqMVHhb+ET5WJbqQ0N
hy8YfpwPpvebg/AhcX5mTkC/ePkocU/oYKAziNaBEeTiJ69CdLQfkGDfmNmu/dsoJ2/HqEIAu7nK
/TgYor1bZWTdtDWhWcbg3L3/q70eCjQNMckuZUpm3GmOszVo4wRfMvVBjlMXZCskZ8iwksfM7bQP
3tAbY9k6C5whkK3oKNFf/nheuvBaJJkecOTlWQpz6rylnPnELUJ+sDa8fk/SZssF5cPhhLFOfsEh
MDTajAxVsq5uLDVpZIGRy/P+j7dM3N8OzCwLEuQA6zZKeO5w5slsKBJnyAiKpUsfVmF/YYBA+Ew3
1m3PehqZaOwMLXM/mIGvx+T6YXNXtDj4cXc8YZeSZZIbANoQQ+q0IgNcWMQ7WtY6ayh4SpPC0fvP
+Asw+vIhrWUl0m3Hw1Mgf+G9flv7luAkPYKA4YedFzS+YwJg29lehXS/9Sb3kzbYXrrkx3Rqqd41
02ZKKvGFym/zudVdMORB0qFDrwqD/CbbAyUjO9xYqDbSkR5s3xhqW7qzgYcOB8zn9//813MOlwTn
5OXWK2iDnPxcKmlCmmDsRxioqoJAMEqC3Afm4JuWBciH/nw0m+s13gvWO36zlzO8URnpL4Qg+UPi
tNN2gX8+KCT9ilayZ/3dB6PAA2/rjV3pjamgCykAKng0WznOvhzNCOIkxlmf8drTZjXKCLV10Wfg
IjUTzf0qMsePlvLl//JkMui4ToTFagHMyjFfDomJHFpaSsJi46Gz6+wf0yxyPxXROq7JSZHyI+79
W8/I50t3hBOL4Br3csCOMKhGq9kPUVNoqy40H+lyXODxAkKUIS/64/fHj0mRyHEl3mdzWVZ+m+tm
1puOpmTuh1xT4pXWNtW9NtXpIZGx+UH29xszkxRVDDR8P0tv7GQst7LUMC0qUMttxg0yDe0s73G2
ZDkF8vcf64235rjGcgk2XPxB8mThpW0e2i5dAlQVVbWugaw+GPRCUPK6RGCBe9pk0xR+sIm9fnNk
+3JqWmxK1K+9k8WR7MCOjrfgW7Cb5oLSfLCBD6ofvBi37NLF3P7pQ7recrjgST36nKcLo2ZoKKJc
zmjdMA47cNQxyJZYdedZNIhjQrT4tWag63l/1NdvcTHJG9IyLJt/Y518gw3wwtJBUkr/ac52c81O
VqdImdHzfjQ53VffHuuX6QnJGYdm4ekPSkKYk/Wo7vzEKBCmzpPMr2tPIWYiYa74lKFlv0sbZHar
eOq68oOl7fUcotLAfBU87FIgOnnQLGYzjCvE+45S7UW52AUIBo3APMxDcqlZWXIfWJDKPhj21Ua+
YPpIhuT7xwvHyvPyi0yJqJoK5Kb0EnLvMJJvRchG5H7w3b81CmuoNLnwGcI5XdbmfjYmUcdc0Amf
XzspUkEvdLsPZuiruULNiw9h+QXpF7OZvnyWth1Vr8Nzwgs1RZvlREYALfR7uNbzPxmKcsqvlrQA
ofZyKNB5qs0tZMpGPth7g+jFtRQTsiYiLXfvfwFv/HacsCx2ISlZXn61x39bM3M9dtGdIcsbKzJ+
czBLBQ6hrPzDcvKviqEBNHiZ/gLv4clMGIymS/Ji5mYEGxmzdxBlX8GswoR7/3leTfTlLVE74aLH
qswx6+VPF0JAoytu5b4HpbhaNW7Qa+S8eQrqna4dxlIjRoLEnerPZzp3WUopAJ4cCkEni3RqJlZi
FwgGSBFdgmm05MlC+RP/o2FcLrTcLj0m4snjKchFjj3kPjcQ+I1OhZyRGIGi+mBa6Mv6/uKowO9o
Cp2PyXHpk7x6HphmwAJ4X2gCQ3cirDa8J+sbxJeVHUoB2T+melMMSPNwTO8crzA++Ajempm//QXO
yYzxsrFxOlvnRthpdu+7nV08koZj3b4/YT4a5mSjs5t4nOjCYgkwx/Ei99wHk/zID2pSbw+yLB8Q
RZfj/8vXZvQ9Hf1gOWsRaai2rgjh6uWaJz54bW/N/gWVivqc6U9h5eU4GHj7tKuN3LcSaECDHPXb
hRxIWYoTn1yV8N3PCRj46Jbx5uMh2WFR5LRHsfnlsFNnlZ4oGZaUdqA/0ZzMj1mIBvv9V/XWCoxd
mZsRVXroo8bLYSBwapQsOd8FiIdWVTnJLWhu6ixyMDHnvz/Y62daBFl8yEvxnJu1+XIweEayh/9C
raAaWrKho4qgFlyMf/5FMw6HSG7xJgX0V1d4swKcWLJgmbObgo7vZbgD2RF/cJ57/dtxdbdh4rIm
oq06vUk55SgrQ5LeazYTodIzFoM+It7a1cuPonyWyfxy6eBIZTD7aB5SRpQnv1w2jb1mc5f0Iwj4
26TU6l1FstlVZOvlPi3y5oMC1Qn6nJXe4fqOMk3nBLfU+E7W3sSqrMnQOhTRoIWSK2wPVvmUcf9X
3K081d5EViUeC6f1SgKFncz45CRT5xw4M+BOfn/avPqdF5M+9Rh4xhanrdNVSxWkzlRlP+KsqrVt
DCJ4J6hm3EQm4NP3h2KanPzSIAKIu6cdDGmXFvfpoTlAphC0Qez4WVlorJRTofUeVhIpm8+FWYkk
gwU21IBRZom/F420487zleojt91Jtg5om9Rh72t8NfFTMjWqWMdgsckPnUvrMuOmRSoDHfQjeEVo
FKoa9HEzKQdnRpK29hnpM8Ry18q0obsoIP4P+IucX+2ReICo1M8c98yNgWcORx9WYXhWq9wuBK/G
G41uuIxL6n23OPVlm2AwBNL0KReZh8c7kmOK3zONg2/SAxaQb9ilXETBEFBi7PgGplDcMrHuVOa3
wJhyZ/InVEvFzRSlmgNwMtT0rFmBMcopwZGy2kB+gkNXbrpWtxO1gi1ommDKkwDg6Gw3BNvXJhoi
MlBSklc3nqfyEaqkZRXAX9xk7nCUWKBBj47lZoGfkOs9PptuiP94RWDDgIaqGHswQGFD7BR4UBjz
j+ZoRhLrZjwF9q3Tl56HZVgV1nXZDZ6zrWHBNIeWF2z4hCx6+sau5CR4dIkVfT2UXlLvoA7b3mU6
Z5PnD00/VudBWtfT1TCrTHvQwtxozgJgCv09QnkT+0Ssi2MfRoUFdn2eix+1EUw/krLTsKR3AwgC
EikD68gCl4kLW6aJOhCYOnTgWctAbRoc9PbnBDwCFq1+AKDihEH4XXKochdLEyYMBHQYm8/MYcTg
tKYaGMWPmowCPLosyiXpgVJNz9CVaOevTD2Ikq98bWmwDmqrCO6CAL33Ubcq19k2qTEaX/JRjxOQ
ooWyn0ZFogYupirOMYdNrVGHm7Ro3BxctBrFLWj1LkA9hmHpqkgNIKn5XAvnWA+F91MZnvFDlRlm
I+HYebgHZxFlHAgrgqaHFCjsVq8q7cozKf4t5tx4vDc7FejAYySKI2PqLfWjjgPxxTSjxlllNn8b
6VwklazmOi7qLaDG4Vzg7MMpZQxiflRaX7crR8VkpYlgcFpfzzm8rHSVxp8NZcDG19F9LhDcoKvX
HVXGDttCSCpJJkHkbiCcOeY6EqP5rPc5AiUL1DKkCPpj8Du9JekIbE1y1bSJ/iyMJo3XZT8R+DOk
GlHhQeGqA7LDoSFT2BGjH8mmlH6KhMpeQ/GtrW1RCeNHiDAuWQONchDwcREnpxls+LANhrT94iS5
KS/CyV3oRbNtY05gzrpQcrWp3Ki01O+rgcTodSlLbzg6lcWdS0UpQng3mMS0lUMRPpNgBkbYyA2z
wBdst18d2N7tQ8xhuPNVqA3ceNHcqS0V4PquKUoxXThpCIiCHDU4FT22DdSIqsdqdVmVgnBu5MAE
Zme5Gwks0n0eXEQVRFQ/DFp3iQzpIGSHcWLezyl5AI9zbBe8jCQBhJ3HBa31pNXlAwt/9Fh5Y3DL
2m2ki/HYTh4wRxQsN9BQ5v3AmvlTCdl+sfpcjWcUDZIvlDjj/GwCFJeugqa2xzVn8EBbC/AJPzAB
6Q8Rinl7RQsLOKiF7lfbUUWvQ38Yg9L+2pd9LG5gV+nNY15N4lYorb3SZ53i0UAa0nzGOlRc9UAa
MoxTlVfurUCl0J0dvb6r2j7N/DLX3J/9FHjlYWphCuy8pDOAAkd4CbVIWOGughCi7RAFhT/MQdex
TriNNxxyr4b9gBWYqOOIE6O71eM6Sc6x8Xn6UQ7CerQj0dgkZUnjM27nenI570dazcc+uvFxCgXg
oWnK5/OqiwrC7awy1ZDIhmbpo5TGmoJON8KwOZSNeU3Qd6Sv07rJ+wVXLd1NDkq7+xbQz6+B/ZZO
uzK7iNwK1hJnWAVOjvW30ZL5BkqFGr4qgGNfXeLQ0wfUTql+ljWaLfeTjFjy69BaIjoBDhq+3uGc
37GW9MY2d5sKsuAUzLa+DrV4snySy/Lwc6aP6beqr41HOyvdYCt1kHh+YmY6a0PMHqDINhr6mnoM
OXu3gUYK932Wmsp7xJYVhzsn43NdjSVXEfAopnFrGrOQgLwDmZzpgWfW0MwV5HuB3DdZO7WlorXC
MEUeBwbE4irErZ892kWGPTr1CNA7dwjJ6B6itqLGO1QVu2Qa9RlCR/qELhMxgccN4R1vdduTcrpT
E7P8i0YQvO0nbd8dEc2Ow0HOvLwNWC6knChyiG7zPMi5+yIf5/Knot0/cWfq86chcpwftWe76nlM
Bx3tU4+WYBNrZUqg7ayRlZRi9cP7LcaFv9IFmfBuWK0Q0Ja5GY7wsbnwkRPZJihBO4Jjx5URZip4
NGq7jjGrd0Jnsrv2tMYr6ard0ujvb1OQtNFdDipVHvQSD9Xs524n842L0Sq/h2RWAj9u4EowS+Yk
Li9UNAzpsQG1nO3DEEeU38+uxGIFIKFWjwXoLuAxHihsr18RlaT3X1uPtv6T1YZNeBv3IAOeTXSk
fEJxEFmXdR66P2QZACUfhNcSE4tuI16hmZ/mw2T3WrzBgGjJXQCVJkUyYLv8wn5RjnH9iZMRqCOM
agBO96Od6fJeppPQr1ROLfHR7tImvBv5pbvd1NdDdqXkXOtb+otRv0vCycRVZ3bZ42AbcrqdepOM
QR4/qb/Rbm3JfEgn2WF1M2pwXpo7D5i2Ogdh6+SYR6sh6PxzhYQW3roOiBg1vjufJWIe3D0YZIrn
o+5BL8O8qUMjTjPR79XU41HW3VivrppJYVsciPrDLtrIlg9zFYmu0L7meaoNOz2qIcFrghHOJZxl
B38Sz3iB3rbAVtiOub2qe0h820VOXxARNhvjddhoqfGpt02456ornfOefm77XHlwEi5lOJVUW5xU
6s1dZCAgWeXNAJmw1ZxKvwYMnLg70UrvSWuFaD45wYAzUdqVZ+Bg6rTO2rA9URHVtARUr58G9gQ4
oR2g3j1V4TTAFSlDaDL6lE8Pvw7T/6O//V/6ElryH7nEEgTztwXp8ikn4OXiibZ6++OF+Hb5J/7l
S5LWX0jjEBksdS3KW4LL3t/iWwuQ2S85BXzZ5ebKbfw/4lvjL5q31MOodCOi57r+X/Htku2Os4e7
EUoW/lvxRySzV3dNdMHU0+lP0PfhSZeCyG/lS63WmfEpjvLSXAjsiH7PO5uQR2pvzyybH6n2XhUF
KG4wiLl0VJG52cvt77fh5BgPnN9Q6LUNdp4UnT4cLwydv72ANzqDry+0yzAW+gSatqwF8mSYKNPm
Wstab6Wzbm8cTHjHNOBQJyDHwHUPh33QNAVXm8mEhDFB4uF6b6zf/yt+jfLiHs9fgaLpV7uaxz2t
THCdE91YDbgdK1V+S9D33czpbmYT+FmyaH5vul6uNM7ZpKsCJpn1qIfosjAjC5VW10UPzoUyFOWa
OeUfLHQ9/Zk6RnVb97l1yy6U+DNExvOYFiEV4TLTz2Cg6LbvAMFxIy9wt92o5CHs+xGHkMZttY5E
kG4SwQUmbzPx3VVBKrGswIFd0aiCm2V0KP2L4euspmvpVcGlXWW672ZRuQUbMdw7GhknOiFf67x3
c3L4nAEw2f+sJe10+P6/WUv4AN9bS7KnIX65lPAP/GspMa2/4LvS4VsaUYiJlorav5YSk+WCmjmi
PRPdmWM59M7+vZRgf0RXT3nHRUXNxW1pk/9bx687fyFVQx5A5Qc58iJg/AMoIm2V5bv674y3fs12
WsNUUlie6LUuPbzfPu884MowG/O44ujrJD7H7Xo+bwii2gZpUH6KCjEMK55h2ESuVNsxc61DREHr
OvbAeRWuQdiHobJ7Gw/adkw1Bb5LzGS+V/p54+nwhWzMROHcUEsBqNYe8TeWB86A+OY8wE5DvRjl
uXbkwGyAixCe4CN2uG3nYsMfV4Ec6iHtDmyXYqw+yZbIt8iFi2bU8kiI+hlBgODtIR6q0VpPVQGJ
wQO+EGJMWmlpBUVm6s+Egvtm69pPzfAeuzIlng3bEuf2w4SVcIUWdNVVEliPZlfHitP7KuJwtpk9
jO99466nVAX3df00TSZAltjadwbsilDajF9jL8rTrWeWly0lpy36gnuOTruwKtbROO+roN5ziFsD
pt1DzEn9TqTeBi5zsyIh4woTOp76Zl4DsvW72L6QWvoQENcN1UDmMGD1LH6MEAbV5ghTIybQSK5D
u/rKSaFd5S0Re4lp/BBNE31B7VCsRWtB2rN0AK7kY/kdQQwHTF5EUgSePxJq5wxhvp/y1FyRUJTe
FgrnfUlMmzDzs9RzNQIeG5hFNdnCqhPPZiujdWt9B2h8jIR2U+X3FvAPK99SeL/wWgBs2TA8KZg5
GL1keOvq6hK+8bFqwQMegwnUQAI316fxjidtKA9Dq39mRnHjdvszw2tvC6M4rwbq2WZvACPq7Ou5
mH4ox0vWZlMcvH7s8aaNsDKmPfmuNYkv6XHoIhjsc/49jrvnUFpXREqdKS4itPRwXyWxBsFwGn4C
LaUDLYsDvV7oPCRDNILowVJ28MuzbK05VkIEEAzttKcTCkhHJVeJCAmBCPsMUMZ8bhSO3IF4jrdU
3W+VnW0bGgpZwlUoCOJ0L6rmkppKB0+qfg46/bko5bqbpoOZdkeYggUme7rrSucqErQ0xIGqX3dp
+oPYrxtdzT+NgUAXJ2zxtuhwEZS59QyYPDO1L6uC61Q08YMrCZxOmsuwEndkrWw93H1wfiZ9bRhc
aLDVbpwgOpRzfYzs4lvTxTMllhBcm1TfZN9/hi2Zpv6YcJqHm0PqxL1XmmuT6pauZdZKJ60pCdrv
IZGuBvRFU9h3sRqL65o6w4oAMCjKotP3SWg8p5FpHCNNYTUbvYS+RGWvEy071qn1xCF4o3K4BR0F
pOngzfWqj6/n8MyCrOc0zZr0ztWk7wOgRcrTv9uTdSTTalcRGNlvZ31c9aMVrqnbuXz8IDQI6bHz
/FCoHVoXP5+hOWGKnkb1VV96IIML/C3nWxiyfg1MG9zpo9nclSOYs1xfJTJfGTF/O5+8n9ZPg9w1
Gb7X6rF37e8RUNMUDKpDpi+wtrmqcY8ISqcc9KuvQzss+lxVlJoO6YJy2IoqThJyAy6JfIS3hIPx
1sWEOR17NeNKMs0ptp6tpJcQ5CSrTrKkTcSuPHjBKKKvZOb9amVOTlrcCLuRxZWjQ2b5UlL3g6EX
yyA+eqrWc+AMTl45+2AyJlA0rRmkZxRDU3KvByM01oKjJuCqPor4o9rQ/Kaq3L0SXhSrta5p/Q2Y
JS4U+HTICklKcLHmnPeW3ybU4FYuAX3RLqql+QjLFFzaMIlK7eBi2c+hCMm7V0WCz7hJgCydWeRQ
Q4qwAYjDU1CJhMtVZDXEo9BM+nVDlyrftJ2WJduZ05WFdb0bSeaoQpL5itYUMB/MrLyeEWhtgka5
u4jQ7i85GVrBlPHBu5Yv9IhsMhBKxUWgmgMOSlJa2vQzNZLsqUHtCwb2Cj29dlE2Bcl8Ae5E6gkJ
RkbID6YOgM6SgPZLcqXWS03d9NCmx0P33ZOy2rcVTAi97fl0KD8oq/Jdb9wXhjrCh/CO9bydhsZv
x/SstYYLGgVEooR+DkjSBiDf9SQzJ8kmTHt++PJ6MGHAe94uhYqk8ENoFSRRVtppjytWHwrixbCp
O1p+0VPHpNjQ3sdxDLKmD740ADW8oHLOB2DmK4i7s8zA9pAlPdjRPo+d/QDwpIaKsB6TGCWek267
JF7Vpiz9TBvazYCg+6hFGaqFYWd2vfXVQb25IhKQGzJ30+3MV3Sww+6THZW+ohPry/jYzNV6IC0K
pAGfJPF5tzYOeLcKtxj67+gvilWFSvA+nKL8fJw4fxoCDls43mS48g8yy85ylbbkYY+Bb1tBv+qH
YMfb3HVlVyEtb34A94Gcg1oKVWe8j/qpWut45/dmOCHAIz1LZURy4W3fVCPf3jxkGzeI8ushn7aU
gH8q0m4wElKaaGBhiUs3+mLKqdlCAzzLm+q6JdKO+rQPrXk1xckO4zXBBZhnXe8TkK3zqppvqXqB
AaOGuFaK0G1BH72t0h1q+L0j1E8xtdeOmWdXpEv+sojvGl25G33Uznuru3QUPRmVeiBHOhhE954c
n4LhiuBGGF+J5u2GXN9GMVqL+VzZ+bor+jV6UMFW6vbfS6v9JJMEzh7WtEM76tFGyykGRKO5YJGL
TTXVD60zHueony8DLd/bsKzObXPaUhO5bq1wKXxTgNFG/OwWrqxeJvdz9FT07SaPuy2AyQMlBB3b
INz+igDuMfmSz8KfTGKIyEpaBXXnHXSS7NwS9pfDL1A58S15bKzHsBRYl0eRU3IrQz+ubO8MeNlP
xwT4K7VvmSr3bslEqnSI9rj6kcTgPkPgQU7boZu6dJfG06fKqLcTicuh0Pehk38JA3VRldG+DvhA
SOWatOJHQoLQkOcb9F8Zx5h5FZfpo2m1exuuZRsUV2nGjUeJ0N261lgcTGvcmXWJ3XrcDpH3rU2d
tSRyOziPkLRUNRxc6PZkFLJl3Dc0gwBpcb55wK68CUiaaIfHGngZ/YnsU1cJdsErbxbeLm/xRwVw
rAxtNQJ1A+tBkdl+FPVTn2vPhOex9Z9TLRM/4rw8M1LDJzMA9AJkicDbdbH2kOsIAcPEMXZF6uaf
uB0+6oPI7vgmqRs77HIlUurSErsws3/aibkRLUea2htYfbmnslWOPsSa2zhq6olickTUX/WoYTEA
nKRv3GkodlYpA87QxTpULIXuRN2K8majXeYJ+Cbvqx1ujPSsiW/ymIpRb5H0FIOnK2PCkwlef7Tc
+LKDQwRdWe6Yas4qjAyBHL8761u2DFE+0Q0/q1r30ksRBdVxBTYzUfsUv/DshygiI+iRNQIXRS4g
ZoTPQ9wX7LRfqwyaQVjr4caD1ts5O+qOsd+LS9nSNAGl4u4Dow4ekiEARrzH1/95zu2bTMe1qJXy
i1d/6yFcdEa078up3UyBc4OIZ1gLOMsmUa8rkEJUfvH2bBM7cNZUREmYnHyZMH8m3PSlfUmdZkec
VrOOLbFAIHL1UBKu5uDJl/Nz5ZZwCPno+nNz7JN1V4/z1m0NEByGll40xZCt60reK8UWo1f0ISnB
f5mNZv4Zx/x/dpTGdTO6SJhDG9Vde+3wMIPnhiN2dOb6kFkBTDEDUbSO2a+O18kUnpt4NfrK3tJD
XFs1RFSZYUTNHe1mnux25VESJQBtvs+X/qE2ndVYYzdFAKOppDVHjPijFthnygn2JnR51ap15moZ
GELv3B2j8yT2MDcgVCzcxy4fn+GdX0bFjddZ3wK4TGwun+uRxIXc3QRdt0nAKG6GQNn3ll5o+9mm
WtpIuiuh2pOhd6Yn84WRhDqr/8BzUMqJu2LTW+IOmcYVRM/tGBTrGU3jauTiCm+lVvsKqcSq4X7n
h0kJRti5rlxtF0kJoLSFU1/ae24PBLq0lV/b4b5pEr+SJbhE0mTp+0GYCvt02sPRejBFx2Uud0lA
adN7j002WuAFRnAwh+6Bg+CxI5VlGzRAvujzHonB40zwiNLK84F9GFdFI6HHa8eB9Sso8m8eAHuC
YoLdPMWb1rphW7m3+IcIXCW4xTRAlSlJtcYi0pEMjmM1do+pqfl23F3OlZ7Al9V/Dopw7lFsuzD5
RNjaeRdRi4W59lk24wU5AHzb3n7itdjBnrQOThxfAwcoFncCyfG2TGz2V7Fp0RT4APrwwWXFY112
3ifkFi0sdHcvc2f066yjEyOu5pgdOXZqsosT7oShOTzalfm1yKS+drz4El74Uz3HG1XkD1E9Tn6S
e9C/9e9d6/kZiOhj01/VWPsCR+1rVQsKZPV6qOS160Tqjv70NlEZzBmD02nlVDdZ7W6H2alXZjz8
DGfUxV1glCwReGfoMdcr4bFieV2/qUfjiVITTZ/J/B5ENoFrVgRie8z3WjoWW4XRxgzaLTlQPfxD
Lh+m0y+BbA2nRPkknYJ1xAMuGVrTnTub30JV3nO91yVBNg7ykMDbtl23hSqfrpvU2coyvB26aguR
5HZIwk1vOBtrSDYl3JOiUXt3AIIRVJ8rDu4ZiP6u4Y5UZH7tnnmZ3Ko2ewDRShrlDXlddLIsB6Az
HQHZLkecVQXlDoVzTEJyFzgXCjDKqiU6/mtKWNxG6sFYQpKvYbP2HTeF687xoucwigUc1DiLfoRm
N18kMgGyLMpCPzCjtHIDy50XzIGEfD3gklEfAPGLXeO+0Y3qWuizOMc0RHgy4GQ/I14HqDKWZ+wJ
4pA5tIvUxOU5mOeLOueIKyvH9ukvllvO8xE3aiZwDJNpbTtDs5vnrmGvEFswJ98CGcErJb5QP6S5
7vm1VY/72oFQq/olWDIqHijyaVzoQuMbTKP6sXF0Z0errifQ0Yl3RVCBIZVuc5BpV15zhdVvAlOj
shrYFuCYPuK3z2tzG0Wu+WCipBh8Oq3ECGjhZNxac5BYjF9yzdEoNN0HbGU0ylBU0baX6KrhNK+7
rCfGNKB5zaZhp+U5W0ta75xkztbDUuZo0rajlx3pV4UdDMe8cON8K4Z0+g6qCkLmVI8HVqDyEDbR
dOhRtBzntuDu0Uq/bFRIwSA2tpPwuo2InPEx9eb8YCGn+NxUDrkxMxIfmHSivCVOZvgZcJ4CjWw5
u8Lsg//L3pks16ms2/pdbp8dJJAU3VmrtmrbHUIuRE2SkJRPfz5s7zhLWnvbsW77dOxwIYkJSRb/
P8Y3TjaujBuSpudvhYw49NoV7h9VA1TsiNeJtkHOKUjxydQl8Kc1bbtZjmS3TqjIk/BoMR5ekr7z
j5Gciy9M5OSaleleL4N9Cu0Q1TIr1fTdk2Hz0QwD+Dmn8N2H0Tfzdupr79J1J7shAM2LT0OospOt
qWJXHNXJVq2YMldnG6EWnH81/ULWQyj/qHUOPTf/qqqxRNgJOd296KFHDsEAKHKtLzZMJb57TxEm
LrbFIq99xwRfJqfKH2wC2g8obpz8GNmNdWgcO34YxlRdqLxxLyv0k7tK2BeFlUG5XHy7hqjj8W1G
W5nbwGvsz4lM+08AwchqaGFe3YLM5kASjlX5JUFsABazA6zksLs9BdoQU5cDr9fexCG2kpn8Rmjw
MG8y7Y5wumPSgzQdhAuoQcW5pMZ9CSmp/WiKcT7Le1deUPJP2k0QR74FwtuJCYxaZSihgUVegl5i
u660+8z5SdGqZJGJ7eAsy+q9iZczGfm3AtkIzejoburVC2zYo27j85GcoWMqYJT5iDpJnQDhVZ2Z
GNDBZu56KgAqUCGsxUrOF00GNncTD6z+G8RMBE+ndXQMs3HYcZAfHnxizGl6u3huAs719c43geTs
UcOSN5ZNWqfdHL21rwIgO4jv1FinR5u7MssZgjnvwBF6WVIii+k57CSjFR+BbeWHNmzEDvYcKq4w
GCFDqudhiMQHy5489gH1RemOV+jWa9iPEOeLKMpvxbIEVwRx3ymvQhiAGmzqhqNxF9OflNaQHNux
D64mUFxkcpUdEPK6+VzUYn1Tx9ScVVneeVsXifgaUdxmFxp4CYEDBVMq/fv22EzeFxmbeaRKFE5X
iUSes5nLyr9khyz29WxRba1ch0yHbDD6XDTgHXtl4qPfRlNBUlzdfCudhZrnEvgJTxRx3Zq+czva
bLUdh7MUm5F++JQ2FXiohaBCZj8wM6RYTzomXwMJwqLr9pG0HNhoAd/3PE5a0jqsoLxcAm84EdF3
ZnB4o5kAnDs6TbinXe48uN6ybj2WcDgbPQFdzyXX6hz5GXKBvGi6qykGyd2TYHTpNLHTMoWI6OCO
nBB5txZBUcWYM4oyBExwDKx7m5TqHpVCMPRfhO7B242chnOf1pjRah/5w8FK3WOvx0vVO+OdYypO
971rT1+DUtkbidzC4sBckBDsozzZ5iziZxyv9HeZdelhCTsib5YhWQNNZHpFkvV0gViPconjpAOx
N71Kzv1ZfSBuqWHzQ5TZbRm5zueEM1i00T0qSc6QHm9bjl5NMGPnRTvckDj75PX6sVAdhUWT3IoB
SndtOf5OLwCSFQd6yh0etxfoqRKEIwXuvXGOSxuPnyI0g5elS6WtDMrzHxldCJw+u8JKT2PZfvKr
/IOYzMMQi1emke3IrWRbyjncuh7aoGFjoajWeONO293HcA74L3P80cSihDAaEn0M43hfq3BnK59w
FgRhbNlkmYCJB95xqYNPjvLuqSSJI4ku3iYq3Q/jFMwbe1THShJpU4Aspl/5RN58uksWz9xSZ/pA
d/+QUVvN7Qd3EcElMMIvE/OfKFvqvZb09CUiAX1rgetjCkYhscw8yBVSdhh4k0IL72dAvY5gjUNK
+u/neFbphsXAx6U5BI9Z6+/Dju59bz/ACvY2UxjekCEPeTiqvpaec217CmZvTOZET/CgJ3PYuNJW
XyVjpWFW3qGauLHBv+1THROJAnY9GO9L3zNA5+rmDv5ZiPFtutSF81wv7tfO+C8mf+xi8G+x2mfL
4B7L4FmVdCCQlFJzMhUO2AI+oZAv6N64iVnwiCTkap4AHZIix1o7bKkiLhttC4opebdpzLhT1MZk
oj4MVPnwnp6mptnzUQ+SGSGm+1IZ+8C5+WmaA9b1yhuIPc3PAS5XmywHypZ73l2g65iyafsw9v1N
HPXkpuQUvNDuZTbnhax07H02l9/TDplKaIK7wdb5CQlRcEm94aTCJEOVwSYvDElFtOr4A3yUfEMq
wXd0t2Dclaoxx4V3MFHmjY92lSEi7+kwk7NFcVtnQbQ3tlgDrE70dLyPvRo4FTRPpU8+BWX6HZ3y
72OWj8cybcyOlSm3bxB9WI9IneuzMYr96uj61icqBxd9Ta2aDIun0CGfIZimkz10t5qwy6bvMygY
I1s0Vb12SU55y36davEMPyXfKXhrjHhS5cHfZ8c2pE9PReVxzKiaw+6/TWyUhJSflysilvWhGpPu
4JVVsw38oN/pzr1U8/TZL8uzKIG4xboCybtSD1TjrU1XARP3M3NsJ8/bdnNH84hmxpnE2qEI0FnB
5FJdqd53d1HhExeIFsWN7Z0tNHcO0PHgpBvus6SWM32cSY7Y1UNEttLiXFkAwjfw1MfbqRdQiGxO
sSlI53lRHjkq6Yx8xRR8wiVkzUUqp8vbuMlCAi+ch8DRWMXQpn/uZTqe7NEmO6JOSAGKiLa4geGQ
bwYMyUCuwUdPhq52J0luKLr7GaDvJxby6YKwkS+LFWefvCUJr+MuPuEixJpj+RxP9NoeyZNt0uhz
TkWxLuJ9FocZIjni093C5Z0Iu/kSq7d1AD2z80p1Gfek7izNXoTRy6Qp2FH2sChJ0RiL3PnKSLHB
ivndYV7WZfExpQ+jaA8RnVGckAKtM1qMfFzZ+zTt5ZXj8542sLk7r/iGCP5QoyQUbPM2wRgfYEo+
6tb4Z6BRtp6gUC0Kdw9knIdE2LTFOS52HzPynTawojvq0eY17/THpYjSS7LJdnMSCFIqWFTYYWxc
oCRHB6G18fLzGv1UJyRVbabolBNuJhbSurXV7ocYETDa2MdlJEouyEiqys9FHpzyEshTwb4K67Wv
uhNWhY0sYn2Z4UO9Hm2BQTlKaOY4TNWRHS87WhozOYwJSalZxKSW8yGpXanmUvfLmdOFJbvWXp5E
dFmjIj55TVmg2rAs8lE8uYXo+DDH1bPlTq90sfi4yw2qCcxb3rpDSD9GFJj6vpx2btWy1R/te/zh
j1NrEd5ap2ceIXXzFF/EtbiSrQ/VfuAo36cXZHKdszB21IBFbq99zYORbrMDa8X2gu5GXrhUHO3o
ohRoJJ1FPneLYeSMI7lMkxTntEMerAgDVN90W23pTzHd7d2ATvqq4JMcFJDGLQrBnNBc9m3uk8o/
deOr7mh2WAx9KIvow5ZMfjeJ/7k106YNvFU6KGhg1RR8MWE8KulW57LhhXWSa3dYHohYe1F2+8me
aCsQO7vvQdiRdqCHkseq/XmzlKl3yJMw3EWcMCMBPdvtrU3M9oxtA6he9JUb8jZuB51XaxrZeU5C
X5z0EDljgHL2hUkIAWgMs8MSUmoolM0BwvJI5LL3UhxGXxO/u5wiuLGbDqnxFnmJ2XHsv64myOSl
FHS6sul8wj17TCsvfAwK6svQ31OwDUF3gyvja0+3Y+is49riHCw4gL4TpzviotHKNstnmatbBLdj
Me0ryAq7pfQ4wJTqQXMXLpdCMIEL/0GQXEQGBEveAhOiEABnudGMOznYr779NR/a8Yuhf3iQQcEP
/2D7+DU7FUfXUA5vW0kKRODe5D807k31VDixu1ljEnN/uEe+7ZwWpHRR1L+gVp3zDZjhJ5eCbK5D
itTGv7Wd5LSYYMN/O1JTpamRenTIWdon5nFb3AH8hOLJy7q0+SOxP9BSR/fVXw7oqB3E+ORd7Oo0
Qe2eHwBr0Fl0EAxVNBunSZzrZLmL2YJ4dkrfmRZJUr0mkAioaGcbH1XjUWK4OrHU3Ggm+aCpj24o
d7onvCgij6vO44tkrC5cTfIBFOQeny+JqrV7FsHE3QA0Lb+yoICdjbzmUFvdUWVU1zul2l3kaOoz
tPFsiLQ3vForhHa54yxEDBpNOTK6POJdPLVTRNVunGB8oAJMuatvTqhIN0J8Y+N/qlLrqm442+dB
+S3pxiu/bJ89qBo8qgj64wc6QluAsHvS4qYNauhdMuvLmk1h9VxirRBkaVAroqbm9xmRJOXBXeYE
GLCAF180X0e3vOtG3jLbt88831B8zC6iBsGASD4WAKS3jWheK4UcYSayiJR0EontbG2VzRT9ZTJv
nCG7qlLxpS98BdCkJVyl8y7IUO7JgUTLMKT7iLzvz75dtc/ZYobjaFH8CygK7dgznsxsfYIOu69T
TYlOjjt0IOO2zRf6r8W5V30r8/ja1Gi+ZxIDhukh9ZJdaI/3SmAQcMwrtU76mXbMixXPj2OYZ5/7
of4wc1gdWwrUzbAvBovjUKgvoG5fwA0kC/dTYi/bBrWe3WCZKINbynZHXDPHPoa3jzLGYSzGbnuc
BMU7FZCsx3n1AFb6rDTMSe7cIefKrg0xKNUw8IfQXHcNSzMwTuQKN7QHzppcHCblfrU0836CC74e
7MuWOT7SoCm628Hp2Gci6aiTnshQ4rncp4rohoTGX+TdE8p3bmb7PE3XrYA3xhhGfU6A9i6sWRFD
66OFGQqnC8F8wYj6Zz4Kl4gl0V3mKj6wyu7Coe/OhEMQzHCyw4pNJGMvC49mTr8SD7kxCnOTUjRb
SM5ijiuT4KGjll+ouDz2njx4eBDpId45nX5OidcyRbJPcYYMMtU7Fsj01U2YZVdp/uQXZ5zxN23l
75cFSVNikrPWn6/AQfNmOVB3i+TZtoZz4rzCvLpluzkecrrEE0aCTYV9uSVszLMeDFng9pDsGwwy
1sK5weVs0QraBs5Fjzyv8RdDaIFLFbciwo/LrJy2InHFTrdyyE71ghJg8kjVWI4iRiyYo6xa/E1c
Vi+y9J6HYL6h5lbuJmr7fn0xtKDNwVkvUqe3VkdsI/2fedoH9kydPm/m707M0Smevdcprbflwo2S
zZ0dFfeLPI9qQ/aDc5/Vw/VI04SJveVERWL0FGVmnxcFsgh1pNWIcx+c73YJGdmENkf7WhfXbqmX
x47tKRNkSsGVcoqXeOdyrvdhT1oLMeBfOzZOWVvcR+VyH3bjKetD+uRVdJUvob7Udp9fI0labtQw
XUzOwlYn/vYXVd2fBaI/hGqOgIy/BgI70MbeCdWaaFjiomZogPmUNzNCaTxidV98q4O2fNbTSCE1
q+fgchoaeNoIM4yzH0tavfs/XMlbnzhqvlV5F4XU8CD6IcJ9J1XNUKn7lRH1Bvle9xIRg+NtBDVB
gm0I0LvTlWV9o2wfPpS96u5D444HGpcd0PvFL77/uJj/03D/P7GSM/677vL6pW/7N7LL9f//lF1i
YYaEHPJo4Brh8gh4Qj9llz/+BSgPlm30DD8xcv+WXdr/Ahtl40vmK1A721Bs/1d3yT/yzBFl8tj9
CF8xqtB/JLx8I7sMQ77TyslF3hl6Hirzd/5dH254Sghe/CFABbpzUk6IXfdl1mgEm9AhfZV+tZHY
R9owIRfse2vpB5h3w86Ty466h2Qz26bPWMSWMlrOMtUXLPUBLNfhq7U4X/5vlP1U90Yocv/7IDu2
37/X5UvNXPW/ESbrl/wcZ5YQ/4Ic6fEQgbYFNjjYfw80K3D+FUD8hD4rJCyoH1SOXyMtdMk8d5ED
M4Ewr/0wGPzS98roXwxKEQJt5rmvdO9/MMjeWqVBnGAOpmvE9/EYzMJflf1/kfYqeg5MXvl4pbHP
9Q6Vp6lAjGH6DBCz0yWkzl3OVcYJl0ixkbxVwnl9/RSHQ9Vc/+W2/afZe/1Zf5EZcy0BgAbBZaBm
D/FOvL0WZlSyymCeX2kn8R3wTa6dmvPWZKP1aKqg8a9cipIkhYwmD3rEs7Me8meyq8MHPLAZ7XRT
FQTLhZE1Q2DL3PC2s+psOfv9df7tloUuFkweKG0wF1rdu0VmmIAUT9ItryzHpowgot6arqaopk2r
vJpEROAxAIXH1qFBMQg/bXcdcjb1/M8vg94cT44ZiRv27m65s6bqE5blVbVyFb+07kBwgOOuYkK3
8kmP60cz+QRvI7OOMEiR3HuOeFSFP9/7/8pre+fKkKAZgHCFDtxrG+oimI23jy3OTY6fZYzOqwKh
ljj3MS+YjW/6KrLpkeCPejBZgXra1zNRxTV64uYsdwjRo9Zpz5e/vy3/6XKg9kgROb4D0inidfvr
iJ4imcSkGATk9DnUY4GrcRZXRIfRGCVes6s9hN1jkaBmtwKX8C45eBYCE4HRsLhVXe7Opz9c0noH
/jKwoeCumwCXxQE2De/06tb5y0s22YNqgD/oAys85q+xU+1jHFFh3GHMSVCUThwL+9LPvoRjOV2x
C6Qs6/s2YZ01B8XwWGpjxWuZ2cK+PwVYvcCbzfReVEpcG42DQ9870Z8oVfgE3l+3sP1AQpWmVcs0
9G6IOfOCtNNCyeyNCBCwcVZjlT3SVqyQdpfdHNwZaqvTN+MmdfHSjshFP8BXmNpPkpM6dYnKtWgH
/eFu/v2qHNgj9CshaLkoh96NN482keX6VXZAsKTQIJNQ05uYHpAOsxvnh3++7zvL6okupDz0VCrS
wO8WYqDJNgkqteTmQC20Vve/v7AfrKY3j5lZWfIKwOxnsf6bMaj2U+r8JMPuJW6fxt24secwfbrI
W0ZCoujDUv5xZiSNmyGYquKltp0RdcWcVHh0+kbyV7ndKH4tbPbcCRrnUyOMNJdIoUbvfAZzT6hM
bFF6OHlRl9vfyMHS/CjdhRPy2t9/oNUk9u7zuI6AHBi6gQ+B7t2Nnhea6F3CCYBeUzgdVNbbZNob
5EnkgyKK4RAQuzEtumBR9cXvf/a7V8aRvmBmY4sD+RY+3HuTFR0kmvCxG5zR+YS6tVOJpjObGxBW
yNpoFDQUX8py7hx8z7LKX6WBNVD8Yaz9ADH+5RYgNQbeszppwgAeKukob99c41pL6yDYOMOhkNbx
Z3Kbuqy9lHaHmmRNS82AdiGD8orsOujzRcUQBqImXbNqgoZRWYCYz19tb5I25QmF9R5zu6WUsx2s
JE3mvTNZ83yRmMDyX9JpCtGWhVKwZxtMoAvCqFyko/AOsCW/xIPHr3ScEhPufn+/30+bq3mPwQsq
zpGM4OD9J7VkHlVtRkk6BsrDoAwq2vEKzSWuDPo5HYKxkvh0Paz/Vg6li/VBG42+zcvaqEbG2NKA
j//wAN4NA6jb2I3slVnGRngN+3h7/xvpQv1TznCoVovzwXKMbs4tsSTlFsGFfz2lrHjkiqRWeEQF
Vid/Wk04Bbx5B4KVXG6v7DSBmxMSwNsLQCoxBoo920HgqTRXU7iUDj3KWX7zHASeV6mbd+ZDmzn8
dVBM5imlnWZvurrM5ZmpRD9eJl1FIjSHjXLOd6U9LZ8WcryX7e8f4FvHJ4svu0dP4Bxl0SOc5D0o
OghLnOkx0agJagdwBsBDYMHoFEpljSeQOk0zTKff/8y/DRqYbnCtSLtwcJv67uqC++vCZkp3soIx
7Q/UDe2QaGsQE49xXljyxks7+H/cAJXcD9jbUX20dVxe6VZ6HaqyisnxD4PlHdR3vQdsQVAARZL1
CjPdu8uJnRxXt1t2BzrL0U2o+kHse+gpRN5DKmHDOKXDLSWItqVoqcWWElp/W+XQUrZpGCyfxoqK
wffIyv0rp7NLa+/h/CbEwy9gtaRjg7lqYF0iYp4YB+uf7efWi19RYaSjAEjyyR14ey8FtcAxQrx0
KFA0DLfFOOVBvDXZ5B7lMhnnCcXoMt0MzZKp13FolSH1LZTf//BI1zfqLzPeehm8/Yz4kCfLTPPu
MjzjoTPgPT9kk5OdE2QnbvuRdiexuvhtad8mY0AaIKiQ5rIksA3LjtcmFJOneJqOlbZi7xWNeDeq
P81Q719FrkzanIa4OkwatOPe3qA0wowFJLWhuy7BPQCoGQMCa3Xe70SAJGRnSTPT4NbkqeKRT+HJ
GCmz5FDmJFE8ePAOKJhXydzcl6os5M2E17G4YWT/Eb3141re3UUmLGi7HNEC0MnvrrVv5xLaD6zN
BoMOav4eGSrRq3QmU9HRza2E6HcxJzzRb+gM41jwZ5GcKPtq8RwQLGl2VexW2y6txvEwI6I7BKPo
p30Sw7Py2NaQGzdBuUebtAQvOK7XdkzVDHdjYOtor0mIAZUkB/8czZMh4HZoJiu/ouCQdC0J6om+
D9DU0mNoPH5CUCu+SuTIgV5+P6D+tonw17RNIhMCfuGlfLeJSNjzt00ou8Mk0ODe0o+glF+aVssP
Lg9Pn2WLzC4D26oe/z9+MIhVjOkMaX89kb+Zm3AvUPMmEdbUVTHuItnpI7qvJD1gk9bgQjI7phrX
CWP+wEB+d0BcXyHQkAxVJKXsB9+74YPaMbGzMCtWQCSm+yqXAXzntvq+VLWJPgWEDTo7kuUKRFws
xct2hixa/OF1+Q/3fQ1zW0Hu0NAoPrz9+MotKVKHozmUma27g+4nwYZYilxtGymS8bahxLUr3IJu
yT++8RE7YLmuRDb3/t2SSZOnGcOwMQfhit4/6CGu4teOd3qbdaNPf8yEUFT2TRi1f1qP/nY08Nei
CAVgyQpo88Pffeii6OtpjrpDIPvKRluKQJuagYjOW0L/kDZaudgt8FjVISG9sTxyovLxvXdF3F0o
2+bm/PN7Ab0ZWRUVPLa0755C3qmmqtOxYx5Qtbwswqj5XoZVdKkdy2q+D+3kny8o+fs/PP33+yag
FBw5wQ1S3wwDpqC3N2Jpapx6HNEOGA5GrMlTHT60jdM9jA2d7G0xamKC2sRRyybpfSvf//5ji/UZ
v53/4E647At4ATgOOe/e+mwRWessTXcoZlNG/SapNQ6sIshw7ORkwgi7sKMSuwSIQrTa0rpRU1dc
qNEs47nLPHQzmAZXJTi3duU5dIN/+P0l/v39WG8PeA4vDEN+e3eFfRv2jRWnXCG1+mlXFH44f1xW
Fm4UxaL7aI2Fm+3CcPhT2s9/ujeUt4TNlEiKA8E1b5+NV6WgteelPTTuqB/6xKQzqgSHJBlfVH65
q716VSwblxD6nJTxPvLrS5+4ylu78hc6b7NAWnMJbyp9cfohDv8ZN3LdRgEkcNcrY79LTefd4tXg
O1to5OmDyZbi64DiFMrOXBfjfnYqwi0z6eSfMh78nTuL/KxMQjqfrgA194dR/PeJlInECQJBGAWX
834VdQgGbRpsPIck8lOLsVyF+HxL5VhntYMJejePksjfjc47AlAT9AX73LMT9+73Q+VHEti70fyj
CMI5dB0t76cVOumz1BH1G+x+hLHqoscMlw8l2KcRJ164C7p4+EICboU01sa+WRfsgw4zPo+rYoLz
dmTM149jJYL+T1Pe+jDeXRvwaJumPwd0jFTv3vRUVYjAJfoHdiO+u0+HsLy07Bl3PS6AC7YW1WNv
8vrRUiFOS2kZUj2TXNZHocbqe5vp+U/kVsTqb6/JW1sq61lJCGIV1pno7QhHHju53Jj8ODd6yqMb
soQXjo2Y3SZ+y9kvKvJ/LKxi0+fMhRI34FbwF9SUM5KZG18jhf80/jj/5m7H+Tn1hpGzpejT9cDf
Z6WasDLaU2Ln9MZNMvVHWjm9RVAswpHlaaonlb+6QWOVD4mtFvkp18wtyA3dwb/vvMTPye+1bKhu
K5Awd+J7MuJRnW/tJqmXJ6I11KTQw+F4rPbdkkc4OKpctYD//cLwbbeF1+aWwaYTrb5m5Ha2bg52
iTsuOtLqLPjyGfwYB3We/fqjY7lk/IlM1xhYBA6utQ4k2COSaJ1F5Vr1Sauas3aThuv5fsq9hMKH
Gydoeo9JbjXUeajg1/50Vw2BP067prOH+TN51rN5FiqZRX2OPiLni4Oh5s97EqPRjx1hfVv5tMW7
4ECvYlSiBBxTB5bOttK1u26Uyb/o8lXqxZ3b9QO9f+D0hd/5163M0vXv2KoiJgurKuqWM4TvS5Ac
Am72VN5Yle+P7q0VuYljH3NtZioHjU9KbI4n05ONXJ9Pxi71gpBaimN4YAZ2Ate/rjbTDCRUUcsU
UE/Ipx6ZySo/Gx1ru/R+tjxBcuNMsA2XVFgrTVR2FNbiVgk+MsOoHNUFIFbqJTKDS2htY+mwzT4k
PRqR/lzgFmLgpVR4uPWkHtvcc9vycm5s6kxLz+mlNXziITX58sTxp6M4V/hN/orYLec5Nb/KdmpM
eehFV1XckrjWa+3t158UokRuUJAB4VJnvqMj9YQHv5R3IUHfy9MAM8JcRyD8Xn1aA90j2pmxecFA
aWNKFlOFhottcY/0Uosl9Xp0RFHKs+wLa/2hU0pGlAtbsA5ePHw91i2Eo7UaM+l5fVptX1CEhZ5o
y0ffoYh0aAiAHnEfpzMmb6ck1pw8nR9XnnrUol4CFddIntq8YPq8bZzRKqIjxgSBuTXvF7XKgqcg
5K0wyl5LrJ5JOARvwjDRuC2jJYvcM2ec1+pPAfjQic5tr45MeeWoCJkVQc0t8o2qKkt1MRuBVxpv
O56lD4PMB7/eE6RhiAJPaNsjWh4sE2JnVcwVxJRH0hqOGF0x/PLgKFwRPFlz+H4Y56pVT6IVw7TJ
jGIGQsBrimnaBM6i3M+LstZLBnibsIBPa1TSss2bYaz6czZ+fMZDoDPFq2Wzkxzu7LJJKM+S8Fws
T01ooOmhZCsZBw6CbP6bpxk8nDo9CazvQyiyhSGIONnnL4WXJY27z8Dk+dZ1GaDIu1uaeK3+ZrWP
3A9nmGGwBRJMa3bEEL/+VgxTze3srKjIX3++Za4Z1i/yOAjw3jpLlA/Z/eKOwoo2FE6a4qWv8pTr
lGk2864wxawPHRREu05r0ILz17zN3fyjsNC9n6LF8wYYm4skrjAdFejgHExXfAcXsqL8UVCsHjdl
Qxf6u40dVjKOEiwR0X6SDXNnQlEUBkJWGH8g5aga1kL1mIRWuO1z6iG3kc7bDJs3oJqj0BTAwk2U
Ui2ZoTioOb9nBhyiO0hcC/8SoLWESZyydCOw1eznNIyrH89pkQ3tGIA5g83UXk0DtfqfHzhLiwCe
oczEGF31iO3p/5Ve038NzJT0zy1ZmoHYSXekMdiVcz2hFNZYseq9GJu+2XsJY+ibaoW2rkTb1gW2
x6AP21vTRWV+8sELpDa6x15B2uwX6wLDTTKkuxBmCxnvCW2z65YSEr2sOC7If4QpbJH0i5sixiKR
tA4XHCOl4an8fCXcWPKgftVnuX81DXpRO8n0mC2B8itgyG2LHNCBQcjDHk2/YPmNtOEPMSY26tc9
6X/c6XAIxXxhAvQ0LwRHrMNwqnstz5Kiwxx0iOECRHd4nTq+lDLyxDOl4rjWaEfcXdzQSholsRDX
lL96JhaS6ymLBVoBOh6y7JIBCwapneDNIOQrOYV2DJMwPA8iK+SF9kbgRtY29YlAcjdNZxyWOZzY
NFZ2deR1JRWhnwsbfQE5Dce0QcfeUXJpRfqh1FM8flkW9ObO9lebAzflOl3/WssLJHP0hiAbre9R
CjSJ78+7v1a7fy2/earWjcKvRQKZesKr2Qpv7XT87JlI46/r1VC7mi8LjL9O4lWv1neC8L91Lc4B
E/NG1WO3rp91nGQ8rtLEkGi2o0eIPa/Uz1UPjClWeHTcdpw5/+47+Fa6zpuBP7WRtZkJdsBLwV1H
OSZ/FrwJe/jxnY2zvlGRmtbxgL11LaLXIcxgawsjjk2MQbjPt5J1yXPatn7OKyv9NIXQSUTxUraP
uRVrC7uIXSh9SIUqGmZnrxt5K3VoJcy23s+WEv3xiQ/cJvCooQXwDoYuYUD8WV0Yo1smiMkCRuye
BZQ/WUPgPVHAR/3RrXsK8XPpKwLkvMwFuVpfvaz2fGvaD07xoy3x8ycEhY1qexfMa9YedIlyXUAl
KKvCPkYEcSXscn21Lk+Vlr4GPuS0VlM+tW2/TlZRnFl2/hk7zHrX9QIImoQHQqVjtZI7l3lsxXVf
OWHL3DiYdZi7SqzLcldPnFEPyiUxUFzPQyF46DCx1k9BM6zkRjYMae/U2AN+nQ/Qjao2f1lq7bYC
uqwsuBUqG6QNlWcYMXjjD12Mzd4vQwg//LhTdRqsPz8tY1o7meXjCHr6tS0QgFjMl6abw/5xtiD2
XBgABMTarDJAG+5AhehRHLI0yNaLbrx1T+iuCgmz9VOiy7LrLE9Z9jMcbtxkQ0Ypj+PX3iNzWsX/
18JbPyRsGXbE92Or/eGuDXXCwxyiCncMY2X9hnFb9XwcSf4RLxFqAgt2DQJNXPc+HXUmDOV5qFzd
aB0V0q7XRgxOyvXSfn2LAN4V25IW1TeXJt3O8D/ntAMediSJjPiXjVCZF4SYNXLdDlfq53iuO7U+
uiSy17folyCkSSufy3Irl32Ai5lv/XGoIfiWBcc4Sr9Sqzp/bbu01c6OHX6yBOsIWT9mXrYGi++Y
94VzUZZJl6Ut0OEC2LflWkFyzb5fZU/BYLX1xyiNQ/09iPh52FlrG6tTFHRN/REbAU4rTn5FiFTV
RrfbDCdB+DGfuColXLQWzprc5ZSti+cchzIZghMeWjQuqaZkg0y766L+gyqWZX7WtXIrjAZturTD
Bk6jwzZs0DwZ9yo1BceOTRFJlaHyVrM19HsGdJiWjxOmZ36DN1VpfzujneknFNjxhOFZ90M17fVE
wTzazAhGZr0rSgbUB76v5BiWQgSov2UmhVAPwtFZAEhwb4pAXKLYxXh7FyLKsctDhDVWmhvAvxOZ
Ms2gkJwGBrfQrRAcvs2piLr154N2C6d8ry0c2v7Ww1PiQdCai8raV47TVzdNB3M7PE0aPvhyHgaz
qV16i0vqiv3SwWTHH+AtHrRe+hzxzBpZ5woCWgdunP2zrumyYjmYFkElu8L9bbVX0L/WiW9keK8z
Xq5YwOOfu+ZfU3aTYcdmH8X6WTIT+/46x1OajsS4N2FOrm3XNTKFpRt3Gv+C4ThU3efV3GBpkUWZ
yP9h78x2I0fSLP0ufc+E0bgYCQz6wneXy7XvN4SkUHDfNyOfvj+GIqszZ6YGk5cDTKPQWVmpUEru
TrN/Oec72Fdax38mxsLjnR17TPLdqvdnM8eQY2aju3IMJTIyqIwKK/ya7Kax8549HARMVWJYUXgK
QzPGjuP0S7mal4Rncp99X3KJ5p4hJiuZJn4F6/tLChHacOLafDY6bOnMUzlHaUBajozv3hQl8PK9
bGJyplMDUX64I+fAmvVNgNwTQgoieq50PigUk/Ov9iTxk1/3ApGx06mvrOWutwAScjV9d7pkkSy3
t8uxhmfUn9D06h1DrCCJr34fFyyUC26EvqqWU5/CL2hMvS7ZyETNZZu3sovv6BODwQREZicFEU9m
vPQreFGXo32CVcxfEi9fLmCoUDypnFeKkz0i+CDocC66Lr5ht0x/1aQ44fkxf+9+hVvSZlmhtxx4
HpZh7owWHvL85Ff9wGsqi2pZfCe5URXDLu3tpEkP2F6jydv7qMrA1/WiqG+tzqol73XPy8apwafG
gSwB0c4xsUulf17jJH5rzsjJcX+9Lt9tjNG2oVmvXNdti03TekO0ZtrdcbIJ8oz5wcitn/lTVomI
6yC/j+WYupUG6btw7kLcLe+4iBZxQeGL5TzLv4+8Lsp86pnfl2tQGTFvSIq/EzpfEeaIIbDmezOf
4eq78om7YDnzrEkspYIk94JDtfsu18MgX9rBksnz0lBMkhYxj6xl1GBqvdx0Xh/3XBBeay6Flqjl
3JTbLDb86DRWE2S3t8nw9TjvHV5gPW74hHj+vbDrDrwSYAURfvVh2wX3/kCm4wF4iBHMaxDpgwWf
jM9PjrEHiNsEwKeuzObA2i/1vhgTiAfEpbV+i0akrnoThbyNexvDQHWUQxhMT1WQ5uN6dmdrhlSJ
V/yB0mqujX1b+o4Ggs/GHtANCQhz+qRrqOyvMsjNYiuHSMYGgzIfr+IqRPiMQ60eIUrcxXkNX2MV
Z1bsgbqMjZiLbJ6mdNuV2n43A0BzR6Po6uQj6aTJZHQuFy6D9uvioiPp1D3OHWEH9/io+uB6IGWD
5xIwQ8KLrrGUhj+DeUhCf+O2XpFubNbvLj1LllbOAYqD0XSbNq9EYW24JiHpnZfWLNgLXMlFgbyF
V47iUbmsrCx2J2Z2iYugnT9+d1y/q2zKgKXq+R4SfPcrhhUsF67d47W7C/2KAl5ZNO/FRsF68eQ6
goPBh7L9btRDft9y8/351981lPx+qvQEIO8wMj3i4xEjvkzfv/sL6IJLqfm7zv39SChnWMrqWuRL
FW5YXS1eGRtUH/UwxYppsb2877vZ8qpxgmvV55WEsBmMA4e29PiEbaJu+F2OLKV1nOAlKmFwzFCv
OkZkyXUpvQhvEmnUZX6hBiTqLs5DvRwZyLGWPsigQeBfj8lI8/CnZR4szUwgaCWrGuMPJWiPRQNx
JAknfHe2sAHPTBr3ZviTcynj6JqryfS3aa1jHa/pysbsgUfKjQCul1MjRmzXbL2PgT3lI4neVjVe
hSkZuy42PmvGjtK59Sy2qC91+2Xh6Wq/qCX65CPy6jp5ihNf8DFsG4D9H11imGO26hQ6BaKbQQXY
/bqfxdJPxdO4aDhm8ient2rEWF/SfYGv/MIzSD0Nzy4f+DobfgNnjQj1cn6X1SDIl/geHin2kmWD
DASF4+KQrZaXo6i14CBtqBiojerY4W+G1mvcK8CNy02gTVnwVv0+w3jiPMYT2J8tKpzYrM0Uxiw+
VDzOTmNk5GSyVuENc7/voV5YOT9O9l3ON4KIAmZUk1qOL9+cqUUdTPy8ZRWPhD1v/rykl6ETL3uJ
L56xpomg/MkdZe82+8kRyLAYmnqVvCzwdC4vTi1K3u+8p6IOVrK1loFG7VZty7+MLUVZr7WyBnzN
rqMDPpj6txCKIXDmM/PIwVNuSmI+8LLI3k8rfzN9zwBIWWRiAnKbJtqAWzUtrk7bc9e+2U3d0YOV
Ip7nKkYsh2iscq9UXEleNi+jxnoIbbMfHn7fqdjhfw1PR4Se0zZQQTXBxglrs98SXTMuL1oIyaza
jUga+bUpuZeXKYi0wclsCJ7ycsUfJVaZK3C5NRtTTh23pmUzDF4rQ+a8GCJuzBZzD5HPgLK0bwVG
yx/oi3k8/R4DsFhaKg0GECmHQ/N7lscclsqh69RyiPxuFkNcubQU5OOQ+rCircSFSgDxoPkAd8Pk
TnuFN9KjTJ6mgOOkaR1yUiDCtkzEDrGsRt4Xs7NcByhJgz1eAqtNlr8UXsnPxDCvduyCz1CU89Y1
LKP5FXBKLwU+eTC873FpLX9jgPWhBYhVPORdvZ6+JzVxOijrkte9rEBQMe/7muMsFNRepp6v7EiO
A4F6RFFp+fxrAfOPDCwPZc5//sfyZz6ZPNIoRt0v3ft//93+q1zY/e3/8YvOQIrLtvzZ/c9f9bfv
3P7nr39MYvUSDPC3v9kWXdxNt/1XM919tX32/VP8/sr/23/42yrwMFVEDXyWfdEt3y2My+KvLgJc
AX/ZVP1vIgqy+H/58m/Xgf2HRLG5rP1ZhZN3KNmUf7tbDIIGFsk23hWHhGaFj+BfVHFJdgH/53oY
DlAB4jL4l7nFFH+YdH8CcwsKJb7vP3IdsFH824oIypHLT+ZTV1n8VZE4//cVkWcaXUhQyA6EmnAO
6CIp5DIt4u7FYqenGvpJGK3AVPzZW8e+NkfMvWFdn1BC9v6eWQNaFwYQUp3zpFPJURB6NPyMalm2
J5z1w9bHMdAf20ym7VGCDCp2TK0zfbS9sIpW5iyiALxGVvRPKoUXs6ZwH81DTfVl8qT0kf8CN6sE
7xJMcTHeezUn4w8+3C5QfkuryN2IIs/bH0mUxte5RYWzicpsjH/Qgy98ULdp/GMy2aN9DW4XXEiU
msW6F4mtbuNo1owSCsbMG7Q9ZvAg1Oj/gqTqTTxhLhz9T7KkzrjN843VpLeBbVw2VsyS2IKgW2E5
tztvn/edKaO16DoINfANvSchmree2iM8ajuwxKJdi/Auq0c7jp6pGf2LuUYDv60cPfOSYs3LcZP2
3rSeKwu5XBGqlufftbwnGz0hrFALRswuo6YPT6Of1hfKg1H5ZBuJMe/JhmvXcwwu8GlOYRuH8Hz6
pjiy/bKu8YwElz1KGfIHCOM6QohF/FFAMj4yt8haAusb86FtCVRaR9FQcA33AQ4TBsN+CS/ENu+s
nCEWaDtcC8naLCP9kXhUB7uSBkvs9WRb4Q1JPYG1zkK//ZCtGVxZQTKrW4Kro5DE8wZzYp5O8lXW
/fSOOxaaUOzaK8q38xgQAtamWFxWsVe7d74xPM5FJ48gA6wvlEHRvE/obVmMLbNi0A2aPN9Pm/1U
uF7qhmTv2JPuz1WicdobnT+8xGiDcKtObb5PKWqytyRmP7Nn5o2DPukazLdTN9bBXZQn4F86UyQk
0wxhqr5oJjLzK4V9pO+RTdTjcWpav7nKNBejRMBFVhKsWhNoS7e3ZmXVFB3ElKXWoVVMC2YWIAjH
j5XQsfx0VaDI2jImAS2P7U1OxlfnzOoVv6iI8WQT2PEFWCKB/OlZUTOvhmYoi2Hfej7ZP+6qqz2c
3zKzwjOoD1CCO9HwUG6nQvoJ5QIX/ocfjH14dAZdq3sKvyZ+XCbEVGowGtDhrbyZJR5iz7prb1rh
x9lV58EFqgl0Exl0b7Mhqh0ThmMx5qc+HMy1pUAbGGzirFzJo1sy90oT19unztDs5dgWV14NlAHq
yZk6e8YF3CfTfTeH6q1KazbeiSl3IUUx7CqXUCxfpR/w3NkV1YyKVp0A8wQLi1ChdvR3cxoVkAvT
fM+tDjZQUPjjW6dRKdZsXJnvj3o+SZbqrJeQQDywgi8V6LKej2/a909T3zcnzjj2CXADLxh/pBu6
wZ8J29srXQUPWWN6dwyZwguRKV53hOzMktB08I6OPA+N67vXeaWtBy+TCn1l0dh7wUl4MaJORGQd
JAgAjWFCsaTdR+E0860PR/kiM7ruspmaYU0+pbuBqmjsEeRGGkiINTzbuY2pfKgtViixz2EK4bER
+1qO8aprLe8k2DxHq6Geij1DtOFA9V2+0rzj1ZexvfUGeAEK4sWwsmP2GJUVeBvqsHHdVeAihGyN
o6RNPfdDe2N2OI6TvhW7sBhLGFwzPJQgdd2VbghJZH6hH5RTsWdNuv6kG+1vM6S62IZzsXaHCdyQ
oT+cAc6g49TNXdfq+GCI2EPqaAp84ZIhiJ0GUEEM82THACSnaIxewilVII1HtYHv2+yU7oMjDeZ9
qoC/uy5WqNFzwz0qPKztWZ9cxblTXiZGA2jXqOLjELukSTTQLVauZRgPdVR9SMdvEL+O/Uvoqf62
7hrYKyHEY7OeMl6RcS9TOzqJIpEwmIS/ZhUzHN0kew/nAU+EyRcvH3nzHM45X+LBTnKIU95o3RPJ
xkh5bbME2rIt9w+RdMdjr5U8awAcLxJb1Mn2huo4NHF10QXZaZBNu5ld2HZcWc62bPriYLd+u6md
YTz3wNUv9OAE57CMgr1lOPKgq7J5n8j22pqtVR/ZYjMylnnPTrD7ULyFWzjS8q4eUdXnWXSZhklx
MN3JOtlz4L1mAiYLzEMyOO3UgGJtB11JCe6LmwpVO5hCab/KONaIJ5lV77vYKY7k11k3ZjTBbQkD
KJagxnsTY8tYPNmZc1vCl1k3hpB3Bp66jdFG9c4V7Jcpo7PbQYn7oXHUAfMaoBQCjdY5DI0dEW6Q
dFPLuxjJ/Hz2J8U8VzYT2xX9SfAbR0tsNSR7GaxzmPP52IJW2QRsqgoS616ksIOkp6eG/y/6u44n
dxuNDW1ZW3qw62kG6iCs+QBVxrkLPYDqDakPQBDK7goIILe4LZwiWhtJkDU7iFrqtg7d+lKmOvk5
zqHVXhKhmcROyofA6lkrrGj1sX43gOIrMwLgBzIqYzsATpBrJ3zpvbAxgY3B2hvoFds2cI1tFBoJ
RoqVj0QCE9V6IEMum+Hvk1AX9PPK8pLIQhXACRiJe4FToRX6OPbusq1KRdRfea7R5l+2qdzgXbr9
lLIKDZ3urWtN0NZzLfjwFj7BLCXihbx7y+p8Wit/TA5J68Q3YMki/GZR9pAu64I9Ey9L7ISyYNX6
QwOlvhiTfN17eXlHZpmzKdLAPCe+222bxqlcCAcaOjlj/UMKlY9h6UL2VhXBs2pxkw5tH607z2qO
ZtwPR8OY4ss5cvKnoscGxRZalZ+jDCisnBJ+lWY7j7iiUDurzh6Zq/qr2DbUBfuMJUc+Tc6sCZL3
qs6tR6OvRmPbdU5P+OjYXWQjaKQ1jHePR9+fnpnxl4e8TPMdIzTniwmvvXaZTe3ZSLyPAZEUAkDE
rTdk/oWXu92d6kuODb4hH5ukV/3RT5iorZB5g4UqJUmlqXtftdB3nCQZfIRxhvcpddziPh3VY+3k
LwE2jHtIxH64iqNE3bZysHYosrsLgUkNMQlRgjs6KKc7VQj+/Y1ml3w/2kFObJ2RFcl+tgrr3Ndz
9Ka1f2/mkXdTUf3u3KiHnDFFyQ3DttEBYdsGFSOVKmOMXCw9d+Pmb3qw8zPTTtg2cNrO1hT2a+XU
MRQzlR3KaJB4VdA/Pnixqy+JfSGSGj84QBfWZEcv6UlrcWqXC2P+YAwJEXcwIYiiS3zpFHIxFQw+
7Iq01M5qlsxpVkWMY+nQtUv+MEtX69adPfGC6AbEbmsyF15iUtzn0avtzzkX7SM341CsOz1nvIB9
CrQ64gzXlnlM3MR8YFYsz44xhk856Q0facOwaRMyEnocpMBJovPlKs/HaKFKyvMUZu05crU4Lxz2
i5Rv4a9toxKXcz67D4XZ1Sd7suKMlVkKmNqcqWNQnkaPyjfDs03W/cyAzOjuB3OUe1bYsNPTGTfW
mlojaN/A/8YsbyALjl8aGu0dPynZtmAwYJggFKXnj035wZipc4AIM2K6ngLkac91Sj92nfTm4IGt
cT3Wxr5Ad/9AdkdcnXGCBWwmENK2jF97GOSUKfxbfESOaTJc+HnNfd432nDOJu6adhvmFjE/JNfC
DrLZLBU7NfgpqBPppeHBcwagHhB0ge+SX6LbODg0Zn70rJoLmb6AWMT6md+r2objsIwqeKKIaBHs
77K6OuYoUi/ROEynEYR4GqT6zCzSv21rYj3ztI0Q8/hgqMaRPJHeUYDIbb1wl6kpTCPcOFVyipxl
qxBlIPzJQDi6KnSPjpO/wsC97eVQbzKbSx8M+2sgqdArnuoNezNjbzije8DmlvzkAbXuQ47utd2N
8rUbdfRo1n6K1MsM9rFCCcJhip4CPfu8M0AYvbdunZ10MFjvorJVB6qs1J+6ddV8sBtjimiV9Gge
h4l2cGNmbpNcUcW7bw7Ks/liHEz403aSdTX5HwyLn3NEwV+haXP1xfhEskNuukN9ZFXMT1ZUSh7q
YVRvPbGLoHDtwCdElfAFEiutTEebybed41iFvB5GDFV0Pedm1WwFOVNki6dMyins2KQcEHaiH/IU
Igp6r4iPMJtarz+iSUztC6mdsb2ePHjH7/BWArmNQBJ9xm5jwa9G0khOETMnJFmVyj0AlZOK3lWX
28YZWJnKbw1Gq4+mF4Zkp6Ja5Th33IhoCTJRie0whSYeADkLqmxdWeRwWehPbrMA2uY6QTER3ppO
poKzjTiJwJYhIE0pn+PR2Rr8Ul+D6xTllUfr5649IoadXT/MIPjSBM4V7BuDd9tQkX2JStUECsSW
h3tgrrPyMDMoYupEXsTBSPonkKbZRWDb/taa+mC3jGqvq6iMd8R8scAJkuZTzF301qNGXqk5c5/J
PJ23FSC1fWAE1T4pCi5MBTJjVUsFASbKdfYxDQw5V4VlZQdbZPLk6QIphXBfssYZ+OQLlV9ETWtc
hKPUWyclgyIFYLZJWCcsmvXyA7VUTpIPZcEnEGSXTBSZIQWd8oz5YJk1B8Npuh9TNpcXYnSCj4oJ
CmegU1n+JhWzvZtMtnts2Vi/r4tujuZtaNMEJsKq9sA6ph0RLKkB57E098gFu9s8MIMTZqBhrwxf
3kyimLcj89KdCrsnVU7TTmWuuWVX1pyGEtwrKWjyEkaiPIdpohZiW+O9+DF4olmK7sMqjf6UwfXZ
aak4OlJP/jCqrjlFzGju2F+b0PZrD0LcpADHmdw2q97pM4hHEYmn0rbo33ngd86Cugvx+fEKB7fW
1NBZays4jfYEnaTu06OKrLbbEj3oX3YdZsfACZz7ciKzuAvD9FiQqWWjfA36I1kJmPJ7aR5ZueKK
7EH4IT9iuyXN9NCZCYvfsKu21RB3Z5F5XgCAvK5eybpZ8miNgQ3oNV6iorvoDMNxKCQdEnkNx6rU
NbkCvrNPzQbOG17V0v9t8PlH88h/O0f824Dyuvoq7jsIId35vfp/YuLIoO7fs07OZVN+fpZ/Hzry
J/5EnSzjQ6yLPnwMdB6O9ZepI5mEQlpo1PETMLRfjLS/USe/AhAR1vuLjt1feCZ/JhlK8Qc+KpTb
AEo8fKbyHw0dMdz8beiIcRA/HRU7E3BQIww4l6HkXzgM3uyHRjGF701vG/OJRYTMryo7mXgqENfV
RzjliR2DBKN3xqCF3NZZJj9+u4hsvMTJKKFiWYAt7iEe9BNgYSY6wWW6iEFJoGiQUq9stCg/qYfn
lL4RXnz3kIwWZdSqKi0CXI6uKdFNoZ4oVE9fULd+/RxKzhLL3gTs8HWzqWWsQfYlJRJ39jUyByXt
PZBvXdKNR34kuuLs21p2w64n+aq/b6Kkz26o83rnxbKdTG6rEpzXjati2PDY44T/zig1Ty5sJ1LT
mqmndpmQ6lKBRwzTbBfnoRBYKFqWn3roRL1lutb8DCKjZSxpy6G5R0nqV3d+P4ruuoJQ8WrUjPiO
apTkMIh8ECVRj274nuRjXzM4kRUHhFskihWFhziTbABAgMHYwFntjLrdOG0BEgNNiFo5PR6SXYHK
rLxWA1p6VhdVona+PaXGoWtyK7stEwstgzfUZEpGTedUezZozqG1ASmtO2abFUpI1ASrNGPLstGM
T15aL53OVmAK+hEa+Z8VxVH/aXPkFlcVM0SiVeM2fDBay4Uz6VnBpymsNtlbOq7Gx8qBaUpQVJhM
bbpFOTPH77mILPsCGGnmfdUVpfiLr+25uVYVE8iTGPhOIDtLv8SKoQbrAu2EfTuMKG13ttfoj5wL
JdwCUYCRwjJJ3BmlgznUNgf80ITbShC1c8FBXVENLCFk3NdrBPIwC1nhOm9OERf3cw6ZZ4OLc3jo
eNRSwngGjz1jE6obJX+xxmy3Rerhpdra8I+yfBUCHfhJmUhyXyqG4T62QI2CQi0gE6SRaK4bNVJD
rsg8gMG/RRHrNyDkytEZP8hpj6p1QAA8WFPUZsUezg0mc4Eg8IJZB71SKmJJyAcSuvncFR4F9swS
ghmANkxnG8WFn15RByPKH8xseqx6UZ0jRXrnRe5Uel4RlBSH16qNJaFRXkE/1VWu+ZZ5fQ0gBQTD
TzFUnrVHwcdjI2p6/XNm47vbTJ3I7vJqNL3jiNDP2Q+IsxmUhvYU7l3oBLs4ixNWaYzn7zI1Kkad
AVfrKowJz2VMZM8EXjEvnQF+pnhCha8FfUnbNcQ8OLNXrwunUsY+C1yyI3xlTSjFgsp8jRtRkcPF
DWPPa8mdZh3bRql840h2ZRjHiQFoodf2SUDph6CNOMgsAm6o7To+jri4GvL/5vGxtmWU7w1qvtso
YhqBzkjX9ZoyQjN+YyGIdpqEyJBWTzO/y/LMuMwkiWkIj2tmWzXynQT4pLRIQJFxr9ZwWeg16lKZ
Dxy94T0UPCLUA68nx0wGwWg/pFDmxz1D5zG7QqXZw0JH7jGvZmIm5VqS9kDUkhE50UvT0qzDnUkm
Hjn4y95mBgP7zms9jjcI7O3bpOuEXo34NYx7vyZfhV/c2PZF4b2bY11WR3vMbZeXPSfWJfFspnYx
ovZiG8aS2DP0u65C1lWgr0sqM53JaWx1wVJTl0O7ixUar51cYBMxTgwh5GbOPVm9yRzuiLBt27pZ
tp/lriUB3VnZKDmQ32kjfp8bx7nFLcOpLrVLLlU5VyOb+ySsf6rWloeBE796Rl5JDBvSfiidcW07
5mWKGKRbob83w33fS/9lCoLyATEJr1YyGpW+hFgxz1tXDYMiEQR9z65OqZO3Ztj4/jpGggK/2mcY
E12NQ2XLM8JRNQHkrlz51FdKvXt2m/bPLQOVbmfx0lR0wFGa3jsBm+QV4zIrPowurfXR1q4edk7o
GOUVgmfBgBPFMy053TKC6o4k3pji94OpOZ2rn8KsYOOcpta1yKORYtHAf7pprBRwjz2xvOaImmfy
IXusOmuEcZH4knbsN2RxoH5iiR1ho63QYjFWBp4uorSebqIEB75aB0QyQpJzZ9TSPKXzpIiGRDpN
Obdqoh50JjP+kLzYdI7jbj2nxF5cOujBmg8akSBEcRg0DTRjDPGjhSc5D6sfstP0A5NoS/uTRBjx
yKZmAiQ9OUMCYsY38oDjZVCyVtdN2E+QdMaMRECV1p1ATErG5SGZijZEl8Lhvk4GZO/4TNA47uNi
4q5Ef4gqIVyBeybEiiolGaa1tFJ5l7te363xv8zpVgPlNTehoZ35KmkjIhLtJDan1aTsPtyXPXfb
emET3NperEa9StHAhiwfjdncO2YEBhjKR+sQ4YJiZj+HoZe+pOUwy2SVhEmMl4KkNDijq6iPPNQF
fpJH3VccgiI+tSnwA7Utg0pnxS5wDK979/CMayLkeMJY4A+x7RWrtp5k8ZRg6AFZjh4NvfHK4s2t
jlliWiIDSTqNgd6SSBFN50Ijf9g6UZQPJ7vtW++iBcrk7m2Zg3hYLAkCbRhScOgCNjdeG6w5IDx7
C3pdAvFFWFj1KfE4oiemT1mmdvqV7gtz2E/S0BM3Rk9/dOSjG3I2yclX0TmD/OS+MQ2Z2vNgiqq/
HotmpH2yQNg3z5W0KueyM9k1Lzhewz1FLKLSGywnZbHx61Ep0rSach5uKoQS00MdNGJ4RbssiKQy
mnomfjbWU3ycZFizNaENb5o7J1AIUVbKMcu3OrfJKIFZZxRb22my4DVAwFtvmaWpB/bl/pkXTs2b
WdnFR6X6JYppxq04vI3OIlQpoiCcFsywa1/EVAbpwxQ10fCeDl3+UWPfqQ5ZOWTDpXZ5jI+BSMZ4
W+BOH29SOAyMWyh4XeIKyiI6TaFl5xcBfvziQKjr3L0wBOM3tQUhNs8aQsA9Eu/i1ZUYYR/d3Eyy
deFNjb2vZlHFh5CopGE96mLARYmVS2zkQADokbiB2HjI8FeNd8BDnNxYjXkdoya0I66CoYtMfihW
iXewh4Px2+X9/9ug/6BT8C0BMeLft0IPRD02xuVX2339tR3615/8bolMqf6wFh+s8gAF8oHCvvub
MirtPwR8BhckHE0J2KV/NUSG94fFB/CXO1zR/fxVh2H4f9h8rYW7nvEMdCzP/if4RxIh/tYTUfrD
DIOzRVNm0Z057oJU+EtPBFCozwerqk69HqZnr0C+uIpx1fzMiNjOkMKX7Yb+rOCa4NHeTWEjNhov
6i6pCN2LK9alVeKlaKzshtU9vFG8LBa89L71d+S0iBc9BtGP0e7aBx9Z/c+BkM4lPIYgMUYjGZGM
UUb4LAvq6KZLyGCK3cVrJhrZHElsnM8FmgIGj34b3ZRqmecVyv10kyC/6g0qlZz6d2tLRYXQN1T5
EZx7225uEdzrNavwT3YtBA07fWQ8FASwvzusGn4GZVTx1RVcrXVtwWzmlw75X5gYgTcj3W6+HqfZ
/YHX3fv69bOQokKCSGM5kUcxRxhYFon5dnL4b1oP8W2pahaIyFmOg59BrQdHZdlbsPsSL0Ie4olI
4/msOlWSRKSo60QzRD9QRfLLlQNAsLx0wherctMNGmskrSlqyxV9Uj2virk+c6NhbLWTdMIhy9Jq
VsQWFPSjd8v87RIJcA6TWlY488vg1dSmLhFUGJNeBLyFcyODaj57+Pov0KDL9cw8McElVvTbEOMf
okDeRG8iUNKldyQyAFHyaiiK+tmUUM2MVgYPnVaAaUbY6oeJVqNemdyou0DU6R3LyBR7cj7YTwGs
xZsxlfQcMx0xwy9bt89VTvOSVEId2op3OmJ18WCagfHMnjg8qLn1j+kQFtvA96yjYOp+oVpNHdq7
D1XnkhfgjvaPeEocbCux1V5r19kJPO+vwhL6So8R4cy9PV4rPFe82bMRr2ovv7FFGf2gCXSOpmCU
bCOfuGERG7yO/RIQ7AKAXocqazfsmadTGBBPb5okjFP3Xuk48c5zMZQvOuzESx1F02MMq+9GDFG0
wmEbXdmpnT4NMz4ttK4Gc9xxQOLTdNsS5+bWiHLcb4bn7e1sao51MrOsN5almm6GR10UhMlU7WYa
BpRONOzvuPeLVRYF+IxoJOcD3NDggkuFNNg6FUjGg7x6df0GPWhmTGcHnc9Nnvbh2+wZ435csnpk
x7MpLUqZbm7SM4OKFNtkE5O1OgcAvZdF9tzFezvyQ8x6VrqpmeSfAFoVe8wD3hnAN+PIpKCqyvh+
TLmLBfiNBF/24ibqVXMTSQdHScw1VNjNiz/58TqefRptOeU/M7/QV2BlozOJa+oH2TPT3sXeSaRE
Ig7YqtIzCeVMayfLfsqQKNOELozJMevCBJ5Tw2I0ChtM6bkgazgKW43zgcfUDAbG1elI+wfFiKII
26+6CeFkVZuYN+KHX0s+wsRzXagSwk6hTbHB6NOv2XaeXcxf22Acw02TZwhzj0N4h8Zwi/Bsx0iS
AUa7ThhKhtGmy0DFaKQXWbYZKr4tiZIncuCVeZ2GeyfC9T/0hxh1QxqfkvkdO3Btriyqmzq5S6w9
SsYWPVAZPDrx2rVgsqeXdXsoNMKROab6hf13UzTvhX6sLWSj+VGW14n+mDJq2HGbxCcgX9hbzM0w
3g7yROQnVlzNsVSxK70sknjrGfpdEysb4rdFrkDpdejia6KoDABw00C4dD9clVW5iZhbBOvEiSEs
7EgDL+QJQdZdSMlzMPtDV95Z46YgjTX1CRdjeHWTFgy9SMnMIQF+gplOOJz7zFtBGrUr5BX8ZkSJ
lOZ7UMe7hmFShFKgYbYePQfNh5W9gfffByhLq+EYmkwtAmRhLqI68kOYJPU/cD08dNjDgaPsckzc
yehcoFM5pZn77hYmmXV3sfNTw/WIjX4jGdCsa4IgLuyo7N8a5dtHF68HazP41xtWUeJQeVH3bBED
uiUZcp05hOf51oXlmZfGkJPOUTbrwq6stZUaD5Egk5xyDDNYhcucINeUpFrPwCEKNp40Kovw5LZ2
bx34CMhp208JY3Sa7as5np7HrjtnjfuEZVHw1frFd4ZLcug2LVce+Ll648X2WbGeQ1DCVCSW1s//
Yu9MeuRGsi39Vxq1bibMOHPxNiR9iHmUIhQbQiEpOM8zf/37GMpGyV2REaW36gYaBRSyKlNJdzpp
du3ec76zjOMjAq5vWkQUn3FbmPYXeiwoJbT7SsM7GNuf6/gryA4K+wtWEG8w9dovCMWaKb/N4mK9
i9bYuZivvHqc9kBDz5gNq+h4SHAjXKBDYiILIguyq0FJvDzCkBwQ4L1Iry4SoB+swexa0YjGQDmR
BQ/bPqt/VI2yG4rnAEbWFGnnoWKcVkSL2nTNMwKLAuvUkCc8JAs5hEN+GcvnKo59vLPfAiU9B2fA
7KH8zrwPtBlpCuMzYUpkc1xYarGf8ruF0PjiTNefl15uTON2jnflTFiH/WUm5kqODDYlj0FEn4mO
SDOfG8tYnI6xyjezsEhvFnKsV6tN7KIJ2lt2HnPPE42CVq8vGczeND1KZ3u+7ErEImpC0IDzrMJz
qvsvuYhrr5+V/ShJVk0sS92EhXWX9YtnB89JftoX12npx2RlzvazZt2TLqPm1c4mTGvcDsm3pqnO
4/xq0O6L5MKONnnxmLcXIgg3M0fsNg+vYIjZwTlP4d6xTvLnJCYy2d7ZFQkkLxGpTKVS+c14aja3
fZZ6vUPYU3ICLoshiv3d6IwtwQS0Rk9k8jk3HkPySowTlNpUOvmZFdCfO+/wrlbaVlp+G25KkvL0
luNyKZ6cRKBbMoOrXiNrqTivEDBlpEsvDzFiF1wlEjjpfN04u8XeWKaDoDXcWaGx0acrmCkuChG3
6xm74miSj0qwmX4owUtfnizBS909mBiAxHPdn/X1fax/Hlt/WPbR0CDTLLGJu4xQy+6+EI/ap1le
r7I6AjywkLFi3tuVP+Wnot1LOB3VWS5u5+y+E+NTqvgVP5t+orO5md1uXH446ZnCQKj0GWxnxg96
gaibXEqXvZrccsR02Z8Qt56pSn2eMJ40a8q06IuaQrYn/oLIddyOg+Gzu+nq7Bqi99bO5ZS4qvNF
G/ccpik2T8z2sptOB5aqRd0Oy6kZkWgSnZVGsOkI/KiyyzK/WFhyG/tc9C9j/3ngDSIqJy9Pm+FL
Xu9lth8BWC9N6Jdj6I7N6DGz95Rsb0+5XzSMhy1rpyiXaYNWJelduz4V5o9oKnxRWzubD1tiIY3C
e6O5TkPbs2sgE9TUCFjJFCkuka4Qqn4O89bvSBqm35u51bixhnvQuq4gjSyLbhb7ZWC+Z/WbuN/n
Vc1edUbMcpWc9DLZFs4lqioeM8bIiFSuyI90R1I2xrF4EPWds1IAYhAnlIVR6JUG7sJho4BKrLgx
M09ouvhTf5UhyAmUGzN9KhAa0rptY9AX0tXHl6yiUblX8dtk4V7AyIy+1snTksab3vx5tPxnqLh2
yBB6PZdwBnMAUEPzRnTO8ejXcwm9lCrUZMlQv+Rs7SYN8ezrlCijE1HzbCGlnyu3ULviqsEQJNiz
xPDE2ZfQSjGZ5yRQE8wIs3RPLvPwWMHn3+F37R8N0rB2MT4vNqlMfUhZS6pR4PNQTPWOf3MYs9or
9hXoz/IKDj7ebbQ8p9EoRl/r1/lqk8y7BpsYCUzZcFahTvGZaz3Z3V1TqmDHeQeXtViLYq8BwNc5
OFVk/j1upzs7DliLWbJngnSiZJdNm0ZrP6EP9UursPzeqgBZyekcSLrwcITsAwoTENcD4rgZIzCK
3rreZSrdy6XbMV4JCWbql/Eyquhl04aBR+SG61t+oeT9hVluzPlpFp9UWmypNrnSvuhypr75Gd2F
FowJv2S6BrZVPZpe38BcpEb3GcLvobpa+VVqE260guSJfEfz0+uJSAP4kiCLmvamExBHXXzq+CWs
Llw23cySeLN07fclvtR05XrWv9LfOuFVu0EjMrT7vjghG+1BwpxsiXZfH6Z+MHdDWuDk50Gqu7PF
tu5QLroZUrwhYgdM7rGcukS7PNEbP9OmW1mTr/WZlFmcdZ8CG6UaBSieBfeXA/31T4jW/yr6/LoE
gdn+17/kIVvLhmoPUAaZm0QGxMlAHHGs0Fs2CAXq4SyxxgcgNcIzquwctsET9eZC+GRa75Ziijdj
G1bUThZzcBhRIHj1v3GOf9Rr+Q8sMP/ZVPqfjDL/N1pgVjzeP3dhLkh4ifFItr/2YOT6Z372X0xi
NAQERItwglcOJsvMz/6LYf5F8K2qCk3DaL42YP7df8HsQjMEPB9GF/5bXVm8bdl30X/9C4rBXwZU
Q5YLZsmGkM4fzaSPEPuvtF+auoy26VA4mH+PRtILws8iTa0JJ6klT5Xamj6ZkHVIEeun3Fu6sd8y
UzN9oFpEUHfA67+yEFkvdU3w+S937o3HfSUe/psk9/pRpCHXb0VvSdePV9zCwRiOcZ6meBm2ewyM
i28p7DRWRTufNkvU3bDVB99q5p0fvGmHg3l6UJpJ84neGT+EJSF4Hi72WGoUkhEWiGtK9NnuJDm0
xfQjmWxOOLgc3v+ehzvL68UMCNEOAT1cWD8Gw+ItMw2GWJVPDO7sz1H/VauUdPc/uQj7EdsXz5h9
9I2wszRhRuFNURnLE/LLBzrNmnb3/lXWtKGD30yHswe90oB5Ta+DSJijGxc5qp0zxfE75yqs7gqK
E6e+IR9yCT/XpiTwduXjQ0kqGUYYxj7BDWghwklLqFn4Kyo5+70GE5Vqxu6dM24L3bPBk1O1CZbn
UqSn3XIVUKW9/8H1o6VV5YNjJtNU22Fhhey4/v1f2o4lTQwl7IgrzAzsPl4PpWfepghEHwIbuNwW
gO4kvLgUX7HGLheTUjr3EYHzRB2Av8j9Hu4SHJtmmcDsIaX3qtyZHoAJUsbBPLAfdfTwN0BU+pKA
20bP/aEVsR+Ps3bTYXG5p5kfM3IciLRuUjMNTgAzd5dgLzTthA0VnLuKr7l0aQKrljv0mO5PHKa7
yLEbvTc8J4+Vz0WifV5ZyuFea3ozBefXA8c2EgP1tla1TCFn0yD484Ob99uPrjEGIIRKCkulHXXU
skXTC8UMSYifF216oYig3zSxY31wld/eSUvjNbGB+LIeIOk5eoIBj7e57OTa7+tq31m5kYtgFKdD
6qKKVgvv/W/1+6NMR3vVDK2ZCyss+vCJMJUcTCC6DmDeqIiVvqB8NWvdR0Mp6H6Vhg8i3f7zL2mC
y1/b7/TSIdUeXhStngVGHmuWlfbXWPjQnkUYekfNuS5mquX3v+JvK8+6DVFQ0PZnxUcUdHi1hYdj
wA5ERid6HS9vRun3tAI/+E5H+E0WOAcdFb8dazjxUMBTDy+jjcQ294hiAENVCYTvhIP0prAr8qkh
69j3+EvOlb4xQ39BeJR7MxO0bRHrTU9jTbXuzXkwrmonU59VZQi+vt6DPypk/rMq5f857dxaQnxU
qnwtYm7Yj1cP8cl3as71D/0tn9P/sjVGx84aHkjlaVu82P/HtGv9xUGISRAvIiWps74df8vn1gkT
IS1rtpDtrGMh/tbfxYrU/2Lz4f9W+d3WLUL9k1nR4dOLSVeyDnDEApLOmwqP9/CxUs3OKYHSPMX2
iCLWmgK3n1ijf7knbxQh67Hu30XI3xexHMtG+oSU8BgXr+e5FSKcf0KKFO2LuYMYgEnxVFQwft6/
0ptfx8Fdp7GU2jQDD79OaECKoXX9RXL2rVwYg8NtNxfY9/70MsgdNcNGjaia/HJHl+lHsj7b0ngc
RS3FphB5fz8ZmdA/uG/rRn9437gMA2WGiQa4fXn846CeQgqkPRKoJTe1VQVAVWgKhHYCeRadrR8h
Prywxto+ha5XffAlD0vH9VejdNVUpJV4C9nRjw7rKU9h3+j0g3K8ZpCguxgO8qyhskBOaKa56lez
mVzOSlz/GWv/7yvznFCPU7HbR7tGCaNQbeTySGRcl3yaSLsOvNFskaIjR1HEvtMKXfVNNBDZtjTU
DnkFHJTqg2fp96cWoJKxDud5ctkxjz6FOcdVtlTqY59E+oZq9r6uFIKn01z+8YUck5BJuiImD9Rv
tnmigyIk/tojrKN6G/RGDVR9Dj0HducHpwHq7+NHymQNWmfCnIFMytijvbEwoV2KOrpcZoIavBkD
ORngwcTLYkO1v8PDlkoEP6mjeypjU8CR4dy5wgTS7bZklYC0MgdCaNpujCZmDBh5VhAHXcLG1L7m
hPgRpCu7pvCg9hWBby5TWm4GbTUNDfOKDVWb2DY8RYRQ0LW6EBZt7dV61Cw0FdwxaCUDClufYHED
fHKBZDFs0WQadlCHwyF3oQGi21NMTWvPAk0y/zSW/jyG+DZtcyO14+1Y99VXO+eccAGONShuCA+M
mCVgw/ZItxElrciQCZD+avZKpTYgLzf7Gt3eaE/uYjq0PRVb6nfmUBDBjdV1la2jFoMn9epFA0tW
fqfoSQxSU5JsgF+jNveQecU6aoXj4mZprlh7kvLakyqoIuExD4NJWr9a64ylRP8RhvoqkAvI+x2M
aR7uLZEu2tlSmAB88zQeniKliL43ojBs4B+xmqK3fbUDysYW4XNPoPftMhgKJe6rb3CaGnRDnjQn
hRu7Q74W1ad1p2o4DPWffkOTzUa5KXuzRfcvg6loGQzgA6+X9Dr426oIOyVzsC5qQYcBaDNX1Tq+
06uxaJVLDCE4bb9UVRkn2o266NUaZQ2RvL1NRAMUapVDKoF5NyKX7aad09TN7HUwk7r4LEe/Vout
1JNBpZpOjagy7AH90KsIOp+tpbPv84zam3mcQmUq6btYMT++h+B0VVErZMevompTZVT9EKxZIDpG
Qov4LDerS+w0J0NFoAR2Bw783X32U7OtrfrtdXANqZwSDl338FPlPfzUfBsq1joks1qlNcnOBA0/
5q6RC6UoPsE7TMrah9EjkY6XAL0qHxxuiPwwh3xZnzgIBJgFdLXILyOHEISzYQhMsWu1uHkZ53LE
K6w19oUToUY4KWVuP2jNADOzI4roRwI/N3whX6/XL1s8Jwyh6wDDgxoOyhXO+jjY4THmCD3b0L09
aUNe3VnNlC/XQWkMNzAHjPAK9bnCvIjJ0JepJElzNzTCNrDp64vkZqjjVD5EKqKvXbSYzEM6M4jM
PTDqZmBEsR7+scfI5EyShv5opqqo3Xxpi3gjF1MCtZFOoe6UcbKq5zBKpw6HizbRW6ahwj+qTwJU
s8PxJXwcg2Ro6I+SZf1pHjtmLXKlsF/FXY/g0541YTyizje0+9lEd/3dgUZjfmshWxJojvpPSjSQ
fa6WDzUZH8gtJ1535yIRNYAqN+gSp7sYCAXNNG8Q3RjgXGlp3H5CmNgwFYqbiEj7WSOZI3XLMlwI
SBGYEM6VNiTtOopC3StkYl7PdpURdG0qve0W0MZvWmh0wNtjwaozMCicsU4OugCd1ZqVO/fgklCI
LBHJ9E12QwTodN03SYJnq2khk3VZFU9sjoERuYxm5UsP9jDZthBDba9oBx2UaGWZtJWlRF+Tj0N0
AcCR6c8s+zTeVXHLDgvTb+2gTmZwE6J1+dwCmhDeVKyHzxhjIeLt3GQbIjHVttxCH4b7ILSMT6Wy
1EjPwpyMeqdcmnXcZcbmVlXgYbhq0ccF/PQmwlJuxV/aGfcCy3wyXUs9Yh6DcyyNQaAHyggzFmac
axdGfjVqpLDjTY2Nz0ByQ7rhPbAtI1WCL0JNym9oBAcqn7FkgBGpyY9IB7fiRW3cPpmKEBdVbZCB
I0kKZZrUdyLajMKev2DeyTFEGAT+ebiLGLVbsnSeDAet8Ko+KM6WmT6CB3egfWjHNvoy20b+HKlj
NbJ/FPVzl5fKBARyBEkPxQviu6mOqGjlkp+kii76LTMce/ATbYmfDSs3bmAiZJ+k0mtYGZTJRMkH
+cEbujq+k2nWPkWT1D/1Qhm/sUIlyQbLt4NepxtlzKSxUdHuDzb22VksvasskfUyIVdAWc1lkE7W
oxb4lUCW5CGfLxgud724XVRiP7hIw1S1MmtE+bGxZAxyx0AqgPZXEk2+OGm3y3g5csYdsBh4E0nd
wEanYsGiGbHKEMJ0hILYjmcLBel8PRu6+tLD8T5vlWG8y/gFRmzCMUKTIu1VAtlKoCllsqi1b+o2
6MDCWZigafQic9+2UfQiCYcQ5hJEOn3T8D6mnj5MeAemJQ2/zQl5R27nRBquz1lhLSQZYuXfzEZ5
mSGaQugE5/65QVZJYr0c+F26Zs6/mnZTS780KTO2KOoN5hi1VWBaEyTo+SE67WDHP91kZLO1Q7pJ
87I/j8CAmNAB2gK5tRKkj7wyhdyNQQEGB7Uq6u8GZ3XqWWpl3Grtaux9ref///n1X3iifjna/Eab
uiyb8et8cHZd/8DPs6sm/5I0wxEkEtmIz2u1d/08uup/0c6l2UB/mVw71dY47/59crX4Q7TT1v7f
Wru//qG/T66G9Rc+ijUvmyKUCFqK0z8IuV4PP/8+HGFEEwYILPo7RCLRZD8+HNlkvTqQExdfj2R9
YyqyujZx3TRkxlY4OtREjre/3Jo3jrGHh8v1imvFbOicSOw18/foQIQAchZqs5i+nikFPiJpEjRR
tB/U6NbayTn8YiZtQM5f3EEawPp6Kvyli+oUPdVbFBr+HOT9g2x15Q4eQXNVxlmP2R3x4r0GlSD0
aoIWcPnnnX6XdVULd7CGYeiWkUAKBpgZKIfWmtR3cixLIkh7NfwmXm+O2WRz52fThFCuZdvEtFus
pjJOsvIipgjpYDmi1CYitBTTFgFcdJ82NWWpnnWYhqQ6SMbNIM0pbaZe59V0Mpz4VFOsO2iB+u8i
BnLpq2PZ4wmLURYBXUrunT5SdSg9SRqegf0Z71b5db2po1h87uyY+MNOksyJkrRsHex0KA45cBj5
cBqMVnqnZckI2Z4o6ARSAILC63LWEHYtNBas/YLcD64gSK7TprVS3atnYoQ3+UBQAbypLDyZ6yrG
RFGNzaUyh1G7SehUA5cPO6qC/11kpPViYwAfkdX6dZHG8HzyeoUV4dzBxQJElvQEkcSJj42D3f79
5+v3J9pktkCvh0dbrF2Zwx9+EHMJiVLRfLSr2qYPEIqYRlP7tc5OFYvY+uBJ0w9PuK8PNO+OvQ6+
eNz041cosssgpUeq+pxzi86vq0C77Eutnvnd5AhdJ0QFBnSmrjw8uMkV7LQ821VJ3+EZwPmJ5oTD
ygneGJb4Du97hIeSI6Vbx1PI3pXOyaNB//dZg+SEvNHsR/QbtKZf0tnu4q2ywncaxa7YTqpBvR3w
h6w/YEhlk7ZMi5dpbE448zWc/4HIcgoIErSObabUzjZIqugE9xDsAnI+IddoTl0VHBVL5XM7tKi1
ZA4v1Iff0JymOYBlQKkY0d0yC+OnpSg5qv7xDwgyx5Y4UulcMGM+/AEdMrzsnD6OT3G3bKJMD3cE
2StbVeTdPq4cefH+9Vbg3/FSQQdQIB3nbjMyOloqZGqBFxMh3hZSlZ+piRKfaq70DAcCu0vGQHKb
hQn6yT4O70t0Kah0srze2LFTfQ61FIptajSfFqPB9RJI6HbobdBB76A/1I8MabD2O6QgbUebPwX+
oPjgkX8dCR0udutggBEl8X6WSpfl8JYh3wJVvQQaYw9wcEiiWk6JRUYthHTdgdTdzcF1FueDCeBI
QAZjcFTYmxjTU7vJ9TanCRGtqr8kkKnh4SGJJsr+PtRdiIB1APQlVyDD9Ty7W5TnHA8FBxjiCtse
lRhklo9ULr+/VJbkPMHeR+8Ipf9Rb9BsdfimTWb4Fd/3ogtEsUkN+E6EhYkP7p5cuzWHd49BJLUe
YfQSBoFYd6xftoqUj9H006L4dMWQVXIwW9BmpoDjPIMJc+TFLOPXK/r8R41vC70rcbRuqhWp/KBV
uTbDjj6JrbETMxtldwQBefhJZoVs1DJCejuP/bLREvmw1Bis89pGKR9OCYgdzqE/y7Z/FBS9TnIO
r4oAxLb42Kq0SXM76mZ1RZjWudXhtB0gF2A30OdymyCWBhiocFLBv5OmZAfYtldaYOa9ISWWwe1S
Qz/PavguXq/2yupeRFaJayqzZrehIY4fDuzztRY2BYdDKZBK9Qp8pHOdhil6TQXNis+ftG+HumBl
izgNnWlxmAHtwG/J1YDDXNWmEofg17W0ccvQKUa/AcX6YGBZDTGOL7AuLDGb+H6smMZE6CgQRCaa
6J8tTvnEdM9dE3phBFPkAjhdvIeDQ18sElp61zjIv/IkycHMITtEQDQvu9bB6eH2dWvRphNNMmze
X29+26AI7EJIgI7LFDghj/meXbSEgdNE2QZLgPMjBucNWlPGZ1MCdlOkevk/uh7DUJta0aQXe/hQ
4SagAMWUvomhlmyhG80LckEHkKDR6Ztozohrf/8b/vbywjMQkqYFLUYapMcwASyF4Yo7zqC/TDmv
bCR3cxvNKBrT8f79Sx2pRNh912sxqGD2wjjSOC4nc0m4NxD/jGSjaTyfulhDSZ3MIEg4Kj9UziDQ
DCrGdJ4UQXW3RCZC3A5AnuKiVFdfPvg061Jx8CrxacC9UQTgUSLc+OgF7iKU1mpTZWjtmRCfZI46
X44V+i7DrLNTDeKGB0Nr+U5YRce62U6PtI6pvDoz9kmMDM/LJq53RVB/NF+Vvy0tfDIVtRaPnMVW
px8tqDT+grFOjXSDfz9Id21ayhtbzpSAIXGj4N5AWhXeWMcccytO0U+AoOLAVSpnMb1ghke5wdqA
lRoPc3wd2QM9AoIJafHWpAp0Z6AKlGb3/u184znih8UGptKGXs9Qh09uMNVLoo0xuBhlNveVFddn
vLziVoBX+ONNAHoBQzWw/Ot8jeCow2sZeHSKtgsVv5wL+QzbvdvDqcy/zmEsL23i3Z4iczFPqrxf
toR02M+g75cPSsk3Vob1jMjjww9FMXlUiOC3nIaQdrSfmPRFtxMha/c9Dvfdoi9NRCeV6J8Piq2j
YPjX94cvzXyKhplNuOnR6iBhrYuwDQN84zQuSFApiPTo2lyAnhF6TSvEjvNPhZZ3V2GA8Q1VitJ7
Tlthwqd1rjteSXMfLa1D8CIgsrqEvoCrZMvAQatWhpX1KVn6Rfcaweni/QfkKH7056fnMEz9bZBo
ob3+/V+27hIc9brWWIiumb+48VLmOTmATT+685yEdNGcTgIBgJ4+gNbAiU0gDjBfTmo57VI9VPKt
JUatcYnUVYft+x/PWm/e0XKwolV0i38ppNNj3ZhehXPcVAPiVSXFYgRgcVb8FLz/FSEDseqaPI3X
gMeNyh/EqJzZooIMGKR4hLdTYid4occ1BWKOnPYcA+6aQ0n0TgMfBHAFbfxo7TQCWrnMZtqF3pgW
zQ9lkh07o6KVk5/ng0o4IbGA+6po53ArnBbsb+tURf+JjXmaYDBE0b0pogoDEZcZvoxhPEUXMfOb
LTGFSXoZmNl437ed+o2U2ezFIXsG2Qn1ew/wFG+821e5pm4z1hGYdgjGwDCEhn01S2e5C9Rh+lHQ
bmovjJC2sT9Yq0MFILpA3x3GICyqRitYdOjzX+tpF3xZEmu4bZM6Mr1iMYZ9m6BYxiwT5l/iSjG/
I9Ztf0ijCMRGkAEARAWy4teozSpM8SiLFM8KNbrAAXYmY9d19mzSs0s0Zdcznuv8qR3DD84Qb7y5
zHyQbbF6gOkx15Xsl+eQiaTD0AM6RdZMFaggtWWqF45uGmGnCieqk/efrN9rVg7haB0g/qsMl1m7
Di/YVUMCZyRX/IF+9F0z0uQE6g0erM8ihMYlp95wtrRtmVntN6OzekLTAN29/yne+tYsmFQV68pB
PXP4IYwU4DHyYcXPE33eLySenqAsLHyj659xoEe3f365dU9lz2cfQw11eDm7WHJssnbgNyPWpUTa
KwpTLt/yrrhZoEGkH62N2hsbEHHUjM81/sNfHC2OREkocJG4y1HodBgIddAlpdcXoAd9mN6M6Tg6
Mfkwx2wkYyvJAe/lQm/uQSwQeGwzWzd3cyEIUGRwSKZGSSXmA1WY9I1YYv1eifo08TsEfc8lsX/C
xdHfojBdAlawRW944cmYFpHX5KkzuTr48T3Tlxj6suHEt2mdhDR3kzVrqc7tVnedbBXFG7S+Cx/P
34L/LpLtvcQaQ8pGNtlXY6igqodg/aMDl33TZU1y3RJvRdionYB+6ZIpk7uqKdGll0MVwVpblu8G
S2XmGWyTl3qvRM99ps24lFPcUT4WCwrmsSO8xGNupVYwEJbsQo6CTcyO07r3KN9s2EaLMjDjcJbF
OR3GaMSyZiiKC8pcPAWjnQif6SyKOkLXxmdRBz2N9Lmxb2cSLJkOtAlMzM6s+tulRV8Olr6s4UfH
KGHUuo2fKlMvJVUVI1a310zcVtOI8h3WMQYZq4qNq7Lt68QzhVgaP5zwfbsjvCdaZHOPA1EtFSX2
6s6UBPINYOU9s9eyc7tE1u6lhqU8xkEcfa+ZhMD4QDd9yQtQPRrDOI4cXsruhxiQWbi9OVX7JhDG
i0xt6M8ELeXXc9SZoH1K5xqNZH0H2mT8PDsavkW9C0aIVlHK5t46ow6eVVVg3eYIJR5mqUK6Tgby
UL3W6BTmszS4aFLGZfMAnpLAj7hDgOF1zgKbRItJs0/IQSaNLamUC90gdRlXKyWWDzpW7Ko8ARZp
mrMQ+6TMk6vUYuxBClIhT3S7LLE7pGuHMsQO2n/90/cXLbeJxA+FK8764+IYpCosGQcrx+CUpt/Y
oLPnvpwvjQh2l3DGvyEM/3ywZT043H0lIlok7By3aAUe53/nUanHrZKz++YV0ZGkf97XjZJ/bqVs
/nwlXM9WJu0XyjaagYdLUz5k6RqBx9KUNvbn2M7SS3tUJJD9AR/ERLvg/Vv5xsK0NgrAJqwDBOr5
w+tJBvZWabSOX1YOgMm8KU6LMAQqhjTlgyLmra2GTY0CUWVOgVDuaBFUIbAgMU2YzQZNwGuYOQbk
FFs5GRMEVVbc6Z9wzLfprhjj8YwStr0ZU8a2H3zlNw4wtrbeXMFUhKPl0Y6HRstYUDw4vq0C4Nm3
jRyXjZoCzIanLpXo1LFGMsjJy+p/vH+z37qyrlsaDcJVjO8cleU2QJ5cc5rAj7NMvXEAbW76wbL8
ioH81gnFfBEp00cq+UOJ0Wtla+s2XYJVFEsiydF5RGna0ShJAwVlpmrjLmJwEHtdohkrb68UVGEN
cPwB0IR0uvj8/W/8xsbO08xX5fp8htd98ZdyRi1NCYe9VPzQsvRvcdONnAm73iN50cToVLXVl/cv
yFHjt5eV4knF9m6qjMrs4wpKFXMep0sd+GVopvFWNov4GqYryLxvlmbeD8482QQnZSEUnMkO5FZG
IERuhmY1Dzt6OX6nHgHahxe//LpwuoLUZArF2dpiXb4LJWYHTOcFsG42qlrsheESXVtBkzwX/cCR
ADFIdYEqhkYgQOrwkWhGejEjacahW6LZaOh81uajIEt7Aps+sc+NImk1KhHHvMgpyCcYoGX6wGB+
7H3WP7T3CrHpsztWOuKjOcnDM8h3RrdhnGyPTKGC7lTWUKjdtg8z1uURDsCsyBL5FCqwaBPT0/lG
4R5g5ozV8WnEIs3MLMjwSPL1O75QxG7nOCqZ5dYwtVtT7WUORj4zsFhrPZvbFKbQOerKhnPVwx66
lC05qCS+Dka5cWI7gOUOFKEn70iFmEPsVOiCN01qYklXMzqEcuUrG0hXwiOZQaC2ExN5t5lXGBnD
epPU4xRSUzkOxm2jyeSFohXa/1ijzbqLE9EleEqD6gWERoB0rM362c9KbbwzkTQocKUqrOljK3XG
9SRHTG7eRRG9N+yCBAS3YxOeY0MUN3lAzJ+vgNbaj61p0JbIoBj7ZUOcyG4ZrPaHQxRY7IpyEg8F
ExE6lfpMPAAgavsUBJ3quOuh9NUwRxqfW2sVyOesHr+x8NBchcjeIj6PpupEqyhZOETNDYM/Co0G
SFqpf2fR6XmY0COMO6Kn8+xKm6Oh2jA4RDMedBX/lhyMk34equqCRTxE9uJ1QRhg6FfLZXR1p0zr
jehCGqvMHBHxlVDpgLCE9fA05lkOa8KKURJGU289TkTvooIj8pAtPwy4Q2ysmeFJsodvBg2Px94c
yYeAlRRMvq3I6ZuIJuNb6PA6uZWuOC/UZoZ1aqdaWe5iu7fifTYLoz6NaekAOi7t8kVbFmB8CZ2G
c2xh0eAZRPQoflMEA5ibRZ+/DGo7nVU8NvFFFGtq75WRnjx0MHG+wc6oHPgQZA95sTkx23Nqohj2
alwDbwPQTJ6apfQz+osK/Q3wzEHZkHe7amBBV605byMMZmac5eJhzFEMzwgDjNVNFmFgdtKiuOeT
ZASuxBHkbqksk3YiRafHZ00Stuq2ojsTfXDA+n3NR7CKxXFVh9tCx8p2cKCbE4d4HFsxfWB8NEFy
UCwUnIg9YlcTc3JCWHS0I+nlo932rWVQQwtA55RuHfaLw+uGmWVM9kwbCoCjwzAuspD1DPq0K8m0
xOEu6w2M7+kGqCgKKZ1U8g8qmTcqCwfFt/PayKTAOPoAVieSTgGw4xeEV5waQ0lYR7CgDnSip/fX
/DduseBkZbOncnQE6nT4Vbuqa0Nr0m3fIUuYc8dQ1AQUjuF3xVianVEZ0A9nAm7fv+rv348iVBKC
x6hHWvJYuju3NkjAmd0bTPWyr0oefJMF9cwgauODS/2+hXOptXLCfoBa43gqN08a4ebYpnx1EeVF
agLqTy1FnGiKmp5bOXeUutvsH9sk+2A7/X3/xuwgEdZjSBCWeWyDgreAaA7poj+gjdjH8zIjLjS0
88QCirJwVz94W15n3EelNgdkDR0Js7pVSnL4WxrFEIpe7xzyRrJw+FLNsfD7oQtn5tBZ98NqgAcD
G7RMGBPZrF5mpbnSAkED+kqOSR2qZ6U0ntpCXnVLNbJif5H20PiEEDUfHEPeeALod+JqYl4KyezY
3WCVxDwg7A78MU3GCwcN5UafjWanE6P6xy+ThLOKzhqVDfXj8SMeJUaH/loPfNLdaQblEs82KVrD
hv/dfWTe/H3p4GJ0j1WB/p3sx6M3d9bMbJkV3fG1MQvDHRjQYp9kcy45VStkEZAdRdouM7XOa7RB
XLVDBBXsj98unUMQAyVJ9fhb4ch8IMcfKQJfJHX+kkxK9IR8GVxWzmjw5v1rvbF+MO7WVMvAxsMz
fvR9G5p8OjxMopnLuW63ETG4M/UIn2BHI7I9gZYiPhtdUH9QHL9x3VX+T4ogXT3+Qj981qvQ0Otp
Vm2/cZJy05kieSk5AAGfBGXm1uHY7fBlL39+5GM7Epxk13k4grSjZhtaVsWsAz1m7zTkCmzgaaXk
KsoN7unug37mG0sX3xClFqUrJiDj6GL4CZS24v3YkKDdbxBLYzdWCEHcDOGcfZ/nTj/RjNEC0o1Z
Nd68/8O+8YIC+LOBCnD++G/Ozmu3baVdw1dEgL2ciiIlucUpTpx1QqSyD8uwX/1+6KOIMiT8O1kH
AbzgIYdTvvKWtY5yPsFOPiQaMIskiGfkecUg+xMFfVQbCundGOqdb0myznWHEi5Zx7YXm+P3DPZp
SABoz5X2AFBXCaLCHaKgpGwsglLNncDMEP78X19R5/UsCsZADpBhW6fgnwSrWb2ELIOeLGoOzl9H
bapvqutmJ4S8rBs9knU5nh/N50NtZtMYmy4bdRqkaUyG7xdlplDkAXh1Y1usv2c7DqzKtfhBIZw2
6PkrUazsdRVIepCJRDyg+Cg/CJpcD4pYALYBMAuvT+E7HU0dPjzAHdWFRQbb93zAnowLy6u8wIcJ
J1gwuKWXYhzFVVMHELnrpwgezufGS7wpdJEw+JhTO/xGP609wP0ecFRSNKSJBZWjBLBYhrhXOUbV
vp6L7GShv1fd+Ohv9fDtFLnckGT0ODNRAzt/YtxBisZrPeAd+kzRACMzAbQ0Ll6SsU66Dw0lN+y/
ox6RsghKWxfggpf87RFFcfZKW4psh36iyA8xF+SrClYHcnuVjVSAUbP+ry1qWhwG8PPPQ2kk/5WK
VzxnC4bIdyCBhhfkcE3CntKEhIT0JbqOFrZV1o1Q4HLzUiEC4amx6hzWwmZla04Ju9tOUrSG0u/x
pJXPqBf/iGD2fLnx/d9Z2NQJuAFWUwUI88b5bGb97JQOzqfYFqNLNZZSC3NjcJ87NzOeqGQvz5Xa
jJ96MqYnvDLRYbfSSJLe0WJzMBwNEiDieCVFDn2b6892eaxQ6ASEyDmtAQt8gwz+s72XGs8sBMGS
INFacWiTcgm9esHRcMgWXHSi5QSCPbmxvN4Jwth+6GSYjkf0BwDyfELcdJizCdnOfVV2drmXhaod
U7VYmr0jEZcIdaKBk2HC1AoLfD+dL1Ycy9/wExvvMRrkVPitN1JBQSLZLHZg1ZxXVzPS8lDipecd
rk/RO8ANcqvV74LwHzrrtqwIFivGtooah3SobpgdvjFwdqYi3iPn6SkoNUvEGOykvLeMbEDErTdk
YAoveyJJ9P5cf5p31hIPQ30REDb/vfHG//lgXPJu7moAr/gsZdgKZfgDoXP5dn2Ud45Ih4gTsOGa
WKJUcP6BGpIPs1uiJIBQgy1ZsQphLvmc7h2n7xRCB9L+6yO+PfjZkbOi2lyTypoLFEf11hf/58XK
udarpkW3T+3nKiaFrosvWJ02SMcqUahUifacAAY6WHPdnjxKb+3OjS00/iVGkZ/HJFYfuiXND6lG
P+v6s13Eqwi7UNcECkkH07T1zf5tsl4dmtZeldekmyL1WVTIogrkUwNVwtc4VFPjJj6mcvaXTgxW
CWDKBq9y/SkutipPAVIYyQ0iq1U34nyCYMgoZVkNblBNAgPPkh4maGp0LDv4ueUw53cx6zG4Pqjx
zrsbtBPZpMgUQ4HcrIROj0cF6l8U9NJENU6a5rL6fdhi2enGANfTE3ZmhDGeWp/0PEr+gLCUv9gM
488RXzvqbobb/J2npcnQ3YWduUvhOCMXOhfYHFZqjTNos9jNbuqK8a8zgpDnzC+wOo2zaPg4DqgA
E8emIMWzeURSpwTY7Nt6iUpfujr2FpMx/bTsrFIDUDHaczHg0eov6hgvp8HMHN034xlbvByfKx8S
bJQ8EywP1h2eWIZ9I4R55xt5hgkSiG24RqXbb2TilgWlsA2wcqj3Ak/3D51txKFpqvd4vSYhubV3
a2FcHAkcppShSaSBzq0XzWZhyMma8WeQQUPWdqwoIKOHNznOeGMBXvZX1qBpJdqbKn+5zs4H6ke7
rmtt4e1cQ3vsuV59NPbjg5m1ZtC4qKFlnpyP3ioAEls9ys2wrL5eX5DvzTAxMKV+dsBKyT9/BiBh
RoPYXBu0GJdQ+kkRrqyR8ptmaQTovDdHsMNJeePVL7IMdh6sQZfCAbcArYTzUTVwQWA0JxlAoDVO
YqkWhG2V9GQnURHg6lEdsHn+0WKOdfe/vu6KJgOmQTvSg2GzuSkTpYHLl2syAOftfddpK/l5PzcG
+m1ZuewjqcPS0jLllhTBxQXAC68LihOZPxgsn79wu2SlgxcKmGsovE8TIluHwcCXGuF87X4ss/7n
9fe8vGTXAQlFmF6bStAWMtGaStThSieD1MvVed9mxHsRSgTNipxw/zoxJAw7a0sHbiq2GX4Bde6p
GSfa9Kneqv2ND/72Rc+vI57HphamUvEzrDfJ9X+uI0yREvSoY4n45FyJdN9GrdH4wI/7eG9kSlag
edoKvJGRaEDgNlMHExHP0tT9qmyixndMU96rLe4Cd0g6YNoHRYUWkYO2gY2rkF0oO05OrT60xUhb
W4di+GcpABDdAfDOPowEjf8ppmzXAFtXAs8uMPJpY0gz+2ZSCYnzKjWXBxx+su9KDyRjN6bOMOzd
SMqXXB/xY8rQzcaosE/tD0lfRF9YNsarYUw5KrRjk3xVlXxCKUouOHbnplZZ/hSrzUlWhS4Pddwk
r1ArrKdlLOd5r9HJwnwYLDKQXPCZAdwLKJAWPoDT76gVeRuMQHehshaNAGq5aPAPs7zx0i+tJ9OD
U6CH6Yt0TKpjlBpzcyJQjkOEgZFONkgOXsSo0QmAA7QYRyNSiznA7sZ6rmyBhU8+9M6R9q7qgicp
57+z17ZNgAMPGjzXV+K6o7YfHhKzwylOlRD0zvnKr2OaS2NaVwGOk8MRvJLjq2a2HC2K9zcuV2oE
l4NR4KNuTxpKg0zd3K5NXZmwufUyyMkdu9dBMcX3whWaRq9hhclh4+n8JFWNaORO6fSdGMnQP8PL
L+aQAEn9lVkSVW6gcpXq47TR/sXxOMJ6SFWW+b6P4u4lp77qnNoVlnhX4EUGq1mIEgR5myEtXSzI
k6ILhbRza8+2uc9UFBPRwMrF56xQDdjPjUJFcJpIT/cDOLwXT9oolK3Ye/e5rSFrBZNlG+U+Av4D
y1c1IOUggZmchl7WmBurkLAgHCeFRI61AApl4ktqPUBObpsjia/3YRJ587tIxTL5ud6jelCAdPyo
zbPq7FEwilffLxPkoeX1ymeUQF01wJumeqDvidAnSYFs7pxmKTvfKCgz+ROLz/Jjq6wQrO3YmH2H
djV5QtLbvjXaztGrZDyE+URnmoPHigluYbX6Amwh8E/6r+N+Lsic9nZJmohIB6XfYFkaVFbB9Ytj
Wtqx7kPz0X6nTtKUryhVGNZ+6lRqwxSW1ZM92D0Qn8nK6jeBCTzulUT5TUxT64E1x/HjUHTut7Gj
YsXv1FLzCSmoyvBNMDkwjk1rjj7OcVNr4JWQFfRBPHTfAd2bAy0dI/0j9bxxP095hOhCAkDbBtgz
rhLCiLjApKIthhK0MUaeX8Q8UdgmMsqx8O3G4gtLG3HZdujGj0XsaEWwkr7EHq499HkOBTOUCKwO
+1mTCoVnLc6/TkacmoeuF3iI2gq0dmdshekTCCIoqkaYJvk68S9svQK7roNnKRlWXOqMD5uMyiHx
I/Q0iB/5Yx1gM8zZAV8WjGCI13GmKVGu+ksLMsNhzTOb1q8Ky/qR5pM3PUIGpeMZJcbyFEfO8kk2
qvqKfqsm4TDjxwMKyUtfsVXKMK+dpPySaxNUIi3veSgZ0XoCqOrMT4Bd4p82lAn09fqopBAjh/h3
7JDE0bkCjLWrIE4hQWJrXfVRomJffDR6G/ldKxvcn6BXc2OfFeP82uO49eX6sfPOSbBSWyC2AJIh
0NbPjx2jgVRn67IPqDSOn0ZEWU9zJH670Os+UlO4hTh6J6BZS3prz5DODzfu+XCx1QiU6g38aiMd
sj79DjI6ZETwd/PyPgBi04RwPouTAL92Q+7nMoSzqNp44CNXiSx6eOdjz3o3qaybMliESCh44Ue7
4gSOotHBIXWT/lrA479xob8zv2TLVKN5dGIafTOo1ZCMDM1UBYpbgsKraivIwVOGrjnpX5NmtA7X
v+c7L8l4BOPwK7hOvM337HsT7euYawRP2+VQ2waJjz33UKVkd8J826bIh/LD9UHfi6IMi5bhWtUi
btvi8hVNbVWjo2KkdAoySQR4498Gz9uVvylqc49iinZXxR2nIeDyrnhxnUQ0R1Bg9qvMTTig1x/o
vVknXUCFd0Xfktqff2qpIm4822kbIOmRfG1QGNl5yQxAK5VL0OI9fmMXvXN5ryUlaOL0MumYbZZ1
LgehZI7ZB3pdZZ+aBnwEYBzvAQROemuu3/nCaM9SjFnFnGiare/+T4SY1okzGj1eD+SwxhGQQnGq
+X8xzDXtgCIAYuBNqoRdl2n0JeJibxQacEppjRjAOIhgVgj/hI2tj+hhOkiZ2nNbYofSWe7++ld4
J3GzVtAzKCPdoR/zRq3451F7G20YqzeHIJGy+AqDLv6AGMr8BbWPxdlh0T5+b6CRB4liWJ+BjXVY
XkXdrQm7LCVY2GXxaQBE0wvbLoZobeEIJx1AKhV5fjA7Oy6/FKrVathyekq0b/K5+ZxoEm/QIc1Q
WsNpsnzpjUX7FnNtrkTpsn4aAWz/yupUvePyo00JOrNGp2eshm/go6PPZqQtN5bVO58a9DrpACh2
ykDbcliVYiqLHhmOMN7k3PfgWoNuSId7FVvoAF9RcbcseXkjOjRZP5tAlFIxKRHJtkVzabN3lBiw
pNvR1HLcTO51S7RfK+TUbxbe1j1xMQ7FfrJ6AzHXrf4AMIoMZYcV6lX1xupL5IrvrdTjJ1eOJqhb
Z26P+Bp2YZGYTR2uUfoD9tbi/zHHdIWBNXFmurTVzrfTqvKaWy4K5jQe5oM5Yuva4mu3p06ZPQi5
/Na4uW/E+pfHExke3XXqW5RQqPGdjwlmw/PigjHxDC5ORZ/MP1PIya5PypcEePgY9zd24vobzyeb
5JZjF74wtUTV3RwaWWHbfakufUATYNWzLSZ9RT8VOMMyp8kzeuhA4JZcB7NXdVZKXQy9iycontF/
St5rf248z+XHh5xB4s2VuPKXtycDtYQSF+9hDNw4SaCQcUYYY1ceFYTRjrZEK0AIdXjMcnXl1XoI
FtFA/n79IS5p7fBLiUVUwgH6bN4W6eJ5QytnjEiDXjOkhiE8eH/MS4V3P3toNPlLq/AgLgxnhQS6
bT82YGfx5pld8yOGGLhG6B0y+zu1RakMf9emCDKtVqY9Dqft91mJ4MHbQ96eckgn43Fo8S8i4030
W1oel40NDln6eyjgrp0C2FTnC2qgHJHGQzMG8IxK2v2LPJYuXToCLIO5mzXovCReJ1TrpqBSUs0A
ywg0fwdXioonVry7ukurkyPr8g5DzzpQB6M+Xp/vy3PYBvSwtiLXc8Xc9jPqbkLUo8Qp0iJ4p+dT
JLtOVEDdwNF+gjgwPePMrp5K8JCBPmTtjY3+7vAUCFV9lbXVtmZ1VMuyCYjYHNjJgKzykBnttJud
3okeSqdSXF+iBYlTHdLbI4pXE/BQ8KiRciMKvSST428OCp7km3gB1cdNhLZYLm0nHYgL11DtPkqx
ZMlDqvW99gF4KhSkmHbZc0RJ93utJInyZOnjgC0LHtx3nuhEfrQTw0CBoRr7eZebEE0D/LlQYWnm
ZsIoQSOtxatHeK0/0WvVT0YEEgFHrsRoTqaSKj+EkVHYFmpDSDoJswR/G1WUt7VRgWpd5q65K4aE
rzD1wH7n1kru47HoLTyroJbvMcCNsfJwJOBuwx3/67s++dYWIqNCi1ckak95ssg7YQxD7LfjoP6J
bbxpX8bIzE8NqQFuLDMhMYYcZn2Ykfl+cAZbYIIO8eQGhu4yMgNjAzNJJe0AKLGNlgZUYO1iMNnj
CG0+CAxZsaWWrG+9EuH19f2WK20OWaJgOiUrsIcLZb1Z/wl3Rm/x1EHFKpNqdoNTjagbXaVn0DpZ
0CiTGZEqG0n5pClxQ/Ido7MD13FanF+abBv1JOxeJl9YhfQsrj/aOxcO/UMoWoSM1K63dWSQirD1
pd4F/ZIq360EE1v4Cc3PcZDfEIpZ9teHu0QeEJ+y01egG1VrpFbOZ2JoInTlxVpfitECA+kcp6zV
aFSdDPj6UPShU6iVcYfyY13uPa6Cdj+UVaGF0yiHMgBzVg1+OQyAYqvRhoteLwaksbyVw/MQTdHz
APr7lrD85VpBEhY2AZsSSAMH1flTO1462gCjcD1zIxpGWdcPYd+O430tEUe4MUfvDMZQnEfYZ9JU
3XZPJNdKPOsLMkFa49x5C55VrlNWq5nerWb75cnH9Ub8ux59VPzsTUQnCuyA9VEsyKOJMdDduvqh
UIUOzQKhyF3HqEdUNKeQ6zL2keiRt9oYl3EshXqwUmvnnQTJXX/+z8ZwIk+nQ+4tgUVQ/QsMifNl
QgpwtXyusVkCozsAAbeqW+znt919tiONFe33pi8MgRvixPnACUJHQ4R1YtBO0Mvu+lhVn3Akz/NH
q5zUOkxaWWcHHSbauEtRXNV3AlPvL5aWw9ZRi9H9Q383ea4RqtRCK6cvzN2u4rCY9XUz7bBGlP0O
cyjU9MyIA1yBzA0ZuYEujvrH3KHnuJRW5PcVEpw7G9HdX9jPua9Vi9P0vgZ6t9ylpTp9wqqBqpYr
PNQkG57tj03dfthN0dAPO6qScX6S0kleru/Ti+/C9IC+pPkN9xrzu82CB/mYmHqcLsFahltlLMv6
1HZSqwKcEjVn141KHLqDcpOd+97AwLN1Az2BtSizWRCzsCIyZUQvJ31MxN0U6W3nOzBXwNT3Vv5S
J3YWIyZo0Ai5/soX245XBlUGGJJ+qYWLy/mKyGPI30kuyfGK1UXctSbYgJkWLi5Fp+tDXWw7ejjA
LnWU61aC3QU31oyBIYmW2ZWiDOesH78mLf3nXWxPY5C0o/0wmyQBsweHxMMy+nB9/DdZps3qB+2K
aB2CR5Rmti2FNFXJn+IaUwlKUBnSNGOR+ZFYW/mRJlws3IQi9oobWcciHUoMYkdBrRSlmSw5craz
Fkka1Ok0RDG8NRWU9J56up4FCZfZsEPezfys8PguTihL1iEwk0UYYmqVuu/USp8Dtxr1Gieaqv6w
6LP1XyoS2PDQ0LWPTYyh+15vS3ljUb+17LavbQLqUFfQq06l7/wTW6NWG31kaYHn9mN9pyqa9lua
yLPfF5oZYWaGXCsO6c7yc0CuEu2k2KA24qkOviVtMzuHUrZmvFK5luNEGBj5rSioIF3/Ou9sgRWq
qq5+C0jzX4Dz6lREs7EW5WUCFR9u/7IK0Lju9EgR1B4PjqZAKPYagCE3hr4MVNjutoX8DNPjmLa6
CUHHyREci52OJIxQFn+eU/cFRnX1YscqfpE5TievrkmRHECO89RahVbDXEni7ybkIx+SbXpjq1xW
ingigJEUhlEjZKluDgTXiFEIVVmqBp27T5UY5tPC0azvHZF5R/Kz6q7jdt4vos4/4qalY/uXmTcn
5p3TAeo8m4ZcmcNpi+rVi2ic23xANsHRWiCFQwUlwfG6gsYvUhA1orpG9Kt2EPrwTStfjlj1WPkx
6cB97lRof5guR0n3zIGG6oKBj7zqwxlvn6+vnYtwDh0PLEdgW8IpcC6q6Hpvp25ZOWagoYv5VEGH
8dm02qe+WcRLUdTFz/95PDQNHWIIwiIius2Ogvveg6KE1ek2ZiT82JTRfaYo+XcnHpIZh1tKSTfW
6BqTnG9iNFeoDq0fAx+S7eE54jGYxFNuBi1Gn76UHuIFapmjHGcgD+9n2UznL4uW0IU/sNyoz7yz
HLmW0NuigAwL0d524eEk48pduWYwJFRx29jTV0HGutXuZZakUYCfnjiqLixpbTTr1fBaTe5NQKqv
//PEkykzBejWQZDZdg+avK8tN7XMoO4hTHYQ4X9IEueCsAJJZH9K9cW4sRUvtwBkeCoJ9EmQ3roM
3RdvNMwGu8+JVhc+uHov9lXRKvetjXHdjZTpnYVMYdNaNSFXxMPWgiqvdHryU8lgbk81WlYKwoFF
/Din5W+wIPUN0P52OIfJXKtu3MeYQgL6OL8ZPJyftT5t4jCzDOWTh9bjHXyQWe61MbLuEgBtt5bx
9pR/GxGlOhgJa7Tx5pPwT+SLxAlnuYW7t6JH1WMSpTlqBE31UUXdBWq6jiUq1lk3Ln7q65vdsw5r
O+itcMAT5mibFx10ETlTFrsBCpn6EyGsV4fF1EyvWg/+bVd7nfHbVCP8foECUJFB0E+782j+djsZ
Rd5KhdHUZzQ/0ng32NJQaWVX+UnoWfIRFd6JBF4YVu3PKOZ8ahIDl29QAUhvqnn/e0TycAyjKl55
pCKRP7pU7b+VU4dcrmottkOobfcozikSOvrcpdBBKmLvJ2jbzZ+lLBy8HfrECUfgJeqdzKb+ThcN
7DN7SJP/khQYAS3Teph3qqzQ9vbmkcp8pbREMK6Ms52r1MsAFsSCf+EqcvgRA+dv1zZ5POzXoIdf
Bej9D6ukj3wE6NGfTCsa7nPVGbmfmF31J09aACsZp3mza/FOyIIcHXP+3SqRuQeipDx7tHuTIJqd
7GG2hnjxR7wiT55KsBBkuekhtKQY2S+yA/QyBAstArZjty8RAWgVRI2OIKlmIcuOQ3NLsW7sjRxL
rhRiB+TfBCZvocPITWUJkFBqLf5r2OzJ5Qmlnwxjbb0ZSBFMQ0FClfrkQ8vPPkZljIaspw+ot+MS
TxKRlGmDNQL0XkRggCSEQ1UPf2zpEhOimChfK7qwf7qhInUh3XWBsnVx9aqX7YzM6Tg391Aro2IP
QmVEySXTkr+cnJrYZ5Nd637fTx72a0aEbtxcmgvO2GTL+CYDH/jm9KoWHzGEz46R7oxIYWoA2HbE
PLjMlAheoTJnot/qW1XVCZ+YY8KLN0Kih35IbDAajUJMKjzF+srNbADxWDsyEH4ngUhx7IEZz/S+
i09Gr9m463pKi1G1GCbHR2V3/o25A+z0EVa7uRPYzj/2ILbRDOuXv1kUWb9doCGFD4GCOhu0+mnP
yTgkD5Ru8/8yK2fnauVoz36fJykC9+hk/KqwoFZhKAzOQ1N52U8mDvKxpSB+cOMS3J7FbGP0ctdO
zNq8opF5fl6ZEvKLjrxYqBoV9tKSsqWLBCaAY3X6fv2meW8oKvG0Yda+BOKa50NZc1UZSqEmYQTE
NiOKKb3jFMn0i9XmN07hd85EGh8IeELrWesCm2jCpRq92EUXhwZ9Ui1Q4jz6QE/VaXzbGbrDkOUZ
RTD7VpP6nTMRzjCBE+E2qOJtwI1ehkJxOE3CbohFoMaLdkTVxngi9ZRPepRYt77ehcI2nw8Bb0xw
QPLR6NiyWRwUjkVsGhEoOt2RP/tl6r6n6lS3iAoomXfv4j9yLA2BzlcLy/y1GyJJlKO1huZ3TRQV
Xx1pA5nCBbJ/ygUktqOFwkKDnAd87L0eS6X2ZadpL5pX6p0vaVj8SmnpVqGoV6+dOTZUxHJSmMK7
KEVZFOvg3Ljn46rDDj3c+QNFKLPdeZFuCDwzLBWRfPwHKHwXJj44sEMUkFWlCIkzWBVlGQ0VKCkw
Mmx1VbN9IyuMl17RyRWgsfbf7HzG26tqFEfZ06zAhrpWh66jzxDnelAg19z42VzXn3trxhp+Qppo
CeH5aqh0zDUm8ZWDjt9U6JzIGfYAgJgiI5V7hPa0kahPOBw7MSoR+C5qiDvIxBZonOriKdLiadir
gu7VKri3ZAEF1nE+sDm9360XoTuwWNRa/SX28l+zij1xUXtqf7y+j/TL1U3kCC+dE5AklPj8fCM5
jTVhJzPk4WIkuuXPYkSOHPsP1L8tdBAKq9D9FtHtsE8q7SSXXsFkM49Gv6hcKyOnHtWFCUy7P0IY
MyzGekTcmowLY6z5sxGZzr3ntjPZt1qle2xn3J3XxoaPuo3wW9ucnpCWE/MeMeu/OF/24fX3u2g1
OTQRWdecRhC0CNA3Re5+7aRmo1eGqIhMIPZmGwnoJRko46SDXnt0wyLKG1Tj6r+YsU0JYfpc/oKB
Fjt7U47lc9qkqBHMdeUe63oFyieui5XzPAj0jq4/7Tsfwwb+AQhkpS5coGGsXJapEdV1CBJB86sG
xkAKQP1HX6TfhsR85SXVLzeGvDxniCzRnEOqZfX41TcTVLnoqPR1W4eq3SNVZVRRdZzyRq2COpMU
DdtEs4WvUwMrA1MRA6hYpZzmPXbk0vLlrDctZu8Oxve9wB3DHvHQ+WA3GF2P0UTExvbOQCc7hfuS
wlgo9/akNTUVGFuVexdg7HMKYaV7NGZvoZ86Ve1eosm0fOqrxEg/6IkxQzk0HbDrSQrnD5uSHt5C
lKPKZMZ/8NaxvllgBDE81b1pvsv1ov6xjCpw4yTGBX7nuBiI7dQhKbS9m8XiKVWm7me5DDGLGloq
+iKZ1n2BAmsWB8EUf7KLtX7qaXkpTxTDnG/kH+NwZ4G0RCwHHMj3fhwo5zvZmD56JhhrIoRS/G2T
RKWhxR2J8HY8i71s2N+0ayPlgKadqgBUXRJaCk7RV37RgDL0CSxwbJ+0acS2Lu/bk9bafQI9ByMf
+i5e8dItSPccVpepZtdpnIU3KvuXiw7CFmp/toHeLj2Xza2dIE1vL4NbhKY9OIexM1A86cQekxra
GE5b3ndO0t3YlpfXtwepeZU219a/W9hXVLt5yUy0IbjhNsMVzLJehFOAYKjJVK+v8DfYyb+5OUfA
m+oS6B16a6Sl50dcWy6G2w1eFhqZniT7PNYNEhrVlLvIRtTfGabGQZ5nKI7WzHGBPIyNcxA4W3HQ
E3syELZu9P+6AjeJh8Fo9fJpWj830DCyChLAobIeIaDmKGCrJaGVMSOYvMNttBxDjmxcg2w1EtUH
jKA63K7yedwXNJq8HRAtRdmrseL86dpCeS691v5t2CWyl9en4J097hAqEU7Az3DcbQFtgj7qCHPO
Q2uqxN28oCaHliqgO9X2DtQ04xtJ+XpmbGacyhgAFbgR0DG2Jc1hLNphqJs81Msk0ZBS0oR89Ipi
OVx/r8tlhEEDqT+MdtqmlCfPv6ylxSOy91aGq5OGF5bTVoiWtvLD3OrzjV3yzlB0wI0VlkJPCobq
+VDgZ6lNWlMRSpCiB6qPwOql7T5Tf1JukFneiK6b6WM7rgUsGh003TcRZ6THMGHdNA3xg7LKUCHz
H3Z4riXHGJyB9zQOk/sn0mR06q1+/j31BAd934Hxd7PeJocskFX1M9Wa1V2+2NnRq1Grfooyd4n3
qtUZz15e9MRlPfC7PQunTe66rmlRQFC0+MQ5YP0ddK+HOqj1yBBRzuq/Npa5kmvLhabSTCO881VL
ti9zJQ0bdhlF4IdI2jfdOC6Xrs0+emsGgxCl8Xg+7w1m2FFSd8yCqkzCH0av9z5HjqLcK0VL/q+4
w3iL8vxWbzj/ACs+hXOJFiQAlS3ICjsPTZXjKMJMyT1sWTtLP8hMWvdlr6h3MLKtY5lWAvl6u/9j
KvE8+62btr5nCOvo4RKxs9AVfWzFovcI/K4S5V5ZgMbW1F7sEEWJb5xx753haAshnIE+DRIWm1ni
3CJwA/a3ws7UEOFWYFESfKXV4dDVItt5KCazvbHL19DwfJagV0JBAhLmcrBuNQtNGITICckqXJba
C0j+Aq8qQlj8VjDMpfdUoaTnw8lQv/+Pu56uMFcGpgqWRgq01XiYbU6WGummsJ3dF0oOWbJzzdwM
58FoPl0f6mJeGYr+r+XYKJZzGG52ouJOkMYmDThfoc0PonWqoDAiJ6TIVP4EDUDVxomXW+i3LdoM
jBeic7TBdDQsPKKz8zVvcna6razqsEMZ9HMSldLCkQSOYC2b8VBa2qrCk3T8nJP9joaoCFFWc28c
QxdVZR7DIgjFSAPUGVH0BvZXFkONVEHShkmWKr8ybXB9UBh2MGM5OVI7G817s8oUA1KhW+x6FWzU
7Ir6xsF7cQBQ1rWISgACuiQqW6zYTEtKXbAyDVU+wWPfesueyXNPWhGPKk+Br9WN2/JiXbOmSeBX
PQeuLlb4+fRrAxyZKE1lGGHkdCx0Cp5QZ7JDGU/Lo+WVeKv06FvTQSxuSG5cXDKMrNHrBfxDIA4W
+XzkoTfMdkFGK0ztPtd2HWPfVRYRLpEK5sb/69pmMBjbbCC+NOXe88HYuMoMpViGrjSMH6AOtKOU
aoWvkj7uPUiapwm29I1B331DYJ3o4AG5oed5Pmg7GDTwccsKXbKovarD0G9qJK2KOu9uHE/vDcW9
4dHMoewIavd8KJGjDBnrngwNNbF3fT/8QJdv+GZKJ/4f+1sODR+0fFYha4coa6uUAimlKOtRJ9pL
FOduHqfuI1z4nwkWlx2QPbKP61/ucoGCVlqvJ45dAwnTzakEZViB1tnR11HG4pcT5YnvLJFr71yL
/vROn0qjhafWIig/W+7n64Nf7ke4vdDgVKKTVdRuEwglmfQ64IfEklrhHhK2/VeE6cs7hZPiGZbk
/2M4dr0Gu3aFgm0hMRQt2mnQyiJc5GI+mouccZWkuWbFTv59RG8guP56lyc+pTs+I7C4t9hys2rW
0GtIapvXk7Bu7N6e7lTRA7rve5zTpabci8m4Ba5aP9jZTYpqHrqwK7QFnAJEo/OlWhIXTIAQuTz7
2Q5jzE5386jAo23xGCMltqi50MKVZlU82PUQ33jny53C8Cwm2perxNzWYa12Zs+tTVkAGdLzD0rt
IhnCAtt7NFdunObvTS+SJkDJbOppgO3O3zRuHX0keS7CcdKGB5GTKEVYtz6WSen+RENpBFp5U1z5
AkAApA/IAsktDWG69ltAFxAhZ8GhuQjteKw+xque9gF7DKrgi6OfrMWY9hh3o4WMYUfxmBZZv6tL
z/rp6rHlL+iY/7i+yC43MPA2Ki6rkhyMgtUn8l+AGSivWPRog4ZeqVbPYoaK2hsE62DdkahyZRI4
0lBwrG3d//lTM/EIYWowGFji3mZ545wt3Bk3kFCt8/zrICmrWHrVn9LUvWUadMGycjx4PFAzSGKo
J7Ouzt/S6nDtI/NzsJ5yvCOZivNET2l5XkW8j8WA+fMuq3o3HDMDyogVQXrKteJrIdRbGJuLM4sn
YQ14q2wKQc32RkccyKlLa3CAjgMVqvTpC2349OMsY3ysStO6cY1ffF4POtvKUgQoQ9C4RYcUmTDG
2LAn/OGm5hM4kofKA32gyKa+R6ggejarvv3ZO7pyvL6uLt8TxDG1Dp1Mie6ttT7YP+1bJhurpGxR
w6avLHr/pCgmYs8fnDz+kQv9Fm72veE0IBaELBxfbLHz4VK0YPUqq7WwQ1tuV8FBPmDRQbtqpNI6
9LXy6/rrXUakdB6gE3MTIJUORGxzTqaeUGcbjclQpVLybHpj9qGP7fRQJcTDu7kYml3k2WSwWV6+
zgke9VI10fC7/hgXRIzVCcoE4wDAZM1Ctsd1XCtWiSejGkp8BnFCRx/aflLrTHuFIwJCzhutZNxT
z+pMZJqFG2LONNcPNAhxiMRoYfmqO2z6oIkMbdkpjTpaPvYxTbJTZ+g3Oykau/MFyr0lqtARblMi
hriFC0OGLvz1l7lcqzRzgEXAB1zrwFvxTGRhusKSoxZW/8fZefXIbTTh+hcRYA63JGdmd7WSrGCl
G8KyLOac+9efp/cc4Gg4xBD7QbB9YUA97FBdXfUGEOcr2CrH+XsFh/Y+V+zogR5bdkqR3QoLezmC
rcjz/+eth8UIHHRybNp3gGe2LMQBJMGIYZUI8tnQg7h27aesmepXtu/kKFJSjhUDK3WzWAs6BWaX
qHg9a7r4N3PSH9ViF++G1FPe0hiiiYuR/UGUvblw/u+gtBxgRsEp2Grbz64JH2EyRRCTx7f0DCfj
ex25bbiYsf5Z65BTKxr4kAHQtfRTPXiuL7y1eod7b3fp0qk9CAzba/fl95A8kXlz56IcdX1S89HO
E8tL1YByNnHWeXHIZb5W8BMu9f6qdS9Z1fQHJ+Wl0LdZYkrliMCTrfKWfRF2+CMgWWXU1VU0iEBJ
F9WPjNK7KJ5WfDZmL/s3a4FyZA1SB/2kLhd4v9Vnp23dx6jmcDtT+dAIV3lG/88JTKcqHxBTBDlW
DsW3JcZbIy7c5GjhdvYkkD4OOFGZ23nrGpbV/YIEvLoEnTk4z7bxgl1ahv8iAFaPnYIBlWZ3DpjQ
wlPRaUjmc2fmdoibq3Ny9Ez5DMiTnGbIjoqCNxwFlpDu1QstjshDDLxewqpcwZ9MyL7ydHTxOVkn
78ssavepTiNFDZFj1XBVVEZKfCZSL4pfNur4uFCepPnJMx3DJVVR3yvoDX5p7NT4i5JdOvmd6w48
aHFj+O9+YNleDvL3crp56PGCJn3fxOq6E7Nh9/katKjnfxCDJc5YDhj+AOMMm4dZCe6Pd3M5vAwI
TQt9AElT2FqHzYVNtlYAHUnz1PnCja98AJEav42LafzZxqrpA93KLsBY0tOqOP1ZjHZz8COs25CG
ewdpxotCG42e60UacnMte51FSqgYJlUCyCXSvM92rnvT0dnaciT5XplYUQKT1xBsgeuxOh7PcKAJ
n4YYs0AdBjfQp8R4t2bJ9A0TI8wV6tx55NDplxJgsJ8vy9r6jRHNH+5P/c5SS/EzyZEDhneTB0we
GpR13HLKESdCo8ItfXxzssdlMJOT0gkjvD/eC+dsE1bgYMpkQIMkAWrh+tMVlMUixhP4Z0Ttoz4D
+n5nofxN2w1e6Oi7fQT+sFB6UvyxGjM7iMHX/zNasAp9U1oDnnIj6xAeiZT155Qp6KNUY4Lo6Dip
aMO2Ixkr4CKz+4ErtvkhLpaS/RI3w6NlD9Z8EJ335g9IIfuWgibheZNHQV/tsZlcuH1LXS4T8ljm
MKBh6rwgeUBQ3Z+/ndsABjGAFriNJFHbNBFN/yzO6nrFWK9dAq1I8pOyONhotG0Z6pXyfYyz7OAb
b04GJRgyUhuQAQk4KlbXS9aKGMgYuj04CpruG8wmYQS6eYzEjN4cBPGbz5NDyeKwRQeFJ59Mef64
dNpYzCJSXIbSe+UZY48ZpfJqxSHWspFeq+2TqPvhYE53v4/3FJhwLjy4Q9eDRnhHm0aOVxoN5fYf
kCRJ2HcqurnxdCQ7uzcU8nkSiAoYn2W8HqrL2P8LmllgymHeGIs4J2NifYAckx0cNE0epKuDxlQi
I4eiv6z00CK+HqrB+wdhXeicZRSJJ0oiVF885jbMRRp9NqK8ClBGaX7YUzm9T7QVXBu/KajsEs2U
aHCsf4d2Ms85ai0HkfbmzGDODlkKwDVVBG7sTUbT6e0MRDWvqSEa3ieefssJOq9McGCGTagfHRTl
dyYdmLFr4xlk0gbcco8m7JnsFCtRtEEcB5UgDUgIPj1BLLyj9d37NPbty+dxSreBPU+zFfwCRyUa
8fPVMhCdfZw0wVD32Myv2tHNufdpvNKlIAjsdjD414sMnSwvLDgWYZLly1e4rzVeJdHycXTco/Lv
ttDF9WAhvMI3QQWgZbsprbv001VTiDpE8QaZ1DlrSxTJF+Mn58V47jFqeYey1aScW8XKTmo+DAc7
Wp79zYbmpgSjiNgMKekWaVwPauREFcbottMub0FiKe+rrmwfpIfnO7Eu6dOM3ltCu24pz/ej7m0G
x8dTfNFkMYrjtBUT4kVbD5oNl3XOhro+2eaYTRe4JVhnl5MRPbQqL7An6hE0XhO0n5xLZJYzfsuA
c83fuajaMyQbJ3vbisL8u10p0Pq9QJE/RosRgVPoQQdBeyeSXv3izXLFZaXEHS/8EN+Z/hO30fQI
/y2DDWuC3UF/+tNklu3BPO0NSruJg8bDgU0pj8cf4Zuba5ix6q6BCGXOO8gbzue16xDl0vLi72Yu
xJvaHM2/DxZHZkvbjcG2pO1LXIXSs4knCDxQEFTKOkxaHNm/px5KraQHcVRdhNCgV0YZ8Muw6Sbz
sUj6/EcvrCE9wXtflr9EFyGF5cJa+3T/Z+1tV+aAFId3PydzswB1kYE9Tchrprl0zvj5LSd3QnxQ
zw39Q44bOhj21izPblM0B8sgp3k7IYAXpKaj1CSyNqFfy1LVLNaiwTLMGFAzVJGbAf9ofXEpgmMF
2/5z/1N3ll3ap7PoLhIrN1iOFoevIgEfHfZ5i5yGAK0lpgz8YzGqJ8JB8i+6jEd2ATuhj0YGUj9U
H6TYyCb0zbYQZhsxaFa7/QklZ/Wcr2jTlUV7JFG6c5Xa3KYyO4AixJ/rbT07DFRHMfM58xw4j65V
JY/orRxqp8iF2SwcehHkWrJfChZgM1CDPEzkzvRhI0MCzMSa2ZdpjPrnuetndGsW5dIqTR5ECS1U
f67G4a29jJL/H5e2T20i8WdNzz68fnm5ZGS9h9SF8vP152erh6TeqCFrCA3g3agPeaCAZniouqj/
CLzO4J1fHxzqvSnn5odUJhsrXG3XY0KQLvRKTXkVzH0VFnFhv3WUpD2ooN2MAkoHvwk6jFQkGWQz
ymqPGfxEzw3EDM4edSktrClDX+7P381xZBRCgJThxySBgtb1tziN3uvq5LhBjVk6cOvJu9CStN+q
btUGbTofAoP3Pkuy9thJYFEBAV0PKOgNOPqiM6CuwLBRisT5F6DHEp96PF7TsEGb4T3AIOxILdEg
qKzHiHUlsCP0wMDMRDsVjpteslrvjJOCaWxgFwSUs5WOSXVePDdd/dZAXdpfGzV59ryxsE5FPY5O
kHXqVJzwLu09X4md5kj54ibUMJe8QxDqgKWgmdv6vIFKflU1pRu4lgItTQe5inoOZMRTtTb6RUNm
8mxYr9a6QzXKIPGgNkDTh1glZ/yPi02lu7UibOkGXN0IGbWLjePYUBkiBLXlhUu/er4N9/kgkO8t
JOUiWFcG3WlrG3jKlapRZjGsKS3GHtzMwWAC4/n4SPj6JpjyfYh1UOzD+4tW+OYKbRSe0a1SegHJ
HxjryXPCrraqB6ePq4OTvXcaaK1IJ2fCHLN6PZWzXRso366g8HVn+KjNuKbVY1GjBpGqj0OLNNX9
07fzabAaoeJRziWUbF+vXTJO0MRKyFdVTvVvrPr6eUCeWMPbqu5+3h9sZ3sSS5jAly3qbaU2Zqg6
aZbXEXKPWv9WM9bfwpjhOtmj81DRZXhOAIq+PrxItXJsPMHZ8KbaBjH0y3hnWF5QuxPMtgUX9xyY
aKBgrPlTTPohLv8m36IBCYSAhiz9B0nfvF7Bxcrxz6AMGwj0nYCKlyU2FTyV27Hk4ZMjUx8XSnIa
Oir0S+e0cHmFd7HnbnpAqfBI8WNnP6Ecx/LycwjiW1gK8kJRPepJJHEU46WcyKvmYZh/lInzjbQ6
PTiSN2kdHy8zKxfahQ6vU263PyKBg0NHIRJiq1JFlv5kOyS6uTdPzxnk3p/CFOpD2xsupiLaaByM
vbe7YEKaeMHKbGSbUpqEmmFyILBkEX7GFvLIz20KXa4qu/7TWGbzR1x/F9O/v6dfJHSushI+GWon
Owz4Ma3vTfDr9WXGwKyIgqqLrfUNqjH5+B1APSLYY60sfR1Acl2RF3C94oOLqd8UzJM2/Nt7nYCM
0kAMDVNEdOPQdaRzor5E7sco0mc4zU09aW8oTjZLgFuKV4bMKjS8NloS/aco1eRzNmE4QYnPRgVa
rdU0++bCED01do1ELyXGvKMhnbHVVF7aymPcKZ3xBjGy6aFK1Xr2u74s/7YjC23u1XCj4qBHddsv
YnZIeaW8Hkk+19L1hljVKO3rbEFSqltt1DWQUfxtR3X51IJ3DXtdlD9QoEF5HJ7T49yDT8gab/5U
KLZV+UW8NkdeHjsHgvY9lGrSDfRHbmA3o4sASL/oQRpV41fRzra8G7PpTYbisNQ+juODAstNaYAS
0/9D+pIjQj6+noIW9amarpAeDEtvBqOwlwCQtXZZS1CP/qQMlHuzpoVGSVLSUWdLob7e36S7P4H6
DmoJhEBKa9c/IUfzuZviVg9KZuWhMeKVIXHd8U5oRY/vCqW0/0JIawioTMfg/L0an4H7P+H2ogFe
jkQGB5DGIaiF659Q45ZC37cxgjqrxfNstqWPW0UBzXMUj/eHul1iwOWUgBkEc7Yb7wI90UeeIPQg
i2y2Awxo17MzZj8zN0tPupa9Vq2K0KpKrXgkdLhCqdtff1kK36NIeRcFtkXVzl2m5NK4Rf1FTapX
v+oYCliC9GekkICZ4PVQ66R3cd3YOlYzjpf7S52OP8exsp0znSNIPvfn8XbXMBrKKGhwcHHQbN6M
5qypNpeJQTaZu2/cHOdhH+bSmvp5pqkXkSZeHw65Aq9Xy5v6p17MytH9dZvjSfA32ub0hLDs3L50
vM50xticgeI2nfpGFML4xK4ZD750b8dI+z4gwbAgLH1zPuK5rInbkPeY/PRXKWI7zA0ox16pOR+N
xtJP92f2BkEk94zUQDBk/xAeyWZAtWvRt0pLGDiN59ZnbdHH0zD27pOFSvtfIAugVBV2XgZtObVf
IxoQSCNU0fe4aPW/7v+WvYMJgxCVFdC5PPI227dfh6ldZkhZg53gnViXyUM62OpFeiMcTPPOUBqK
T7zc4VMz35un3rIahuLA4wiiTCvem5n7iSdz9NzHy+f733QjPcT88iUUJHlXwtje6nVgw4YVUtaZ
gbN01UfqX83niEyowYcywsy2UBrj/QIvXT/lbdwv/pJ2DrbiPdQfP7F7DJUSpxpP8djWtm/ZUGQD
rYVY//qgKJ1QyRepUiNHuZl7lIvVvpgAmtPwbPERr8z6jFxEOSP2oNfhwaTIu/Y6U5HbjYcDUAlM
fG4qFRYyJkM/GkGJf4hhoSo2Iq8Ed8tuP7j5asJpyOLuu2jX7Gvc1kYclC6NQgpJ+Rio5lzHB7nT
bWdbcjpssicXNDq1nc3301fq1LLLVKzukuKE5oHxa8QN44yRkfIvum0L6s5miX8DvoIpphSVel7F
0B9MzE6cA2tP6CZxB4qwFUlMKiEFI2MUgpoICQ6VPkRsNv2XheflI0JHWevHnpKybVBM/E7btDxo
se1tV5kigawDxAkVfJMipOhxKpFT0uSpivlJNYfsTZGp3d8WvsRPlCuxwCqXOkhaQVZYKLH+Y1LV
+qFY0ulSdX3xCTRO/WOu1eLJqq3sv/sbZycGo2TPNqUuwktxCzI0Bn2YrQKMTdJk0aeyS9OTNwzl
QbVpbzPwzEaGi0oS/m/bzbC6Ud2uMX5gTavb2GPOgBi6AeKFHy9NC8/UXD43vOV0KQ2hvs8E9Dgk
W+ODlHXnLqBbBDtKCojKuu31rTfb5uQ4aaeSpJXJZz1P26+mnqZfIDXbbxYgpQeHQCY+m1MJH0OK
R3H7cN1ubllNGiE3Ll4hFtoD7yvXiU/jXJRPujc3j4PRAa2iCfl4f0l3dxz0Lw4fcEpEf+Sv+uOh
NvM1jeANFdhd3Pwjm1RPdCDWz6Clq0vliiKF0htFv21E6b+VUt4K3L10W+HFrr4z48Ve/SFWy0Dk
7vCB+xNbpPs/cXdeqM9RnbAlhkDuyj9+YS3oBXGHaIGouuRR71HoNJooeYJjhnQfbOz2g2OK7mCv
760+O5DeFEhuAuXmvZLm3jjnVakFk17HuMG2a/qh54YR4ZA5CBXq04SGzP0v3TtfIAUlpcPmUfLS
XvvjS5XeURuzXbVAXU3xyUuc9x4Qy2/3B9m5e8mH//8gmxCTV4nbLHSmgrWD6hTCPhMI83lxVSJr
OSz/yzQCZMWljV4oNcnrxYtERwpQ4SuFZqxRnnghjvOJQ7AG5tzW4dQnR2r58vdvj5HUKHNA+cOp
2pJ+FGFqStWkpMapXj42I3aIS95b5xEHnUcsiX5RCWmeKnDYD6+fWHgV0IyoewBckBP/x+p5QyZy
p0fVAOQuFErD5GLNu+kdRLcj1OHuN3IYuKNIUqFxXA+VAWNQbKJ/0Hvx0n3XSi2an5cMO2hav5WB
jhUyUOfYwEYq0LUlfq0XNFkVyQMsA9DmwLG3xcmsTos5cXnJ6qhVneMVsYROFdVfLVIpp/uzegvQ
YCyYI7ivIcuFi/kmLDY0t2qMlfRA2PayvLGnbF7eo7g2x0AmZyYZh3FAxxUVDuVtvpgIlnd9xQu3
WHUFJL6h/IzMVRsuVj/179EY8I5etHuhAi1feqp0vHnWb0JFZOOSHCPgGegxtK9GS3H4EEn/jM3Q
L2hpr8Y2MSGSgoVkjyqTpc2RGkZAIdZCZQu5aviIpfFlwoDtIRqL4uLOrRNGZjIc7O2XO3d7ql48
IVgIHp3e5hsrx0qNSSM0gV9uxicX/Ng7I9erynfzJXmSuoppgPiLVlzWSSijP6aVYjzNfT5XvpIA
JvR5PCf10e6Qh2rzu3ibAoXkkc+bbMvVAiCg1exBUhJlqZWLGlvacAaM3ObfeHyI+hInPHfCoTHE
fEniFLoaiX7mhMlSF7/1XG+eWx17QX/VgTT76oJJD0h1LT7axzuxnZDAhYLBCgydLdV00JWSV3Sv
Br3ZapR2Iv1cFO56vn9adqaDvx3tUhQDsGnfGtTSFx0n/Nix4+SR8bjUwvpSjuMHNWuVy2tHIsay
GWTbHg+n7a28jEhJacCYA0VrtEsau0h3UEr/p+ixY/wfhqKJxVrKEbfXYlKlsdEbvR2QcvRhpTVV
mJpW9tdircvB/N3mGnwV+D3ZFQTmttUlaIXpwGbEHI57aaCaYVOgj5vCPXvoTz9r1eCelghWz/0P
vA0gshuiEwskf4sYdx3OC1xlDL11sKRLIYpyCSOdsqjWBV2e8uLUGNndH28nw4YxSoNewvg02fG5
HhChqXnMqfYElBLM721bDD9QXwbA35XpY9w30VsNZb5T1unG22hx1s99vR5dlzccEwnwo0wujXRk
RXD71kmwfZzRkrPJsBrNyVHFkhpTcbZMSLPAwG59TR+Mp3h0lh9DnejvCyF1uKwIvo+vZ3b7W61t
94dVZc2AevjcfkV7AEHMxFrW2u8nZfkF1L71zl5huk/smM54ggqi/H1/MuVcXUcgPoNyKrMJsvWm
ba0lqzkYqGQFjtbO6sUutdTFtU+vUySkcckDib0s55HglZ/y0UjroKZgYR7k8bfhhdoBtUDqHKgs
o4JyvaKdbvdqZMDl07MOgqOVka0imHGwUW/Di3wcwz2X8DZqFZtRBMaQjSJcM1CXWas/tlNTKKEp
fZcbwZv64NLZHY2SGE8vKbNibXYpxqNjHtueGXjYjHZPNJTm7K3QES0KHLtHT/D+Qu4NR0UKUQLk
VqVE3PUUouAnyVfYfYghdX/YbladxihJv9X6ofvDzmqBqJAGylCqCZ6b+pfeYrERoeQsFRHdnxqi
e1/qfnz1+xVeosbMmWwMuvGbqAJC2AX3yCBCbRQD34Q6P1PhSyDiLJ2wH0ukH37cn8K9wHI1pkxc
/8yB9RSN06ly8NKA67SomCeh9rOcB0jxHylzxp/Eqrlg+aN5uWRLor6Z+mX+ev9X7Czk1Y/Y7Bsr
6oQ5rZxIgCvilOMNiyt606FxFR8puu8NhWw+bVVADzxPN0OB7utLCoxuANOk09FuEdGTIloClLKI
owLBTrEYmA+lIZnsyEfiZnYbmomNVzRuoClTYVyapDD+Mq1eGBdPK9s89FIdCVh7yMX84HRz9yVe
c0+gHh7Pj2Bgo/KgobX39RSK2cV8KF2lzQ5To9js6Fw7gZ339i+4meU/POKXyc8MfT56HO9ckhxM
mvfgBizqJJvBJhr7FdwHBisQe5mEUb3TZhLgJFf7QHfX8YDiuvdxWOQxFi9UbqjNZJtxmmaTBjxP
Wx1FCxEicGdfS9U0Cnt3qv+5v2d3EmwgM3QjKXjxdAVkcn1y0CIETD9yWnm5829znschaId0TH29
KPRPqUhX02eG8MtZ8rS6TJ1BKaYCOVkMU/JBieYpvP+b9mYAy0bySIgG8LLkivxxmIVlKXGCZG+g
qOb4dxl3U9DQbodJbWmX+0PtBUQEoZhq9rXpbZlNLqr/aUFJNEizufuRUW1/alAnSw5CvJzEzV1N
O0C2YXlQAoLdTHLkrBhPVmBnEouSv4/nsfoLe+VFtnuog3dKqf7IcO0+uDZlFNgOy61CcQ2AErWQ
zc1i1sZakhG4wdyYboXOQ9KeEzJM84ydnYj9dbVLcdLVJv48dEuBFfc8ONrBj9jLt+TLEYadKw1u
tg7yrVjqEQ0rL2iizEFne1IoZnUOGF8fpJvyMVHKMg0W24nxXQa7EqM5a4k5tNIh/azOQvy3FkX9
HWwsEzjaGmbOE9pbSEpbOnUyV+0RbHXWrHmMncQ2T/HkoQ2VdWA0X380LVJXqZojvSy33RIlTY1+
asF7LYvhhcAEsKEuVPHLzlrtyBzsZulwJGEkQB20Pkmtrs9APxtLPUUwlegYDM9OinAMkocFt0pS
HWzO2wDHUC6RDX47eivbV4A2OHmzxl0SWtPYXnJb6i67RnXJV+yHJ/Bv5/tn7vYwQN2VeTfVU0Dh
W4iOwpsKk6NMCSozik+6QIVdT9W/slit35qz+dsdsyNM1G1Ekc6Z0o6WNyNyCTIM/BFRWpFWvA9p
qyioKFNHzskEKF29M5rBe/UeYSjqAvDo5ctqi2fzlsnF2Gyhe1pbWLg3I1tRSIUR16gPJnL3q+RA
zCUAjy2wHsWoqbQpegTCjGo6Ny6a1ULpHjpDyR/vr9ntHkEr7uURDF+JJolxPYHZCCcyS3Il0PUC
rbrMs9ZTqkQrACfnfamav+8Pd7tFGE5uDtpzLkRM/Xq4mMrbCqQ6QmmvjpB5QIPvoaUNBUx2elrj
vjxoQd+yqeF74YlG0kqxHxKSnOo/NoiKSDKSZ6AQRU4s8+nxIG86xKwvPlDAAy8CtIoBgyEF/ZRX
6jAKP01qNP7w9PBGfxgs9buLkispn5rp/2VOnb31+s5qMc3D7+cd/Y5ZvyCmhtmPL+oWR537U7aT
AtOi4EEIeEA2NLeNg4gEd6RbowQL1ZFPNiYln/I6Xfx2xN2QnzeFsefUD3ZmPOkIL7+NU1RP7/+G
2/tG8gzQMOIy5Xm9BcAlqzWb1LsAlc02Lpe1xLsnrX7OurL2zcWuvuMbgCNhifZ20UPDuj/8Tk+J
8alz8f0ka8Crr1fRSbxqBrWK+H/uajyD4fUEGXL7v3RDwUoC4dfeL+Fnfk9WrfuYmCI9U26efuFV
0IGZN8aLlWjeuS6mKTplHtZ893/g3rYGJ0x7gMAu2RjXv++lSJipjkKD0XNPZh7lvFe0JED9e7wg
VrGGWl92B4PKv/Q6CaCxpyE/zrJwhLftxCLtO6zH0Vke7NX6GjV1zWXZTaHeOEO4Uqt8HNN0DTJl
Sg4aqnvxSWpfoH1LF438+fpzW6jEwEsLdGE1DWWETHdCr4zcJ8Oqjoo6OzMru+dkzeh2yd13PZSS
6Gm1msxslw0kjs6cC0SeFcMMNG2JQox185AW4VHjfmduGZW8ESKnw383G67VipR/uMpi3VlddvdA
b1gFQqeOq5qdCr2If+ezmKd3yVIdCT7tTC+Dkx9y0CgebMmqAgkc2KWuEqwYK8aB5U4g/hGGHC+5
Nh1BsXYuAPABqHfR96FLuL3W6t7RonEs49ArRgepCL1OPsbc2KsviiV6MnvL+nb/sOx9noxlHGaJ
p932eiaYHm3dcQe03gxgRynqb6UKhFjBjePr/zCUNErhhpMZ1+Zcdt0wxh7wnEAxeUwXplM+ZH2K
t8eC7uf/MBR9Sd7ulEbo3Fxv1KifGySyjCiIl8xD5tRE77Es4yrxlcw+Mvvc2550hmw4wIhiIQ52
PRic+KHEYzYKTDOeRvi8dvkD32xads2o+PM0upk/dcWs+QQU80h6bW8BuVIRa6I1oLN1rkfPjZYF
nJUo0DGKe5vYcx7UBUrmPhXg+GBaX5LUTZTTgdNKlCG1NEhJ14NhSqtY05RGgYcKV/FG8eLuTdcq
5qOZ5tlXo9Gq3yLK2x4doNZ8B4jZ0s9imYpPXb7gxQytq/454pgQERfjBW12UhwsaWwjfw81Oz/I
b2608yUjWHKdSW4AJdNjuP65kFTWBFETeZzKZvGRcIfbrUTNcMpax/xI3jFqfiyS5n3Tqskarmg7
npQRseI06sd3VeF1H2iDiS7IsGo8YTMpHhwqLa/HQEgOAX9A/CEmtGVgxT3aadVqKcEIlYlZUWfj
RI3WDBEmxDm6nXrLL3pYL/dPyU60gcaLihuHnwnaUhjitJw9MwOCiAPpeO5GZQK1zx0ZLcu72ipf
K+4lV0OiO6kCoIR88wLqrJXiskckxfz4SUd4KsBunHypL+aLtqin+x+3U05jODkQhiCMu72RS6Hq
/azispgNQ3ruKPKd4Gskj96CBUJr5E2FmYI1fhZT0XyNHa96TPrJfuwm4Rw8Vm7LH1J7FxwvNXww
ijfIcCQIRmSmlcCYdPEk7XSRuzX7h/sfvJMWUn4ghpNXc0i3UgckQhzHSE/CEYvIh1wk8V9KNnvo
WpZNUAJtPA8cdX8dkB9LNSLT/eF3cgM0PUl/5NVFH38TGipDGV1jBR6Ex6J2BlvrnatZQ56uS8zQ
ai3Vd1EvOchFd4IfNDSa8i94Oj77+oAP2iJFgnhUt1rknMCz5iFufM4pmo9jnwwWm9iHpgHVWVCV
nJZtEavTFd3jJCahJjqRBgBU7C9mOy9PnakmJ93Ll2dzSYWvtcX8vTaxTBji9Eg1YueDKUUgTA+8
H5T/tkac9l6L+p8dh6mYtctQk1xS0Sl+jiRtR8FevjY3H2xKeQ5gNuAR1K08dorNlAPqIOFGK+rH
hgb3585WhkuV5sXDVPbttyIfPHnHVvoj8t3eY7sYMFB0ffg+tnCslwGmzME224lZ0HAkFkP+JKp8
1yveAcQwjcxMQ8VLfxs9CBgjTtyTXU7Zpfb65SBE7s03bx1erdSKobVskmvRmiA1Gx3jl6XiGp/x
NiE8y0SQR+oRCH7nCJnUYkGHUZCmgbQZjGJvj0T8yGB1r/KKXbxnYQsXUJw9XYBRG4PfGYM4mNEd
CA4VcAmLt2jGEZ82eZkz60UqEAcJRaPql2kwnIsDVzeMrOiCw9F7kLu2tAopHmMSEL/B3/R9301a
2KPz9pQZiF9OcROd7seTvZnnUQPhisYr6enm7s7wal3d3EjDWq3dcybsrx1QjrAfo/hgjXfyN2RD
kIJnOAqOW51l6p2qcCyCSNIl3zPMNv4eMBL2DacenhNjGD8aCAz6nqMUB/WQnXuB1gq1OYhKLPv2
MMexNWQwuOJwmTrdz5GQfbCbZLi8eiLBwACfocgj+d2biRwSVAqHpo3DeqrEZQYZ92bu+9Zf1NQ5
WLPdDwJHREdBtiW3LYU1wjOljCoobrEWvTWS2Hhb1yL5Hz4IMT5a4ZRhQO9uPghqU1K01hqHVTrF
GF51o9eeshlj+z5Vj1oXO/GGI0mfhBmkdbHNeI1pADqUkrRQTreevXLiMlurJfXT1pu6MFLM4fv9
9dobkXRB2uFSmrvRWcirpdQrgxC/tnV0cQfk4V3hCvgKRvwm08r04PzvjcfjD5EOuWKYI28iaqyK
qXWsmMp3q4RDq5kngtDgJyJx/857KPD3v2/nYFMFp5KKnCPNVVO/Hk+gBxT1tRmH9kyGm0eUYuwV
zSP8xI6IB7tDubiqqiSBvN43O6VqMUmcTOkF1jYiTKO6C5wytT5E3Eyvz0TYJC+mvYQrqMjXX+WI
wVbmyijC0dCFH0ej8qDGuEkkmPW8vuBDnYnBpG8MYJDNUG2aek4lzCJc57Z/b+il/YRt7vycCeX1
jHjZrMB+SHIWuJg2V0PZumVnJ2ke6kmDAEI+oOJktl3V+vk0LQdTKH/3Jt+Q/BDpv0sR5AYKavBQ
Fk6b52Fuqe0XYDftmz4+VEzZifaonMFQhJxOerPd7oCuaJOlXR720FMva+ZivtGiiDULF3st2PAU
TlftV9I5rzVE5P0DS1Fy7eS217Y+jC0r2XjZzGTaToPjj/trjNLyMyKiw2O9ZNHBNnlJSDfzSauV
UjHD8c7bgrMX+iGFobVZmJcdSYU9RGbtj3Y0h0vklW8HaooPylA5J6ObKOnV1fC7KqPsIa5MMw3q
sjX+Ma05/ff+8d9ZZQp5mDgB4qCWt730tEr3OqOss1CkkwpIUoH+kuRHVJudVWYH0W4H4o9MxraH
GK0kTyPeJ6zy6hphrqhYbeq8RTDjFbl9WWbHfqOMM+rhadrYByF1J+5QSiMO8CKiIrzNKKCsrKA3
8iIsijX7r3KU+DmeW/spdauv92dz7zvp4YMIo2xAB2cT4fTRmSoWGnBI1dlPPEfyR/IA9UTd3jiN
BOFTnhbCJwEwH+6PvHNtcPfSy9EorgCOk3PwRy9n7BO1sTK+kcZq+nuwrP40r8aEf7HV9g9jOR+h
0/Y+laozxRy+AP6//P9/DDgkwoYXBfo6H9XpbPRD73fwlUIoZck5z1r3QzSJxtfRy/7wP3wqZDqN
ZBSo1RaPzyMnRduHSTbRtfCRwp7/7t31x6ouy8WtPOfx/nB7u4dqAW1pCsuS57D50BU4kpktKBpM
VvVt6aw40Ba0cdVk0H/fH2pvEaUTOGmGzG62OqRN1a1eJdQi1OfKhgNXaf9UQ1H+NWl0cQ278A4Q
ZLeHn5oaVRmYX9TyubuuPy3tRNdPuYKHYiryAHee+l0/CfPViOLrUTYZBrZ1eVUXyCgMBSbgg5nC
dwXc+9cy0y147QQSYkh1uUxYKJ7J1x+kKd3aJ4WQkNbE+YQQww+Fp9QDxB7rTVFN+kFgkS/A65DO
cNI0hQcb+OVtodCcLa3N1bgKXWm2UfM47f0cFt07daFIaQ54IvvWLJ9rC76SvtPl6evRzPwEj5oA
wAJAny8N0j+OYRNhG6QiaRSCvnN71FbN5rO19ONTZHjKpUBZ59XyjtjsSJ0P2YGBjrK9safKTCJM
dmn30FE75U2qXYSbeDShzCMNh9ujJ4cCoEXkZkkdeV7++LjebDrKOi1KkuM00G+mZfEWamA3+kVk
ea8GnzAUDwseMqh182i6Hgxo2uDG3lyFk5Ko7zqFWslSppWPiWt6kAvs7RvpgAUWFU7JjTZdjhgj
kkNSQwy3VLzdCv2NnQk9zIzFO6+rXpwafVgvbhIBOIj06L/7p+Q2dHMJ0MEDQ0F58lY4yskTt3b1
MpzqyfONmUdUBTTlEb/7LIjMZX1kz6+hupbTQen1NsAxMqUUciueG0CKrucYS3rhRI0MBbm7vrOy
9Xdh6VMJaBJNZbxT5tP9L5WPpe0BRa9BigJx9wP2ux4vK4BPxyrjqY74NWvCHP26mqvnJRmcACXn
xh+TITmAAu9Nr4TBvLiRQq/eDFrHPICLIa1Cz6QP1EdkUyg3TOhlWTmYDi2/5KmXftGUMX591ddB
3EDqFKNjJYuw199rT/a0iIX41/biP0Op+nc94uUh1T+YFY6D7iP6mkcv1p3SPncxzXZ6IGwpyqDX
oyqV29iTZ9UhJVk0nipPKcwgLWzjBxEiHk7xgKv6o4LsKBUzJ8KNCAPuDqj0JJVa+1k/AlvJbbRZ
dhAheK1JAjUAxM00VP+Hs/PaldtI2/UVEWAOp2SnFZSteEJYkoeZLOZw9f9TawMbajbRxNJ4BmNA
sKurWOELbyAG7FMVccDFajS/zpzlEWl+1Lb0Ltx5sjcnj6SxhW0WFbsbdLklotYysUbBg9UeDyIt
MuHHCCwI36kb3lMrGZ6rMV6+AoYnCCNVHD7MVtSfazP1Xl06g9IibYDIRbmf1z2HoplgwhlIYdem
NXyEt5b5YdjlX10sqQm33eLBQiPlEHZRe7p/0DaAOAT2suX54p+KFt71HuD2KpQwI+GOiMXUN3Vs
jW9Md/Ysv2oy5k3Yig6wRVzYPCt2En8J87QZkWwxyfju/5aN25Xer7ToYCWgTay+/pQqMz7tUXZY
tFY89qPuXjKtGB/LapZYuNB4rLohD1CI6D9P0Jp3jv/t5pOOAVJFGm0++gKr4efE1GoxIIi1oN0f
6Lj8BZOhxP7QK81Oin57vb3wT+h/YPqEdp388z/fx7wXU4K7LMbnmQfpVxNfBpHNB2TYiwcFI5av
4I/UfGeXbXxrKiuwIuFMk0Hzt9fDdlWjTQ69DyxQOv3SQgM6ZBDY30DzGpHrr7xDvtj6J6gYl3l0
qydtaoud33DzjVlYWza3eE9AaKwtc5S8bfPO0MZg1hKQXlkCaBT9gCr3R3VQHF9zF+tjXM1JR6m8
mcojldD84f4+u1l9fgM94hdnJGAUa2roqAB40KcKI3GlMR+QEhvPjlmnxzhVnA9jn2PIPO+6T9+8
oC+D0h1FLEEKFa6ykVZru2gQYgxMpRJopMT9JRRmf2zn4qsShcP5/hxvqxZyPCnQA+0QXMM6oobM
PRjoNI8Idhbelyq3xWPjxe2jWJb5YKAidek8e3zkAXfeN30afsDf1Lr0ndc/V5Nq/KijbrZ2Pv7N
Aysre2DdaJTLOGKNW+Q6ydBrbEbQpop7Kiuh4xhfdoHZ5JNfuNDdJ8sKEQ1ozZ3luDnbcmTkIl7K
JcTOq51vYeTp9fTpgy73omPd1M0Bpn0azE6zByvcnKQslUqbHTnm9SEr6NOa+OUNgWM3ylsEHFW/
SlLt0hQp9rGep5wavW58lZ7rTnS6OTJDyvSaoHstWOPZS6l4gkm61gDDr5lq7U0JlOvnrEPxrTS3
+YAvJYqjSOEZO0H4TUbKAstvC1KAtipvyfWsBxPoKxXVMQjrri8eqsQwfkUUWLOd92rj7MqnAdsv
iD0gBVeXNPoLU9lOcCzcQhTnZYhBRSa45H4ax3Y8V0ZRf3DmHsfL+8dpc1iiBJlpoCS2luJECt7w
mikbgsIplnNojPZFLyecWdMFdZd2jgOlSPa0ODe+J6KQ6AmDBgARtb4rAWOT0dkIILZZk2Kg3PQH
vNsNv4a7Bd9gCH8bzhg9dEu6JxW7cVwgmCCN+6LpAm38+mvSo9YGuAVI4pZq+YAsQPbONcb8P01o
+s6m3bgXKaryEsJrkW2a1XHJ5troiDuHgGAMFZsBAyUMM0T7nPeG+aasoubz6z8lyrtwsok0Jcr0
em66HqGc09YD1pYx9It0zh9yw0N0Qy2bY9KEaA5OSflaDhhFjRe4AbUo7ob1bcxN7Gpg+gcAUPF0
ChGmexxFGz3BBY93TsjWt6MTCn8HfVoaKKtSispy2tbACWmQUD0naaO+ccemCBK3D7/fX8qX8u9V
vC6nBdHMpmRKv3JdHu5aC48GJxqC2RXZ16lNUJQYeU0QqBxRz/eRZkya02xqve3Xihd+96Ih+5ib
Xjj6WM/0cNPqDIJKaOjzAZnO/L2h6Aq6kmFjQGzuVfubtzjFm7TMox81ov0Ie1oCBCCVXH2Pf7Sx
ExFXgG5KEArrdH2F5Vo1Ut71RjR+wIMD29DO7sJrMaaT9qR0FBJ3Vk/mk6vVk2rMcjvIM74GPOpI
vdRxTZgZl6O6+FSmG9jatptbfpqHY/S4dGP23WENl8tQFkXxIa3nfDxQv0SQs3fC5L07hIXnW3qJ
8keyKJ55SIxoOlWRwD92yqcJxQsLLWS/6tPl3ViOxU4lcmvRuBbJ1DnEXMere59+aG7HoTIF5E+w
0/GWi343vVXjNZl4ceSj+pHsaZJuvDVyc1MxJ3UjZJe/6Y/oWevduBlbbQosMYsPkef97PRK39nb
W4Ngzkp9XEoNUPq4HqRol0TrWp2IIc57Py5NG3pMmR3v74GNd4UaJCAzMAVAi9Zor0UIN1E7BdVx
bVgufN3hwVw6iAhqNF+WovKCLPa81wdDBu0UinPSf5ds4HpqqTl3XrEQhmVNU/5vmJd4OVlct09z
lOV74MitGYJkQwUH1A/B76qoog5La6QRAb8QSV4DoDPFhw69uq8NipEwZtLm5DaR/eH+um48nVR3
wZnT2UVodI25SttRGysIHsFUqV0XRKWdfEhnVCMH7HZBvedW9qyaWfIm70Zl55tuXMAsLIRQaVtC
wW21PYHMJVrpcY/IHt2xb2Y1OtOBaBfJF1TGnZdla5+yQSUfH2z9DWGiVL0J0FA8BU5Z2t/55rru
q6m9VwDcmpT0koWrArQWHvf1nlk8r24sGuMBxpwz9smifRomYTyiyoES5P2PtzWWFI936LhSalx3
yyeeaHgBQIx7Sk4HK56IeVpNbZ7TrGn/4ixIjXpeLwIeZ63xUaI0CboQX4NGQ348ZHsEM33Xx1nV
0p3sZ+NLkY1xf9NLlQDI1bHrYVYgX8pJMFQUzFthhk9Z2Yid/bBxIVPPw/EDhp0Ev8lf8cflaJhl
ZxQzDVmtjukrjEJz6OVZXeFbQ1zVj3Nu2zux/20pDec9QLmEqegdUppePQJUTmpeJxdJ7VkkypHT
rf4Hicl8g+LT/D+8+QA6aGkrgDt4U6EeoNoXZ7VWWt2v2wpZqlfvH5n8Qv6QNyvR5fUSxEUE5KlM
ubqpovjpNDt06vvqPKKcsjP1ja1qkegxcQTNKdytvmk6TnpKmWOQFBMb7azO/tzXqQF5Lct3htq4
0iyKdCZ9Rg47AIjrWdlU3fqmN4fAQF7kog8aUkKaNb5VHH16Zy2ZenFrnA+SJjLev3o9aRhLbREs
AqXyx/XIScc6hgaTtKw5fhvlwlB9xLxE7quF8WoZI+oyZDVSk55XAyXD68F6B9pyPztjUDpt9jlL
U89XFcN6Bi2bPtyf18ZRkRJ4hK6UZYCKrYYya8sWKpYG0CiV8e3cavrJkvjNli1+MJpxr96+8RQy
niN7RwjKgsm8nlrm6a0nNAtt3LIfTtA1UcAZ6s+2FhsXJ/emh1LdNdHa2DXca3w74iX4qWv4p62o
6J0mQx/MlpkVfkTLrvXN2bPf4mChL4GHvVN1iERd/aO7WbVnwbhxPii0AeLglECxdOTP++M26r1Q
g0jHEkdWVvxCy6X4RVGxfWO7XfIXkQZdfgINImqopetM0m4sN4nMmMQOO/KH3pis42JEwxtcedD2
57JANT+fdy51ebWtYvirQVd7qNNSDflrMiBhl0OQLc78kC8RnOM4c/AgT5MnxS5/F2S/QUnT/vWv
F+1IOp/0kJGvucllM9VqYzk6EkDmoRo1cYKJr2AQXu41Cra+JLQLEFCkzZLJd/0lGzOKKCOxulM8
zBetFHGQQwNB59PWTvfP5S09CiiOlNyiewxK/ybYwEGobDo0CgNnsHHjakT6tCh6+sT+ziKugx5V
Wdfr4/dYtT1ZaX/pRWHXfmE2CSyC3DrLyJ3webF/46awpGTdvfVv3KO/ev+Xbp1oiHGS8yNZlfbq
4XOnRbcBUpP/zqXy25niSfe9VqseyqrHpy5RSylOon26P+rGp4C1wJ3F52CB1oEE0O2yy1IOFchj
jCfdvH1TUFQ+OU20fP2LoaAYSagQPZm1E4IxUvBrBrVH6rpRPholyz9kc8HFVQ/GTv9l46ridQE8
z1ISIq3zb/oFdVFacx/ULsLVitFofstp/6cvUwX1zFJgA+7UfjNht3d/lhuRGSMTl0mZHgqYq1dc
n1sq3tbUB7lhKxfMTO3AM2JtZ7NsfjZoYhKyKPm3cjP9cRfWglRjMdnVjeU0X0Y3Uo6RXbuOb46K
tZP/bI6FDROXLg1VCqbXY3mzYbZMmGtf5YyakWseFJdkFrzefLi/eJtDyWI+2hqQp9cmWm2kwkpK
XXajN7sX3AYydD0z7cQd8mpUACgPcE+UX8lEJNPvelauGuXxQvcv8IQTHpPB8Q5drEeoV3Z90JEp
Izle7VFXbtmPL6OCRQYBIX0hV7tjiW21iEujDwbE1k9L4WRHlAiXty4KdRcoD858EpVZnzI3NfBH
rHJcLapweA7VfDwZejqeB2VErc+J+viYA6A4lN0874nNblxFMgSXrSX+jwN0vTZ140ZplGucnjYa
3vXJnPIoVN4jNLz0E9qM3sGmpXi5/+03Xj/aeaROhGqcmzVMw0SjAAgT26zpp+HBQcj3e5Yu8xt1
WdLz0BeZ5ethHz6nDRR+Je71PQfwrVlznCRQ3KCsuX6VprSjgBMT3hjK5J7z1p2emohsLjKT/lAr
mHEsupLvgGG2rgu5D6Q2JODntSRM0umtXlGNDwarct9Eyqj6PZTe8/213TpXNNepC8krg6Lk9Qed
TF2gKM6lZNZ1e0TOs/xVF+1/YVp3OynjSy1rFcS8iE/T4JDqLGskfB+yZyDC9YFoQ9dHcFJ5J8ru
m2135VtdiUqalKZ+UCNlRvS1BCavVu1BaWrzuYRt8/0v5i2xebIkJoFd1/OuhjEeMl0+A1bYnYxO
+Tnk5vAP/Y5qp/WwsXl4aixUOCwJUlsbZEbUmpusUjou5KT50pa98oDiR2v6yJov75KmMj6YISa0
r09PJXqdah8mOAjhrCa4pF4/VEvdBxOFOBjutetPVme/m4rp9URzgm/E5kGKUmRGL2AVoMTo/Yfc
w6Q4vWqehIinzwiJUILQR7uXnFLn4NRlG/pj13Y4ZaGGeAJ4VD+A+y7PnlnNk++WaWoeB7P3HryE
htMhUirlOFr19BdbHlwboZ/EtJOjyw/2xwspcq0RyehhYRxTbs29ODnkaZg+20Ozx0faOF0QXqlb
SKTRrfPapMxVr9SChanhqCWTCH/GvUiebKdydrbZxnUhk1laC0i48hqv0mf8H5QiYrhAAYx89lq7
OGphp/9z/9hsJLNgGqTUMCByqdVwvXb1POKq2WP/3Kn6nPpU+r3nnH7GdzF17ttUyZr/3R9wawVJ
tSSrS1IxbjC0eFeOc2V0QYZA3MU0u380RcEMJ2n3NNk2p0YtEAoNpsyUU66nZsa5qOuRkRBaIwiE
MBYkUYhWUK5OD31axjuv2lY9S0aBMt6lNGCuieZzbEa6U7OWtFVCkIZq/HVC1fLRMAcsHeKmi4+x
yMcfeTKlT1kfKm8VXt/LkNW9+heXBUAZqSUOsJwe4vXc23psBuwfETkcm/pdHhbGocZ/PvZxm53+
Ziww0cTgJGCI9F+PBVjdIIFlnUURxUUA1d96bCsUFH0kuqaP97fPRuggddWozoNOAWduXA8G9CZX
FpvBKkSYvidZn32rQZ98cOzcUvxe15VDVSjxw6R5aeXrrebtvDNbx9LT0IeX5QL4j6tr2HRae6Eo
0gXFFOJG22XhicRSPf3FNP+f5SEASxAS19M0kt6xk4ZRUq8bD+GYqj5cOti/c2EF0DuzZ3B+yfNY
ZT1E4WGv/rK5ygbNCLJ2uozrPGDxikKj2CMPaWucs2E2jsbSdQ+L0y2PnWV0Z2/yFHqzZniZxG6n
7vaFBVfJ+SFkB1d3IxzSjFOddiY4gkxblu8ImLjHEAG/9FBNHtXgInRGxR8qR925DG/vJvIe/ksJ
mPgMSO31qpeuXVVlHI9BhTJGwFqr71u7eddYufrt/vd9iY2uYyeahJxPUi3AgxT3roealXwy0pa6
yFCGjXUckY94ryWmoBcqYvXLXE3VU6g7yo9pSct3HAb9qI1e/SDr3t+ENijPMNjcT6Ua7gnubS0+
7QYUSUnMZF3s+pcBHimNzAn7wEpD+DatiiVTg3N05SNCGeMt6Vp+gnv9Tpp7u+U41lKng3XnLllD
ZTrcsR0Te7DA87Ki9qvFncGJt3b7HZihZgd4n6dnYxDDj3hBPvOUGQu+Vfe/yu2LwW9A9onCGPfm
TVNsKVrhTA4Yj7ga6rM+NuHTmOnmV51m9T/0Zl6tnyGLm/xzEOSA2sF9v17qxYkr3U2o7I4F1SY8
kDJI8JigAWmxdx6nja3NjAB2APRit62hOT1ayk6T8+/OeZiDOh4igCyufShhru2s4uZQSJTBeifL
oyh/PSsl7Uq7Nin+qF78tnKl6VLhaeWTrfevNy6UH4prCiAQEsUEMddj6YOTR6UgyVbw3GyejKbI
ZtRPem3nvG7sDBixks4J5Jn27OpQxLGXqIPHOKLWxlMYm29TYwmTQzw6xUGbx2wv2r99ZpCzo3ZF
pIk4EajH64nxACQG5sXUMoFuvIVimB40Ee+hqDbOutzrkshPExMsxvUoZpMpVjeRU8xIBE+H2EVn
whdxnV3myfH+SexGP6YirPbU4DdnZwNhoBBJ4H5T3490e8b4mlQYMBVw5sX2HoFsqHugyq2tyO1K
fY77jI0if8cfmYHaQ4ahWEyVx2jAzLZddS5GIw4SCm2H+3fH5lDy34bIpgwCV0NlIg/TkR5UYAgV
nTr0sB6LYfhl9qW7U/C8xWOz6clApZc4h4yo/XpWCsIMFLwo5JpuWweN2Va/q3JxD3ltZg/VotjP
Zmd+jIZR+5kmyfIVy6Q9JtzWB6T3zZlAboKreTVbNLKtDoeSPojhMAWRvSwndLvTnTXdnumLLDti
Z/ShVscbw7SiavIC2OYco3UYjuHDYM3FMbNn+xgavenbIbQPCtuUXlHyPteGl+z8iK0PC2aUfjC4
cyraq4DPEI0RWwNdmn5J0tOkZPUBVv4Q1PbUHV+/h4huAcrL4IOvfP1h23hS3KKssK4uUytocYg8
DFamkvHXr2b1yT0kFc+Yl7zVVh8w6mg31ypwP5TY25/q0IrPXpwWDzHQsJ39urGA7BGIZyamL1CG
VpdMMXdmqSyCBhsJycEs4vqoTA6KgGPr7Tw9G9c0+mY20TkioNxsq/0yquGAOgmFRXVpx1OidwOa
21KG1qX0FgUiM6eH+59sowgmuTeIhSB1BqRxDWJoCisfVPmwlinaLn6RL5X1vlfGUTtW7VT/siHA
dgDG+9KCepc6H+rC0WA4tqHzbspwFaGaX2r9vzs/S36/VXwJTBUWnCep6fQnrrdSOlmRYrvcEXk5
1SdltLP61Hcjpm1cHeI/TJTLJoAEGOtf2ni032SFTjk0zePyrZnif/A8WbFDVzAv1E+dMWViJx7Z
CPdkCQWhePoaBCSrU4VOzWTho04hBRj0waZWFER1Zh69OnuX1Dgx8lhpl2Gue2rhKJzeX56tLanr
OHhgCMAztIZIV45Fcm4zYREniQ+XTXlKIu2n2tvaTtF3ayQSKai6tKakFsLqO3h5hHApzq4ic8tz
VVEBBWoTB9YyjTsXlVyy9ScnLWZZJX0WEMT1UGaVVcNQyYaDhoqgaCLKro0y/4LH3PtFP9lPMTgQ
6hLpHiR1Y7MZZE08szx9JA6r6MihxtpCNwNjEgHlH/Up/25bVbmDZNnYMoziSDAglyPEjOv54WCk
pYMJkoX5LIdi6WDRDh5ib2oWnpXOjE9IRtmHxIt0v1Jb8+P9PfMC/lutL1hEbhdQGLIst4prk8Ez
c7jtQ9ANGGZf9BAiDqiaMJz9sNXiEA4DhJij0wvFPIZx1U0+bhTtfykMW3ivvfqjLuP6XGFTdBrC
MH4Y0WD93CpZYh+jbDTbkzHGuuInedwmiCtwlR6TqrXFaaY4llxcKx/zR8dSymNuRF61M7+bnUos
IQHuJn0/8sl1ySFtgIZbgM0DM8lHv04McTDjKj53obO3X27CTrlT0Cl7odETLq1ehNQasoTOIBWj
aLaeOoSWMl+tXfUJzqp1cjoXqjIh3Z6Exc3r8DIsZVviFWroa8FN4eBAlvMoBNHseSTeXnsyW4jB
Szg7IDyzdudtuF1ReSBAiDAW2If1gSyoTgnkwqlL1453FvUwXvKwL4LO1aedYvHWUNDPpD6HS1S9
RnSQuaath5VCIC2cD51lNqQL/YwHNTi+++fg5pphFens074ju5Oozutj2Je61SbFwFALqvGBPuTO
v0WmhV8hWbYHbDKrh77pnM/LkqWf7g+9tW9AjZPsyVK/s26FG9ZYpao5doHTzi7QJMc+uCIdzu40
Rs/gbVpf11Pn1edCSlfJ/1HXZcqraydTWvxMWtDAKRw4v8tBPzkovx/DvNnTTd7aoDooT6iWaPNA
675e2sxorNTy5g6vyzb3wfLNh8lD07KwEFpZBlvf6eBtjkfR1mY0Aux1z4wKI9+XQn+gqop6LFJw
6rVp4nnjYrBJG2+PKb/1/XTSPdYS0gd3zPX8CKTSaVwS6fKejR+rsU0unakUQdRQjmjsCLxIM+85
f9w24tmwBsq9Em1DxrJeVV2paqreBdFNh3jFSVUwoTnFCkylwOgd612R2oV7MDynf4pbT4neVarZ
je/VuF/4CGk8jn7ZGqWLGWfv4jJQQr3kD/VP8NutV2cb8seiJ//i50vGu1oisstJQweCyitqiUdv
ctO3YUJeTOq651V8m10xFjggUnDks0klVyc5GpOyWASNzFBRlW9pOolvmbmYF6eftZ9dg/6yr+FD
/sQtYH80FXf5T1Ob3n1tLCZ/BdEcPn98IndNzQtniAUpwuSBmofLodfd9N+57OiuCVfNv9y/QLY2
PF4sQI2lXxACVdcbEEXEXEOKgG5Xb/TvpjDrej9chhaHmzDNDl0i9pAGN6ERs+Oygv5nUKeihnk9
Yh1lQnOamle1rZR/vGzRPsRxuBMZbQ4iS2D0h4m/1uV67FiWZXREF+T4Mn62MoV4fhr0nZB9643B
jfj/j7LaLpoGJFR1qy4Y0E07xInuBbGXo/HVpvbx9d+Ja4LSFF1J+pKrAMHti8EpaC0HitvMz9QY
1Q8V0fW3HnPe/0xcCl/NHeAzkdtLTQfuQXAw158Jk8ypVAQtZA1r9iDEavqc9K53qRrky+/P7eUt
vooj5VjQdl5wIKSqq8lBTLOsyeABjdHDiI9W1xofdEo09onOdfNJGUWX4otWT8kR8+U5ORLORI5v
NWX3GW+62fGFURVFkFXl4DxwV0B3L3V9iBG4F7bhJ2quvU/jFnCTlevZQ4qRm+kP6ET8Hk1cgv0B
BUh954ttbQ7KXlxYGg8teubXC9jOeWNXltsFnrNgD01h9tQZmXr2aCHvLODWIaYES01GRayQssL1
UI5bCqe0aE6VUzYfm6GwflLvyoLRtpTDaOh7qerW1CQth241Fwep3PV4sboYiRYujKe74MuV3gg6
p0jPphnuSRBvDYWKCYA41OSgKa+G0qLcpIZI29bJwwSN47F+nju3PsRoBO28/RthHNUBQ6VmIQGh
6+74YCn2YM5xH/QYmf8XEvpXvjDnIbBVpX4EN1kcRwHGe7T6OtoJITemSfINmp2MwubYrS7FpnWz
pBIlyb9eCN+ure6SgXH0HW3cI37LFVsdNgppIP9AdtNWWnumONrcGHVJZEGsGj+5kVsEI/bm5/tn
emtCvJ84b6HuxJaUi/1HnXkIhV17Cm9Y7TkIweBV4is27tdWaezJJW8OBYCMqijv101SwdXrwa5m
Qh1WEJMf1834re70cSBjFPnPv5gXpQRawBS3bkCas9eqFoZwfYBgXBIg2Ng+5ngMvEUhW/t8fyj5
zdcfCs4WpQsYMSiprGqfE4aIdppTKNE8TCB1vfLOxjL0pywbrQANZ41S8/jqeqHU+KVYSPRBXYHE
6fq7IYXbLKJnUAAr4XMfeioCsiNoTRMFk0I4e0JFW5MkQSNzYfPLLOZ6PD2GouIkPNSWW1LgRRrw
yfNC88KecpBun5vqIUHHdqcAu3FhSoVrLhUeN9lnvB7VM2d6pSDzgMalg296WXbykI3Byxl5OrOv
qtfnveiVgFkCqUbWtE7TsjSJKvSZ26Dql/KYOb16qZTxFyjsvQbBxnrCvaZ3ijEQ1bw1aV02DbrW
UVoeOqDKFt4hX4soslVUy9V28B21QW9t6nRzh768OS5ZvRSKJnR2VvuG2zSsGxnVTY0xHdxUwSBk
LM2nqneLU1pZMb2Yot65sV+I3asjQqSOZitabmgerNmpbVMv6HnjXCqqJH6vAAx4Cqspekb3C/i5
rfUPVE7Hd91AURlLESNwUpWf03fVQV+a7kOlKyiIiFltjp6xqMPOrb6xzbiX+IGQ++WjsloUYUxG
b1UkytaMf25TFvk5MozQL71ufrAjSz3fvzG28hfeL/4ilIJmsI4S+8Vwh2wkkKqRJ3KDVqkIkzK9
SNyLMvTLR20uW/PUp170SLm10g6jkg0pdB6cMI73f8vGrcxP4VQjBStjBPnnfzwAWp24ka5SmYin
vvVzwemeKxONO1Cbh/tDbS0zh5l2t/SOBT9wPZQBRrufUYEMdJQn4vNSk0z6s2N0ADWtIn6beka+
B2bfmh7PJ7kFeBXcL1b3VszbZmsExUEaatObSlTLR1fU4oAXT7wzvY24hNoclwbtFN7sNV8Rsf+8
60Ody6PV599JmM5+FzcYHTRx7yvejDdvUdr+kM+vJlogyiuFAyktI/NxA7B1u7ju885qEWsxQ9gV
rRoYFHnOeqe8WkOfobjSPRxNJClh/dgBuOS9rbU26MxZDaq0Tt5Ms/c7iYzk4+t3C1EyKjs8ddSs
5W76Y2Pq4ZKPjTa3KAXY8cVqEUPEcfqbYrfYMnWkBPeH2wi3aPOByeBdBUS1buzjc9orVhu2QR/r
eVDpeXhs4mhPyntrO0p6oBwICcK1+Fzh2D2fP6YkF5dakNeiPJIC/656W7z+KWPHg+qkUcTe0OVD
8MfyedTjczT/KU70DY0i3Wu/q61UeVSccqe4eQsfZVMQRALwBrgvmaWrsRKrTXPXbgMYKiV3CHXA
pOq8o9JoAJpxQDlFdbEEEJN15EywbtLm1DhFjWPu9Ky2XjfJp0JwjfYwELzrH9I6oWVUhtsGZe1l
T1oi1Pdl23902yk7KQPM2imOX+2jJicPYwGdOUDIJOLXY470cGwM7blAQ7h7Zhp5Rxs3Fh/Q256o
zub0iBVw26OfQ/R3PVRClqG5XSbzRy8/2k7/FX0U58CO/mhC5H0S4Dh2VnTrUpONTtw6pa/gGjRK
WbEZDaPosI/PkdTB1/57ODbVM7WPAnmHSn8KoSb5RBPRzq7aOpAUk8GsA6tD6GGVmdhThnZvR9Em
Hgrta1klArQGdJf7x15+nXVkwggwechI0M5YRZjdAI7JFtRrIA0oF/r6yffEKAVyj+N0NMYWij8y
ThcI2V/ghBh7FoBb98Gfw6+ep0aMiV14TLIwhB3oPI4/BsvrTsj9FzvP09bry+NL05jbgE7Saj2L
Xmu0OuJCSIrJORTaOMU+voNGEEW0A7RpUnaWdnNAMIIE1Db1vXUCq6RJv7DqbeAqUXoiqgJWLQxk
2lqjwZETz9m/+JRyNDCC8gpfrWWYWgpIAKMNtITH3YeVWh4RXm+nQ9iaykf+tP3YCUf8brQUN2DR
ZTsTfnn81puJiA4kJsV6QE6rWIrsMBsGi2DDTYex8SOvNWd8iOPwvYEb4L/GvGiLL/S6/olsUAxz
K03AN6luGL2fknpy/VkMzrsB+6qS2ySru4sLwetSxHH5PWwh7fhh5rWVP02TOvpt7ejKcTZb9ev9
hdzalDZFSQlMRKd7zdcZc8tdMLrogkXNxoOulAokWMXEwsOLanWP0r21Tf4cbXV/Dj21HF0+iUVT
ZUg4ZSpC04kVHTvs4pBaVuMdlfetASkMICmBgSHGTauXcQTh1o4edQi9q5eA/Ky4qOieBm4+Vyev
FfH7+8u5dcWAwoIIw6vPM7naFdFSpMWs0LxN0lh5MtB+VH3TnmcV8uY8iKBG42489Foff0lZ+l/T
bEJhvf8bti5TGHWyJA0uHgr99cuRsQkVOwO22Oex+rSIxvpk28UeXfUlWVgfALI8idKFewWh/XoY
HWm0NGyppVZVvGTnBGfR31EzIjavFFh3+6Ed/lOUOBGhcZwXh0TL4/+c0K0TmkbYSFI8jChFjdNU
vFFKI+wO6OIOsz8qxgIBvimWH6IXXRG4BiUOPyWeQTnMtrjJdEUrxNuk1TUI4nld5ofR7epXo2/Y
GzRUqYJQVEKPfHWHOrXImkISIae+sN8NbsiREGp26jp1593dOIO885IWRgcXhpP8oH+Eb0sj+rAo
qbcYGUgw1CqsC8FX6Dt26+zsjVv1AYnpxFuTb0a17IY7jUoo4Y1LTcAL07QMHCEg6y7InvxIUl35
QKc1dfwoRVb1AXpQb33qRGWzh61oLPzEsvEOWOZUe4PVgdv4qSr65Llpm/FDO7OUJxGZngju7+eN
SEhGBsCZZfsNMsJqecD/zm1KDdgEO3BKZkscXUUvA3vR299zFYvEF0VlWztPzFaki+oBdT7Zy5cw
kOtxhZPbeMxTwW+M3HyrtKN1oPURF35F1QRWMGLPEPbHIQvcrB6Pw6x4vt241ZEjrv/v/hpsbBFS
TaRlZUlOGjFf/xZA7N3iLF4dIPlg/EziAaJF7YJsbYc525MY2lhwyOCA8njM4SmuIUSuQh1Ccwc6
TA1yuoWia48qLZqjU7kebMIs/aHRBN35yhszZFDK39wnRILrBitOStFiNguDjnV+qPpef2iq5Wvk
NeXl/lpuvAnSmpgKAS83ZX35538ct9BQxsV2G5LNVCM4ys3EV3S3CoZ80o+tXe2hkLdmJk82AGTA
KDcgVnc23VTkNOzqfB5+2QIAsOjH9L0KTut8f2qbQ8lzLZeQE7hKzqwpQrRyqVlEveRwe0X7NOXh
v4M7Jg9/MRKhHv8BCcA7c72IRWf1RtWVhD+J3qIIVRrnzhPjAcuE+nR/qI03lRYr5BO4LlAN1kDy
BA0fOv+UIcqEE5bBBg4II+LjpM94xNAmOShY3xy9cmieSl0MO3Xpl523eugofoCoexEeAyp1PVXT
EaoYUFV9kU6vT9WSN83ByVwuxMlequjC2exjf1KFEH7RdbnL1eRET4420e+j0Gc/jGVjeYeGpPjz
/bXZ2ssOqT/IXnYX1dbr3zbEdYWsh94ELlLIKAHGy9Hojc9to+WPoWdFO2uxMRycN8xBKJvDC1vj
RB0AEPGSk/wvSJQ9ijrECG0ssydPre0gHs29N3jj00uiGyIfkuKNU/v19IjshtCYGE/UU2gfDQDK
h9J2lAL3QQzNfS0MsYU2ZuWc4ipc+LZiKTu7b3PK4FykLwl04PXXFzamHMkkayvDjK0vnvGHWE/m
o+X1zVNV1tGX+1904wjzuMO2IxlVaUzI3/PH7STUGtHDhSTc8Ho7kL7jAebp3eNALeDVcQf5Cwx6
XcqMclusguNqmjW9s0nQzCj3LqKTtllarJ6KutvzCb6dlRyKQaRAINWa1T5tcVbHANlugl4tpxM6
6JqvDmF/ysNdYtftB6PODgKEviMvJvi06wWcayczwyqStcQFJXJziB/og8fHxdZrn55AvXMTvlx1
1/cDCyhVQAmOZJtHzv2PL4Z6qlOZ/cjcqOQbkIWaHPCDyrkIvDieXd9uyzDx/4+zK1myE9e2X6QI
QDRiyuG02TkbO+2aKNwiekkI1Hz9W+eObqUdzrgvalblMgeQxN5rr6abUjCqyynuUa9kBmOYPi0R
AZCyZoFTvEWnQG0zbBUvprHfw/SJXrqRbz86NiYHzlvT19q5+BaPEPmAEubKHxr4c4j93xfgHwYW
QCvxnQIrFEN+9Nf/vh8+E59HPdG7Pk3tTwD5cDyHXd0ZTX1AUUqM2feOlEeFTNxzyXj0mslMv0dA
+dOKgdbrP/plrJi32nAxz2YZhxZZFYloP2CxtPddRoeqsPK9fK4/VHrwjwCuBy4jQ7nzFn4utaCU
5MDUodjJ7iZn4QRFTUdOckDw49AdRJ7a2yxfZpjjlNvBYOXG2VS+s5J+r7vwM2Cdl4A4jknhWzVE
DPkHESO+qV4TjMXCmhyQltPurV5QoyO852SyfH3ndf9hu6CuBKsakB9GJ2/9XiRaIDcsmd6VmkHD
U8z+ltN2ubcYwK4Yw20wCP77Ars2Tm/2C5iOMAcBhwQ8x7dFii2iaebXKDI1EPABVOR3g01gT64w
9moJyRD8ZqO62BL18vcrX6vk364MpR0IJVdm7tvPFwBAJ62MISkRLt3Jae7uWHjfYeHakPx2GSik
8A8aCLi9/HsDqXXpA3el3kWpgl8Ez/187hrRvsZ+8MmezHTbNx4Qa9eS7sWObVxHZS8eDduG+aC5
EIcgKHtndf1hQ+EjBnYwTM3hd/l28EkWeEwmbX8te+fkBQ5ay75owG+pYw5M750+809L+erXBH0H
/JOQUPjmEQAmV3TDxUhkpv0oUBkIw4oHU/Z8pwi+2pngyTsX/dNS/u+LvunYMzWHMY8E5uxrn+82
Q/I6IL91R8cFSBt3/7OnGx7mtfjCiPMa4fm2b48i29mm3/4TTezPoJXpSkHLske2ENI0C2f3ndbp
EdnJ5Tub9rcthOEDFDQAeYB9ogJ/c6fwMvA5JvuQspC2WE5pqhtYWlyTK2B+43tzylMRfsLGFHS7
VTP6Dvj521JCA4qKCN0anExBAXsDpPMAcY5vIPtdoZUejwmA2NtM8/hmymP+3qn426a9Xgxalqtr
BwDXt0byfumNTOYZrW4TkgcohJJDqabi5e9Hwx+eKPpBFF4AdDGkfzvZaSMrFCo6cGzwzB5biYkA
9I9yh3IiVCgkoHYEXFkvs39PZfw7YQI3iGMQUB2aUagB3vQXVzvIeb7Ssrxm8dc1mcVPlLW5h5Mp
iAHdgjyZHV43rE2dTvNjujYxrOdn21+ysRwwP1jAv9zxTmd+LwckUYIIzvXT35/Pbxv6+iPxdQCk
CBoTXsS/N3TBxtgRA+MqBOkkFEhqoIfCbm3dbKjg9CIzACAxkg/+ftk/vHxYHWOsCRkBmsC3tVVx
5T6XV6J5PvL+dZqYiIEQpu8SoH87OjBFRMWD8TPwUpDWrv/9v2o4lBdKY2XgOi7qjkMqGBwumWvp
zirPPg55NmbvnFZ/WHHX2XAC4Q2CyaAT/PclexgKQp+CS4ZGXLn72hxYO6fVLOKwL0NcIrSKpRVA
yPf45b8/VLjvon0DJHEtxd+Oi5UDG6otAKg1XbHexZz4Z9Wa5R1A5/dHivIRJT9YNqgrfiuLIeDz
uHG07QvGpLtu2dITYue+hmC2k3AAdv++Un5foCCOYZ2AzwXHatD0//04kbxZIlMFM/0W4uRhh5yc
5dAnpjl1NONPPLPJRZNOvtMQ/34S4qpAQWAud22lfpvxyw3daQZqV1j65NDMo4OxD213be/kO1vh
j5fCyXRlLqEXfmtFadIt61oGRs0Kw+5vYnb8h+uG+KED3vv6/3iWQBSu9BYQ8d4SRUksLB41JpUk
R5rBKZ9kE9dj0jQC9ueAOM+2WfyKZA4EG7/zGv94lyhEr9MTGMm/Hex5QpUG4IuNGCl+lHna37Bx
LI4UcOw7l/p9A6JFBPcP+x03icL/3ysGtmgZIQlwHQj22VGmkPsdSx22I6WK/SyaaMaQDvKtu3QS
+TvUvN+bLPAcIU+7rtToqgF/g2wk1AbB2QIaT0gSWSH0O54wKVoVzPobGV63JN4mJBKn6kl0TQ5H
m7UEo4KoYsv+V13G9afAvANANxTYWMT/fg6Ei966K5epH5fxYUVOId/Fw8ToO8/7D8fO1SwEyr9r
u/Fb4HkTg1YKljaYd+mobxrQ/A4+ad+zcv7TsfPfV7n+iv86yQHad5tscZXCrT1EuAiPZQsHOXw2
0hzg2b39/Ptm+V1bf+XBX9Mprt9vDHLov684AwokkAIt8LLs6VIB71N5xYekuJ8MC182HMMXgDdx
Vzlm6TnJvbkdSnCoRj6Nl0JQqOj+/pP++AzgYoAYBjQ5OBTf/CIYNLT9lcgxwxnrU07m4eL7Iv6i
2FjUDGnM5p1X+6ddi3LoCltdnW7ezgKz1YzaBIBkvCftyWJyXXPp+/3VL+l/bWPwtDGPA7cQmCfG
IW+edjBFsDkDVUxBE3YIxTSchY9M3cU2O/39Mf7pgMCAE7pDYGTAn99sjHwka2caMIzWqBiKOmPd
+tMIvhoYRKdXR1gkEUe6jQ7QXnTHv1/7D0/0P1JObE00bWDw/vsVhs57OsG7Y7fBkPJu9Sp6bGwx
QGEHhtXfLwX73OtD+1fHCtABpNgEhh7Xnu0tyAke+ciUBoO+QBSTviGuZwghVpjTgvdD5yctCG4T
x1ASjjpe1xfI2h0AbaaJqVJR9O0hBqf2mfQ5+eq948+z5jyvaIa6sfYRV7ZemIrLCsmY3h99nDVb
3Q5FG2EWkskfStNUHrRezfd8mpyrdNA49BZQOh59BHHars1l+oMp1/+IjevmE4J90qFSi3QfkBGz
zhXgtGu93tHhO8r7+NPEtM4xH5Dss12KbTn6MHefryG1MyjH6ZJDusr7pzalqFp1grwpJLgvoqsK
mLrdLd1WyhPg1y2/FpxgeHRR0D+2TefD/QAI+uBzjm4dNesKBT0CpHnthlbnR2RsgjRPkTp7EGVg
7YmXvESvz6Ziq2FfOQmQbv0y7G3UTqEmc9y6A4w/hlMJ20Vga5IwWo2jV80jFKfzZ3Bnm6+TntbP
yNXM5r3TVn9d0fh9XFgstgrIUExqwtfV7UiZIM+Ld6NMKxwM3fcpM4LcsULETzpQlexoW/DnWEvU
lytMk2A0KQbQz5doKrqnDSku3Z5tIPRVQzb5VwgBRAu9slk9/ojqPiHHeaNoiGC4msFDBDjZJpa7
KRCkc4R4QiTnmsXcXQVW7c9yKhoEoMV93OxS17vlQRpIAGHnBTusQ2MlMBIcGMk9QXhLe4Fd23Tf
FgVfqlKU/aXJyJgdRoYlv8NXKf08b534aiF8/QwKYolUcNjzR7ts6/xx1Dqh+zbO1HQaXAdLOJ42
aIeHqcOcYEKo4B1MBbzdN3OhQE5qY9D2GqGz5gJCrR+PRlLEbU0Nf93GEGegFMDoptY27tJDsc7l
sGvbSfZ3DCpykBvGTVxUHIGohruID43JRHohqQPEzRrovCokHgtZsQ2WKqdsKyJSm3VJkIvKFn8h
+Pb/hOkRYqqkAFaEB2pKe4awpEOqTRMVX1PY6GWHnC+2qwbEHrEqieF4/bS6qffHthwcO08+i7sa
JpRzdqSc4y8jxPmLTduMwPihmx9ZouYHZBpLUw3IyrjtuKBP1rYRbNPX0f6T5xjp7xILFvARcVpD
DwKeybNLzDinoB6hqUTUu17XQ1hYiJGyky3ZB98y3OZQbA5nr3CZ2pu0gZNNRhoC38eoMfNh8BqR
3tuq+Pc1L3x/ShU332fMJV/RQAZR91wyX+kW8t6Db3z8S3R5d+sj1+LkyYWCBMQVOq1Y0aRFNSld
Pi8NwUqdveqX6+PtTw7LcIaGaR0eeSNhUu3QBFwcPICLI8J+0TZOczL9WjqMNiqfb2iTR2TF9hVZ
1XIuioFmlUapPR0GQFLAbMQwric7FLwuQctP94ik58kZ9IO5v+4HTG99RtfKAq57KhGNwepNj/bc
ZMx+1BuZo8qnPf+SO6wSDKoE1eetceInemv/JUtVruptpBYfRp85qCHwkqNashLq8oGt5ZPJNzvt
k0b0zZmIYN3OjAR2RMkkVbOnzEZxTbMVeXqgXKTRCfUG03uje66qeYYCemc9zLT3Op4IojRDFBD8
y2XD6iWap6jSk+jUAQ7Xa3cvxAr39qVd/Vb7fhq3E2jsjt+U02z1pY2g7q9EgWDDXWPctp1nRgYk
O5kFqJ53MKc4Ee+kqgoREfePaBs3vKCnTX/EzAqEhEih5zuQFBJg6H2YdXhc8HPsnlEPUAxO8m68
jRUt3NEEhBrd4OHDcj73IJyTHbLqO/PgmaPtDQ9k43tkCXTzj5xu+fi5EcMkFxTnioD8t+WsL8wx
z3RZfMtbRH1/a2JvkrYyfNMerpwwvC1ekz6DRWZls7CSZ5VmXfnTozyUNev9pMkxEtzFpMo8eMUg
D8fJAokVkayXvppAbLpS4KM+748wxV/EV5geR0NlaGDhB4m3TWUIJsmlOvEmS5rihrMSxxX4iaWJ
XoxbY/cphnM+HMDiObb38D9szY9+TUTySlKAPDcEHxG6g6diw39pinD29SDZlaRzREPku0eQZBN7
55zwqYKSqDSMVMsYk7mrNVDH+WdbBkz94XBu5vUZ3uXtfNM7q+CL0rOA6G09muYzLNiySGL5RGtz
31klUwTzNW6+bQDVg0OzjtlCX1gCB1sg8Om6QRljqeyeCMa+fbOfk552+Dwpw5mED0MiyDOeW0Rr
MI6S5YFhdNmQKixwqYTjTEib1O/QUGbz9jrQdIBTXzQxL3fI0+xdW/mGWX4yeW/EvRnLTf4c23B1
e7QUS/8+VdZnhxh7A1ybCD62MK2JAM90PykO0kbXG0Wa9lmgZ27qhOfj/ZY4Y04a0XhzhUngJm/Y
TBrXVOUIyx26y5Wc+QN8/ST8AuMigJ1RTdKWcOPpRLpiNpfOg7lLg5flnRiKoqn8uC4c3B7q4ftU
IW60zF/GpcVLAf2M2L6vjCtXeXR92blTP65pcppZtqTnfnYZlOHRXHYHmYMBV6XDtXadCR2mXRjX
NWoQHVA24gcrwtbcS9AYkypkI9zkGrX5tIrWFeZPCxEYLSbU+4flarsBYHtAHSoHOiPXKbESuRRw
mh0Pq5tpulMWxlUKKaSmLWtEAY4YjfdtHEFfPen+w4RQpusHMnBRIzYsaqosXocHkL1huwxbyu6T
MCB57+bNZORIQVp8KKe8oVUyEyiFti0xr1GIzVYNEAIifSNq7JknCQyiJ104DKtaBMfUbZ/TBz+4
5TNm+Dbs1pTEukLrw91lkmXuayhZVlA6WpW0e9hbwJ0oL8wAihlP8OcjOzTfxgxuKjtZbs108lkY
bpEYOnY1dXK+MSSOxB2P2eT3YePiYcO5hwcHtuzHLOkYKsiQ9DnDtwqDv52Z1ICJRIH/dzd2K+qC
oitAJNuEk0CoNHz14PWDYIlqipYl+kf2y2grYUotK1SGTFUlLyQ9IAVvK48MXhdZZZdJsrowM05m
LRWcpVW8LoBjo9WbFzkaq45tOwb7DZVikla0SYfupyC2A1cE4Qf2yBfIwNx9YwX40qEJNpAKcgKr
PrNpMFFxCEi+TmDZxjO9V0tuh72Km5J8izcdfZE6QjsGG3vlz5HVFtNmsYB06duuLfYRQuZJ5UWm
Rox9WGJupiXrThHP2umyIXONVTFMztbHOLJRhHI787JuIj6FfY4GTt9447w7OqcSgzq2WEcs9c4g
iLUZkYAbjyWQ2Hx0wVR5vFmYHoNOfEY+kwh1OU9ZvN9ajZKsQvesm3scxnF/D3d+0T+2BojHg59h
BbTv6KznnSHMPcN3jw8nkPEKyAQHIXeStzIc0xaw2m2J93hMh5BhbaQoePdwBnX945x7SmFarthl
6Uj4WUgwGZ26lqTT0E73fTbq1wGpTEtVqAglCpR4RQ4urh3zitEWfFPA2cM37BrzLYPuIqoSFWR+
K4OR636OxvxXztZm2dPcqvFC+7n4tW3pIuoGh+ftrOHUVjd5T9NqRG077uJsHtraqXJ8tjgmntJF
mbheAJ3hOz22E79HAgHV1bL2MHWBl28iahiZJE+wqYYhOCrjGfFP+LqdF5HgSyunLvALvsMahoRi
QgFrdHM1ECs8fgTLhHJ3JQLC7np59YvSmmx9hSNVzTtB1IQ4i3Zc/mFy7B9xlrOA6fY0fnJ9P7RH
7ATxzGWGv3TNIcPcOZB2IWfbiNeIB27h8rU1iAjc58bj8gucj0+gBNqiwkzZIhmmL6ep1gtB9wV7
tXK3qGyADtrx6FG0XdahrIoRN2fYMt80bovGV+Bxy1fO1Qy2xBZLfcGeLI7QxWb0Sy6GRpz6dOy6
Cmkg/NO2dZuqmMvCUpfNoKMKBV77j8mVORBVTrJKNhDbX8DpG8PtkkrS7oD7GnMZ3Cq/bbQM+MEQ
DILXSgWzMPPBKTB2c7keVKG34ZK3RTj3Gm/raeZM3MYbTsa910mIL9iafDoD3JjHKlVICbm1a1DL
kaWYFxx6NSG8gZSAfFA4mI3uTYGQ+s9LYvvpc2yjfKrgpjZ1n+xI8nJHwpx2Vd9NCtYkEy05iE3K
fG3IAE4Hmp6uTXejXWWxcyXqOyDWCQpcWEkk4bB1g2UXoWnfQ/QtIv0Z3phglzRFyz8nOFuLKh+a
7WPaGfEl6oN9ZSFVnyAamu79KMNXDLa64cxwdLiq3bCS62TMtvHIZzF9LIThwDxbPLwJ1j7mK1kL
aiuqweK2uWKflMjL7dSYpfzGuAnLMWv4lj6VukuzvfJJ+p2DhpfXZTdl7IxjHEdq1qJS1aEf4tus
mOdbkaOoqvChYCCyKhk9bSP68xPcbmJ6L6w2y8kivxyHTMHn6W5YwtqfbCq7+CPckqX+0Meod2/l
1rpjN7pOgimwkQvepPueBrXJY0pmO30YUZjS23RN118C/E5d6wFS4CplV9uxns3LvFvnDhl2JgPZ
5U60gy72MVwP4weeMNKfkWrMfkSRK18wsA/mDOyiTSrbDVN0tyIK6mzbnnFIuVO2HbeFcpRiJhuO
I51sc2rnqP1AttG6m3xKjD2hT+cHAQTG3E62y875Fs/ZrrFJiG5GPB3khV8N846Ti6czxq55d24m
Sl9oowYUF9T0IM1jjPsaRwFRaGYGUFsRA+AQQ19YYuyThSY9rp6NQwVdNpqKGWGkn1fLVQc9PdZo
JyOe7FUSy6fEKjrt8M0kN0or3dW2oIhBSBUuXMHMQ/9MRsJRtXHTpqA8D+2K0takXzLn+vGcaAlr
Ip5rekmE6Yod5CKOfnDLyg46KRg/ZmFMhkprKJz2G0ISbbWNWEw1TlAcbqj/3Pc4Fe1Uz2ojUQW7
i/bn3Gnf7Nc8d5fWMo2WeIgbCqwYcavudpj5fDUBMECGaNtm+KDM3TQfIo+UuCOaPMNw4yQIO1fx
hAwhBOqw+T7JSO9OSEIBcBbBth2HCRRY+pqLPNxAgJXd+G4soioCNh0/dvOiwgEYV5IdNozXX6kr
E79THdw3DxFAguaSdJMJNcsb2JDwpO1+ThzW9hW8AUl8xLZO4uOGGmU8uRSGrue0Cb696by7ZtCw
jqfVYOB8jB6QCLZjeEfqpKgojqunUE/i1ImhnoBRUnZo+CrUDkT9ONzBI3Mz+6mck/WTIagT9wE/
Z4+aFbr1BjwKcJchthKA29DoYI+WTQbzsgiwyYJLq6olRfHcxHwqoFBqRlE18wqQhYkGSnvST5zs
EtjZP7QEUfRVD6m2fkiFL059NHS6BkwVf8AhPnzOfSnSKnHp9E2QdLywNYErFRnbqD9LizqxivvM
5nXXh/SpM6b/B7/2mgrRx+Vy7ABPfNFW0pcRu287DlBHDXu44mSvU+lbVVFq9Z1J8XH6ZU2UfoRb
NVgqINt392uzsYCOJAfsA8TM/wMtT4qwz80lYme7JGpvicbDqsQ227OcKbhaHFqjx7XrI3ISGsrF
2wzo/1rDrTm/mSAw6et5akt5AIeNPrGR6BIU46TTVZ4TrtH0/efdBluSHwDlpHwOLJbLQ5EimXKv
1rSx+zRd2FCvOl6eMxwSP8OGSnUH/7AxO9Nh2T5GGpblewlye7ln+NzEOP3ZdusgQ8TKxz459tB3
ko/z1K/fQlLYuTaDoOoQp3aAHnJIw4NRchnOG0SNpsL3k34a4yw0NRtXwU/Up/wxJLPDdooIamRL
IlXPm4CFEow+IcQRi4BwgBrXuGoNRlG81gavbeWheJCFAWyI5WOSalAgs9SeFfHJbrCqqRJJAUi6
KYp0nfbQpaAaWydQ0/rZf93AtZWQ2g+2r9piboEYjkY8wWWe9zDfQgF9gpEwcJw+W/pHIzcKMgMd
9IvOenDKQEA0egepEiaardDsB3obdy4I+scKWII8jm0C7KE0w7x+M2WilsO8RFTeTFmjydeAFMBf
pW4NVM6DSG+5HuQPBhy433feph/XlbfnkPBm2KNkgJouswIRsQzo4S/aAzfbi1XDw1qrxaodKjLM
3yu8/X590nPiwsFAo7TVASfFOUUxPexhaZG+lLCywIROkOVTSSf35HJ8egYPnGinGh2/zF5s6WV0
cnh03vLoKUdRsB5IZDHN9IExfcSIc3kYEqybCkfr9EACmsd9qvR0Zi3IKTsXUEPeZW4MR0uvTj3A
I4dxn4jOvCagPS9nOKwO93JY+FQVTWa2Y0yW4cTcnLSX8UodQZOTjTPArmFG6YRvhK4ct+MPD+zc
A2HWYwJ+FEU5b/lVGzrmwfDaJ8y9MoStDlWPxPsPJIdwsQqORXcKAZJmD/tC9xW16dDtIoPWrS5Q
4w87GBq5z7Lk2QeYGHbjsemL9KNmKcC6Lc+7gAwHXwIBnmGat27t9VUnIdtfldNfrlMOsZNh6tKd
Jmt4nNIRLRwMLOCeGyIOfHsJjfoQgxnJURsVKzaCHIsDsym391uuygbkiWD2oVvz5X5lBBVTw1R/
h7LGI++4bZOtdkVu46rc5uZlbiD//9SrfsRjCkO0PEdowL7A45WFnaQITr6Xvl1vU7jBZNgNCr8N
R55MadUj9+LXMGOqdvRey3uIwvIA8B/xGA+0zbHggDPLqku6azHdWDUfm2lZ9ijlYBqdUHA7DwkM
uJ8NWGXTTda0/LTgi/I8hym5nZNrIFnCVmhZwezh4ZFA2Q+jFgQ1VQ54JlyHIiKTuwbuBd8ADmby
jD4+uwtqzpuTDQpqSgi86D/ZpvpvHCcWAGzI2G59PLRzhYJr+TTQdiAY2RB7l9uZYOsjYANmwV6l
dJeOrF1qSFSjrorsiP2JrVrafUFwLwBeXXHrWVOk+xie4Q/dhNzjB7iOA5/w5TooMBMWFlVAnFJS
JYKFF6kzVBbKexCdOaEYvyzEcnjUpyHeNbGUTQXUA5sHnRYwUNScHsZUFLEqKB8wwzhnnZcRMNSQ
dCfg09szvtEkrnsPnuo+F2Frb/P4qrx1qNvUPRBK391uc4n2B97BiTyPcSNonXWJf+BdGP/pVGEO
oFIgAJUyhBvep0uHxwZnupbsemmGcOdGOr5uGSqwT8OYm6/D1mbZ00DpgphA6F7iW4Ys14t3abvt
LRJfsKM4bVNgqVP+Y+jLJq4wI5vFnQAL/M4sC0Yoiy7Xz0nTFh0QSFjpIcE9FJUeF3Ujc8C19TgK
dz/zbluf9WZatoc/jQYlgDYSQxvEylwa14vhY+nLZL2+1hy2+9bOX2ihRnHe0AmTPYUR/4tybsOK
RUxP+Y1qgHGNA0DzydqBvUJvih/djk2G8VfOHa/X2a1znTvK5UlBLe5uBtZPjx4L1F+olPwjQ3Jd
+jLNY6F2AhNn9yWXnb4gixiUlxDRkUDOmzjgc5sukRaJM9+gXsKt4EQZ4KgPZ1NSnjhgYnKCCRAl
d0MLzsHdFUr8mnc0d8dG5yhLNrkkofZTpG1tt2zze0I6+g9dzUKqmJTTUnG3qfagLIZndUip/gRI
pyQn03v9LZ4wybiXdNQ/chN1D2bYKMR5oLcmO5N4aDf72Fm5K9pSPWLu3oEm1Ijy7GEblrz0WYs5
Euyl/VrD26IoXx0GaP0JiLLbblmbL8/DiIHZtyVd124nYzPjoM9HXw/oAjz6PzTg1RZcnt0kJfbT
qdkQ2X3bBplJwI7QDp49TLaHl0UI2HSgiFECs50AOHVBg1fuerHRFk+x8ACz8/7eZjadHktr5l9I
/04ltE9RjNN0bIg+GYwF5Qn5o7ghfPcXPBoQx7IT+CaF380QkJ884elcl7C2uk6POL/BtCdDP9BO
5R3scxAGP7ZlB9eDUqlfNEXHUVNYaIh9HtY8XAUo8yPkN+5BdYN2Owm7Q44vqER4RY7pFNBvHKpr
3bA5OV25XrDxl8XafsCEFWZlmJHz7xE6doj0x4JgmGtyHXYsj/V9i/BNXYm4DV8x7cV0EFGgGa9g
PopKBUxS1KxX+8mbOYdV/GmRffeasxInx9iF5vsyznzco+fGH7ZpjlRPeGknUNuvQM8P3cj4j5CP
+mfaKhTbto9b1OlT9pjC61Hdq5YDWl8kJXuUk0QcVKsm85htVp5i1HcB6OOQzZUQ6JgOwN4zecS9
FAmgr9E/0w1s6SeF/lsdN2fJJ1AwfVz5TZXxsU1Qq5172LwvVR8J94Fh6tJB3R4gd0ef7u1OhYCW
BWiSiZBWFuMcDMsS+8/UO4U5Yjk5NKdsgArAIRrcQRTvoqdVuOLrqkTcQad/XR8ThB9D7UCuxsg7
2LiHFXlSfo50EDEmGcvwfYo57J9nMhu6E2OUHze2dG2Nv7J7bhRR8TMEc9NW2WQZlkOpFV3gIVR4
IDwrxRihn1yWHzAuSzvA/BEUERa8rFBlM5fTBeMneCIiE8zpA5NtGtV9Mzf+jqcJewjUg3qDwyn6
NS3FcDuA8L0eh6hDClyfu3zf4Ui5QpGjgvsOctv2ooTOaie1Ta7GVxQQllwNu+0zJsmZynju9sj3
meQdWs9mBRcKVlo1HfO+xjTPyUvZM0yeE7SmGFOzZJv3yBgoASA3BMDcNpqvGq4MGPiyyci9mBKF
TmVN5FhNm3RfYOCw4Lvn6HAkZG0CjtcxbU9l23TLJeUTxXOIrwt2kK6p8wal1zkD1bbd0QL20Fi3
HEZFwFFgNAAvsSmtQLHPZyQwidJV/SzK5FLiAwXiCA3Y9GSC2mc/qFXeq77FPBJUEsEqNCbyC+pn
mEmhUR/yKi5QktWTn+enqUV67U1nC3RBZMkQywDLbXqA8GbUdZgK291mmZLjvmw4A4ACKShM+0jv
bwliHW/nxUIMpU2CEV7qBET6S6PW+YTPVPRxTsboZ5Z4+KSLKycVSA6cWy/5EPdYb4S7flegoZH7
paHLgW/9NH1x04Aifuuz6H4xzQgOvJsgqU0THQNfJX7RFYM021dFqsgZ7iCYLKQ2G9IKLE3x3Lfp
EB9goYVZFsqb9QZTbCuOS5xibBfiBn+6WUC7OTswdsku96mRVYDZs8aE029PDYZRy24YmxX/gm8Y
w9Pg14sfi649oGa2OTB8ZNZV6LPsufR9VuwwZutVFf6Po/PYjhOJwvATcQ45bIHOklpZljYcy7LJ
BRRUEZ5+vp7tBFvdgqp7/9hu27OuEfanOVag8NgUGDBO5ZJ77wP85HneprVLOmj6nJFJzc1+7YVh
xA3LhM9abfVvLbjKu9jWzUuM+aZO0KHfTGlWjgH7NJT9cDYgqF8Gxib3jW1w7B9dZxmCv+DuBQqB
oIS8aQGElrSZCwuMB/EhU28+d9+1kmN/IE8EuxpGluyUtRWJceNau+XJsRaKSFBuclbDmmfrP9/Y
+A81S9ALIo2Ged0ZNydG62OyGg1RtC/Dwgs4T9vVPjZNX79U+VB+5QoeOSnGLkerYEV6S0opqr9w
GhYEwwYXV3KcL+G4X7d+slOwAjQQzOMTPTXB5hPqGU3RRaySgrugGFYEUa2HhEh3ff/NpsAosIVB
86eDN9PxUoJC7azW0ttlrWtnt9LYrvG52EPqIXfvT+waatw1OZ6ClE5B/2y7N+GBLjjLE5QXKzec
Vyww5b0nzKTp3E1eu5X8B7Ax+uLirudoGxo0B0etOs7rUPriEfHO4D6ZNr+nL7/fmu2oOMvDeDR1
4b9UYW8HOzJroLCXhqX5Ad6Dsw5mGRDOHl07ivuafLU4B+bibfUbAcxCog7IW+O8wxxx9bdTlct3
f+bY/8BO3rCC3u587ndnTVQ0ja+I/LN6t8zEm6V8zf3HMKtA3ZfCtKsTKAusf/v/R9nMsHH5BTPr
PFHEjthg6bfqY+3XYojrdsFnF/V5NdzRmVU5qVBbf1oWRp6buLoOE3vILK5aaQS/XKAMnix0IW2y
0Nwh9lbrclUF/Mvfw+x5M6h6aL763VL+mCsy0xi9ifndjYFfXDI5UBoHeedPe2vt+9dZru3fsG/k
tiPAqZrvetWqiJKycBh21JURyrspcoHPljXm/1pjDIuE5OhuijEwms/sQCjOJ/DunO+eJUvbIcKr
yrMm7u+RIz0RdJXMO5Lg8j8KJdQr/ZEGqPgYZTQouAMwpHRdw05lJPL5qw/G7oXy+Qh90jbmzZ7G
aRtdQVH6aduRRE9QyDCsZmpaEv3ANkQTTXjuVpR3YxPYS1zV5GulTj4C3g9Ak3cbQgBERevi/UNm
S8gvSevDG6VskvwRGa4vrd9bVszd48Bc12Qp3m09R2IabJNP4yjwcHY/yBGIfxwWI9j1rm/MX0oL
0010JZV5D/1uDTtX9Fu5s42suYajsBeQqoZbLBvVpp/82fD9VMp1Jk5wMRgZZC3de58isXVHqtVU
pNtSReaO46034yL0qJMZoGt2XdjLLZ0KFG03fHa9E+Fo+Xu9asslpG3o150wKt+H51ubd0OjBgQi
UHzn9Yzg7ykrg4gDW/U+QV/V8pI5LlovJ0KlqsFpcJdkgz/vo0gGV8aQ7hPCy5EP4VhXx8m0l/nY
DfzR5F809YPldlrs8qHvr4aog3/+1jAlQLiGJMQRb3iVjL6fkAWdF+OMQWBDDLg9JEO/BGHsFQgg
TpkLwmTkBFr/rZ1iW+MKdQjs6NwvdcqUifRl3KBA+nZ0y90wCG0SF6vKL8/MqxDCw2RlitHdMIOa
PVrvHYW13NeU4UxMog1kzU54bY74Czr/ecBm5CXT7Iw/2coxdqkI+LfTzGosnfa3TZJVtlIM1lle
XtW4tPK1rJH33RnU6b3eNKRbHLrrdvRBlcdP1tnxG6q2dR6mJlvaFNVM5u0MJte7rYNHTazZ2O5I
rVrcGD1E5MUF+L66I/NJvhSeRyUYTzJH0Dp5HH9U6/YP3eZTOYr+Ym1iPa/tl98qrz5zn3nfc6bK
h5WMnNdoHHyyxlcPeTtyifqNYCqdJa4J4oqSyQwfwfjd6b7wuXjiXhaRHyvl65+tdIHkCeHJt2Nj
F/X9alYlKim4fIANOSKHCIcmPDOkO0VaWDAg6ern7eusqbjeF60tzWtVaE4edkn5I9alurYyI40Q
VrlgEcuaem9NfUXOjAkS+7EKMvTJnKKdGQF8tj508zbLP163LVdlOzo8MNxn1m7KJo29jQyIr62v
qVG2yPkHVUJVZP0JHGSCu1o73eFWi4EzrXUKRr85ioqEo2geL5WTLxPsAYl2ifZL59obnvrNtTuv
Sc0DuOzsyeo+8mqr0R+NEZCKiMwlP/e1GmE8hzZ6sHrlu8mahVDLurEb+5hHk3hj9ybyEOlafuUQ
GIK0QNL73a9B9enoHDD+Bo59uO1QvFZZ5wRJDmbEZyae5xbzVYf7LKyLchdsZv7WmEVnHf0JyRHq
oSbLYyJ4OFDzZRyeoT6iOJspAEY4OjqAT5yOt/EhLH41qmzGXR1G/WtWZhwKKAa8R7SwCLksPt9T
O3qRx1GRVy2uwMEd71Vr5J8ArJTnmmXZkSca9Ryzfl6PZ8fdljVZunJWe7Lxlr+gepg3CezfmkRV
ENw76thmnyAaP5K3XSQwn2vVdDZytcUqiE032octqp1fCkOFfdahNZ9Z2mzuNG4VfbDdzdmeasCv
31W4LkbSq4CtgjUz9/el0sH75vlB9bCUm52zwTbi01uNQO0Wn6+EM7bc2ErKsTN3wRpMAD9FU6lj
paIOB23u5Cew6ErsheVXF99BaAwn3nClNusKyr9tjf3bWNzIOORNk/NxosG+rwCZDZ7SWfbpVoQO
f89q27/W0Wn8AzL++WizBNzWfTk8hrNhF7vR83gyQ0RYn1PdAovOuSNQijfFcymDPE8Gpbw/rR+g
OGpp2HuzWmG9lLWhDVRyPvk9c0RFbDIEjB57g2yVz0BPzZ+ytPQ7yRi+n/gdXy9zmrGBYFUR/Whe
sP3TSE3UwfYHrslRKOeuQTP4q0TFN+xnaJwAdceNdoaUU7gYB4xz6LmZ2krh9muCOCtnLBZ9c6E+
axaJHO3qzc0ca03mKViMw9beKH+6fvRTizYK7oSarXcUPG6HGsHii7JL34MyZo94LL0pp5e1jObf
2qw4bQhpCu8yE4Xlfl7nkLquKM8/s1qZCGgNzyJQymnaNTYqmHeGR5Kj+rzE3g9G2v5qETIizZqs
hn4htyNbZhxp9j4CkI6c8tZIvuhW5U8ZjzVa8tIAqBilCJG0uL7YiO1y7GOhLFMcB8tbrj6URpVM
iH2CmNSUpYrJlJHyuAgu+zj3VkgX0wV4fQzqzHhGLoUoIx+n6k1rODoRa7bWM+kItUBfNZfonSeT
ebdgVIQ4Mnr3QHy1u6aTDKKBPzBHTof+odviDv3wFBcy6/eA/xLCMFoLl11C5/orImbqT+VmwV/0
QMHFkR5AsjUz16PTKf0oDSNVTLvcWWz7YDPSfquV2LUzIjh1UgTjTA+UatV/5sEozAfEGJ6m2H5p
1LWw+vAJvrMTSa+l/VjNQ92fdWe1XwK9N5Ir16T+rTVm9UAPoT/HtXLKO0Qm00CRe2u8wxAWSI7R
pSd273NT2HPbPHW9EXzPXTlFfxAbOtO+QnDuwmfO1T36eMDHXrnRT6dDYCUHZdlO4h+l+MOuuzIJ
9eQax3rV1YZ+dd3E2ZuyZTm0o9W2qURd6N5BhmSPKoT/3y9S9MDwTp6Z+2WsIPeNYaj3NNmUwEFs
rS8m+tdmz2Lh7+VamMv+1kSCIWTrQ41iTUEs1pBupO+GSEGe9aCWz3zs9FX5Yd7vVaYGCAJfDhne
QRM2vfZcFyRAG47EXGt7l3xG+hebY9SR9N9w+rwTo17LbzLduefWdqiMdEPWVt874SqGZ68t5yU2
e4YFqpl0bcWqXlTqDyy5McU3pRX7E4w2qd/oLvZ9ZgUwMb3XPOThraQTUZy5pyvFxvagpvWSC81R
3xQaaZjs2vynxBLtM3QDz1x4LpydmAVnIQRsb6M7HrjCSX5vVhK3veF7tkMsRlk3SzfxMa0D+oT0
THBrDPXwZk02sA6LKuzi3LU9CjljmNoD7XRdfcxorn7OKdKt76RbKsFMXc0XNC79+2p4w2VtcscC
sCo51swBEySU1DovVuo6c2jtaKsJ3PtQzaY4TJaaxZFUeHNNxcQkDNIEEBxblCBxYWOXOw4eMm7c
xE6NMKuz6m+WIhcvkbTmcWeVaF9Q4ReE5KG0LC5eY8AJFUFR8SSEznLfCqLadgjRxM4s/a5j3Q17
fpRmkZ8ujsX90Ou2O0V2D6vMEwEfPvPbGJ/GPkeIKRu3v496bos4N9bCjxGOyuwaaosYkjZb3eix
iCi52dWKUoL7QLMLJVR3RM5pavJWMG74jU6LxWcbrREv3UE3d92BDVY9ecpFn5a7uKuJLQpteeLY
GidWta77GwYAW+jtp4mDfItCkXiombK9R5ERupPG7KyTAp3YM3pwkmhKv15l2dQ/QQBPtqMcjZc3
GEb1ywBmdzgNWfhiVJj5uu+QmlE+11cjWi1LN292WczFvq0d0yJKkct1ZxS9BzE96JmbRuS0vPtV
H75vKCcYyCO/AP2oFqT9M7oB9okOYW6JPBfILFPw/0Vo1umqs9ZLZm/VV5Ie+mWHFb2UybapFYJA
T6K5F5BHeB0ju+rSeqPdNd743hfe63pdUshXtBikNhgHzamm9yM1OcW+oOaCv2OZswd30T3otNEX
WTyYs/6oPCGf5k5OrI30lRKeiPTeg7J0NUhlW5dL4tSq3U4zTzNgbrtmvzz+ykfHCaaXdiRVZif4
ImAMA43QmOQe2Z8dkJJ7kCxFbKh7S1mwuTqucqYqcB8WfUB8/1ouc4LU65Zuu5hmld4c/NCmnJrf
AaYBZ+f301zTGW5XrONqoS0n7OiOjUu3QzwbuRwKiAyHjBVbI4oa0OAocmba6sXQZSBPKvPMO2Gr
EGjNwrk4onsEO/A6x7+YAZ4rvA1z9UwB+wjDFgiS3mp6ytn3c/+7zszO3wNA8++ymks1AZyYXibm
jix2pqi8Aih44a5cPKe+Bl6vXmbhmMtH5RS5fZpomYy+hfaXU0OArwFZnxXmzwpTJh+EJA0rRf3u
9slk1c10yOylPtiI9au/VjjM/j+zN5eOromaDNTKHi3qv8PBfHRkCFDXb6P3skmnbd991mQJHFvK
26O+3R6ZfiUruDBkeOCndNYjTgh1bpw294++09iIbIOt3VkgYssOW27bwD0RwXjKcTgtfB4J254B
2v3Kc8HZYqCs/ydy1/whVhDxEQE7/jXDvgTUvt4CkiugpuigZmDtRBE+M0HTNgoZuVm5H6Bnltz1
Qd8t0LDa+4mmHjsJsknU0xaC6M+p782vTMrIv5eN3tTHzEX3i2tki1LXX5APoebIe0id1v/GGQNM
K2dPlg+ajTXfVRaZgAnN3UbIr6Wej24PXYQiqqj9VAwDuIcYe/NFFnCcB34YlJAsLP1HgyR4TEFz
7XFn08VU7VgEmr8j7sTqn+Fn4qcWKDgO1Rg4U9rR+/vslbBtFSX22PKATbwJqrlY300ea3p/CeFl
64m27Voh813PvN1D/14uASKueNad/gImGaaDC0G+sKC6E62DfrBOb43K7YqwZc9TTKU+2np3i9rf
Wetad46cgYioZMCg1oYhwF4+gyZbq2mtFySIDUHxW6Oep0Bg9ODunM/C1ULFq9EikYQx5F2VJDlW
saMazh6pJv+x8JsFKbuRh/ej003h7YGZYHpMf6vqJHdkVPxqqzWvYkZIipphbyyChUp+G4RA5ZcS
SaE8TToY0LJTb0O7XiiYQ6nKkozJfbsSKejiUIlDZcmVicVhtuCHsB8X2KXpoEtzeeXlkvpYVVNl
HnIuviNMGUKqaZjse5JMrfVbQx9kO75khKIusdRonZTq76KaSJPUCtiHTgvOQhfFj5jyeOkWG7VY
ZW3b78mlb/BqU3CVHTQsnXvXL224byp84XubNNSfGXv6PVATYuwFBGjnVTemh6/XhDQO5v+P4koX
YM2d+jeZ4fZWS6SssSVV+eISdDWnZjPKq7G6a3cQfgP8J4y5JXDXy8HonI0XnTJu9AIplfLdktQE
9YlvEYwDGKQ1ZP8AWWrMJfag6/0w4hhJ6pKHjAmnzn8VjQmJxsw6R0krNvCWKgB3TvIOwcp5XsGJ
FLk8KBtI6IZm6MHl2QurtjlWcFnOoySm84rJQjjxPPnrpWFH50o2p4JbezSLKd4wVTOtuS3eyRI0
0X9YNCYPjHYcCOFgm88II5Ymtbidg3vdSzGcVsoqsZa5PJI79qvlykxa1XFVghuzWGNEBPslyhgN
V+SoFP2tSWXPBGSc1lOuX8OKkfls1QWLkjMb2aXnvjyZjq8++jGDk3N8hDZ7VmwEaFPISbHPDNv8
mCUjWtxWg3rxMOQ94nwHPxE6az6NSWevJhAyONw61V0yDDL/Adtjm6onQyEiYyb4Yzqgq0B3TPJQ
rs36OGyr5qGvMcccQlOYflpzNz0Bu3jA2wq37iEMM+9tdSphvEWVkzEOt0H40XX99qtjbkRlsZVM
XdpbiOkwBRnKhjaRFkqrHR8aHtSGjCjcj+xls1/e5cQ+wBnxMwFK0E16BiXxzL2rQlO9NV4b5Cez
mSAr5rEtsIwUi8MAy2QHKXLLbvOHoHwBjMzKozDr4hN7jLmAwwkJf+hhWdpzRghxFa3pPZQUHKAf
JaXwta2F8YtfjVgTZHLtG9k3RD93Th781TQi/+ukyXivnN7x0mkLZfOjxFR5txPUnjtI4958kzYV
fGe0zZt4gX/3ck6eKQS7qYio+pG8mTB1mT8w/laFxaBWm3ZCDplGkLUaFL/rsK4vWaCd5RnprXNW
kqBGEuNQFhyF6I3haI8A8UyvoXL3oAglivEZxRBUahXBSEv3ezKdhnuGxKzyWBfz9Ej0EQbPChf6
61ia5h9nzNfzmFs1oGYDd45EcFse567un5Cr5R2wBokyT27hDm8lTUnvqm2kkyjmjqs1mkZ27EfD
uEfjmU1vtsB3l9ZGo4/U1wNiG62unpkSnYFfX67tGD+3eQmHLkCWG/EExTboEwkB3mIeg1YF3cEp
83U4uOugl11eKeShYT951WNELWn56XSRjK4AA4u+l5LhMu0X/xBR1upPyv5yt8p+gdYxR2bucfUO
RWba5XHE2NDdyC7731SWGRhqX01PwGN1cUTUWF7rddPFI+BDWMTl5s9/G0KHc6Sdol2MmHy+Uu3d
0go6cDpRbsmYBdzQQuAOS3q3dIPDugA0HQntCfpdszruoZ3oO98XeZgPnzapkUUyTJT1JIzF2wS+
BRSQqjXE1I3CgRUxXeeuqE9Nr4a/HN356+ZMht5ZTQVV1TsjPpmKNuZ/BlP4Bdn8Ol+6gK2XXvI5
KHbK2pzdbPdenQ5tWIX7jdhH3BQLiH1T871Sl8IN7Hlrq6F5Wwujq5VZzgljevmBhiSsMVmGcIUM
QNnwaqyG+MazAf1DrdFCDsCqegejCEmBcdl13aXJB8vaBxN1hod5xKb9TiD3PEGFgWHD3XelzxDv
uQzKzYo8qHUjHnX0oH9y0POFlV3U6MvxKwOP0ycTF3gMkOQOls2PIpew3BuZ7j2U1zrKwcpMfFqM
o+oXxGLz5XAJWDxgLNSIkKt87w0E4t4UAsErNETxsGDKKWLRDG53CL0e8a32NwfqO+zdO4vJ/J8t
gtXabyH8QjyQDPNnZL0vTpBz9V+79FAl5lrrbw6RfkFjzxi6xybX/S6tMgjxuXDoxHjcbBmvG4bY
tGEvxMnjiQxi2Y2CL2yyLTkgZRtaMElt9x0E2KUleGuQVAx8lyyfQkrRpCv/MAqgIetm14sItRCd
ODkoJZ5F3QPXhfTceOCUdfdPKzP8dBWWB6KQIHXtfOG9jwyXm7Efxz48yNVE0pr7YvmG1q6GI+I5
/wHrebletwnpyZFlHoKRXPlN4aKczB98Z4Bj+BTyc2viJUEIaTVNshQOOccYWDFlBpMfXizQt2bf
bCSAnQgcQOPnWqH9t9+s4EPJXj3A0wKRi1Dot4n3uOUt99sLZhjEbkLhkqpaB87CXOvyOo+Oa+7X
MXc5SnKJ0r5A3H02PG6clKowedWj7r/D0nL/rf1QX7YVPwB0mdvB6GF6/Neqm2eBvRS2NHRHY18G
k/m81RqU0XbE1qZaEfGNXjFHfMMPyG6LZGJ75K2Wf1A8kvA/CpioY231/pEBgNwE0Rm4kYxRoEMk
JrJKi8Gxvc+INUqlVe4JO3FFVKxHZ9psfZqbWpyFZ5ZFkhsicI9w30QA5sQNkhbRmdv4yzNW2zoh
J4d3J9igRbyEYG5ECsKDH8+BWO7Y8srobLEijfcaCfJTgQAqw9zVtuqQhcy2u9Akli+uKr3eO/MN
grGqOQrSeXRd/hCKl+qvkrCS7AAwzmMe1pYhnwkhcrvEzaroUhjGDXDL/OrqUab410REYvK/l8HF
LML8i00g2kg7zRr/RC6baC59A5r9bJWDUZ7EJsstzVD0I3AVwgIiwuYSVFVfP8p6rqwYmKb7aqMI
2skVAhZxtqgf3E25pTHf4zZ/wASKXZG10sWs7c/LHR5LuPeAwcOOe7tVSFJVQC7lWLfuktrWUntc
mlSVJv2o9J2djeWPHU5u9xkUi/V7gRcSVWq2QyZ2eI+KhxB4qznM3Rqh6guGOkomDuorYgzH/sP7
1GaXtujsB87JgsO58+bpruNAwNDY8PmsuwZozTnXfl5WJw9O8DoXk/4doEb6MdklnyfyFd3dslXj
r3Asc70r3EnMzwLBd1pgu8W1P1C5KEIVRGdtr/nR7NoZ1jOXxa60iQlOAxTV+d7J3LA9gbmKgZLt
iNOXn18ujFtz/aYoGJ2uTV1Wl4BnZ4W3GsAaMk2zxUEBApMQ1dRNYqGox5MXhli955vwESV69CZC
fLyxPwfDV64L98ZBV+UUdz4VeEkEi1zGrlfnvzsBJYN6AuyTygzoipRLZXnpKp/3q6ywY8YG55o8
ZVWmf3nMq4+51XRMD649/3iWnF+Xin4Nhkzl7CMsWl+VLMc2RTxmHE0x1r9DObGQ146YYtgse0lv
0mUnLSCx9T5zy6JLqW42f6F46n4bXjVeeCIGbsSiCp7bvjSzi023wYUUk8U55aEeIFcgbdszqUDq
mSDkfksx7mFI6YkSyS5sT0hughbCPyaWMhpjafvKYQ/qvE9Iuag4Wjz2XIF10L4DI436Lkee1+x9
WkY1QY+m+Mfg7jlJl0W2yS1lC53idgjdYz8RBJ4yjyNHR7Kf20lV3dRqXVlZ7R15c3re19HkwOCK
pntqYSGBhqwqRNa/ZN52LypGaOYZ5TsnMdhRx9Ri19l+9QAqdnNg2fsC5Jq9GA4CcVzWDkmN3ZfK
znpacXmutnGaZwaU3TxBT8Um+AiKAjopCJrQc8e2RTCSvEz6Jgi3bW4bQqTHADkVDUYn9JnVlUZZ
uCynWiTJM7OmJq1t3W1PJPfGXdtQDhUTMie/5nlsXrNRrO25WcV6HetMPTAHQ1Y6rr0imxzd4S5D
N4rF2shGhnDHUFcbp7+Nr8rTl1F00faO+397CMypL1j9bZTTDLMSwG0LMZLzSjwvAblHe8PfCAHm
WwkD0l04hc5VyG1/8Ka2mfcGVCOTLklW425ohhL+w1/aH9ZkVxyzniwT4rYG8Us2WXDZLE76mJm2
fR+cqr3XRC13ad5k054FLMTDBr5zYsZFvFR3HfH5dJSFe48J3Ge37XwY6yAYtp++cxFM9Js3pFOZ
ZQ/EmEz5HSihV1SJbM2ITzTod6POvXOPv5svFPbssDSrq3cj+kEVdyClYPJlYLc/9kyNwEVVeN10
bJTu0n00BKv8aQcH4ZgxWYuNnd1qrrN2vSUWndMFe6Y55p6K/IA6JohwgCmrVySJcPNWvmt1Zl46
y7+5hPD4VWjpDQcFQm+0YVy7KEuSyrRdANqJWMFY9svqpcENgQGTcTOsc1jUt3hAhDQ9GCsykWtf
B/53P/UO8nxmA7nb3CUyP7jc+vC8bDWxJWQQY1Eolk7iDFt8AymEV21nv4aKEbEx68nY9wPDYDqZ
A4e3QM6ZmNj68yRCuYhzmGsxWcpQPwCVR1hTB0a6vayxqN4CyxfnAu1Eqzi4wIDasKzkT+arKX9D
NFqM5L5MKE6mbiBTKITYwtdfK4npFu9g8UhNZv+MgkhjhWUNDBNiOqI/7qzC+hR0hf5pl7W4V6H2
ifLpW+9K/5pn/65JPEIYXSBSiXuIDZXe5nX2gaLGcyj16s+EBcw3A9ma+0++SQEA97nRg4Haahyf
2hrjPH+ZwDEW+ks57sJycJ+zmwuWYdt02x3rK+Uf04gqA/NS0ZlP6CpQxWkz7x5ulqPT0qLyAFVp
ATdaSU8XcHg5jGzdIigPTExYGhx/ffF7clC/1hzzl9ZR2D7Sq1oIau8LKf7OBoA/yVeqeJuGyHwQ
GE1xaEJWj0dEusE9ovYJemywMThEYGtgQVnE69+iH3xCAsB009hLMxzL2ah+ywALSeys3voKIO4+
SSWX7xIq9HMxDEu8O9GgT5p6XxxZ7MLANL1omQeC5p+V5+tfEzYni6dNjS81P98NH4EHTusCnyJb
WWn+Grsgs52YPpaQN7Xiw2vIs76NoEynzkO+z8QEkUv4cVIRngE3Aaaxs3Kaggrku9MeD5F5zjff
KrsDp4cszhwqppcUyJn9nY2ikPvTdLZv1EV6S+lhDsNzXQNGJq4rl8vQcpPtarvOBxKq7M558Zuh
kOdQZOo3NTSoQVuiVd5v3taSUIVyeeBsZPIKSq7pvSxaAGg5sreTu4HiYofuqmi/CqPn9FVmJaNT
Nc7WU7GSuHi0eI3yOF9r/WCoaFVJRAgD64Y3sgOMg1Q6YcPHRAo7MGPipBVVoPrvxF/yt6gfaqPa
m3aOoJiKTO8chxifJAMIs/38bkL+9RlAbUAPlAXh4+4UFFGak5pSJlVdLY8dtQEfRrtu4+vk8MDw
0HIAoA/tW/XGKl+pj8BHpI4ZdpveDAJ7PgB9bi7+oeges7zm00CYqjsyOgYzwauPVicSk/cSFS1p
BHNZbdwPrPkoI7EghElUmeE1siaJFXxB96thEMpuvHMDJ0SzYeXTo5MFvtxbpFV8UEXp/+brdryj
m20mq/uIg3Vvynrxj4htq7OVFVmXOKNnAZ8BE5AONaH7Tba6gErOWYDD+6hZWIx1F/LHrr6/hpeh
W+e7Ls+H8TyXWQCXFhIYkwAnhYAkYBCYYfkngEWw9d0eRwB+IU3RVJlgBlH4uWpzm1NmWUI8itXm
5Vt1nrlpPRZIdZXMEQMAqjK89q3cUA10ubZ2C86gA7qLwd8ZmPoYD8D7zBSrpd3Gm3CxlTudbT4N
Y4YnmxOz2+GCLYxEKdQKSTlum42jKKzkcZ59jpuq6fLqT8uWNZG+Y9lerNe5/yzWLeqOqPxcPzan
IX8tfZ2/aezwsJgUP3qUCQj5G9CK7yss6vFzbEwTngh7SRDjKJJ3EPTwA5NcSeOynaUID7gMhz+1
IqqaWI9wzWJVChwgGZ7Rda86PT9tLl8m9G/OuleAXn74vkPzNzYyK+ddFuF75vO7ODeZtueGs85E
KWmQPdcgUzK8c4hZuD+XTUAigWC4Hw8s8dXLOnLkJzmStolEe5DlXYCzf943ggyWOCyJhUudIspe
VGtW1tXqWv+EOECVFAna+Z705bo5rnSnlhc0eFxyI8JW8xyRakuJTO9M2DUi0gPRKPkHyEkp7yyi
1qwklLp7HWc3erXwVLt7ydtz88B3xkH15ZAfeEZvJ78yJCe36us9JK9CTLTYwcfot6gOx8VAz6Rd
XsxI2e5hHhTyjaa02/Cgu1H56YzDdH9jb7G94Ea9AZYuyCh+R7PfL9McPhuyQwNSumJq0gjp/udK
kFeQNkiHnxGmQz5lGJBRplPSKGPV215LPkqBpHmR8j/OzqNJcpxJ03/lszk3bUGCBMmx2T2EjtQl
stSFViqpteavn4e1lw5mWIRltfWhD22JAAE4HO6vgOKj0TgBugVs/ruTKQLyJE1wbz5QzF9QjgZk
2maAYVDqZbRqUGf71XHZPg/5hP4AoCSjfOwZ8EGf4FRsEdTQfAZP6sMIjUq7pWwr1XqAmd4D142t
owdptd0kWUARlRjSuysYbX+icemET2lkUAwt6VitdPqP3m0/tpnYtYmBTgKaOdL8Xdum8+CUTdXT
okdRBxxdVBf6CkazLdah57bvWMEuocGR5T9cN7S+FIB87BtbepE4IJg8uqTShpHdyaGdFOfOMr5B
+bI/cfXH+rYFBcoLONTdH3ql6R8QDOBFXOc9tY8UtG8FmfGXW9aTsU6RmGlvJg/l8z2Fbfd3oYoi
OOpS+O4DGuH0rnrZFtO2lNAV7hCikCEvA4PcOM276vNUeWawqjQnh9SsBTqgFscij4/BZXRHXaUN
B8lN0mEnc4gFm8Kn4r9VFkofyO9NkvTK9zT7A+oNEDKUDyJ3N1FupNBnDeZRpyxc0JwxEWOzkFa8
aR2ftzIaZGgfDENN6cAQpkMwAcT4LiqHyKRH3VL7DoAO30oHsjuSsAaicRFdJHT8DG34juqK9ywV
DiAHGGbGDxpIaHOSt/UocbaGsR2px+lr5dR1Tu/LglAcdzEadAHcGW510WE/ZXWzEjVgYjJBGwx4
tkIGOHsxoXzlN7ZF0raOUpKALTLQ9izqF8Dd5HC5FALQJGmfycJYpRyfxmljjrYefRWlqgeAbAUi
KX4wpU/SxQlyP5Aes82pFaTvkenMqV9OJvWFmNjwRUvAoR+AzNbIS6Y2RUasSDKw2ZmhPPjHtmDR
e51P/ZhUtCuOpCiJceSFNcQ3AHlwIvUpyKE+aiWBA9fXQUwBojYtwSktudOJGNN0aydtBn8knRLn
ATptkz1QlFZf7ZI23UcNZRhnO1LLY0ANqBdiF1MBXUom0bRXsFapn7WhX/5wgULepBC6xjugb2La
yx4u8b5zqqp7pMfqPba5in+IrKnD9wDDwTKyB0fKlrCPeV6UEk8T0XaW/U3SBohuYNGF0aZOfXKL
mAXMIX0awMPKOm+0m8DwxKd4xLXzELdD9FHkDbIHXZ73UAtiH+6Q44TJLR+me3LrPA+3XER5+iOq
yX62tRZO5b61wvEejDkC5KNeqS9BDOQQu/GWY+tXdQAs1vaHx2xGXFKVct4LJKugABsy2pV0AHra
MDQV3me+ApABtyBu72JXDvZOaGm2nwRPI3i7okSmgtW41fWiK9dopLlq20Vm5+w65FTB8FvI9UPF
iNrs2Eun+ooYaEHbQnIhHbIBLfZtX/PiOUQIRWzHyG3yR9dqsi9WOMWfHWQEeRzp3vhxnKIovzMG
IHZbEhzH2PoGmOaNP0y+t2mcEWRmgEgTZ8MHv0W1Wad7xAuRnv/gGEAL08xfB0gKTbcDokLtPnf9
2Fzz/eIOvq8/sFnzKnufaFGvPQM5xmzXjXBuu7OxwvS2IJLJoCEh8XrS+z5LDjzu4uq+1sr6SQyy
6LZd03chyIUosLY6aphfYtBa4c6u3abd03AJbtCy4yU2FAbIDxonKbfhpEXdtnXL4k7KvDDRlrGn
ZF97g8EptkD28iDR0vZ74w4gsgoLXUBo6a6zn4A4BiseGgYPzUlPJYKQcZN/HriYgIDoWpOuIA1l
dNSo0w8wr8woRQrDbosVMFc5PJEZGsUanUiKu06cWzdGBOj72FU5/oAFa0HpADhscQc6tO+3E8im
+9jpfOuxb2I3vu+HcKBBHdfDHkhp+KvXNFvg4RWxaLoxGUcqaghAGSqbD3itWS9Z0JXDA/1gu9rV
SVq7N4MGO5CGQg8xnHZb42/1IcwRx6pN8UnLrZbqyKQacgB7pACElk4ElVSFDgwGK515axo+RU6T
CTQEJzqUVOMMX3+sC9fv0S5TtrUt0PomJDTkXzu9oI6EihFifZPU+l8gOKyXOK/gZDtpBBVZ5vl4
Dxcu+EUqUqQzFb7ZuP0AJnCO5RseQQOd2mDw3+dVRM0XQAdVQlEJGdF4y6rfaJiFP6Ipo6nkkfnt
bYoDwR0Mstrd5CDSWmw5mqT9EPY5z7wmkN67uNTzXzB2ULIpYcsP21ivcXwN0olqh+7ouDHYVEBd
9B1w/ds6BA0uIigPn4K0zJ0bz8/bT1M2TR8Q1kCTgbz8NwSqnOBjY2uMMEPtHmQNogsBn2n8KOLS
mgEOIyhBxe56V8sgOoSa8p94QNGUUhj7dTeJVfNimpXI8jWSYUgrmJWuRSun6XT7iIt29aste2iT
RgXVHnnaEj6TQ1liPAgYCsWnIkGTdjcbhX234qFpbzLO7h4Gs9fcDk0Wv1BlrAWAM/zPLKAbDZKk
8FJe3A4GFdU90L+cX58UvHNSWW4RqsvdVSW9dO9Gro9nVEqF5GaIokSnETgZ1HIt2AsgaYr4Af0y
P3lAuIZQnHcxUgxKUgbelAmPx/k523k3jqDZuBXGZOdbUblI2FoZ3LqVicQsmE0Y781Dzkn7ZlZu
86u0c+8OMSAB0rlvwIjURYn7St7wxiHLV/G0nZxAf4cUNHCoyk2KdyAmaHvXLPOhRh6Mpj6vxW8C
THy8AdqLtjNqsiiwT16hx1stluqFxar0dYYMd3A0w8GgjFMgjbj2rCS2brnqWn+PRpEZ7GFWsgT8
n93BibKEm8mSdn3nAZOe7ZxGjy1YZ87ngBylOvgCJWs9y7TflvDi6TBlbWjshqid8plhk74DBUt9
lm+U/s4qkxqlFTfTS5oivXePpEsld0Enmp9o2Qe/edkMDyFwx3dmn0MFzBK9+BQ7unwm6LkPYZs2
X1y4k+3W11wH2nxqfmyM3vjsk0h+sqap73FJ91GzTZwpwswcKexjDNIJlFwoTK5zQTlxE/PYgOnu
ODABmqJFpdkzPesxAXqvEUKj9icvZzqaSR/q30Nwm9+6VtpfRdFhGqFHCCDx7PatD4nRApbKse7l
mopVf4tmlpLrhBJFLr7SJku9Y577Tr9NqYeZ6whCc7Wj/KV9mLxw+maICptPfKmtr5TO2eZYFPFc
Qoy2ehrRNkDWABEX2uFAlB5Nn+L4iiTGIFXK9PBBK8FortzGz/utq6mEkhr9oU1dhU5Lk52uBBBW
o/9tjlHyhKevB/KZKwz1Ks+sAdN5GC2vLbsfojv0OcVz05EXaF3iJWuoGNQ0hUPvrbfsTFt7rnTV
gzO5OkqctSW+KrgP70D0BME6BqKKHWmGST36WF57oEsCtT8rNeczRqq2vtHIAXdUOdEnapMOARIs
n4Zgl3HjgSUAn7eGMVVFW3hiFDitFHm290DwBfw5FEZgpBUt3exhbk9kNH6hXyRwjvrJ0Jt9ANRg
VgmoEx5eIX3hVW3RL0SbokkBsNdm/4z1hNl8a+SIyCOQHc3YJ/qA25JHZVKCGC9U+qlVyGmBc2bs
d5WqZzndlF80llXzyw8R1aGZ1+vFDblUfhf1jY7oxtAXv0eliTuDag3lfZrm9zI2inbnjC5o65gD
K++oH07RxpKFS9SV3NgP+giMYjuloZbuiqR1PvM2wKlNVEgwrmg2cZeG44SsXxlVDQIyZID9LnUm
0m5POnk195v9cGP1sBw2ZmTMrV/N8p5HNSYvTUaW/mLp5Hs71En19jYtEb1ZIfyHTH5X0llcmdGU
q22WMSX6DhRRVkFoWs99UOT0IByDen9EwR3Neao8v0Y1pQOKjXGN9S4E2A6byaa0sJ831O8U3N9t
NdbiZQYb+Su9401A9KEOsWpRHJx5SMD4kYkd3Q966nfxU685bXAb1oWC3Aexn+NYQYQt8zyCKlX5
zT7NxWxpaboJ709tmn6EFHcQxMsrfZf7qjEp7jgmmMEGceV7r0RbZ4Vpe50cetuitgVHTVQrr9Gs
DyESwr8ahU4ysi5u/xi7leevLVkTYb2Q87uzAuALu6SyRms1yiJ/QIGXnr6GZguasoP4rGpZ/2hQ
JQdlY5CG7h3Vid8RnkbJA7dt/gDBCcfu2hN6u9UqTwCeTiAtMgE/ohKKcveN0zfRRyRR6FEho1c9
F2aJUScUoe4nql1lvupwa/xdmbnwNkhR0OFABc15ahIVkB0QbdG3K83oxeUIoghsdBGdKLNXdz0J
MLyloLV/psjadmhQoaezSngK2iuUmQgCWSL6HhZ+BcfOpRV7M5WkGzy9BhGv0OtRv1QN7LuOqspb
G4nH7ZHLyr4HkQ7pBXSS+xmceXAwEFLHjDztoSdHFiLdmNDpwEQQMW8A8QyOPbfeAhAYuizj7FGk
hfEzBydQHF1EJFN0y2vxC3MPTa5HP5PQSDPVRHsBgv3BdIa02buGN3XrpKLfuR2x0xF7kHjjg3KG
FirL4OvDJo2t4nvi++FXD3Djs6ncAfG3oeIw/cLgUKR79KDaeqVS4QsAOG37LsQywjtEVRyHR/AP
5NQA75qjY+Y6wlJAyj8PWeh8dlDaJ3/pugEoTNqhPK1P3fcwlWTrU1OD6EtMnpyAJK2Pk2PalDWR
6oKaaNGjojnTxMEjxXHrWXMT+MFabCaztSfV7hZVAwV+Iq0UGGPqTnMakINQ/2A1E0GxKGDf0QGt
u3qnusz62vqFgnJuTPKjmgAZYqDgi21E7xr0BnobBv1ok9cpZyiw0CCFfLEBomxDxCzgDFLacEuN
nqsAzWZ2yOCu/JTQugkohG17NJtaog3d+3VnAwR/ABvSoGFGdwi1awExwgjXjOWWW9H2cfLRR33E
Q/p6oCEJntLttmjwwkXwVDyAh/GcMT1wIYf+hnKImRykBGG3LYxO/rBotGd3KPuTXKeVNgtcNTni
65GJMwT7TJNf9MpXHz3ZELt4mTxaQV38lKk+JUCXoL1tpA3GYwOah1QVZmN+N+Ca8ikd0/BHm1da
Bu/fMZ/TeuxQz4CTTYnCL/QvaNIn7xNw7dlWNww6YaVQGOi4lOFfMmLqCPotDxyEFbuCqruVAmet
bWd4Trt2+FJOAN81J4qBI9dTd1uFA1VmaYoQXVyw3s8JmDzjdsCPAI4YudUsMQDlao8hU/WkdwYb
owde93EsZI5pYc7XAT8ElRnBxh5sFTrj0DEUqE5tB9gIjakGK8QPSNH5xjdL1VTNe4y/HgKi909T
941xpyKEqu81mCZUi0fXiQirqL1TCUyl82QmAVSEFjJHuZ3ws21XUTDKceMDxzxyk7QJ4qQ5KOpa
M633bWq13GAJl1IBn7RdhUapxeSRqrpRXei6mygLbJIT1GLk1h6a7ttkj/KTHoyZsanp0Npr0ZUO
29nHyQ7V3HCkfpxBsJFAkNLb0RJSUFzBzvtr0EPlviNPGW/gMhvNrpJU9X1CAXR7Wvlog0PtzZ/A
gfI0pZcbPHe9TRhzW19GGxpCDqV5j1rHhqdU/EVD+6NcI1852jtsw+IvWVCrASEabbj5p+RBwiuI
PpOdWNwuIke0o6tKBM3/KQO378sswYTGkam4q7AT+SH1IKIEnAq6J50HTwGZ7lL+9BsIqFDSgLKh
WdD77wuLng6GLhFlvixFr4Hyi2gAvbRoBH6jON46T2UVZO09bW2D3D2vfO+j3g5i2hjhZB7hHYUp
rJsyyFb/uL2UY0ZOtwFnE93SWXDREGd7x7t/9IJKRUFhcBPYnvpFy655zmQUzokTkCwBS/nzP9ME
sVF0Eiawqg2PdFYAXNRAulIDKVK1+wciZeMK20u2uTICuRZcmjcixn/nEIFnHq84Qs2OT0uDn9lU
jb9iC0QrZruhf7li1UAeY1GUvDpyRN/RRkkxLoHVEqJJ0QzyMLR+cjcBuvs2evF4bMwmerNnqG2Y
dMTJ5E1TuPrC7rAnobEJdDMNBoISz69hIzAUWFHQc/9qKASdlQR34joLK0A/Git8g3g/aQZ9V7QZ
X7S2qR54aQw3//Wf//P//ufn8N/+7/zp/3/A/2Rt+pSH1PL+73+9+qxEDLDoppC8fiw+7eln7aPA
z1HaUuuw0sLbfmqNPddpvzY13CKsVH6vVI/sObYbt7XV/rw8+DyNkzWlGceQum1iAqtoWJ8OXgad
H8POx1Eiq6JjIUIsKxHw2NV+A2/Q7AKUeeJke3nQV75UfwZl1kIAszPcxTJOY9E3gZUqVKva4pOQ
yGVnRak9IpIfvtVbkYm5likdieoPJmaLZaRxNjS4HkA7K4p6l9lutoHA2mwGD2ult87K1Kmq6JZt
oleoxMLpy/SMrkAZHwlKW32o3Ci5H2T5YqZd+vD2gXhNmtjS6zRTxcKZLdGVBdwJDQHUc/FzpSbw
aBBfd/TD4WxeHuuVCxyTMR3MIF3c9hwIvKf7A94tNiypa65tNEhRmB6NVSxzWhZgh1fYZHSby+PN
f+90PzKeOy8XEcaAQXc6XlQ0PvJnjFeB0d+jBKltzXZK310e5cys8Pc0XNoUguKGuViqtPQn7nWH
lBNPsrWXR+4OGil6uY1AEkX26sPl8V5veAS3bRi/rmHTE1oecV2DHZsKkHmJaDGjtxSN3RLRIrN3
pk+XhzozNTiXhsV+t/mG5mLBurk4kIaYUExZop6joqXlYBfmSxPrFFzzNHhrnLRNjNBB+FEg4IAZ
i0tBwyWAqxJsnYZE72Hyc3Jy0FVr7vFrroxnviLbAh87hJtMODOLVUP5oJnpDMjQoA56wOaFE0B9
Zg2jrV1f/ornh0Kfdv7XZeefbkPDg68Cs2g+y2a50oxQHD1ghZUWmVcC1Ln1ImYQCwHgEv0X61UY
dZkPAVOpwDTA2+WJ3ftDtA+sHh22qYx2fzEz+qamUpbLp1zEXhxA+qRz2YoZRsj7oZf+xsREbN/U
0ctfjGS4EgESR9jc2qffEOo/jjo2dPG4ojs/tb63rXJc66PBr/5mUhKSpeATKksuhvKcsAq9cDCh
81C647/8p8izsw2uJsEV68jXtzUWz4h90lkDtmir5fdDKSUMPISGUcjJgDj3aOnsfDJzd8ZxFy99
VYHkawyNPohplu0tXCav+5vt6QjHNXXHkc7Suj3n+Z5VA+oPhqeVOCPBQadcWR2E00dXAvKfv7WI
yJLGMvxIQf/X0BfpifDTJqclJtfZlAVftIoezqoZMDwqgJ09iiCJn8KqMm9pj9V3uOOJR67caUuz
3TkCy7F/j3HR/QasnTm88MFp0d+PD1GoU97VIMVcubDmk3np5y7WR9MAr8bKkeuYjoWfBfRgvQFD
BOwvtoi4i3U6NiEKxMiHXN7uf5LPSyMbp/sdvRSILz0j10g6AnlAby51HhWls3Wpq+7WnUEBlAle
vEpWdyJMg0PZeld+xbnARfBnvdQcuJxFOIZSZEYSpA/8PxQnvRDl8RoSwBHp8PLKUPOhejVfZBU4
4YCDlVocOoouUQuhz1x7zTcL+OaetkxGYxd12QJpoctf99xgcnYXBesBKcJY5DxuETfmrIpL4zHz
9XWum8WdZkfV3uqHhGq8CRftyvz0c9/SoWZARmIo21h6Grswr8kiMOJE1qVG8ReHAnDZXnG0SdeP
Ix5gwFEMtUNEsH8quCnoceEUsKU4Ej1rhqtuR7Dg5QZWjdiVlMv3l7/JfDUsFgCqsY6oikO1jyvk
dMNl8+fPEdYCIQfd0ilB4Zs037aXRznzFbiWXBJaLihDiMW29qaB/itiCOt6FAjtmsim2JaxgpE/
7i6PdCa0Er51LnaDLy7VYu8mvexA3pH70R+qjlOQeceC/s6agsrchFDZvqv1AIVIV7vDT6R6e1Al
oSbW4adNgHhlwz7ABw37wFq7Wq69a5SAcSHGIr+DiJ18uTzVM9vZwufY5KXAxsKL+HTpQEvCDC4Z
ywAwfCjyqF3P2HwMWRBgp7Wh9Ve+7ZlVVNyMLCE23Rb9vMWAhonEp0VRH+xafVP2MYqARePcVYbj
Xhlq/lOLbclQrm6Q1vByXvo4491TYxfk8WRIbJpASR22CJeGAdLgWK1te1MY9/hlaVcixNkZOoaj
LFA3lqXPp+Vf1QkAnVWEZhM6aVAxdlQ6wZEUKKXD9cgPb149ehOolHOGHRsR0tOhlIbCPKRTktzJ
Ex/MsojoHIBBPsC1jN0VIrilcSUYnZ2dq3hVcufrtrOYnSUbnRjIhhG+35RbDamxe/ROrGgTQjh/
+3OFr8gSKkcZkgz4dH4NDydABXxK9FYUWCPyHBvT7m1VgPK8/CnPzYvI5biGiT+sLRfzihHXzsEi
W2toaBa2Q2gSawmmtS3wwysb5E+mstyYnAAeD5R0YIAupgWDX6i2ZVpYP9n0iLDHjjbRSKMZ9C2c
qKR3s54n2tj/rirg75j7VDdTq5OXv33SimuMzjnx1LIWl1mdYBNl08laY8BrH1ooUbvBrZ/bHpbs
X4zkughkAe7hopjj0L8OBQ83HEv5BSSKBg4D8MXQPjJAvmKRd+Xznjv29vw0w2aNpq+zuCfqoQKf
VYOlKAD8HhFopMWGndWmooFzg5K0doSr6PzFSeRpASGXoE15Qp7Ozy0QaqU3V6+l6xYIg4DBSAOl
fx3N9JCmpfHl8uc8O0d6R7ZJdoXA5WLhcqgOjjEi5OSFefvODs1ojSnPdEBiI76DNogHBeKFb38h
ErbljKvSyejUYo4TmnSA69ByTwCq6tt8MFNAgo1tPLiM/cMKg/Dr26fp2A57kx2qCHSnXxVpNNMb
EPZYq9Gqn4cJ5fEqB8saYVH6qQ+c5K7ttfHX5UHPRQKKy0iMurzkTGsRCUSV2aXZI50AQWbY5KM2
rlWiwROgVbx/81CUPCnHUBCc6z+LL4rj9kw9o4EAH1jfBBQq7ygrx7uk9Lorl+GZWVErh/wkbJ6L
pDennxIbPeAlXV2vwbt+hS7crKsoUbspRBLx8qTmv7SIbvD+2JSkThRixGLRBuF5dVzoHAUwJQ8V
LtYD5M8M087L48xR8tU4kvcvBDrBlBZR1LHLLI7Qul1rrpsfsRmKIR5mSBRMyn6WHViFgksQQwQ7
/nF55DlYLUe2hQJQQqNMUQo6/ZZOlbWWb8t67Qur/2DxDd4B9Zs2NVivTTlm2pU665nTblMhoC5O
ZUs6y+CJB1zqoNfDNkGFcR8arv1SaxA8Q+4NxEywqkwo+T6+eZKEa6RgpJRC8Hw4nSQyyAj4g9Fe
dy5CdTmKEY+KrvQObUj0TXhHXlnOc7ciVyFb05EWx89exG036UfapDUia20c/7CC1P45R/cfwobe
CXuqQqtdD4YAEtME4wMUl/8xpe6oNpcn/vprW7ZyySMkuRUu44uTApMDKaeQ8qhQmvEOA8XkhUYE
bqgQD26RTbDs1QjFxrxybF5vKsvmhDJ/OCEIOMwH+F83pEJrOHQwWMLLEPexOJtlTbCcPEJm+c0m
DK/M8uxwuoM1k+nqLvfl6XANHoGQlwA3zXqAH8HvmMcqgSM/aAME7SBHcu7yZz0z4PxF8fyCEK8z
x9MBHTUrFOd9DQFIoy0ZybT5MLWmOkaW12OmmTdXZnhmHTF3Y0ybK4RkdXFHyrILU1IruKBuWh9C
WaBkj83DRvO8+BAEmnecNM24cmpeByUq+YRyHja83XhUnc6SsmxO84ijir8HqKZqwHAwJtmx9aL4
pYKy/BU1NV4CMIyunJ/XAX4eWZEU8ApXwK5ORzZRGRqr0uKuRMt0S+vZPlbSMe7Q/MmvNArPLCV1
W11Si6OASxA8HUrzjKgITBOIQ4F+YzWM0xaeNSDnqfiQe7h6X945Z2fGClJNAlVnWosLJU7tQJtC
ICdwnrNdTvIIvN/TdsjoJFc+4rnl0ynruMql2STsxSaNjAFuRzpryUxQALtK87cmGjyofctP9HyN
PeJGs2XCoF3pXsxB5fRKIbViSMclg+SLLjZr3I+4FKVVA/WDqpKGY9EupNxx5Ui8XjheHRSN2ZeE
mldnsNPRJ4EJ3qzrOkJeBzLABkGaYodqJ+pDuMRc+Zz6vBOW07LnJxn9JoPEeHEcKlEgmNzIBqSz
NYuBatF+TANz69tWB2McGs1eFDUkASXSQ1mmyJaGbrNtOl8i8dGX9wKBtefL2+n1Giu0/ADiGPSb
uUEW2wnEtQ//jjUeeitDfbGy83eJFtvf0AxSn5sGLuYhGiSK2eC3AVdeHv3MEri8Lkn4+Ae+xiLM
u7YaYOaCXdDq6ZuPFDLtFgynR6hMhMDd5cHmXXP6+YlCOs1Zzo0lyQtOD+pskIs4Ik4VAkj3AXMu
BHfsqT94Kfa5lNPsY+6nCEu2TRNtLQAIb68C2xwixudXKMTZF+cpoTAqEHtq104c/eItVN/j1u4h
Khub7y5P9fUBYiQSMkik3N3M93Sq7Uw8iC3wNsaQwTkug2Yf0uS8sqHPjEIGxttyTg3oRCxWD28h
CO3oj68NB67uiBHQDdKC3fbyXOa/sli2ufA4zwZaC9vldC45+rWoSg9Itc7SXmMgu6PSoy+yn6b9
X4ykyPAkjzpqZYtMtkPADNZK3617X43I1EQukjXe0Xa67spIZ7YiBXOeHzqC1bTTl+sTODjUqFlG
Bu5uvSra1tqZg9Hf6wZF+lUq6/hjOkLXq+2u/Fz36u3lY4ToQAwZoBIU7c3FsUerl6JOCopqBive
0QOftnmPRGUsBvMv1u8PUsH9s3rLLiByMF1rt0aPMk8JOyqGQwb5PXpC+PBaO2L+bMutYjOjGb0i
0JZebEjHw69KHyFZlnKSH5C+Kz4XmjI+Gxqw3lXXOO4mzbP8zbcV9rwA13hK6hTMlouJcs8wJL7Z
rQfQk7d4LBUbvXetK4ft3DHA647i3wwioHt7egz6EY9oYaLWDtEQidBJItsqp2qNrd/by1NMhZck
4YNuKmXA06F0A6Iy2GqwTjbuJTZ6rVtM8ayVL5FnefuRm6soM3KAtre1OHJGVeMP1MluXXr1uJ9c
RLIDy7V3STf8uDzSuWBF941bZsZU0ZE+nZRqZOpOCcYbZVW0x6aq1TpzAPhfHuXcKnGfSgtKLQKZ
1iJYFdKj6BdBuSwdHEQQ6EcVurLKw9Tk3ZW789VQTIKkmocwfl/AShZJ0oTkUq1abF6F1dl7nFLG
Q9m3VBcgH20vz+rVuZqH4sspyqMkuubi4tLw9IZOhPJRnKX+AdSzjxpREzxhz1Z/dTsTJmqEeUd+
ZYZnhlUkuTgN0TrglllGSfrX7IMCW0xuAJLq5gsOivo+SWPjN+qrTo4elFVeOWev9gnvhX8Putj8
FtI4qR8MiJWEpkHuOTa7Mey7w+Uvembx6Ny5TE4CmRGvoEchjx/cGenJIr95A1YZfU4bVzcg3+aV
I/Yqw5snBFSS9iyfEYDE6cb3AJOEcohne85kwKANgVdTosUDXEHbF52hvpGBxR8Gu75y4l5dcouB
F7sGPReA9GYwrRtoOztegAgZhRbkTH2Kihs014MNel5w7rEgvqORnF45i2e3D/cAZ56OCeXo04kj
tTc1lYvhiQiwolqFAnHLjR8k2Z2HKEAEKaNEFWRE2eJ4eXHPDywtJKjompFrng5c2TpCrPht0dWL
u08ofpTfDcyI9pBf7E0p7GkfYwX59jM698QpAXLzAfxafO2+0Fw98/J5tkD21xSr6vSubbKs/zl1
mfbUBXWkUbbNq5+XZ3vmwPB84unLd3YlcLrT2ap8MssR9Zs1ggvaBH+kBQ+Pb7H98e3jkG5KEk0X
8Oiy18ZNYZROBWNaUYCafXXGyrsNApgqV5bv3ISIqtQsOHLYMC4mFDaTbSZeLGZlZCxcc1wYprq7
1o89EwHsf4+yOJZBjFI7Uh9ijQBIs7eVh5Z74M4KRPabiyEAvUjTaYxAx6Qrs7gpEJIq0y4wANmo
3PgaaKP+zmhtWlzghzaXF+nM1rfJZ/GuV3OveYmbwy7HcbPEE2vE39DcQ7kSbfB+PFadcA4+/rqr
Don2Kwt2JsKRqqB1M2dGgEIWSYSwA1vDaktHbS6tflJz+Y4u4vTQExNuobZkG2uaHeZcG2n5y9M9
t4hqrm1RR6DIv9wqWN75TRqzS9pUjXuI6NgxRvD6DCR23n4v2STswNyoiahX4FiXBk/lQ+uBnlTn
+1zk5camnHAlZp6bEGVCIHs2fEVn2S4M+sppxwovN1Skyp072eWxKXPzgEGwfGshi105l0FmHKfN
k3gRnt0Bzzh8vox1NRce8qAdd1h/jXtIjNeKn2dnZRM7BEm6xRvyNETRnSn8UWNWgdYWxzzo/QMK
6Ij4JOX0Nx+Qi49iIvVA+hOnQ8UhwPzUTox1jSnmEb6CeSywT7lRbJPsyu47d9hYKQKiQW5GK+t0
LGwToqZRfEEpq98xvMRD2ECPi7HH3TS4RazGbsr3l3f8fI2cPLFYNR45f+rkFFGWyIACXLufDUT7
0W3EetLLONqMZZ9mkOUxYUSBOru7POLrVsifIYH+WDoxBWLs6TStXOEGMLrE48htw1US/tG7Hlx9
F6OdjFYdxQfCm7MLAwsBOoiF+s7LBbyyyz/kXJhh3jzaQXfRlVmE0djWMYkKQmBukWM8aY0H0REq
Zb+nftb/zPLGgquEJn1XV/Ia6u312Bx74iouftTvKR6dfoNC89XQjR5eXXlUblrTHOjvQUB1d5CR
6k1pBv22SWtte3nKr69ChrV09rE5Q6+WT1uY+RSy5vscY3Vza4+Rdx8jd3e4PMrr4zkPAKibtzMX
hFhOLnamERe5AcisZx2l9HHSQtdlNxTl5zePZJtEgPkVTWq2zCEwRacqN9gGdERpbN14Cva945Z7
ferVlUm9Ppw0zWd8rqMAXrzCkvkqtLSsDkHgu2iqyyxHOlxo6E9ljrcD96qtbPS/r0SE16eTHjPY
T164PD/pe5xuk9aGtd1aYPUgaIYHs8TYtsJj7jA0UGzrELjwW7/nXEDiAc/LkObS8ntmXRzXmE+h
hxVMLaTeoSIy5Lw37lKwNFc243y+TkPP6WDzNvpXT9BWJeVv8w/+KZUb2iDZrqMtu6KOLzdisnrM
emHp27mst1TQu7fHIQOIF9IJ4MznJGcRbnNhNZZPxxM9ici+x8iwW2uB+SXTLPyKCtRP0SfFQHZA
ybSs8Dy2UuPab3i9voobE/LUzCQhCsyb7l+fIA9dJ2iEPm7GSnNvtH7092Nie4c4LSf0hMZr6dzr
k8l4dJ+hrDAghZfT8RKkGxH8cUe8dAz3njrzgB1aIDe+2V6rMbyOcLYg0hi6oXgSQ7o4HQrtmGFC
GaPfWEXV4S7Q1c1z6KLarrdN3EIUHqxvWK9Utz5+7Fd21uvPytgsKihmk4LKkk6VjDo6qkPebxzM
wu972DKHjDosKldGvQ+E3l7Jkl9/1jlnpP1L/uOAV5Snc8UzZ9BUaPebSpZEcDcaVohnYHUqqi+X
D+ifRufpobHpbxmuMTfU5k7X6VBJUEFJd/1xg3ksyox9CoBoVZmYpQLrk+2nDoWsJ4WuziMI3BG1
/4iWyGqWiMalAIvdVZ+k6krH9PWtAl+UWh8J83yfLRF/SEW1AsgwmimewHYQ8Z5gLftsfLk899fx
gmQPOg3ZCs//V8EQdji+W7rZge73wPCmYGw3wHzKcK/jPAoYTQJrgBXlbJDpbOQqHVHJu/wTziw0
BZd5dGp0SD/Mm/5f59V0PTRjY4dNbYn4jjyhOYjKEjeA4+WVR9DZoeiiQbch8IPyPR2qjiSpSK33
8G+1Bje0LNDNdVDXCD/bsm+vXDRnkjJqxDy2JNC3+a23mFnQsQkFAiXoHvVatm4NHZY0Cjo3Enrq
umt02OpyDPfQgp2Heqr8J3/Sr3E7z60wPFn6Qg6Qbdg/yzmjGGjo+YDDkK7fjYbEKSbEHDtLJ9QJ
8YNF19LQNkkCq59Upv14eXXPDs+5InhY7OflY9dMai+ICRwbXY+t/+XsvJbjRrJ1/SoTfY/Z8Cbi
9L5AoYpFK1JefYOQ1BS8y4R/+vOBM/scFYio2pyrmW62lESalSvX+g2Kkxpt5KxfeNCpNaKOCBYe
QHWHpkONUazivBlb7bIGtJMXAtDyMlytQWsD6OhGMQZRX9Q/ajwLr4yws/yha7oLR3YjQnLxsJfh
f1IRWRNYIq1zW30eRkRRMoQz8FA+DiOAboRtEjRu9Pbq/NRu7WbgRvRr6V9qZFCnK5tii5mZDtur
6b3xo80AAWzG9jatk0v4ja1otBRGlpwJhNd6J7edinVkArgxM2q9uo5LF3ElrNCq9EIwWELtKhRT
n+Deht8Km3ZNb3Xyqa+jihuuagz3FntUax9WiA5VXTt/aC3ErsE8e/s3TyQX91KLWfAU+gsm4bcI
hKqpM0QZ8nl2VA/YiOEWFNTGYhMkJFJfF8LCCw5u/Y101gEZwRhZuAan6zaBNC5KdcK0GbjxoCF2
XnpY/s2l6hzmptfm/RAmbYXecjH9QIrBQmIecVU0fptFfGagOjr4rZoi/pnha/EAILudrmiFatFh
6FCUn1HY+KtTHSxmEWpjjTCOsecnRYuU0LdE1Lt7BNvH9ibVk+qeD49yFJn1N/ND2SsG+Q7pkQer
QV+VnMq4ErljdUjwoYH5Qa2Gm2hAXBEXLecmNzFTePMqQn3jyQkqFgTl+vhlHYcyhmMbiEKff1qI
8t1UiBF8Q/D7Eq554+TBlndhhwIhgCqy/Py3DUOJKW/AKJiB3pX1E4IwxW2rWuWR3mb0/fxXbRyI
pX9FWcYmOXmVzXYyhjvWMRT97/GW5NoNtHaOb9KcvhwcS/1Ox/7oQrd2I5KRXNLeZCbpnJmrlTNm
XTghAmRBgVTzU+IkFLhKkjAxAIVv20vIwq1v/H241YEo8+VdTbk+mHG88o6tGyGvps7YJfqe5Krq
aYziRWPW6tsPPjczpS0qoy/kitN1xAECA8LJgHwWl03pq9o4oVdF3dc3ZBgdzq/kctOsjj39Fd4I
JnAq0Dyrr5QaaicRvTnwvrO6l0mDoXdn/MJoByOvUdF3FSYwvxpJe+L8wBvTy8AOkE2WU4OCc/qV
FgwRtw+lFmStg/7OoCsfQUv9qjq1fxhb8JT2pJUXZnZjB3nUf6j30nAnyq0+dnBrpJIdxuxD4XJV
IEdyXwD+S32p49RUTq5zYXo3ziSkcHVBitAqpDx7+pUSGTCvmxEsHdBA+qaprXyYzNT7UdLIu/DK
3ZpQegXLahLGqXadDqXkkMEKBB6QGW1V1EA1R9HrpzrpY7ogra7vdOG6j0MNN+j8Sm59I0RGw0B7
iVzKWmb9t7iTNFSADNJIvPeQe94Dyp++NLmCXnvuFeJCOrM5GLgzWGLLt67JG8LR2yyhq46Y3zx+
pv0sJTxx1zzYbjJdyBK3zoa1XIiA8kGJrKE2GRZ+LV4wWuB4oZB4wWn9LdbP0NJIfjSqMkssoOWl
79EA6C6A5bcGB+lDtkGRmNFXKWKcFYoHFkYPMCW11ZvJyaOjE6Itv2umCHxYm+vm+yI07I+gSe1f
55d0a3BqlQtwnpYkv8PpkloGV+QgG4NitEAt3Z41r7syq9z6nmdCvbbwHN/HgP0COUXyEptrIzkn
WwI4xuUMOG2NWTD0sRsrezDQB4vLfA8CBZ0p+gDD58wDPWtWYXaLQYAd8Fbt93De87c/yPgFaAOQ
fyH6sa7FZbTbEV5TDUCcRhn0CMH7Se2ZRwUdjv8gPkAFXgDzJAevsvNYy9LYQZo8KIYY6cbY7a4K
GhzXRY29yfk1XY7hOtIzBEAnXu+klcbpmuoRVhOFkxoBdvVGtBuonTyXAyhkH0OX4bbHrfntQ6Kp
wNGhyggUGRGa0yEjq6qRBxMzIWnoHzvIkXtsO3Gs4d+O3+sQqbLz3/g6BrqoWCEjsQgiLVo+pwOi
JY4UaS/nINf09CtADfz5QkXzMxVLpwK7RB/F5fFC4H25Nk5n1qW0SB9nUXWgLrI6LaOuYgGd9RNi
n5FaBWM/areDaYXfB+jjH/Jwiu/aSCJ+PdWlfWyLdLjPMDy+mnpP/fv8BLwOj6SAtFRp5kNue9VQ
7RE0RQ1CoeyH7v9HFb7wjxKM4H1NJvHl/FCvYwQp4AJg4jblSbTOHOgIyALpwxkbF2l9TNwkxNp3
Ec4whXOc1fGbVwnvGONguz8/8OuNvOSexAaaqqRIa4x5BBnapgqG8EUrkhJhhgw9vBmBWw19eVV+
0LusvUAZ3NhXmsEFTkoHYJDM7HRfuRChe5wKp0BbOBh9bou90SneHkOW+QeWR81VpjtP5z9za35J
dEl12VsQo5ff6bdrFYsybewa9AiFTJJPSqM/FINmvycGKkdtiBEW5c0fuOTAFwLF1h4i7AEMBnLN
03P1sVGBW6cXZyqeq0gctaMe3So5QP6szaILt/lrYL3rkq6ApsDehz20rqfKthP5YOFiYQABBT47
pMjIZ24RuCKsHmQxDn6Ot2yQ6sN47WjR9D4h2fqIpiomqG2e3euNEx3PT/zW/qJhSZEe5BXX/uo4
4y2W4lhAEElmmAV+jM4kHhQlSTSEKau8Lj0ryS48v7cWm9SJ+gy8OJDSq3pYWmHblY4D3Lu6Hu68
WdM/49CaX7vSKP4uMWy8BcDjBFpmDhei1+bXcgWB4+RFTFH7dJtpFepXYYMuMhX+9mGUWrWjDat8
QfWqvRFxFF4IG1u7i/PLcbIA3dLwOh2vAJE7OAmWlDBEu8M4cs+R6mEEMbrVhdtgWahVXCZAMZs0
2glS6xpuVWC+u7hiIoE7tk+0JEyWsR0+nd8uG0tHhWZ5Q1GJIv9dHZcGib/JlemEemwxNjuMCp3r
pkQOx7Tq9KhquMkEMmlxFIXNoVzYNxuBifQMgi8POJ5Sa8AvBdyml9Sngjmaa3yymubaqgf9ocOE
7JYCeeeP2li9PQCTQ3ChL9Ak7rvVElokv1aSlItSqsTH1TSx1MAL+qD21ic3S/Sr8xP8AhNYryOw
XJIWRA0srtrTLWOgVKtnuDoG9EezHeLO2R6PyukwD5b9VBtd9ZeGsnMw4YmyH1XsEPdCqDYE0zD7
mHQ1uvToRZo7r+ERdOFX29jNdNkJtNTtcWBflyDJ3+hcynYK7MrRHzNPma+dvms+AHQrf0T4v+3V
CdnUbBDx15pX4s8USx8VSUizOmB1mexn/AHuWsLQUc3SSxTmjVo/5RI6Vcur16TevwplcL7r2TH6
MRisSiKcUw9DHiSI6HyTqqE4B0fBG/XGRgPj5wDIP9pVUaneob2M2MCFmdqIM5xATaVVRxsW3NDp
IhYp5eC4ouJv9dhT+gVJ56FDwfl2abDzakxK42bCWO1o44uMoLlX/uymqU72laklQeMo5T0oWPMq
ceriLhMDdntdplgXtvbrtwdpP6RVmhJ0BsjJT3/LpG+ctJzUMUjDaqQoP5vJrT5VxS3XpPcX0u3I
6FaouTOV5VT7ajuFn89P1MaJXlgCtAeA1aOysPoNLKT48IZUOVwJ8eMmwiL7Bt+C/pOdu7Rr+hZh
7T2+fO7b7wGYVQy50BPBq6zugbRt4F53Ia58IK3wGRVYQz/HwlCgSuugHjB3dwr9wktr42PpiGsm
tCowa8b6kWuFGuZXyaAGOAqJ+q9ImeJjSp+zuXLxAkj8KIkL9UYr9PbC126cWwYm4+ClAEFpfTCA
HJrYHpUaCZ01tgHF/Q4PmRCDSB+DeqO6FCeWkLgKYWDKFmFaGvIkO6v7HYanDis6Q5q+spGz08Ih
w0ewq2+9fvphgDo6pGr3qGP5eW2GCHLT7e0+nN9Yrz+ZSgQcOq54cCbo3J1ubdNI5yGmLBuALdO/
OC3OOH5nocwkS+S6z4+10bwGyaKSvC6QCzq5q9Mee7xv1JlzMuuDrG5nrDMeLIindPPCxpW+2Qkp
7ot5mtyDZ4rJxAweNuPOoGTkArwZ1figQXW5kMe/zggAgTgv/C0SXLQvT+dgSIzZC+FeYMpOcPFl
o8VXM8Y4F87w61h3Oszy899S93aooZK4RheAbXMj+tdudytr/Atw7pDfvbQ3D+fne2tAji31IvAC
NMJW26tN7c4ai6zHcQ6CpFvhC4R1KZwpzA79EJjNhRR5ax5ByS8rSy0BxbrTD8RUUwOIIPvA6EV0
X82y/Khb46WL/3UwpkqBLIaBPBO5oraaRgBz3lAWXY9hQCMPUC8z2/cwmnmkQyUeZ8sLH5tMMe6r
OioCu1fNx/OzunFiGBtVDtLUhRKwmlWqGrE5pIyPIE4Z4LCFx3gr5f00T83+/FCvk0gKXgZQD8IR
+dOa8YBgdafPcGYCzJuAt2Z1qnxJC925iTQNBARtePw+Sj185n2QXSq4vRbmW8ptVIX4WPpUr5oA
jYKrQKS3fGiChcUO34/w1hlkdluqrd2gcIQq7Ytx4tcYg+RdaNbd57bpfhZxa3yUyZzvszoeERHs
nTt6Q+3785OztQ+g3oKXXdikcMtPd1sVjybGQUVPC7urqWOjJvResav4alJqw8A22nXQtOsHtIpS
Q/2AhLt1IQXd2u9kAyihEs94LK1+g9AtzVB4/AaDhdmqH4cFaN3UlRdqvlvHGEoncH/opbDnV+Ep
w0Cv15G3CRRF7T81lZrhJ4nf6nTlzXNz6GkXX5+f2s0Po2Zmv/AyXnfrE2niG1BykLmev6ijHj4Y
Nk+V86NsHSTkQBBbImjA6lmFC8jbZVXFxMMyb9V9q4ROkBQ9FmCV8nbcDlUL4OmUTNCT4/1+uldC
EgaQdg7yGL2bXlXD4AV2rMb7MPLqN+cQS4GEdVrq1Ay62hRdpVV5YnhdAJwUNdeua/e06fA1j+NL
JZmtjeEQ1xchRZ0K1HoC21a4tUV8Nzld7xI7N4+tjie6rmLCDWnxwjW5tV5QnJGsg5BLJ2m1D+lm
lHWH6VAQwhtCzrsQV2JsogBh6PBwfmtsBD5dJdMGWsErhUzwdL3APRkp9bQ+aB0XVdlw9nZRqaRg
Rnp51COPl4JigtIcsvDCmd6oPSFDRMQDgrTUn9aa1LEOrIneTxfg6aIMV5huOr6WAMU7NrWnfUNE
Gq9rFY+0aRcP1FB5hZrlYqWO6RT7uMONjLvrGNWwDoPzs7KxAAtileImpdxFn+R0VqrJrSWZ0BCY
+BhczU3+rcb+BzVw+0Jo3Tj/JwOtVpp+ciGHGPzkDFJgDFALwZrEaC15odD3OtHnCQqTkYQB5BNt
iNMP6rDaHjqFDazPs3rl9b3g5aspe2EqwnfVUn1QBMY852dx616DOWnTDuA9BcFutbl0egGdITEi
7VI7rnazMmH0a6AIunOHUv+h1IWKXoXaGqgW1smApYthPpVGXb+vmwm9aWJGl5E/hdFtyrPzisMy
fjn/O25NDKXypdVGLDHXQjsZdoO2WaOQkmqK/THHdHVvJJ2yjzKP0ko6OgGO2fbb4zFMJPD6C96c
J+aqgINmPv6qTtgHLpv5mMbVX32YUIYYI7k7/3lbx5syKkCbpVFAFeJ03cNUztBqFDILLyq/2VX/
NUP08iqp2/JOafvwOtEc+BCNeYmZsNGUIRPmAIJxXMxN1uTZ2h3CVrOXuxTugAwKKaqHZHIiz5+q
ybqCbivwm+erx0Srh6PIgQQNsgTQSpv8Eo1pI34vT69FFWshZ61r+ThX5lGfa6xyIfPrPpWUPWL1
S+uI6cYeG3khtC03z+lrk29fpGIRZmF514hsXJjMPoW8FOha3L/Hwwd+clvU1t4aGuzW8SRNbiPE
3x5wRq7eKW47/Afxy6XcQ+ea5hBpyemy6xw7DJS8NlAc7QFRGuPzFA01zb9hvPCpW5ESaV8ujuUa
geFzOlJW1DG9aUYiCx33eYGJsWKL6pBZTnfhObC1l+HKUucF6c7/WaUWaTlPWYE7apA4+pDspWth
LEf1E1MuKY+8SdpnRJwxJQWJrb89TCw0xQW3Cw7xte2KHlVZETF2Vyr2oVPaxVIMP+B7l3/b7Mwy
bW9Gu3H354/vxkYCnUNrk2ix1A1W6xhbTc6pFhBco8Quj5mqDn5qKlQOklAZ34/gk5urXleMDxNw
dRQTpHnpcbIx68A9qPraSwMOVe7TBbZx53NnJZQB2zQ7eFP+wal7/KpnvTuotVdfo6UfB5Lb+u07
C/TDgmIlrCP+swqSYeIIb2hz9nCauH9hNmte5ZNe05Aquwu3sL75kbBgufMRCIbedPqRpTq74axi
ozOMjvVD4Eh8QxdKvxJ93l/PbRcHcWTHO0dLys8dHoc2fAfAGLNqYmmUuWEfwUkSw3U/jkZQRjLH
L20qEWsGXC6/NrURY4FU2u+GcE4M9NPn/q8CsvbAfM7DTZcn2LEaStfAMkdbqR28GcPe5JJVxuZX
whxdqn2QVNfQS9eN8aiVQxsIS6k+KuNwkyO3NkEj1YVPB31SMKIc53uKrM2Fd85GAAaexCuHoAQ6
eb2RdewKY+HINmhxn/pG4PzQGFUkwbeCQbBi/dP5c7ORVlH3WugbS7h/JSbSNakbkzi2gS1rHszw
Ejs8BstLyigbwY8EkUfBi3kRj7jTbeM0MuzLWGkDtenwyyizIsEZrpbTTe1i13n+m7ZiAajZ5RJD
upOO9Olg2LimVt7PPOIUc/okXFOUT3MbwhjvBmncD5SeJhyM2h6zSh7S+yHDe+/8r7DRzwBdgU4C
rUr0willnv4OIKKsvjc0eJSa1Yzo9Bto+PleLcM7ey5BtYjIEJ91ozKLeyee9MXju492UZSX7oXp
cBhqdceSy9L2IUEHw7iOS7H08iY3cCMGQjncFSk21H1rtYciKqd9IqQe+8jjXBIi2xgVujA9CuSL
F0X/1YrHeubhIak0QV9L+wtM6AYPwSY0P6i1bk4+zRHvNou76uf5id8a1kRvF4IXDXF29um8C0Bv
Zmcicd2nrip3GTygu6yiUbPz8DPZIxMNGoML6sKp3RwWeT8AzRQAuYlOhzXURIvtcMZ3vLS8L1aj
jzwYzDAF8C+i+qC2ZXewx2i8MOxLYXG1tgBLyJyWniq2i6vXilpqInN1Bbx9xpG6NzSJt3xvePmP
iYL5+9QTRubnsLiP3WSWtq9lWZMH4ZA2Ohj2GMNYN0zp1iPgjcoihASBiScGY/5cKdHz+aXZiAEv
b8Slyc3SrBMgzcriofYGlKtEqeMkbOZeMj3aBnobBTaMnbgUB7YGJHrTTlwwIpSOThcFeFpN2Ryp
LNXBZ2FH8pzfirxObooWmYML74eNHcDhohSxbAG2/GoHdKMr3ZhbPgjD1Poihf2pqufi3sUZOBib
vj4kTXTp4t+4KxzAU4viwMJBW6PWJhqSZlY7TTBVCiYvaS4dfMHVHD1Zuxm+NN7wHxS6YRzDEl+e
B8uTfzWlkWrObVsISlXxkMGMSOf2GLsjzdos8RBAmzUlvncicyhuhrkxldQvha5/f/NOgsSN1jX9
7CWVXs11Qn8hLETTBFrhtk+TIwxfiRziWIwt3eH8WFtzTEWdZjeqJmR2q03k5Tz8Oc5NEKeifx9p
+fQpU3tAy4XrXpVzHV+o1W3sI0iRuD2go8Ttvy7lOyYlDbAmvANzrXlCvw/nz1FN4xG5yjZ919Qh
iR1qgZdoNRuJwKJDA4WQ/BlhsdWlaeRaaumSPlgCymYfI/kQaC7P4fOzuXEkkYqkQE33wECedBWe
E9VLHC+rZZBnXQWD3JxuUumku9jLmrdPJL0t2gSkUsuYqw+aq6kteqNrA6+0msaPMrBbWRW575mB
Z9hCziE0u2h//vs2douHQSMELJqJyJitvy+t+qqAjxgYdlLe9xOutTPWJFhPTfphCC8i4DZ2CxIg
iwjWv+731XhuliHP3zCe3bXxL3xZAQC3aGTUqjE9NKmaPZWVfonwu/WRdBZ43y35BFXy0yDQ5aUQ
iFm3QTOaTrvnik3nI7Pt3arJEH1uCx1K8/l5fU36otEAwQxyMYwo2qGrD4X8mOT91FMo0HN0DQYH
NYfDQM27SP2k1ypk4KVqfNISZ86utZ4K7iGamvYK8mbyI5Yv2tBmZek/hDU64ipSrfTZDS0xHQrU
KUkMBpEWTzMHcxGGMMLHSJbR33Fbt7i7If1+1/ez+yWv3KLYTdIYnQMd6jy6kDa+Wk6OBFc50CHQ
5FSal5//1o7l6TZ2ViL4SoAuTyl3VTAaQvXz2pyPqdX/ZBo+nZ/Z10PCuacssYi3QTZZK5/EM2jH
rKysoEml29/OcpCpb/U8VX1qBGI+KBn5zk0HdudSivgq5NAopc3C05WrhJ7ZKoxL9H+GaYosZPzR
kthHi3V9ErL+Fw7l8vecJEnLOERU3gP01PG1OJ1V6YJT0BtcZVAwGSZ/QiN8h4l0dY3I+0Vbm1eH
g8HgtIBBXAi73lpFBUGO0ulQXgcIWhpPGcIVd0IYj50Sh/uq6LgQz6/fxnhLzrl4puLbQXH29ON0
pxCYVDKJVJQKpfMbO/R+xXHSY6uds4c/eEaJtsH5QTc2Dd0xEk6yAKB86yeFaGrVmyJhBfM411+i
CWJ2TeOBzmuDKhG+Abe1Zl16x2wsI3kO3V8qD9Tl1+lchVlwJ5PUDmTcKJ/6CFTaMUUZY6dH9UVf
yZd8bbVplmUEuUF+xd5czavUu1zF5N0IAB/ntS/b2LxrcB0ffFKP9El1mwjAgh7pPM0bHe1qK06V
d1plue8xhyl+6U2BsgEjoiMCAWY2fVuV/XilJ7qu7TxcwO7VLNZQoQjj8aZLYUT5equCjXTCtkp9
VUFjD4FIvT9mU4QJ+PkVfP1Apb2h2iB8KJotQLLVA9WMLdI2/M6COkrUO9gA+uCXU9r/RP+1rBfn
s/q2swTal85kidRXxsRpcRgxnOJ4/ld5UYo+neoF6ELpihoWL9V111yVZiwoSlYB6uXtuNdDI54O
iRHNyh5pRZ2+xjzzJAFJbTt+i8WAcgPmqvs0p6otdwLTdeGr4NtL30Zdu2JTqqZ6SCAXZLtEpulj
2ah54gvDnr5R3rZqTDpHJdtXuJV8nHQHdas8M7G5wF+5vU7mwUvwC7A0KDtw7y88UF8HPbQ40EKH
korKCjXn0/OaNm5ZjXbJK8gjus+VURxEntZP5+f0dVSAUkSrhucPDfpXDNRGQPSI0BcJdFd03+Le
tCFj2Rq+Oqj0+SoPwEv7abmA14tIB4t3wZIUIK9y+l24yUXFgnAN9DYd9tzlbN5cZHu3auFn9qUI
lMZVwazN1n4GlnEspzDcxU6V/AvR9V8nruryxWX9Z1VPIkGzffWP//2ufi4/tOL5ub3/Xv+f5Y/+
v//0v0//kT/57785+N5+P/mHfdkm7fTUPYvp/TMm0O3/OLsv/+X/9of/eH75Wz5O9fOff/ysurJd
/rYoqco//v2j67///AO+/m/ru/z9//7hw/eCPwcu6XvxI2m651d/6Pm7bP/8w1T/Sc5OPZamO4hI
OFp//GN4Xn5iqP+EnYaoGW81/gcW6x//KCvRxn/+Acvyn2TiXBrcUtRoXsQdJEoAy890+58QKsAL
0DenogGa+Y//+fzHfy37v+Z82+j+NHTz1wD5R8CCrirlsAXwcLo5VCfFdNvKBl4ymuJHSmXdFZ2b
PjW2xN3ht6n599j/KLvisYLfL//843Tr/2ss9G54EJOI08tb7q7fcqisd7xe5ssjyeux34U/i/FB
NBrxT1mF/a3hZlF9YcjTM/0yJJ1DoteChGUFVrGUun+RpnqzaNpQM+6NSdnTnkuu3/xhNP+hoBA+
eD6ty/w57fcmtCbUqyOvxAyTR+tueUd2pKKliyQHxn2X4BwbCweUg+uPbg7xeV0Ij/O8dqwWvYSw
mzw/Mqci3OXxnPZ+63TR1ds/kJgIEBxcGbS41cqBZm00HSUbvydffzBgr/xtVkNzbJS+vukSwX16
fsBlXf5/zKJOZy1CNigXESSpja5jMRtS7XE3Gf1+iG9VOf0Y45Bbr7M+y9Ty7mDv38bNJVn89WZZ
BqVGxIhLPZaa3en+jNsQzuiIHNOYatiMFva4k3l1iRn6ehRgMSS7KO/rHPz1ndo3daHMaj76DY4U
D1Rbk/tGOj/Oz996d0D6wusH/hHkOgddq9W+H6fSnWuB7FttaeKTN2TTY6bb1bXUuktJwsZQKC1x
oOmLLAyG1bUpzSiN08Ga/DTK1HmXF9VgQaKbBkwaYtRzz3/YstNONwatb+LVwpIxCSKr0YakaooK
tLGvpG54TL0p/BLXffdFNGl0X2hTXPt2Oqq786OuIxfTCTYfCQ40I2A5rRFGEQjGpnbj+SUPeUrw
371Nkbq9A+YhdtNUIo9/fsCNTbIYxQA5oa9DiF9+/luoHFOcg9WimumR0pD1EiM8us50qfG9PQrF
cWA1lObXxzqnKB06GfJEHTJhKKpoEfAFcuDz37IxeZQIaK+j4bmYqOmn3xLmsxPPqkR+TOjNVZVZ
ykOIE92NnjjNr7grmzf12JfYARSVxJl+Mx9GinU63iSkjV0bkngWcCdmuffd2Wv8qu2+1oX2LnXp
RbdCuwAU2jgGL3UXOvuUPTl3p6NCMNcLUY6z77aTsxeg4g8VpdJjqMzdp/MT+mrZlhiFuJmNsADM
zjUNpsE+rMuNCXMG15D3wxylV2XZXMobX43CQw5MIsKcwEBchLdPP2hWGjU1tcLwsymZMEEuFHgd
6Bd8eOPHLFGKWhW7nBsaoMnpMGTdiUdX3vAnu658e/Bcbmiebm8cBZjli67FckEvms2no1CHbJ3M
rHXfa1IlQCU23smqdILzo7zaA5zYBQdLIYRMitk7HQWZB7133YKFMV3lRmTz/IgyxLhLbXmpD/5q
dV6GAneIChjSZ2sZEnWMkmlIS9MXVmzM/lR0qnkNAM3R9+e/aQmoJwEX2DoJy0JMhAVJKnr6TaJ3
uwrxL8fvajvUiOlT6xwT7IsUQNTTgL6/PmXYgsI5an1gllQ03CF1x8P5X+P19y5lW/Y9hSKWcM2Q
5LwaaZQ4jp9CjY9ucHz3VOCWBX7v5wd6vYYAjkDHLGViOExrRKcSpgXlEw/hkbEqD7HXOP7czd0x
Mmr94/mhNr6JARZaqbEgtdc+TShiWI0oRteX/Vy/cxSzPFYZmjJvHoW6JY8MkMwUFNcgtgmjzAHJ
L/yU3TLaV5kh/bIb4gvTBiBrtVEWStDSP3SWeh4Vr1Ud2ErSdO6RG9ulPAuBUXF/yb0Kyfxvx0UC
5JtChQipL6chPw3apA4pGTQiNKOrSGZx+cEW0ikO9HMawqeiKJUvqAVogR4WmXqXZMX8N05pcOb8
dMrEc4iNV7ozQ1Pi4pBIVXyIDNnTOuA2BhiaNmNJKyjSMnGjjuEMb1fGRpMnNzjOOG3oT1o/WY4/
VHFmeg8E6Whyrxs99ZInWjpmfxikG9kozep60z9ZYzj1fsqPzf1clp325DjJYsJZw+3wnTrzvF2T
WpNzNRmpiG+7VNafLXzkr4yqz4pdw9fV70LTU5xvscDdE4BK4cw+lQIsp/veBgKhTvglHmnWaeXj
7FnVdD3Kac6elNBMmoMm8Ry+I9+eisKnkDlaPvJutXfVl0Mxlj6As5A7FcCEs29HqLTvKzmG8SGW
rWvujNlSzKessEQSZHrYPKUaeiy+mczERNAeA2bpkuTK7zJA4ofOknr5VY8Qub5B2TozPiETEc/R
rh5Fkn/PY9OO97VbwpyYIwPJW/oCXRG0pdu0R2H2WMU1i582+gJD9BekVDfaJWLUs6AYteSTGieQ
XF2vVvTAnFITvKQuquTRmWL7kxvrMDir2c3BIgkHHSmKcwgJGPXsRX7uVIJV66cFNZEUcb0bwy5+
irrMqXa4IxYaNNosL8lD+dufYqVPUNYrbMoq2J5guRLnNoIAdlfk7UMWwxe+KWs9f0Q0ERmcyXTl
dC0lOsMhwawYvGIv+ig1owBeadR2gKtkrPxwU9GB158NdZQPWNwjTDskCoCVWkl78XdSTDOOk5Mb
7rDaxK6itOGu+iaxuvJntHh04zDSIBUfaigwyY9JWJBQdmWpYnGxt4y6NeQxsz1Fj1BJhX9e+mXR
RE6/j5rcG5xAbyK1/9szKrW9M90ml8/AhURdomzdenN0MCdDe1ALt4xvZI2fzb4XttYc+SXkz0x1
S+sq9Jzk0S3U5pcibVQvPHT3ldto8Jyx80mwi+qx0RScd3jyGUb/c05BIxR+h/Kwcu0h1tv/UIdC
L6+izgPfpnsoaPi4zhW2X1YpYFAvFanlC8TO3J0obWXEBQKpix0Sfk30NOaGgxUMEETvfmzjGqFd
6oN/uxyq/ipuOcM/C2nE5s5VmvK2nSN1usvHUMkPCHD17rURZ5q6nzg8A4o3Vv/QDkYU3Y4IVebv
MZ+wzYMA/KbvYwUFl71mxBHI9FiklR96oTvBnsz6ep+lQKP2jZEV7hWczaLeEUm5wcauZhrwDZtJ
SarQfjdi8/AZT161v0J6ujH3plTY9tKJYwpp5thXkCkojO5aQ6V9asq6CREC7SNKpNLJnufWSUiA
45xWeF1ARz5a3VAO36zMbOR1zIvHO8KQKozbWhaR+dh50WBjwJjGCnPlWd217ebufNXKCJwe+15Y
B69svS+N1Sb3YBhx59TztHpWtU5G9zHYc44metnJPgvrqt4PkenmHxrhIgOsqBVKsV7aDd/N3msd
v8iq+GM1pLm3K4XjYaDO8X/IxnIQu05DFOvoRJUBTkMihOqnNg/+40CJ3ApKGdNxx4xFfK0cRS5z
lhdPshMlmMIxVx6yKWs+EPhRXc8NV4muDL0napSlBBsfF3X2sc4afC30yB1p/o0hmpCz66b1uynU
4dyATLPlQWKjVewSQ3HdfW0hA4r0/ihcZALrZukYpSL8Cv924uleNbF2Z3itIh7wYUuuK+KFeaw0
K013k6Mn5bc26uJ0X3az9w0SjG3uIFgO9q+mmWIVIphWtreOjEXvI7oz6EHTuYVyZ6PRIAK3zHP7
Zh40iR/aoHbejkt8UuFwl023N/WunQ5qj9BlEIctTi61NFAO0rypqnwK+e18E3NatINQUiBQblci
Vdn0kUj80a6tYu/SwISkp6ph4Ud5nuqfYO2IOBgdM/JuVK7yyR+xW5j9kaIQOYo9ec3BKCnc7DO9
dn4Q1hr1HiEBiPGRZTY7DkutHmqad9lS0jWdv/o0773dqBRqdjN1Eb0SVrKi3hF3FCXqaeZLhqir
6D+Y4Dd3dBytee8JM/o6hRqlNCz2sMcJtX6gGF87Rr5ThgF4UjTqADFnwDwYEHm2eIaZFYq9mUz4
1rGhbHJ8zxiOYy9F4fdTrDd+BcIvOrTcAX8lkxg+pFpiYvyq2BzFHAWtdzVEL83X67QHNJs7UR3o
qACkN3mmKyKYPCXBWrgyRXpw4r7Rg77BTzOg1Jj+0rGRLnatpw3OTi6Ko27dSEwXTWNw95loOmK7
Hbm0rFVNuoFXa7Lbo8Ok50cV7SwTKkfPexWU3KJwPODqQdD1QiJyb39x2zIur5OiVLq9jLVC+FU5
hPaOqvn0RNVvKnfgNhEdE7pS/1/qzmNJbqNr07cyF/DjC3izBVBVXW3IphXJDYIiRZiESwAJt58r
mxubB9Q/M93oiq6QdrORIkRJWQAyTx7zGv/YuEV5N5SO5mNg1NufPVyZQHP2BoVpn5Z6AQtWgcOt
RIKAC6Co4V22rsLj92SOETqicPJQeviIhPi6Yy7llWuVh/0EdgJ+kdt8Mbn6OPL1atXhKNG4o+so
rZ+Z19VcgJNFW6sfcQsErGJIMxTVKLWoW7kM4s4vanRSV1F/Xzq7SUMcyYyPTOpTrgLms7ed3hVZ
ZGjFVB7cuvAOXopiyBurN1b/SG9h9kmQSomMUpsmAYxw0JeHVnqiOJpLm8jHNEFS4+0C4iuIhtSv
0NvuinGc7mRdrNZBI77nkafXTYbDRDmbYSmnYv5grhVKgw3cq+KNXdjreBL2UMwoQ9nsnSpjbnKX
DCJgqEkuMXysi8DEEiDN7SS/xboibb1Qy3rb88PGSWZ9PVZa7tvnRq7NkN6bSFQ7Pzo0zlvuVxMV
oDjouEixKUL0GpmQVrPs9htpi8kEbO17gFxySpIY/TF1k3Mh9qfRTV3nJkd1oAhx3UqGKKU4bENV
MxHl7qhHtKCpBL9IbUnVbVci4c9inUFXuPGWd77KZRDnilFmGGhZLo5d4iq0WHwmFTGNH+aXJF3W
GGayMHn9kldw4Ms4t0MPZ+Ck7KF8p2ubSbnbOesfTeakDTm4VDJO8dB7j87ReOv0wsojlKnUfZpY
NqSDpXMZGqauxg3V9F13mIYkGL+o1LS+LNS2bDcT+9+jngwIcgV6JYbjmC9DeuDfW80IOFRoydT9
Sa/fdcNmXtBTX3RLPmYoL6LGyy9vCYBcjaEG4+CN3uE6xJbHpiwqmoUW+UhPIT30Rl58SXQ0dUNN
S4DAKoskEZ3SHCOAyijU945LfYqU1MDpjmY1CKyeEkB0SDauhGETa53WaN2PfbGW5aE28CDDg0kM
blg2FR5bJK7deFgYuI03S2WUUO9WWX90NNPScMnRQNyS9nmPaJi4emiV5ZxGVp4VX0wz7+BiOuMM
Q9gva3RF2gSseclwJgQu7b83pkKrYrtCWB76WwrkJcvk+Fc5mG4apkvLMSyAb3Swx5THP7G84XOv
luxHIzpapiuUdT2mZpt+1f7S/uEyRL+xMWU3Qx15CRFSC+BLn2qivwdMx1l1Om3e7pth7mAq0wQN
8VdFqROR++b7pA3e3Vrbc3Uw06J0D3PpZI8zka79FOSddKM583q2kloEXnTgl46V4+nasctc4R51
sVZ15NXOpEKcac0hGk3JrSeWYn2n6iIdcHH37HtPG9P0NmPC/0m6qad/wk42mcKuE+NbkIXW49wr
3YLDamvv8yLINAw5RvcYZErdSx0UcDg4i/SJam3zp12nzeOoKBlJsUVJMWy6Ev9FlSULn78ure06
SJKTaatiPhcuhcY7eh7TX6ms619lOzrI8mk9t2fuCLOLA2Ouv+NMzFwaTGQ391GdjIuRRCJ1Bspg
b6lXhxjX1YRptg/ulhDVizn4qi1r1b0Tupau/MRM4EnloRMqPll1VQ9V2JqM+8mxrc4c3ma1VnIq
NQieEuZD1/EneDh6n6tuXj9NHsfrUJa1Mx4Vits9QnOO8yXti/GjTSnYRT5VqAW8t258tlKxDBFC
ob5/XDQUQueVpD3y1pUyhNOas+l0hU8DI3h7yP7qpNbbYdv463eIX+pngUTsGCF3s1ln+6i+ha0m
VU/Fk4o+JGTUd46bZNkRXrM/4OBeucmh7Hoy4LUyrc8Nmnd4QRC9CbalXp0Cr1QgOGpLHGQ562+Q
mi0rvkPrZqFHpv4zVUkTnDw/E19ap7SyeBjq8ijwh7ci11yDL86stPYRyaUJr0ULsFH7p8op5D6W
FUOyb7zbxTgIbZLLIZtJvUMxK/dT1sIAipuRIWioSQ895sSqxvGY2utq31Wecj6CLFfzaSYVrEvi
tByCdxrtjOKu9jTfi11PaPbBHHv9RENW/jAWxya2uQXJijeoxKFQFvN4oNlEQt4MdtpGgGaoFMZ+
dm5QhC3dUJJv9qFmzOvHFQn/b6kb9FbYYDj1xV8c96FGkVxEMkczI8wnd/w85Z3eczh06RzYceQO
tE8d7lqFqDzWc/TQQtrDoAFlV6TlSfYtlEW3HOsfVTCuRD6mtHOIpP/mJjd4/S0AYjUflizw2ogE
tDLCSTXqOw7mXX6PEpMx0Abxwcsx/kySkFRDve/6Km+4pv35TW30VXAwG9w/uOTl/H4dckOc8OcW
kupZ0/ITbT+LR1W+B+JhxQHJ8yYH84aRxnPoaLoh3zR5HpB2+6Xr3Y+VkX6pO79JEH9q2yH0cLj5
qDVuVRNDSXbDfna33K0suru8UvOMIY9WfCblW0hAM+7QqEscDr9ELQCWhV1XZegMBsBI3EmUF43K
7n54TTr1IcjGkT6PZ4jyNHNXtzH7knDYzEFqHLS0wsuzTAFRRkLl5Tc5EWbCfrFJs1d9LVE69Ne3
SZHOf3V443DK57wbbqd2HH+yL1PrsKlL5b8g49XyhA270G4TIx+MEDH+bAPxdkZ5Az5jqE9YLXFz
SsNX1pGqV9e/VZW9irC2CoFImD6sf8742BHhq8x4LJN8as5CW7uvAO0hghpj3vldaK0wk5IHbfFn
s/qQLcrmfEm1FCesO3NfvdFbfzFjIVc0kJuVSvUHjYOi+qYX7mhEaWf0w6lPW9pUoSyo1T8K0jiY
AQi1udqX0tbz7ANDRc8uwqRdBec0cxBBel9apRNEjgtG6FaKKW8f/MSdfk0zGJxoqWdBnDYTqmVP
UK/knpvfC5gHfzlyrH6R3Kqv7YjDwx9j0qryVzGTfR9B2VlTaLiNaZyXvi2aD1mWtvJklv6QfXQH
htV0AWTxx5AO72ux+B1FxGBkocPWsOqWZLfQasoiJ4uT1jFveM/f+sq4l3X3FuD8r6BuBVJ43s+6
NOevReD3h8pPg5PrTbf9lnJqrXHyq3mIhDGZ9o/Ut5fs7r9ajlKC7iQE+04zUN3tc+1Rc2scoRyz
UFySrU3PsND64SttCYdSBuVefnc/OW//y2/mpOso/yjQ63QO06bQkRToCvU2UJbxgcoMkwYfc0kz
XCa/f2yDBoNsEi3x6fWO7YtOKg4KTEQMG4CQjuL/btpeB6PDznQ1CpACmAQtymhukyDuAaH+w+Yw
hSFzF2ZImywE2hD7pu1szcPaolhlaLl4SLkGY3tYrpFh9o1uVmEkgovUBmYBUbObi/QwQYYGEF6o
bK+7pQiq7wG2XPPA2QHnkGgxfzNM0a6lc79p1z4fVfTp0Nnm0GthMGllcuwEtw5WUnYtD14vljf5
YPtvJk+nphApQEWfC+8XzAJSn3/+AaEk0HDfBp723px7dBLb0DQ+IImyiqbBCyJN73XOhPbf44p/
hKl6yH90Td/8Gp4DqJ4Dsf6/Q14RRJAshPLACHIbkQAwePIVXiCx/tf/LL/XP//Hud/+1j9FY138
H/2NzjKN/3DE2DkbcBVu9AaY/xudZQT/AT8PvobpGvMM+J7/F53l6v8BgAC0FuQWMHZrG/X+NzjL
Cf7DPA64EchUh5MFNvUfYLO2Y/H/Rm8MeVE3xdCW08kQFvz5jqhH2SiNfMzX2OTeCwelppt+cG/p
9NKbst1rI7ZLy20ilGxZegCAPp8fHzAOYFKDbI2LwKC73/gmbESGep1eJYe+ML0rM9nnk8W/Hw8i
LbCKzd3khS+r6MFbSKfEbEDjL9NkDA/OUqpHrjEs7voezSocrYdzkJXpMTBX4+bJ/nj8+0U+haM9
j0p/r4+uAY/LL2DGuZtsikrlho98B4yp1qXpRj+khp56en2V58H89yqbhotpbwLt6D7tV4FkyFSY
jiC0bwTAsO89orXfRpWeL4fXl7rwQhEwYPjmIgGGTtL2wE9AI13bIxhHAy8Wtj/cDAiJHipHBqG/
NOWNsZl0bx4zh2HS0ErmWrnypLsJ4N+PCtIRCO32CzD1fb5+EayZquj4o1DRBiB0qy6SioZBUPja
4wz0MWKcdQQyE8RTTj3ljoVzZoPUN32jlW/Ze/mN6asy1pJEO7/+bn4H/91hMk1EACyiCsQGd4dC
sf0GZVvS+1iuEpH6wi2N9y7vC3wDt7tFuoRCkexUAcBbtsVDhXd9sm1AJcNak9mHmTGqioSwxaeV
K5kWyjjqOSJDDKpo3cj8rUNB8APbjPzaSdmwI/vfDpIFjUmkwyBB7bAlc063sU2SNdYMZE8n6bWM
XXrKc1CUee91MXCaJO4gw10BtVwICeAYmP6bREJ4ILuQ0Nh5nSyetZKmeeroDYy15DgtMV2tn/rY
f3j9G704KiAnkMTg4gYhCoVp+/Mn+zchrV469FkpkqR5bAYjf1clLnW3pJP0+lIvzv62FLvAARXt
o++zC605PSyzG1c7zpbsLMppeNvDrr3yPC/e3oYE2YCE0K03UuRuy61Ju5UAiR3PAwPntu+rB5Qp
oRFgZxCtq6eunP+L69nM4IkC24q7h9IY/TB9LByE+5PpcapL+TDaSRYHoksZXRj9x9df4k4fhwO/
PSCgFoiJjMFfSDhWQs22dFkwr8QCFaqmM1eleWzYfh4Pi/jaj+l8p1w5fKiIBjdV3dPsdWpxJZJf
/iFsHIAhVG6kXs93juNO1TL7mo3Xu7beMHyXDymo3MNEPUYTqa1uNfROjohaUCA6szx3+HEf1MiN
+vor2Q7Es5PqoiKDXgO5KIbVJAfPfwiFcZvJCkJTK2kqu7menBr6tb5d2mGQ6y0cbvMaOPe3Ht2L
RT2SX7IkgBf7c0OBI+nnofVkaoqSiKnzXG4DndoEl1MW2cGabAa12vYb/PSgV7QzBRfy0crWPnKT
or4ZJ6nHmWe9saTs7gI3BfgQOMOVDXPh7QRo02+aZFuB7e/ejpIQ3TXb1mOlyveuW67vUiup3pet
+xUuAlMwSXv8ypovLkUgyxsR+ffLASi12xq2m6fJBrKMGyHlHX0hbZuX5HFDRP2oZ/MPrBmtQ+DL
hC5TU12JM5e+DaTB35JN6JCCHt1tCLPJlnpzVMr03uM1+/KTU7V2OFe2Hffw/485pkuH3BdBnJgN
GIrCbk6LjmgdIwjUlubepINYuXE3cYuLplUHCKB0Ytupil/fvBdfFSo1IHno8Vh7gvOyNC1UzlWP
C1SeIfUwQqX3Att4HFsIuvlZMstHfOov8kRxRe33xRW3fSYw3xRvkCRgVz9/TyO3Zj6tfCan8st7
kdA6EWaV3vmV+TU1UnFEuKj+WCsxXwmaLy8dFoacR8a7WUjskeZ9uyhzkC57cto4MRapmarH4qDV
y/d//nq539zNjwi01x7pGExuwCgFl4Tct6qTYbfeTZ3UPxhmPbqtZ4e+WGQ8pyMt/Ky9cpFfOnlP
195tQ7yzK0OurD0zhT7IDjexbPb8Q2qgXowxcn6boB17ZfNv/9NdXCLfBaoNCBfNzr0unVJeX4iE
496AboklkeUeAdn6LGrgVbWeO1f20KVPCfwWnTZwbsis7h5y6Se3lPQhmMfUXuSJRJwS4f5J5n+N
nnDhwiFJ2SpDQweJjrHA8+2qafYKrsDR47qqIOYLNOLqekTuobfpni+rAvHVeCcUrOt4RuvqUNDh
PNR6Zl75sL8P5f4lc1wglUEr497ZPfTWSqT5aeFH56Q90yfzjMznO3NZzbCDnReC3Z3OUK2d2KNR
zKBCdgzzCTS1YU1XztKlD+4ifM8VTLqKB8nzt2KVXVe5jTLi1CyTSHlFfkyYvYUu7b+QCV3x6fUT
dWlXP11vlxcXbFnJSN+ImW0VEfgX6ER1i6Ok2+Y3xaJ577p1Gd6+vuilKEmEhaCp69RY+4d01Zh5
3mgYcVW4FDj26N+41fKAnFoT0nLND8zPSoBSCDAachCn11ff6cpsORdyYoRIgJZbsbcnbPk5hhwl
LBb05mv3jPJIe2/o6LnZkw9IOymzAwpLc1RvlU3qTd3tYCXzG/61jZoRTHELZ+E4tiXmiL3dRjW1
zpVj/5uYvt+S1FjbRiAlM/c/EV2QqmG4pgMs6BltYM8c0dNMOSGiPHhN67/V1NhGAKWX45B4iD+t
5Z/50mdvLdHoR3p4821D3+ZKCXhpd5J0MFElOmy89ue7EwlMty+FxZlFs+CvMSj1qAS0HMmxmY5L
57tXTsPLKw2YA1UwQJzNmmDvATTR1qKL6xnxnGVwswa9jXQYAuekA6NgSuMhQH6i7I308+tbxH4R
dll3Sw4gfG7c/V1sspNtgNok2Bti+/c+DfQmGn3Lv7IRXx4DVkFCCsEgLH9f2LibUmsdO8HYUBH7
H/3W9RiMKkBGpT2cE7EwWmqy6qZ1kp/gQ/wrof7lt9xWJ90ntyOt2muxqbGopgZh3hjMREDi6phx
Jvz0E6LDVpyC8b/Sq3p5tdDEoalBV5kUksP/fO+UwMlsUfVmHAwFoXMs8xt3yqrjuMz2lW166fPR
b9yqCNpwgKmfL4UaGcjFjKX02p4eUtK1uBeYNb6+SS49EFB6qkVOBMT9XW2qHCv1+1rxQNQGB2ND
DS9yUecClOGVtPLyUkj2EgvIBPYZuMXoNTElD5S1OBwZVTsy09ORoYRsd3z9qS5tC3qz3MeYrxB4
dk8FOFJlNgqLMcYR63EqxZ/ZmKSbWw1trwUVt9eXu/hkkIwQlTfZGv4uaV3RFRtGpwYjWPRF1Etq
TzMo0sgU/OX1pS5kHEzNyGlcdgU8xX2eCopMBtXQmHEP7jAG1eczFWyqozYAt5NiBjfsoRdW2HXy
hzaZFpZ6M8Pgrrsmp3Xp4DOw2TQKfs91dl0Gc5Wis5zRjGeycZRzmvHAnTLFht59X4CiA10KvEfs
FqbjkGl6deUkvrzz6YcbdOT4vJz+vQ58o7nWSLsBN9zKH2+aGkCZPoRloT8UlSduqjIZDq+/+ktf
meEAMghk7lTZ258/aUvVRRXkMgmMGHwUYMMWV7cFq6HYl9U/857cLneTiQPtr03JHB223dn3FwE8
PiF0qyXPzxbEhQMPpKJK1e8YUo+bx0125YVeuqa4JJAjQH9lYzE/f7zcNURNk2q7Lpb0oDVae2ua
2XhqLLt7xwhiBISU6SeEYa/Jhlw6rXgSbncIj0om/XxlmVnKxp/IjIvWDKJGdcsBe8I6VjhEHMa0
vnaGLn5Ifyv2Yc0jLbx70mmYC3vSeLtW0hcHq1LOMXdqTGI8jtXre8a6sE15IO594G+0ZfZmPVai
m7C+kerq4W08APM/D7qWh1aX46iyyWJoRnssl/oclEbwsLR6cI9Qwyfdb7Vj7+hNSDXjv3PTyQ5h
kWAXYbhatDrt0Vrn4mYivz7pwNyhtEOnSFKsv5zM+GRqa3aHMLY4OkNqhvAJplPSFGmIEjwTARy4
AWgv0znHMfaMmXx350z+Ci568MGmGepKOP7N6H+eCUKGRzN9G2hDUnd2KZfIKx36AZAGSATafRUs
CnwwOo955cozTGvQWms/HFtLs49JYjnHETDssShEeaaHt8EtLXUqB+BSYzfWdyC01QF83T+b1/4+
dk9/5l4DdQSLK9aZI5BNlYjd1uzf0XbBnlim1/jLF/Y8S2HhhO4CI8Tf++ZJMElKsxNtS7k2sU9v
QeN/7EQnPg+MyA6Zv67XbDMurgcHfJunMxnaN7p1kLoJABdAJZXhv6v0abjpk8A5dm1qntYV3Mrr
G//CGWOgirgJRlzw9fZMaS2t/WBwoW31nZE+FEvZ4sQUeKCr8FD850uR4KKDQR1G33d3+44O7sPC
7OncoBZ227RGelBdr6LMzK7V+5dO89OldpFj5SbyFDJmW3euuxG1+0WWKj9YShqx7woQ10wzr8Xl
LU/fHx46l7R0N0IxVd/z8Nj3Scd+wNgM7Ho1gmK1tPdY8BlN7KOWe1qCLDt1bvkDDPgYO0LkN1ai
BW/yUrZfWnSfMmn+VajeeOjmAA5S1W9chwyQMmdtyHrrtm1ngAnYNdDcawEVCx0pmDkYpmjy8I0N
12pmyJQk7eREs5uMZjho9bq55bbeZx2SGYlHlji3iSZnD9xZ5a+hufbT4wzY9DYo6wpMMkJ/H6RH
xyek6eu9Sakp7GO9ltnbEqQ9Amqp6X4HQjgX4cJb2OxxmlKeDK+unWPmmQCeMBvCWc1ZUtDvjieG
r0FSil/G2ChGK4C8T9LOgz9sKCRDjK/v8qUyAQ2GxOXu2DqqMWERDeYfFcVaeQwmp1PcAFAzolwr
hm8orsoPOtzd4yRN/rPeKO03be21X4MlN94PimQ1nNYEIo296sCLEVeIBtca5gjTjv5n6gBBA0kU
2HVc6cvchx7O4n/4uA1S4wKy/PT6tv+t7PFiX3CzkH9tEgj7fY+R3QBjJtFjseYqjQBVQkQEghtw
c6K790VQhtkRuE4G2pgGFG8yC+JjyOAt/6ISFxWPYsYOEzGmToQYxfRfMxyp37Uws4DLcOX8CbzU
+zS3uf1TWeDEr6Syl0IEVSMwIJAZBIrtz5+EQEfKxDfHgbagIgTWrQ75q1bNF9CuxrUL6FL4oxrw
DNqCgLL3LUEz0/HUabEJ6gMQz9CCnDu9ysybNg3u+8ZTb4cKyHOLZhgy5kALO2sJIsB0zm012t/H
zepOK7iXptUZTompgtPrH/NSYAEahXmMvvVz9qoBq9/PJntGjzFRaWJ4rWVEAeWCBR6QM0/EdD8W
3pX3f6E/Y5I8b2q49GeQ+91lmZOyzdkbeyMG38u4u7eb+c245p8RfhdfwG+6DQyQQnxyfJhSoV3N
6Sc0m+fPCxozHyak1oYwLdL+zmcQfe3HXfhgjOnRi0AwHx+6vZqI43Mwa/D/QLo9vEXz5VsPFSea
fT0/Br1zTTX3wvtHBxwXR0T6KEv2+4NjZyRLtfIqet0+lB7mu16qpwzFMvdRCDiKZp1dw2lcOACb
sRQzAO4u6vxd3tut/ojJ+WAwJMzhapog/FeQbedB2dc84S60h7cymI9sbZk2KcDzw+Z5EmZIzgOC
bynjdEnbQ+ITR70JtKulmUnsNX1yCKaVwq3y7+ZJr4+aXIpvSE5fQxteKB23oo3yFTkB9Bi2G+/J
yS/6KQACXJJn1YHkSGpZOFZIXbcYAYeFPtV3GG7JyM2mPIbmN1zZ+Jf2FhBH2v1bsfMiGKxzUCYF
SqOxVknj1OrFA/SAk6n52S1g4uXK/b2DI/7OKgGQYZbJlADQyR6+FVQdgheoy8Zzn7QxIyZYV+0q
TznE+KjLrSk262bjow2fOw1+Q2+PV4YD28fd3RRUHg4nic7BBr98/r5NB1spm0lAnG7HJ4fCBlx9
NG9ej2EXvioCHiYRFsj45oX1fBXXK0ejL2FKOqVrvGsWc0G5cFFhOQ7zkQ52HQt97M61nadnJdGj
/ufLo/lCJ4CuCP3w3fLMVTL0Z3srXkF6HpDmWeNab+iEoBtwtMfSiQNv9CIYOh/bzNMeX1/9JegJ
sjYPTz8EkxMS393yWSk8PVd0t1AFgnAkS/dO6WMQL75RHYfRX262ZjstvNk/+OVcHmnTlJFKKM+K
CRZ905YitqDr++3UXnk1F6IbRx766tYHBkW4CzQ5eGjofJYZL16LfRLY8seOq/Js9UyHhFWOeFdA
6n/9jVxalOEEUEF2vk0H8/l2mJUJZsjN2HQL+Xgn3liqXo+5Z+U3pVq9u2W4sst3Jmx/HzTsmYDb
bhMwtsLzFQs7yMYZi256mRZY96CGdqjPDR2iTt5nXmZtwzgVmlZWndZFG8OxCOaPIui+lwF+2ZrT
XquCLkQaVOe2Vp2PQAuyqM9/UYk+mWpka8YWxIMPmueqE8oNn+D9uCezKq/521y4UCh/Ns0SaktE
73bliUhpGlllbcW5AQ2qaB2ycUVe4yJm+i++Ljue3BmDRCCNuxDeFoNTDlJa8TxBkNSxfgk71TWh
aLS3QkeOVcLIurLmxUgKmpZ2Cm573IS7RR3OeJkGpRUz4B3u8LRmopENRTTNRkEvDl2uZsJztOiw
MVHVOpzbzK2P/3xbc234TDo2M7I9KL+oZY+PK78BuLw8DquzxrjleqFuVMjeauaxgk/+L5ZkpAtw
BJAxuf7zXQTdoJlneyawrtkApWcqyUs6oB+pDzXUdpYsxGanvxI0LkY0ohn3BbdW8OJJkX7H0N1I
2LxYo5xlKdBJgJx1J5NlPfkyN0IxNj4UGrtEZ3co/OMKyi1MB5RE3aUODuhGuYfJ8mSEdde1Fuml
o0UiQ7AFzcnFtoWfJznEUK4+ki+ZhXCIIQ5uZ/3I/QbirpNrdzYsvmvBZXvJ+zuU5gITLnJlWGG7
FhaagT24RPP3R/DPNBzWyC0McUz8pj0lVvtX7or5VqRV+rYVTX9OKmIQrPv6oZ5hmARJCh27ns6v
b41LJ57jh+4j8xtKy12AQexY1XQg7Hi1u59rsulw9OUSD55VX9kOl8I5+RoAUI/2NzSR5+8b98w8
R7cD/AZGDveeXQpas6t3GmCZxnJw9LvUwg/q9ce7tChQG5gpG3aKTtLzRQsgunlqD3aMJtJ0WOb0
tA4dzl1oezNUbj6C5Pn4+oqXXii4NDTIN0FUxmLPV5yNsSxqlFxIXbwyQjEbHl4vU1RxoAm+vtQF
TNgmDgZIBQXXDTa5/ZYnWzhHjMQxusmiaaNb3/AXzG/oy6MZlKoIt0jiGhOHQ0bNdeo8ZAdmer73
dQ2NDknRgV2Ohgdo9fbciqo71FiQMpGkpbxAFHr9p25Pvd/8pK/A4zcpuBcmNhR5qRA9PFVfWzxm
1ul3pI+626zrZJSMQtwqZx1Do8mMA+A188rqFyYTzAbQpSWr4nr/Xcc+eU8wwWqVNqlN+rqMx3LA
0171+vgeD44WLpipP+hV8dH15+VfnC7OlMUWhILyYjiaTbR0nKRkYcQXDp3up3ferE3x0BrDv1nK
t7nZLFTb+dHP94LdWGmWSHZ6n9SQgjf/EowRlgPDpWtzrN9Czy++Js4bIHaRcqUweL5W5pdQEWaa
Zmi59G+MVimA4z3aHprxZ+bX8mHOUNbQa++71SuHpMlZImcN5lMJ379CHENvNP2U+E4aD75VHlv6
e0bZ6aFLeQ6yqJzuUm6LU+rC6WyyZIq0TSrn9S15KTRgqrTVjwQlKCLPH2LptBLBw9HexuPzMesq
4K21LW+lhxKMShH4mObOuHZktyi3e3W0YqkuYOWBOthblljaokTdT7w69JrusFu1wioB0DGj9xF3
g77EVml/VpWbnppmKO/Gprkmo3lpAkx0AkiHVyW+IvvqGersqHTobNjUFwIl19SKvAT2+OhMEIP6
YH1Es0K7b9zFjvJWH051FSS32LlZV1KhC7Hy2Q/Zrswn5xIZGTMRHnu21aYekFPVvm1972s+V/kV
p5hLmR+cjYCQzCRtE2B9vlSPPtpcJKYdG+kISndgqt868y9RT/7RFc1wQghNRXq1MNRzNS2aEVW9
ckIvtVBQrOD+o2EJtHBfRTXVkkGONGzEQablRo52Gk3mgPYRtz9+HON6tEjTDhONxnNpWV3UInMZ
UY+k9M4W+8rL366+FztxI2v+tiJhzPL8jQQZMrBdyq8x2qS+WQ1i04rJ1ANAby308rK6st6lj/1b
nJMgBeTt9xd68rFlPuvdCHQcq4TUD31TE+cCEaNowr/s3yzFZGwbkOFE5O/iU58izTCZnR13ekIA
cTLCroMIyIzyx5WPum3R/Vvc4Pn/Z6ntLT95qnoqoWPD/o+LBmss+rL6ARawvJLGXKpMse9GM5u5
Pvt3D8Xy/MTr/Yk0bamX4btLyykClCPCHrj6uR8FERLC8VlPLYjmFvJVAeT9z7kCo9kPZXbylbgm
63oxjNCqoXZjQL2RxZ4/ejZ3vZy3y81lHgIqF/xfZrV0KMxOHk236n4gN2GHA1JCD1PTNues67NT
MQ3XlEW3hV58A0DXNOYBjOPj9fyHFNakMg0KdYziFoMHr/LizkpWxIX0/KxZpGGv3xyXvwYY/I2u
QjtsT3BsUUpw5Azpp9UfEbTATqiev6Xa5Jwg4vuUj2v90FZJcCrG1T16JSS0qcuCYz734jOqjdkV
JOnFF4DO6NYqIcfdd64cLC69ruEoZwWi+Gsliwc6GGWIxBKCOpm45mV+cT2YOmC++PAv7v82bxBA
bHo2/aryCBPI9dSXeLUhP94cncxT15zLfo8v9p+Yaxr499ZdB+Lx/BN79ppOmtEBybMxl9Ch6UTt
gkVraSbvRjxm0WqkB7yJFsbNQv5YqgqsqMorVGyy+sEZ2vaMtHF179vQ8JCAWI5C1lo80UUOR9us
b6YMGR0znTAMtcvmJJ0qi+rZ8o+Z5sm3JYS+Y5bXJkAP71p37VJkpLnKDIX2Kgd893DaMjZt34xW
rCM9eFuVNZp60ukiL5fX8o8LmTDwso0LvY27EX1+/h5X268LZa9WXCFoFJt0smMzy9yTpIkV409K
F1tky7lT2MW+fmgu7RmSb4ih0ORIw3crwyMK/M7ObGCeqF2ptukf0YxCJ9QsEsoRXb9yJi49qY2S
PLXGZkqxtx23Wn11MpDJ8HPUHA5jZx06LbsHxDKcsf4Wb1SHvE1jLN2bf/GgTxbeXsSTG0GMLm4z
tuQw9t4SmfnshmaD07vTJkaIQI77z7vmG80FQN9GeXmhiZA5BXMufdO3RZ/nl+/U/m2xkML66zJ9
YjwpHio2bpSjSnackMC4ltFeetFg2YCEBBtCeS8+rHWdhq4uwJC1UAG+M03+NSHvvm3KYD5ntT9F
Q28ON9VsJ8fJHswbCb/he2I7CNYhv3LUnVExTcDXsgn0+oDrb4pG8jLfjLmor7yrC6B38gGwsNRJ
mxr1vsleGAXbHzMn2h1mceOO9U9rRjnI95weLR1g7K3HWDtZigoY2WweEQxDpKMp9XvUpLpwWrzi
YcLC+g0KX/1hJMf+8PruuXirbrMPJiAoXCBT/Xz7oM4rDY9VYzQe8jqc19LGVMz8ma8Wbnhdu8ag
GrCpSxGbsBDSC8k1y7d6knWH13/JpagE5j5g6E3Kwe95/kOqDOe8NAB4Ns+9/SmhRYBgMQ3EkOTu
0+tLbcn3Pro/XWrbYk+OjCMGY5gdCGK2QXdgAEiIRJSwz/6apLeuct2TGu2v66Bj+bTQLP03W5j9
wBwRNgRNit36Xqqtm06RAUENPRrYP06M0esYVwjAfVi5ce76ZBKnoHKwext82DH0Sz75vlAfWtwx
blvq+dDK3ClskRP939ydyXLcWJqlX6Ws9ojGPLRZbwCfSTonURS1gYmUhBkXMy7wRv0c/WL9QYrs
Il0sukXvqhaZaWHKEBzAxR3+/5zvgH1BR+M27udlJ7/9+FG9pwdcyhhsvHDGLEa3t88qGVKU+rFA
95VF+mrUp2LdjyqmbdMS+x5/zl3k6u2lXs0le7J0IgeRJJnKJWlMlqF1x1nne6Gn93xr5gEpqIX/
Q5oXJjyoSxpj0zeFRHfQQHYYFKZBYNmYdZfEb2hPPVBj2HRDB3WPuBjLysRWegOqGT0qL0Mashtg
C+6mLgvj0mLzdbB6vd70uQ4NU7PHM7uwX82I01HjUkdfUupo1pxKHpZEm1LrUWGykve3kIMSMIea
g645CgNsFMblUPWQrIupvmIjVm14p+PFnHQ2AFhzvhZOOqxpugnfqB1n1Vf9/Lkebf066qtya9hp
qflJOv0AgqSvrcE512567wPDRALEiK2Uy5z09k1SLhs1vXC1VRfy0ydQvFuaFtmWRlBzZjF8p9ZB
nYMlAqMPNUnn5FKWmQxuP9BbnIos28ALguQJx+hYwVzyATWXqwnL75mky3fvj4mMaChukEnk7f1J
1S00E27ZygICtzEGq/g8js43DbnWmdP9e1dC6bG8U5PD/el5Tyvg5akKV2qasdsTiXdAYa3fZI5x
bhfz7pVo/NMfZt/rnu4qMMvUWH1ZP8Yur/Z6UYr1PBCmqzujcmZ8v3sp9vK/MBME/ZxULGZIYQZC
Nt6ZSXyLbdf5xoHLtkpitz7Tm3hneLD9pPOMr4Kp/jQCqpgsCrEhjZoG9NG+i4xoa2miCdDZYt/O
aDNPytkG4Dv3ZwH3oBDFxw8awng7PDyzjdyy8vSVPbreuorMHL2UJZfM8HPV55Okx1+NXQ7CzJlM
8Ui2T9eyFkiJB4TZWA1eU26hvUrS6QWpAnDbrxTYqGuJpXyTz1NxzHtFD9KYkPXYXZgHoAlXOF/a
rZILitVehKYQpMeKHYa1mWvFvUS25942CKhRXhviR6V3lFLysNzS3oq2SVt9/XgNeG8Xgw6HDiKd
YQIsT6MltEqHGbvoT7AuCfixYoDT2EaXTd5EBwBrbOr7tPSdNk83dTZNW1uq2aVJolIQVtiO1DHt
VuBcjStIvgASPVt8/vgnvvNybTwIHEctmq1/pCu5Q5KOqmDw9iJWDnGck7BAYWmXxco5H8cyd50s
A68vdXo0pJSpLeZgBPITImvTkc0hjdXwzBTzzhaFlh29+IWIARXn9PgyFonVUUpGDWKBX3WyYdvW
fYX2yPHWcPjDW7bh6Z1XGtUeUWxx5gt973lSpKaHSxuDPsrJqq8SzebZEzAF2RC80IskJXS6e1HG
5lwM87tX4jSxRM5jiT0V4WidgbxmGVuxiMQ9WaDjtuljCvwGW6Nfg+QfIcf+y8U4LtXy//EvFtcf
8LBjEv1oXjPDIInwj9+WnEbN+mtRVuBmxvXrknDNGPvNCFP/4huGT8SB3GXHzYabEtbfEY668ZcF
sIfWLJ87Rfvl4Pw3JEzT/oIGY+O0WV4VmUfuP4GEMT29/ZKWgGg0nIt1Z2nZQ/B6OyPjfZ6SqBbr
MMr14aJISS4NoDBlSxuzsb6jBAV93/ah6uyUahrqQLR1px6MQoTKFqOVRihGNkzZDerxIT+EwFrN
77E7JfXN6BqAm1PybrdhWpXzyhzr8DGvAOZDrJfli0V4w3NLXNkVbAPNBf2dVzHk89o49GojoudR
16roUtG1+eDqnVi2SuEmh8iLEEgt1XwTaoUqqZwUjUOJyFOz1NtDIa+aq6lrhnZnJW330JSNPfg5
OPnC15FizOu5ZTMfWFEZzz+nuZqcSxvIr69nWVrt3NR20jVleCdaSztVoD6lZJao24kaf+PXljWo
P0qiNOpyQ3zFYLpE4gjXAQ4zlp65KybYvOsuDWX41SXfSPi5NRnGERWRodH47IlA8AsiaG1/pkJh
+I6CzbUH0PrIvE2QdT2FLESTW6qbfhiGNhhtd7ibnGhEM1NPxImoMGtvsr61ypUBKfdSwFpqVlIH
kuBXPR6wFcemvgpgc2urBoPUXdVMCMqiyLwIbTUkAWHKv0wadVJfKF567CaFJpwx2cWLGEwqy50s
43uvrehUycxDwt7oHI1AqX8tjKhK/TH3elA9IilCX62aZh/WSl0EmaeDHo4n1YbQKULzmOVxW60S
+pfaykz7J20cuzYYAKy2ejyus4nqUyJINGli3b5LKrN6YTIENN+AZUUropVfJuCfu5nvC4W8dObP
c15Y30sr8yj2xaMtwJ+oRHsYZqT1gYbsee1qsX5fGP2gos8SYg6xPEU8K3DCHXI5A8b5J/SFBuHO
bI8g9NaNzC6LSIzuZWl2roTAbtmTEW5nTvzGN6KyCk9DrOO18xGlezZtmq6Dd9wksGqOCnS5fPku
MrFR0UN/micrvTBrSGVWZl8OQl7NXvezF6QP0aHHnRWiqI/zZB8N+RSUCpihJrH6lVp73Vq6/WWO
TdNv4rx8Tq3mE3joZu1GEV4OnF6RD3rjhaJAjT6MLhGZZMIHsmLtshG6aWPJbaRXxGMgbNwBsSVO
IVY+d7n6OTNDYwEKkZExZqQiT1W+Vev+UrJ30Ebg8R33vMN0g5rU+RziKRJlsmvxIvhQ2zyi3DTy
otVGrrNZ/d7K8ss82c+1nV8kwl7P0kaOPJruD6oX3+mzEhkV3kDF1u/LRnUCc5xbPxEZ335YrEOg
ySvk8sRqpHG+ykfnO4V7sDWkRPixPkYrti+rzAIM6/YaYHBJoyFUWuI62sifuzF5HnjfF5KCu11E
l15bM2hGS38sRfTYiejgedFXs3buxyUhaITzC5EoXNVm4a4GpT9WTho9VXFxi7R7T/CpsaNO1FBD
bg6zg++oq5Rrmuu7NMwf44h49yLicI2baEmjUMOHTCvsu7aqHqxqfFKK7nrksI3a4UIF0byzRH8l
Q1E8MKvXRHV04ie6H2UjRoHBl3Ky4C3K6TBW9l06zovcdcAxFlE3bKJ6CavoB0jxpr4mxQBzS1Ja
rY8tOfEre5iDUA560FR5snFtARlU76tdmndfjaQZNqllfydiKLuqCQo9ll5zE5UDDtsBXr0W2lgX
moEn4uj4TqzWPaolJIqqtyBAa4/5qG5SYai+F5vZbYfvjwRcWP3C2reqt05l+BTb5jMK7DyoUvDz
uSkfOxl2zBMNEKRZtda20cZXZQLjOuvCtWWr6Q7aXYVU0lj1EEQOVtWSm5IYV0biNRcRuVmH3iFK
wIn1am1nw4WbtfdODyRXSZlCqiRe9c78gtTnrgC5e7CHvNmOzvglz6PivhGGDPJR1qtRBaSfdLq+
08Jup2sD6IoG0V3kJCDbVdg5Rn3Z0W3tCHpYt5mSPiWjsSWc5LnA1/BpGM3rvGhXhD3CgiY6bJ3W
mrejlOqu4m6odtbYPLSy/w6nhKiJ5KKsCG7A+P65EMZT65LPwWSjHCUhjj5DLg86pbrNEw44iS4f
OlXKDVXKgzrOV2KZ6MecFnSoE41D9Am0Bz/miyKlKtwmprnNek3s7LjddGIYAtMQW2F5K3qPjM5a
AXs/fBdqcZii+mho9b6dVWU/lOYt81txdNBA+Z3bJX6awEO3rOo7wOYHSy1/6u10sM0Yy34VraQQ
lyQzeNtGm/LNXCq3uUpIkOP9yoZX9kVtHqqh7fDCj+sqLPAtCWLacGCwuydTBWdZ/SLEdFPkrgii
qnuJYVMy43v5hdkkCnl+tfCpBm8yNbqbe4/DZWuvisH7rsj5uuty81ak1sEenSv60Sk4cxePQblj
ac+S2g/1nOmOjNSu/ql2avapEwxGv46IUzL9dFB5A/S9zI0h5jT3BYEE4kVqsoNKDZKsDby4m7XP
ZlxMmzDCN9HhhtUZU5tWdLV8cQyyORKfzAWtKdczgIHZNyLHYJvvzW6yrGMj4UnOJ7qpGGo6+mx7
6qeFYgVl11uJfau7hSBHR1VYccRPXesdUQC7UgDMrHvOtTZxN6D1tCCJQSSvUn5sy86JjrF+kWhj
NH811bqTzjqE7+FqW45tXq5vjZLeYopIUOiy3LZdJxVirtpyR5jOoD/w8nQxHKdIUQ8qpPcbOdXy
tm0T9ZlqhU7uB2uFHrB/sGJ5D20oE9bOUWKb4JhiMDZQEufIeoRkl9skeWAdj/3SZAzd5jrfobIW
ijGq3d5MRdQSlyIdiySGOS3SaqWoZhUVX8IJHejKFeIBGeuYK9eJ2iSttu/dTH2SZT4OHc3Jzg1m
Fj5LL+cOk1JvmrW8TFOAM4ERJnVs3lEqAAufWIX0s0yBv7FF1W4RLWREOBVhIsxZHFAYzftVHhrN
dFXoal/rgN5zq6hXBLA4ZIGTUldahh9C/tZIpyd1gYiIwrCC1gXUUuN3Y6E5xlC625s2VBsm2Ybd
9e1UTJMTGG1dbGVH7kUQQQxPnkqt+dqxECQPWoTX6x6xcBftqRCROpGYDNQ1W6ibRulT1pOZ9Lxm
g7qW8KxWMcSq8JqB4KAxmeF8kLoTV3HJ4XHoCJZNdLLgQJw3Vtj/GEZ1Sm7GzJXdl04UstiHA8b9
VQx7Pw2k5KGbZpJkK0XkBAq4EZwBfM7KmF7PqKgmd500jetskPIOfpkQTbrNxoI6QOoMqXwkmKa9
CwsrcvyotbVmbdfV4uMYvNo8onsnUS7Jp2TcljJXK7/z0o70gFyxd6GX1842DtVU5fNe3M1smYu1
UgChXJH+B7h/CL0sGGN2NCu+9KJYVYan4CZUqBFAk6pJ6QJy4BM3EE/X9BVK8hVJgsn3WlXq5ud4
JFGBGMJGZOAm5tZbSycWgoc2uBmG8pmsAYE5sp7mrgsaxW6+UB3DU0Xig9+6WX4oOr3d9NbUbRtZ
zY86kpqnPqcjRWFe5A0ySLmYvsYsDUs/VOgYV7LAvhlLuMApmm9OB8ql9Byxt+3MvMwGkI6zKcc9
Fsb6TuTMdhZVMMtvW/R7PO6DDXnzcpauvnNIRzlQznWuuEtl7cWkQDmNDWFBhG22s2tC6d05yi5c
+tJorfJ2YyS2+NTmShe0qotXT1TmFcr+/FuXOj0FDAIPUumol0ofNT/LqWaX6LDH/5GHqv2TLpDM
fNXRCRDse9IPdL7yo6TAstYwp7LbyvqViNxa22jC7dn3JDoW2IJqkGe5L26SVR5aOxTFadjc2gb7
rFwrnllWnitE637bQ91SRO3e1JqdPXNkBeOMJh4ST5bupBTk6bUslfsmUXHmxNOzIqwRFmYx7azG
SxMMsdhBlF6m6yRiXlToVu2B66ubqR7cAGfHF1YdCn6TrL6Y8FTwDCtjUFRh/LkCK7lyked7fduh
hlNTv8sqTidOb2sbr2e68cvBGB49fM2rZkqcVcwJKnAn29zJuvvRunUE+iAWt+NY3xTlUFxGCaN+
Rkm+QC0L9qzUo6gaZ5zHCiqQOjLdB5n0D+FoxvtUNZW1W0DCipySxzjY66jCYKpFHuayOkleimY5
xzqFuCpAQPlajzg9S9v8vo5QDOqjKf3RHKpH7oQd6uT1QDCKYeIgmdp7J9Tm41i01b4PG4cbH+TW
0DG1cyfwFv55ieW/J9Udw+NHhZhtn5Q/vpFs0Lbf+jcFmeXf+12QUTTjLzrmALxoTiC7gMT3r4qM
otl/UXTRKbPC3MViuZRx/q7IaPpfNk1CFBRUZJB+vcK2a+pfHkJs6p6I/Gka/6N6zJtqDCVGG+Ch
i3B9aQ5ByDnp2UhcEnQW0usIKBv4VcTTik820KKbNQhFk0rzoOaNdg5Q9ate+h/11N/XRUOE1IxS
EISTkyoQ34uohyq5jqO1qYmrgdNGXHSl34yXdlL8MHN93YbMxR4e31dv6Ob3NV5z1N+7NEUkNG44
zIi/tk8uPYVOnVNquh6oyF+Msd33a1myn2NG0bqAE1wcXU3a2O5zaTQUG2x7HOnlNXr0+7N5kf8z
+iHe+yVL8+HkISxyUX4MwkjACcufv+pIk8sY2USBXCcl1BF/IXnlQFZNNcbAz1nTd9tZa1a5XWrP
JBa2pEkXdVgHmodsOYgMN77QU6XraNu0Vf27bPqf/7i3GuJfbwh8mMmANYjzBJ329sfFYqy1Qaee
Vi38lyELp59x2msjrRMX64w5NMXDJDs5rUu2ZbQwvA5Q70Tl7h8VxX//ENjXeHzwiuGNP+mbW5Nr
FpSJr1UGxbMAkPAshWeDn5XJgQVFexxIBbtRvFp8Vu2zJKtlNJy+o0XMsTwBvBan7udCNckDab1j
GjXx58SW3TMG5ngTnQcjv20x/H2fiwFv0V+CVTqRQpBLLOtZCY9hbKgPrtbWO63otTOd/fduBwkN
CzCKVbpiJ9874ZhYFELjGIVmxVE6kg8yUtV1V3fdw8ff2Xu3gwDXomWOev9XRfn14M4HnaxXI7vu
Nbv/VLd2fU1Ua73/+CLv3Y5L/wc7LzobHEZvB2mfkaHW5sl1SWhpTaU0LvYqqqi7VHTTGYbfe/eD
scihOo7HApjf20uJcQy1MMmuzWbu10MXR3Quo74/Zzp/9zIU2pnX6SCS2vH2Mp2H+qfLEh5WNn8i
mSC6bJOyPPdxL2LVk1GNhBUrMF/30stmtXr9cjgjgZMvkmuNZKfGT2g6lj6WhKHcmG4RfyqNorsf
9XkhxkrKG+RpuAXByBUAzS05AvBZPn6P79y1BUIfYReYEGy4J3dNihnI39w9tl3Z7DOKOrtBOctO
Xm7q9KZByy6CRNyJpCq8vemqyJnPa+2o69SG0j7s/V6Uj1iin6XXnGmlvXNDKGXxgzmoIbBpnUxa
TmcVhFfI4xhm0Z6Sy7TILq1zC8jyWE7uaOEzO9wOwjw6OG/vKC1juiy5fvSmQT8ULbUDUtviFaNL
gHols7fGjLBWqjh+IXHQ2kg2rXeWPSvrxkyNy7lXwr2e5OGnuu7Sez2Nhpj8lEYGaL7SO6v3yjPT
z/KDTn8wThiymzip06A6eQVmr1e1rutHWycsdyas9tmOrMpvJhOC9xSpO3VUrbuPx9Z7D+n1NfW3
D6mLVdmnnXkkX9tQg6qj8S6wp11ULiGki5acM2HeESemgWi6tFtbuf34B7w3FujlWjTcgMiD43z7
A/qq9RJmlqMTdkSbK02LcylOzgy4E7n4r+WDTwfcCnq+BQ67/IpXm4lWaDXKdPXIbsMw1r0Ueo/q
VjOpK84kpVpFGz9VWW49pWMJ4har6tAQeO+WazMlQ3JVGDkRUD0hp2eVb+89AD48Gspog9jOnnwM
s6an1XL+Zyy7q7AR8Z3WJfkzqST6es6a5HNtEDajta0hIGxY8ovkF67jZEi+aIrd3pqlqH/kBaSn
j1/MiXf49zMDrkuvm2/IAbL39pkNs+WNrace+yTVDtQC9DTIs2E4tENLCLclk/u+acWTXUpxgeon
eTTajlzUpG6n5TDr6Gs7avS9JEriUJI3+enj3/fuc4N87DFmAPKeygHsCv8gh4ej0lgU5Cis+2nm
nhNQvTMrooqEd7fkHHCcOJlDokmLFiD4sai0IVvh7YsfCmL8/GQOKWmWwJf2H9/VextwCLcYG9jV
YVI7FVJV8zACQGqPUsUeqnWZHihTrUk8OiXBUcpkyq9q7MncNxNN7khDGe7Dmc7vP19z+Bx1Phns
aYv+9O3LzwRth9htjnmk0ExK+p+qLvMzm4YToe2vEYYXm3MODUcMtKeHja7UjTCL22PR6FYwulT7
8Kc021DSIq2TeFxx3GhrdhIomn30Fx3YxKmL12XTnANKL1/ZydzLT+HEB2se3cXp8td0jUN5vDmO
MaeHQteeqrn/AdfvmWxUguFxVzjnrHcn7Kbft8/UBoABKzbHiZP5PqPQ01qiOhLpQSevaiivp6YV
mJrX+dT49maJlaSf9EuZz4/KMkca/S31tXWnia/Rsuf4eOy980UhZmXULX4tdhunM5Hh1gOt/6MH
533P0C5X3mQ5Z5blPy+CZhZzNtt4dgCAxd8OLKWMGmqM9bGQevyQ0GT8pMXiHJbsnYsAPCB8iJnB
dVFSvL0IloK8qK3xWPTEkBqjnR1mAorP3Mmf22tMYOgd+VoR0zM5vL1IqXhCIa3m2Kmjfl91oCpg
9AM6TZFZnlNYvTMZcypB/LvYvJaEs5OxMtG2ozDWHJ184SuZrhndxtJKPhutlPN6lK4M9Co14IcW
/V5ydPk2aXp8MBGdaQQI1Cug1z3dE1Vx2uvWaIH8fjx4/pi4eNCLEe2XkNbjp57OGJYV0qPXj4Ku
pAHMoicnTfWG5ALdI+YHt7USegyeVxi+PVKW9+1umnZU861z5rDTt7/8Eo4ImPG9JbDiVESTGZLo
mXo62pkzB2xAMyTTiXpmgjx9+1zEhVtvAZJgBuO+3779yXUjpYv641g2JCWN6Xhlk/prTmV6xsxy
ukP7daHlxMu2BZXdKUWN+pPm0SA44uYz8+1AUFPnS7YIW0xstw2wgBtCCpQfnVd7B72z1acz73X5
Vl7PjCfXP4VGJE4U2brojonZtlesF+VNrY8k+6njVa0AB6mjKX7I7YRm/QT+KxLDhmRcbefYJEcE
ApPpdGaeOvNEToNO5TQnKfKh4zwqak1lSPtOOT+n1Gy3PmZmitXIUNdZRvqvVtX/dAJbngdBWQYQ
Edxi1CPevvi+JOI3sdqjU2hj4NadTt/COufUPd13/LoIswoqNbymWITfXiQclLrJs+bI29Zu9b51
NrKQdE0se40GOzv3jpfZ4/QdY3VhViZ7ZBGLvr1crpQpmpj6iHcAADes6uhC4E3+4npCRDzhrocU
Shs48afEiH5YQ9k4C9ptNnxDE9o5ROsf2/Xl9mFq8AFz5HXYfrz9PUZadpaWt5xKIu9iHgrKeMlg
EucTpsqXwaNZgm3H2XulqWITt4tVj+po44bpncj0/lIUVf3tzGdwejj7/ZP41C12RIBMTtatbihc
YRvdsRsmRSHFM26fNPL6aKeye0yDvvTGK1FPbb2W1H0StDWI6FYmEXv3rpIXhCn0RYouQ80qE1Br
32/TZDKkT16mNhzMos5+nPnF771UJmSmwiXcwT7127NOqEKK4jg4JapcIzPtGCjFjNshGWHg+nnW
IZFoojauA69Vu5uexuQPYx455/JOian6+Ae9My3TucItwntVCe84ealN3svIHqqjpkCEQeKijlub
LvJwZmI+8fhTT2DwIPlFEA4CBuvVybeTu0aZ6sly3wSv+5D+tRQlnJGzjcpKNwizQuzLWhizP9j9
XAcoyOA+VbWRH5MwQjYXliMs1o9v/p3lgngLznm/SEd//Ci3ayIdmP5V607eZVSa+e2gxfHXBALV
/cdXeucxA1pZACRsS/jPybfswH/Pwly5EpMj92ZR2GuZ1cqZsvM78xOFRZK2YG3SfzGXRePVedph
Gx72untVNb25C0PZwx/1cGZlVYMHeCjz3cc39eeUT6A1bGB8H9Sn3NMNXTmHQ9GMw1Wb6O0Xtak6
M5jLsaz80e3NkhkraswLKo71yIQ0Tt/LIeySM6+Qqed0mlwI1aR9LbRbzi2nLmEOSrHET3ZlxOZM
ptk41NGa+PPui2xm74tldOMDNgtaEXGGj/fFNNETBArlo/ZGUqUixCcyY4twgzBs/cJz0JXOYez1
e0yYtDN1TczKo0q3ez5Mda4SdGgsCdh9x0PtG6uf/XwuooHyRCeP2lxl93Vq1S/U/s0uwAVQVAGR
6k3jO3NpFitTKvGwtgpHee7Jd7glvj7DUsGa+NK1anQUo5xeLLuNsDfWhNcsIilnJyf0sXv4zLK9
6uxBjpu6t4qXiYa7EnTUPVOYM0V/15paEwZezmGC9qse9hsA5T3KKV3PvjslgCF/HDTlrp4HUQaD
3paDr7ZJus9SMT5VpTFlqwTIvQhElqEIcQbD+KoZqCX9QbHobkXz7F4niYHlg4vrWSAIHOsPkvit
3vek0e+6klYVAkUI+J4/1XZBPUciC1W3XuVp1XokLRemS9ckbvLSZWopgzZiIVnFjcmSoo/TVG6M
DCASxtfGLbbFIDIPGdOAYR8RqAuqzi85ICuBoxi9u2ug8FpXoWuDqZs8mchN2CuevPHKwd2SRMD/
3TObrt9hd9F+lmmiLkKFUcINm7Ny9rGZjbWvLvOyDyOyiPzQbeZjYdRZGbB5qzO/E5rurmCBg+Qy
sxxxVaixlj906YjiJjXN7JM+WGCvvaFNQAuEosxXNM1V169n26rXRhchwgIJ3ISr2YuaW5RQrJy6
neu3NthQ7Wi2CHfRiwx2ERQWjGwU2H3f7DRe7hNNdJIBOz1uOZPGRRkGKA7pPSp5T16tg73vR6tQ
tg1nRX4VvZ7PBxCdk7KNzLB5EXaGKLdOprIItBkTLensnbjv8ki0uKjcFBiFkWpaYIM3vJk6PbuL
5poRpE553fp9XbnscjzpkCHReLDg6IMyqj1Iwgii4W8IVKVGKjdiKrWIgq4x6D6RzzqpAnLKqRKM
2uStIy+EphUXCg5EPe/TflWRnPDN7OJO3QDocO4h68hPxgQjY0PmWjxsaG7J2CfHIPukytZlYVSz
JA44oA43QzgOt5qgCef3rPzFOpGe/h1WXKVtmsHT18WcDPBNjGpr5DjF0Fq1O2CdsbEPLf6aoAbQ
4I9jlT7YzqSRhd038aekLrVL/LDKRW1H8eIV0rD2Eirb23uhlN2nrveSa9mFbeknccLUVlMT+typ
bmkEyG68fN3Po8kcEtVttKrMAc77r2n3H9lD/rtqF6hu/Ocmkrv/87/ZyIvyrWyBf+W3bMGy/qJH
zhGT/vRy9l/KRb99JPwJbR620iwVOAd/LfR/ixYUXSVRnt013VIU2pyU2QH97SPBNPEXJwqMH9gn
qVkgVP8nwoUTizKFlYUFbi52KTySlNeXTcKr9Vl3585OF3FO6eD3OjpjNorAlWWrrAbJlntjTArf
D9uDNAzMwSPTL9QnZbzQGtNE017aMzNJiNgP2KlAgR/OpdfuNamjERroh+QHR1MoT1VWjPDTrUct
ge2Ptm/V0tuApYSD4IZTgrJEwHgl5UptYv5A8dN8j0xCDoOi7o27sJ1TPACmhLVBrglS1GTs250Z
jeRzD0b1pe1t8RIpifNslo34/s+H93819xOCEDYgDBWbOho0YIpBHw3ko2h+ijz7t32bfyt5PD/K
Lumm/ff/9e/v/kV/26RsZ/FJUdlgUwKoy2Dg/x7eKA3+wu3IDp4qlEfxiz/5f8Pb5V8ywTWCx6bf
Rl3z1fD2/oJ8Cimcvp7H5/GPbFJvt2HUSpGl8DcR14hFCis1v+H14M5dZGxjWMeP/WFq/Nxvv8zn
+kXLJvk/DsR/XmLZj776fjrN6Bpt5hIr9yH6NnzJrwcOTP64YhF/9Tpufv+drxU3bw8Gf1zpj6O3
47DlcLmSWDe7m3OlsJOq3N9//e8CO8lmf1h8o7IvMzMe48cRe4zfH+fHcKN+qo7J5uPb+JVZ9scT
e3WhkxnH1KSLs0nGj6UZGDErou9s2Jt5z/FmP/jGwTp0h+oivGEP4/f7adUcjTXQW3vlbrK9vRKb
wttozvrjX3VSNv3z9pen/+o95ilHzjmf4sfG3c3kae824oe37jfdelw13+Tn4as0ffss3m8ZgR89
jGUEv7ps3NBZrh0uqx5wfH2S+xmNta88tg/DhXYIfTTPwOItvzwcnE//H7dMu4rDErUjop9PjtlK
raS2mXbxo/bCjtttfPFVBP2TCzXkU8OUf51tEmAKo589f3zl5S8+venXFz75LD290RtVW4baBPfL
1xp//vwidh9f5OR0//uNvr7KyZfZGkS2mvzXo80xBwPOEyVAdlRZslyQ/T8pF4nC0nHmM/3VTvzz
7vD+0i3nWP3rd716pUMiUhchTfxoFusGLfUmiiYK765XsQYSsW2O9M8xid4W1mLWlyS+DRzyGru7
YKWEEp84tU+mYRNALxBXuWYevS7LVpl07lOl+aqU7uesQMhehJj46O1tS135ySE+3jmC4402KMlG
YueGXfk4TzOwxhnDyJmnu3ylH93lybm+1GLKfqoeP+pb5bq7ia7kXRJoR84vn6dn7cnwxbke4PI3
fnTFk3mjTKNpGPQ5fjTuTTfQhK/45rpYR757rVCv+uLq597kuXs8mRPCKW+Gptbix3pdfKt34XpC
Dr2Wm/xSDZw2wFc13LCHXxVr6WtTYCA7RBztBkO2Q04+cqzdxdt83+7yLf+cXVMNvAjPTFzvTSAO
WgDbQI8AneHkqZAqosYlTsvH5nK+8I7FKv368Zv+VQU7fe6UyFgTsNOzV9TfTlFTJ2oDn0DyWPhI
W7fN4F9ld+Ku+Q6/b/bBfa9fRtxUD+7TfBGvpuvukf2isk6+dhdTf9WB7NxPN/o9AfN+FUyP0Spc
44xDz+7slY12L2/qHVF34Y808J4g1XwHBZlp61t1Vd/03/En+7hWLya/8gvdj26+EWR0plzzK3vo
ozs8Gct5XGsqqZXxo+WTNLcn1fta8ecNnuncpzW1Hu/YuWaH+N7dm9gaNhj5fH3FefAZ218Qf1X9
kP+t7+M15YbVudDWX7Dxj37eySuepokijRbGj9M2vZwOahy0n7Ndvx12GHOczHe7rTzgTruMD8aN
d1mdy/78pWb86AecfAflUI3qEDICSJy6NA/xU76adyJA9nuTBZ+cXbqSF+4qCx6bQ7vygmVQgOYN
ukN7FW+aC3lbPt98e5G3+TrZ5EEafGHHvjKeiK4mxVf66ZV41O/ai1H1q//L3XntVnI1afZVGnOf
QnoDzAzQaY/loSeLNwmaYnrv8+lnnSr93UWWWhzN3bQgSGSxeNLtvTN2xBfrO077P7em/6UEVz4P
0N9OX2bLRCRIXGN9un+xnCUCNeTkoXd7t9y2UEwC61Xz8f/xU9/wWJNpX7yh6+uUvPVOfxe5738/
hz6VKX6+i85gu7PkEerNZ/2CTCfqYupp8pDcy/fyd+FafdPh+KN2ob8B53qbDqjpy1Lwx7z+70f9
FFyscLw1pSySh9SvT9pGsC+7Qx/Eu2n/1RT6JND4/VCfYom2NmorFDhUdlFSuziyIoR+ssWa5YKF
s/pi0fuxK/3tkf5yPz9FEI1iVZlBl/ODGoS72c1c9L5O786H2WVBuphfBG/5BmzVJXy0p213k7mG
mzx88VQ/5pp/v+hPEYaxFPlqFFw0kzKYgnqzBvlLfIpfrItop3mKVx/HlOEdXmCIuwR/f/Qfhuq/
3QOgdVQu2NvBlfi4Lpd5OUtFyD0YvNXN3fSUu8k+d2NXcCiavE/fGndwQxtj133ktr17NB0x+uIV
CczsrybXGVUlU9mGQfKpiLAMVlRXKvfgcftS2In9eHN8ufeTi8YuXUYczIB9Zb9sjy+Gve9sohO3
cDzZ9nZBbcf25RbPOuckO6JT7Ar7UQ+eOjv1i+CWNST2r73M2Rxi189s+ojc7aVHRtYd7Zf7yL8p
7FO45S3s+HundFq3sxX7SFrV7uynq6Ph76vg6SqzTyu/q9m+YWuuGoj21exS4PGPJ0wHvc4JXSe3
nWBxL7/7l9+uX73lZKY2gjo/sY8n0dFsdI72fnT13emoek+3tDTa7xlXerx/chv79r7h69fWXZzT
cbXVbWFvKvs2tzm+LfmK/eiHW8ErftwAyded2OVTQbWxTH4/PRmc3BV9h/bNxWK/HZ9WLsHdC653
fbJb+5A7nPbW9a929+Qz7SPX84bQ2L/bvEW+ycnRzW1v7gYndN4eQ+/+KdwmduVcary+cucm4+vK
OXEvz6Nj3r/wPMhT2wXXXDmCvdXsq+ONO7rHbW/fBrP9tARPe+dtdhX+6Ik2J27vyqrJu9zizLvg
9MROjZjLcvzCCSDB+9mxt69pDHaWS51PKRzVZd75fH5veyRx7ez8xauneV5g2s68Uxznxttd6HYW
bC/92f62ueNUFScYnW1nXyY22FH38HBxs8+dC/vysDKcD5sdppVO43q7w867Ppj2znIfG3u/Geyb
1ttq3oGDOERatgPgy35/xj/dISKFomAH31RbZcRdRl6/M22W9+NgX5S2t6H7jocrO4NzcSPbGy+2
31Zf44Yqu9fYDSZf2Ck7W/af7Yu7xc1uI/spdopA58Z51/yvtncoPu2b1L63bMMt7dKJ+cPDd8Px
dhiF7L2d5JzP7Hvl+C79xO7o6KeLAwfiPJ3aOZ4S13v33F3w/RzoeBdvx8HZDZ5l37Ggge+49Eov
+L466abxjsPuanGOozv6oyv5vbvJ7M1R4fzl3T2ze2FYHU+3o+svzuK17t398aTZjxuDGQHjMBAD
b4NXpn1/3F9x5plLRObVTmkv9n7wTveZa1fuu2LfPL4xks/TyLDfC9fb3N073uVuYQBeBN+4fYX9
fr95nGzu7uKmF88Her/ti2+R823xZ2/n9VeLa9qrN3pCULmxne7p/+G+8ChKmyDO33Cz611sRy6f
ev48LDBczRXOJ3Tn3XF2vbcLnZurx5fJ3s9uxw2hVuYofme329t7kSemB1RonSvDze/wE93UF+2u
dHbdF7vIH/XJ31bZX9a38zv2l90cPnF6ojasbwbLy6Owf1zdlyM4C+7i4DBht7FzBIrAra+cl9ug
94rtK2mDZvtg2odz7Dp6ja84N/9vUeFZPsVOE0nZb1zrNJQ0QWgTMgewxL0occKg3kbwQW5SvycB
NZ30jVnZpac4JQPu798+n0ye/3z3/XL4T29gK6ZBXi27c0woXz1VF/PWYB0MsMe9CDf6SffrXXZq
vnga5w/9/DBQaZESpw8Q+N2nKEOMM3qMFQTEXZvUXqyFlxZqe1y1m+cS5pJdrphERXNrfJXl+6u9
p0XCEm43hAQa/D6OggJJxyQJHHjy1q34br6r36ZHGctZIlaapm7/FFj+o3LKv9MyixlZ8lz+GzXb
78/Dv1Xv/3bTP/d0Nyev3f88f9hrVS9tEsX9//74bffzexroztSrD994P/K6V8P3drn+TnMwv/oz
lD7/zf/bH/6ZHb5d6u//63+8VkPZnz8t+lQHQQ79y6g6f/6fv3fxXPB71xOJ5udfM80/fuFnZlmh
BIKc6Zy6/dm5ySP5mVmWzT9Mem6wWcNzWiG1zEH+lVmW/oAqT4BN4URiO8xXv2SW/+BvU4ehHoM8
Ds2H/E8KJ9BbPwxGBgHBEJ2l4K6hgkL7/7StqMY4XHrLuOmzmLbLxMqpTUahtW3qqb2X5V71OkuH
XKCb1VW5LuZxkrT5RUSw5IxpCE4DwoAbUbi/aPtx/ibP4XSzYOByq1VK7Q9Tt2y1PE/v10W6pQSz
3sGciJ057qKrEE+9vdrDbIkXYSZpOkaLrzd8X6ZZv1UG1XCMsc8PCgBK2u1hE9h9jiDLJ4E0iG4t
a6HXgEZ5zEzAVHAOoC+4SWloT1qBCfSZ3C7rTg4R5iS3lblPG63VbcQIBYjfycrtttF7w57rGnRR
QWoxd8TcysirIdh0gVskG9CmdWYjjMV+XuvV+qpQSj3e9uIw3IM0SAq7URf1qpgyI+BUumMBZtpp
qlC6VCF7Ob0qTfDhtXqrz4mg2RlZDihe4pzYpIJcKL67jsYjQBvJBYIlcZ8CO8B5fr6cjEdLGS77
BHPpVJhtvWneG+VJi4XpKpqm3diZL222HJSy80Kg81Wym8b+ziiI9rKhRSOLwZvY3ohx+CYAJ901
7fRYV2GxHepRPrVkn1SKZXardIYrp/qLLM7mAWjCjlt1MmP1Zraa2lNHKPQNKc4ljKOXNNWIzWvz
VZPBFcWaMT+LRf9Gz2nm1FCqvs1a9y1prO0kC7uiZR2PozC/pkidBvgXVG+lqN/oZfuurhJtjeoN
9eINTcde1rZ+F5oZPCq+Aq9B+AQyFyfshI9ew6r109qsN9j4ylDV1Wu9Lm7bQmoOqTw9a8qy0IkR
4nCCkViNOdDUZiviUdoo9sqQZvZcJbddOi3oZWQt0sGqiLIXTq34XuEQ3shk4eCuZY4Qz3Tf6rlC
CxywYU0o3GQcto3Sp/eTGi672dCdjB7YfHwc81wf3oRkuGkjw43Kb40Gk8Xp6ReBM06yv1rMTvaa
OjadWVDb2AWZjRJB09oQT3BBkSh0h8uwKy1BHuxZaYrxIDVp9yyIRknKPNI9UxmirRbL9Py3tbSg
l5hRJSZpCZS1K+7hlaAIHak/0jANlma4WBJaqDTDujTSxoIe3m0mtXvAt9hrleJamRa3iOSbFO/D
Jl9Ut5frqyEC5aTNnWhrVtbtB2VWnFxNvgG38dF/0HqMBsCmg2vX5VzPUA+HsovjDay3A37dBamb
dQHdbB4yRPB2N2IyqIKPiztko0XWirsV0YmTyVHl0vms2dUoiBCo8Caf1dWw1aw2AlAhp0bKOhnL
lPBQijO8hyI/COjM7aJsC6cTitGjvkqypRigIlTRzRmNtC2XWb4VgIxc0V1NNIog0qbRffEtY8Lk
z+qHtzyJHoqk3Qr5e79k0m1uUu0tGl24L3WVKm9jbeK6eahLVfZz2HjOrEibDE+PQTeHYMJb2kGO
rtH4WM/OqLeTG3b4xXfoRRwQ4QBqOnPQnVVRN+ocmr5UTlKgdKrxIgH98Yd4AqdVr/K3ZbauIxDz
oSDCpKnTTVzOL0iPrqp4oi4j6hBr3DSu+ptuxMwbdDI2p1h42VoRpsGAe4/Zpa8ht87tCgOgSKi9
xmO2XZrMzeP4Pqq7VxW7pxeS5pu0RSvRTniwNeysCjVBIJU53P9Tog5YMmrXgtDVjiiMyCvUYYMR
FlIzpqNoQXjNBruSeQbJRGJiDInA2nxTgvO+SOHSXHI5rTNXa3JRaMrgQS8LN4I6TF5lKruoXyJP
D6eNEUnGRo0TerGByNM7+g26+8QTR7V325drtOsKKfaLhOTVrCc0fKEYusuBnqWNGvQi+FxF/2aY
5NgmOKXlpobbFXostupDzPvzUlFq5a6eBlZ1M3qREpm5C3ANqs7ZzzZt7Go1xgC8qOYUsBJfkbC5
LD0Uh3BBEra1hYJJmWNhT/VCHJ6RiBZ7VRr6l2rWp9meZU17pS5Rqq4RUvFwpYQSrQ1hqHELdDxB
IiXjRYXOzDzK2GbdDRnOkbOaCkJQiNoFHq3DRYF6mMJfGyqXuHuRmWtbimTZYvmk01psWsD1GVI4
IGjCUM2urC6/aMsp9qcSwZKQTTkTsyPxLESJPY+WZqO3TTZrpi3BTG/LQx3BTSiKCxXsWDtEQV1s
qnnMN3TalRtlzTE7wHXLRvg2bsdq2tDb904zR7NXZqhk0ZzDp+wA//lJowobs59SvxKz0MeA2+nw
4d23eE5fdsLsRDoktzMYYZz1+36eJk4oqa/XTiN53D2Pa5r44Vgbd8KwhP5sQDPrxb6HaNJNm1TF
rDs0G/0+ErPqWVDy9TYyDTA5iB2PSMLSeyGZ4u2SlUKgKkm0m9Iq3mWyJVwIebtcCYlZf0sWPRLs
mFCEt+dihttMJX5Vp16/7luhPBSJWN7TMFS+xJK+3iSzErqiPnduqYZIpguogHRR5K5eiuRdpGV9
/RH8/aOY97+nhOisrP2vFURB8kKY3z+3v0bC51/5GQgL2h90dBME0/6MjAFGLbuin5Hw+UfUbc/9
cIRY0AFEguQ/Q2FF/wNoAD6G+BmiP8WG5z8i4fOPEFfrSFTZ0SAOkf5JIAxl5GMOEPE0sl4+kTNE
bkEn5afdUbhGcYo977uEwnK7buvb4lqCisUbBCWRXbu695btil3srAdpg6VPRbI02xh7a7981w7j
G9a9l91FeZtvhVP+lr5JrrbJb9fYM16n+z60m2fo3065XZzGszaywzZ3o3ro/bfjWzzZhkyCK9rl
bnMFY/A5vlTfk0111A7yswWBkOk82vJ9e9sfup3gk0s49W7ul27s5NvsXr6qD5MHEnqr+NU1uRQv
v1y85oqVpxpc8xYNHyojx/LLE5Ciu2l2+El3tR7MYD4M9/22uRZOyqu8U0lYTkF/0IPsQvObAJjr
JvPEneHDxn1PLytKItGFsjc24X1xLVi29Wq+Y6oTASkcnWjDUqxCzWL57Vxz1+xCDtrb7cnytY14
F82nZldbly/DMdkVfGx0EV8uO+u03HMLD1zDu+yV5BoBle10R/S0fXmCw2TXfn4T3srbKuAEnc65
BWpF2bQ+AAMmtTo6hBsX5m24K/3Mq8jeETUE0/cy9FuKYY/aptpBcvIFr98Mx/CqhVoq7MMnY5MF
6s1KVvEqzu0e8SkJUzifde8kOt7v7DQ3Q3wEhRW95NJeKZ1pr21J2zilP+8Vzms+LFCkHPNbf7PA
w1XB5dra43ooNslVvW8CwqN022w0V3dSrqun0IpbzjbeGj7LdBDt5V152z0JF8XRvOQID8hCyDNR
wBMX2+S2Z0ES6K5xrWwQjKZvERnEh2w/nqbAfF+ObW+DpbpGwvag7Pub9mQS28bBSuAsbixOVLOF
jYj8RfLYMAUgav3h2dwtu750XEv3ir10Em4YnyOAwPKUFBvDl2wYPOQvE+ec5dL3OcGfT9yaBLlb
f0PUZjdX4yV0xJjemQtu2tmu25038QAvwJVu59CPS18ofJEM/mH0J2co7OJFcylrBLGL+XV0vCwc
W3Wq69Sn9Owbm/zN72+jyNbv5dKNcLwxuU1PlafFtumFJMo6T/bQOZCeCZqn4rjuS78/0awDmivj
I95ShhHNMVt2Pap00lFjZ+UBA5LIxkZL0h8Ho2UmvwuygZL5PQ/3WmHrGpHeZlbI/V6+dr4B8c4r
N0QIxHe8uBzlbrxabrQ7MHLIdOtiz59pZ3QtJVWnex1ICs53uWdKzqbFlWF2FtnRGYr5ATBgyWt3
7u0SfNtoT9aOt3i/bMTXWe2chKEremGgYnz73OzWh1K0U2sXeY0rOWm6C1+r2+ES4FpcevrIVewa
ilCZ8ZzvkpN227wD1dwsxk14YbAs9f6yKw/ES74iftfuGk/u3O403NSoIR2JbONpPC5Ae+z1qN2r
PihIh/cfuENWI7+S/NLo7ZQdjVrb2P0JKsRA0oTxNoLCjc4+O+rrrcrOegyU23bHDLb1OxFsKGFF
dTWOrtGPIGNtEyTRsbpU30yCMPQFXUdGt0n8mKRafsyfkxthS8lS9hFXN8H8zg4boLT3AHTPohPY
zq4Ejzm9jWPCHa9Xnrm/4mPXurL6oLuE9sX3un0QvIzKelCzFaI6t27oyKMvQ8m98mWCzaVvkFLn
CZXs/VzY3bfZme2C0jcYXDeSXD3eE9pbq4cdCQOi5/aNYJ4flkJzsuophqxW0ugA6fEV4JSv+MrN
sIJgvZwlux93spfd6/ydb+rekI/lXVNsi4fhIVk1u0bBsaknR6RSF4jH1tSdJ0MPkOxQ5o59nXgJ
E2jxATpbhfObLfZorb0uxwvWXR8HEsdrQF8wsbz1zL1ebhRK4pvpZrox7hlTTsngvuivxdHpYNlS
sd/1V5l7Y2wlzRnstXQq018m2OeHyLqKsJl76B5EtkT26LPTHQSfNsFgEJyNQu/KnXBpXnebN8tt
KKOA0bW7+iioz8ZRFAZneGxOA6C6ztfC6ShF1zQNnOgQmhFwPRnD3VBMUA+MQNapO4wYl77CUQ7o
PSoQQyQu3Fk3ucb6mi3A4hjH1EXmH9/yOY80vF/FBhvAyWdySK4Q71r2k0fZOuovxPh24qbeSGIG
+YI/YcvulPqDkiS2EjT66EmNRxoG1TtZqAJP0wFRrW2MrnCf63bxzWILRZdDcUwexfJROrX9kwRv
pXcGuDnvSj/bTf2qtXfWScv2w66wDqoYuA1yBybVgFDYuRs9b3otOk9PRZuZyF7UVh+i9W08Snlv
1/i9RKyTHhVR02Ftdxj2s8G6mvGDK2R2KdZdI2j1JBEveWGVtv7aUUMwy3s1UXF9LR4EN56O5eBm
N2HqCDXNQ14ZCMhBdsN2cmuneTGvzQuaOunjODaZgxhefuE//THfLYfwxEbGbagnaFsOxUOtHd3L
Dya+nC0rPWkmXi7qU7wdXmoIlvvhRbmcNupeU+lOYY9lZ5fVwcQ38XHSLqWNTpFK9rnWyVEk35gD
vohVW9y02ZllCr/cL+MNY7UGsDjYxrTRTM/IgqbepskuXPGF2PTaA5vM6G3Yor8G+G0IXlnssHbJ
aFswgl28Y5AxmsejSgkTNeQmcZ/NDZIJqfJ105/0XdhfitUun5y5d99EJGPqzzLzP4rKb6uCfz9m
mH9kjf8z/Rx8r85J3f8/stIE0P91OH7zfXmNv+f59+7XeBy+xb8Cck3/gy5JpMu08Oi4I5qEwz/j
cZWfiCAGwUKAR5LpePuPcFxQQBSS6BFFGW0tmuQzvuZfkn5IhGS+MZID3gTqiN/+JwH5WY3zS5GE
YhAZaQmCDWAGtgw/DGl+qViVy9DKoSWH9pCrgr9UCDujkB14Tw7F+eXOXP780F8lyR8Df/PnobBH
preZf/XP4rNSnYoCC8sQ9PMSu4ZwljgauWH/06MYimgo4GU4zO9+og3NsmPS5AKoVKVw9bZTvVKI
zC/0FL9fC5ssQJHozrUzcOqTmGMQuYYQTx6H+8SLK8Tzoeu7r9TPPyA9H5/OuT2fTlvcWgzUSJ/0
EmeD1mnNSwSLxvIGxL8pW5ooVJvWI/qnVHrZjF1Nu1e15AdtCN2BlwywObfi9Sg2o71Wl3ItHo01
vvn7u3yunX08MdpT2AwCModhaVAd+VDo7Mk5FvQHQ6UopNBp+uKmirTexlJpYg+lLkR2vE7+/pif
do7nAUQfAC24tJ9IHPI3jl5cTn2Ynnc6ZWpu50qoKBDIHapYfEc1s6jdSW8mz8zSaUvviei0kn5R
xvoc6ApOebFOoirSIvMrfdHvc8iCukKxSIbayHz99JTI/cGQ6UrCvVJYFreyFl9tJVlwjXSodHuQ
RhI4VkbTYlmgVI+b1BaVVH8wUzoERVWZDia03mAFgkl+zYi+W5m4Gq5VhxmvWjNKngZcDPeUdtfr
UR7n0hXI/tipkKhe2Aly4bRKIn8lCPt9iHNV5Px+dBazY/90VZNu9FM3ox9cDEJuRUnyoInUr/ge
Z1XZp4FEJ7lMHkCUcI35IWf8Zf1ZM2XRtUSJHUETVy+v9NldI3rE60ppHDlLjS8Wob96VgxMSH+A
XnlinwYumO2mNmaNGRWDtZ+aUbCxhtfdZZnqL8brX93Ac0oFDO25d1xSPs6RNl8ysUYQ7Bj6WrJP
JLEwpHL51ej7WFn8MSt06o1MCIMq2Y8i5q+aA2mo+zgVuYOrapUXySTOJ4O+cC9LTPYqtSH6opQo
/jAY5zjKNE6QP2R/1QmOp+MYevFoTFt6fvu4RWS19MVlXFgz9AlB22Da8ESdNCGzKAw+stKVXYDc
7XHFFr08VUZ7jBqaQHNT35pWmPt/P+M/VfDPE54aOq8lUL0MkHPt9tdLE8esmgcqRU6fK5mTGCZb
HUyLXAN0vjNAWGQXNeDR0H3Vk/0Xj45GqDOnVqRSoiqftJByq5DFhRKFyY0Sb6xmWm0Y8JX795f3
F4sor10ECpSGgWF9bqmgcpi3pRzGzgg+jvfVMgfrOY9ajpbumNMS+yEL2hcH/at7Sq+gKAIiBTTz
GV9Ya7048npEmRSrlFXmNDsIlpndwA5tNi2J9odBwSPCNMpk+/eX+xc3lfcyIYYBT9Ykm/jxaWbM
kXVaksRZhmVwhJJia2c0wxfz4S8muMVrEftNXhIEUZ8muNnjMghFiMUYuzeKYfK8MRpxcWvy+l8M
z09ufaxaBF9nUy1SmowRSvwfr0heYgKQvkbu3UpPdULJdphdXRDSYILnbOtVd4MZRecLZp1cLm15
GxdYyhsoRgJwL3kAHAKqkpzTlYx79z+83T9PDsHP2U4WAuJ59P2yslqh2piKxMmtgxZfTetaHMNu
Eb9YT38IF35dwD8f5tNTrQBc6xTnVLuMrcWTlkFy4hFVuUAzyUuGe/G208LuIFbjctvk58ILbf9u
gvHcVQITwO3b8HVGocFeTlW2rSUNvrAU37j57IDMKboarXSyZSMtPGXKEr9IMSiQBuv73w/OH0DI
j9ehEgfL57WaqQ84/OPtYmGmgaNZ0SCapmdaSfMGdd+6Z+ImWMoYw0uPepZ4R86wlcVgFrIcZQ0R
kBpxVt3F+Tcol5F07nrVJZuCXAQqqDDwf6kU6SanRVbEblqTGmewenV2smSaSBOqIw4u0ZjkKvmX
LrS1IRojp1mz9Iu30Y/XzacLhHB8lt1SHT5rWz5eYLOGxWR0C64qgyRjVw4tgcvKvTmJrR1RR+Wy
jxkdZDatxwZnuk7OuBmr1JE9CE7RaeoXK9F5dnw6IZqegMioLPLnluePJ9SBcrAyFROd0Kzm+1xT
3oVGEwAurFQ11Xz54nCfVec/eIsqVw6zAHU9b+WPxyv6TO1KJjMd86SrRokyuk4WZs4EB6uFNsgI
KO21C3WnNRuy21mh2gpO518MtHPc9PGymRIs+sSvrL60UX88jcXM2vOOwkQhUcCSELOIjny9dwi3
h8NAxc2dpVU7ynlX7YUV1MFk4fneF5UJGr4rbIzZpOdaLlg+6iLb4e1HsltQrdsxo+raa+p3UCNf
cFk+L6psQ4HMqDJTRGfCY0f4YS2RziIj0JQC5dVF961SeM0jiVa/ElePv789f3kk2nDZ2NJABAP9
45H6pqnbsSHFKAjle1EUTVBr5YS/jyh8caTPb1+uiVqUCNJfhMRPg/HHIy21ukhYWpBoaiRt87QF
+KT5VTFN7pygGPn7y/ptrGM08IMaiAUer17r08EgMAyNNVVEMt0qB2qMNxeIk6CqPfwwvtoo/X5l
1OsMSQMeyPOC3/7xyqy6mc1sYrEK9RVmnjlWrYdPX2OLudZeZWa+7qU4+7Kr47eBTVqCxAT7YQM9
HaXEj4dFY0INWijPbuTUpMThdizmI0aDJL2tfZpMO+QEQRpPB+K6LybVb6OG6URHG3rLs8QO/PPH
Q+eLBsZzAp6jxKMCYKAGL4J5DJH39NWT/O3mcigkgRqd6qwouER8PFQa1n1jyEQxeVTK7thaJF3n
2vDKGi1blmoYhNRN7//98Pncngqe2YC5isJRRNMHuu3T2jXKbYGRUE8QzKYsaPC/cVOpjHbNNEUB
cDKwRZZjpEp9qqNePTRt2J+kaLC2aMPuvjiX8xV+WMDO5wJnU6ZQTIH588Qxk7FZZ54hWcSZJkWj
m2nVaAbRRuxXO3lo1EGNhvBU635REmjCx7ER8n3hQf77+wxIAcwA1iT8CSBjfJpS4qQC28YWyhGI
ri9ZSuqjLteV37LdchUresvQfwUxBGFkdzO1KmAvQY9EDjc0QXudCyX4cWP+UfLzv6ckgU7OX8bI
b9Lcfy/RI7wiM/4gz/3xS3+CH874gT9VCGDu/jPPqYt/MKpVi504UBEyJxznX3lOU/sDDCZgs7M9
JzEsP/uX+Pjy53BEt/xf9vVJovJDWfCfAxd2BElT+CVA62RVh3XxaZWoFzEDZmpapR0PS961crHL
MslKTKnYRWDqZWk20RQCUMI8rX+vjS7pxUuEppJwpQtNiujIrooWYpgTNkQHMjFCBEoLcFdUz4uT
m9aQNjtjSVeVLq5kVilMalEYa63dLVWPCWE+4jx106ka2iVvFZphHnelopdFfBGZ4hJNNjySxbSh
qjYx/E+hV09Vj9PdsWbbTixvibG0SeN2ad/EDnqgtxSqtbz2Km6rcMD6BTvDcW1rbyiiVg5qGL9F
tSsxLUsxFCRbFFJxwJwX/Zmmot61FxWDr9Sp9XRiJz/HSi+641JIGba32nrIo7HJLup+6JJdl2Dr
S1VRT5rqtZvxK3hYqzm85uFZbgVHyohZlSY5ZqNRWdND1mnsCPA0dUFFUG1Cd2w1XmwIdX1ljVp9
xxHKZwv56wVIMTLPbaog9cNyW682WmgsO9BFCi1INM7HAcZr4xt7u4ZO4SLWL7s11Co65boqTA/q
KiRBxh5tfOzxNNsSBErgp3T1OQORh9vYoqM3XZREd4RCrKxgjgT6QiDD3Y/j2C5egqAGHXGbTdGy
4WYBdZjxjqUemE8w2cZWsKE1qd2ONEn1MBUxAthhEeglXAtjP1vDfN7yGGvnT10RunVWIa+osKDz
pAiC7SbVun4NZrx4VfmmjRk/9926Cul7N5gRbrqCgFDLnqPEOAl5PEOoAqnbkNiDI77Vk3RIedIK
2MrWlJvsRRzUIjB7SXZFPNmwc9Wi/Qgcgn4G3brBOT2HNxYvdHTEJTZajZ4Jp2HSErfDyNDpFsOw
zQVVSWxN2eW6TO1ki1lcPIFqjv0ZJrvqSFEs2qtaRWftooY/zpyx1rsKUDo7D4XQzwyAbjNeqg9y
18BiW/UFmUSIMeFdYXbTpaUraYL8ck1u13Ye2fLXbT+/l1Jd9x5Kb+BXJRRdyG7VhCh1UXicniAv
qLo9pZxCgNxxt2wwf4dc1iszfWjwU6SD1OLEFq9FmxzHIke7p6dI+Pdlxkfsk9ZodU+PhYj0Qhh3
Z6F9JuRmX3tFggIcXMlY3esVZkjPhZQrvhiL6yacFnzeBiHG6LqUp1D+zgyGFlDO4a7g0QmHOKxU
AELLOqqMCSTUiBbT9r4w0LFeznGG5gLloQfOu/O7vF9r9Mjq+H0icn6wVvQestbDGB2GLHTkcK1C
Gy/Y/NjLa35j1SpN4vRNSG5oDbFfrWLH4BzkNiLVtXanLJZVnnxMCcWRhxAyYUTWD8hnY2ipO02q
ZnnWMA3Q7kKgnM4apdXZKLDDk2BYQZTACPPGOaGmHg5ohI9qLUVUrcWBxHSv5Ub0CjmqfciVNK/3
JvZw8yYSxi7zFwHLVm+IydC68RqveCyXleTMoSCHh1lNciq0ZnItTXP10IxRddcv8vSwoLp0s2LE
yoRFInLwccqQ8kRVDDNzqbA78cpKIyglP7Bbx1kNVj2LLsfckKUgGjqdfbYZ0U8PCorNWSqYh6qe
06PM3h1RZGq1x44E/wPcNv4h4OozWtVQ6LqGUigrA2Ix/g9HZ7YbN46F4SciIFH7bal2l/fYsXMj
OJ1EO7VREsWnn89zM8A00p2ySyLP+deHyM+zZTdmIfTovET3E919aE7aWHWnRXoDTSRblKXLbElI
j+cxTlXW5A+xU7fNvu7QKNMOrOSv0bdLcgi2QfRM0ZwdKc2M/eOyWNIiJxXZg2iNhfHN15rjnmtx
n5RLFd0DLgfv7LZ8UdRiLtO+2jbpwnXL6V4J0pd3xmQm+MQzUT0RupFgwK1DoiGCzrjBzmv0kt1E
ZuBWwm26kU1sXonsqI8NGlFvzzDvvhRUaz7Cb2XvKmsH8c+2Oq73RnUw9NvQ5iFmrohAkUJuTbYP
spoe2pbmao2lsy3NnAM20mb7PrVeOaT+ljjD0wA+Ra9PRQvDcV2lXp+hpqrwLNVKuyUVnr9sFxV9
yt9BDqWDrjo5hm01nBWD8J6plK/PI/JjHweL8NF5+MJLKMRcRrOh04nKl5DB8c56NDh8ZpxPV0Gs
HuqUrItM2jtZ9xwG/dambKR6vzib89yx8MQkQQf+c0K9qSTlcMs/IzbDtyGj5AuXx9DYv9PkBh8F
5xJKcWkcvuaG8uvvlyknDKlFKhN59aGKC+TzgeYh2VV6qh57GumRCZmquM/p5lm44ZaVuA4ZaSil
wCoPCJgm2jMVoXrdxeWIgIV/U3e/h3D6/it0y+0LW5GfZY1/4Dwt386TziPHcEeVpu3dnVBBgfRY
uhXXO2DK1Lg7irvLNvnB8OyjJgP42Y1j5DeYTDVtzWqKpUr5aGOGxs5zOnsFTV4f4xK0cE8Wq+qP
JgwmPhEpMChtIQLm3aYcdCP0WRXF3i000hrHscdZc0RI5J3HqMWgOKeRUyFJ8mtCguNpMpLflQjz
Sz47BUW+UrcO9WeuUyOwarmg06zBwHTkjnefTEsTO/duHq2PzEwbx1/VnFb6O/s9Fgdmngr19tfS
9n58Krp5I/nDbRPAFaMq9+ypkdz2Jan53dRchCotlRHNW0JhozkMwpmnVK+oNvxK9sgZ+coexEpR
EXJBwjj5oVQ7piO1UOriFlXuAA7ySzhx5VLpOXgdEZHCx081dHxNKM/zbJfpgHaemvTJ8TqEWYKG
NLCgYENg/P+Ua8f8nFOGjB+w2vTygtlibe5Z4+snlXDsAdWo3pyV811K3MUkXsqiB+MM5oST21V+
9VPynsMB+9y0b1m9OT+c3vLR5spP3pzR8vRGTaNe6KCJf61LIz4rarH7+4zm3vGx4KjCCqJXgu/a
qop32tq6PLAVLk9wDy2Xcb1ScRlHdYSHMsch1JaZH6YZCdpjutVZ7t9mzC2KMlLholUcx4B7anBC
MkZy4f3hv5TsLOUq6iXucAidTJQzlXz3hXx02HMc5FmOHqp979AVfAikY6nq1N520cIJ1KGc7EbW
NJV6iG6SlfpkkdiKmG5uuV/9HFU0lU+5EcfVEaZ9WUgLbXZhG5v11cpx/WPLcvvYXMUJqRaj52Pt
AvPtIvgoZzf2Sfi8iGENThMxsuZtq3TWH6bAJjy+va2SY+blYXOs1jG58RXrebeKOjwjRA+erejl
lwn7PjuUi3SdtJ67kU7BuB74fGKGLwpWFVOxOPtDyYMfcYTTvE35Z1wACDPnVlF/HUOaKQ5EJSXU
zjiDh3bOs9YSBzUna9adml6uE4xuuP6g3rj+M0XTRH6racR+mibkWdD0sU0haXtG8FXHr4vUwr0q
49clEldHdcdFVX2dumzW3sNmM0aThpRsuOEpHu+7Jo+4tJMlIyCXCqGveaxDZhB+fDhYV+a/l3rM
9VOgiiK76qB3Tlujs5eRpyegNLyN+i+I+NJikZ5pGBLoS4YX851F/dzY0HJI0i0r3HSR8ZDg5Kg9
RIx2neiqJ1bxbiKmmzSisNnaE7CnwWowtt/qU1D435kSgXslnhRpbj+ojcy3bknedJEk4ri4St4w
zOXezlY5xWmhFR2FtSR+T3tRDeGAwHHN413IlVSTcBX49YE8qBJLWpOYa1POK868oI/8XZS1ZNYO
ZrEv2kxE/yhh4wuRpo4hA9dBlEbVfOkcB58Tn69jCW5ZU7kBj4Vc6+OwlP2/sqkFKC/E8o/u+0Yl
QbLPH6p59srPUFgXE7yvpDnEQU+aZN3byD/mNJgX10jJ+Herm27YmSDLrlHTVoT4jLrPD9zKtBH4
oip+eUqt4o5r1+u59sdoeopLx/s7siIq7DzVfD8Y9oRLNOhovnOsyL9M1xdEzo8EeeFaKY+qAwTc
xfFa3rN2DmnPf516lm6SvBZbxyJwaWyZ+De5kg92t9FK5+3nqRN/elnM3jWecXf89iEQlz8YSdt5
V/WjN0JNlCsT5xq2v7dq3U7FsDR3C/qAa4hziUEtz39HdYCdTU9t8NMzEGYHuqiKdxFZRJpV37XP
4VJG7/zMqEjCnvNgV/bJQKhSOy0I9do6QpqcdfptcbTM7psAY+uBU6mc01yMrXfvJiLYjlFpmuF9
hUotf9Qz2Wp7iAm3fjHO1o7X1sGIBM2fs/OlytL0fDH56jj3q+F5+Ia683nXZgPzXchl9uFV3ZSf
UFhtP3xlqU/ssVhrAOm4Wh6kCbNfs+SXfFiWQupq1844V062lIGhVTuqzN/V0X3wZkLKC0+tRRVZ
6WA5lRvtbLONnHc4S/nWLiGx2Q756e/+ICyByVJ/etxP8XM1KosUNw5WnmkC6ff4HS0DtRsPVRpr
3EknbN95fKFXfhDkOxPIjw+4fTRhjn9hVPGpDMRyyPwiOo26zu5dk5Wpk9Xuu3Ba+kvklAX9jvju
iUNnJuatWhjh9kHUJvM3uBY8hTZ01WEsrad3NDx49kRpcW0PdWgc3AA18dtoKqOEgvJ4xgS2oCiZ
w6Y7O8O23bRmCtop1Qag3sEsoyPTc+mmQzyGUQq8+J3Yz2EsjioJuuZnwbOg7vsAO3EK81Bs56S1
DBe0y1Y/yJObtmPT+5JFeEU6C0dKkb2azKUVcf1fx8y/z7K8fTWOypyHyoTTISqT8NGs7nDvu1qx
QJg2YiHfHGpbIqfNvmK3YXORKp8eu3CFSpzjUl2DzqfVz0UM8Nl5G2k5VTxcZUOI3V0cT8vd3Ez2
j/WaKKKv3W1pl/KXkyFrhmqxaqmmNFbgPnsb1fZFEYO6LLuiTMgnS4x+rQ1FaTva0hCVLsp2MtVF
Mf2xQTG+ZV60hNeJ9jQfx6MzfKddRslbmMn8dS48imfoeAaVsT5hORlu6Rz3oNq+ArG5r2L13fdy
E3maj1Z8i1sKfepiueDmWulF3y+DZCiTlX2YKMPV6Fc1qRyyhgasdOgzrzU5U/AYrvNODqZaTkIV
6+MGBn5KlrFM9lGpBR7QbYovujDeIbFgB7dZzkGWlqOv8JQGsi5Slgjk6NWIBXF2S+zX/YQNdSoy
UX8EleCLc+J+JJWrZPZ/dgem2CeW6jj7q5Yq/8jXgJ3T8JReiXfFTUAs+3cC+dCrPXOgxuzi5jiD
K9OQWi21gxW19ZzxxCzQ/+eGZDN8aLGE4b6a49C/ibzpv1dVeV+ztZoXbrTg1+BVziXeFsrffV22
Hyrp4u06uiP+iDJInhEqjSqd67F+ja0cwkO9mS6g6UesUWrJ970Lvr3Tab52oX/JItV9WNiKYdeP
ZfaU2xnLQtmQaK2Im+VyK7jxz7T0xW8wPzgqp9Xfmru6QGaP2TUS0b6SYvkKTODde6HITi7Rdg9+
uS7/Wd/vm1MHpnTIdZKjPl/yn3lP7z1B3ivuBM/NzS1f4JX02HU2bWC6X9tVjjDJ+TdcPpf99MBI
HB257xMXSXpO8lAd5e2xJKgxZzL1zfjs9OU67O08ivK1qRRPjqvFSsjmNhQrd/MQBvOlmJR+LGbQ
hDmsveK1dJM+dXnEvC+yIMY7Kv2wCgQVaq+rq7b4FRNmeOBtqU54tOsLZejZcyDi+Mnxohz6q5vb
8CwcUiSpS0muSVDRiJARUX40W1e/CVu057ad+4KIcJbe47xGHrb9MMIxksWN+67DaJV3/YT7jMPC
p2Ut91Z9mTmq2rRsvuGItK/oJTSksWcn7srktaisQLRYNR284tzY5wxZ0y+RBZy333DD/Zg1LP+J
3zX6KHRS8YdDsZxF3RDqMayx+GSkUu0Fdl/96bnM9o2iUn4Hd8K2TvjJtfClEdtuA4Vkcki6DMU0
/CA21sK9L6psCQ4DxWnrd6p0o8Y3cub7+bEmkd7+62g1eIq5lbaHym6gYaECnluJKXiwGX0IP6vK
6be0x2C83yJHDIcxaMq62ts2XMmMHzmjkJt7GuMZOOp9T1mpevMK4mJ2oWdIDcf70ocbI/FEcGRf
ihDMV4bj3161zq+CHoHi2I/0zh8Lf3LxujQ1ls1nO9HktCN4wI+eup76gX27ZaSI1iy5O+okgvet
DKMHDzbU243B4vS7sBSK4qxtUrew7eMiddc5Sz1Qyj8Yr8nNRuiyrMd1tk6166okuTHk9+dQ5mo7
UoizPfIqb2+0Tawv+IhBAkb8pKR193gESqdAPUS1gH/aFOkGQHE16Q2ZWPJDReP3B8b++laX8/cp
GE6zSd2NB+SwJkWNsQOPMR4rcChDRyqvGvb7tfkYctkibBexfvLkpt+KBto8TWzs15fY2/okHfys
/NEWyzjtzDYvyX607mb249iGyw3HFaaCxXF+NVONZlIrVc3nbdqW9W1z4/nX0sftx9qhv28LD+eI
3xAPE47edhWOCcCThnV+QxrHmTk7iIkO3hDH5zL0a7XvsinZThynqnvOapFMO4qrovoZGRLwm8gT
Dm8SHuKvipIPlLq5LnNOgaZ/lHW/ntqwV7/soPKbCFvykQpBnpPuvbQOiwR8aQlXbwcGEhAS6po8
3cDCvzMKovrPPLTyCJhGamg1iFPsaXFTszbnRc3BJRzd4HHpEudXPa7LjZ+rfyw8Kc5LYYO7qlMy
OqnCFfMp3ETwV8Vdo0hbwDs1b2F/onMt/1tOsf9WD1YV97RxEh0yrVv2s2ob9ZwrUZ0zrRXLdTJO
V5dqijrNyXHvdk5isSB004r1R4kSQMFrpCaMyRTxf9iR/d9DLaaLBzx7GcKIYbvcyorGjK16xxtt
lUyTddEVfjLb/ZKA8bxGUec+j1lAhyuQZudfSy/G5FCrOTKHRJVuvG91NZ11vLjDPonRXqaySKx3
JHpBNqfGXzpqvLScvD3qN5/Lv+s2ZnvXL5I7KubCnyrMhI+r3K5Af5S83+bKG6K/AI0tyW8GTVBK
Fn+2HGnPAnoeOc12NLYnJBcw83rC9A/50OAAAY7NqTfZQg2eIDwLdeCHA1SLGHjl5hBNUzXTZc4Z
shARZPuwZI3QErg9ls1Tt83zR7bJ/Ec5FGHJsUVhbhqMK3rHwN3k/OQXc7WPF4Y+k9reb0HXmqIs
nxZ3jZ6Dgvviwe/blq6RaSucf5x72YcNiLy/Er4REzM4yCcQdr4CrxXnMe/8YS/RkCHOynx5Dcq+
6j+joom/5iBq7rOmiw5BXQ8fSd/XU2qTmAnViiU+u167VrjsJ6c9Lus3bOlM66rOHDTittVTSzdg
k+ltN+mifgxt3Dw3ptjUVQwx8poy7OMvj9fbPaD/ybhlesfsS4TPR7zD8R6iyXKBT4KImqVU7rSz
evi21NV1zN2i/C5Ou22dsOXwx80rRbE1ERdxcKXoZvqyaNBS3lJv3uUyFPE+KYR3DhKRkHAWCgIQ
Tda1eziM6Veh432Henwh4uS4TJLwgNrXFbJWu2G0W8ft2Mee+Is6EjhlURykthwBZVizcSmrFoXO
jnl/+x0z5NxKZxJgvaI3j+7S+P/lEguPHcT8wrli9qvftBkefpHdAimq5hBB3hSnqRpw9VoFUHAI
+pmCqWbrqxe7qio6LN46yeMwOsAEtjFVajDYv40zJsp28pJ/TqWdl7wLup9NbotjVS1J/7PU7gJm
1YoWd7Fpg+cpFrLjAHGdf9TObPdA51539RbJ3B2qTRtOw8bvzkOS123KomPpSdlA3p6BRszIHFHk
T1FfkGDSbMlk7oppKYoLs4x+9AhYiX9Qv+oNT4HbY8bO+UfhE/Lo5ATc4cWnjbxqVvsuWO80KoMF
Q3MW5ac4X1Ra+VSl7swcqGA/QrvMrFVjlp90zMvCIZxBd4V1EBydZY69T+pqh+jQyJaOiMrKpd93
rvAQYzZu5e5BPPVMmBnX391YOq1NQfgmkkoAMlHc+Fsf+PcrM/J/mY2H8oH05rW74L/0iIBwRExY
ruJB5Miri5+JP0wQMGKZX72+WlzKq0W4Z6Fk6yp9gVuOy8THlFpXr0VdrO5+EDWudlHFZEF6I4kq
8JYUoAVgcnYft10AJi28KpA7UrcyQkNMuFUJaTXJWi7p1oDu0oQ3rKeVt//VOrGjdwV/P0El5FyM
aYTYkCe5lr8Tr3Sr3VgMBBmt5fxS1F5/IbAiPsEtzV9WavnTSabtR1x901R+NkhiFr1cz1R7epZa
jsUYda3CwTbvzZqs4ob4txieAz+H9ZTlLEOIurD7Ieo+fA7HblHXuvLpcbV2im7bMvgs/lHW9c8q
iUV07jM5iVPW9ktG91MfzZ/ZlMnul59Ptv1rJ2M3DqKI9d93idg5DjUd2c9essYrrWmJW3Lr13r9
M6qkXwglmv34sNInHqYGBg82M4DqSLcsyf4DpwIuY2BZv3qN6PHc8evcuX603mdBrYuHbQ1FunLV
gEqhOeWG9ybl4iXeguYznIbwS+qN5Swxbn3uRDb+7jY4lJ1fUSFOsmBX2+oyApMTDxS13hUF/1ym
AWavHKZwJMy41tF9Q1s1iuptDqh/R2/1CN/gkE3Tg4r84KKJRlCekNwrPmTJiAKqMb+hPMjs1Vm6
9hRsiwkfct0n0JQVNZHtzrO6X+6lLMPk4oIwTse4nr6xdXCPt7KWPKWW3Pd/ppdWXqdFkeHBl+rf
QTbgNBjaUcz7qdYWA2dDTtcPE9K4cl27Yfi+lbfukygXnJ/+/wH3709K+mUoZ300CFPXV9W18oBm
Y/tAZchitJXeVFxJbvGWixnK1b2gFC0u4SA2LPcxOIUXE8/1G3BdHOaEzoZ90vXSP4VzV9/bwCsN
yxH9sPWso+9vgV1+BLS9E03ivmwhLWBxXfBWY91YzrIZ/MPsOOZSMnXikaWX6DXrh2j6EUTZFh/m
RpXifhTu2lzckMyUAEXnYW1c5w5Gtv+56Tri7TXk+2x7tx7ce3cd3RfaCt2FiJykYg7etgAHQUFo
iTP6a506RlGIZRzhWJxTWbBvYIdqLpsg/zBdPdwxikOcGX+sNnzYfdi8yXizX85cWN4fFAvv3HsZ
YUgwFG15M53vWPfMcOOsqKN8sOiPvCFN6dg23hA+WrYrNvto6nCYduNcvrKpkk/RR4x+5ywH08E8
n7SL/TVN1gtQLpVtX97y2bTzgTmiIllgygq2uFs7y3itDv7YL2I6WleNYXKqujDJPqNooek9EPWk
/d9m7IS3Y2ABg9GgncuzU3BPWLLlpja/mLoriwi0Uvf2ionJJ7koyf1gviuWRsfdoctprlWXgjdz
/aiDMpdPXbdE5UdIxFaDCGBiBW1T3owQr7SVjniQks16P4XDok8ooPNt15ZV7Zys+21RU/A0yaec
5qTT1HexRWEQkE6/HsScTChYyomagpFWsea4+jNuW5qAx+l1gIAhtolXs6h+uF6dZxkL9ARmf+2K
XtQm7YLA19uePPIud9LFNqUo9nJk3htOCaB08X89NlbbTTDhPajKi7rfiqfmW9RtbHcoGRE0Q3Ek
wZJ4XPxgvTUZ0wIEE2QZKwIY9vDUYicyT0tdVC1R5kOT5XiPkeVEe4NekngCb2pyejpMD8x2Fuyu
ZP1uTjPXp7yk0J4rD3DeTeN20/O5ALI26ewvdXlXy24oHjk5NPM01C50ICrmyu3Tup2+A9X4NU7B
Lhfu0El659Zm6lHn6rWrr1lj+o5w51Iv0d/Oj8bozY0J9buxyA5Y9YnXy9ErRpGflkDY9m7I5obr
0cmwNPD+gS+/d6Jq9SGevEYdIPs53FSAdOTSD7lbPwCkeeaY6HFdL7aIdXbqmixJ/tJw45FIhIIp
6LozLpvO2/u0/yVBSrf0txyoywvW+gPk1RpdQ1O3gYu6RoAJQhPnCYNEYWjPY5Vrqso7FxEhbHcI
yLT8BqSRJpLU5XXln7GCG/se1tU0Id2Os1YGpwbPWrC+THWfu/YVNbsXnJDSwMUzKWms6AVoDA2p
GxITzK7J4AWUpJFK46RdpKol1bGv5zsjhqI6FBnyregCe6E7Ig9ys5102DneYawbFJAD8krgqE43
G4m5Y0n61ImzYXWm8+jwEu0nMUAHNzUdWH+hYHCMHr14xonCzxeMl8KiJaFhuDTOvyrOBNg2b0X/
e8gFxMq/oBzID2l8RbHnPmBYtkmae5LOECIAeifnJnICblCyAcA3xN/RDFO3j1dP1acGfcl4FMXm
rEDCQMGQcuB6BChszfzgNQGfuJBjYa5LvIXioZq2ukuNdevkKfESxTVa9LUI6H7sCYh6HaKqS/6J
KSy3M04xp7s1ZcuEGmTaou+UZSG/qpAe2nIfgma5d3mNNREqNRijf6SoESTBOUiEvQRcnigoodBx
JhzP1PP90vnqhyNZltORitjmd2Uc3R03gqeCeiKoFfCE3ANkNrnbXaxBifBj9nSb6QM1ZEH1UAPW
y+MyQBQc5ohsqpPouj45oA2b84+uYQi6+IUw4tc3RxDSagV888nx2BM6tDZ9/Z6JaBsfJsyBghCV
yc2XNG76nJaM1kyIiKWSHTmbJWcdt8VcmeV7mYjlMbZ52XeHTMaFPSZT7vj7Zmw2wVVpC/MVYyST
nxowlIShsWd43iUOV8Br44eiOSmWB0EcgNtPNkhDO1WE5CwoD4GFkilJYFEd9D7NDCbm9HhJw7Zt
SCBQTqwVYTFu3hCswNibXMFyOn0hriywH73PXnsd6AMWDlqqcUj2/bL15oJORw73y+wH8T/+d2PR
cvyVGm4a5jgWLkAjLGemc6v10MqNJ5LVJ4ury1qh5T2WYGFE/fiQqi9O5+RpSw8UzbawoCHVk9zD
C1uF16yEMaiMX82Dgr5KfoaqGwjam8Nlm65rlHvtdUK6kJ2ky1n9ZEL+zxlHgOeTgO9MWzXt/KGL
mbGSAgXBkx64MFPrj/kIqLPJMbuEa961x2Z1m/a1V/R+vnB+IKo4wbPb9qWq26LZYwXXHOfIhNvt
lgvqT5i9l7LdUhrj1PzuN1p0f5e2cPK/YT/M1EaWTQcT1ePF2Y+cNfI2Cj34R4DKWr+zgsX52eYg
TF8R6ZJRcMRh1taPPOTr8GYNSXfHfFv90bzMRYESu3FXrQ+MmPBnW2hLAiZDly6Aj63sYFG3rtpy
e7VzXwZHn95K958fmX5RO0fHzwFMQNjDsTxGOU2nSEyqgA/5WBHPSbwNM+tg1KWNltkcQ62dUR2A
A4fla+ldjcSMGWbOeJ5mt6fIKNi2oroDBikWwvMy2tgeNxvzPWF6iXl//6vj0i7L4zJ3pvlPZhFL
ITBU2WnCXYlj7LybG9eBYXoBtcI2MdA6hB0Ke5Y7RyGJMUs+w0URoukK3KGtr1/8orG9PK3f9Pyr
rDuiRYuZmxQtjmkaWexUMqrqM1xs1uOFKFfUmjt0Gos1x9qB5zEpv97Bu88Dd/Yf2KLahmKmAuHG
U4euz0X2gXSrPiM/6Ztdyx2ef2RSbmt96HW75VD6CwGyl2RZopiwHH/mL00Q1D1Xy1yEdD1JB44l
RFlnhqF9w1SxubvRTh5hYcX4uZST/9yKIiTRtBD6Ng996O8DP5xUqkanSh4EfZwIdslAjWdUEdq2
pwzvsT2MceuxarcggPoQOqND4+xcL8VLJr2RlKxM1+1fvQD7PaLlkuunnFeZcP9gs6boaorY83aJ
zcL2hGRy5qG1teuWrLSOv91cM/oPpu3K45gN5K1WWiDqLGsEc46bUV86iVKADLv++KSmLDkTCQiH
PuqhOFtlxweDLoyeBFfrFPiw2+u1JhiqqVb74le5/1hM0FZQMUP1OdZVeCoXL7wGHgHn4JmjRyCO
EJ9h6POvZwKEB69J/t7PCdHABOx+MW76p6kO3DuXbyN18ARuqeEmOs4dpF+oAv86OsTcClsRq4O+
2HtSS7s8FoUQkkbi2Ul2osaN5TE8PJDTrfbSs959suUOxDEY9KWLl/bVMYY4KKOiFykLQSNuQmoU
UK0cWLo3BH6cEO+KzfgQVXb+iJARp11ZqlPUUnTVD3GZrtlK2FviBoQF5WP/ytJEnhTLRQEpm6js
1rqDSNJe9lEK4Nh8VJWCVo6U+Uc5cbg9Qu0QkGXHxj8XdVb8maa1IdKJZ/z7tCzkf41vxy2lXDwn
YWfT45E/j7gzLyLeiqB8iGev+kXRNMoWd5yCNwSz6DL8LWQ6WGZ8kSEV421WZDeJi97fiRxhilxL
IrPE6Lsp52uP2BJv5WnKdD4imhwnEoRxTc5BI8/V/7W5wOoJwL9p5I5LwXnwDGvnbq2z6KmQtLdT
mbyOPxwdoNvlAxf3Xm1WuUtKHsR8bFqs1uAyFxc1SRp7GX2xfR3Zfic7Idc0Hke7T0hAeAj1glIi
CtqTzJ3i4CqNFIdLRfJoDMbbFZmqUoQ+sX+mapkIvC3OYdsi5NzJBJ4IKwzUXZFbHaWFV5ds6gY5
fFAsPrpbQJPTGBb+J1BWffSmypy8mGRpWDLAwtl3wQnWqrwYNBmPW6TUdUsKpvVqCQmQclCx6pu0
vKYsd+1rIyDtQQxiG+yjIWju9Fay7Q4q3hUFK2O6Qu4CVBYtGq+wnme2mhpythitQUgQC2WPmQQ3
SoNcTgeYwkA9gEh6d6v0YSnqbYj3QvYxVhmJRRg1oXcpvXo6L049FjAXMrtknD2XWY/9ObJEchcD
qGSj2vmu5B9+IJ5Vr+XMchpb39svGlSYnSEuzmXrrY8DtthbFhfJvWNpbE7hN+sHMifAoJ0wjF6w
8yMp8wLhn7ulE9csMj7J4sVAAjdu0d6/bLKrnKOHwOGty0Tzw6l194YhNrlKMxJxSJfzXU2GZ35m
aoXVyJYiKG56jt+jZmXItNXOz7Vrbz3QyW1eq6mDvnHd21oW/X2JnOUjHnBNHca29kgtColy+zY4
xGdfJ0QgFU1QX7EP8Ba6c9s+jo1GUBRzyRQ+j/uuNW5xG5GzlEfduNPeLPE8X30ULymDX6moIzT6
oYbR+1AeYn4TBd2ZxVgdx812EKiJHGS6aPXJ81zfldmUbymZCYQ1i6S+7/EsiR30QfiAE5NBtYLn
5JaAkzqHMV4NgFGd/QCK/h9H57Hdtq6F4SfiWmABQUzVJcu9JPaEy8dJ2BvA/vT3052ektgSCez9
1/U6sKH/7qlGv8Bqmz3tfUx0fgM6mHioidO4HJ90G9Gxk/uS7tk5P0g/Vw8BI+pVl2tPLm655tvM
ZXB+slPfGSwEXf7aqGh6UnwPW25tLzm4nDl/F7Ss7d5b2a06pHLfzF96OdVeLXYUTzsvNcaOUxQp
lttNFdp8u3YzBU7cs59ZudAzPRROy9wkYNsIVplYqksC0nfjRMraLf7gpzVx/Jq2JgArYXABabGd
9k4+rAd1g60d5z1QSFBTHeboJxaniX1AVu8WrfCd3/r6bYi8Xp4tWNZxUOvUPK7IXCh918H8nsS1
eEiwuUBQtPqZHAp7FrOZzg1EQrsBuY/cwxKTQ5WAN/9FgCnl0zzb/hUE0jqHJOuIbCNIfaEfz02A
L9clDyiFs+W4M11V/5XuOpLsIp0L939u3kxe+Xo3ZqJrzrlFqLtvVRu9KXSYmJ7LmSZADM8pf+so
STGGzgsfSpzXVBB6rv1vDLT7flNERBhj1vTcxLdabrKkq6PodLocEy8W6++qb1UOJjnz/5/44Et/
B34WDH+SOcXbn5YZPCDMPmofMXs4Q3ISCc7ENYPCY9Ut7QTf0QQMg6m2ef1IrM04AVDqvHiOBdzD
bcN345A+n2FhjYxFov07rjviq3WmKoQGBJpjY/Yc9CoWcXeZ7UTQUtC8oTQ8Gagh0sjfmRjnHszM
X2R2jfjhkCLAE04QxvzXvxCSV0wrxdANd0xgmv6nIfSf5BwPzbODQVUcHBWZ6NwAcQUskJyFF25B
7NNyQAESK2wEuy6JNNOTM823EMgEZNtJpCk/UocaOoR1yOcPPYfOuin6YSAQkP0PLaLW9jPIFIti
1Pjy4ORZ2/8ZWQq3pa67/sLZ5XwLRo1uh72T395pGH4swk9ero5DZFN0YzEg4kwWdQhywq5P8Tyt
F8D+7DmpboaRNRd9gDG/67pfUZqhaFgnR1fb1Dge4KgTQchyTzECK0Da7G5An0kXGRHKKA9nL+66
uyyZrHpLAz6Go/RW3f2rxrFwkA7w+TOrdhz7J93bTn2B1U4HwAxEr5VSOuUqacviw9JBPx/1BEu7
65NaHhI0vt0Pnpq257ZeQvelNYCEV8iXoQZlmK2inGBuVHNe+hRT014MPRbNrVyMlGdQSPPGUuql
mD6K+kLib5GiTReufUrnutfupo2nBklVx/3/0eeV8nftglPhR7oGuLJQFV/ICoO+gKAlQd9ujJfp
EzOI0zJBWU6onZiaDKRYeTF5lY4Cj6zxV8T43dp9MftT/Ag76hxkb4of45NhWVshqu9kHdlZV7Jn
4CsKGRt8VPWLGmtSO6n3DrcTmenkwLtZcxgGUcxXB/CVHMm0KLM9ZjM7/ZC5NZdbkp6qu5aQb/Uc
I7/5iwB5ys9hX3UzjB0X9M0eh/miSRKiBAPLL7cWwHizCE84QvO/uWOnC+RaGJ56LZYr6t+/wqqI
gypXmV9/rrPBQwf8JavpQDgU9w1VFoqfWcF6cfB1TkqmKysiQTB8gMlPtwbSHgdHWeIdpxxmFhXh
UtmTv6RxWG67Rjroz1nptDgNAavsNsTbIA4kn8UOMhhvnNmDsVAhzSoiXWZP9QTffKz02le/nb5d
YOE6o9fiMM4qW74yYnHUpmBsb7dV5Y24tbzulrqqmv7vqjRhtV5VBzOuvwlBDtj5imCHog+OH38A
i6EpwrLtGVP/tMJN6V4suIlBFxKS2d/xemivYpiZRv2nhXxc79uiR+6DbRYNy4IErLhP6zSrd2JM
ihzIcu1tcxQBKMxe8K9DZlEq1uGhUd7Pp8xUmiTnxcr6v27tAfMu04wmMyaby6vsRTqVjtetzUWj
CNLwV3LF5WuZLMOy3IXKMaAojF3D6u26GOQbccpEd91DSoJ92WwhCIOOaNmlDwIMPODg9bAlVAOb
CVmQxK1m6/IrtLa1rzQ6lPk+JCmGx5jpJcxaeI/REONc9MHPyidV8lcJkcx72UWO+awNsoONXKHo
DZJ/H1GTUdGCcClVfktxxtTWPXlJTkVWlFMFS/3oNsHEXzt4Mnfv+6GdnWfRpDQlvwNW5eFeRCbV
xywAXGdDCnqDOnqRjSEnNcVQdk1QKffxrsRBWv2jG8b1flydwmPu6w7BrxglvAp69ueurBL/wuJL
DqmnAHaePduiR208X0x3c8bH82oAw+d9gPJ1oH2lCM6yQAK1Ec0Nn+qmWRxcA0CKOv6W2bqUbXN2
8FzdcSbReDDCTV3Q6aMibJPxp4BV3BVokfydx8CEp2nKL/QJTOJgdB0c/E651wZZ+/ht2p4zaG99
UswOMh0mVx/mILBcorjS5A34WNLp3LapdG4VCKhmh9wJ/6x5gx1nlSb/Uk7fH8dpXbKj51eKrNUQ
IIOHdIFbL00a3pyqjutukyUa6eWYhkNb9mYG7eEL2Mtg6O9Nie2RQ6Gpn5HAxhevlc3rgjQ2Zps0
80OId/R3b6EGdo3XBJtxSHDyQtS206PvGFSyiwld5E8oYIczeov1rvB9TCVocUtCmgauSSBiEAJi
ryrd5MdOGMM/Ktb+bMo0fyw0/QF+P3vZE+h+2NwFTTzy5Ispe5ZSE/QplVjuvQ5NCks0tKkPJTpu
Af+seKwHiNQb9YlivWALfmndMcLsWhp/u6LJIyW6jPKaF9sW4uynDQk5FcaY7lCH8PNbRZLoriWb
4Jfv0hU96SEiYj0tYNJKxObOA5Xl9lgOqNj2QRY3YqdnFPBIYHS5zSKwFvo1bNIe6I9Nh/vVkk2z
xepmV+QKxS2dGlMIvy6zm/6cU6d9o5QoSrYD7hzOwS6267ny5egeuUym76XBa4AHB5VOW47pu6cX
0WwFCRGoyvAgmbsRBRdG0JV43GLMxl1bzsEZsNcn+Mou9dZ3Uui2HBr8I5wyEWEuHpa/qcSxe9cp
Pb5U6STtWcl1fHPJqwNkIaXrKNs4bQ5Cs08eKtUHJ5vl3sz67FbBowVJeaqLjMrZYOrkQ6d6c8lL
nIIyZaruKzOfxVrSrNPb8CzDUv6QvUa0tk2BxwM6VJ7Yjvm6tllMaMw+xNnxo4YkP1W4MU+8Kume
bYWk1sYCul2yhd3u7GILwahZmFXftwaR4KlzUMQchL8wv1WpA0/qoGxFLhNPEOuVTuVRdakhQJk5
lUtz7P72ycxqyw4fgvyt07pzu6y9y8HleZsJH/rUKbTNq1uhddrFowXwCLC04d9IoY25pz2Whro/
tr3KKHwbKRuf+6RlahoLL997EgkBaIEezs3gyoI4oNx5NToH1fG7GPyrUgPjZVt1TO6e0I/NRNNE
C4OEhCDzw+fFzbHxzfNS78s6IVe9GZzhKXZy0scLp7osY2z2UzCiOxr65bnC/Lh1TILKsB5N/7CU
Bb4WXruOjbNUVGCMudnJjsEDvlh1h0V61WPHM7f1ATh3kSey4mJKL9656HoddP4O2s0Q0JzM/bn3
3wcOJguSSu5IGjnIm7JsDG/0ezKAAPslqiKAnkacTdTnzi50Ospg4iFujyv018VBmsPsPWAAPqCG
QeC8qpzXNyvI0q6wJGJdyj1Egano4ZO9IZTLKUMgjt96GiKmDC/QOxcG4dSLifJLvwAnS93Y+YNR
PD3qMky/pEGTu1lj4Z+9wSKIqS3F7BsqzZC/+H78FeAr+giKilBpg2rqgsOsOaRy6PYiqHX+2QvX
f5WezFYUArAUH53jzmfbBUSS17BFbIb0vpDNCdvT7mWWln+cYQifunh1ylOFBZh8cp/MMq8tCGXu
8A0GmB6f66UtdhVqZmoqifjYdq1D2EYHQ3vuIHOf8mIxT33vl/FLBiv62A7wL8gZQnapAsERQH7t
UwAz2oSmMda/ZpO5yGetaFgAp7ryf0hnWeLvum5i8sEEb1ld+8pnCUlCzNhAXKc+R7VWbXpkp49D
1fQ5pnekEM4yQxlyGuRvaSfq/DTEIiQVzO8ZfgZvB5k8A5chjs6Fil8D6bIA91izEIJVc/ZvMrYX
GycF69+UfsKhinnF2UUDJsO08xdxINJzeV0Iec03AGriaKyJqH/JGtJWDUaLn8hZsYOJW0C129lH
kbtZuE8ajo1tl1OQwi24hPc4jFuzA8GMH+glMx9TR9gh8dky5QOKiTONyOrGXci8YfqSTLGwGF9Y
etPoXvV9cq4a418jz8z5ReOl0IeugbvfhGOLO0lQydL9giahv+XG0pnz7Ju5PmAcqpDxQq9G+Q7Z
KmIFHAHint6vujuhPBi+0RGUd1Yt8uYHGUmAXwkD3Xnx2IxUw2UKnCAPHtB6UNyTBh1oWjI3dFz1
ef3d+FVBIhuxmWf+tf/gNzWaWb5Fx7soAGj3vsWu9jBpN704vq1OTq/a3+yudX9dOj0v56kdJQh3
yy2Km0QFVBVNqktAycl3uPS3ZbVqOrxejRVjfrbz1IM8i+JfZmu2i3aW5t+KQjXYoJTpML1qjVNr
45BheIldxoq3SfWCQSHQSUP5QhsThsQLXF8qsqXqm3QyP5WRKZ6coAmSY1Xd3JaTO2GjcnHWde82
XdaMwLa+Iv9tUy2ubP9gmuruSPiwyxYbJpJJa+lbIiedsXmPhptpRHhj3x1xsLVqQ+RAwTBYDfYE
f0cjiCYsZMetPT0yvBrzG88IznMEan5zjpidotMajMllpaTvK7TAxUsrKlRCOv5dLjh+nm8g8vS7
UyG1TxKWt9kOsVd85gv4BZF0GaV/KGp4ouF4US/G7GMPXlq5YldgZ0AkF/rZyVTKiw5B0493/Iqk
L7AhmH9kM8bv3upa8OQOxV9eZl4A0eOSSYAIs1i3QeH16qjgROKSaIE2waeBdCbBhoi+aIxvcrV0
Wj85HDM4HLZyCgRNjHsWwh3G85TMOKaPmqz7dOfXI+K7aBWkTdgy8Kmh6waMEMfVy8x/Xji0zz2a
hHWzlAGgI48CzH+JyJT0Kjd8qUsbU7VVDLu+Xty9047tnvMl3y1ehFa3R0k2v8kROYZc8/6Ilk53
L1EtkvQuVbQXHn0ugBzUtVjW8ySJ8NgnC57fHfSSd7UVLJWDN+bc+KnA8KYamijW6ZbcB/zrW34x
0iWGxxip3SUBGP9xiJD5bVKCCLi0RtrRlgiVTYXX6CBGcTs2U7IcWDiCBsYncw6hlTY8zXkw7nFL
cepMDhFPpNCu2EmIgMEfY0U2oPsd+Owa7BILfy7vPZ2DuwZ6YTckQ1SVZOfNqgKqIGPHwTvPxHRE
r7F8q5gqKNONhAowzpJvE9x8UA2ih7+8iCRKw9H3D6yVJI8OUVC+aHSRfyZ3ljxPAK0bU5fjcW1G
0vFL8ljQQRL+iiOgfVzBYM5y8cZjN6+E6MIXAvAlHuTlns/Fee17iWc6XVGr5hGMP9BO3+zHPuRz
LdkE9gJ3wm+R8G7+W0RrxZezIJn06KDLd+6SMZXjS652oxq7R0xHEQVSAhCpGHvNFpUICdGVaIs6
dp3BbMiH69Fyvxp2mpPt0pFtJq3zYwYijJhfLohCW2Mc51Qql7mC/sAqojhF6n63dmDi2KtDvllp
I8n4VKw8Zfxj3C124uMrdfVgxtrex3zhV3RDGMxK+nR57gyG4nSpMKd1CVYTcnerC+smsczk2fyx
g8SRamzgE9s1GgrVrIAlJXBD4wK0EwJOnAZvspJ++5G3KaUgKlLTpgBZKU9StRhxi9SWnAsRRnnI
4jo0+UbR2XVo3YAAAdaaqaAuAIrkzTW9pHCt5tuDiodlOI2+stHeVbVbbofeT/WpAkpu9iXxLEhf
FKw6Xtgx1J2LnHtK8QcRfSYgm2VJvZnTCfcJn+kw3g/4SR6rtGDvjSZA/iehLAp+RJIBqgZ4taNL
axpgH9+8s4mwr3bkf/QzJSv5+pjMk+WPoNRsxlD9a4Yse2PORMwYBGlY3SFrzkiFG+gMfCmmwcuP
VUsK56GJpGOvmdtq92pWEZIx6nqI7uO+oekH8OYXYtX8a9YFadjo3xDHche17/RWDjvB3Z2h40OX
Z48TOWQkH7jyiEcW8FHCkOJ9bWeEiV5+Vwxx8ZlNpfrjR0H4XCZaeverW03ZHfsAQkZu97napWAJ
AK9gzw81WTM/kV9mj5av8xkJe4/JW5WEzkMTzgvN3QNxyWeiXzz/WaFFJpbO6w35DGDiPSkzmBi2
4YTmBfKihBYSbGQdTS+Ec6oNdMOIwjBhNJ1NTMvIqOdDzB/4t6zIr4E1d3SyV0lGHaI2LlbGPO11
dFgyJj5cL0hMPtSMXP0YxQhe9oog+/My5NHRD9L2sRk6WibWnHCRHT9Nj6UIcd7Z1tNittOyDr+m
Ym3/hRFVortyCbEy1yET2kYVw/KYNIgKtrNYiUtoUEBdVQjs9DAn68Sn4zcoTlVjYJSjVAFkxzES
9vs1SspnR7WlundWHyWL5KFVR2dK7cVbnYXGETe8lH4U/4gZsQOncGjVnWyQrN2TeVWtu0WITu2Q
75bNJS178VhmtdlBWcbPTTPbtwJJsd3IGMnXXcN8EZGYtAZQdAVSv3A1+KW2unKGerMWFbhZAqY9
fQ0DH1B5M3LGSNxlJ6oTLPz0mORxPOAEqpr9khTtSQ41tTuzJ06kLi3eb8j6CF11weSQ5uiSGer6
rn9x2OiDLVt/FJ2XXK4nWK0FF1w3Bq9LMMT6EXEEG13bYPO91/gvVqB+x99VI34EO2u4cI++CP8y
OSKggddDVLV1YnqKP0t39vM3U9t6hhetCSDCjqU95uOG3xe23A18jFxd6r7h5uFgQOLgeXfuoKOH
Ih5pRs/sUIHRh7Ag2PLCVyT+enhGnU8RSuumHAMRKB5MBfln3bMO5Nrd4RctCHFMBeYAvhVT/BOM
dsG7X7WORo8Xyklv+lFEd9OUkO/TpA2KCiz5veWkjWJWxIwAhj9uMNL9FJVC3jtdj0oFL5SVeASG
aoXG2oARiYh0WpxJyK20T3VQp4blnhel20tpySgqZ70rPY38PRPDcFwdEMVN1QWkCNW+pkoRtYa8
5AvzOFG44bXC2IGpYvGTZ3y7LfoClyEhZO+8L2Mv/J6ivKsD5gV8Kk+eg6nkRGAUjgGiDzACN5sB
WX+JmbJqyvG+ULr29goflNkRwt8T+eAuU3Yd2CDSY+X3QN75CPy1aQo/G49+4+AHzvtOXQvTiOkL
m4z03zv8V9+d5AdNTVXnh3bgEMQEbUlY6yb3duGocI/afaALbkGLfA7AizaL25f9xQ0FbseJTLrr
4CfIKwnaucV41/Miv4Z5Ct1T0isWbrROMBypDbk3RF4Pyx+CZ9tXA8G1EB81WcSE27osAO6XuijU
v7Kvm/wXBIRITigb8ur/xDdakS6cA4T6MjeHqPXZdgvZBsHOlkMVQa+r7hwwUcBIe62t1oNB0MWr
H+BsicRUaRqcCFDid43W75BV9toMmfkVw0plT2qS6gFwaC12ZjSRIY8H9qvd4sdw/laTMS76HGUu
kJicZHCDzrWkjGCPxLPEMKpQOLt5fzK2oDCgLhqyPxCw56hIm8B7d4YK7dcYVOqbgILb4jbleZJ/
Wu3OkJIL2rZhnhmoQ16NJG7gcciX4QjxPHzMH2hqUX4R08XRfCD3CZVoB3yr9lpMKzWu0iNHqgRY
/uUXNbAKwGIBQCSnGIlTtV4LkB9ivTpUVDt++QYfbqzBZYYc8tsYXj4sFy+FzrMjFcRVSwDbBCzR
uhO9FqPl99zILhk1OThYUh+HevH6Z8dVMSLJMMxQjVr+kzBzb8KX3j7zKs/PZDG5l3ysyic5TXTJ
NYLqWhD+6B6tOEWGc7RSmCyZLIluQ959i/Ky4W+vG26ISHbjQdMVy9oFXDj79FtNixSWev+hlfDl
QCdzVcj/IPgRScVwa/QDB8WjXzUK04oXzF+kkOj7pEA/uV+xmwhcmoL+1ICp4ThXThwQ0tJ2cl8u
ufiw6OkBFIOAxL4EHXB/4kVThMO1aVahTUI0UV1WOdlrl5fjm4mQD+MoSabySAbOVOwkYeBmQ3JT
/bKyL2/llFLqCvE9bzRBsdsYYQhxEWjTFKLBY49YZ++w6v/l9ccV5ViP6cvFDUpg1UDJaTsPc3Qa
ig6WHePX+t6u40R9SBVQhV2YHO4uQbxabkNNhssGNVcIHB8Ro/CJvXzlhbVJqJ9tDopFpnvY0vFR
jjNhF4ITrmKkuIRhGuONTR0A0GC27rgdI7t+Iqrvv1kSCnpb+oV0uHgmQUpJIERSstPDygL4Smrv
Cl4AsSAOPQazfF9Bo96SjZCTxweihxHHkQurBcRKimaci1Meeg6o9rlNVIbyTIT5oY7q7n52uf6e
sTCN3r12y+ASVEEl2Mbhys5I3Y1/57gheUukgntfOSkVkYtfu26xJDiyag+p6qL0oUQnndOg3oTn
TiL8JMFqsIoEhsydXsberd6jhpmv1An9kLSFt3eERq/5ToXk2CyESwXi15Q2839x1Tin2TYeRRbT
sryUjlQ9ZLNt/smb7HY7lcZ4TxgL/PLAUOqgCSwVCU/0HqfLPomd9loyy9yTnABnoP3AduCESCTP
UTXEexUDWJUHdlBGrj6aqvZoepZJBPlrAFrraPFcuuvNnbv4ZYuOapqDk4vV81Khst+RX9ZmLB8z
PaIx6eKHGEUiMqmKZx2Nrh6ac1LP+uQ3OnuSEu0RsVxu/dYgyf7RfhxtPbRP16y15u8sC99FazuS
sZEIcc9FOkJfdvqXwGo5b9IOORJPVzDdjwjXLw2I5ZbIEYuBswFxfoKrwSHoTnByF52CT74tQX2r
x/PIPam+ltURh3jGEcmIHgv+ajrGYa68FnqDfQhBJ0N7017nRJBbmk34ezowDm8fhXr9VRZD9adY
JuciagHB0XWBRGFmGEm1kyw+TMykXzPIiWvbtMU7ze0IiPnwSTmTvBBjGAuzq8hiUm85ufcEd02h
j19RImW8+S8QDvS9Otew0bSwopZHJ6tM+YdsBOwSaTADhpLcfTsoF9gx0ura/1Ztmuc1o1SAwpLg
3dGOo65kNdbOPbBJxssCG+gDe9T+tJcCjc37lAURlxPYyi0WbZzvIO5Vi6GHS/FcZWo8JyCA4WHJ
u9XZlTgyjlysacIJnw+PXMX0ka6Jrg5RWbnLpmjd/Ehi/pAf8i4XVzkW3A8OcxCRjjxRDhGLuv4P
iJjEUY3xAiGEvWFgaW9P66qBEsVIegR+y/LMi9mjG/M7EpoDco9KvcTePq4RJBFdZbgKyTfDKpOU
fRPuLEkbKbyMn/8IMaV7JPfqzkcHwBwdaLS9xkvQw5k+3DVVhzmOh0FBlsUaU3dEUOqlrTVt5rx/
a43hFlMNgxtcGjSRi1PqgFtk3tZBBHo5zdn4mtddioutxZ3zXKY9o3m8UFMvBlzu4SAG75EYhtU7
uqaytPiSQo6uU4fpWwsaTTSOa7r0nlkjuR9TTC3EkTJEcNzTRR+0WtdPUMareSRfEeUViXg2us5G
we/VS9X5lwZWnWeX6EUkXE7SLfugH2nSXpelytDjODT7YXnFMB/DdS0UZvs4qfuO4Fv8VCgLd2iH
e39LZAYKSS0Sr/7XrVH9EHJ9ffm5jV5mJxhPgTNxLhUpQmZXeDNl8WsDTR8g7H/Im7JrD4hlosde
uvXHKvNi2rdjN72CJ6r0ReNlUdm2qjMxfiarqxvCxSIN9xC6HchGP2BZHwNwh39RllTBV8Cq8W8q
F2ypJp/Vp2q8bJsgIImwpBsFvVQO/rNfSyP5rad5fWNO9m83FohNuUtCu9LgyoLVvodUxZs/5Ug5
1H9sGBn2BrsmxSVaDaZziCFuXnKw0XG0hJ8GhzJKauJCVBX9ayepPyQlzOz8oB7ETbJKI8YqjR3f
AAN5M/c9LogH6Yxu/IjkECEi7ZULpPGSRfJXGJXB8+y4RXOiSWY5+0GNAMJbmtcgGxFWiUBjX7QT
6VGdJi59IzKzXPJWRl/UIU3JT40T47/acIxCZoa1+ZlkpduHGJ2FfybLUNYoyyJ2AYsZFJSjRmPe
frHWdcsfLFR0DmBL9v52rierJ3VL+aBZcfDRQ9ZxXx8NaiEs4hEL5cZXMTXAnLz3clpsSA6I8r5H
bwxPvvYRmai2jvZ+HPKU26Gtt0KpidbpwDd7AgZYwJpZY5ohBGM956ii5t/dEITdJ3kbXs6csyTj
F0UWE3WOZOf8Qmsw2ReeFNd8ECLYkR0x676PtjMoIAbupnjijCAAxkwp0g8LZN+FJtlbpfVdxxze
E4DmEoiF3W0ITlUxV/SW5V7yD0m7qnec1N4Tg+tw0c2qbri37v8ruqr93eYzpos8SboTDo/+xRIU
cGwj036PhD49dOgm7Gskkgz1iuPp+7D3KN3kpxCQzeghCati6sn/A4uf3Pgw5AhVMNL6Uc0fky1y
DzsqY2JbkfzxrfmVnP7Ea+YTWtwgExx2Oide+5OTm79yZWAigT+Pg4cuZXNamJy8iwkgVRA/rQLW
ZaKUiq468qY/CjI+CsC3nOgKzCZKbfkY3U+GPUUSS1p2OVliWIp5omdnoDmQSOHpkCfoVH5jYsgR
ATpjMD6LyvD0bzycNe11wARIMa9dyKSR1NUdda5GALMGzdAO+2GWkdZlMWIF0Vi7TzIbSwbyHkSw
MZK1Yc3KyMFja40kuNW2XnMW/lpLtK/t/KevGceveRoBAI8mT64zPojvTMO1J/sE6g6NmvDgUH3i
TGfCJ2KC02y5ps/s6SihrKH3NbPz/Bz7hGdPW3xN4gSACoNSYwX4pocxWV+zOqjIfUXXcfQ7qCc4
PA4ektxisZu8bulOKZcuwmWe6Kr/qos6vM+xotSQhk0m/45dXgku1LhgbUNUyjNzC4Xs4mdMWE35
XmWkOO4NU1p+WLwi2Zce+cSHJG6XfF+bXNdEUBRx9SMw77m//HB1kTAEJBS+D/gWil8RGgRoUTSz
cXohs9J7hfTLQVsy8hsLoah4bDi69kEQw0u4bdoca5/DtmWnr65qmrFYZyhdnyvXKrtVkyOfQL/j
bF+4ZNj+9F468ICQJBr2R0Yb/CYkLrL0jt45ZrDxdtBOKPai2aTOztcDNgXURhgvZaY2ApfnsS7r
9sxU6ayn1Ysc563uifE+RkOaZDfO3k2uq+8QsedXc9Dd2Ql8/77n6aF31lrNHBgAz+6SJOuvPL/r
B0FbtuQOahEjdz2KkyYULpSIm3X/pbMZik3n13mBjSPNeS2iwB+PQhJetacbaSIDLV8wV/hs6iQX
1cu5mUU+k1PmlXuN8BvwDFPH2fUliekqGuBSKg8L5aZ042Zv/Ca5Qorkr5VsUYTkflB96JIQEzac
Jv2GzUr+I9VTkEIyjUiz0XDy3ZJFskUV6RMy5cikqtCwrbK0X0W7hOMpn9n2ixDsc6+I2zkkcBZ4
YEtFuoGWxPt93GLOcmZn3ua9YdbRG9+HC+WZajxDL9M67vB8kUKGz4LcJQCmGxlPYiQhX029btwx
jOpHgHgM/llZA0dHKL/QBclbUZfr4c6qwQokxk+yNWmxXTs8DnYEUYnDRdj96oFb8lyZxY13Ub5O
0WfLgURsawuW8UqioJO9hBngxStEIhOBdolnPzF1LOn7yjmY7L0kxRjF0nSu4BNJn4nHo0wbuHRK
iC5I8Ql+I2X0tOD5bTddkENqlO6oMM7c3mQhSKs/chlmUlDY1Lq0LStDJgvCkXn6L+IzXK6AsLQX
bl0XRxtq+9rCsvY8Da8rj21x7tEj4ILrccuilw2j96jMpm/yUfz2l4OhAjNDzY+RAOpc6lCpaw5C
84/NMkalaGwJH9/X/kcee7F/At3OrymrMvtp4ZvkCXGKh1JimSCnkym5By+CL8sTiF2JD2wDfE0R
ejQGwXNfO0RFSnfGbRSAi+85seRvFDPOC2UiKEMDG5C0S+zI/TyQfJIS5wpHPrXNd0NE152tjT2w
duFWCkTlnUb0DW9pSjT+fYS/eUd0BHVXXUgb8xaNS/mYdsZb8WDjH94W7gT1D/fl72F5l2bPLzi+
Liy3bwjhQ3EMsTzyMU1FCyw+F0T/S1VcrOyUc2jaWD2GY68gNZcEDSLyAq//SHXV/EwuCDQeY9Mg
zxNhfJephTgV6Afv3YdIr89ztU7mluJjsxOJB/F9Yrn8cMPd8LNNr3ER3d426/5uFMmG30yhgX7s
kYya1zkZCnUXkVe5vkXaZPbTEBl6qFtNKK12G/rSvZW56nEF8d1Frll+ex7ezhv59Y+MQ4RJoiOY
tg6RWMXD/0g6ryVXkW2LfhERJCaBVwn58qpd7oWoqt0bbxKSxHz9HTr3teOcbpUEmcvMOWbffXn1
Qp3RNePgb/OOID4oyXJ8dmeXiUlLcQPyyrfRVNp+f8RYmzqnvqfUGEOfvTm5YlhpKmvpvzprnT8s
C+M5SCuFG0mbA1ARX/I0qOZkLKdhnOfzEdnCLaF6CEKD3mZVVXEvQig0L5AwyABWQjpH7oy1ThG8
omHZMXCQnzZIi2f8miWwkzZilLQODv0iEuu4pl6Am2Pl4wFcAX09uOfyvyyyZlbKpkwfJt3U87cq
QkR2s5RLAOlmHA6eGCuzNxVI4O2IKN/dUu/Wn0o6MFa7Fsf4VPmhu2FW5z1yQwTXiu4V4Ymb4flo
wvIHQK26B+g9E9qNHPcJinER1znn9I5KYr16QVTGSx9YzcHFzb9rvARTaSKWEo8JJBYOJvtgU2z/
ySbs6ptUGu9TL/i/aYT5mWb6+lhY9Hv0jlb+ZpNMcMXZ0D3hhvlGkzr9QLPPjjO0GYb3ZXWukMoc
XWCCjOC9jgDuYfJPQRAA+slvFuZNaGtCt+GtTxcx5JG701YZMOqpU/vZ80L5PSgOa5Q/WX+s6iYA
fjE67w7DBIZEo3I4HnQijyTjstj2bhgfZAp8SkbF2b8198pXXKrLD5hJC7qFn7js+DCvODZyajST
efQ4T3ZzHfjYn7Br+ycqVEoxD1wQrjQ7f67M5H8XhdNhEAhMdB/ZRi6X1M1kcMBoi21ltmZ5mHJ6
PxRKcLICXDkPnmhovqgUdl6Gln5rK/C7MFdRjpplvXeQ3FNpQnxmlY7EzERZzdrKTtfYs10jYzRF
+XubqeytouvnkB+ih6yrhmvX5WCzqGfK9zHQH3lf+XxdJYKGYXCbe5Ek3mcLyOVP5s44IANd5Ec5
s9NfveVvl4XToUhX/7nq+qI8hrx4O5dbT2963wkeyVJGdiMx3d2NNo34btJyxLkl1WlRLt9q0OkP
6o9l1+OM2TttGs0/fl/bcm/BXNm3MAOKTapy1qPIvlHJWojkBn4tgkwikxytuYmc2NL2NYy86cG+
NVnoRnh+swkMJQLj6OLURfJiM0nYcElVscfWi90GCSbnoXPzE1P63eKV077OAuosLOZ9waqvC8/G
qBGkifds5gwAnLe0Z2vM07fFyCtWK2vvwOe7t1E9H5tGhE8BZvLDWrWLOYkWSABnUUe/gFS6iYkm
dc45vw8EI7YHYkMksfe/nEDKDK9q3haO4TO4O35bNk0ZO54+D99b9pjr0UOm8exxWR2LLLHfkT8Q
XYHomaVqAPZD9utYxpPrhR7do/5Gmjm8RkWLFKiSxTtCTOfU+DCIq9ExLip80JBIvLNfNkXZLm90
v8nBZG7kwOdqZlhWxSjQTdNUxa3rQsEqg0kC4J0YB5M2WD5ibBhjk4XRS8ayiZaehEVkYZZkY194
VUZOD/QuBBW1fUSTNf01czd/u4WoKWf1F3rDeedU04xWtU6iNytMUKul1vN6+0sRQbaEl9OSUc+G
aCeHOpAsFkBwA+qlgx3RA+jeHEsidrbg6pwLcgoa0TCYx9vOs7A31dzm5wCjDR91hZZb58g4bIdS
B+zpdjBMtD3A1BtBgsYTCypg0cx9ipmCqXdKl+Mw7UlEGLoT6IOBnJdRD09Ruh75rqNdp1bkgIHF
+g9L7beDNCDuhbHO8y2BzQbmu+mkLv6FIhs2lna4/Aa+1RW6cnldlygM41FO5J5APBiwMikiL1PC
GEOAXB8p/e6tYBv7/rYSojxEJfVEjkb4aQ3+feYrcwEXkDrnKBUcqgKE9YM9IuPXUJ+2uOMhmKKq
uadYqu79+WY+l0gtfpJO8H37FQ6kqAzlnqSQXkDf4Im2hPVfocCDOfkCaBGfwZ65i2HliBSsUm7Q
bAGIchGHQX0t26CEc1lWzilk2vwZBqq9zMGIBZ1y+IfKvfmt6/axujkseXWTgP8zYUcbW1jia+qq
x3ZQ6UcIx3yj2Yg+JqGs95DRBWnJKVjXbeGTLI7BpuVSz72fxhLVMxfWfPaptLrNBJZnM/Zk+xyV
S/1McQtJzg3AhRC7c7tCK26sNze1Aegyy+UbjPSRKYXNAJKPuSpmF2rJlzPKHtTWWYF7AVGIismr
ZnpAbbuhpI/e1ZxiJRjb4IgMCABHUWGxLSr1OlQDzSaBQAPiI/+GTF2nfNeSss0h8/9vRG2qvyyn
ombnLal4UGZNHQwNzIx0qqHNKxc215Q3PxBXtLvh8bsJXpXO/pRJ4jyQ41K8eKzN42qYQ8jj1P/z
VqEOCXbusGZFXNVjRsuadqxnYTZs2PD3t8oi+50TR1/p9T+7xE0OQwH2GEc9FQIrUiIIavXFIp7I
tpXo7IsZitDbZmyxYQMwoPtaoOxkW+l3jbnYAy2/Gvu/TIeTeAjdCZjVPHYvubRDqFNRfhOe1yiA
guKGFh1BvuMOd159dyJkx++76ksVIjusqO+3Re8x2IZt1h4WSGZPaW+6F7oUzhJpOvOXRA9iXscV
KYFpakYtnU+IOOdCQNwOgJ/dsMpM729yhS1d5bQ1FrCgdlFJbNUW+o45xYrolPQ+aFkbthnSPjsJ
s90es1aMmHjYtSZXGBpqrKp2YfqtnEcSIYo2VHqXrx2lbIu6ikSuLh4BVnKcLG/A5tA/upOlt8MU
YW2d3rss9dnj30AdqJ1g36QfZsJXCkUvwuSLUjmbZwPP/BZRzHGGp0JYr87C2sZ1TXlnB67zwYwm
+zSB3Z0iHUlzEFV5gBB5kx+V/D7Yw53sKWkYhu0DB/5ir3DubEkbQxqT9OTwTBiwi1ydwLpZp5zF
Y3uwNONBzwTyWuHKvgaun8UR/jdyuSIYaMHgvFdqsD8scG3Wocrt4mc0HpIbbq36t/SH6T5HjRUB
dyema+sw77/5xSn2SeCoOTnG/KHRsrp4U9hvlQkZ9cN9wNABfCfRkna5xS6Uo433bjp2SKX52B3z
IsQokLPqqoPUQ+k3/5fOCKNwS54LG2N5S3WMoqr4YPDCf2yMnmvN5jQq6zMmgWjThdPwXkCjx6My
L4zW1zId/phyeU2TW41Q8KYdJrTcCIE9P15gCu2kDqsTxrP0SbFy+CwS95a6UQeMtW+7BmfOOD7x
OFFyAV0/sGRgqhHaNfk6dvfQh5A/i6VUrxN8im1ZGrffIkwQN51i9nrT+r1heVjqc8LQg2oqzVoC
gUC83q1g1HcEoQw/GLAjwzIrbTjgohwlmB+4C72bY7m7Ts/zb6sKdpcjf8WvP+U8WXmdbK1OAPoX
eHW+OlNOl5rpjHugBArBc7MJx4vGA47gNq8tJrroSuBy/0KfmN+Zn9iHsIp8RdDV4D6PYdtnp1Kw
zt4Pq+dh5MEIZzYCm9Y/R3hcRTNi0njMbP2Xx1c0h5qN/R+HNNHmyzameVz7tXsKYD48TchO6O1U
JHD2h1N5w/SDsDmhZvNIlYpsYL0FLM4pHqCxY+WRTi/rFxpHr2fa0XGDI3ItnGPgNjeKXlJPFzNP
c/Q10ucFCKUG3Buolqzriux2+atyXoE1CCDNMm1CJjKuGWDD1RTNJV9Cbl5+wKKon4NpNEA41o60
XifIYOa1+c/iZERRhmir/T1AGr96wgPgTLsJnNg7aXTUWgYD3D6TTXOkO0QjXYxN8Cgm0Huh9goa
22oNr1la+gDlDGK/q83oN+fYgGdDNTG6Ztwhe2h2iRZWdIcCxpFbXdX+Li98ezcp+m70gvALy5zI
vz2Na8aoDomMG3VQNn1JhJrHdYgKv43u1qxp7IM2s/cfe9P2XLo6pwMk2EOgoHamO97CG/KYEII9
1JLhN0eu+cgUhyyfOvI89MKJizYTogMLyBBjkYlNb5gA2bAKGOtg89+OHkP1vR8G6yeaG99sAm+V
f8xQLU2c2o1Uj5PGPEpIXY8al+Rj7YML9Pu8uJHhHDq9LMbqqkgrXPCg3ruA8ZpXFlnWgjrn5v79
smli24/MQ12AxKBjmYKvgr6f/3nnYDv1Z6um5CLBadg6A1MphZI3HZYTvQIfE3NUcYVmwjxqy65D
8OnYh+LyyrxSwpECtbrF79Mkz25aZmkRI67KZkVpywA6P7qZ4/GFgPCZ50uEpgLLMPrI7A8cxSJ5
S+rRRJ8TJnl9NhNyfvwrrWUQahtodO3EbUROoXNAHaCnY8a7WtTseDJjAedoEzu/d5LEtYFTw3WC
5haSAVGeyjQPZhKtViJ6yVhS/VwTmaXzihKOf1SgOpcCOzvlRppgA6MNMfk/tpG2/G+q4KBMgBby
wuvQc1RyUi9ZlagEfQX9cemDw4P90u8ZLYMB5+JZX5CFRDf/CkmYL1FhW8NRJaCDCFHhOtnQhAks
d50dxbVUpCKl6Bw2GGWZi2VzygAZkfTwWabzbS9VOeaeDjcBqQ75ggoMhwkx7b2vyuNYT6vem8ir
PwnTsOuTVZJUIPADjbFT2GVxpJsmO1Eu01o8wLkrgsOiAjc8zXDWEiSdDTUnQBnnbNyRHgVKD4sn
n+71CpoH8uPG8jqtL7VOmOCgzW8bGFthPr/ga0I53BhJC+1ws48PpZ4D/1j3TTTtQytfFQa71nw6
zgifd0PBNHt3dC/TccAdiRy/6oP+2t9oHa24RTWieRU0zjclMMGLSY5JHlXDsMXnkeq9gOX11eYj
4hAPvDV3Te07T0HmLzdmlkbeNEiSU06Iw8Ll1HfgnPfCmar6jv+kVESKKgS5HAeSSFNLv/XWEjwj
gDLTKxlFw6MMjMcfRQwNoBLXVYdmICLX7iMmMsJRNPw+8jIK2sqeONuz9g/FQjP+jjB/fgmoww3l
sBwPsZNh4L9HotC/d1XWgbZl2P7cWKP+F3n4Q454XpG0VkhKH5gjusWjpxwKHzecdzx22TfuimA4
WUxXN7JLi8eC46A6mKnKyn1D9N2PlOTkxDkeRGIuGF2mxxKuW4YNNOdzwh+uLwDDJFFVlpN78Vp2
zvKPefz40qeqHQ/R0oc/EONsPNUkKDJmdDU1tASuYcdZKttT6xXt3wG4CHMl2yKbblgn+2KzZfvC
Tzq/LHNnvfHakv6EWoiEs3AsxuA0+Il4mOhavH0jTHnJNOxfqrOOo55fvvD2nirZEPcMDLBsYPtn
gaGK6L6CxGbFKbYMWkVOIHGZqrV9w6EjGfrTKKGqFk6Oo2UOBH2bI12aJBLa+geSEIqACKcO4Ugl
HfWdEMJx5/syOY8+VnIu7KmEeyNa7IRyYG8ZB40lX9cUWwf/DlwgRIWmLXilUQR35CnglZIW5MCb
QyczjPAqWceo2/zyrYaLPh3rcax/rGpGnDYym+WZzWeBfQhA0Y9X4FHFRy+S4BWGeXnlF23YCfTV
cCb2I/gQPj3ckSGggwZpMIiP8yYc933T+dY+pAduD6vLkD3GmUL36dqeN+97JHAGn6uNwW/A8/2Z
r1PSXSofOvAZEWyW/u37rC52lp50urMmpapTApwxhxRLCBtWi1lcAZ3D3pbs+m55nhRqIybA56Af
FQMRkYhyW1WUhJuJLxNUaAdmnFtu0s8F+q2LDXEzP5AqP38ToUjPzP5WvlCVADQ11e0T69FmXtFY
DXE4flHhip/GiO1FaFM5uFUxoy2uBee2WTsnOOBzgdzMSYm7eODkfeZOqD9E65N5y9OLoSA1MJJi
ksIgsXElEg+hOIhOJs3z9LVfGD3vRvBZ45bxgfuUAw5rY8Xf8Joa6Fzx7HrpFnSsuLd0buNNSdfy
rtUNpdfA0LX+7H2r7/8wTm3uLL1OKf6tqcvPtH3eTuHU0Acmazx7rMOaGQQonEgPOf4dEzn7LFJO
DZEl5lvUYYWRplqZfQo8dGyDFviXt2cubU6KfSHqGeLNBBJK3L1F3BCF8gdgmFz+OklNIMimFozw
vgvXIFOg9HTlkYLQyM3Q2wLNNCzm7EWXDd9GuYiJ9CNPzhE0nohJ0jy30bBbJhz9GwH1dNpWVm2W
gz1ZSXEweRi6B20xDnMUz86mm5T+CQX77b2suulOIMrpvjvmySWChrTXJ6bjVnrXESgqD64ppKSC
qoDITAwXXqrZDVE39ZTcWEsLqHwS1xDBJmzdYJ0wkxV81dKkk31kLaDzLza8o7r3JH7zo+N4rf9S
MGy2N3Y/duuxagcyxtx2avzjYvdFeOK2mBiI5zeoqU7ph2HROOxLXbvTTFe7LnhtsEWSNwUUKv3W
Zmy6c8rt/4+gFvY0/Nj91epRb8YDlJD1wUsb+x/K5PlxTCeg0l0O2QXjg7CfFgXNIJ4nqDHnvnWC
f+gY2NJJz86DbYDsMTyTNrIGXwp6aDyGSKA0FEOqh7rKH4LeM/bOcBNb9EWY4QSy3u1SZcF5DSOy
kCmtmMAVfQbUD+Z7XBMvyWFARLLYFzb7zqsLcO1UgcShfJia3zlAFL0xvUZDYnx4zjuRNowGtDcC
SGwqpR97uCFUlLWhJM5V7r/yNyXX2bfBwnFnRzaYuYQwpyIM2/E5Ryp4Kla2/DeImv2A/T27a5X4
sBWr3ljDb3xcpxnuCll4auMDcdmp1l6x41vuOQQymHJQS5TuTZiId/younheRtsHUMUcfOtw7rIG
sZzHALqQjfO5lgzCWutJoEG/K5inltuaQd++swoCCW+5D32DaGtXMSY/IZfIII3MdXRANsZe342K
+mOtDf7W2iUy6jCZ2Srv+sVFqGQExDCtIr4LkySr2EFLUx17rmStSpSxK3aktnD+KxWeqKyeuZHa
trlVU+HnjRXzwGdQDyDa2KW6bFo7pE5V6WzyqYVl1tTLl3TrHvDuilPFxpxy9hz3NWXUvUvq8Eat
MuKMcgpqQ1tHH/Bj/sI68sCwmukJvSHvfzGuvATMbf3HmSbqBWzwzIHHRHWP6DF905b2DmXIY1hO
S0bORZ0LGPoZbYDfudU9FAO0Tkuk/+t8XZ6bzpasXUukmrsoL+u7yEnK41AV8q0NK+5AFtn4jnpI
wZtJ4RhHLRhmxYY7IdjlPrJkwENJtFE6coCmYSA6ZCOJ1CjB8c3ptScGvJza4D4XeJxBaiBeM5hl
2KRAKXG9decnHjcpMIOHvMzkY4bw7S4URA0xnYZeFDAyRWvZqZ+RamOMqduWV7O6YJCoxCPvu2W8
6lLy8odtZ9dhNNVyWTAo6w4Vj4C9R7metHx7irtjGRQEnqYr536nnTGfT6xz7SQ2Va0Bz1JZ4IPh
3bjyWhO3yGi57PYmyEY7DjzVld/lYtgj+NbMkVsA3gIoUBNR+JqjjEJv0xnYZGijZQa8g8A3EASo
x05Aen2G1LPdemovBK9fTPNRLx+D3WXNVqxD2D/OVqqnO2YtGDskjj2PZz9C2bBJEyyph9S6cS45
CaBWdQxS3G3lTCgCGPpEyChtLzp4naluDFtSfrheUv8BOsVtjaaz/6IURxnsgG65BQBxgpCCiGge
7IeTkEayZ31O0C16iRpQWUQOGj33yJHsNrYhLY+hGWl2Q41Gxiwy4I8XdJ+3OTJypW2e1WrhNqrF
yPgK4hkKcwTTceOkwRWaFps0/vPFu2pajrMljLovN2HNt4V7FHGD4OHtXgZ8tvy8M9GcuxntLn4v
7MjYUvHLgg4Jg2HcI7f0rtDIIlZzKDdSdH5Flx+ykpJnx5nNirLQWRRCzE1Q1gfcR7zm5DFD9czM
BIsxAx0Ue43jLUe8QZPZ9s2s3QMeVSc6uCCOTm0E4AVhR2YMoxOlijvcEUoddMmOZSeGjjSKSA4d
mJTQGh698ZaPEZI+/1ZbHUo+jW3kRXklbFmQgsiCCxPmCydJZ9sHYmSYJPIkkTmbk0jsXnqyFR2s
XE2f/YLqAMPchEvyZYMxQ26iVa7iIqoqtk9u0r/ahBL+rssAQJtcJ+57BLstDX7gidtnM2HwtqYa
7w9VZ4WjroeCe1bLkJMiSACfu2+XlbwgWhGPjsmhcuN1JY9uD2hSrzGKWFpE5MmUgaT7mjWG2+3A
53OLaT52gC3+OfywXw1j3/C+WQprvnBoYo8mFc7DcEeD9czrjZ81mPuQnVVE3AsVQZRbBNXIGx8A
5cJzhNYZ+lzCXofnyS5PkwKHtTXDEn1aiWM526C4eYZQsjY+bNOld1g1DN0n8lJAbVQI9n6kpSAI
x0GNQLR1H+m9h8YJwacbLi0KjHEImTfRz+x068FrcipQUZsxrGBoGOVk5WVgOOIz+G79/MjGzbJP
viNR8Jmkq4EaGhOGu7nTPELwSOS4ZcXVuuxt6uHFL5DI39yjkw0sj8OPM8VFVNwUDe2toMYPY9ZZ
nDiVEITopPgcJfxp8nB3fA9tCZkm6bwT4hU3vXoh0rpHVu0DARt+68+fvnBbtQf26YyHsgqdaIt4
RPrsZZFjEb4VDt8ZF8kQgwoIbiNXgva2Gbrj65xXBEPi4dP+IZXW5O8ownv3Tw6e334VtFwWhOgg
jzAv8HzGCFGq8m5EBggOiUL4XEqr/51dfUOZ13NzoBBMr2OAYWTXtQJfOWSaObyzpcjDGia1qeA0
+KZZdnJu4c0G6AFZzuubSpWKVP6DOcwyj8rBD89L7ST/Zn8syKSq3Px3yUR3VxNezSgFygu/++pV
CfmhyCmRBEVogXq2qixZ4Ix9IsNrB8a4DswjrK7I1bLUsiBlBPk3MwNjmNR26JQSJc91ijQLQ0W3
XPlnwXOE8LbbrS5Kun3GINrZYqoffljEzlZMqaL8eLSyYXxkbFtmbNJ1A4RVTD7d5IAq6d5Jw9r/
sBJMPKelLBjweL0h4B0a5Fhu56QY78yEwz9ekJ00O0ZMndqmOP1e0ETQ/RY9hD4r8723avGXS49G
fwAj2wVPkJqJpiF7Q+nTQm3KQduzbAGlhawQ6uSYHUkrGP7ZY1v8WENOLTwNyChPDgZjcfS5rV8X
0JX/wBQl6qlxMMpuOqdeH0aKmMd+KPyHJu1YRyQcpsBsptZ6Tpeute7qQVXfGcnw/3k6JQBMdYhj
GQx0xDKQ/+nF8PslkjwzECgZ9RZUNWO7PzfxIK+rlRcPkoXiX7hG4heNevMUpgvitAKz3wG1E9Ra
O3VJEGNhBQmuJ2sE719+A2tFgcRGUrkl9ZonBMUsLlD3neAWXWwpnb3nSgE435WNRLHWWR6rzb4D
8XWFnel0cY/Y8Kez6csJorC7N0HoWLAlHCMf9pmj3kqO+L9OyDwOGFoWfGHFJrDLF0WKWxzLKiCS
HHkdfmFjB3GwZBmbVQwJuquj70TlPWMU0Eqru1DVKT6kYluzzzspH6Q1eH/AZL6U7fIKi/Gpyov5
yZoX8hv6WdwhLwP302fpI5bZ5aHnqcqhW8/lqUKLe5KOQXWBYDk7DWaQey6a8ogeW10J+VleWOiv
O5o8kirnwPpCw2hfyOnliHZGuesGYrsK2FN7EQ7Leyr169R4E9KFoti6mRtcZtxD97IZkD6XoXVu
wtmO7cH/XHlWdomvrwpmTdzA3kOeQLgdYp6G/SzDR1ayCh9NFGTmA6/COzv78LfC7fRsaWAFlPj5
MUNMSfRzFX11ElpSKgy7s4757SZpq4qDdRz2S+TJLx+u0ruVNTeA1ejUT40I7Ht3ypItiq6vJCSf
BmJk0KFa7YBAMA1RdzieXlcu/Y3GIABgy+pj/BoFwYZz/tvaAOaWZbTOJYkpz3UBpMGu+uUJ/SAB
Gb1FqFAY9hek2PWlLMfip+tS+B9FXRx7YgEfLTOu75L3MqaTDTAJ+esXXfty4grF3ZBBHn2fc8yL
jPb9/4LO1hewSjfeZZ/8FhTzcRqu/SVSobpzMCThmR+aIzqu8W1EJcZud1CPkQposHuAkZYd6Nee
tDhIGphOoOss/F3NDw9jtNV97fyx0U1uQ186JzDc7tEz2n1LilT+N2JzO/QOAUGoEMSTI4byj+8X
6sP1Q1p8p8WA7LDH7nqruhIVpg6rsvE0YJTeWVBRZKeKg6i7/1qMFTtIEszxKqYSF2NAgyct4mjf
uB4DX1RchwR0Ag4YbyChh4Sjw1Khj6VaQR7mokSLTVmK+0qZ/A0sUIVemtoRWcm4H4XUR1820z1U
V7C+o2QGQBwRs8SIASMGP9YXTE5OABAWtC/FFLLlmcMNFXP0xOUia9DWS/AweeF1xFxyX2arkhzM
w3RybKv6RpL7goWk+3RHrDhRNqKUbecTEU3JW1tGe4s52qdPR3RZhto5tGgi8JgysMVCNxx5gJ4w
DH/kA/ezqKzxH05AbKu0jZU3D08cc59Bs+bvpe9NMXxaplEOGKiGlEVAzQMDdsZcb3MOvD5rMADR
APgHx1OcC0AGMay6Q+BuEwKUXipIUgaWRr0TbVQdoQerJ+LHMIPWU3BasQftK6FP+O1shCNdVMQE
f9O36cH/syAL+eSnmAhdsK4d7rxPq6RrQD/R3JENR1CNh6wGjt+In6gh7fnYOZl39KGxkfANrJA9
c8PkJp3W31pkC+p/bfarUDippvFdWDbCcQJlJQvZFDhCMo2MKukFuOGmfLlK0sFJwbXSd9mrZLuQ
2vdamoxM0NVXwQ8glOmxdFlEbpp+xaWALY6hPFJR5ycdBj+WIJ3Exu90AfA/dbuvtaufs86HLDDI
OwVvFLVNTUgG/44S25iyt2S06vcia8yV30RuuLKDg8D4zozZN39tz44+ggktZDYDvFfKr73dmqLn
TwGJgf5FNxM3aype3UXh4/AdfJ5OQ/IpWdgvomgRYhdg5Fa0nEHxhzakO4ROPcfVWoHHQ2venWQK
s7zqECx4LUNYiZBBwcd8rHybjejQrp/2TBTInKDJZ1/oXNjQ6p03EUwoHDQXAcD1k0qij8mH669p
oF7yNMz/MfdEQtHljADssi32QS6DGJMBdg/KwoSxa6d/nIC5NUUvETcM5wnxUQG0v9ZFbTRQq+IP
EHhFiRhCB9GtIHyVOocZ0ptSRrR/DL+3fRKpYzrV/+tJsWXQFr3no20+cPpRvrOzas+cxtlXlUrn
0vfmP9sgUACR9pV7wr0oh3TsiWyAfQJ3biu0Y4B8NOkDWyzcoC5r8xjBFtb+yl72ttbNA3YVCBRl
zy5lyLCMtoVsFG5ptnMQ9tS3LgrvvghN8ij8uUAlaGVbe/TfoMGmb8xg2EKrUTxaVpV/TkwXnmfR
YyaswcQrcJT3JA88ElzgPlUmEId+mfMn1xLm3anQ4+pS6BuZ9EZ7tbrwosKiP0QR3F5qQRfLF1SJ
B7wlmH/laLaMedrX1rMRxJaT2rVR4mxBO5k9Izf5lPNOUDBnJCGi2sZAtwbDvzKBA4bSZ3JfWNAk
eMmNOCpmg7FT6eRlrUJoDSkBeUgVk3sTkDBMR01AElov9xsbGM6aeR6oFL2R0wqD5gXQCuAbhBrz
GzS1No1lRNO58W22bTp1vbtlybt7DIys80XqxCtz9wcr7cQdoMnhMs+hOmOnUO9BTw8pRaB2DIOX
rz7NnuFEIqZNwycIuV+253dIUZnXbWoHl47MGuclgXyx1/4yXFyn4/bhGtxLObonsVQvN3/wjiwr
IPWlY7E+0dNhifhCpqAa1babUpqz0B+ijUEE9pjjqDwbJA7XwNfij9a9BBxvQzncJRg+9aaR9MAX
WfjyGA6NfaJ6F8d56RVRGXT4J9omm7KjdT7l6ianErP/Wa10PxGbhrhPpNmNaDoESuW+f17aWh+b
fJ7fMe03x1A3cN34YgMgg+xEr7Pq1vuoZ6tuz1Z26aPWfS2ckE8bDkXEZIkf+MbUGB+tvrS2pZW9
zjm4Q5IDYINKkEnedrLJiDAGzOyMZwvla5iy1/eYRkJn9bJvNSRtLKYk+TC2foAg5j87+Q1lVgdJ
cnEHmT1W7Vj/wbiGEraCZxqNRNCytR3br6ZgTsPC0f4tHfJVGt2OcR+oCih0S9SFNSYvpHqwVAR8
/EPytvcN1OUw0bti5AG5cSdEvRwaUCX0iqikG8aPoxsPC0lu52JgVXWj7sd5krtZzAqJ9EbUmmgY
rXZBiZ04Xs4iul53dqXTQzIzC+XJKbZNIdwF6SW3SqKoC9xVtr9ZZvTBn3XwpmeT/6IQRmIB1Sv2
8ZL/WxqBEoAzo99oEoMPeeC+6wl/6yZa/GmKMZxXL0xKSpDhvm1dHcwon2NjDCIJ30r2svWTh3yS
GVJvOoUd+cZvmVaa1AzpPSFxAj7GCV5S8c0NQQEedoyClA2cOSxpPhKyFF7pSpHDuTqNESiG+772
rUNaC/EvKiZIHzfmOmEAGbV54r96JLzjA3LUFQVzD2AwWWBaEMqd17MmEJiYHjaH1UjlOvUv+GXW
Z3hqFg3+EjDcqypzyoEPUdEtAXEOXRgTLpgg4kzHb9+t7X3rds1Lm8so5waxszgVgj4jDUk8aJOW
8qDPM8DMkTyRdB09qEL335qr6G6qguAPLqwxXlLNXoDe2yfkyeVBUP1aRhvmye02YYD9XXYEyLON
mu8E8+RjjsXkpciISYxd124+Czarvxgrsz0ZmGzaSls/DR0kBqfM8t/OcRFCWeMtPyvxLij2ioc1
msmtXCzvrUH+Gre6HvdpJIKbArAL39F09H/YTiYn162Tt0WND2276rMu4Pg35N78pPTOO8weHBvL
4GwyuBk3VoqAthMSBC1K6/84OrPlRpEtin4REUxJwqsk0GzZ8uwXouwqM8+QDF/fi365fSM6utot
i+TkPnuv3Z9wR3b/ZKeGgH8ufNFcnRtxI2ieG8Drn8Asi8Dkuk/AS84XJzSmYxnx3h4LNjeokGb/
kDAX1fTHrkAuVfwd53J4KIH4XYUgQIbfE7C6PpEyzIv0h6U/p3sSaytKVzV/hokeWTS90wQvawP1
OfqHmJXduAbUn/OkKKdplFG+Lsp8I0+HgNFRP7ite4Ztr5bDzQN4nK3h8BJ9yBbvSsNqRy5fjrQt
COfULsibKuQ9Ww5FdDdr1TykTa9g1E9NsaGCbXyCoqgCHlGd7gXNPSGue/1eIjbhZ/g/0taYS3ef
3Eideqgj3YnaxuFAxUxxbUGBbpyRa9YGNm4PiCwvNc7dJPrMxEAnMlk0Z5NHUx4kY8QNE1X4TXRt
SYY2ZVULqPWeQe/c0zrmAofSqSAlFzLhPwV9pEhcEBvZmNDn/q+fIMxhKapwcbcSKWNy4F6OhaiI
w/CA0dCb7lSeDM4FF1G2o1gifAa0YTDpA02qIPGv1WTtNocrHbSO1dIM4a6dLG5KJbRhdn/hcCY3
qrJE8qVml6/bxD2B5/+1MxN+pNbqP9iIZLucDyvf2ovr+KngtRihNL+7sE3pCJ2iajNqDqNuj7Mb
ZWm0a2QFwzpMTlnvJ8/ovmNe6v+vT9wvbII2HerwIzlCBn8h51IcF61pEwRbj70VKxoaIJlv6sxv
WTk+hYSNfsIWHGrWhA5YvML+jcTQosmgil84dTxtI3hyCK10zVESs3eCdpJfkEuBzVezRd8QVJmD
RcMe36iYsY11A/m4eta1BboqsEkHHvI/+Cm1cU1r8hNbGEDteaEu53nsIUMQOYvPXjI1/+K27e6h
V2akcpv2M+FUOhGoVbuIrtZnGkDSo0eu98IWtd9rDvNQUgi8mLOtlb5r9skh19u28D27bu+G5ixv
WhE55znThIs3D/Mg/oYCgx5qisOvpNMDUPHxrp9EcrLMAovZNPV3jKH60UOM/sia1PTJ02WI22Un
HvJU6/F2Mpk5j7WlNR8Ju0oOLSSUOrRnEiVLnRwm3JefXRTN346ZL4+N22e3uV4EZwLVFm6jGzej
c6iKVkX5btOouutD+y+Iq45qCqimXdFpf7SR/pvJUslBghNbffvlZzeZSPhrTUVYxA7qlYi/M7wf
LANK8+zQ6bgZlZUQxyd0BrIjklDNIFg8hjGmqQ3kSOcYKceC6FOmTyuDa6NimqWckW92atQQNkha
dcyaZu4+EqHuX0gst9eSOx6VnllQjzh5B+sAGcbaL9gdEI3s+UoJpfqzdKkGPmJB8E89ReoCy2lZ
doxS6IwRWfPJLY86LzMi/14YW9ehxhWlo//j5MydN8WtydtAVHsnF0GgWiNw8hmGtXogsjw+LXHU
H0tebSWBWHpDbIdguQVOA5MvZAf2LqPrU9GwBEPh5PvEC8dXOCr9md7r4m6sFSTQOGxcr+x3WSbC
kkJW6wzvrgkMHqCbcSemBAXuoiCwTMsMN28S1yrtA1pPxReD1DgF5dBTF4gl2Tg7WL6NwNTYuIM4
YJRu2eXthxpQMu9s+6PQF5wb3CuNkxW5c86/E6OojsJ4Z4nqAdSYEoEK3yXDDyANw8Qi5sR8+Hjy
/LZKcPN4k0MRxpolCWzcUu/lSr1/Qng2HB9MnHnCd8YuCDm6ENT/CaF7fsKc9MLOEfmpLyRbwCSl
tO2b8OL4hBIeGUFcjU29HXGhTGcr7vD2Ul0XpY84cEyalLjk/FiOoVvbImehcsX731UAiOP0E0US
7xOlpPGyIfaDsdnIJkEycuaPpNyIW1SgkpbsxZwWFum1bASMiEKOF5+nGYMyXUMYlj2uiP0yaVeV
r5wZs3VwmrW83yhkktlz5tk9mpaRFCxpMpXGlPPEGBoKr42eRmxJd2BKOCXiTCMTDajFByHI6C8t
qzzUeDyYU/LS7TDqGS17Pg9e0rHQjBWkKb3lHwkGAkTu0o+nVi3GcgJqWb9AZIYM17K1hqJQrfNY
Ko3QfYT2ygqYOBXvTDsGOgStLNP4nYuRIKXHHQsFrCTUeDZJvPJIJH1Bl5Eb9flBQQeDgz9BByMK
WsN/A9Wu70enI6mSltnHiFuV4ZD0nLOakymHU1XtnZek5deS6OYCrQ8A8BYkn4mAxhofKy0XYVl4
LD+VHYP8aDQgF/40u/q/rNPoRCE0pZ8T2ADcOKsaSiX/kURuumQ2AOUVQpzGcZDygchOzdNfGzQq
65rUzrOhitA3HaMsdi2MlPpcGJ480M2mN8cxy8HhySkx/qyYU2Zg1Va/lhhlUDh0YmxSFg0v7GC7
hU4a8AlBQ5faeE4M3f7V1cAFJo/d+goNwr5R1iLfI450LrKooS9dyFXJN/Ag0+8LtWwvigqqjcc7
FoSn9gn1VD8CqlXIrWZRuQHuS8P1ZcFmdYf4hTWDwqP92OTjs4nq+qP12St9wXBcIg9FlVA70QYb
hIqa/8AYPuG+xZwdZuaMv7aZnkGuuGcuNowfERf0d1z0NDnQk4q2Bm8+zJTvQeXc5Kb1zv0RmUEV
2p5523tL2ul3ttIkoESFK58zoLDbhXdo8NszUJB3QAPv4ycMGHSwYkWI/1kDBg8eBgjWzvfMof0O
3ekkyJNuJjq3K2t8pNphWwqi4lDiHklL3t01t+gxShLAfXc6gYlxGlvKzQHk+gWGq50xOOT3gB/S
uxiZAVYq0q5OnR7MrsvxhrjD3qQdET6l0zwQbpGPdY8Qvw2p54JhMI8BgZMPnI7jFfVaP6dRLY+6
cI0Pu+/DE8A8qq5czas+l7rxrplaTVOh/ZIPONwH3Uv+zlzv9zphawK2MEcqnDa5x2baVhszcy/u
ZE5XA/TgNq90B4QoUTbMDfFLw+ZMbOweoygwxDsis/GGLOheUe2qnyg01KNbraNKeIU/BMkSK4d7
lrlR35gD3HYdqJZDv1r2M2bTyTTcpxgMLLwoAAqFIfGwtHVBvn6xwVbkUK+gRb8XbvvrsWAPINyE
XzM8pX8hpdzcj5X9KKAbBllYTxvL1Q6sxRC/C5fXtk5K5zI4Btkzp+P1k5TVa6SJp4FB82gAWQla
CiMfoDtk7FU5olh4HaKMeEnnhVpQmnG9SZGt290EXf5aKlGcudKixLl3loUJJovGOYMLDknFxnrM
dDg+G0s+2xu3BWScjzSalpw4Proymwcse3ucJlwaWWKhegxYE2fx2RKP2PSD9eayZPJZ7hQbcuw3
WXvhgzaZ15T03GYgfB1ATOKj6vJ+Ny9SBfPk1Tv04NJfNICig+jqb1h+fYCvtQ86236PZ3KRtLNv
meYhTMIxZo5lveDp0r1gMnVOQuFDbg26tNoQ451qiT+bynvJI+Bx9AmDhnG+F3KQ0B1VaZ0ljupj
GcfOO7vxs1hwjBttklCVLFBWB+NzntVfs8muHTCErlGmhZCqN2crLNK9JZ0jtlV757iiQtkJ4wMe
5dyP2hgtsRJzUPWt+Yjw755FMp+h66E4h+MLZB2biWjxVWzPZwyXX7ExSPI3LZRsbMsB5qc/0CDZ
tEUUS+LnhBtB29fqM4xIiC5mND4OOopKTvc7p4R+opYDe89Uy1072QZhO2u2m42My+bTwHwcjE0F
JrgZsQ+f6euUzlZJ3g08GdBZDWMzuXh5WfOIPXAk86lZTQ4MsQy1c277nYJAMa7API4n7NRt5Tw0
mEAxphvxTqcYF3GNwnJm1p1BHBpbvNkfSI3hURsNtYlV/q+w+Pr07qLdW2bBk6u33QGqy7ht3aS6
hFb/6rGEfI5aC8EpxeuoKCDtQmtfS2v6NnTBpcJ2LxIdjJsY7CBYF20AfA26Fqm9A/ij7KEDH7Ov
e+1bQTHe0K/V4xYmdOE6TkdlBkfRQSat/KZnELtIlo8VnfTkX3XFFir3DPWAk+xKcpnCcaGzy3Hn
svItew6PudS48zI/J6e4HBA5IAXsR6kbLDJIMxS0AYCQTBuKbKkssAnc0qGdGvQeas4n8e6+x6GW
C8Aa0hi4kuPL3AD56kmSGslDA3oogDDV7BqvTl5jQ/uG2j6MJzfRYGgSk/7Fd6zDlQFgvcf8X2Gg
Tmj71spJBEtLiy3y6Tgdma55D1bWcAZrox1SOdSPlLKkn1zrMUoljc1nieqW1HP1SCeEvJiWCrz5
x64SG6WoJSi7ksYgUiyEECvyio5jOkfloV6k+pA9urklNp5randeNzhYxj8NDpx0PyETftpW7/xV
g4uJxojmeavSqDOPLIG53CefQ2eHN4e30hl1McBV4F6JO1yEJSldTUs7GnZsDt5LhSOfNyycqp7L
QkL5TzHl+LGrgSwp331WZX+TTmIt95psx//xTnq81PPZWMroPdEosHZDU26R6VwKgpw/szX/a0al
npqYPnMbKgnCQf6tuyEGkHi5uFQZ3Joa05ceFZemaFp2o2aGiznT/YLenu2CBSTfCOHWwTwO7ivL
YWId+cDFcqDKZJ+aLW+lRnoXd922DwkaJDVL0DmiSDfO9dTyAqxF8cKWhfJZHuvJ1isAHnH2yiWL
A4m9G5k2jn+7QhRIBZsm+KNOIW8s82/ROjbCicuv2TI0J6vszQB3fvVMR3dI4zX9TDtTp8XdiUha
FoxrXxirqC0f+tdWwx1XlK5DyV8FOKmWzFI6u+bGW7Ej7KDvk6FO+jC9u00UeD1eq5KUzTJZEwD2
smYXbRZ/I2uua0o+NNArkpEQLfvaJ6l8yxYaXKY5venC4ZXVtOJUjmGQt9l3p+WwbsD9ezAFnZlf
JnEzEk7R305bhjPRHgBMI+c1gBf1YHuehViftPs57tefoYtujhmvLz/HEhfNjbp9ZCTdC6/S2dfH
CiKIXfT5h3Qc50efjPQHFwJolTipfMrqqt9Qho9JQirGH4b+o7OWm3JSJIaJXda2pyEgXpzu7pj1
fugBmMj2O8KUvGVhlZKcmvTDKEp1YUW2NkmvZJeMpc0YK1/gadzyCvlmgjvBJp2O1cJBY5PPPprt
THhk6qNk07W0sQ2qLnyE2HIvBt0lUDasW4/6lV3Qs9NmIdGQqDtnepm9dgvbmEEqmjzRShX7wyp7
rSzOValFZF5BAB8G19vDZf+H4r3AtO78HPjYOckwWiZQvo88Jva10uL9NBMDG60yTHcdUviuLU3Q
1skwaiyD2W6I+rXFlLNhew5fxWDonfQCWqegwCez11L1fBEPRO1GncszeOiw+/RqdYDHUbBjKSqY
M95jlpLLkiE+DFI9FHTJOTlSoZeeGb+i/YR14qLKDzw9+LGHF43OMgfMSE38CKMCWvoC5GQfycpl
8C47RWUbqFEN9N5+GPEdlmN20LvGCBppF0+K4KBfJatimBZUQXU5w3Dh3CI7PRgk+ciYTt0fjPzN
3rK1OaD2j+HblED7hqG+qiW+u2BqGElAOxeAnetVDDcNUX0TVk5+uqx75gEyqO/Mp5fSxvnOrlX8
cFmnqsEiX33P6ry9moQSqRtFQDbd4asVgtTLRhnJPR5N7NSOF60aJ0NUBnkTzDZyjZPUF69XN8yE
T7WB+3mmvnADvOTbU2V1hkdT+f0cMy2qtX48Y318brW6OfZO4u2miCiiLJnbkuh7LlpejvZkB9g1
XmKjvNV1y6sUgXSCxhHJw8g4dB/YaRIYmrAjs43Kx8Tdd0pqz+QeVwmXbbWJU3d99o03a+XUpR5j
Dl7N/KCJ+GlhyYMfJ6t2ESbqJy3sH/MM3C5Dhe6j2Oh+7TbpXx03AccMD24vvGw/IWP5nCAt6Ca8
Sj59l4Iqem14SoZB0fdDfGOD+zeNsBSt7X2Jk3zUgvAKXV5ru3dzjmYWmvAAAsXPWde2DEiWcNOL
4PFyAYbCvWsTuzy0aQzKKQQ247i/YRdfbEzVIFDZ0mTuH64DznEBQ7I3R0tcJUf7XkuJAk98L8qQ
lyMoE8PHvMuVFsm0H4M6dMcXV0TVLhFu+kIJwqlhp3O1ZGP9I2DDwm5Iww+LzO7K3AMGVw+uz2bt
LXL1gbgtlyKXEM484dmpFnR1b5xHlmDYgnf6OnTstJCplYQ+ndqRF51gET94mj2itQOFySw6E04L
AelrDkj/JBcYinxza/nlFbK7t5r1UIM1YNGFQH/E+o9RMfb65By7oPlNBo4N5vb0tmRsT4aBeoGU
p+M1bItkO9VG97GwqEP+oIkbPE1ySoYoco6FwK5aoYcwy6OMwZGG2AfEh+ummcfWnohVvuNZq/YQ
D1qiLQD+bDrn4DRLXMvMnVQnQSPlQ5km7QbMjk9G5NoHUyhUfDJkW/ySDys+kn2sWZxqzJHETGZe
jWdTTsWzPUX9q2pE81BlkR508TK+GNQCoOKhF506B51CFPM5VzTrVGbBbEhR8C80a49xclzDVZKG
px3+QEhYRZQMeUDhUv3Q1J0VDJ3xJ/PKk3D78UdxhzuTBDQ4e0nBTOy8rO435oPO91lhOxgMmwZA
QJIuYb+n5mFkxxqGj/i4h3OkIie954g1djAK1KCjY3Qc+zVXZpKeqBCbuO46gwVNJd8aYhS+TW/0
o0yQpbWlx/KN87G0eQdk3ZOU7o8xJDFaVWvtc8Ba/uTMmJMz0xMAmp3Jt7l6BQuDxL5yeW6KQYJS
mkgTRZQAYWRv1q2dPkHFsSIL57qdLX9VnzR/5kL+ncvO2eeqzXy24HGGobDgWUZuOywwZJ5SUWhf
bl2FdEmtQXZ8xGRNXZNiXrDHDRfTfNhAmf0LxJegpcnbZsWsbTOqOPdcnPpt09Mqww8PFiNe7/Xc
5atTV0U1IXsS5nZEWRte6t7cLl56FGWCZa5pFd7YublwZAIlwDaOJ1sf5vduMCtIQ8SpOCzpu8xf
BouF5UmOY4p5oy35moK5wrXYx2wGERgoikn4RAJsO47cgxDojnmJUWjrYCPb419rWW4mRftGPQwZ
X+AytjgVIBCq8UFi0mLzqw0qXucx7BOK7GuVYMfTh8uCjxkCiyOFvxThJ9P2crcJVOsb0urmAYlK
HQc4Cy+klyWUEayBb41UAPsxJBZ3XY3jPos9vJc9/7iud9EvIMrB9+jEPJGN/yLCUR4WnOyrpY5q
2GItaNdmsKIBKJWm9C1Z2Xem9/6cTSDIsGAh4HnKiG6h0zp+4vG9xPOOTaMeEWvN9IPCmO4UK9b4
XHBb+KWSpRhp++GkAx5lpY4OyfqfJQP78hgzIr181GawyP4mTEZo1opdcwNzit4sShxd4iyIaygm
GzSHbM/6wUr93MC+gas/Nl7NTL2lc4kMOc/Absj/W1j3RPPbxQW8T2ilaO+mP8r5llG4uxlizEY8
P7upHNwHHDfOtcWyC80YWmNjs/6dBeVKvA/+JtZgBGExx+zBxrfItGC6ApwDKcMd7tgsy4ARpM5C
VDklxxMl9csmWVS+Yn8M4zzosbx2DMIHMiIWJT0gSuHW06nTQALDwjaeJiMhsMVKyM9paF+sakFF
OOgNu4DSi+ND7zbErhNQ33beebsWHQazKSfvF9MVrvawt1/D2HznU10lcEy6m0hLL0sol/fSBmRY
dSPGttakV3NJykcj05XvqhljddrcKSRldR/Cd16rL4zfCP0DKOC61EHfM0jIg6TgX7KuGZC4eVNB
9wTOIjl9+fbM7c5tMfLUesWklFJcRvWbR01fU56pIxlopwxd1ktd5qfrJBqCLaQjY3JRWvDb74jI
biorZYr0RuqjQIbf6lT+zov7ryfRT7IGREmvUX6FTynHc9nbWEEXetr9XkiTu5PAAQqoEChnklaB
6Zarf2Yp+QMX8UoYjT53RzrJJy+SJ9KeFC0YpNmhljPw0+61sM2ghjq8z8BBiC7M/fTA+7d5moho
zkey5xaZKv4y4zSYOTXQAHu6Y+zH1DROPf7XA6JqcUjTnq4Qk7Y+9njejgVBxbLTwLBrRul5wqRx
d71pFwMY3kvdYgme699LpO1V01JnmYNbbMYcfSs2vad5pGBBTrSP5HN9dGtKqbCCaR8Rrb6wH1s9
5GlyFhCCjfFVdkNcB9SMwg8ZQYaWjuj3DKHtqVgwfNGRWd/cdjYPbTKuOAda4zxTkSewPDY9aXpm
R+U9pp52Hy2z2tngcHHJami4+WhONAE1+N3bsYMj01Ot6a7c1fmrpoAN9j5N9ue+ALuyZiPcr8pS
YvandF6Ksw78/Fki1VYnLAPoFartjqqoRqimrRs+qJ7H9sZat8r9qcpAPsRzMYyBcBbysTu2f2VH
/qYwz1O7Ht6Nap6nbLqnpi52ZqO+SRdN9XZWeC7Rh5j86oVCSOjnpGPbCPgOTqkIO5uAQbCbuBke
isTjFzjp4u/Ue/UpRKfD3Ij017r5q6YRQYxmdHQdU1gMQ33TknyPyOZO7LWnKUKbzLH4ZHqG6ULP
gRSF5IJRa1ojP7sLRa9izsdLZufg3wwZNdu8dgvetumom1ssC7Ryz6P5xrFe/WMKWN5rLpeT3y5y
ekZrVc/2AoY8JY99MFAkT7mmv62obJ+eic6PdNN7wQTdk/mJRyziVt+xqNTrk6M37pFhwuDxn6SP
6RzBzqSt5RG0wpwTTm5SgtFReBG8lbKbZiljPLMJnk8gVhwMXG7dHzBbjB6rDmxMKffUg1RjeDWM
Bbx0L7OPucidPzWtQnd7ya03Kl7ZCjSFcjcmjGieIkWH0JZlVURYJKQQu0AS8CAdQJ2s7fY15Q9+
b/KqDgZl+6gV1CYuJHYDfkSTsUwJ0tCc4uFycmSY3BOobNfRhWaGJgZSC1ZkOgXJPJFcKUaRbWep
ur9uxW6+kw3yEydV4Dpcsiu+u1qRzLEPdwICfEMw7QDLruE7yBWPAlt8zfTLpskOihSG6MSddzp5
kUNSePKhWrJPMOORv5ArJiMnm1PstA9Ft7xUMKtMxcoIOhM9NdrS/usj1ENPVjiyHVaAo2NLFoxF
rm0cp2hgQ8RiWP9dL2GZ5D8FhhDfa4YGN1biLaRZtSwY2tA+6ICecW7m1fvipHs7KR6dOPnNHA4B
kvjEsvuUiAJrCN5f9dis/RhC0hWeaOk2ioEnpQP83QgwqF92CGgk/briTfVOxq4MDjc6LAdsi6Mp
0Lj2H3VlZddFEbvvUJ9RblgU1aF36DCSHTJuCZKo2/w8UPv+SH9yxZdmRgUeGhUkXi/OyDdcnWUx
7CtizZcI0tC/BLgAVGHoT8jJHteP3Kxucp69A7tpEx8WafRlamTQSfefpPn7TBsQIweo9T1HDqhW
kfIh8BgHcmJGwNe6EAdzqo+aTYJLH+lCD02vxFa0g3GoXPPV8Ka8ItySN58TJh2CvCCl4iBPpPmE
v/yJNgfr1K3chNB0H9xaEw84BdlmslmmsNbIoNfH4VPMlnJHw6Upd/jpeypBBsvzgULOr83QG9+R
gxXYdAlKDWll3OrBYL5pwDvrh9JrnZ1oq+JWeOm0s4g43SEbCi+Y+dvlprMsBTAbq9OZJWf9ZgnZ
tIFS8ficqdx8WNKQr6uVpAcikvmJWZANiWOSFIdiuW7XGW5ZHVH0PGo4E5wm79V9lKL+07eR/ckc
05+yaNb2tTLSsxf3vYPeodl7aFvGDyJ+/E+fDWzviOT53JVXOeXX0Va3ikUSmXqP7PiYJ/l9KYcs
oNhjLV0h/bT1RscCyqvRYk1r1bHgxsv/2CX8aSql2SrQ0FE1/5IELpDZcqwjxPLCIzfPlrBEztks
ZQktdjTubTPxh/DMUuOefxhp1wQjt5V0q+uU3gtbhsE4lfSJUeUBpMOj4pDN5zFugIKiXlXLDNSI
hfShnIwoJNjRW9pR4zQnDFY1470zG21CgzHCS9OU5nBIe34XzwsEI/icmcPN2IY8TXMP7ZkK6MaO
ElJ8KqFk426DldkLKJJ7owsx7y6Cc6EZAZkJ2slQxRURUeqDHeMnZmt5g5RA63fNR/EbyyU/Dvko
NXY7HHelTlGIPxKJu7l4yc5gq7yAb2D+OBfiryL+54cGUORYwDMkW9BuRp62dCRFPTuKanU4FPk/
T5AqIznCGr5HQ/pN6whBvDfycd8J7WCKIifHVz5Z3C3wwxNsQNChuSGqY5wvMMNYCRgsQQxHM/dW
3fChEKF6hrlOeJfyINTReoJJxWIzwLgHUWMq8Xk7ypmuC8FdtKBGhAi4SH5YE1FMLdcDmVU61SGq
WB/gnra85UX0Xez4bSu7L1XrRU5pQzEnu3DCCrslGsdDhztiUG9QlbDc2NWgXyR12icvzTTvmVo2
x5dGA5e1hKPiUxxt/hqkgp8cOwrVZsLAtFMYCz7iDvjeJott69qEc08FG9bvIPWSJdzjcy9bNKBC
reWDbOmzqUc/mcyuT565AE6WDx8TObts3GLXaVP6IWIzCyxuEc4X9/FxOGqqHtPA1js6SQFr4VNz
OLXP5pw0T1ULpwoMcii/AOHL4jFGwLSfO2GzV4L2UMVPipdB5XuhV5c3qNuCax+F0kN9UqRAp0CJ
VBOriBZfuoROx3pMUuuZvSYBF0uP3G4DEoUywi33kChIQpLLyDQ0SiOMmTRF10t+ITBq0Wpdai4z
/iRmNSJm0PTLpgoB41jYMkPxwBuJybdS4LQSypnd2lZks3PuYBtZL1N7nh3TyJ8nGC7avk/kqIcb
QzUVegheLQqzlj9tQU3d2YZi9IesqhnkpYiWG+7LtPXbsIvmV0Y1kvzo7En549qdeGLoK+Q+t92Q
jOOAgNQVonvQcj0zqHzPRueDgHNV36zaEMuedQDuls1ioA1u5xjoSr1BbBpAIGYwQEMtJBKWmDZv
vIo6sHqrTXY+8fj1SNVct3RmL2y7HjXnlXUksyj+2HZKvzlmNrHjFUEBbJgaw0PCIjG/RHBrcdJg
DzsuaVvYD0YFl/dKaUJ55/KXiQMXoJFjN5sIEIcGvNFNHPOzbzIXgBUImQEI5MjrYkZO4G3peUXO
02qb9A0MsqqNHadO8sF4aNGtqNfF69xmQ/MO6U6m/AYxycMnUPs2TFm8N7TQhifKxHTjWMR9NF1Y
tM+C4l+uW1so+/F7VbSV3I3hQJBF8cFfikTY4wnnWdmBlLPcA0awznwj50u5qU2H6N5hNv5Jqep4
YxnSiJ9kspPLKHomVMEO1Yfikp2A2fS3fDTKg75GSiqdWqqNViOxI2g4q8EfWs4bilpGI2Upo/Cr
YmIdnxw8yJxh1ExbhWbT6VJ15XrdLQaSTE4XJuPvRPK52pUilk2AAWfqv3NNedF3St35eNLN0cwu
eS+Ho3JQTKkUavM1lD62OJO1KDzVOI70Owbt6U4sESpg2ymKsp1igW5PI07M7ecB85KJCS7huJis
BP/XIuwhuZQk4dIHvTApcoxmMz1ZGMdrMDWxzZaMu7LKERApcziUeord12iiDJeMFd0j5VFRIPKW
4P1Q5NRF9ul80bBy9yycRfKuLSVKu11Sk3xrrFDDBmtB03Ko/ZbXdFrc92HAQbzRJtrjQyT4t6au
xa6cQv3uVnV5FInT/4lMz5GATkyBDc4kHXb2FnCzSQLoFvzdrMqBalcUD/TitEr2iGL09I0q0uO9
aRFz4GAndMCJQ8VL34Y4t3E1V1+WEw0Wk0KqiP5N7OqPdaSPPzRFDR9LhqIZE3zLh8kHIY4e2kYA
cFbbhRHWx7BrTCxdebfgC9cbvTql8DkgrWbRgNhG40sxsXYBLg07iMy8tZjLtzGIfnyjhiLqgnSq
0tXmESeUeTRT4qb7dtTta8tVfLlbhpM/ZqCOZLkhfSMAAFDQQ8eRqpvHeKaUAR8Z7X0bY9CoACpL
RCBfsatFg0Xb78+d1g82gmYk3QcdPH8IYSIxPysuMyAXAdsZ+5iKrVODpj3hNDW1V+hqQAlo7Rhc
wK8rWDnetgbraq5xnQlN9uRmWPUbJKSUZu08jbAV6GG1tlwbJUA8C3gwNgVe3VPfNi9ZA2hBrDbf
t3poLe9XEREebqROK8DyQhF50VhuYoV5MOZOR86sdJmLk0upa1CFeCe37QDG6pKMg6koV7DK+Fi7
TAiHgT2/j2Wxf7XaBEJaHVVcXlejzVHaoBvw7UL6odFK/jD+dz4lcJiKIiibj57J6vJcG1j37r2z
Ogz7uTIBlLasNvH2UQn0MBi5S/g6IQpObRadU5QJTIVpVWTwlIeHOS+bozJWY6C+OmmCtPbiX6oy
DPcBudIpHvBb2nhBPcNtiAQbKO9IkamQRLrSkVePjPXeCCx2nvJmeVHMZoV1xc5agK7uGFKz+TL1
vGAf9apF9cJo1JxlMVZvpDwmRqVS695z3Wz8LClq44O5rTgmTCdsnkXkQH/Bst291mTMYxYvlrPT
WzaSezMKwXE5sXtMizb8K2H2o6EP9RledniivXm8yMQoQObwE9hUG3dWi7+zJ/yRst8DGSqwE3Rc
xFh28RfoeFacAw6QCpM8V8c4wFLfTTs7FhAC8VDZ2McsmwUsmcXYjwziwuey8OK1+qIfFvfs2CYw
rnEgwdLzXSACV4kh33dgCFgSlVJ/dcuV4AwNC2nRXJLCz9hSFluvmeHmk7vkHpdzqmxT1cic2rrW
2sbMzm/JIL0b/5ns9fDvDqvPdI5vkuWWuTEHq4/3DN4dVmLaN8Stxa171FwWs8TNJzyHsE/xukWN
0FlZWPObZdjOmxkr4ykbMtbm41pNcHVbq+2vOqUn5bVHggl/CjZ8nBym5DwFTEfD1YErJoojWhN1
TZFMci3ZeYQpo5zXBN/fg/YfZ+fRIzeyrum/cnDWQwwjGGSQg7mzSJ9ZTuVUkjaEWobee/76eXju
RpVVyIJut9DdaJkgg2E+85ohsrhyAKU8BWOmr7VuByNe4WJjpDeTSc6DTFWIQvzIuV+umszQX4hM
hXFvmrRJv5hIi+6BOqWfO2h1ww9QuUigcZ9b4RfdEp7sQbOXw0MeTyE+MKMGy+NM5bSpS1xBsL/V
CqaOLu4tFGsn+NXkrhsHKx0+WwHJ4mrO4h781yLe+tIZdbwlKS4fWBN+fw1fTz5hQoIVuUnScIzo
rmp62nbwBfJUO21AyHlsLT65f+UjKAmfs6y26IF0OCQNhl5bzZgrukzSDp1buydBOqHHmNnzCl2V
CTxUFUSLkoSFAsAzhY0A0LZFPX7yPWiwZpj9dITLHysBQW7pZw0WmC9C6IM/Se+IBn5Li59tsjWn
rgqurJF8ep2Ats/u4spBBIJSFrFvOlQOuoetpI0nzQTBj0I7jQHCy7Y1zDpXwsTVDZhcZDA9Z4uh
gzN+89ApvTUEX09uqBwPn7u8Nax8gwVW8wXRbMzDq5JAxIJZ0VwFbaVPFAjCeA0SYikWOIoFp2JV
w0sUiE+6K+EqGR1t5QjvmMeRTtbS4MZYUYMFjhhqZ9hC8pqvKQHPX4JGmPW+myqH0ks94QrUzXha
wVAb1oD31HWOch6Cf3aYx5sEA9EZGq/fGJ9Be/pHV9eawxD9KuuhkHk13kewPot4nSJTBFssqQLX
3olWlPV9Fk4DrQskUaES2EBQWQRVjx6J1R+px/bXALIk3skTIiOGbV9rhGC8DVBlG6mKuGjEtwqN
eWfT1UTN6xiRkgm4ioi8FC0qnQ8n4S09qiKUdlltCmRGPNJoPdhTt4kH1iTdLwyoU+y42Q7kXzuo
gcEmGDv7nxju/Y3LKj3g0K1bHP7mYnxQhkk9uBp8FNFbeCgoC6exgmRfU5B3LG+sN/aEwFxaV2Bq
QVUP/9AkCsMfbonx8A1c6RT6qcQmcCcpZPqgMOMmae9D1dFMt1o3T/eIAAn7gRo5MvaDtvJ9WPkG
NYHKzyDI4WVX9lDmD44Jx3QbF3FxBYAg3faVqQ/BCOx0kxXUn7rRRnxK56FexCcDpnmub3AkJpYO
7KFptgDrrB2l9AHMFZ3ACoGcuMue2tFNkuvEdIcCgPts/vTCSvykUIO0b2FYnuC3o0L4rWLD2Ju5
RtEmGFt0w1eRk9FablP1DJ9TbSBOdOiK5caVCe2ZoI7aYGFsytQVOeJwaZpif43wAjgemfvf57EZ
tj1aHZ1ClyyYkfBsc0OeqkCZC1uR/nYHKe3ZSY3S+W42YX0DIHxGfaks9sATsEGhjRRb4H6mbofc
2Eizv+io2yAbqELmI5bdFq3BmqymbNqdXQFRp2rpDg9EcHHxjIgbqANu2V7DIGyJakp74haoetdx
17kCuzkVI7hypP+DdYGNJhjm0piSexykZ3ffd4Rqx6ZVvn1wi0CUT+nCL6L0jpbM97GfRsQBcySn
4gU5XZanGa0ySOHalB05wRxE96DCa3WPktYAK0z1Lsm4FxqI1uBsXQ7DCYHFsMamLyfseUJEjjxq
I51FEbPwDHtrO1FHr3XmdmxIa8o4/OS2uBGuuh4sYQLEOilgz5m0oPAMwZuy2ZZ6aH+pdOmDx5Rn
TrV2EbwhJcX/SrbVcxEF3j6yhVXtAilCFyCXrZ6ysfEe2y5pn0Tthb9GpBXMbzYSDYvmuyt+Ajsc
QJkndv+JoD1EmCQcASQkdjVwkYfo/NT8KY1XUDg12iB8MrrJ+EqRaHrwglj5OE64CN2i34cE2LWP
sNy9T7L+qzI9ikWcBc4TutjYIqXJ0E13KQrpN6XX8vJIJ1hYr6o+C7aqrJTEFLXCCKpzwqLeZgJ6
6FqJdLoyYtqL2JGK/mkM6/C7BwJL7MC4h9kntzRhlPge3KwttWNONXMkjghAHz+hU2nYp0m53Ujc
k6LQjcCVXeRofic4pdD5oFdndp53A9mlLHF4rXAPyhxKZVcZENwUj1X8NmGdhEpsOww8rmRJAxol
N8y26eVx722BA/rjJ6hB3heYIOkzLemh39Z0r486cxD7RxnoYZa0Xk6kpE52Cuh8/hOadf/ZNXv3
BkaDMVHCcCdMsSVqoV4ghvYb9pbVUF7NFTWhAhAVd9Vt1NP5wzbYKPuvuN0AUAHEM9MyQ2/Qh3jp
mYDH0LudKZBxrCN17gKIUYVRXY3Y6BZrGvO0gsKuGegL4liFr6/tOjWyw+DzxtteeP1dX7X6VkZF
9uggaujfGWOCUa30+xH75FK3ntjkomyI+/zSK7YS+csQzf0qOkRdaX8OFaZ1R5r0unlqiF6gnqcy
FBsPMxlNKl0io7uCDTkgNGOg2S/wGDz4tYr+sUNRPduqRuYm7s0faZx6J2Aw1e82MtvrOHLVVZkG
QbqXXo9Tkgc5gnLdkEU/s6lZ9FutOehx3jGcW+3T3LptQj/0yA0Jia8m26zlNZjnpjpYPW8MYktF
ay/MoWoVoxtVyCJLx/qm+tY4QrVvhs8w0zyTsjsJKWruNdzjX4XL5X+XqYxaL12JufB+2qpR8U06
dDEVJonOF44CXCkA7Xxr5H4R3P2bHB9hsfJQIDv0/Rz1N6QdoKlhyZMijHGMliGOpuWMg/BMpHl0
nBhM7DCVHobnUx881NDNum03iQRN8Tm0rDvALkYHJJWQ/zTincEYUwxZxrfc4bbneriXep7u8BF2
yk8YD6Vf8zygpDp4gYPuQ1RG0NCWb4dSLUilHD7zpoH+YjwoiexFfhABDiJovE+1V94bykMP2Yht
FPRWPWeOLBZ/4Bgdejv0EPbQvl2AStUDWcKKxulgoOFR2iMiXzzvyUfyFB8Hu+yy/sWgIxhaa7st
4YdRjorG4ECtGd1oac1L51fhdnptVpw+QBgpyFFGmsLPAepyJRzzYq439NVhglNKGfWzwhsNaXCg
I/G18hrdRggHIj1TrriyvPrapuX04vgjgh4tShEplZIiIMnPJvxSY5QdEI8YVQHTGSV4MkvbTrAN
aSFlipcsq1vEW6Y+DMwb0sgW6F4KZ5MmulWoBI4ExBGgcq6aDarx8GPpW1EbOhLvjkxeUziHTOQw
NYJ6NHDGc+2j5eikQUSEqARZWORPnMeFfFz+QjM32weDXe6tipT7l7aXRdLh1HHUnqQz2ZdR9mOM
LRmT3It50+N5rjcYerMah66i0Bp2+LD9Mw/wWA9pQfpxGxm6LO6kNLpqVwMNC9aiz1V6NJrRdCBh
q9y+SYIEwCS2fBBPMO85jKx/9DGtwTF/KSD56R4mG8dmTGp/5QwBcrpRklZ36FdzlftJOd4UdAxM
b1W3QeU8pdAu1SPshSwNVoCfjC3QNmCEJXpWAP684YVOIIoMkWcCk6diFIDlKA15kxJ6PwtikOx+
jvPo0aFiS+5G3fgHjh2Edq4K6nvR1HGxwWTBvcrZ11/hO86IJ8Pi3ZKQUSyilynGZGWTeoxIqheZ
cxUVAT+B3D0ig9gvuCh2NkZd3tJeixBBDWercj47Qk8HBAoUnNkct0KKedaq0zFSv3lSHRurTIy7
hhwICIew7PGu4DylI0pLIZs3Y6MDB9SLZz1FaAKCiIq8PD1F9M7XHsDkrtwMWSzrG9C0UfY1D0HP
flOO03e4GQJ6Xzt+0w7rJDIN/1NoQBCis66IEGDFFtL5UiDsoY1VgAqZfIEERJMMUJeXHAEflTdy
VEjb0Guwv3tYxflQkrBAxu2H08jZGzPFi4wsh+L9jSH8xP/lFdStUCzjUEZf91vJF3UObKu6xcIg
M0V1YzVYIn/ubQrgu7iTpYCEaWq9pR0Fcy5oh3kLCwETYk0fCtGXVs362p3QP0CkYtY3OWYrmjbQ
ROnD26bUc+jfoHD5RL0rBL9GH5QgxIWYDxPKIokqIEHopDvFLpChIwfa7Dzg610FSKQYfkPMXNJH
TPHvs+7S2crXpS+ANBIwhrn73FClIlMvMz3+pHwOjJXMcwK1QLkR5ixIlpKuzC/L4w3XQkXUKLyx
a56SNMzVOqMa9GXiLKYdajhhRgQ2jU8NwfWndO4NdlZYvaCmow5VKbr5urJ70tII3dedg/hC8KyE
OVLMmEXi/CTHUJDXaG/JxzSs3JcZr4gg2Ek5I+Uxcvoj/qFFgjoWlhtPeVEE/l0HU3+HdwbK6U0y
P3Yi5utvTNkH3bMaUxFuvX5CRBXvsipv77l2YgDPWZYXL7IK2J6wYMKvHDHul2YaNAWXdMaTFkNy
9UkYtmdCRqj6nopaOgOYyJS6n8gPzGOLR8a3wu3c6AWAETpmo10nWEm7vvXQF76EJ1QlpEThoL5I
HOtPsJHh1BKv2sFTi2qXe49LKdkWO8f7PvVjv/cs4V5jRZBd1WKB3FMkTV8IYKcD5V9YlK7ltFtc
m9FMROG/RQ8M2MB0k9lT/QJRIhofEzcdpnpV9JJfuVRIKToS2v5o6WUvyH0H+yuUatBP6kqIdXlW
6+1MxgzhJSAXXM+tZ0W/fJQnr8cJy8aTiL2CXl3SOuVedjMBKNp85T6MupimTF2h8iIJWqHR0vXC
0Hd01DofGvcWn2hCbhggdHaTInO/0nIu7zsle3Q27Kxv+i3Tb5jXuaeH+qtA5cd4HqCKG+sZxte6
5JBWR6FFjQpYoY0eYwarD39q4tP0WPeoRkiMMfQ1xey+PlgQlPsNUnMZ2CivSco713MH2HBkWob9
m/qTDbPbQG+hfEjBTBdboTV8RPQxkcqGXjzQXrWNNPhkGWi8mdGI6cPWmJvKfQjiGkopMYy/psWJ
/AcCXohXRXDmjC3Pp8ubcjAL8McuJzPGCmgUFj5p/cafbffHTEsJz2Z2wXOA+AY4iwQBZvgUBg6a
RIUyXTdzNngbciJp/ePlEHjXiCjTJUb9x5wIhsHm02tCxwCJIZiAlAtokT1arYFfRUUXFPVHhzbl
ILOtjVhXR09JkwcgyQXmRIaLWK02W6goVHaD3WBB0u5RMrXWFt24JzDyZrKLiU6WDrk5ud9zlGcR
t0LXMt/RlPYhsOIJexqHIn/O2rqm4RF3UwCyctHvJLsF0bcLCVBh+HZIqyCsF6TfOk6w8c5NPJlc
ibiL2mZnTqU2XkrEt/TXsvNQZ2wD7p0T2lug8yrBf1PEo3z6hM5BSmBM8Hwnx85M5pWygHH9Mk0n
Zt44WDyUiVFnmw/A+VsXORY+8ZcSJez5BbaAE6CnE2dh91hgH/hI73YM8FJwg98obXfJfVW5Cp1v
kAr71GAOiYo1eCdcPW3vG8ZPAjMCK5q+Ty1Gx2Ea0GWFFmqt3CkAg63NgBSCBsWinhQE8U3ZBcWv
1Hc9CgDC5p/QDZyd4/bUmpb293QC3m3XL3U0+r9o4bnF94GLAvdIcN2ER4Zf1085Ag1IyFMDfPDt
itJAgkwQ94d05++JEZaQ4gjsIPZhTo55TcmhY3fAUm+c0RwO6WyWV3U4+O0TYJ/RelhUAup9K1s0
CzZlV03YinQ+54gKYcw/NkaQhY+0mCRjmgmcU8vAtmaPa4XzC4siEtHYbUNaS3G3qzxX31WqT45S
J9W2ErH5j4bWB5ceZD5wNAxuqmtnlhhWURYDoDWzJXfwFEwTEFU070WRkwR17A13tAzKO8qnpELB
CVkN057vawOY1UZl9vAlD7LR2yc4WE4oOPke5glWTDVijTZ7jichhwf6DMj5+3Kcv+Q0wQCKinyO
J2gQ3O1relLOIoFJhLHqpe2WTzTo3PkYQABNSHomF+E1zsXqENp9TetoKm9oR+Y1lBw7t350oVM+
u0YnFPI902DPAG8MfmObT/0nJ6+7a0A8+oB1jgF3J5EALvIBKYLJ095S8s8RevXyfn6x2jJCysoc
hxcTPrRNhQl6qNlnLOGIeVUHgqUAd8Lce6TBxBxnhhsbHGSeDb0Tgy4bTm4Wi+Ix8MoM5z2OOKCS
XUF87aOQcgKBSnUxQCo73RJuzeAwPFVa6wQUbr4vOrqgARhkhVA6+MJD5ox2wr7va/sr6Moibqk2
xBV1gXkGOGkdFHQDRognM3TvQcBGN3OTpQXCBm5vfOpnd8DZrPIc826sRGueOMsgEZKF1d9qTHA+
JaZR+p912Rn2Ijkh62PoS7mrIGKc8NqdbpWa6MkakXMzkVo1X3qHHuyaSpz8SZWliJ6xZZifK0MT
tZEL6nXhMq332CRGzw1dnDU42NL+Se9hLk+YaHpXWYfBzhrlU48+VIwjEVRiLA6u0N5PPnEvQE0i
JbCMbaQrj+51nMFr3DWZnqGwDBFbdDxVCOehBqyo/GKBhzkqltLCweUBQVRviNciJXqQAF16GJSH
pDUdHW8C9iehbmZ3+jEeyCw3TTcPZPfWZHwq3cmAZ5wtBe3rGTh5sB9imDr4KXl2/00gvpg8Tc2Y
BAjRmQ1lCXvwoMlAtKKaHKA4Ne6MHtNNc23ha5AZq06V9GEqF1MQVO1L6U/9A2SAYK5+a7PuemiL
fTlBo4QW1Y7ULQtwa/m06aswb81HVHNjjMB9g9Z+8xRZCOZ9bt2iH28A6hhl8NMj2I79Hf0zNhiY
7xG4/N7twBtjtZZB6b0l15vx41Da9IIUIQuEIA4Yi0B9sCeyz1tq+u686QpZfItqUfT7WBkVDSRR
Warbx1xkHXS9EYJQvtYZEE7rQLsoDL+GveLEOkyYiE7lTuTg4+z297//9b//3//9Mf6f4FfxqUgn
PI3+hQjWJ0AgbfNf/xbi3//iWF/+9/Hnf/2bNAStSlsj6ULU5tlUuPj5H98fIsze+NX/y0qCrIV9
VX73nbaqNmQ+wz41U/HiSPIJ2H7wtCHO487dmN5E9lK7dO7HhL5WBDzp8tPo1w8jNUVuTCM8OJ2O
t3RQXz8M3bvJGbj3vyYCuMdGqNL7IuC0tFvZZ1O2x1EFOnCVhIQUfzkypHzblqa2HAv5fku9Hhm7
Oq81QmN4IVZM9nU24c/iAI7T2gmuIUf+ED4yV5fHFN7r17WQnbNcoaiZowSncXl/PSiwKUpJGrw3
TiBDc+NanYN8ZKvsbEU/ltbTamDbcDSXjS0+2RLeKYr4tpdyO1uaslBJN3WD/WthHhzKtDFFrLoj
KMBpc8EnGvheJ2Nc9o+D6Hz3FGQkNteXX+Lsk1mmZyEs7Nqekgqklee+fgfJBM120JsPkxY98KRy
/IaGXr9tpIlgl0VQ82WSMjheHnX5U/9YtZaQpsBphSomC8UWalnVf6zaYm6S0Pad4hHBR9wsytzN
rvsEZiE04rldUw7W9Jexnj2GLjYdHyxT+53RLaUVq1XyL1O+Hr0DK1s3jVk8+sXQPiSZZT8GzQLT
RSXxg6GWFX/+opZrSwtgnuMptSyhP160kZZBQ0AVj01LZpkD/FhDJqp3XeKNu1qb7vPliT3/nEIq
FiR4Q9dmXUrz7HPaCPZUI/SHB+wn4S2E3tJmoY6BvFyUHyj40zdyCI8vj/p2QhnVpoCvhCQIt83X
b0mNgxel+fZQJIToq9lw/gkbKth0zYz5x+Wx3s6oYplSGXNtgfrp+RnD2qxMSmw+0pF5eCNKQbBq
xYiXwEmLlpIUlLrLI74zp8pSQrtSKLqt+my5KJjgDvXrxSZo4fQjZPd9Wig56AFJSGxk7JhMppGY
tpfHFe+9Kp0Xh0/JYepZy4P9sXhsAwSp9FL/AQjWqTSsOt3VFrK8AQUXDLcb1OqjYa6/Z454UYtj
zzppWlwHfGQrao5cB/bDQFLnIQLzCd2SJ8/r1Qc7+Z1ndMg6KUU7VB5N8+wZq7AMhgYFi4dJ4VOy
CjOH2hykaXWVN7hARmlRvVyelvNTlyWuJYcVi40p4Rx5PSshKfPshoZ6kGxw0IGQCFoqA4CkHcSc
LaSkDsoxaOHDQWl3EXa568sP8M5q59AUPAclLuFYZ6s96QVckS7QD043ymOqGspJZeqDyO27D4Y6
v945KNWCC+KwBdWGZob1+mWDePQ7NyudB7TtvE0JuXYHBp/EkJ7+Po/Lq5LwbwUJ1toI4SO1URQg
BOo5O1x+57cHtu0Jz+ZhTN7ctM+uuhZrF8D8o/1gDJ5E+nZ0xbFM0y9Q6gn3C1RZ+9ScNhBlo//B
yJgCCeG63OtMw+sZ8Oah9uxSqQdwH7RBDXvUm5Ei1M6dE/uaztRdnY32r6hyy6vL7/z2O9tcT1yN
QhBSgLZ4PTI3lAtnoBEPMiaSFfFQjIg+hfPGipr+n8tjvd1GjtYmjnVKsuNptb0eC+dpDDga138w
gTPuzMZbErrQ3gORbte5Ocb7y+OJZV++upg02EpLc7DBSDaRkno9YAbionfNjC5fYIjyCpfD2Dqg
Vpz9DmktWjunHcxjht0NGlJTgN2dnh3rOGFuN39q0J38pwBrb4HMKsIT+uI5gkBRDeW8LMP41gtt
7+7yA59NkOMAZ2cXaMfkn5bwzhZg30wdqrEiv5JzPh+QC6vRt63RcXQQzA1C86Od93Y8y5QOXwTt
Xo+C7dl4JogjbNGTiuakh1NtPsBbR0nUR+yffgUS4+7u8gv+59z644vwhsCVTFcj5uWy772zk7QH
LlGAX6quaCO3z54ysj03Yb52QnM8RtZsfTEGleAHN4IGKbM22c80rjcm6cvWlnL84E4/P3r++3k0
AQPrEVlD72zjiRQ5lU6ipgRcJs9CvD1r6+cQl3742y/pwB3rcFwkfsw03ufgZVAaRh71UWFU5J4s
XE+fP5igs1TnPw8EAsm1LA5Cmipn+5FOnQAt2fJJgizt16hCg1FQ+DWxOO3YvMNGEgwxdVm0jHBs
nKyd3Rnm77SUUbjpM0Wj8fITvbNGhPY8z3ZN6S7L5fUe8kxjIOYfW3aPrbbAbkJc15HWouxg/TIF
9aLL450dwssEcBMIz3EAOktTnq3JpMMDp6PKcVUhG52ty9o0KGmjKatpeQPJP7hV7Yy3NYXtJ1w2
+/qDJSqXQ+FsiRLGct8z/4IQ7Cxsb7oU25gmbK7CMZ2OLVZ1CIOa42cvqm+J9RUqWuHd4l/7M1ta
NWS/FjdSRbXcwUD1gGUSCuO0dcaVBgKFMrBwfwc9+kqBM8SrJDZJ26AoPjVcBchLSOcaxOz3y5N4
/tFcMmY+GFqQiqSHyurrj9YopAxJ2tNjyaNjeePYaNfo6I6LT68FngUPl8c7u0Uc13WUZ8OMNiW9
cO8/B/EfQVwo61AjCG4cXdfrTTie1J5H2oxVANVtlWYT1/YH6/LsbGdIklEua4v3FKZwznauAzWB
Ur/bnlRrlgdNwRvfjwm5olY1a8euxi1Si8UHi+MsLGNQV9ukAcKR9iLkeLY4cc2bMtCemBK42qVx
mEFOs++clG7JoTLLetqh92UYx7ERZUu/HljDOu5o/Hzw8tbbB/FMFEckV6ntEi+cfeDcBNlTQ/k6
Ye9jDte02cL2IQNNnnFxO13zRXXCgdXbUe/bWAEaPRkya+04Pek+spvrln6r+ZnCrk19BClhM/o6
WItlDlheBDdvYzB+yUOFIIe/MWmreT8ahe7mVoDY5+AJu9p8KNFsDUlgK5By6FmgZA8qug2JzcoJ
kR7C9lKYxwZlINx9MjXSMp3iwlhS0MiMTkOXdT0+jhHg+jU0KSN4sgbUmZ9joPXpJ4Jq1AjHYRw7
ucJEAm3uy2v2zR4hNfdsy0KphmxOOssU/7FmJWg9PBFAKDlNTm808QdnRXMRMRw5lz8pqbgffLRl
cfx5sLD26aeZUvDD5cstB88fAyYNzG0sybKTOYztPVK55SPeqMEHo7y50v57GLJqyabgpj17rxLx
lhi4eXYCqoGdMzXDY60s3FpUb+H6XMqjkSGxiA94COsJz5K0zJq1Dqfkg9Dy/CTnQUgmbdAxguKL
p87u+jGxkLvEIuAUeGp4VlUa7XLsqU85hnw9KvOLAmRUlCeS3eqDSXhne0iKUg6FAk1GcT7VAl2+
oowEviEQC9dOnkd3GSpG22FZhSOUjiNoH41fJD7EKcWYT5eX1jtfmkzGYl0RyyvrP1fMH186zBo5
Txk4yiAXAF5Bg2Y/jSiL/n4FSyBtJtckCF7TOYsV+qHoNIbkfOkZYiLCpqNzY7n+ZO+CeAheAPLj
AHD5zd7ZNHxRjUoiMROyMWeLK27CsQyzMDw1Clsc1TdXcAcB1HfgymyJJ8bl4d5bzKgvCxP8Nz9Y
zq/3TG0mU0szLDwNTso1OiY155vP4TGOyQ6RB6xS0hKFjSkurwOf5sDktuLOrKsflx/kTVTAYqY4
TsVJO0sB+Dws6dUIdqAOshMCqhKL9VGP7gmazph8UXiWzqsK3yrr29iA2VuTO8lo4xTUilezaxvB
z0SPZnnndxKxVYRa6tkxVjQ2bGtTCy+Q1qogloxPcTQP5e0MIKm/q4SG6O+ZSBw168zvPOtQ5KoG
fwOgFmnOyy/45gbnMrUoshN6Egpb6izfRyMSH2lJCcYFq/5r0Yrdt32PuCuwIQwALw92XvThHmU2
+WGDIKaccp54gGnI3YhLAs281Mp3IapCP2B4IpKduJNz4FDTJKP4cM47CWqgWty5+qcSS570mt+a
P0qgMP5au010g3G2KHd4+cofMTGs+GAJvrPiycmouGt2mEMB8GwFToUJpbeJTihhzhYwbSxrVaCb
Z3uWbnHTUqH7fXl23jk3HWaFaSEFtOT5mh+dWFJpN5LTMHn9Bm8hG0Csjk4xx9iutGRz3VgBXodl
ED9fHvnNIsAX3EJFlWObC4qey+t3bVKBM1MVsQ4d3GYh8cggA/fZRVcZIO+by4O9c0gS4NskXxD8
LAqrrwezbLgAoqyw0rPc8dhCr1yLKfkfXEKcUzSOtJIOidVZND/g8tBH8J1PzZxQxwTfDHTUFAZG
nkgqoaPQ4To0AYPz02x7+QXf+46EZqZjcl4uterXLzgDy/FaVcQnHIVSCney2LcoDm9Cl+GzBs4q
7Ci1DuQ87C+P/DY2puOwnNMsWO4HcbaZgbBbQ+clyal1VaHvQoPqzxZnlPBRBpKe7ohdI/4Wxej/
/dJdYqnlvifLh7bz+pXrUllTbfjxqcTjZZsMpbGaALNfj2Ps/BrxocMOIyigtFBlLT+4898s3qVO
Tm3epE9IKc1aPscfly7I8SByu1meHDh064JfdT9LHyXA2Mw+SK/ezC8ZDs1IQReQl2SLvh7KBtKR
Ux+SJ2ydJQQ8jJ00iPNV4DTjdkJ5j46vmf3tQcSkLqNyCwHvJ259PWidgtafTEufUqQ7rkizELHC
GGiVz220b2l9fDCfb+9ergQSHcelfGY6XA2vB5Q6w0AnyWyuPJgDECMxEY/j35WDCwEWJtMqjzLe
vszRbg8hekB0lLtiRLLmL1fzcjUJTe2B9gDL6mxRKSdOlB/46tS0lbdvWoCdqFLkG1VrawVQ13zK
oad98PZvNu8yKPfUsn8Y0jub7chHEXM0feuUNrETgt3tZrAyA/H6yiN0P6FviBi1tjN9qEGu/m1k
x+h0Kok0JOEPZ/HrqVemqDndYxvBJfrwL7XGOwDxj6K4BZKVIJERNFAN/n6a6fw4nJH08KjPvR5z
NvBxzIKeYA7rMPgoVbz1jcK7czE72QeL0ht42Cz+YFW/s2u9JZKk0aWk4OuejSpobQxBq06TmVkm
YlRNg65T4FOMFSEw2svvuCyVVynYMq+oQbKFuMy5fl6PlqW6iw0jVydVcjK0oc7X9OzFLgqn7xZa
hqfLw733cuQBhIsEHlzoZyu3g8gWof1koRcxZetWRpjlmcBZcsQJPkg53luvS23VkoTLRMpngXkl
qmFWtFZOaYdJhGl13sFArHuX69w6tiDen9tIiA3lS3QRL7+lePc1XU4nci4SzvPuRY3yAfKxoXey
0F3PXMDNc1msEcYZ61UFq8TfehEotC1OGyYGuxj4KkwiAm/ytohgWw4S/T6E/RW/N0YiE5W9ydzN
OZITz4ArfPkBGuC9RaCRUeB0o8bKMf56Efit7wd1BBd4dsEg9mA/EcrQ2SGPSWmmMDE+mJ83gQ6L
bgFOsOBImzx9lsPMYPDLagrQFs/a9iemjvUePmp2e/krvPcRXMcUrgNKkZVwtrRV646Vadbq1BZV
+4jLUnbVtog7Rc2sPjgb3w5F9UJYll5CeAKcsxfCmMA2EKXQBKi9ufbDVm67SiH1HPXWBwfhsmxf
b9ilUGJCOnaF8xbykgR2U0MG1CD3XdBWASrIWkbtZ/Dh/Y7iqbsFSO9vJquEHmOiyXJ5Ut9e9Ayv
6YqDOgKU/J+V/0dMYaG1hORE7p2m0J2v01LdJCU6t5TYfBzpQR3KEAGBy2O+3cmMCbBIs0aJjN2z
sBEtRkwBp0WuglLdgzmPqJjpwcKkUee3doHXcjP08K8L48flgd+u0yV2YuUsbcgFZvR6XzTuUFYV
YKCTE2eOuilVgz46aslV8vnyQO+tnyWbX5IqygjnSIresPtqsjgvQuQhTvh3l9eREz7XJlN7eaT3
lg/TqJaqLR/wPM9MwtaMJhm4pzKsDQBsToslZVTHV2IYUIxL8qq/T1KdfR06M/5lczfeX36A9+Z0
CSIo0DiSJODsBiB3LQ0jm5wTwlHznY86ID5G5Pt/f8aQrxEeuuwUujXnWKM+1srQSCac7DCOe4RN
28rdJ5QX//qUYRzuT9B4FJ1pkrxeI5RvZ3cuNe6WoEy/aTXnVzCJanI48+flmXtnGxDsuo4E97f8
tSyiP7aeVqECPu3Zp7GcjK1vimxHjXtc932FwzbQM2JsrJdtWqUffLP3Rib048hxtMXHW37+j5Hp
8yzocM4cGOPZVxST4o2Xt5A8uE9RrI11tkfVr9sAKfuo+fTOzqA2SfuLhiSwi/OdUUQ9dNKw06fQ
y2FhGXS3pjZNNt3gRvvL8/v2FiTc8uB4ctiYFFTO7oswNvr/0C5PUIdpY/lTNBwyRVGFOjFSKwZ2
gZcHfOcs5bVcGkTcu/x9Pq0GmlRlGXO8iAAp5d4+draHtElkYaM4FPVGo/pxecj33lFzyAiWKqvI
tl5/SfKGoUKWzTp5PRLbAfjZKyWhLpi6UEjMJN4Hx817nw+EA2VKhxwU4Mzr8RDEns3JqqyTpWS9
g7MIN3Se8SMZ3L8/q+nKkuxaVKTeljWidhqr0uyt01zY3ovow37j2mPxwW5/byeg9GFTFOJI0ec9
NtkINAARXzmVFeLJlZcZn7ECyDdBX4BttxvZrBFi/BZp/y8Rmxws1CEs7brA/BRAv7MYDfX6BH8+
AnUB7DdfwYJ1PjeF9yIFEGs1Qouol7Tsr5eLJBxELXNJEixnOcz/3PhFq8OyT6iBUrDat0ESbJRX
+E8dmiSbCmpm9EFk+M76lIghUrn3+JAgjl4PiDgB/O2BJLNvG4XJddQfZS79I75E6e7/c3Yeu3Er
URp+IgLMYds5SLJly/a1N4TTZU7FzKefr3QHGDW70YRm5YUBVZOsOnXCHzyr/nL/+a7QF/KtovNK
QYkOMDi/2XlQYzFakdcaJzR9mrUVxCjcgDTcRH0PK2EgN1h1kYHeRmc6lAqdeCwkx6dn9ouyQ1j3
Cy/8xvWs02BgSMTlxfGcfeUBn8WxsHvjhK9tzdTcxeB9BSYFhqqNLeRB9F65q6ExHCowWJ9cO053
91/JjRNLzSmRKMjmAKWTX+jNJzf9yfWjVug44fT+PmKafhoqUW/DqggWHvZG/DM0cKuMHF2AL/rs
6kQ90ECftNVPceaqZzgmCKK2rf21iKfo7+jE42NjdOpClL/xhsGMAwCgIpBRdxZ0G89yOmewzFOu
ouOLoLjXTthCIOGySitsZVcdioJPQYPqzRppdufsmH3YLjy5PDezJJ77FByPxTyMszz7zChPYuWq
UwCNmC1+j+ref566UJ/ef5rAzVi0W+WYHo2Zy29ZpD0CfIVmnDTfYe7SImdalLUOMR9CnpEz6X3/
3vGIviBV+JqEqsv1sCnuMY9l+iUULfszKKZ9wkReeSpgHizcnTe2qRz067K6J5Wcw0ER7wsUYabm
SaVzu0brdcC3skE+OdBDpMvvP9eNqETyAQRHliBg5+XnfHMmvCSeOqPk1szAqb94HVXdCvofJksG
Fg64vHquv7Dkjedjc1JjcQi50+bbFEJMzHXm6ieoW+qDKKySZl+NeJ+Nuun9p7txImhlWnSn/xs9
zHZJHeHp5sc+Lk+axOhYCG/0qwBr8A3EORjeRjd8V4ze3vVIGlBijtan+z/gRhyAIucybOM0AL6c
BeExSp088kuYlWE/KbDjDQl9Q/MG1Q190JAnArmTrOFludXCCbnR0iXawnACbk1RREV7+WmhMFd1
VYQpaZDljLAEfXTmVBvzpQkDbby7FBd5vihMnnpdi9edi5+3O4XuX7Nx7O3993AjKjBKpcQF38zG
fiWevNlmyaCoVNVqcp6URPvLzgDslcbW+5P5t6vMO6kdQkQt4vjJ2VJjf6N7g4nrB6LQjZsVXx3L
+zRFpTi1Ub6E4L71mblYHE4SEy5YIJev2swBcnpw1s89jDDzPApUHF68wNI+M7RMfzSDigqgo6XO
sJC03ThLcvhDu4RCHqmt2T0TN4puo0sZn1GAEAc3r/V9HGtYVgTR0v39OkiaRXbXfc10XQd20DyB
aXr+z8Do4uyI1MRLBVQrpj1RlmFv0ZZtUx4x72v9XYBLJLa+Qw7A+1BV8I0nnKMhFC1c59ehC9wk
0x/Zs9cJk7PrPNAEMmbo+JyNUsM1VtfEGK1Vcr5ntlf15PTT8M/9XXz9tiVem2AJT0OC2GfhBFJU
YKlKjCNtOGT7PFWjbWVl9cbRzaVc5XpHGZZHe0bSsEBQe7MPi0Nrg8kQrLbYruqfoRblCHlyRBH0
yRso56GebdTRQzTx3Y8ogYTc4OB5IM7MgkZnl22Mjax/GtCjE9ykIntsozAv1mWSMLK/v5r8a5db
ik4N42D2rgavdr6aAWUV1xHQtejauk8pSmhbv2yxisHjG/HcsW2btV5KmDrtbv/3/cWv9w/jPElD
4Hkduguz2FzA6XB67CdPVpTR4UvbcSWssoNib3urNIiqhRTiOgbK6oZJPy1GboMrYqORoV6HJ8+p
8SuaqFaq73tQLAuR9nqPcrXaNIZlHgh3aXYqekdHwRcL89NIUv2xqN3pSYFCfkqb3FsqaW6txbWm
0rah1U1mfxn2nMhJS/BO4wmJIQnsyFChRvwbmnKy1Jy9sRSFk4TMc5jAes3yrxgj+6ZHTvw0tk70
E6ut9GMeK+lGmaZ4YVPeXgoxPSaB4E7ncQ5DjlJF66pDnrMYPiIokh/0wsy3qIov4Z9vbEEYEhJy
QhIrh56XL9CtO6z6vKw/dYh97V2BeHYW9WA+CvQBp75pFx7tlQRxeeAsxuYSkOMwtEf08XJBiMRq
2Nt+d8JOMMNr07Wi4xgO/ufCrKzvqvC1fRCOXbwSGa0TO+Ae25SZ3h/0FK8ZQnmJEy2eu/dP4nWw
swg4VC6AkejBzTthmcAaTo8xvELqAFENfQy2TusnpxApGXQ4hj3SoO+kedF0gDoIeplGsQzn84S+
zcw+T9HlPBno9/6jgGj+OlQhwpmIQey0Gq+6+894Y1fJ1AAAAQQvm7Aze/PegLJOFrWnGpnoU44c
8pEe/3RwnFrb/z+WggoDcIFamynd5VKR1g5dmGrNCZmulHI78I+GEpi7kMJsYbx266kIM6Zso8je
4mw/YcDdonsVN6ehi+qPrqJ5exJe7YVGh7vwAm9sEodGNI0TaiLHmg89IzQ2SrVympNaDQjOK8I7
9A6Gqk4Y94+iGpGqmor3l9Q03Pha5NCgXKg4L19l4NXCdTJVnIp+Am6yQe3EB4qW4tqY4U4dorWM
/9kQ7hndI4VVeEbq/0GXpawXRr43IgW5F/eyBiiRzsQsH2jbFJdjUYABR993fG5wOwiPuajQoqPI
UZBAbU0/Xb97I7kGgUmCmlh3fj079UijYTLrk2Nkw37EdWsXoQFzMBV0k+4vdev55CumDPXILr3Z
tYUp15BgG0V2LvV2fNX7k0+RvwV3N6JgoHS7+8tdJx4WUy9uR4ZSTNDnaFq97SgbQ0ucPE4+YvwQ
3EfsMg5lXjxjLxQdaunUhbpPvXA2bz4naQAFME2EK+AFWoX5qODNexpqK3pB2CP9p7etYIP4glRV
LMX2/oPeqALpUMtTQ+YLJGB+xcSkGWXVlN3JgoUFAC1O8ClPMRNbj32DykwtMCgJxshFWTKbBgqm
LPiVCCX5MWhJfbz/a67DBWcJapHst4JUm4eLcETPHDWaib5b1QcbPNimJ69LqnGv1lqxtKeuP7I8
ueg3SE6t3FuXh7cLRTyaaaWetKrAySxOkIHfYFRnfBmREH/xbBS3MZ2Kk41ok3IB8XgdrhgLvE6z
iYvct7MDC9RIG1FWUk/MSKq1U8flD60X0d8iVxCV8aRTsNXE7s93v2Cg6CTUtFbgU81xljFSrabV
Y8obaGjKmXHjfsgzvd64QZ0t7OQb35IGJ8AlWlVkgHMIkVtbVWhaNKf6IjF+5M4wHtFMQXtQRXvv
/lPJd3WZtUBSlxwtk/65yse8/JABd6SU1B9PAYjpHWNVC+Xm3DqkoP8OWN4CDKgVMDBxOSAyUeYL
Z+jGkzrA3/mc3AVUC7NLwEWNN5Oc0hMpU7GvKUVWPbYkK0TllhK0G0uBHmIaAkAKGt58qFSrikHu
mVSnEjD8VvPG9HOGOxIGqCJaCIE3NihNIeaCNKcoGebzMkH7B2PogadCGBV4/6DUJzDvGeb1iER/
y0oO8llwXIp3X2XMWxFV0KgvYbS78h286QWBj43GMMT70cAdBPhS4IwOybUzTZsGqbzfpSf69J1k
W7DO4GVswySll0Sq2ZoNloQqhtj5KfP6MttPleoxYk66znsIzTEZNwVd34Vgd+sFg8+SQ1ep7DDH
cNIXLLvUpRM9Jbil+pX1M0IteuW2DlrodvknV7wlCMT17cJjoiMB/EHepPNJmjZI8yHPz06iMupH
e6rLXTPoGSSsKtv3Sr0kHDBfD7ix7OpJVhVNPXeelWgtarr24JrHUUuLAHF6AxNL7G3DoH2KGzVt
85UcUakLO2geD+SyjBbk2FxKBc1rXLUo8hC+tHHE5qruDuWITu06M4SNFnaLamweaBDhMsvdhAzw
t7079Nv7EenqWmXzI/NIAwqsCSFhjgoWFSa8UxboR6yDGpq51ZD3L8ICv7TzpqhSPw4Ydto7X/F8
f1eiGoJzVlomwWNf0mPfhmjTRwu5+FWDjt9Ew8aQ8Fm4UNAlLw9WGNgBINZyPKZlZa2KIBDngcnq
2oI2A5QixOcGhuvaxVGKHl4S7Esc1t5b0sofwVUrUziYSmBULn+Exg2vRLBJjj0wna3jsiBe4sPJ
cZrfKl7GCynq/I6Xy9FYp/SQfHrS1MvlOLzYG2V6dwztfhAfk8xLYSeFI0bgu5ptEjsrtGsTfJsx
fYtGRp6YIixsR/lIb68nfgOwMVoTHHIV5N/sekKwPsJDw+yOOOTp/9rTmH5NRZg+iTrsFh533kNi
KRqQ7DxQDkx155zUCaM/te6tFo283MFroqq3NgXYwtVwfaxptTA/lHkEAWyeM3qZlTOJ77tj15Xj
o0ih9SJSgSlNOqgrF3G71f3TdOMjSsEVLllZitP3vPyIXgw/M9em9mjw9fqXLinIx9vMGIcMs8PM
Tk9Q3HQfg0R8i1dB2pjqwuRgHqsZyZMtkcpAbAYMp862kV0mDqLjQX1kk8VYFMRmPqY76HWQSZLK
QfgqV6IWB8rMwMJ7SVPpinAml+fRuaJoz5DoyBf05kpsc69z8GSfjvhwBbp36ASFfbJysX9Kd6hp
C/fsMvtTv+QmSnm0092m9Pq1mNTO/d5itKI99ZPrGvvU1iPlu4K+XrkzOtTPt4qKfMG+hmAWiHUw
0C74HfoiTj9qbexgzVFIItQP18OI+VONczkymlGICOd7vzCoEq4JjfkMx2SeQpmRF4H3DZh9RdVL
HrY4QTd42tRKCpui6/Jz6+jNztAiZSFLvT4wBnhcCccjQsgq/vLNJgae1YM9+kdVBUkaU3utQ3vM
vr778ViFybBJUcfumX0/gWlwoZutf8SyTo9XQd1KqSiz6+katlbp7l0bcPjWGRLdBEuaBZ/fuz6A
EvgbpBngZnE/uXzK0CnyAYqVd5wcH24okUqs2o6Z0xQm/k/cAYNNEqSth1SX3Szx06+jBVo2lDO0
7qASkk5eLo4gX4mmzeQdh07DHki1soe4crOPnYbeY+Wy6v2HvbEejRjk+CTvB/aC/P83h8VD47YL
48E51kmFpXFhGB1epwJyWV0qFAB1UC1kjzduVuRySDgoQySmYX6p2bZPAl7lzjGYGkkFwex8Kig/
1JEZuVP5BuKVVVgwyABME0Ukz2MEW7XXwuwxqb00XzhOt14B2HIa1JxOKah0+QpEih4AQ3peAQ4U
JyUYXhALr7Z+pyaPWalEC9nOjeWYkNgQxwC2SsrB5XJ9HjsN5k/WMRjibBU2EEOKYLS3WqANq1Fl
unD/C1/ndwDdaFpQvuuyuzi7DwaTd4kpTXBqC5wMVlOp40aKgoj20y78/KHqLBuLr9HsviAAjymR
h1tJfrj/G65vBG4D1oewiMrFVeDIbAbJvlGDzxq04tDWmLUnUZji0UCTJA8QOEwJd+8c59JDZZyL
7iP/ynJTRrM3WztjyEWToA9OiOl5m4yZ6d4rnHwHsX9J3eI6aWEpWZ7I+oQZ2OybGip9ZyxjghNe
4oq+Q4MyKLaWCk9z26W1916wK09G31IW8CiOyDnO5ZNpZVJiZaRjzewo9RGrS2WVZ3byHVfjpcbE
rdMKKIj2Ev0udqw1Ox2lb2AfqrU4tlnWtDMS/DtzG6cyxsS4DvS9uY4HhFERksPOHCYSBrxeuLu/
fW68Xm4cymoKBAmDnT2vnyqBWnaed2zattj1vfXsjlP84INAeX8sIGMgeSHw83bnLZ8o9azJQsbm
2PE+9m6Wq+VKGFgjrPMuFes0yKJ3yk0SddDt4VKl+0sRT7V5+TGjyUSav1cQTBs0/RHEgwUzX6sO
MMqaBV2JGx9TNvBoMzEDl4dxtk/1oM+0ABuF41TW9Amqqlb/+mWl/WN3Cc4oFbzpkzk2AxbPY6s+
TqYSf8MI0FwISdch8JVCxiYGmkV5I0PWm5NZFlNjQFuujkOpuDRqG3SzRJI8uoUQR40Kf39//7zq
u14WFVDWSFkopBgVU2VfLhhnzGt7NJRxW4kgstEBypTihCS5Y79MuFHwwIafoU8utWn2jWdWyqcB
P5TqwerVpPrXr5TROtnRqNiferxRsa4RdWb8dOLWDjDm6Y0wWpt+G2XHQR/LdudpfY4+cySwMVrF
uo6NJ76D+PquBsa5arQag8AzvoWeg3fPXhNVHe4sM+nA68Ol0L+rGMb9RmMLh0UXlXBnm/ZxkHx0
8yLDvA8JDnVh419HaASM2RVcFRAuSC8v31BuFDovgt8f1aW/94bpExPT4cBgJNvVI3hedfCHhdzj
+liTqkvhPnqecgo1W1NRTHyu7QQVV3wcN5HAvVnNLRt3K5qQ93fA9eMBlyKtgnhBpcfwe/Z48Zjl
oZKlx6Ea9a8m5hXBpkncelj7jt4O+7IbwChPgni6sPJ1OcZMH8IOk0rONvjVy5UzL8iEwDPjaKMA
NMBZD1TQJ0qAfwvNkGTnmhG2kVWHdetEjFuInDeeG0Y4IgEML3nN854SrK9KcG0NR6vLDIS54RLS
SRi2HZ2dxzx1p+dcErHvv+wb39VjJMFkjeYrjFH5o94c7xaoNDN3bKgdfQirQ5dDGzyoehGijV2/
/y5EYs0xkNyUU2/mXZeLRQHmD6NWd0e1Uq2tXWMXToLjrabYWOpTXb3MV1CYjjaAQ1nAsOtyKQfN
5nEowuZYgrXESDOtttj89U9DoGqnPE4TzFSTJUzp1cuU2BN6P0y3QIkx1p8tSl1p9kVUHxs/QPWe
dpj15FSjV6KfVgZf7n85uRkv4iQKS2TkoJUAlPL5Zk8YjTGOm/iyHNu697YD862nrC+9VYBEGQp2
TrIZE7JHt82lR3dlLgSh6/tJFl4SSSFb9vgGzO6nJAIWhdtRdSwMCOsI4nt7M+9T9KYnEX5Azzhd
j8ydTH4BfuIbrIgrHVeRd4PbSc7B/9HNZ37ATp5r1iRegYGyq4ljNhmoUDSthfEBPuCrFB3bl/vv
/OoylGtJ9RCDyTA9t1kUbC0ddU3kd4/WaIBkzfHMjFd5g3zpjohi7cyw8rWFE3prTTDlZDoM1ZCd
ngWlwERhQ9h+daxqqwwPZaaFwxdbKPhZF7SFPjnQ5t87+JHv1GRUSSSSo+K5XqrvpIOStFZFY68t
/tpwqNb2FNhfxhaNj/uv9LqhzFokF2xkcisy79k7LeMIzcWsFUeFLxy3TGfLPA3WqWhqWraKP2oH
I9S9bOuWpfeFRL20tmES6fUnBf9SP17VRlU0C7H4xksnsQRyBepddllnPwpVkabB1Do7xti6fQOS
2P2gvg+VFbC9bk9fKqjf/5lpYlNoSl0iea4vY0eZT5ajFEZ2bNOsqplOD1q0CfFmm374ZmJ+NRpM
IxdyTF2e0csYAtuF9iOkCYMtPS9O1KQ3Ios22XEC2JE5q4mDE5VrC7/CERET2SbTw7QcEYY1cCp6
tu087ncV/mzW01jpiNk01tgXvzU8dox1aWlN8OqzGOPt09p0QbwoUL1224eeh+YcDmC9tQpLDMte
VGcYxKGa7LLZ399RN76dlMIlh3BtQEfzCUVYGLWTD1UKKreIDrli6YdEEcNWL60vpRvGC9MH8/od
0i6mZEWAV2rwzOJgmWWFVkZxfVSZ752SoanPuTMu9RFfJVFnnwp6H+AJrjRu6nmvXYQeCltT1R8x
XemcIxVujhSLirnIrnIdhty+Apbf3gwKHgkvFXqp2ikgV0ND2kjz5HsyYTTyEY/o3v9Ke8YLP8Qm
7m/jxvJyQ99iJRjg9JeQKUvH1qHEkg3bTPto9QMxHT6oiyb8WKXG1ooSv9mDso+UA5RROm65yCuY
gEAO9ENUmp2GDXTpWKtkSkfnGVlbFYUcP/WmH02BRy0emJh6/coVTQ23ma+b5VPoaVG0TRHs6NdR
jSfQJnWrafiamiaSL5Gud//iPpGNT1OuNe05HUPFQKbWCCeN/DzMc+UkvAq5oZWmI6uRrMB1WN4T
koe+Sz9yxITo/ia7vuoZfJArStVlCNNzQAdYFn4DRcCxQUx3ONSlPuDRHYRRuoYyU/+9v9pVYgpI
GMgBuTDqcGyDWWIBgzwYPYbWx8FOnSrcICRuVh9xqnecfT4OUfK3qYK41TYulmXONhqwVvl0/yfc
eGBg2RA+YSrTWZjHJ6UXKXDksaK3MOTfDCgV3wSWM5ieYqzy/1hKniQmPjA55jeel2fOaEe5ODZK
pmnfJggT/XclIUP9d0Cny3y+v9x1qsirhZtIS/FVX3DWw+7bKi4BAthHzODqx0zgBQfD9Zhqon3E
cjVdgR60FiLvjTVl45iynrgLmWsWNMwYjCqeVJjCijFvN3rb6GJtK2b2pQtqZY04Tfs59DC9uf+o
Vx9RUsfAPkhKDqYx82KetMZmcOzYANly89HB7voUMa3GzrJZutevovDrUugIQqyV3LzZlhVx6NcI
aNiHOlSqn2btTWKLy2byUUcM5ZgZU7dwIm8uSNCXEu804+cwSaMIa/r0in2wzemXj9r1Y49Z10Zz
pz+ZrkZf7r/J6/QXCUECPowQviFQAHktvCmc8KWZcJd0zEOhKsmz1lrqd7MlmdjGSW6HyCfnBTbJ
cd/4R11xGm2l+ohGbXCe1bf3f8pVIWAw3qHVBjwUEg5X+eUvUV2/Dtza0Q99h8/uX2UMx9rZZq7b
x81DOVhxIPXIUvVpigG5rO0K0N8uToys/3b/h1zvLo+iGVUNOety4P1c/hCvrRlgRrit9lMdrAIj
VPe6Vef7DizN8d1LUT5Kzx62swo69nIpnG9xsS8xAsXv1i1o24SpYX/WRWAP30jTXO/l/npXARgV
JSn9A0KT+Qt77HK9mJnxOKhKu7dju9/WmR3+Ghu8pGj9iH1oltC13SY4m2YZbe6vfD0i5QjhJADU
AiUR7WrkkeaTK5C4afahU2PbhqjIpwiz37Ni+OWWV1Ru4Lii8KM5DUBnzUEysZge6lqNjnZb4CNn
oh8KMCHboE+HmFdWFscUZWcKM6/C7LRrrWer7IOj2uNxmPpCfzK12FkIeFenUz4FxlYQwGG7Mwq9
fIERcJXAxO5wz3uyz2FVVce0UON1jPfDDkOzJdXYK8A/CRCYEERVqcWBJsxDHcmAnfdlDKjLNMNy
N+JuwAjd8NsUuclpqvTg84DSaHsSjp8EH1qQ9imZAnCeBxdvDvXFG0JX2WOrSattpSCmZC5Vdq+Z
6EVOx28kfCClQJkF1HgWIxU0gq1maMW+xp7hpNWjvhIiFKu6iop12CvRLzvTja069cbjUPgUmeg8
bJoqxtm2jOO91qruRjMDvKjCMH7GgNvc1ZZVbeqpSI6o+ScPuA9iAopW8hevKfWdJyJrnRIcj2VY
2ysLW9UdkBHlgF3wuLBzr+KSfDqubxfMEoJrcxkyhP4QECoUsc8CJ99Ar0ofXv3Ci1LoGz9pm8cB
zaiN2rTNA8Ow8L0hQi5PuwnxHTmAn19AidCQJR7Cep8VI5DTKnL3oaimdWcbS3XUdXQAXMpUwCBl
oRSYE041OH5DaRvxscpUT3QbLYkdf9dbYoh3xlT4xZOr27Hxww/CfPo5Cdp/7+4Jw0LidBnMfkhk
wGjNzpeV9Goqcn5Ckg7nMCjqNb6h9aPVZ9WptjnoSjNNh/ux6SqLkYvywJC6ZMCfi4v3CLgK1w6S
oyf0povWokFpHGVxu3AOKvYi0+9E17M4WeeJKeolpfGr6wYhIHaXHI+A+iVXvHzksRelXmiqf1B6
tMBaywHf3TnJlj5TsrCVr5eik8gMjyaOTUCZS4SEFDN2lI3eoajt9EALUX9GQcNZTxjxLtzmV4GS
S4bGN4We7O/Ti758qmDE/1h1fO8wJFGwUzNE4txOt8/wAb6KRE/eO95hOXrNzNBIjuQ89HK5ZChw
WAqhlKQQ5bcqaurrFDG1gxLij6WUCBTf3zLG7FUyQwdRQMb7Or6gPpll2/QxVd80euXBBCaSgQ4t
qv4hw3Am2YVt51a0DzMHQV7aaYFYCUct839w++3VfYI/pH12e1NFXRZ/EoRmYSyqO/LodvpeUpT+
S0mJSWs8WWCWJ8rXeGvaiT3uLaABU73BbSp5GPpEtXfaUCbhykP5v1r7zTCMWF1N/qA8ebCXP6JK
YraHeISvuEaIm4mH6YNsODhxaQ2bqaz8YB81vpNRgmfaZCwhPWYBBYYt+A5peSCRO7Lcv/wqnYXp
PJ2f4EFNDX8vhPjaNZb9YviDs3bM1t7EnQOeZ+yW+l6zE83CFJjkb9BSyTRMc7awRhX72ldGqixA
SEPVfsKxUbZV0uhHLTT7gxTz2N3fEjfWRJCTGG3IjY94y+XDYpUcldbkVg9D4NqHIEKvIG9L9yxi
c0RkPEg2wO+WaMavWfGbuxcJcIRWWVICNhGvnBfwQcf1bglrOtPAMdVt17mTji1PkxbM0LQx/FMI
v/+nShQDO+WiTs21ix75pwBzYwQcYnj266qy63o1ohf6ZFZVLnZ+FjrOY1AG7ldrEnrwrYgzJW2I
xID5kPdOQwOD8iwcKzzceBXlygswVn5CJ6uJN93YOO6LWmluvqnUoimfDbectK+iL7rswcErLKGl
4o9Jsc5TMNQZorhey06UgvEB8oAC1wqMHXpQp5/o7KHXsVYruwSi45TeUG20oM7FpsVv6FzXcNd2
3CPJt65Epm7F3Lw/IkM/qduIa/PDAJXuT4Kj3V8PgqK7qjHDfl+k4wtA6pL7DEA4E/W5bJ3HsKQe
IKKey1aMn6xyKv5p9FacbYNhpieV7O7vs6vIg0CedBEARI25CaXK5T6zUOWMAvKmpyq0xj2qY/HD
NIXFHkTwtH/nUlyGnCK8gnCMkVSRy6WmxK9ymLP+Q0Ux+lkVw7hK7LD5ng7DEpvhVbzn7UYG60Fj
BqmNV/UbkGiXayWZW2nUXfWZQFJQoBhmk50svVd+GEpslivwj4DE+9jwPgE+6tu1glKNtxeZ039x
Uz1IoLZhEnJoXNq80INQxKjGVvvWjI22BFp+xQPOfyylFLwAGFm8JHn7vamaG5JOFc2I8qyaVeOt
q97ps7WGZoNDW3gKH7IsyuPPKL84//S1qwdw70pN25WxkqsbJD+zYhONZpmsxFS4xlMc9s6uVGHl
rUjrHX3X2JmbHIyxqJKFKHUVkiXwAwAc4BZwjiQdl798Cgoa1lVnnKvCHL8DQyhPXWfgS68aKVhH
iO2jnv9UYlEudMPk93v7yugQQRYhlbWgsdH9nYXHPKntrM/N6QzgpjsPw5A+TK2zJOo2S9Y5jLIQ
oSckLSrh+sgg/ebDFG2J/WRS9udmysQmcatum5nFtHEm5VdVptlBK63m49D0/RquXnO4f15mSc9/
q5OHMBOmV8T1c7m6FY4OECW9Oxtt12kr8PVIICautUcfF16BL53W769463mJ/5KOQ3kAsuVyxWHM
p0LJSZWxqsc5XXd7QD0G6uaFhz5nUKVqvRqyZvygBrgNdaO3tJ+uohHOxjJzptEn59NXgAoNjXq4
adq5tqZuoyS2vaKW+reZvCU56BuPyhxEhiFm77DjZgGigW+Z5GnbnEMlqDCWYFKjmkq/GTtoOAmA
0p2mduIpH5zv3mAvFbmvHpqz/StDPYNLvi/D8dmbrgvNJ5TEzbnyRP61Cgal2oKuD/3PhtF76QrY
ivnL0SYRr7rG7IpV47Wmhzyr7hsrmTNoLwEjse5QtU1XbczWSrDv0JVv3Ihesc0aqz1NXoOBma1F
AdJqQmjmg4N9OsMrRgPx1sm69peZ22qyRoyneEYKVU92qjmOJZrIrcj29hBq9rptBv+dkACeHFY/
NQoOjQD8Yfxc7jM4fYOlVUI9W3i57TOERVed43dPzDL6hS19fYiI35KRKD3+IPnO7jdRd5o1Mg04
F073b15R/Pt9YL6S7eOVVarF7/tH6Cpvo7gHMYKmkdShISRePpoPzK+3wx6NyVQ3/x3wItq2bu8F
OysyHp02yL/o5RQtdHlfiR6X24lVQUDDQcKj7Ap07YyGH4nCM88WEtCbMjeDo5dkfzABApVVBM7a
aqrsUSs1pV87Urx4mkZnBUS9/JG7vfss9HTaG2W4JHIybwjLPQ7/CBS8lOng4pcH/k0EzRhjFyPW
vmczcIdTTFWyKvRRHHs7iV56req/0SX46NrC+hCS1T74kWV9uf9FrmMKNxSjGeCmaB/CqLj8CbyH
OMUa3j77VTttQ+x0jkHbu9tgiKaF6/DGxwd48opVxkgW7d/LpQKrc81Aox4z/ETbqqiOHlpzIHUo
Ec5QsdP54So42d5/vusdDprnVfgXkBYZxCyUFF7YexNR7px5mkCZVvs5jn70ZMLnPoxRbCz0LG88
I/eRbB+hXcnFOFtOwJzwB0gwSIxb8bn2O3MVAY9C/y6tdlNr/ck9ztf7HlFmczDZcEcFeiHRppfv
Vc8QPLBHCGwRfzx+ztvE1TY1bLVfZRiW5cc+6K13jmqkdyz9R+iE9AAk3H0WoyZ3sLrOHqtzlHTp
L7JIN9sooikfvThua67fbvzx3qfk5pN4D1r3kEfm2CUHym06Dn59Fl1VPOr1pB7ouYtvcaC26EUa
S2od8+SNJwRlQkhEmRfiwFygmrSx04sMe88AWH1Awa9FzSZwjcw/FgLjrZWNIOkXeyqVda+307d3
Py14RkQPEIWkwzLXnnGtnGYYEeCsOEGvQQBS4m7jtaUXPg59oW7j1OKHvHtNSagCZcdkiNaN3Ntv
opE01s58x8K5bEyLr0NPhRUZnf0jinRfXUWuUn+6v+A89nARy5GP7PhSYlxV8bVpc/fqyniWDNxD
yrB/JzyQm21aL1VX8zAgl8KdDTYVgQ6Bgdmzlb6n10iTDGesF41tZZrFuhg9dR/kwe+JJuhCGLj1
ZCROrAamT7KML1+lhJP0BlT4c47GZrgWMPDbTR+azQ+rjN6r74nzusxpJO5bDvQw/rxcrfPGyHTB
ee/TYeq3jp596yGybToU/B6SrjUX7tPXo/b2PmU9KFRkUYxpJctnFuRcspEehGu1L7Q+hLVMnZg9
Na3rNSvAXimsLT0q90OJgSUW0bnBrE1BPeiQwTv6jHunF6IuWebJqiozF1JMrffPrpa43ypF1PrK
R2n1s1p7Sr7OM2VgyA2V0l1ntpJugxhNUcDZSrsNckjqdLVEHq7HACG/deiU2Zf7W3SeCL8+qmzP
87Q0cecTAbJHjGK7Suz7VhFPQR2HYKbVasfULWcQhdfPYNNO1nIz3Tue/76SAwkbKUaJTDf9PKY+
hPfLL5traaO7DL1242AnB1/P9NOo9PHWoMHTbHpFKRF+i3IAHVb5PUjUJWnyGdLuvx8AUgWGCAEf
zuVsIztW5QUJIMOdUePhmuswpGNtUj+FwIw3eC9Pj4PuWh8aPeuOQquDbQW0dBPbSrlwj1+G4/9+
CI4/NN8kb49fc/kmsipsFW9yVazJfYAHdMnQqwxQ622ruj35sLM/Vq0T7KCSmPv7e0D+6f/b7gQM
2VElY5HkXincNnsHE5bfoDtCfZ84dvCS+JP/UFMqvCsVf12F6SNX3Ov08SoYplExqa05GXvXpGNA
8e5udNv3t9qoi40X+0tNoMuI+L/rMfon/WdCTa13+UJ9IFyFE5rGPnJa/UOkNNxjQhu++8Hg7qbJ
X0rELkMi6zEroKRBZ4uxHupes7foKl3jCbp7+yjvoN6oES5diGnseloZ6/sf7FXN8uKLoS/KvUmm
wCeD2z87NlbAhY41ob4XVtN8nNrW32iK667gtmp7tYn/JFlYHinQhy84Lk6rwArdR9WNkhc7x+JJ
gT6zZzMCyTAKdzOSeZ1GG6N13YmjpyjMlE8TttvbqEc/WsBr3HeBm8G7lq6WCChsc7utnu8/02w4
/fr+QHoSEYhGsiqfPZNm1SPd7VbfVyi0fuaijhEncKaDkRiCvjewbdXMu4PeCWUdppNzSHNbMP1V
xNY1RlQUXORc7/+mqy3Ea5awSWZpsnaYv2a1DDXjfyg7096qtWxd/5Wt/d113TdHp0o6tlebrCSE
AAlfLCDgvp3uf/19DHVPsZwo61IloY2ATM9+zDHepqewtbO11LhF8vldO4lp3xRoyZbl/OPt1tYn
AAuIMGG534isGYTVCVCa80jNVtN28ICch9RBOY01QIpcFvKumnXFraGrPSUV5+Mft0zFi1gQCTze
EusHeRoRqsFk0XYV+/MYKaB0Ei0KXMuqpveyFktXkZjVQyCJS6Wvl32GZUEmBnIlhx51lvNNqhlB
QwJ6CvcZzw1fabt+qyV4B5Z6ZnmO3ZSbLMsxCu60S2rQL+eWMJvuLvrdBu+L1Wj3lVE0QOrS/ezg
AV2VVrkpDS06pTahGmpg0oUxXrVHDW8xbFhCGF4UHIGr9rJRR+YmrKAkaRWE/e2QSoRnOQ9C20Fp
eZzRVyVt3e/fntqXzZJRgzLH5c6ign54PsCNFSPnbDbKPg80CdtJLMJwa3/W62HcxnN4CXB2Hk6Q
YKElYDlMqgFTljf/eXOwK7pQR8t6j/9Z4wvH6jZp2WuftCKOPhuS0+7T0TZ9Rlp2c2b7QoS/Wk4/
m0ekzv7lkM5/nDdv4krVTahD7DMu9WMHPNJtY2nY1VVyG+etvMni9AnepLZ9e5SX6Pq383hpl5c/
iRfYkBY3wardsJBjR4S6ss/qIP5k40fp6ekQ3iG2pu5mjRCPenN+IUx9tVGytKC9Fn+h9emkxkjw
2U6u7sfG0LZSbtpoQHBg6iKC9s+bzq9b5ZK16SsTjNYN24WnKvSLF+pbgIzNOdfVfQSebYcfYuAm
ilLvtAQhDJMXlucEndgHZWn4UILUH28P9MvlTMJf0XglQ0ZDG2t1SQyIzKrxbBl7VKfHTdYZuada
Q7KzIyNxZzn6M5PCZT3zkRAWeQOQp3yBm59iVUuHOjX3iT3anlna9k0EegR+aY3S5YVr/bXOIZvE
rY5L4fImP1+9CG4U0tx35j5lDe8xkm5u1GGBaw768DFn41yI+1ZUh1+9g1MIq4OTl4z7arfW5Twi
whJb+5ncs1sn2nxdDUP+Xi2DxlUbRds1kVns1EzHUg6U5m7iDnQTnq+7Pm/n6yRQ+3uRYOfOQ6G8
06oiv2styCnUpyIPEFIO/kUmJBqCcMgvxJPLx53vOS5kcjSYFXPaIIx9PlqkcXutDBI8o5UhvzO6
3PA0BSXguukuCe28PFY4thfbFBmVBUL1VQJq7gOlEFZv7uvSTvaOChUHkXHrbhAmmAe4uF6ZxfY2
rpGJfHu9v9ZJ2HNcUbwaF2/c806aghsysoEOYdliPM4OH+DWWo3aT6EoD2+39cry039va7W3KmRi
8Tlvrb0VKniUW/DjJ6szjybkBa/Re2v/dnsrUxqW38KJB4QGJo39RdbivHPxXHVmQM1/z9XU3UtV
f1coXeqrImofhsaJnmsnuVK7yjj0yJW4aMJRllnyJ20q1f7bH/NioEG6gz4nbue2RAthtfesHitq
GTb3frQk00NS2jhCED1FjtDe/2lLBLmLZi0AcJzw1tq/YN50SyK6JTxHWEFKZmkzVJZ6iFPV/MMD
hRoeTUDqYHApNa071dntXNaFoxxUs86vijb6ItnVc5yN+b2Sy9Pmzzq2VAwJYRf6I4nTF6oOOAvV
VphpOmwnU/ca4STXToFNZNbnlyzM1lcfTfFI4Mpb4GcULFf3bd9MDeY2LIxYFpNbTa25rInZy9tA
2UST9rXJdevCA2W9PX62yUtosS2EiiavVogxJRRHdWEcIpT/tyo1PB8308KLzSbetDMJt7eHc33o
LO0tHCoSI0CPOCzPd4fIMBcoeJUcALLXfqdUlChHUIv+NIzmt15CB18ec2eGFdizVd9ufPnhvx+u
vxqnbVDWXAHrdKIcFFbXj4YBerOWn7Sqkv0uaPDjeruZ1+aR1AOPDmiF/G915JR5ZXSOPRgHLOKk
rTlNHzQJzlBiIYiNmkt4qkOrvnDrvTaPwC3I+KA/9ZK0Y6K5W7VpbB4SzQ6vkK3v3yWmk3KET6Wn
5oP89e0+rk+WZSh/a2+dh9CLSjVT0kmHciw/yM3QX6OPOH3vY8u+BCV5rSmeGXRuOcFYNudLhsQS
FL9mgEFTk67K2jK/AUNQ+QsN5MIp9tooQpIHoQZOctGOOW8qkYcisEEjHOygTxM3MEPbq+MsJW5A
VsvtzaK4EO6+1jnuemh+ZKsWWbbzFvNQ6FomR+aBAmaz46CRTp0aGIcUROwfN4WS1FKCsTmkFV7F
501Nk9YZSRNZByXOn7NMm27kBNOuKqjGC8P4slOUB5a4ggopz6WfBdTfShJdP9iitDrrQCEhuoWg
r2GSMiySkPUls+aXe42myD8tt+5P65bzTqVdUk5BqFkHTe2OZrb4NNtDCzTOBiZnIQigReb84e21
/3KVUOKBnAkBZ4GUrJ1+pm7GDtGeg0MbNqprQqQ9yo2yyA4IfQds9M8E3njHU+ZfXiUkURdxxHVZ
Ig/6cRRECEfuUtOfiia8s/RUu5AW+qnXc3460gxJKkRHCcyA7J0PpaaEmTHpY4hHoZPvrCwTnpiz
/j6Wpskdkry/qWqqB1YSRPe1HiceIeoQeeimx5uEX1whenUPBaijjKn21oVT9WfN98X38XahdLlA
mNYAZr0f0QTLFOmQmH3oCqAIzxhP9ddNN3zMSiSXpMzUttC5NV9rK+ABeeHsDKMQ/hRE6rEfxnZf
jKm+VxOhLYI2d/U4g0WtsxBZf1vzKFM2jwY+iR72fRzcGfJ9kmSGG9NIzOc0GcwTMl3pptL14STp
g3Uoxnzc95VwfKMBvj0kVnjhvnxlK1HkBwK9ZJTYtqtNW5q5IFDvpAMY1fGYRcg0TklhHFteiRcG
+PWmFnw9lQGqYKuruUwboRvlJB0MLugbmO8IXQMmOoZ90Vxo6sWuNRf4BPVKygJA0p3VUsuQmEtR
X4mPVi8iP04k9eBEQnatSEgHzYZAqOsoV729bV/0j0ZBRVF3o8HF5Oh8fcNI5BjRxuSI5pnYxZ0h
dpod97tCTy7dxq81RcpzUSmmvkdK+7wpS4JpE5lBcpTaEguc0RxPgzq23ijy4gIp/cVhRK9+b2p1
O3ZZb0zGaCfoqdmd20RKsZkiLfIZ/69hSC3z7UFcgVA5jJb27AXhxTVCvLhakM4EUdeqUSLsu9Lw
Cqks/TCNqo06zpgLWUV4PRigQ4zCsraTpHXQDaQZxDLCDWqiFLcOKj8PU9hXKNDwMCmrLPzTkJYv
tDDdQ9CB1cUknA9+YBWVkmjovnD857dJZ3waVSV8ymhz6+hZ+WfKib9GhGoFsE3qqyww7bw9rGXC
ARH+FGuXvtgmxdzcJEWHOkphSS7KCbXkDmpUezOhW+GOukiuTDzoLgSAK1TSz8+AFgQcDJIMgMM1
hkW1a7kohJweHW1GMlKSUeYdq3HWb2Y1jbF7yhrniyn6uCXjk8/fhBpQYHFg/dd/emYtOMefEuRk
vyG3rJYkkCcUZis7PXYygMc5RFgL2YB8a7C7LzS1TtyxGjFaIIyATMLrcw24aNqyT0oMAI9Vmqk3
YZ5ZrgHgfRMp1nAag9r0bHwY7iIzkq+CEIext3fDK5vvJw3MAPD301z7fOpHpAzLdqizY6H049YW
cnQsE1lsqqmc3htUNi+09+okkyDiStBADrxQjhqHOZirvM+OvTlqLPB0AMYyt7U7OGaU8WtkeDPs
g9Cbs071yhHBHjblJePF14YdkPlS4yAEMtYheVA1To8KYna0Rmt8PwIe24b4tR31rPvInwyfNMnJ
PHMSsWcCM/4zU65fS52oEhgDD2beO8u0/BZftnMdTkE1Z0e9ywKSRsK+EWYVH8FRXLIEfDnDLGFe
/mRKgfGSRzlvquqRDOhHJz9KdTS55WANpIcd6QsqoQ8q1nyXdKJfpI8WcD/gb4CPBGOwRVenFzQ3
0LqKI45jadmenCDvKJAvhiwVla5UFEi35PAP5c7JNr2mdTtEcex3lB+NT1avX6rJvlhwhB7kI1ly
i0AfGOrVUNdFa2aTNI771Mpax61Bi+wzKuseS61ClWTOb2LG4TBVvf5Erb/exbH07c92GanQJU+J
GgXDAVNKPZ8Du0mMciihqnWaM94oWA64hlVGV4iAjFejVV9Kj6+jE1LjXB5kCLg8eJatAwUslAm2
CkM5Onph+DqofF9Tm87FEUlFBUTNvDQszAvn9yoxAk5lEZsETUr0teSBVp3U66AtJyOVru2p1I5A
tKM7qZV7zAU6yrJtb+zHEnuQvCguJehfbXlR4FgYymgMro7rcQxJD03w9JTUkI9l6Ng7vAnFoS8R
rW7USndbWYl42OAZ+PbErvIx9BkpKBJ4ZPGWE3Sd7E5QMol6qjknAUTKT3sl2CZD84c1yqUVNhWQ
QJ6jPBPXgvKGsETrFHN+Gkel20dyq7lhO0anRsizlyqzdHi7V6vg72d75Cs0nocLcHYd3OaAfobQ
mPJTZluJbxpNuG/GFgPyWb1U7n2lKXTQyInAIgSTtwYawXyP+zyz8xOvXOapKgPLcvMBpVSnTuxL
D8Qlav3tAbZ07Ky11RIFgT1LIsctk0KIZnlxA/u2G8yMMn75nkBeu+OGrh8qvXFOSJlpLh7SyoX4
c3Ue//oGjmOef8hZgdM7PwsGrGLSLLLyU9noeejnSGV5MES1942mX+lSjhDn27O5PpB/tbgAOcjN
LumM1VtlaumyNTHGRjhPV6kxnXC4cn4UnVQfO5z7wMAR5VaJ86l1rED2QoNMBxK8BR9XXWJtKquz
6dfX8ETnPYjSClfEef+7SAiB2XJxSmdDovLbZKbX10KH+Q1zZmwTZiOHTaUOVu5JQdaGrgK59QS6
WGyMSEfWWiNLGFa2+bErkbe0kCXQ/CCflM2FgXttuSjkmdh1bAaSQeef2g4KZXNJLk59j3VmCoUX
z4HQ9KxAl69jiUilBST3ubaF/kGUibYJ7d7uL0zfa+O1PDHRg19SXvLquZIt0bKdmMUJp64ZRMRg
9BTPzWpn1H3qBkkruZaa/mE9+ecscVtB9gGByFNptUoDKbd6O2eWwlSzbsCwPhajWgJymeZND6jU
K/Xoe1nL9oe56ecL+/S1Q+H3xldX9hDUI7oWojhVFPJuWqQDfXiP5jFWq6e3p/i1zUj4pbI5IK4h
lnI+w3YlBVFZTcVpqoPiM9jkdGOl3UAOiIvazXkJbd9u8OVVhfwAcDtqWoiLvKhWNGZSdSR+ilMT
19VtE2GwFsRmtxum9g6F9BgZVXt86JnpC2f6a8sIrAs1PZnHFRWa857K2jAJOXGKk4SpzS6W69g3
Bui5Sm5FV7KFRv8cggp5u7evNgoW2UISklr2mgSB9jI1kCksT1Hcze8T06qutRAHRKvJjW2gh827
uDIvqTKvsaM/1y7vi0WgEXAY9+Z5V8tMhoQ3ViyfKNO/TDgA7Lm5po2oE3EvFOMHfq7mjS2kTzXk
+ROWIQ1JZFO7xNt+rfcoisBVIDBaanDn3xGMSoKATF2c8sxRtvpkds9y5FCZHrL48+gYwfXUdcOF
eV6Rjoj8eMZzXoDnJEmEBvJqogEl2Ok0keZXG4TjcXKX3tedgaKAnYwftEmWWy+s5flLrmfGFuBR
tLNiZ2JKyvIQBGW1pdgbXTNxl/I8rwwHKtmkf7noeYmsA/HKpLDamXl0opaDtFNnT75lNNrGamD5
TYod7KYpG3Z/uAKXS4ZwlO0GUuRF8TOQqjBP8f45iT4KsdgCV+3KXYk9BMFAftMPHcI1RmNemIUX
faVZwm5+AXlEzL+ahCrUJQMqenTKWkX5keFdfQCukh6zYniMl0NNG6dLseiqTWAIMKvJnrDYKK0g
knG+3KpRpNqQ1cVthalMvGsCKGSZC6q2NEqPcp7V3slB22VbR20n889SVjS+5HbRNgH3hPjI2uc9
maOchJXV3Zb1XF7xjvtIhivx61EoLqoq44VLcXVuA4XkcUkRCNzHwiH7SeT87f3cVb1plLrRQhNv
d003RU+DkSI0j7XOHuyidvf2Klo/ImkPQD5IzIWTQ6TvrK7DprT0wtEG/V7Gqc0bVZ4weYL+gIk4
HJHiNG4Gucn9yVDmbd5L+9DJLvkrrm6Of38C64rn/HJXrZYUQALY8lqs3wttTjZOP/YHKW9kMJGT
4yej+mAMtumNpJ79tzu//ODfguYXDa/6rolQa6Ow0u/tJC19gfLWO5Tn7Ye3W1mv3l8jDEeG3YJ2
5DoHGeIxodeV0O8TJ5Uemx7CpMRzczvZVrgv68y5yjFMuNC1l8uIaUV2iTQF2ktAbc+3TOOINJTD
Wb+f23LY4lZn+mYLrBkHNsPNneAS8GN9Nf0cy5+y4sh4sF3XFSBcAuLCnE39vu6rzisUs/YwX0MF
XysnH/pQuDWTJtlmaIo8lAjqemokN+9qCJoX8nCrEGv5EAIBDkXCysW1YZn03zZQKuxJSePEuI/M
sNgYXR0fVQGlfC7LSwIxrwwyvl0wWWBBgR9fa2uZYVYDCRuM+7Hv7mqrV45aaBifsz4FLmWN9SVu
8SsrieoPuVSersBe1+CFQhVOMDedcT+1Wbgv8s75wS0g+QO6IJtAnxxcCPVLLIpXdqeGAg50yMVi
jgPwfDzxzNOSVO3Me9z7QJU6SXtwxg7Z7bLVT3MAsyIty3tdHmHsv71x1g+qZSpJ2RNLLpmlBXJ3
3nQw4DzWFYpxX03wZzOzpo6rI+keAJvcToE8LHydb6WepiSdcDyiZt5thyjvPQtrX6SqY9RgJ/yv
gjYxN1FRyXsRNpew7OezApSEu59obEGx8+jjrXL+lUqSRhHpG/N54U44V+Q/M/UqiOWmdvxA08AA
90Wb9B/zrgyNP3MO+Nk4zcLEBgoF82SNaIsGjYQrVmrPY2XF2xRLiCNDGvmpaV3iVjv04z+n5a+m
KF1ATcXg0QJGd95PPSGIsbXRfp5Aru0yS2m2g5pNe8fsTNmFVdleOaksf7CxI3MTTFT/6CImS0rj
INiW/BtwE5hT5+0bmTJ2ZLyT7+UIh2TvIPUo34k66s1PaR0pQ+BKCBfMlxbhsr5/7zbpVaqgqFj/
xGGhaH3erBrXxdTqtfp9FrkEc86JzHSDKpZZH6ysqXrhgymSu/caZET7DmSonNxMIo+Eq6sBKHjk
LYJNG/CovhCJnZ8+fNFisoxkOBlwin6IVZ1/GEEYKD4zlr8DnIRxwy5QtklQtL1viLx+tIuqly4E
J+dnK6ltePVQS4GNLFDsF/hJW0JKsLeM6AcZEIFt9zh8wBpxdJU8j57f3vzrXfWzqSU0Wfx3iG9X
x3jUoq5i1VP8AxJfrF0nTgf8DcaTnT0oamLdTX2EHyJ7zTIuzPh6XFnp4OrhTZCzQxhkbShHuhvj
K2dMQjftre4qtgttN2ExoLmxZUr7oimLS7LzL8YVpC/aS6RC8KHknF1NZR9gTZU7ER62kkXlXQpb
w6tCzvhOLsPd2wN7fp4zhyjoLAc56Q8KgWyq82UjcYZZUls3oZsYZrAvi5xSf1YO7lQp8e0wW/ot
+m2pG1lzvn+76RfdBHW7ZOpYtIsMx7rpZu5JHSJSie25bk83oTMFm5xnzK1aUxf8w7YWxL4DtwtC
FeCcdS1cxFIHzqUI6GYXJJ/RXqxMFwBZd53PwhF/ujHQmSKBCldKJ55m1ZwPaqok5NHndIioIYM8
BHiU5q5IMsdxB66sC629mEIeRJR7sMDiaELuctWaPOvhHKqZGbkUrPPIV/PCODRGFOhURDIjXeC9
8BQcYypP2qTbj28P7erNwBJiYFFIILtE/pAq72pvDuRyM63XgsilLqLKCBtryeRXQ25nx3J08Bhr
yjDBQFxu7OfIxnDATVtHfmxb0f6Z/xjfsngOLz4DFB0XV+bVt0SEzrPlDFbkdpYW7zo1a6/asuqZ
cavAHWm+pNPwYvCpN5LfwkQOKhfHw2r/qH0XjqQqoS8UQyvuqa12W7S8JFfPsuAQpWX3LjS1wTeI
Ri7snxdnItsHDDibl26TMV1u6N9CWyxWrMbOe5oetSR/mvLqHiNo7UNZyNSTLXU6pEjfXzgvfioT
/XYB8tYH2Qb+UUPIF4fYdbKnD2LuoFKTWW0E9OK9XA9i9JsxnwpEw4T+oJnRWO7HbFSfzDaP32m5
2hVfzEzprwXakINrlOn0wZCLWHFHi4DsOk4K/REYn3FSLDHeNV0Eoz0OjUHaCSiY42cOw+G6lWEi
ey2xW3NnIZHW/Xop/J9v43+F38u7X30Q//pvfv+NVGcTh1G7+u2/TvG3phTlj/a/l3/2v3/t/B/9
67b/3rRd8/2v05dK/LXtiucvbVwW639z9iNo6d9f4n9pv5z9ZlO0cTu9676j9/BddFn7szm+efmb
/79/+Nf3nz/lYaq+//Pvb2VXtMtPC/msv//9R4fnf/6N0N5vm3v5+f/+w5svOf/ufdm10V//86OJ
v3158c++fxHtP//W7H+QZ+JGJOZiixFz/P3X8H35E8X8B7yCpURInn6BdxRl00b//FtS1X8A+gBl
QsRmL1kFNqVYWuLPdPMfJGQ4/UkhcQEtP+7/9f5sxv4zg38VXX5XxkUraBK0HYv+P8uTWgu5QBQM
yeQvJy+L9XxT6LEADdWrqhubSo5omDzUrqFmwqpc3Wq7J3XUTYy3Jfg015Emz2ntaTUlXDcIDVHd
aAqP1msz72pS8VUzlh455klKPC2L5htdTzr73VBrDr4cxtyGwX2q601/XSSoiWw0uXKa/ZybyS7F
wTI8qkOlwKVXii5y/NjUh/69OcsqByB5S014lqQCwQzbehJfMsBaA2ZMlIQU2x8DKURoRsyjbzjN
ZH6WRdpWjkfZhJJRmoxAvuCABdN4S011rEp3LvSg3wxNnrYfBqsyLa8GXTeSKJnm7DYv86xBrbW2
k/eyKhnpPTS2Kv8qJGG9M6iRy++MDrTp0SxrtrMGpKHwVWXMe9I8VY29bN/09kM3WaUh/Li3y9R3
cBTOvuZhWyUIFTrDrPtqG5T481DrdE49nkyqv5zH1nQCB2Yks9/mSHIZ7ogxX3ij2HVnxx7dK6cn
owV8dgTh1FbfNTty6sxt+1LEX5DPT2sfe/uhLl19VhzUxJDUEhjIRLWSvsNHM2k+R7z4xE1sSrbk
aiZg/kNeaYn9w+5E2+0VrFvF9ym1FGKqxUBQl13Ro8ap+hn0sCz0M7MttNqLmhG/ab8153LeJyFT
8mOUM9PwEWJQpG1QQk0WXp0Tv41uq1ROeFsMUPFNDzcT06SDfYC+tWvzsXgBJnEGGZG/32TiNuv6
UrvpncKZH6XOaWNgrCPCqgHsIlMRn/VREcHjrEZj/bFuh7K8s2ocmzOAGrOIH8iG61fpoKUfwypt
sVx3BrdNrUfS7dWzUqa4C0p9/yjbYeUHoQ7al4X7LsIL2tNNLLQj9HpnN69DqXHzMBwZCGQL7xI0
FKHHhpgvPqHRnA1Xhtq0rgHrepB9EUMCwSys0jvbh5FRGKMnMid/yNBpTygSJuU26ef5XSBBKWZS
8b+VInkEHyrBmvE1B6iTMFI+B+ukNMR7KDGfsChWkoODu6NTeLkzxPJNilyqfDdIyAoGXmibUuPL
uFSbqatU+tRdx1Mcyzu8Ycf5K7QcPKY2xpga6k2K3tx8m6n4gXyyArt7SrNJ3dQ6BulgMaZc25VO
1m/ZYcETf1XdUZfSKrfV1Tr16pD/n5wsasyjrMRkhGS56VuoYDPSoG7URioKK3KZsnHbtNSlx7if
RP91yh1neLZ14dgH2cwlYy9V2RCf6qkq1R+NLKflVpG6ODiaQ52AcZMpgLjQ6zn8bxtRle1+qc/f
A2JCiLulJqew9OpU8+ZJYFvQiUbe4Cikj55u9XnqdZNUPkl4HEY+JhFV4kYdR8dNFbBnCA2Repgd
BtUdQEePPk5Z9t5azKtAUVrSRi9z4HWO1ZYOlVuwoKrTZbXXdFJynU5yUrpKSk79KpjbfN63CiVP
NwxKUisysrn4EA1l/tjn3YCwbuOkuBw0/V05IaPra0lidgjZ6ZnAStwoHjs1n78HCFhfKWaMsHsX
D8+lavebsBzM+zyyH+fAmO7xIdG1Q0ynFTeNAlQqVJHu8lQyNwFQRNUba85PPgSZ29mSy4NVx8pu
LvthE2NDE7m5JMTTiDai4ca5FH8LUcz5VOh9eNvyM0l4CKyLJg0N28Km0A6iZlcH3XRdqFn+ECb5
8E4UqaYeA0v8gJTYNm4QF/q2RpriqZqd8kNiDfbkya2i/uhVJUPCEIwdYjC2hc5pbA2YebSoIGoz
6oFG0Yc/QKtYj9CDTSwLOr31YtAlG0irSXbszMbyAtyPPurmMM67OVBqN4JtkbhqqabXGEFYkd+r
QX0bOZK1MQeeJku8HGRuIbTxe9f0H9rG7CPXGvriUS/k+oETQG1cRZeCZpPnUnroSBE821nv3MRC
D30krkJfQ1HmlDUi+DxE0axcZ4AgN30HZcu11SG5BZJlvWOYxwN6HulnUXVK5CoAvre9TafcIpT1
xkfECSX5EW0Vr6gVpdpDKWo+DVz2oV+NqgnVAEDbfSbZJqeiFT0WstWfwh6vBhkv8AczEs1TIw/d
dkmsbIfRiu8rXRObGuGhfW9Jx8mOYjfSqgc5HeubQXeG4HYSUrpvkklB3TQfetRTjOmqBQbG79t9
rLbqgIFLU++7qZCPGl5wHxol/kp2vTgqY3idRo6huNlgtB+VqtJZ9TL+Onp3m06kDap5Buys9I3X
NXPkj2XZen0cXAMDNz2ja5t3XdaVV868hAJapeZPcSCsIy8g6X7A0dVvi7K8lYOUB1cqhU9O3De7
GjTBppYN6Uc2q/Loge3p8CqSSv3dKKN/ewBuih4T5S3TE2OPmo6cxNfZ3P0I4+TWseJDUdfBU6Co
d9aQivdIWEubJG50lJuAxGpxdQO47wSFpTskURVLrlTm8o8gRbUdl4orFP1lT6n16KMkyWgPoBc+
Frl+cMKecEGIY+1ICB/IPQcLb9fSq8dGRXJ9HoKH0SkNtHrnZxU1x94zrRJmY97tnDQpr6qh2BZF
k9R+z5OyOlRqk2ZuXQF76+L2thD6eEWQY+85UB3e1Im0y/PQ+EgYJJmf67Lpw+fRnBTHlbOivk8z
GauwCjsC34mBSgLvCNpPWVbIgd+YsVP7hl0KNF6loKsq3wobpK9sg2gNW2eiknskkgbriXJz/zWy
c7PyBQ47+zjpCn9oTdmXKuVHFXbxtOWUy7+n3Pk3dmd+gn2SPOVNxPlMAc+LLTn3Orx66iut6uN9
0DqK38vxnLoo0HHAdInqFpZcnxbzRQ/DgWprOW3rYmSaXufVZD+yNaRpk0iasSs1rVNdMM7htiTW
/IhJWywdMnQtcQdTQgs1UyXu2q3VTNO3MZK6HOuYuGxvdT2od2FT1d/w8VI3ZdxMYNCH7HOPpVfm
tbLZ+4HZoy7eSKqzTcDJbRIklzdBVd2qSWKHG8oSgaeTM/KlOoMF1Ch6fh20Md8TJq1XDvO1EQx1
uM2rorieAmN0nWIqdqXalxUuV5aylRTgUEEqSSoZPDWrSSdwoLpA5IbtCCJuI6huXGuB3XhVPAJi
a8J0eHaQ6n1fpHHxhBR6+jhJvf44BlF7T+G/VNzQmuttL0/2J7sR7b7v02I7duUzhgLyvk6azA8T
2QanVgAUMwextew5e84HVdt1GPzuo3Qw3drpGk5KLb9tejnyDTOBuBSK+L4fUAnDzErZBkOefyCV
NiOzbSifUCr7kMVyRoxsyxjGzP131agrb8ys7yWrYdc7kKbIbEhuFVmh26f9PXGC4DaN9dyrAUx4
pqjtO0wUo0MyW+GpoeZDZDeGXLZycELd+3ucUfz22ACwinS9vm+YTe0oFhiq6Lr8k67lks9zPNv1
ZRZ9xQ3E3EeTzY4TqpJ+EEaR7XSIJjfl0Omfh7LIHsjg6CPI+GrMXAkL7R0uJsSnVjFFt/oAtDWj
wlC6gdUaWHi0qeGlPPoKgrOxHzwjUX8UsdEdspkAwxUjxnPAy/AxS3FJxnElJZWopkPWbdQKnmaV
zkQNWAUSNEiqfmi0nIJIkduKcOuwCaSjbc9J5QWjDXy5DdQPeRKlDouzav3SDvENHPEKfJTUxvhh
mFP2Va274RQ7uGpZs958Rn9b9edcBKWHhJKZuK0oqi/o8eRHJA1i15yDbvSmGbX/EO8kH4G6un8H
OSCK/AF7U2I6cYc3jn7T52OzU+TU2eRZ3t7DMzBuQLuytgXibG6YgYF19SBGsEzt6tnNuiI+mpjG
NW4mN6xEDXS95YO769JTnaid11U4bynjYKVeI5Ect6M8BUSsZpkfWNF8DZrekk8lazvzC0TC6NIE
LcmVa42nICt2uHE6K30Ay86xhcUXEuo4e1n7qMaXsZbkCb2GVE+OfRNbgd8auvgwVDJvjyHBhnMS
+mR4HbxL1RVRqoyfOjGdGrUoA1eRgE4SacvRHrVkbUMMY9xpQS/t6lA3vxnqIGtuRnLpDt/37KBP
aXI95nP41RK5LQ7UejEOoRDXbAZ9yU2lk8mhlcYl1hlOMv5f9s6su05k29J/5Y56Llw0QfcK7E6d
JUuyLL0wZFmmbwMI4Nffj2zOtZSu9Mn7VDXGPW95MiW02UGwYq1vzllg71b2uJc3dtYFlsymPU45
xaOWe1SBpdPfJbPkUWwoHOn82vp3EqKqHW5p+Yk8VOshGe3s65Qb2a5hlvWFnkr9cRTsT4YDYsTQ
oGKrGlLt47iOyUePLV6Esdn4Dwz3txJWLXoIQ+B91JohjtLctXe5neItMdArvsqswr3yG6GeDWrK
3YJh/8vUNOQv1bmND1eZx/1HDJtwxIs7cYH8ub6rPb9+dD0Sl8MWs/0mmNuh/dS2vr7vsEw8X/RB
f3KKRO7qPHZO+oC/fsD7J/4m2oEYhipWt57Vqxt9LUURQCEsQzSbdsKzaWe7ccD1rllHXlpp598X
U0NLQJvUUQzu+CAKr9+zItonWx/10yLi4mWp3fyCgCPvbJCNOrTaImj+ogfsHG8l4VMXD9hexad+
mJbbJdbyVwckNFx8a8TOnuU46kP8YieODAZbpldONRe4JiiTl082qgBvteImNf2SRTbL58Zv/Zss
1uO9OftyhyfxifnjeFE6VUKCgF0YgcctCOu67G49UcVPw+bJbLY9p27goIu0yniZa2mxXNE6bjXT
PpZxHbOJZFY+h1llW092HFfnjibbi9xKjF1nNbdypXIJZsNo9r6VZ86ePXzBIyRfsgPZp9mZkYxl
aIxE2lLW9uVnsUplhWAQOpta2URuxcGQPbwybvzElA9150qSjZtFUcWP2CiFRpys/IRy/JskcXC0
zjmfuYFVp5ywaaFQWdMHC2ZcmY74L5h1MGyOM5Hbz9Nz1zfiy0gm9H1rrFi0iBmObpd0hvfZqImj
YUnN/mkY7dY/X9Yuy7+uDW7Hx5wAV0Q6VWGdhCi6eQ8CVckD9fK3Uk5uFOtSXRP5Zqtg6rzvupdP
jzLDof58Xr0x/9iAy219gHnVg6FcysBd4q9D52jLHZ5bSQjIktVB0ankQetrHMaoa6/pfsSHLpud
zfI20e2TZXfAA3qfkN+Hy5II9MrOtLDSMQSNzGRxCIFd+vpMs0VTB6rz1UU91nq+W2nDFYd+tSys
gqUXZU1nf3MSvTvERZOrXZlSkocuFVWo3FiLCq3UX50VzybMMM3d7LuVCiUZFsWeMyqmp31FIX9q
HTXxWHjmckF3Z8AcM+mqu4ZXZhnW9qQlwQLVH0x6293Pvci8oB5qWl9+0hByl1Uv42DYZxIpAf15
5zaLxynqR6W96IxIOfxa9AOwq7pN80xcUKVa5PpUbjgTFnkFzpnfGOWKH5CycKHva/dy1MR86w51
ccUn5TSmVcWjw3YvozZZejxAKmJnkQIWV4unkWvbr+2OdyvDPJJeIEHtZbnshq5xA59eYxw2eZbh
WN7nn5wmTkm9rUsfPw9ELyHnrvLa0bJCoj5ubJ1edUx7sDAqklpWfbbcs3FNce7st9QLKohhKTFv
ThIvIhg7zcNsHu0xoIjYEPhWNsm1FreYWuxYWQrhlUlSnPMqqnWsv45Jldv7wu47JiSD17fo8hyA
s8+Zx/ZxHAsiAsbAi4s5/jLYo9frrEIn1g7YhKajH7Uc3pNDSVC2fS05kYsThi/FEOaT4jQz+MqP
z1NzgnHefCKd13Sw3Qt7br3vKh9y/2n2ZIyltT6wOe0aaTn9xRRX7jXHB5HfF75yhkAseSZPAkci
j5SoJvYuYw638Y0dW3GzLzk6qNOq2Cj361BwVXJecOfmwNxFq5fnQYMx1BpkVl3lU0hQYu/MQQt2
7kOXMSrfIZDg309AANZNWhEHe8yNCVtarj3sHXf1jV0yTsO5UOmQ7VXFq+ZTp9xp3eNkU8UHvCgG
+3KSmNCcA+gu4mgXsZUeaRJV7nnZCGM8WPNKWzJYx9WIP2mezcWlpmte5PFBsRdrkmU6Jb6shutF
G6olsLwiXQ45zJ+2L1K9ro6DNDXtOs9alPgrNYyFCaY0m6MvZie+KPW5plDmLKXfOxigsu3W+WhR
cuVCBYXLUfHaX2euu5IyMYf/WyJg6PTZjQNmBsuFptaaClk8+ynxWVKP8VtZYGvXiITR5oLZc+aF
Y2mYam+ls7mEmkKNh99m5VzLuVIX8ejQZ45NGoAdjycnlPK4ivhAjbTgy2nNJDk3kwxHE1FmLm/M
xv1M11LR60zaT/SUs2CWnhWV41YALi1uA6Pb74x1lccxiY1Ib7zhE+BnvWeFffFWgV+YnZhhqifT
0Vut/rG2h/FEY9j5XEk54s9WpHMgtJyWCO2VPXHSRjgP9bcunu9nrxp2U+99YfnJwMtLnothiIPJ
Kejj+1OzowQrgymtUbjphRmsBTZoKRsrnpzpQ79Sfkx56wZ5p8lQDVq/H8Ra7bo0SQ/pLLWjO+EE
MQjqsRqVXFEoZHmusxu8rgqJvOKDV/oSMPQfd7TJjWtbdnE4iUKsUTUnKXVzv/gnW05dEmR4DNBn
KSyO9AIXxdrInqWVenubexYVhTSAsNx0svTLtV/zY1q659okk2NuNdVOaOmy78zyk/Ts54wQ6Tqo
2PBvEg8T1Uknws9RQp7SpTXvhsJpvy+ek15Jjml9wLZYXpcrMQJdZ7Obtc14aYxj9wh2OIS6NMsT
Vb+eBxApyZOCtjymmAUAp+TiPMm6+btX+01Q25LH3MFj/oDDr/M1zaeLaZ3Lz+U0JKRQafgagRK9
EC3tftWrjC4md/eLK6lCkBFlt8uSZIExG9OVganMrmdqFNJCq3eVNdF9miY/9LSk37NKxB4/0weH
LJf8MBjdJjXuVB4upp980kanPUonexUE9Z6ybvlo0WPciIt7o8ZAxig0Nu4u0+mNTlPgz/F3Mamc
+DNM+Bvbg1KlX96ZZE60lkPbWbTkidoPo2MRtgo8F6WK+h3QIT6f3L69JiXumSJfI7VrogvCYxg0
dpFcZ97iRY5BhzZy3fGGiuxrxSOM9YrPu2jOr0smOgEli9oba1p/IdOzr3elMIZdm7XdbTFkqg6y
fC4/rc1yY4wrHNI86rtVU+2pQmUTiZKQ+CbWjWgpMyOsreI2x/GW1D2/7yMS441Dkcr2eSp0cE0L
um+5X4ri6NQGA5Ch+aKBsJ/nlXPMDD05dgXrKrfUY23MK4z/chbP0G4YEcQBIavigHfccD7NfXNZ
1YRgGIiRAkWle+pMjZNQy8NoZLZx8Nc6ucrUsE86z3jt/IHiDjXJ1hX2+sDpnPHkWv1L1jPR6uh7
nbmdC9XJrLcpGZ2Yg1/u9Y7qKxf+YWLOFiWTMUeTk6jQlM4XdtTpcWwV0uMpxm2sn0ILfcK0Gzvh
MjDI5XHwmzNwOS2y07ak4VhhtRPEhq3CwZysj8gGCxExHLYrzlSiPuMsV6cRRL2hDmXsZARfxM6V
5bBsSTmZj75VLdE6lQ+tnvOG7WPjXi8NUgVxfYiYONVnblpRs1S9HXR2fU9U8ZekZ2UW2TBHpVWz
mbvGQ2WCpfJlbWe4fJZBVi40yDLp4aaiOw9Gabw0TtpFBRHEIab71YHKoNpNWW1fCNRn33xCDAPD
bLKwVS6+N2lz3xZ8pfPIBCw0aO2hWJXmmTPlHl2XLnlYi5JKcCbpIXMthntF3oVZ6lSPEyPFXa+R
qJhMlRe2OfM3jpK5fWNJqQ64jfZrYCW4CYQ4cH7jaErlYZaM2gs2SDbDlnXM1n6maAdDwNQXI8Fo
n42+NcAk6WXnMZ4QvINqfA2zhDeGq807PbEdtvvxMBEKyUF5GETEzHBRu1plF2Pl4OjjNh/nIR3D
mXjbGwIL7XO+w/pVrKTymUXNkUXP0nsxjvJC5WVxlzabRfVqcyoIzVq9bO3i79pAbd3Isbk3Fz2L
UO15dFEYJkVViavoqlsjH5ccGXHZt6zYE+TW00xX+aT5bSN4/ZWy35EdqV9O+DnsHSaJUWXMX1MT
d/MIj/k438WTyqxoLDS9DcxaOM1BwfKczXk/PMS0Vc+bhZdm5qXtDaPuOiy0zKVUp60W6pnyAyvN
tGeaGRTTWnHg6GNcmtZQ3q9xvpAtW7Ncu+ybt9hJRIPqxqj9mwFLEzaieHZCsRZkVHdrEuFGQle7
ED4O/+kwBb0i9Yp+sxnprfeSbYq3itlEvJOZ0yVUTYSBBZ0ocys023YI0L3QHXbsNLQZq1HdVubH
iUEszSAh91M20iGaLVR0DW7djG5atUcfxO6Tl+a0b5dl2ad6qR9r4THW843ydVzrM1Dlkja8vpxn
0tA+slM7CFZ4LVO0alHvxfqdIwA03EX9yr33/fAeyyBcmnArg45HufUeruyqRGlWvThBYU5HTmr7
gtA7pr3LrxyKNgzovygBj5wiyFF0hgCiMFOEu76lBGKFJMyNqzzsrVp0Z4hzzfl8sVdDj37gJ/4g
FH4kEt7iQSjCQCIs1xC2Zeg2RlTbv/+B0Ym9ReVtVWc7i9GquwOXHPKAUUv8ODXUkJHPTd3s0f30
zkgce/oFrfMXU3OuDxgEmYSRLJDW+/QhhQsAhZef7bJaE2UQ05IVgZ1BMYiUJKa9p7l++wWYIp8u
derIa31t6TiIzo4jputaepH4re5fGsMo7f8GcHPXcDys3pMzb9ibf4/JObw2G8Mi3/+q/xchHJvl
9n/+xFz+AuE8PJek+f7Hc/0NtGgAjXpD4mw/+zuJozHY/cAZydwIXNQd6LD+RHH4V94Hg4Bvwf/5
A4ljWB/YsPA6AtHCA9zcxCd/kjiG+IB87zc7WygegX/2PyNx3jxhNl7yPMxoljZD1y1o7h2UmCjI
VeqT4T4fc0gBGsvl1VwzbwnteWaohIwoyOckKXbrYk5fuxHqiw6VZO+0nOI+5lR+hRsdk55FXw+S
ymP3w039yZP5luv97Q90sb7jj4OdBtff9qIfnkyFDTg8ojPcd/lw3Rp40tE69FZe4t2v8qPe7jZ/
XAovP+ahv9ugv70UrzT8h8GF7hdcisNR9ckuwSr6F2Li3zQ1/7WpbZeBzEOBslln8U2+z35TK90l
5s3p54lxwgHJjQiqVNFUavBAlbLbM4BtgUaGuLijWPeu1k67LPryvE9jO4DDrU/Y3647Aljt24pm
6E4z/CIC9C/2LqST27XnBeU/YAxeoK1M40M6djYcEEbyf//lGG/Zxt8/C8sGsh/jAIhO4+0tW2Jh
9Usl08+uq6Xf3LG2rlXaMrExnXrPFM4PstE4m0XlUiNwKp3KNUxwf4+IHuRw3a6HEjOAsB7vCOjM
d1OR/KEz/gPS+2MBveMD3/3jv4sLtq/17dC/vg7wgv8/7E8b4ft/359uX+vX5Ll8syttP/HnrmR8
4A2uw6Ex8sJkeDP9/R0QZFf6gOfyby9FfD5gZdmw/oAEgQcRkP4WA6RjFMwA6F87k2F+IOwHTp1d
Dl0L5Ok/2ZjeLywWFQJOF+8WDhUIZfgTfnzsm7jOyBWPb5xMM744vVXe81RhQ4maBCBLDN78taH7
8ov1/H4H2K7qgJ7DSkMZ4ALy9qrMJRaEI/4NlIQTeEuV3XYcnH9huPHTi2AK49A1+m2jeXuRDnzE
SwbvpkiE+LK4vbwrko6U4x++7H9j39w+ykZrclu4jP7eK2L0YgzOhXdTjWlpApEk4qZO5/SCEdCV
XrtPf3+1dxXhVrFwwtJZUXgS8MJ6h3MWuaHcdXRvjIKoNpqst4ky7AtJpuUvPtbPbt4PF3qP7Du1
b44gBTeq7GkW8F4L9J6J/99/mp8tvs1vBuSVphbw7NtviPj2qUIddlPFnv+J/wjABp+w9awk5G6/
QMqXIZFtafT3V30X8LzJ8rmJrokXmbBx3NPfXbbM12xJS+8mUbaHvcjM9IKIJTBCed4NQkRxSn7D
2vjF7dj78a52S/fB9qSzt60q+ZolDt1IizktoWKrOGd06nF6LI04KmtK2198ET+9R0wnsBHAxIpA
6rf3aOz7Edt1oCRo771VFBy9vVy4zDy87Ltprf51C7nyC5T+J9++R7oCSwy9i48X5NuLLiPZKKky
b+Z8MM7MXtGOZe7/z59Pii72gE0fSMXx7p3Wa5tHxKjf+NVUhGbspUHWj94vyhqGpPytP5YBm90c
ErCNf8adDPfVt5+lTYlwY2BwMa9os3a9basvfo59yxliAY+obo9I0o0icEeIM2PMd8zBSPgVnYXn
ErYJ3XcI6pjjZlVPKpCuaL1A1XwljJOkW0U55cIFwwjPj1Qzg0Znq++Qbb+US4BdQ3y95jUn1y4d
5iHw/ay9d52qvccECPZ/mrv+ezoB5QZ24jFwtDUL5XyyzgwoTa21HuYJR4ZgNof8bmBYjmxYGCfd
d6yBomk0iAvOMmlGiGHWnRy62gh4cueLRFPWTTt7sRnVTVY820aebfTkmhtoIRzj4HWWdR/Di3jB
ovnWp97qrHkPjWARXG701U1Or30FkW4tM1gUNFUgOSY+0QxccibFta4HECQUFZ1svYp0w4z/hIHd
8CrSutOYBA3aSzKa8/c+z8XJqwc8pWxl21Po9Vp6y330TyY4lo+jbeWLkEcsOXc6huynZiFyQLfo
Ze+TeohP8HNKo8QCBgCfTbsELqdR6aFujAkXT0cW372E5laQaIaZ7LIOo/0Lk64GzSm2siUYUpvG
bCJ77ZUpKLRaz96ANrPI3bN4FMrbQ5CbTzVNM+xffIKCI9FplhP0Xrp12pna3VqZ3V0nVdJdNRVX
CHOM5e5qvMpl0MCZ3vNuSQ78dqQgHoPBR09T44XnoQqNOqvor9dJ2ued7ifPKeNEaOE8rY2D08/F
l5rJWs6cxp7g4MQM3+vJqdiZU9uXYbq2ivENDfA2qhDzFFHqqzbKUx0aqXUcTQMS2iBPG0n3c2ZM
FLWWlklabKtqvwKbuFMgF7u54pwzMKcv5rkKRj+1VLAiYObrXYvkxZ5mgpewR4f/SOp+eUEqQMpD
JV1O6/OGExMPUUUrYdx5gLI+XsOmU1aHmsmIr5oCbdFlp9TWtbdVoyLcyNXtkBXDBXNx6zsnM2e5
LmxDnSNWUVfYJsG61qO5iKioK+y8yyVdVVCNRlkF9eoTRV2XpG0EsI+w5tgJlkXgC3r3zDF62m5E
6jRzuA6j/qkzqppHDDf3MTQmZcYR3a4Jw2FcMGgn6Kn7XXk1ua3d5Dl7Teo8N7KzdWKBHJCEqOx0
sOTYGueXbDbEPeC3fFJ0rW5dcKEinHJncUJTG61n1S3lvXAr+4b80uyrP1feFGXCl30ET13gKs9q
PvlVOl91M48e8XOiOY1Vo80hn7X9mqGC4MZ7dvVVx7Dmkb+AKT+NEKb89eqeTWbVMUUxGv/JLy1O
IsvUO23Y+gOh92Idl0dUrCuDF+5tAtII3Ry5mq5floXeP2ViVTTR5yp/XfgacII36ukOTWjz4pAI
8ejVHk4oDeP0p1Ya4vNsCYapOKXUH3PQPT3QsWEAnGqaIgtNwZsQFiEnE1qzTejK2s0eYy1NL01p
pgCYWmw7MLhr6jAgW3vF3LGzEhgvsmciLXHt+0ZM051ebmtw1sfPs8y1hAYtqira7O3KJ5g76BfM
GNRngxHhDdB4WTD1l0MWrBzAsgN0OSqDWk3pJRg+7RiX0eRCW3QSGBrGNVb3TJ+MnAFxZnwHCrNh
1dmWZ8x7JaNEXmDZEKSmqa4HdKM3qlkWhtm2Zlzgvmejn8D2Sd+NttlhRKZtYhZZ1oXiNk3lTcG6
96Ap2rIGXxYMkFWlwV8MyXpvJKIWZ1OuitMEXu5dzuzk7VM19s2ahsLMILn9mmPjEnRNjUEEIIdd
ZRde3ycywJ1qrTGkUTbDWgCAXlm3dtXDEzZMrK6GXuCBhhNxStQxfUzzTPOBMC9lWeRaBEjAk2u3
JioYJv51vNueijlwfa9lQfhrt73sEsL5WlMtkadW5P6T5prnhpW53+tm9MUO4hr62lJtEoqsa2DW
BVCgmuKpPNrZpJ9rdW6Sa2ElzmNvl8uFaHWMzvTVmepwZLDwbSo0yXQs9u29nJd12OEimz2NcAbX
OrOkV8zSjFfKcIwXaHfw1bd9mqrTGCdkQ2kN1hM7rfPETWumab2zGpOB3Wcvk/pdt3RIJdtFJtmx
AzMcwBOyQg9bqylSwJx+mYO0JTqYkVxpJ3uXPvA3DJyNJWIiVMxHB4+oPJwZw5ohQK8+H62yLbSd
4/XuVSkxj0SmU+bGbrEAjELdhyneTdjxWqR1ie4hzwd3RsLjVw+x7i1M+Nx8HM5jn+UTaRh1F0Et
tpUlnM72UbUgMgoEOX3kqc2TCZBTO8/z1sTexSYSJCLImJKGfgJeBL4w4IdlLwRD7Dm2L7ziBwmR
SLOn1XZ6LlIY1nHEuFLqMySAl5bxizULLC1VqddBGvc8OwZuYsOe0qOMd4sZp2hT/KK3QtdHMBYK
GDJCAytrQWSYKei+YlodlK9jMxmQBiZTS5UlqgtVxqrHAS0e6bVbdiE2Gj/pwhzxih44fSy7S92c
GYZJQ3kMR2XDm8opvSU/ZnHtaBc6vGGK8ysWs+T2Icg6VbKxHjZx/gncvZqiQXP6LzTyiVAd9AVZ
i124HpR/kskYN+649+/w5+D983E1OubcFVOom7Uy3CezUxNyNSnUx2LigBDyZi4lLyGaaFRMCpoi
6Doo03C1ODoEjJm1j+gOjCX0pJUD7loOhYOlporbSUS6vk8Ab6qQt9FIHDxkZAeTIOo1kJZCCeQi
dVJRb8XGdywGx/FoxrLkbILLwMGETZuvM/RN856Te7qCnM+tdlRGXt062IZ7x35Rrkb6hufyQxKR
zXTW27qe3sdLXDDcsLeUgt43kjUceYnU+3LosQzxeDDIuNUH3mqyz7zsZfIWMD9mtbHZ7pThS/3Q
TUknmsDvEJMH5jq0c7EfDXzcPi55cdHMRX02JY02nbDP7oELfLDzkAQ+SCJBn+pVcqNBgOyUER+q
SRyiMm1umTgJHCQYQC7Gxdg6OZgzlcoYUgOPRjhsMvRghaQGvh5W5yPkCdPyKl7L+2L1cz9I542v
5cwl0gOUrr2bvVS7m5Gz9+eVM03DCZvJAkvtMsu/jNnklqffDnX/0376X+x4P5xv/9Iev0/ojL/t
iW8/8Ic61UadqmNHQvAE2lCOkX82n0z/AwfhTYonGC7R8v1X60l8IGNI5zWBbnwLv3vTFP+Aww0n
NoQijG+QRPyjpjhtqzdns02XigMROlj+Dg9DbvPdEVCVSy5R8aPT5k146rMBuSLasFQFaTJrl0vS
33aOqttQa0oi8NrWNi8RW0OpkxifPmoKppGZIENdzizo4w6DOZZ2mC4GcRaMctj42OAVT2EFYRlo
diMb8NpVfWG/speTAhd0Ay/B/CsY/Cy+myC85p2JLJTxpJ5Wzwu86BwkiVi7i07oHU1eCyNeBaxk
rFN8468rDRucDVUtjb1FUdS2YeGYvThAjbYmp60SPeutWpK0PEdTa4Xd5PzGtHNCtEPVZhXGomOe
3fZYjPYHvTcXCk41TXmgAKfS3VwARB2SbOjSUJ8qvULhZVRf1Ki5+AFPlLVhYhqaF6ZmnH/XR/jz
zsk6NIRVTZ1ixgDPU5bUSzjI0XTYNUo0Qzo0NC1wwkF9RqEOujEcDRIEWLrKwVVkqx9JTKjZ6528
eGEI2jPspF7LAkUetrGfQK6frNzs7ttRJmHqJU2/J1qmY6qXkCwVKNHmh1IX3A+MUsFJ88xwSUgu
PSN7HE2QYDvOyzQq126VD5lSyn80da19BBahpM0T3k/Rkk6QO4sh1G4eKvuhzob12Z0z1omWAqGH
ZZWxzetCzeg9W97vkbLzKAYLziMXH884KCqruOhdoyqDouk5VoNprAkBoB3yv2715UfkVXYf9ax6
nIG0WbKziWW9cL3BFFGnAI2PFq9e2I3OgL2qUwMCxpG8KwIXOEkDioAbA5msOWywuoxxX1QFukKt
xhIman3MIAKqkZVRObVuGSyzLWnN147vBcXcKJ+eg4UKOl9k+rodZTS0JGvdBrhed2Wo4skhfFlp
vPH9xKYwlUp5V71pZptxvub3EZaTQ3q5eVF9NdrauJ7TsawOiHSYu8sBHTU625TqRjrTXVa55ic1
uLEibqaoet4tEJm6J0NvjC1Ou2lZILpaCszsvidVVwIDmYgPxlOSJayOIPVmVLTraJNw2vCEF5da
WXgviTcqF0x7FvKQstyG0DOm5WNprZazw4G4ty+1ge0gTJsRRp5J1OXqZGP5KStX6X3y3Sl2AxKk
CDVWRVG/aPBj/b4X8VxdJG6Wg+S4OHsea0MY9gll6HJA+jl8jYfUvUtXUJ0QE6LyxuI3qUBzcH3f
cTCXxfngIj7dLaM2H80WkDjoR4S3sBbzlTcjqt3jd5wfCcLo1aHykvVOKSlcLF9M/zuSz+LKj7t1
ueTY0UnKAtO5HcxMPepT2rNfocaB9KJ+/ax0puhRarpkxbui240SpRfRlPlQhq2etvCJedd9apSF
7tpyQBV2OUZEjzaAII2NbrIe09rJH7oKZ41wS5/KwqKAJAFt1Z1r5ZgsNrvr3aicW2gKCcd+n/ix
iK/yNicFtff78qxvMq89AA/Tz8HIuxdhCaa7hEaLoONgDMPyvW2sepYX9uiOk7N3LbS8bRDXqvrE
UZliaGwL9RyPJI64pe1AXKL/cENOnUsWecNYXeajSPDZAJoWB6uGT0uGYqiCmJ5xt7eJeqedEyOz
DGNgNJ1fnfUt1XIKUSnIDNN2fYaMmVNwTF5gzuhWRpqSVX6EUOD3VAM41BOENzpTOZEEmf8mZfnq
0/oEdh3S+aVjc/9C/hQcXl0Zn5wazNBCIVLu/JnG3HVjt6LuQ2lhYt5ozDkoVzP/xdbxx48aFzea
M29QzdYj4LDHms9r2iYx9nw0t+z1aPgcanZ23HI7ZlAY/I76yXF2eTGuTwM4OPWnn5qUcEht8AZw
4Php75l46c6LpW2JhNTwUVyOHRkXNtZ02P5pw/k6FoYRykZXnznSz16gs+DPrO0WBLbNuTFgQEsL
8H/Ko2H5zcJjYzz+ZjqXvfb9839cvDb169sRHT/254hO/4AfB8XOZmRGfbN5vPw5orM+MEHGu9ah
pepttkL/qpP8Dz7/A5fBlfMPh48/2AE8PLbJHNEAsC4+cKX9TyZ070c+OHhQwzGoYHq4/X3b4P6H
wXy/DDWFtnfCut14XiqBDLUYxuErpXbzexENPvJzv5C35RgFHa7FuDXjlYczNmke25/yw6WkYbA9
dTNmSQJYmGQ3Fufwqwjdn19k88nj9cax593nYQOmO5vNJ/jaNbLZR3daTt/lhy/5J1O5n9y0rUpl
tCg4/DDveftJOLV5a1epE594+ObYQF2NaambmbCKq7+/0vuPQ1mN/RrWrNDqQFrvTfadWldprJpT
TvVNzElS4urQIoaM/juXIUeSYAa4CevdBxoc5bdu0p6yeLDuxrSPQ12vh1+MfbZf8uOohPuFvxru
TRQjfJb3s8wccfe8KIQBlVoOoxpg5SzpILko+KtOi9V2v2A0/nrzQGHIUtuMqoAS348zTQniO7rW
0XHiKhxq+oBa2/9qBPSzT8WjzWnGtU36eZyOflzV2DwoGhDWccoEcya7iwNdITYQGkAlCOGvvqm/
vxxEzdvLlYhqplUzjljW2Xs9NwkLaKvhY7qOYs8+0t38/cLYNqf3XxrqLZN5OrcQpO7dGWp1pDM2
c30sF1U/4cyffW3HNcE1A9u1Iey9Ij7D6UxDJufAHkcmjRZOQvPY3+sJtU60CHvqg6Qu3ce2MhZo
8WRGgTaj37zOOiFbjlNqfcQ0sZIBlAs6h6bQp+eipIN608+mybXBaX6VwvD+EYZKYMfDV9VhMsBT
zH7949dG2y2mJ0nsySLtA2OP/rIyPXFcUOP/oyA6Hl+uhOkfezmu0kyG3z1bMQ1BvVzksU5wI9Ws
xA3Hfple6b3Y4TSs7a9MrH/2ybiMbhqkQNnW+1Vfdosh26Q/gn/JCEnQcvC8WR3RxhR3f784/ro2
+GRkJFusfBf25N1anHOZO8nYHR3MHdAFNxojalDtf3yRbRvHsYjXBi+Fd1/UiERhyePmaBHVfRCu
1gT0Go3931/kJ/fMJmUOg3HLwtXq/dZkWvApo1sR0IA8H5N/wOwkIeaxs7tfjKV/eiUuABWoEyz9
HhFF8+QRetwcc6/PLnKGmPumqdtdqVLrF/l7P/l2MI6DLiQUxd58ct+ucI6C5mxo1XExNRFgVw9D
76bjL97pP/s4pme4NujAFkqw/RE/vNMzu+h06RZHVXsoIm3nP9k7k+S6kaxLbyU3gDD0zaQGwGvZ
i6TaCYwUJfSAw9E6tlOjGtQqcmP1QVJE8FEK6dfgt7Isq8y0yIFCBB8e4H793nO+w9kMUNMxqwf7
5udf0Q8/DvUJ6liT+d/LjzNVCeAeVR60IFN7zjgZQ1bMij+/yEs5BO8qnwTHNPMOXveXcghXXxrb
6vMDptQHR5TqUniDuJwq072tMfA9GWIWv9Dc/PCSdKmoIlZz3UvEM8YthwlKfigWGjB5ktYIB43q
4EpVH5TqBa5PrfpV2jj11nfrOgUpCYEUpWxbxtqGe/7Fed7QJ7Ys9x1KRH870uT62DUZGKaOl23a
wDgxw7xXvRkGg+jfW7rMHwPGLXWorAbRP+WsfoXxcbpWU0HCZew28syd1ya87+d15LME6TCdBPgk
fFXxbiwNDFRp0ZEKUcggY7IvwKS+6lLTvqJZL4ebnGStbGcwHOtuwQ4RM9C3us5xdCHPkJQFs+oZ
lhdj+uCQmKkDVbM1hXOAtyxyEWRdm9LIP2dO0HZnseJ2b2EqNPeAHYTYjWanY4sspoO+0McLrTnV
mToMMBu6lpsR0cOZzixz8drQwLSYbDsChrdoMucMZhhReo2Rx+9dS8U5lqTRJOS2iD+3tkO48Vz0
6l052F6/wWzhw3Np8+QT4616E3eDnjC0zrxilyTGWGwyAFUXfkMATWh6zMKipp4Hd5NUc9seAtEW
zN1bztpRknodX4hHPivhGgB/QXiMatoUjHedqLQ9lYM6R01Pn8SZoJADgXiHQIDpArOg6nMKOOeK
WZUoo9jq47u2hdsdJVksdjjJYPFp9Ww82cmYaGFJ7+a9nhhi2Rp07RgD9nYe1lBLnjQlJOaVqsNG
OqQVTQI9L9vzXsGHiNTUMESO1zy8Q6IGzqpN0Od1WGtOWtKQr9XtYLvDe4QF9FJ4wbpNYyeYJlsS
fu7pjza3qYgnaKbTjOn90M4aXQBgQ0Y6hm3m+BfMxbL8ANW5eLXYTWNdLunEmA07f7OX/sxcgR6p
v5eivXfXRu7BV+x5ArQdMAJnQgaDK2+gXzp7I5S+Sd2SFZ/IyIJBd9b7RfFGATL5UCaVcenPc/KW
0n8u8AvmRbelzHcUDZ0ajJXbaxYcwtZ7Vym/GTDUJ30GLKznOCM8qVUEudLy5oHsu0fCt71xM6dG
mYHtcrOHIc2dJ6bOAJbArqklskUjKpxlBa945dDNCI1ppiUmOpa1rixNb5OjL36gPdsYx1E4cfZa
aDiFVxcPpv+pJ9cef5vM75ypsvpI40AJdgIw1ip7pveNNGGq9chPE40JsaMvl4lnMjRqSZY4iqRu
580QGzM0Eltqe+oh/HLDmGpvLA/uzyYePLdYozJRHiayVwv+hVh8SMcg40XSB7XHQg1WKkXpV4Y+
ABjjFawtTd+kPsAq10Bsc3DnRpI4Dr38TdlWM22aFP4IpDToDlt3LII3iLRmsbHazASUkdDRjRzE
KD3Os7J6LTz+Fs1zg4EcGip7xluaVh+LWWV3ZbY43VZNvOhXwvOqcoP0yf5cKiAi4JdqwT8r/KP0
XZy22eDp5bO7lY/VfLQKlpLMqeOPoMvI3lJ44Jk8901Z7rBkwB0pgdFVoefint/YjTl/hNbRzzuR
4XmOpDJVFsk4oe/Upk45vZlHYTtYwauxQdSAoTOPL2JleWsHKKUtLg3DSC9ds+v//2gKr/Xae3HW
Y+g/917Q6/3r/mHKTrTRX/7Ot+mU/cdak6yWCI+D2bPplGXh5OA/K0x47cesVNVvymjoqbRDoIzr
jK9OldGm8Qc/hz+0fGMte03vd/ouLzI7mHtxMmDs6ZFNTE/ku9Mw8cyFCZqEBy0YO+Mx5t+B+LcU
gfwcCyttuzBPA8mgCQIRJVXkJETQA+9GLOQGUachst/lDLGd2y838bdGndf/cRr6nz4pd031UGan
U8w1v/vrc+IYf8Ck4AGBP7U24taEo6/9OVsHlxvw1Xh85/Svnj0nhsEfUa4ROkVDw//SzPrL2/MH
Z0odMi/acEoripjfeVBO614PBSuGNsp4a+3OAdfhWX1eqOHgnjosdiYZ8Eo+ZhOiw3zQq/QXLa3T
evDbZSw8STzZsE1fanLNLO/ieLHN0C3z7kJDLHmUU7/i2RLBCq+8u2fv6g9aaF/mzM86C+yxtEQZ
8lJ78i6YzGhPP1hc9MhmkGrCG0PV01MoqQWUKf12CzhhBQGCCEK9HRIa3BjpEZ900IDOMvTRfhHZ
uJcpmOvK7V9hTq78M9uY7WBn26Nq/H0B1NY0I0zHxSI5Zmuxxvkny6ceuiwwkj7baHZqQZKaQcUw
yCySUmI2nYQ2jBJjr5Fj4FN0VYwxktbgeVnoCYq46VyOhZo+wmUcR3hcPCJMhiodBfIYjbqFNGdT
ouHxSAL2g8q13su6Utm0wU5vc/afdV2D4+XAdXVbhI6eJw1YiZlfBQe8vAnqx7RgXPfOUVO/vPFa
o0RxM3eQmg69zPj3Itl3erLX7Xa12/crgR1FY2E1wCPGqVazvnFwEfsi0mPO53HYNF4xL7T/ETJh
+oLABbCMk8FGlyhXzG0Kpg0bvQl0aHYQFWeBGfmaDYUAS7scEFAWrekj3vRLTb7i3EqadzWMGtHp
BR88DquskdV55RjlW9A0rXtMUGPg1haL0SAqdWChfegSveqOhMIqk9EG3tnms8p7eW9UfW0eNSqk
LGzh3smNaq0U6SZSzgD+ZeWb9zYNDabkdVIP27XezZ+g7LnEgeiap++55xqGa9Jz5E7EIkg/Tqys
1qe6oVxEfNgvBtrIvLaq8x7VtbZZ6JlYNgIqe/QfC0wrBbu66tOdbVaqkGFRozzVGOiA07/I7Mlz
kO8UcXzOkHasbsWiac2Z69UaUhfgjgxEobe1WnlhzfUw3K0HH/eyFAPkRQVP8wvup9CvykmfrPOG
pGHUoXCFYIGUBVbtEHicsACcAn5ZQmVOo21REOpZs8vIHHLP3T5p3WtoGAKxDPw60ZxreRMA5sgc
p++PBEbokl5SWTX2dp4GV8itnRCAy6wpNwWyrbItvWaXyLlb3jMuRvkdysJG2VoVHSVeL30bNkHF
13ZjNa0ZXMmkFyvt0i+qOy2zsuGKuGLLuLclOijanH6tHbWYjArlom1wXFSCqdGT9liPVJENFMO4
rK8AV1fZ5ZipxOWmK0CWsL9ROF+OiT1hly4lqji4SCCJS5pUi1BHym3LPcvdflFX1Impj3BRuAYp
S8M4IKVMsMtxrGhhWRh7wpgz7yAM4cr3nPm66RUS07jEch/Ierzj5GOXUHW1tgHfw8i6+NA4edUD
BQHZ+zoHfAw0qgVGAxVtsPRW8Ma7uQnrPh3sql1up5FR+oJua6AGH+/sytakuFMBgWnBFWsWpW0k
EbuWA0jmgFPceSs8Jf3HpYeGsxxrEyHd/YBVXlN3gMMYg44Zg9MNh2U03GE+oonYtlDKoW405EV2
Wy9389UHADtIhFPqpsTYGmKyqrBhKQ2u8SJlHM0VD1+Qh3SBvS7qCh0VCbJRkexAssRy73W9p0M4
zbX8bEEnoG2trvehfeI10A5zT3jWRuZaprg7+iCOLguH8VortNZBFp15ZTj4xNGeFb2Q51Bp4Y+D
ZAFU7Gkcgjl62ibkDgWsQgMkBYEksA+NlScjGgS5ah9J/KK9kL8HUQ3E+HxUwYg0Nqh9OcWgaqs4
BY8zAR78livwXxwysasgLGLGYGE3Q/6F8/x0V3FNkJ+YctLQGpCnguodmGiV7pK9/fn+dbotf7sO
DS+axzhZ0HqeXod9X+8BkaRhUwjYNGhDxru8kb9KXzzdlr9tktiXGDWzW6K0Or0MR1+/9WIuo7Va
4B6Xakbj3x476cgLO7VHc/fzj7X+vL9nNOvHovhFR+cG1Ke0W19cL268ZF5ckJnWMjNAp4+HMg+5
9qb2GKJjT9DDxlb6QxGL6Re9t9NW4pdLUxOsvj3CY6jPX3xzja5GN4ZdDoAvLreInssdrDB9p6O7
3/z8U37/5fEhLZsxJOmLZK2/aH6xWTvV6HApo5eQj1Og0PHgJ7/4QN/fy/WDmExoPSpBWjKn393A
oRcn9UJ0x7R0LbsbDQk9rpx3tt3TIGtoqtQqTw8jB92vX+NvFfH/NSf/f1qpzxQAFyRNcl4I2For
FfTZd/+dfjEqMyE+0R6s/3XsSrSMz6f0P/xZf03tgz9o9BC2RYgzRfxad/85tdeDVcTI8Jeuur0W
538dHw0d9yxZdLyqGMQxzzIu+3Ys4I9MDqKwnyg+MIwyufsTSvCtXP7qd/7xLJ1DwMmb+t2vziHj
5FwQAOQdssHOMX+cE18eesanaqxw2KhVu0a4+VXhbcyJcgrg62tQxHq9RcqVO1sfgkl8VjZhig8N
3Y29bYqD97FwQ1s/Yi5r2xs3vlqCvYBpVB685a0/XJByl8FuqhXS7v5ja78y7Is4uYcthAyFuhbL
iwFXK73ziyttuPLEWWued+5N41/Y+c3YnRf881yLz5fsupvZ7euojM8NA21wdiWZ6ni0xJb+yrP3
CWcCvXj06kMc307BGye7brRPkJ/Cwb6S9JqZ64Y1SJXysspv7PHooheMwatu3RpRcAjY3yTmMz+Y
8phOD+aI/LrhXY+7KB9uK3WXWveLftSKt8byYSyOXnoZd4eqP7rqPJn2kp8z7SBkERnvBBeuEYdL
+SZwAI9HPSyp4npWezfb2Q74+Atj2ubleScOc3pmTZdqvFGkXSDTSs+W8b0Gmq+rQ33cWfmNB3XK
goh2kMu7jZMctPls/V+zW4CTzq+G4l5MZPnl51V1WTtX0r5ru7u4vGSJ0Bz8YNvUBywS1m0I0qbP
98o9kxDWoOoUEJ13pti36dcZ0m+tIz+Ghqw/4mPzd7DPtx+5voD/1+J2DPTH/9wvuhueHk7jedZ/
/1uvyP+DwsnljI8Qh77Qmlj29W2n68Muj9aDYJd1fLvGw/3dKzIJdUG/w05pckrnj7697AFKZv7D
z0G8gwqadNLfeNm52MnLjhWbtcZzyfIxuKCLGfz0Zbf9lmNM777r5DK492k7tp7PSCDPdXnh11Xi
faLVK/MUzN7SCfnB7ieNaPIk5uzJTDsz9EguTbxz9TnA59dWMKdTyrgg5TXvbHTzEU0nqzdJkG5V
be6IT4AQkqcOx+CoYnXsDqA6Bkx5GQLejRb3bpdfDrTy3U0Xz5Z5la9SRwHzKaunIlSNzqlz17qV
ke4T+HzuY4KBBLaF3xAn0+8mVvjCO3j4ScZN25WeT5Vmpe4WxiluzXpeUMZlYHb1Zu83bjNFiB3m
LNkNjirp3i/JjIwz1FaLZeFqYG/JeVQcHyWMvi7blOt3eaYxY3Ke8hpr/WXjSGdg8KEyAzViatfZ
zjO7ysHHuBI922EGvd3U0gDinpPfSE4evrrIY5/uN4InhIRzX/SXbZNgJ1wnhfITOrvpjsFIIT5b
OEubjbU4FcsqliavfcxBlLZXboJ2ueb47dQ10FVZQD+DVQ9jnXRVXD5V64uFTsDs+8e+y/3is2rs
GrJbZibBcA6rdSi22rQGFCqzZDiEwKp5Gxv9mnwDSvuYxvWC/iKhjR7KsmxvhtWHGM6BPdzxlTnD
a0yWvXXeasRUooesB+sSX+GQbdpiYTUx2zk+z4cEEDBmFa3fFcky8euZ5TJ6YdPpi9yX2MGenN4L
kJpiLyu3BWNaAacyxS3Vj6jIziq9S5ptavAvJrFVA2WNG8uPGFKBC6Y/kQxnDmPGt/iQOTPanLOw
ZDuG6K1dtlRY0FM49iFNGKTUdeMWM6ap3udm1tOMgSnoFz6wwRhMhN6IgxMSXGV7G42jjtj6hUXm
QrkAUp43dWKASAWj3nJ+rMqYDlLbwMFDeyzMwb92RZHh3TJ9jaNYUTXZ0wSqdNp7bk264HE0nNl6
SDD+WDiKGiJ7wrEl6zePAhDGzP2abrHy/VhM8QThXDZmOBCx1ERzgpt5MySZdV0Hcxtv5eI3awM3
4ZdasoY5HOnisDRx7pUyUlUgFJ0qvI9oXfP0ZjCc7skeJGOKJV8tYYgFsHEpS+AtnZSLGcxgWHfD
Wzu/4cnlNk56V0PGVDkDQTJJybtJC360ma6eg3xEjQMFS3XBLhgs8Z6scY6YDfL4/aSNFczAXPYf
6KHpdx7Nvw9rzMMbZo+VxDpu1RelZPR0WI1G0wWm/cELO2GCGe6ww0+bdHBnkHJ2zsNWihLRkyOh
FIVB1VvLpsWdkZ15PSABwMxuc8QCRBpHr8/jLc0u+Y5gC3JahUpxlHJq5reuY5jp9DmZRLY2ywzt
P1VOB3zpqrmQi7bsvMkp/Q9MbhnUhB0tqvm6p97qIbQl6IgQkldtGpYAdcEVupk77FiulLXJG9Pp
7xraqOUlU7tV5DgtTRVEiagdUpRMl3ClAQV/lU9dBF6MoqcvmHffoinv6dRo7QSpjxeQHuUQSpR+
9mVi8ZoaYWfCRd9Ysdlm0bggnN6bQcdMjKe00PVxY0+6IY8zt6PaAOi1oINVRuuea4lm90eE/G13
iSnF1855b1PvbAIu7bebKSAtBJdJo7uRZgJPWqLeH2tCEUp3bJKPsIlSRMxBLBtMagR3RHjBDFJ5
/DE3FcYHIbMRO4aG5q4LU9sTxiM6L4IyjzUmWbOCW2vBLD0EE13C14veOddAgyUA9MSzX086LqqL
pEtsa2+6o5R7UQ4zVO53ZjuykAWEulmqou2zqFS/cxP2Ct8+N4lhWqJiKPq3eVcU2sU4mGK4rTOM
/cc07WKF368x07sKTivIaAbE1QYh+tyGVhPgXPTSfgh2JfaM1YPM8OQ2qTrdI/s67l+hYnYYuw1o
x0Oz0vJ5HygRw07Lp+oqHulSbmqO6w++TsjUrgKiQVsTn80V+Udus7YBipyXan0k9cwBz0/3pG2j
bnLr8tKhp6SB03ShLWtY6jHwYVW4GgmpY0PtnD4bEE875nXflbHa0/CroNmuOra4yXBC4s+e1JFd
gaAXIo7aT53rineYrhe1CwA6XI54jy8T9qf10dD1swpEMw6LTA/yw1IQLh6mU0dhigeZHbRh7zU3
jGcTQlC0xk3APpduCctcEEK5W1Q/PhBHI56SYPbxSEizdXcQOkVLvEsAUdFEg2mEKDsYrpdJByrZ
jG39bFJNLiGUswE0uFe6uMWWqDExbXGs+IxawfOFyeQ7yBe9xDjPLIKAAWkDZ+CchFd0lsSM7eJa
0OxgC2eOiosmwXdB5Dd6AKw3Z7bHsIruOdNzKCbueCj6oJt2SS7AR4LMIOWsxPjcbn3P6IkJacBo
HnQkB8ut23a0vJCBWXvSrNzmjAdqHjYt2VOMXeXk3vk06mguz3r65MZl60fa0KszE3y+vxHS9Jud
JcQor4Y6lmcgom/JHWj4kdVUXgUBpsfQ11T9UA2duJ+0zvW3M42HtgjpHdXWJYBfnjEMTQYgWDfV
0o3oMFof4s40r0GcQSTt2tzIr0uCnxHm9iggIgqQ9BUrifXeavCUH8A/ZJ8cvmVuaJVb5rsRs8/w
mtiEYNhrbt7UhGCg7z/zR3vU97U3Iv0AYbGwBmHux+sIE9DY9m7VCu3V7Airf8pq8HRT5PYeDOZJ
D5bLWGbmY9rOyV1r2Uj7tdTQP8Zzito1gyDNbtO01bBV3OtbiK7Mw+NJeuvGl8p7dzL0J4kJGBJm
mnh8r7q1fMQUYrDMOhW0Rr8rsfCm5Hg8FDOTVFQvKZ0ozubWuU4gCt9wp2pSDKhipq2JIvHoVNyI
0K3tDLtRZo+XaWJ0Kd+b0F/LujewNDUBRUWS99SKoIsNDF+Etq+N4y5jOe5LfvncWNrHSiZeT9p8
2j8ERtOfQY9K32pj3dwaqUvonKcI+2CVa8bLrHE8PeRRpMyyg8SttxlxCz0xItA/ulyvPo+Ok150
Xh9/JgdKfzdQ/om9GkkRgl9PJ1pmy9TC2Uikeey1Uf804VxhqICc9w0Q0u5z6gRN/LaVuVWws4lq
3gZjkZrv5xIG/D3Ez8Kr0esMtbc3MwnYUis5L1i/6CiddgPXY4BH64DsYX9lzjHAOj0GBGPL3IAP
Faat2RBnBDWg3DaG3r1CXYSxBY8P06Rnh6QfDOq+uybNME4ezMlROcMMW48mzxR+qEyd0afPToOh
qM5tS/j7BRvbVsXzsi0I8dn+/HqctJ51IPmMXA9pLvm+6wVRjJ9ez9GABpQ86mGjklcu+y0pQqQh
GflCnJ7WT/jxjXFDyG0A5XMef0s0+eXqTORRjPAUU0evpLXnn5bIKwZBBq2QuXH1beD2fTSba1fp
r3PnD27paadzvQi5A4S00gtyaQv6LzTVeS9geLGYh6Q3uZFQLuzADlniNiHphDH271/LpbGK2ZJx
9fr1Pvv6YiPvEpk1Lg39Ktj0ZDa8badAvxhkPvwqiHudob/47pjociGMBHSsbf1Fx1Mz2mnBO+Zy
pmH1cZVXU7dW+nKQBDREVV9OW0HVvWnnvD2DHOA/amjOt6nVUnAKpgbsO/bbmSiBB3gYitHFKt/5
+Q057f1+vflMVZF/+GtO7ks43JgkEB4mbn7e+M12GLPygNQr3n25ym81Tv7fbMAy7Hh2w79ruN7L
rM6eHp6+EFXvm8eHpHnecv3yt7+1WF39j/UFRzaMTsfAp83j9K3F6iKvsGjD01Qh0B2CG9/in+zC
lXhor4vgt/RjFpDua74xLVbdJsoH4CqCCYemye90XU4fFNxQnFVg760dYLw+LH2nbw5d6GRuE9Ab
6QTgcxw7a4sNuN88uzs/WAv8dT37e+LiuPqq8PBd3cSMoANKfrGmA48xNBclaaSRynefWUM6b8tu
dCSnJpm+J6YEv67KtNbd6Iokq+0ywikJOf7P18qpydwj4jMDoyF01mKidN1up7IhZ4TjIk/sUmTg
F8IiiLGiAC3JqvHnRxKJ+jPozwC1k7nq3yy4Cb2dWVu6gw3ZVBwmSqN7vzhC3khFuDKt3AX/LGGi
1qsyG0xMnOUg8eC6gZKhg868ilAl5M4xLnufuESvHW9yHJNlKEcxX41+G7jboOVMtZ9dxdS3je36
oqqRodKRqCnomyVOOTzafLxIn4Ll8+RRGjC5T5rrQkuzN+gLbYoXDClvyHGwpwjdRyZx2tTqYii9
3DoqDKNHMy+WMzVlHl7HygTOLxZKe5akcixCP9N9JwLxQiajUzTKJoWSFMHRsOv7avEXAuQ4Klyl
FjGFYTs56Stha1TjxVLGO5ArjPri2Y599CclduysLaoxsrXCvGKobD4WCdyWqHJn/+nnj8mLh5E1
FbUY5TWuNsPUv/POFdXcm0yWtchauuDQIZQIyfYavq5a/zg8/bK9nTyM62VcmMXMqxgDInE72S1U
Hft9MHQaCKV6OpJid9uNhrlpkLie+xZE2CxGB2HkDewOyyIFLc6zX/wOvPSn7wO/AiM5iMgQdhlp
v5hAckaI56ASWuStNKJyltYh6whWZPostpwIzF+8gKebMe8f12OR4Z+8iiwqL67X29DHbJ1gQYo6
IDqL02/KvoPlzsRz//Mv8aWZar0Wmz7XQUfIPX5pzWlFGmedzwCdfllGupyZde80xp7M81ONyDjL
qp0FblHucBpxcBknOqUoPDhyoeAPARksUh/kfzNe4+aei328BMSq2BZ5sT3Sph6dd9JmG8Hr40do
GTjb0Oc4F8T9viLExbvMUR58tSj+d2x1I5O4QX76F2TeDtw2ZJE+a+r/BEjvajv6q+z6btO7+/f/
bP7FnOTf/+vLtncj//2/64+Z+HSy860/4uvO5/2BjA/5GzNuXIMIfigAv258Ln9iwMhmtkm9R73N
bvDnvgey117hKMwdHYw96x992/c09j0DCSN/LfApmOxVWPo7W986CHn2EnpsRNBLXfC/q7LQBqJ7
ug6UOABU3Q4hWWNRMPXiqDNXmKPJtg56mcnLIja1LJr6HB4SEUXx0at88tIYdltnCMjHclMVXvVa
n5P2xolpI0Q9kvcPqh21DU3N5h7wKtaSZ/f8B1vpF6Dr36sXvzUNDYoJ1+T/1317XVqe1boF5uVS
eu9Hh3jyMB4N4ybNEjwSfdHlrxKL3k9KB+0VbUOGHxXq7WtQJe1nH4HipVVa9pnVmfMbDavLdTm7
Xh8NraZdTK7dbJBN1O8y/oi4NTJd76ladHtLaau2vZ65FwZ3kkzLrNQ+ytiZPunZKG6nep53zmCN
jzm72qWWxN6W2c/ShH08xG9MdmPmAAXNqEVqdQQ1gHQCTJPdZ7KzSBvhXHthlcz+BrIgfmUBWpfy
v28WKGHTW9WrKFdoWvmcQ05vVm8GfumtNwvPiqUHV+lA/7Igv4+TfE8kk0Fw05fv579jofgP0x8b
q+v3n5eHywfZUxW3w8mC8OUv/V0Kr1Uw/119Z6vc4M8VQaMU5iSMzWmVNSFZWQnffy4J9h8+pSN8
Qh2/u0W5++eKsMYLgA7AcqojrF017r+zHPjrHvj3s7KCARxOkB7yYxAT66n19FkpsTA1eZPWG9Cr
DGFQP8SHXKF3C12llntS8OyjNRTebp7o/KfJML11KSk/kdATPwjNOwy2GqFYQOlCoTCb7VvD0vaA
45ubsZi1O7vv/Islh9GWwe1EEMjofTDhAs+FqD+0A7y+ZsqGT51wCKX0WhcTGp31uR7b83w002uG
IfFZiuUIAqKEW2Sqzr7yJdmuXhX00O9G33hyq8F5x5BX3tD5oce2zN1dwtZYAsergDoumdXf5Vpt
gl4W5WcluoDBkTJg3EPZ1N8YZms9LTmh4+EUODnmZBSWiSVIaDJB5zWRWVp42gnIgvjbjw6NyLHz
j2VjKOCfyfIOHzrvOnDgS4zU44e4aklClBOSBT2g/B6Ul6z0hS49Qoc2n2DeJXsqZrq6+g0eKeO1
W3fiycqW/g32IANCLvnx+9ibu7PFilMZlQI+6sjh+uhK1yIFE8bSO39MAaupmUigNC2yj8+e5B8t
ut89Gi4wTZ7aFQqMdHwtXJ+tucirKZ0TIpHxfhI9SSPuqCsi/X5/6fipUum5GuF/XP8H1xncv39e
SO5hBXYvjAzrW/91FcGTsJYAVM1okxAYrcqor2XFmgSALInVAL2bRxPxryXE4o8QFXD6pufm6oid
/lpDLARLLDycgw2kD7hUfkvD8KKiQAVhgcfGPUMb2FzJb6fPST7by6xD/AqtgiY1JGm1X+ws2KSE
kt5NGinQSi7zjQfw4tzQZPeL0vu0yocMyCfgs5CgRr9yZdWdXh5NtKodmr6h3aT6TVMvwyNgyPku
kJb4+qz+4yHqu0vR3F9FJDQiUFFa+ovuXqXFzAhWULFV5+U9CdgukLZhDfgpg198qu9uqo1RmdPg
KttE1PpSYWiRJC7lHBAd6pDu3RNtpjE/GNE0pIg2dwuXvHcRYRs7TGjBp27qlHV89gD+4P03eNye
7Q0rc5EoCZ45A50cDx5BNicLACq0ZNIlkPMlHvPmMAXgMCKi1gdn4y8ZaVtGK+BsKbGcdUx53+Nj
MslPtQrxxioBRu806HxPLoNpk3gzKapfVYXf/X4ENNC+Bj/joPnQ13v4bIHKlI/xmIl/WHtLdym0
fDzTgE38AjWyNsFe3Aba1jqqX+aLFFQvH7B2yEXQGimdAq3O4LH5MzHp1rg03Axp6u+9OcmuqwFe
WOQGjLL3Q+F48MMNLXg7VbFMX7VMKm8yb+iyqG3HRqPDvgwU0k5QvsaPouDwxT6I21H06b4I0Ncj
/u4tWG6WN+77YHTUTqUWYL82F/Yvlvl1h/+7AvBY3tFSg3igq8bywnn59C5ySKgUL1kVmqTh7txC
93ctrxuqhGoCDE/wzS8eqx9cEFaQR9+NC65KytMLJkE+TH6zkHGe6nukA0WIa38zxgOIkeKDH8s7
PM/7HJtc0NjvJ90909G31z5Yb7dGYV5ELR65XzzsLIYv70LAPSAphwMGOJQXq4hHmCNqAVWF8E2z
O2Ho1baK1aelK3zMISO8QJRM0c/vxMv3ayUZrSpzbgHLd/ByOVkIX50TG61/UPjNEV1HsSPyb7z8
/augLudCSFpNzpmnt5vAcL/LATyGCIOqCPVPv41Bv/zi/v3os7ALQCVhjmUhmTq9ipptNx5rrtIy
MT4aTg/LOPDK32Im8axCP7EQ7YJNWqvVdbd7/sa3QV1pBHDyKmbtQ2Vb0wejlfbTL27Yi2YOl6E3
zGXgawCNQDW/fthnC8tsuB35AM5HGQws9no6OaSGks4gPrkG6M1R6MnbLpmBQyW2reEKKxbItRAA
cFm3kyinK5wKjXnlZBny3QG4X3NlVU7fHTo3V0k0L33THnso3X6Uz5wwInPuEN9kHdS8VxXZDuU5
GGLfukjMhL9rkzEszgiXEmw9SjeWaOzifDjAKK6LTS1hMaCuqO3rpUVEhKZVwEOIsaUfEngMwb6t
MxQBI19IS0anA6hAJvn82DtGkW9kP9U4lSqZJ7xYYkquxZhYh1nJuXzLAFihI248rbsoU2jjt4PV
LvrruEkTkzG+7JftFBjyYzBroOukpNMa6b2bVwcvK5moFoQ7jIxr9cmGn2lW7aZvTAERdOxUtVs5
Ecle2Yt8qwtkS5sBsH2PvEM413UrC32L5cYfzuJFjCSKQR02Nn2J1OTSFl2bbiZzbtTGyWx4ODZH
/3sf2iQ58U4aGDtNMW0NDVvFU9Tmpt/uTVLiyGxpmI2j42s1tm9kJwaE5HJIIvqh9ECMTpe7ZCkb
64hZmPtTdNh9/AISZIgMTv/QqKopCKm18fqJwtHanTH3kNYTsd5Bp6zKfqtcJ3lFG58tD7OWc6WY
HGNz45YmYS56v+PLUBom9hwl8axE8UlOnCi2eIYKZF389q/lSKAYvXD71gDHoF3zw2QKtN5wq60s
xmremxBL1DZDXvK2MDOlX84N6ZdbGKM6ojA11ztlV3V8NDsW4TMT1dmEqpD8xBtt7Fq5M7CoZRsn
X3MqemPQ3hkyaNRWE23V4nqR1XvfGqvHOEMEElKTZtmlQpHQgF3s0aSxcnOcIgR4xTHOev1JE1Dg
tkiqiGtPJGB0mfnoXGBztE/mKuMM0bHahO0WpdokWKOaaOrK7gjxvs75Jpx6jni4FInltkYbZ/Q9
cAkj7GiiqK1K9tSRTFoigqesR4wrvrYlP5U4gLnS6Jen3myU58IoYHh6+ZQzBBmKx5bEzSlqloS0
YeHaKLZnr+0JqgDt+H/YO48dyZk0y77L7FmgFlvStXtoHRsiIjKT2mhUZiSffo6XRNegG6jdLPpf
/kBmRriTJu5377lOkoqBXbsgGvO1BJhTD35Xu0SLFsP+hlU6E8ACdzvHfTMbWOrMZrxtKGcIjtKh
6eJUph2ucK+OPF4dgAw2/ax2amPfhV6Bq7W2nE2gogBEypL7xTYTEpuHRzwc8xJVReMt+XF33otl
WoP7SQ32h4+vVd4TmM3SF2vEE3XqprY4rWaHCXKSquiSZlCCetxqtv2kIEcmqScx5g/sbTR1wzmn
2AQghqV2QzSIzyUq9INDZa2d4RICTbsNdeeN8VClXrlzhxE0pVTSwiHaLtW6zyvp9klRrWO9t/PK
o+gGowc+e1xjziEU09WQGtX5kwFyRCZBAMo+ocJg5mR0Td8nYZgPLojwjBKUeY3AWlI+HJ47ORBu
s+smwio7KQFIv85bSD9tzi1dN+56b4dTyBzH7txfZomSt3dhQeQ7c7WztznsFPUUS9n94i4f3Ni4
7dot9km252mOruU7EcMNUYby7OPBe+ZHSm/ScghxmbbCTolF1oOzmWvsOEXd0/Fhlr2gAd0T/lPh
MF0ywh7ro2/W7k3FbVvHXQqtE8uLrLJNUZfAIUwK8052Xrf9DVF9Dkll7vTO0TZl+kQnA7+xapzs
V5RN1q3hwps50hS06IR8LdxeVOGJYpw6WoFieFJ39yoFin4kZOlmifB0BBrfX2pit/7QffVeuJxN
iM2UjbRVYCWK6/6rNTdRu5UsYnsyXJSQ1oIh+66IQirhyUA2CcYoP8ZwZN2tFLNkW2l4tEHSUozt
JbO9Bnena52oSmicix8Zxll02l75ICL5UDfdNTMrehLMWaN1naxwRXBfllZWbMqwHOFdzLbxhzdi
eF8Y5n61Eo9XrNfO8ZBkiDUmah5Hxpg5Bts4oOYMUWWmUzDJK4NbovSx6VGagEsrphLd+4wAzlFz
n+NF2bUBeI3YG3JiVEbWGOg5RnsdGhqGmRCRG35coUEOgbIvrNhY83BKhqLpzS31sNrejo6TvZfs
WeLkZnZuJZ7RdoR8W9+4y1L6QDbNtLRPtPUQhCutIufBqafiuRrn8CWaZfqnmaJywBTKmf3CJQvO
qlMthdivucz+DCgu7pGe+uZ14WCH3TcbvGmTzzyYtL+nThB3RhaGcZr2/c3EpPFi8Gpjd8cTd+9L
X3OQTJX9UmOIxuZvNuEHgVL54Bm1eGmrwbWSCoevlxBNkB1tKgIxzEvR4raAF53wIZBlPR+saXar
/aIZG+6vH8gtpuxWn/KhixSIlh7fk8dk9KdRruCb8M0OVHFqSEydVUc3j6QUhyQyDq/UH30Rp621
UgddQfen3FuY4lC6mSEo++HxdeLUCEjOjtgQn9eouH6rivj2rbtaotj4UTVTKDIVPcbAul8Ma0cc
LsjuHTpO5ieDyS4GYOafY3Bq+X84QRcrW/Awi2DhLZOsjfm4sYRgidpB20xZZZfB+TPlroWDtMuI
QWyHqqB7efPXk97/ytb/x75mLP97tWk7aOZzovgvU6zrH/mb3OTYf0FkoinSZ4JwnRIxkPqb3IRy
hKHDRvAJwR5cywv/qTfhv/9LwEyJQRVpG47qV6X7H2MsOyA9xwCaszRPG5rzf6Q4QcPlBP6vSyuu
NXoxCZTyM1gWSta/a05ORtRdzvCqMngJ7JjP7sztLRFKGMu+9wh20yIbbKNMuPFEce6dHERx1mVX
vddmFX3OHId+qIIZMMdGNsT3EBDCsZXFnZoMNOi2YCulfS3RZf4W+sxdVfENwc7ZEZs5CQZDoIfC
baOI3Y3eM/+Wt4fRfbSXfjf5XGUxsV0L/t6nntAGWyFN8Hm+QSCnJEA1z5gQzMSZe/e1Mfxum5sl
dTTZODbmNmVsPO2dOhzz57Kx0199YXEQKbAltE9zLmrWSstnL3WrOoSPUudb6gRL4t5etiSNNrvb
TARNMhf9eG94DdYIe5kbex+mWrHkKq/LXtk+qXS1jIEVvuj6pdiOOrfUL7dDko+NgeKNTV+ArKOp
iS0C5Tm1mFxLSEfDhoOkddPmVncZ/dTgd639Sr1NrrNEWx+Kw76gdrymdCEjmGizXeA6llP2kLue
vskHvNeIKEQveunodGM7S9iwSRE5XK2om8gpiWnPUQVLRGuG2Y3b6vnVThUH48hvbnRt7fm3HyYP
X2zQ4prPFtOJtWkMB1u32YVHZ6sr9sAFtDmkgz46koS/mqSHlEIghpsaFn9ZbLIpP7jF4nJ0vOL/
u8A9Q/LfUuRDI1h5HvvqGeR/RqSof4qMUe4Kta4PmCXZkIzibaVs/AZ6e7nviygykrLxbbEZF9ek
uGDJe+uNDE/UvOQm/NEetzA5n02QRSMlQMJ1ur+XYv5Hq9n/qKRf/6b/34J9Plf4/36d+vxqvv9N
FL/+gb+vUs5f0DV4j0FGojpj9PjHKvU31JODpoK365rxZSX6+2DNCEF2u4zV+A/LE2sSSs8/Vikr
hCvF/J4JPJr6X1ew/yDbdyV3/9sydRXWkER8wsFwaMk3/1chYZSLMRnuxEVvQt/feE5J11HELRgG
2VBw+rTy0KOcIfAN85cNd6Z9b+ZJLLdYxzJtbAqMUr9mp1zGPbz/rDtFjWnOjNxVEf72IHEWHMcI
G+S3Y+PXZOt6pssvRZRi8N5QwzAf17L0rU8b7F1933jGyLWvhOOWhFwYQbqR3TpGRAQ4CKRcw26y
wnAoiyM9Nm2bSb+7UghsaMa0hLsw43QIxqSpmiXpORH2KhbjjHaXkeXruaw2kGckrCtaAmF6Gt0D
ZEFB11xhALrcmp0Pj3Jq28k/BHjPqz10DDJ6Tpd9tiuLRIuEdVOMKn8Gg6zOuWcOT3NPBIimufkd
/U2eFjgT/GDD9NQPKy9k2n64QJIp/xO/6qCuNvZi6bPmw415EUcyi0H3FZjXjxhI3jElgXYoOt3v
PS7LN6Y53RmFK/g2poXDayMTK8qHbZXP7oHSzunM9VAAxHM+lhH8bXq9bohmCO7txky3pWt+C7+e
Nikso4OY0YBQad+iYFVnWLTqlLum+JPP3nhKO+ns6QGghSyiPQOdpYW2ENlx3gXjuwe5LpYjsnLZ
pprYCuq5ZN5ID5873o0sr7ZI8BZ3GMGNEKP6y+xzbNpVwcAXxTpqtv2DMaxr9KHzkDbaqBqud0xB
CZuXwTgMIspa+OV7QuH2yPQCk1efqbtSFUBIy+yMtcnWB7T+rr4F+nwvOoSYbehPkhpbv4KzRPjB
jUnT4r+gH9dbY1t0tv9iS4oWh3l8rojExFQ2gNpj2Uu4L9MeE/TrFgxizgrabQUm9xH6rsufoP1O
Gduwp53usSjs2t/5RjTdDKXB7JfSM3iQuLSSBXOh85TnZD/iyZvUh+pTUM4MZov0tHL5Km+GrON+
zBdeBRerDr5zMze5y1GzW528a3dGrJ3+E51hemp94QW7DNpmtq+z0JaHtFnloQ7Fg732XHFzOf7G
JeYdK0jCr2BRAHLJxboXHj0sE9RWpmm00kTCgolEcyen9B7liWIh0W1qjWFzyjgqxytb2PAzgDDh
mFDlQ5nUc7qngblcE0MFZEwpMOqrzTJXfnQMU/pC7v1chiNDA5sxM50QF1dlj5xxbol51nu3HH87
BPTAUIXsY23nvBn8de37AK0eE9hAVnZjAO08GQvMq2/yw5zkp9qVehMsbu0zbhcAj4nOUjcJBMaY
43T0dPmjqMyJEnMKbo22pae518qjUmSaNL1fQuVd4nvuJyHEvNiAvvopWvtYqUFeWKCsIG7AXxAk
CTvAdRJ/2oD0a3pv7tyQFFo7sdPVZH6rRTg+fnHVM8UaF2f+xVogOQCsQR3SC9IvyGI1pocdpFTy
JZki7bc1ViSxUxEVXckzMeA+0CLvvxWlgQVxe2F0W6VSFKbIWEne+pjW2w07RhodDOJ25bbvDZQj
OcFI5qR7GYVlPfDyzlsPCe+GidK0l1lR7kVWrx+LyyloP/rgoQLFZd3kHs/NJaKtcOKO2QFQyA3Y
sbHS6wtdPHccLBjy4Jzc2zQ67Zap/k0F6nImWW/s6FsJztyWnTPbvntyu8L4IZbrsXBmkKsGz+/M
o+VOS7frrdV1dkE3eLsgmn5XWRVtrKpYPrtRvDHo8Hb07iynGuTmrhui4GyJngBWy+9dYQsUjvdL
U9dzo7CtxqsW3ZZHw33TZj8CISnWk1/k/VajKuPEb+cMCdlV1YUxJy0K6TQcamH+5laXP7LeppcI
WBMO3tlqOVfRjNcznNxD30SmaNoxHqW/fpZj1u4MM1g/6csu6k2ZpuWlrEVNEtSv4Ii54lTOzR0j
pz9z11TjVQYIT36YthdAv+tJz9O4gy5rPwK8nWidasnbVSI8FpXKSE7J9MWZ62zrsQxi1MhdDQpr
0HcFW0y/ldpakAFt76tCtPhwFgIjEX0Q94rY/MPidntKZptdYHXI2HUhDpXZGRdpECqXWCXp8/P5
EMkgD/wkgX+Z1Xguijq4DfTwLNLG8DZOFw3uFsvonzCfH8l3u8cSF/a+h/2ZLwq4quKzAILaSvtL
WpTH+sO90Ux+7LFfNpQcP9k99Y2ifID9e8Y7jFI2zLuV8pmzXTjrrpSyTXJnPJT0dO+8hcZOUc8j
EpO3G23u2BNf2653l0eCMqBGKx+trINfZQZH11qHLZ+/+xoBoNmBvpPQet1onxdBdjOnoblj12e1
oPsRcnNDvN01sm/XmqYTQHd77y0UZeUqaG+s2joEbeMlTaSLuPaWHyYI+iHUK61q+XM/LC7AX/vO
k9lhka1+poPviiczfL2Qilr3qTP9aVX7cGXdpgNp5tH5HPqe/HF+GloZVzl95+UcbuY1f8s6vVGT
eUeO6kTWjU3ap3wHkeqmrB0rJoT1mAfdJSrRMsK13Jp9ZoF7al9t7R1yv028AVkt9roSSlt1Luny
OWIksm1GJ9gO7HZ9KQtpxagWzY6h7r2vQ34XChdbB3YeHQUdP9uH7wyE2MgGbjwyfku8Lhz7Cz+v
WJdc8zGv0ui5ijovWSGcvdcGF6aQGQoWbReS4c6SmR3FQpXusJFz0Du7SBZjflwLRdNhXIO3TaCp
1V+2s96RQpYgjZt54/i9swnV0CcjPQvszjTN/tg6q4/daLXmeGNVDkXD0yRxrTsYeyAlVgh7lsVi
XZnnfE2bt1CHyyYyqSfDVIFJCWZxU/h73iC5s5aGoQXQYrb0qbkb4PDSMO3K6WRH7frRC9vcef0S
1VzthmDntpHxwEi7Iftt6dWKGdk3/p5R5fylFi5lRqxtg4Mk1d82lZ7YRpktVYVDPNpWwZvK/C7a
WqOi9q1QQ3Zv2uN4tw62fxivQfmpZ7YAPw+1h2FyR/Iql6o86sjlf7tg644DicT7qFzcW/CPtKRV
TrWlwLxLVFZNMbYm72A3VgQf0F9gUdQut9TCvJPZaHLxgqVXNwRetaum15bT9INeqode2sZdlZkr
4Xqe3ZXT/l7Zcjl7yutvFm96hM/30XkhDwZH8Ku0escRcL4wZAvrxMkqD5F4pFtTNk/ZUPJAXxmt
Ydm/mv7cbwAHXWxzpa3SzZGlWtfcCB1kd5xazNgJxK0eTH2X8UKT0TQPZuHw6afr78w3vurAyk95
oDKwm8UB8e7IPFB/0XTVbbyByY8GYH6c227ZpLDqTHRTLZ75WtVHk09oiVn0g9um26lOVod28N6k
MfS3V/vGUXMfprtMPFkmDypUzyXfVhKcu/tXxIaBl41aZNKbW97a/BLCTW4T/LTloZ6Vc9939fqk
vbU6ObnjbBY7vKEG1dt7/pwdlcNe4hXL8twgQLxZqYQy4KMxuKUlN0oW0W4uF4/gJOlBLxp/6cl5
KGg3fW/MiorDxvx0RitMYEQ0Dyk65NZq5uwnKu3o0oar+e7lI81vLWc/atzfi3WFZU478+M6iyez
EM07Ce1fxmwe67DMk6gvlw9zUDtIesUBurf7jXTanjyDPPo4Wf1W4AD+lmMQfIPWmyAnuO4L/bYU
xFkpKVmZpd6T0Lximd+OT5O51mdjnml2c1U0/fEWY9l5RqP2GJqGvTEG7Gn2YOx9uws+meVNd3Wn
RZz5puYYX3Qw+Nz6efH4sbEAzk+m0sdrlGZvStf6qWk+JphrGx9uPYvPoerybbuE1raap/KOYTLM
X0wYOJYX86NoGntn+nW/gcT4RhLA2s+OIokbtlQj5PAq8D3DJfL748Q4IZHI80Q31jShmmw91WbQ
7tfBKvadKqgWNCcb4l8d9SAuU0vt5Tg1D9E00l+Dcm4z5OtjvzXX+8qHnLAgzp5wGlUvpBGAqma+
t+dFBeNeDacFJxKSSvqQI7dsWsogNnPZclR0KL/r5zk9tCRyFHGmI62y2xLbzHvRAw4Ho/HsMAQ8
z052k1G6GVc+BJqQu+bBgdIOAgqev+wlRYxORjvDkPO+hdMHo7H8vrEy/wxu1H6yBie/uGwdSeUC
4/AZMm7bdGEWHZ2I/ekDPlbnseSItMsMM0Len+uNjxU1nuteIBN5UbEhB7M8U5GZu9tqsgYVc9t2
d5bLhW9howEow3CXo21x38KbeOSazu0yDaLh1q+6n5KhWzKVDl1vHuz1c9ca0UWkhnkqgFTGXGGI
7q540fRiSFYQhlqFWoBjebq4TFb3qPD7kuewuPtkHjKAwXC46ursJixRszIuWeyPzD5Tt2txwhbR
oVso0iEvxgjKHocdPBrvkQC7w+hvBvJlyx8zSHlDO4sGhMhhaEWGjjS4Hxy1Zk9ljGDunH54LcH/
xH6ecQ8dteTuLdvDUrtX7FQxR4k3u7+7TLyXZm6/rMBhoVExJq+sZf7m+wK4M/71oly8D1z633mc
j2mbFVjb63xXNq6/N5SCUBBRFH2kwbMG0EhHJN32SzZzHUxJdPeRWSSOSU+mB5l2G0EXOjFix4Tr
ZPTZ+eUlU2G4T730BtPMo01ALCmR2m5haLy0hdpYZhsdZRTeOGikydyFSwIqiE9KRA9RSqDPmlQK
2b/4Qidp2PXrce+TJj9bKj9MolzpfVmPZlZ/gkihiK8bh+FOmdGrUVO1sFp5cLdwjKWqO5X0Hq5h
reuf3BbZIffG6SYcAv9gIxZ80segSeIb7WZu1j1Og7OcevlE/r/4VtfdeXTm7WTI6mnIlkvtB/IC
Pp+aCDdoEBWrZ4Sj4XWYIn03sQ9slkk5v7gffIXSoI1C/IghF196HvpLvVQQUZxSU0WWST+xTOFR
HEL9FI0W4SmQcmswxnvLzb7Y45L0v0rL995n7Zp7w+4utcrnhEUG6LG9OgyqU6c/6FFZBy7hn05r
TcDXxnfwB794RFJeC6dFLrdJ86XavBSivQSuk21bpy13HmTMP27q6mcfUSeOShUm0zX2T6S7R+Ui
WpcVVKjTp/CjAAbTP96AbLJxlG2EpZqXWVUj63be35eDHI9c2fwNG6+xkVN57ell9OVSW3KqUVG2
RrS0SeTVNDeCIKZ51jQ2nss8b3WZt8nI6l46hTRi0FnNHFSvD7br1icyItyAzT/rHOQ74qlMlUze
h40sjeFJLuuvMrXJYC4h2Wxh9jfCaNgrQ4gWc2uLbW94c4wnf9i3Ztdv6JyYz/YamfusW28Bk170
ErxxPOJQ7jYDTSmyOY51714w7LRgpujTiuERBJ/kBgRHw/zPvLCX06jZbQbli8tYznIbpFFwafnl
6FNZtmbuvdY5wI6pX/NYNuj50RQFbLpOs68GMX/VozXfUgtaHzDBNHC+1veJAtyds0zBpcC7zj9t
u79JohiJ2RjuQz11M2+Pk26sbGzQ6wcaurj+Mr0o7KdCmO1usCFfKfN6r3NWPSdTyJ0QLEW/p4Pc
5V7NGh9wz9i6YfDQSZ1v2t4EV26H4IHTtTt2DbRgiw4HvB72HxSokCtE+TTY1RrXmtiQSXfL1Zo0
P6iqtzYdmAZbldFZKMc/NMRRDrZVQujqu2wLOejet0uaYBfbTLRfwOULh+akOT/dUsdna6gUJawK
H7njqBEaNy6KJsPhsUt4f7xkYHLwYPgVaL6rzSC9ckz6ph5oPb127KU6Sjcrw+GNghWRBF79wgbd
JoaxrFuRjgFdoQQhI6r5kj43PtnxjK0ttXkGl9IeM1s7u6b07hbRHGUelmcrmyVQwZyOnDTg7Mj6
wN1+DMvN4moBuSosDvi76JE3Q2vvdANMKlsC/0hhNTXe8NJm8+sCz5nUYGF/win/rlv/zsY0umlW
T79ibxmuz9ZwtK1i2iOC381rb24q3/2NHxtqYZtXW93TREsWY0TxWeakx3F7stOxuKQORbFSlMF9
VZcor5naY1vTRwhrC+T0BQXRzb9mlabOiTv7mJ7BC8EbVpBa2n0FD1pd7NGfn7pceN4O9s+03qcZ
SnzclKkpMLfYmRMPlFoud4OzlpfCAQKV+KljUgWEhTNFN4tU/toFAM0BbeeQzqKyFO/zUAHjARnl
zDgCmvBdr0PbJRIR9622tHwmZQXdphPSmI9QrXh3+kzSulpGM3fCMLfMGVyLMyg2y9rIuFeGelG7
oJEseYNZc0uhKOVJ4tmyfhsjct1DADDHOJV9axtseo7TrDH//Gg/jMrkwl12zrRurAjg0o2je9s+
dVYXcW2MRis/y8Vz1Naz+goUHKjv9QTZ3FYbnZFMO7madylec7+ZLzC3JidejRSeUBksfxRhQbxP
yuzEZh5G1M8Cafke5T86BEOxHHyRkVCeSlxCPse05oZ6lpfagraERaZLMl33jyLzTp1LmYQNBbSq
rXGrIHzH5hz8UqO1vvIg6Bf023IPCHCB9c809c0aFrqrS6SOxojm3TVbTAaswkQuRShvMDqYmYD7
t4rrsTyEq2LUqnyd064fH+xhEjwP/RwcogYhGea8Eo8FAlK5zZSomyfRa3k2EYSSakC2HPqseaum
MCORreV0o+V6W+e5dbChR5BWp6astldjy9bZUqqi3uq2eSYok37RNeg+ToXhPUprESDOlstsc0T0
O198UFbE2WL0nsAlcS1gkcxZlOxm301S3DdjLo9EzwPkTiRz4u5pcIRk4u26sujfbZqH/zip6PYB
PQhL7Ehf4KpI3+tyBKJ4Be05KrOOCADeUVvUoEf9RPNUzooRMjNoB4vmoF5SsTtr6xeWK5slZJXe
8tX4S2MfmkLV9pajeOcdnIni3j0PfVS+FgDeMf+N7Twci7yxehrXZdc759kuvWKL2T7tEmoKQXy1
dg8KKgakhogrMGinJH1wNEUFC0IsZjW0u6oNmjJup3YSz5Xr9bRSXT2wprdsl6qhfHMzdlco0yHL
GzFwLMoCrS9hRxlzOKR4u/luduMa5Umxput2nda3OW/vkaZPTE+X2M6xrgRL2x9w1E+w78vwKGh9
5spOm/iqF5hWYVq4cV5gqIJ0p/e+8L2dkyFje6x28Nmqa6VxeBMps7xl3hFDpwo+sr6/q4lpJ52a
m72t3WyHD8s/mO1s3EFtbJmst3OiyhCwN6u75SW+pbpjKmV4bY1s7LMwV/m5NnnwnlH0jSnHLbbW
ivc378L8NCORtkiEqLJANlF5mxUe/hSFhxCz4mnKnWbaaTn2ku+nIIU52ez2kKoqOg15ZAhGuk6z
DYApQCAQphV7afUYhNHnmqXWE4OBS2NZR73A6N95c67/rH0/762eYzlEeuoqbCm2yvZhpw/jECRN
sdgJ+6e8Ux6vbrxSuBBLlKod3iYHPd5dCjR8JJ83Av8e7j0DGXfmePvhd8PvoUVjrvvRh+wgr1Z3
Ds6cUmiEkXZ7M2Id/lYyvBupoNiUUwHS0VqiY2nOM5auHM591tgPeevc+hHmoH6kI1IVt101HHrp
R2cLcwJgBbPs7qJQMVxnOoANMwK5QD+NBU5MWkmLvXgrRuBgBlv0sxGkt0w72BS5TD90AU+liQj4
6Ljljd8VO7V6p4JxXm85PPNWLj46XFeIz8GXJ9GpXZcpUx6V2aOFDfKACpA/AHVot5Fy7b0/26i3
OT90hLFtsaPqW67lcYjUl5DU4iwRCqXjOxqXKZt09tBIc/5hvW3eVB9o3sbuSj9d7lxj8OAVj7jc
DRQC+tYrVCRSPPowyd57IpztWjGYbmwaGquvU84wlNfKxtS0/NaQ8uAuMv7ivbt49GgdgkzTchpi
eIya6NYn7HyfSb7DmC7dgIPO1B9V3oTHbmbW1A9s2jUNxcSTmyVuR8e4hfrYbyyLLrDZ6PQ2d1mf
eaFD46kO2+5JqerxCgzkBuuqXchsMwZQZG0Maa/HrIYTYgVNexRT8CZKh/6UJZSJoXVz0xg2l8AU
eKftDt9ZP3JnnbLb4Pqh9lYfbLnAlRuzcZZNwWlONsZ7j3nlQMiC41vZvubg4RLK56jesvQXjQsr
vSCc3De0ZYVYHgfmnI5obrJR+htIsD8i8BjSEAN7Fph6E6dSN76Xc9eymvXoZClZH40c7QNaRSq7
FWaFdiyWrT9r4zNwhRFLFq0T7pNmY01rIyCU5vmzctnFzpVWUN0IdmL3wPxHMUaD2p9+9r1KafrD
QGudq7ErYwXNg33XGZJU62zeGzO8Mk0tRxxJTrudq/0TjcB28cLgIy+TKuIifKDUpR033Ajz7jvF
+n+2x7UZn//XS/a3si6MjP+jR6Novr++9X8JQP/1j/zTpXENGOHUImpuhmRd/unS8GCtA82AwIP7
z2WO9C+XhuX9hVQfiRU8sYQ+SPf9y6WBu4Mci0WkxYSGcDV+/EcJ6P/HSwaK6Mp1B9UTweoJ/x0T
0oWCV09pfJKt702HpZ3SURAfhluX3szrWhr7vC9K66ZMB3/XWU57BuXSPwPriGIgiyWyL5xyxpRt
0qQFld7RjB2ikOTkxCjnKQFv87gE4Rvj83MAiGA/yELvu9Ajb50iGYVhV3JE69ezyDN14OAUs4N5
P1zQmWjK4RlzZ7ibpvnVBONKOZ2ZGw8h9JwhnoJuplTSXcSPY071EfeRdeh9mKFuvopjyY9/4NVQ
T9INs2mrnTY8263hY7BiMRQppEyOltS6QJmOa9PiiufKd9cavycvPzt+g/JpEuqbcDDVVEJzBpHN
IXRTdeYfvZ9Ki6iBeAj68LZzyjJxinw6B0vGUWZZKs5da26nxR+HhKjAFMK2Gw/t1drdouYiPA7j
qTcr/1KwVn51SjNxn0N4u6b7JDrLYN+t9H70Mkz17Hhb0Yh6lxO8KYLSwp7qTQED1EXses0gngwF
SqldFLt5VT9NOOoHCfHorlsy7N5NySLOCrEJr+4WM0QSrIb0ZWKjSxjrl5KBnge5DVpxUufDPQAW
CTLQmY+WmQ93FtPteB4UFT2G5yfTdU5hOWN2LI0RiiVk4mcVpqLF0CrGn14zE9bFYL2vmHDP4Cad
T/QvY8/EojnkfH7HEC2WL7CgOxo7Mj42OQq5GV2ca1Hq2hsz8C4TUl3MYr3OMY1a7PU57GzI1MsB
y42Ez0wesGeZ4x7vEZF51nihk3BskWvLgChRmF8x8n2xmSlN4dQjq3O4DGwloweNv574DH0bdyGl
VcFPG87te4iF/FCF8F/pr7aPLu6j51IF845zFXh6nxAijcPtifxPf6bDyDqy6XMA47e+DSlsjQus
wyltW+BGt7NVGbspp1BAo92c/TKiaqTJBg1WePGsfdrX7deitdovBPA40a+ch+2VNdvpQlMlTslG
q6PeTWqaNS+MIdajnXea5zqszu2weAATC7ZcV3GQN5TzkyvjmwPRPhALd89y0MZrVFtUl47RvE+n
NvpqxdC90BDmPvHgrDwpQbUZQF4+uFbr7eahpds2GIefbHWNk0nxzWNfrQZRz+JNNG6w94QHPcUM
h8RExMT4rvKL7iii4pztcA1frS1J7n7nZaaxnRFrxtg0h7yJKycP/nTYe/ZRJNxzUC4PtK6QyhD/
l7sz2ZEbyLLsr/QPsMDZyGU7SR/DY54UGyIUUnCeSTOSX9+HkYlOVHXXIpfdSCCRgFJSyJ2DvXfv
PbfOHmpnPsjtSDyl/qGvmuOAdfN27t1zO1b9jW/TEaa6+kmslAFwGdwCPXrK/fqT6QEbQsdKzx0J
c2FB4AOTqBS+dqWp59GW9u8V8Oluyu3+kMIJY6VmFU+kU0Wzgx8PTMF4F+T3XkHX5Hur1qej2dtH
KSq6YJAMzboxbueytIJcW78suOS/lSzvNpG0aZoDBpkqpKc39KCupOv6UvnDIYZKhNP+kwal90WK
l5hN8MCebe+NbC8Br0eDC9KMji/H7b+JXSeXRnfejVJ+CTNGCgfKHOEAYN7t7jzktg/4A4Aj11Ig
6c3p39htHyEr3HJcxtYya2/kAfYraZ2gLtNwcLMLTpITkNd3TSr8WtQ0RVnWIVoiQzHHtBbw0qZN
79Gbz1YrtH1d62cNyC5dYcYNUJWDHLDLjla717KtymmxeFwIsWXk7Cd3NIdDmS88GoWxZs9z5zjf
rd2Ve00kT5YdN8xzy8Ur+fxSxUBHj9JtMtrw3up548FgoFpAXke2MbvsIvyZmcyLvOqPTXx6T2Uq
EHE3vXoLwT0KqMrz4jbmubLNWz9BBWo1HGOy9eEvls4NnXDrblzLL5Yjf7NVOzhUBGCISRnxqdVj
37KbbZrB4G59JSO9UV3yDC7n6FITBz96jjIvvlIP1mOx4Z0y9uJvTDCAlar7ACLvuSr9y8ydge/f
NN8njftpynKoc2KgHAOjgeD4rkwrgh1+XwL4+y4Sit6cYnT36ehDPO612zzj7Zm7BXXM/AEk2Ks5
cK3mIDIiXMk6shazYQ6B16UdWNbEZVZxQaQnR5auL3olQODnbIkJ31e8tMbhKe36CZV3/ZgGQ0Zx
7pV/ydmUjz51WUge/N7ApICZsXIcDwauyy+v92fKR2d7x+TW/1kHUoUN/9KDb2rdgZSjJ8JEqjS/
KNGN/sMkXC7wdR1hINujr/bwD+LbBlI4ljaZsZPuUAh+T/gxn9qO/w57nXw8vbyTZOqAx7zvhPsw
pXETaZPPrDemMH9YFhDj12vQxkMc+LBdcZLnWLxpK6pGgKz2GtMt59sZ7it2yHzZzm2+BRgxaR20
ulsDFHnC2gtH/Q0X+NnpsJ2xols6nome5XgydIRFXZxl83kYfaGFMhvk/Fy5vAbPZDiKLjJpWCSx
684IFfdzDolNFmvEAq3FIm1Ue4r1piiLsyOZ6x0J0k+HYt8OJQo7QcibJcA2/UunkgFMtJ4QHwHw
mU/jiQ/mHuZ4ILop9Bsdz4rTRSoropgZJbaL0C/Z9acZb4CgBdrLHsS46OXyu5XLDcBaCiNn/aHN
Wf6nrXtvGBkJPp036xgnZM1kx7+xwy4aF9W3p9O6LJoMqppRzyFfoV7wTPbpP17UHBIe/MxdfABT
7EL2Q0jhMARhus8Q/sznvt7uTdfSeKo05d5R2u+lmfM7txn6Q+Vb7zQ/8OQcfGCFTp2gT6qKcID7
knXLFXPNePQ7iw2OSJKABkU8lnrVRnHJVWpjv92pYlnD2FnkiVWwxbKIEF2gO/FC51qirgVI5Yvh
qeKIQlscMF3wq0P9ywKJvsLKwRVMNCfLcDyN8U2Dq+mWYvcy9Bwtf1VIABcp/fFJEqISadftu9rT
bhY5fuO52ncdP4rOJalVSp44hrkf+WCQichh8uzWXqFvpP7e6JvDgNZijF5ou/NbscTdvlQU/oEz
Z120jBdfc98dpI5IB7n1XFXc8H1DvyYNDltDIMKScrrs99TF2XmpOpJermA70uF3/ewwaIxYrTnc
MKTyYmu3oRBJDbOazMwW0DhjdqAxkfEBNJs3uEj4PqL8xzNsqrnAQFz/uImNjtN0tbN+fMa23a79
pRk3/7G1GDNm5GzpStbO7C2wKVtFM3t7NWOi2ZvJ9J4s2TJFWqrhb65A8ldX78f3LPFtJyex2aH1
H2c0UuYAYV5fM4KyyWIZHwNL7VPn+DAvw74SwnuZda2wqRnH2nprtDqYMB6wi/jb1onCno2FIm7P
Pt2bI5SfQf1pAO/DR6vWtVxuK+UNDcQgLN+zkVh4k4lqaFRjpJK8gs/TJj0TtmG/Y/3Mqdo2stY/
0yvR4YliClLZxnH9mXBRoFfKw7fBt3WnOSg0nmSstbs0O8bboAz93z6X2/CMMM4cPfzM1PXPfO1u
ozbYzJmxu/yZwdXPPN5vo/mQtYSqEYuiATFjuiwLjoLzlJUG1iPL648mVCZUkQqk49nHis4Lv6kp
eFr5Kz49sRQde+dlwjTEHrdQN8baUlzeyiomGe8ukpnE1Hp5sljJPONldH77OS10vPcMrw3b1c2J
juIbgnG/Aq3cZMoVl5xr42C7z2WepCeE/M0ANG+7wjGth4960VwnbFwPDwwqm4GqP2Wt+a6SQUP5
6l3CNqrGwRFauJhZoKshZzOYzP2sPRZpj6qLX88btlqDzn8zxMCj2hJLRr9biR524O7Sx2znTgoM
cpc1EKJw2LONbU38DGEt+w78VdPUNS//MXGvgvymdZ4NUqMQArKxDE0Nr/Su5JnR/7HkqHjvpJqC
wFrOzk1hxStvvNhPXqmSMz5HjwfvrgF4/wKCbqkodM8qdYz7+FEfDZ32zUVk8xXnznDM5mY1/ngW
QcoDIoAuk2A0DIaVXbdMy4V+6eZWG3n9Hbi5XHVuEClREDwtP9AG68lXClf0Nszzea7vdUAGvGar
hcHYyuknKceW7SZLtk2GM5wIpf2dqgH3MdOL6oQz0wnG7W3Tk8dkjoVb2cu5wICR+1Ges04brG2w
M83p5K2Wfi86vbjHQI0qoHy+176NcaKNutn98lVs3PuAt37FafrCxMT1aUw6dom0puLd5LYLJsOv
3pV08zsjk1MKdECj47PuRxl6LDkxJVOX++mXrr2EOoyd3dCKETsFp/A3Zr0RBAGVpcO5RZel1n5d
aPica5ozzKHb40wYzcDtjLghct+P/ln6Xl2GLbX2zziiPsfCdIHT+/2+i8k8T559u5pyikq+gDqZ
rsiYinBw/jAkNvUJeZufKzHNGI5gDdxBX/heunwgDdQAAVvYRgfKco2o68hQSmnmDVVA3vSp2fY/
WzT/rZTQ/5/4ajKHlO9hZPAEsFd8fVsc57/PFv3P38vf/xSA/L/+/n8ssTac6z8CkAQZPXj5wjf1
DRMC7PV/L61gVMOtJvft2Rv5/YfZ9M9kkQ/YmsykTo0DLDWPPNC/s7Iy/guRyALTA6XGdKjmAARo
/9dY0Zw4scLQ98Es0bqRLUsX6jLyGwDK3Vyw7+KkQ2z9pGrNe8YZZFMCVlRt7z0OhZOQL7d6SYnM
RzM0G0iPo1kvwr4U+pJQgZDa4uvf343+P5dM23j6//3V87Rxyf/H/1k8t/2ufy4+nf/gUtyK0Pma
HMTcf8XTrP+wwbEZlLEDzBEcMP51DZnsRLcWOKCvxEMc918ZWn4TtXOQ3oAUkSjjP//WNURQ7j+F
07ja+RkgfMGV3cK+BmvU/0S5qQ0P0/A8vUrLEpG5UrJ9o6EWXnSsoHfML9SkpYThd7avOLil6Jix
Zx6WtHE4MCIyaW05nn2rIVaw6Ey4g7Fu9J9jlzrZIbOLz2qi0zbp7BMd5Pe5v24tOJod0V1lHoEH
u8eJNpIgdrS/CTDdHXkb+hUTep+q6oHxC0i19gjsh7mhWCuOseM3MuYbtaB3RE9uUaBAyvSkfg0t
PhF7dbD9OcW9RWj2eazxje0ovpsvGq3ixoEa7KXcg392i52OZRP7EFZN9qx5/pEYeDnkSHkPdm+K
rSYSvbwxMsAizi/HLpkO2Fs1X7UdZyJy/VTegLg1jpXGfi9op4mVzODRs+O5Cx6XBBuPUr08ekVP
TWVv1g9F7zqfVhanx9Xpx2Ply/zFBAfGQlHF3m3FEWUI+ZbSyCSDcaxK5zuvKIGsVt381cA52hnF
mnR7peo7Z1tYTaN4J2I8B3ZZZzdZl91CUTmvNo1Fc34LCgI7rXMS/fSo5TgnmyZyHHkf58ZN3rQP
npBPtZ8+zbUWmF22BOAD2A5U6lmXmPIzVWgbk2ty9goL1h/23Ff22vMOQPBI3Cz3EtZmlrkjZaE9
5dP0t00zsmsKNkbDjMC0prWto+1cCdfge8z4N/2C6EmPSi1tViSrj/xM3XR2x9C5bdKqFeGsjSzU
mamJ2IeJ7DRgKR3sI/B1GtZoap9/NQy9i0BAKyujOdbER7xAxVnRvWPq199K2TgZdrmqUo+28lTy
qox8pvJo9sCy7dMsdor9kBslzd5VbcPCWoYVehx1Ve3eT+3ehQs/ScGFow0c2yPhIx7v6lV4qIOQ
ekBw026960fNfTb6eXoeONI80xKPXr9683GpbApYjYljjMB1H8jenJ68eaLdhIPrxXPq5k5b+6Jl
hi3FgYy0xJK9NOUt8UrtjCWjfd3KB9/LokbmFDHOJRLEXDX2ajiK6AYKfRirJcOfVskxjirxY1ty
NrM4ZL5lSx5UOqOEsZXnaG2XQi5GRu5Dp80qStZri2vO5qI/DMvSHD2NxYCyOfDtSDxLtlOWTVzT
yAwcqEBazS6uCGCIdD0zfU7XrOrceypikL2VUOVTjAsuKiyjQ9Buq+JdKwxjrzCEwU7qtGHnkc/a
CPughnCkNMMH1sg4ZJw2Pya7dC4UmOmcjf00irOyOHmM8ZNOCHQEmH80/ck5NYB/HnDaG38xa3QP
fM72Ppllz15pIlGgK26a3cjXdo+KkUNs1reuuLTCamVh5jtIsbS3S5Hk1N+m2nl29eYd13hxaLLE
/8bgoWGEapuvtKth3BaqjRbFF6SSKQ/5CZeLQjYJSfk2e/AG6aFeORWT1LQOqVjnIxoMisZUphPF
77l9Xy0dnW6SkLxTyvGmVVMXxmkpb1PfjqkCbNenAUYX65lMPCTZ6lwoqECwZh6W0bwY+M5xwG79
gZwIq8U+UmGk41nDUUpaYw3ril7DTLRG6MMMCGlSAesjPXYsVbOwIKkVusGwYBlQuLVNOAC/OwwI
dy2Pp5DRHslDJuBkDa7KYLA91uurqphM00S4Z8rWLPIYPLWUHteHCVx/gBEZw/WYR9aEx2eNm/Vu
NMfX2NcdOATxKXcI9mlGQvuE8ZW3HPGl6eQHcmgHHnjZH7Mo/i6dlh5rDcJ2mwDhn0seoG15IfiG
BZFIptIaPRoXKFBgtRTpOI76k/Trq2t7BzVSWkqglZ1d42BDbQrzTNDLJSFQDyr0ZwO+ThbzCcD0
nVaVBYs24ybMSwAM6zGbxLeyYrwaSa4HIFCMgP6m9tiZdqjIkDxOk2FEtpN/e6x0zUS/52RJ1hEr
AOXLYxvqMb9e9f0mXPlTWLe5eVhnjc/NKaLSc579eopp6FqhIelyeADXiIiUU9C2kD174e7CCWGy
seuGa1NoilVU9aCPPHBTC+Ni3K2fmsfBLe6XOERF/T3n6q0u5o9ldZ/dOD2JQjmgrxZuX38zRVnG
fGZha19w9oIfZrkR5Un3h3fyfbE6JgFE1QZmb95nazsdHdOkiFR4hPHicu8J9AHHa1XkDhZxwBo0
w2LbQVWLh7rQrr1pfzW9A1JtwOVVzxrNbrLfFSZ8QhtbT1JRb647L3FdqB1e/C+lxr/JMjSXxuMT
Klhy+KW+p9P0oVyrqz5Rg5cqHvxV345UIcgsihfeuJ5zZeIMDenoAT7zr8HnxYbbn+DOBzrnWcfB
Es6SK45uwsdVIzyItSUbifDFgMP2Mc1xO73uj3P7FVtUa3ZxkDnDRzs3Vbj4CRmteqS22rbR/bV7
mYxP1ki0EyOIulBFCcMqxvgs4hrpI6VioQRz2hBi7QjDocrWzwPfzqlaIGPraRnQifZirMLe5Stt
fQKDXZexEBvXREM7TOZo9tDu3ByWOyWs1U7VutXyvnQ1/Ax5fZZuz5q+5PHSmVshCqgzfiaimK33
PLc+b4lyPdLPESH1ySBxxJ0QxR/UjhP4jYMl3QWXJ2krehQJNvbma1Z493wZv9H20p1mu0df62Kg
dmYk3eyqejZSKqv/QM35VeI/KjLvyZxshN4h9/2AClOHDeXyTlvbnTuCqWtU/8shYPFGJgQ3N/Vo
R6rwWm6qcTjUZaneVoTDq+Jhf2sxb7/mDfZJV2rMtdn8zUIZ8FDbmUHRJFYwLO2edDZVbn4eh82q
vHDJk+LZIMEYcWPb4Tr1z4Ue39RwzEICEe3ezSAiFc22x3P66cS/nwiY53ik5cqzCxtzQsILYrla
gSX85tpTG4tiTVWLaTTF3ph4srRezn7FjLdETVx/UGAZR6Qyz7lhfo6yzA5D1dQnmJ7oxYNLBmUp
UHWsngRDbPxF9GWvjQi4WPESLL74ljqYD30jNOhDxz8k1tltStN4rmvJ/SvFR+YZPZsb37vxcLSG
PeVjO4mzPWo7oKVOMmm3RF/q66T7V6+gZxLjz700zJliciO55ItgOSSMe2PNh2jOZP5LBzewN1SH
S6ksyru8mOpbNj0qEPX8xvTLstQjJjLwPKa1tFf+NwIcucta6Cyn6dbbikcyB8JW2j36hvbk+61G
lNVcfw18Zk9s23hSLdMsQip+8xDG1fIsBE5bXvTmeD+lU5pwGLegenE6ZWFW874MRkC1mPkz/2sY
rWkXr4Z+mibIaLGZfemEr5+IyrMqLbtbkg7ifu06HoNbT2MFmBHLqhb8dFzOi00cpmETMrd3vXRk
0OZzsktnSnjzslzR+KwrDubjNMjrOnQnTV9vrFnuaXDEvFe22MtR4AJR8mAVTUwfdJ3Li8NRhpwP
SkE/2vdmvxzrUt1jGiyOPcWE57R0jBOprfIE1dhlr5VjEYIFUcvfnGoNOAzL1cUr8DILHUm2Z5tu
O0jOrF2RwrNFFh8dRtBs56yS5keLI+NEPAecTnyOfbWe/XFqTzh/abOO7eyADxYuQeiWTuGB/HJy
OiU63czabzszjfVQjauY36VXmCIokAVQWOwGS/OT9lNfvf6jy5o4PEW3fpsInXrRlsLrisHQOQM9
2JqwnVaxzS7XNZ6JEPyjNtvs+b/37Nn0xMFkLgd7T9Aov8RmP3/GqxBMYngHmkP108O9gmCwg+Kn
n3ueXXWtq0zDFNCWGYfrHEKoIB/80+utoZLOBc/2gcpvdwK+dgDJRT3hPqYelCalnlMGo5+ZOCSo
xWJ1lXPVk76rTg18pUyEou/Ru22CSLzStdbaWskLm18K5oVHnI9Rrdray11rSQwzajGa28e1XPmG
AmUOw3RLDJLtxlDg5RM8oKbG5dxR+SlVXv+oTBcjfY/XZfAJ0EL4Gwb3OakMm/w1iSz3r6Gc+Xcl
quKa11kNG+8f9Y7LT9ej4s0z70nm5FUovNJ7HWkoxekRF92B98r8vtSZ92mMXR+/9fYko0UAyRjy
9TtbvSSUK8ficTBeJptMm7W+zzYX9gDGYtKn6ZjiX9+tou/OnRIkF/AFuB3vSE5D7a72xNlShUcg
DLNDV4/vk4k3oy94i8wbAqUdZJj1jbGrRvEGVgQRrXfU7QyGmgbvYgss9F6km3p8WOhnCSEs8lZz
/DdB0CctDCvCg/d3dcfhVPscGoNyGqtjY3QAlWPyeSs0TofpPRA9ryvbmu6Kcm2OmrEmh9wXr3zF
AN1iXl/p0Rr1PBC5+5I2qQ1XTn0S/7sQUYYxLAziEfY75uj2kKaqCz3oNaFJBzn2WO+tMBAoaZNH
ROPOL5krnM0XbvUF9fAWM4y0H1h2n0ure1+16mJUw7sl8kevXG86y723KT3fIVlFvckeGgr5a9m0
iMZeHJ8bOULAaZGAHFF9r5bxkGscINISgarcYBWOq2NhaB2c6vIFTOl0lpmFekDTBEotRhg6yFJz
2ZRDf1dhYwzwoOVHsoTVUbYc8SlDp4x0Ge/MQsidVfHKx86NOWOYPxk7N1qt9q2X1b7xEw2gDMyD
Sfc4o04j/aVQV051xoBoIx34CaYllkMnjNkfsqtv1rFgtM3iJ5KAtE1PWndRVnHK8q5nc5/eO22/
HkrXbEj6D/cJPyeODjKbbeo/wrPc+yJJQ7SCj350PlO9m4/U4mD2xGnAVEQcz3IHxp/imiLkhBSc
8peI+UMXvL8WvQD0VXiAcJosf2jjgSNA0RqHqU+zKK2s337dPdrWsLd05Bh+rjqy+cwiXA8YxCjn
OJEkJYSDyyjQ6/m33i6fwmqtsBaYUrRKmFG3mpG1EhDMq/g2X/ujK93LapFQTCrRH4RKq5uloVvb
SxeHA8ignc1KvqWaifVrmyJTmBGBv1AjPnoutd1p8k290bS35ubNMkEmTfzh/SrWoLbL9JJbPQ52
BKcpmw+VI+ewFERBWVVxXqDhyNK7byk7fBBNE/ID0rVlDH9QbMiJlhtmmeuE9gSHM4j8zLXsfWr9
KqhycYFfvqIbYa/RcPCBkLzyHb2DWITF1MEzmXp3DVc5xZxsq+SgelUTvIKkyY8cOWa5whLXGIdy
8oezJyBfbvwCzRqjGV8hqyO9OC6dIBSUpWpHaapNlUjVHtkUDSfLNO7gF2MWW8ssjG0gMbJ7G8aE
4UNf6QIdCZQYrZvvAMZdbcsnoGvi3IAr7LDTkb9MAmWmIDlLn0vQrkVFN3s3PdApkkZlbXfhZGTn
cppvYVrWgZTrp80zKWySZYx6wAVRHJcMyaLE9ruAFIkLF7gwAGpAJ3kg0awPosEYXnsbyGVO77jl
DyUDWeqsb5plXqD2M6N6WhvUwoX7i89pZzk6PyLLPEoCl6tsrb3np3s2/MNZynnnm+RI5yHZaUt8
Fxe1GygvvdE19SvvpjeNnVDskWjCT3Drw1jhcFIEHO8OLAcJfWnXPK/SO71J8RYN51GSVN5GQXM8
xgsve67ffW8WFq7xacFGk+CFHkyG0uF3zjHaZk0YrMwn1dCcuJ2igk1C6GfFEbzuHWFJwEZJqMs+
aM0KWgz13Kyn/jh04YRLSUQi/y44uU8Tsh4O/V2uIRPa40FUHO69FtpJDUCpffca2HatdixUc6n7
5cVzkmMsxifHp92qSNSvwomfTPQ4HI6sdRbcUehda0lgP+cwOe+xxWO6p0CbFYoRIgrE19KqiHKu
fZCsOAhjO37F1npabQq6SLnhXyTCFBCleMBNsjJLxekdQVeT9cR0182c1y063L3EZztaPwFLjPgL
n3Qbqk1JGLjx56s/q2urL8cVq1CDqNbW2T5lv4cKTFirs9ldtZxd43W4A3tdREUzGphNedyUKf59
BxoaePCZx8AweNcE11pYDVaxy+01OZmZ8afyYT91Qx2t4D/qZORDJLguqqtPjMNPHIb/NX/lKRp6
s453S/1JJTnvmMTxYZbJnR33X7J3I8+YCF6Wf/Rxfl5GugZR1IEUmDIJDSZkzVY3+PzkORP6G39s
wiOInq64DVO9iZi0mmiAu/RlJe0Bd8Y5rSB4eV5/sBo20LlN/a3nAMjlSNhMrGgM1X9O45DzRKou
suw/rGJVF5zGd43DXW1zfD34DnGtGZu/sBYOVM6+6utPv+6foY1fWjONqo7J0srwPMQsf1HMX0gF
QE2vILNqQCiDqenCzKvviLJGPjE8hmM8x2L82w6mxowFG0C4CSOaxFea3axGg0sRs9GoWGRI79Yc
JRqsyKdHF5tqr4IpXdz+0OSJWR1xDnAkG91B3FrtbMhnEmEARep00ocjNztcE21dSv1LpSyc5qpY
lyNcAsU6V885naW2EbaENWlz5hQt76euMw61U417u7VHMgorTZ87iJMIoe4MZf9BK/WsP3VSFyAS
mBtaP5obp/8zmV6DydImi5ByXFX3heIMFloptWpyV1rYTlmV0wB/45tuZXwAsvrNPgJwgJ0h6r/M
o95jieKXBqJNlkJt9mwb/BOE8jb928+ZHZq24jqPp66vnqw55vBojUgRBYimE01qsXNEb2SNY3u1
+VTmQ0+WQdUHzqHOcnBGTydjo3fgU/IRdzGnR2KajGiquMC6LPrPpNi4AA3+l36fA7eYD4TaOSS4
PNxum7JMyqBY6BtvRwbiuscoxi7CLs0dm7xVv+qYcB6ShqzpkR045GFw0SWr1Lq3KjYUBk/kSu3H
EYs11loLbzPecfrnGr0VrPddI73DB5nCX6uqKaG0ahgu0uwS8xbEvN3f9rVullGh6CQI+dqhAuSM
gVjCp8rAmZoAzt8tS5dUJxZHVn0aq8xTFzGyfhT1NOwMSFYa+FUABKuVQ1I16pM3Q1jelQW98Duz
0/jfghByhXawXHES9bvOdLQiQqUiC+cJU6uOKsmSNXJqo+PospUvjI5wpjO0gYoTaT1tSy2vJrWS
cSkGaVx78cvsDN4HTPSWKqzayK0obdMU/xd++oofbhShS1488OVa7Eujh2wgGFdMSK8Io/txJnEM
VSSFYmUuBx1O1q6SWhVi4SnwIq11CJC4us8wpRxNy7umzsDXZnA3ng1zkSSZhuIw0WHODZo05862
rlkSF+d4Qc5y1/Kzj8m+wi8bjxoD1cUoGz3MC/HWqe121KB2yALfe1m1co/S1UPyUDxl0/ngF411
cKcCByDk2t3UAFlnHQ33D494hcXmKC08gnHSLMFUdQ8gUJFY6IqKDGuwQ2x1FO8IL4/qrp54gCYj
Eku/5/uSwQZs+dNr6/RqDGuCjdrJtTNwQq6mXpQPJQ6HIO71/mip4YVF8XCa9Q7k3aZ3npgUcIV0
5KfiXHOeTNcYLhUUiUiJflvU1PIc22t2pFzsAW/L0eyBB2KkAEhiTI9N4t2Y03iW/aSHFERBXXSo
FTCzmGOlNb+m0v5rmam6HdNkIbOZqWupGa8wyqBgyznfsUgAp+fijWhy39s1VlcDtibQHhfoOW3f
HVx2Q9ASJiougVw3s+qiCVRPwJqO3c1ISmBS3tFkGgjwMvv7rKjqR5y84wMwmIs7TSwTRg4wUwJZ
JV6XLnJbrTzUlkqOiFDD6wCtYp+YSfrsx+OVsPaXp+I9gQ11Ltk47oHq2AfsdvZXjHYQ5RmmXWzY
HnA5h2+dGtiIeImFQ0ouJwugx6mSAAHc2s7uMVLCOViS8US49G0q9fiYccEjEw58/h3UY31qeX3k
Vhu4ZsuOVPhtOOGwCzQdzu1Ua7zDU6AlIWZinFElq7SML/0WeU1/qDrLoELCm0KWT9oeyJ062IbQ
IqyadxXPGECIMfHHAmJyWxBun0aUlUJDc6X+c2AKKsU1tsmc+li9gqUkijsMUVIOTCPr7NK+rHhy
eFXXn7uBJ4yMXUapybybhrXc+XPKocBqf3kYj3u394iFIM9ZinPg4PUZRz8doIxZpgEQeyh0q0l6
ZnGLdldKnXF41r2Dg64TGsy3+64orAGja+qiqvnVH2HVr6k155xOtRQRTTzq3WTvZyiyZHiTjw7f
3cUrWguqvtn+MrtqiSCz6fsmTV/jgpq+uTHsMB+QU9JYYCxj9Ks2dQM1FOXzHuYs/GIisM8cz61n
1kxuxLCYvEjXephp4SPSR3RY1i+VUbxg0a2PTVl/FKaVPFjE22/gDqhthl4BxJjThZHFoBowXq+p
Dhu9YMe4o2FEhH6Rqd2WW2LOLdtH6fp5qCr4jbjDQBQ7aonf1oSZFc6KOOM+6h/qmYCrpETks0Ze
Jllc+Bt7b5Wo1pW5G2eHYmFKNQwFg9LV23nvdQVukREWClsOov+dk3wm6fJYliNLJF1z4N458Z6O
yD9VqU83LfyPQiFIxFrc3A8ypkqDjoaZtUBlG/1r0g9VuJJI3EG87wNKKQaeIDUJ1TrlwGSA/s9A
4FmuO7OyYZASjeFG8cixVREcOA22ETlC3pXJPDxQSHIj264It5UZA2rxxiIpuTi9KjCNjdYT6DP0
hYZ6U3OWj7CFzjUv0pA6OOPoACANO7OvIndaiR/q+neZoPFrU/PSL+u19bLTVKd/LReeHWxVgslD
DnwK/+ducWO1a7qpOri5595243I/DBqySlJYc1BK9xkGyniyQU7eN1NXhpzgcFj7JAV2vjNhJKiV
dYqtGFe6mUdDulwryKCn0uHmN9vMfUdW5K/Rc/OSatVNr/H8yxI13sSywKzfpIjN7laMUTefGBd8
Xp3ubB3HTltv2Hf69xq0z4AAAOBUQzOuQ0ewmlBCfoIpBXCi8FzvwcMQBLPaVK/ceOMW0lfbbfze
tupeb+pXroaXdCDQ4y3id85SPcSdhrG9tzjW9kSjp6T6BKirPbKtB/dvixClcfsQePr3SwepR7Xx
ceS1HBm0Bpw0G+92TfDn97ikW6n73xWIO6f15U23CohZrmGZ/4u981qS3Eiz9Ku09fWCBuEOMbY9
ZhOBEBmZkVpU5g0ssyoLWjoc6un3A9kzZHHY3OXF3qztJY1VFQpw/OKc70Dpc6dj4ivMxj44Hy+P
nsh1Waui4ZjyfR8sFJUX+NVAO7QBYKBFadiCyfANG1e/dRdGNBPv9GynycI0ccJ6jTTjmfMzszYp
vrs7b8niA2XdtJ884zV1l3iXDjK9aLirjzIhlH5bwqY4UEp4F9w+ztZKbXlcbLe9qpz8HXRNTDCy
3z4ZBOb6UTKHTb4sx8ylq19U1RwmuCXhIkqxH9lUYKJ3HY43wHZZwAfLpTPvauTxO89La6zDxqU3
ZWHie6SV1I/K10+lLfKdz3T4jCY8O8sEs8Oo0hNid4c6zE8pSvRXoaFEZhkSaDWxFlv6jjGyYvmJ
Xjy+tH0/xGvy3gXWCM8suBpTtjiBuStW0pZT9RvUExYAC7KlknmUl1HEqNU2aGO5YwiROKpIynNb
UZVtMZ+x1Mry3V/Xfv2/qTdEL/Wv9WH/8T1O3on07N+r34Ys8Hd+UYd5BPz6gc8CkohHuQ6y/1Nh
6Jo/rVhyApwREvquY/+qMHT8n/C7uqa5yskcD0HXP/WFNgJDUoR9pFwgx3/+X38JXL7GOPwmXwEJ
I2t36a8PF8eyPcv7fWgc6H4lDSMiVmfMrgzH/wQM44TmMkJg41FbIEdpexCfEUm2JwQPr7nIzL0/
sHeyZ46DriMKF/RogUMWToRRWRoBd0yS8JYtGsMDDKXBrZZ6naAP6H02dGVjcQsNTA07ekfZUsV2
re3l3Sab8tr+Kln7dN8k8IvLZdLKeGkCOKmIefvyy9B7w7kX3oenLX1XVJi9md4pBnl+Uo7llv3h
LtbAlgEVh4Poozw0CWohkgDBuEWBaFbNmfCAAIDVSGIAamef0zjA0YiEAK2QrpsidHxYmvT5K+uk
sE4DGhSG5oCTeiO9RQ4CKyaiITXT9rpcBf1G61ySgvo2d24dasxbzcZC638SQ3mlZJUCh2AuDZ2o
zsLK7lyYGku+saxqlyjn0kp0dihoKhW8x9U2F5gYGLfGip/eYYyvn9VCOz4TsaXoJKw4iwlqEOgE
zMUprywWqmQ6lRRZZRCiOincm7LHoEmk0HcYJ+esVONDTI4LYy8VXzcliY8baXrdc4dSQ0IDhccd
E3vmLm5uXUR+zuvOZpIw/uboZTCWlJ9qHoTctm3ejAzRCC5D5NIndogdCUJbouSz0XUovMY4XhKG
ruNC58F5bds4mmst5/F5nq3kQQdOf9kl43ObjtTwrhYlO3wz22tTNJeSr+3WzJoL3S4YtBpiXjUp
a3SJYWF7dhh37t4a1Hte8zSTlsJWSKWJGDdXuIV1dxiCkVyhApbomtF9U3kaOyyqhhFjCpfMcBp7
mdzGfpyYGyN3xhHAUzE/ecqy3HBOm2slvWOEda6GCZHs0e6vzQdlWbTDNEBAGVvahFFz5mAH8Mcz
Q9ILqAwYbRJRj2uuEtDNU5NYKXMqxx+xhxb0SqSv4aRAVI8jF8rThlpcbkhGwyRmw5I6KCO+0Cxh
35iSxduUhzWiMg23dpHTziJOYDsJc3mYmAp1TIpHkywOYj1Y891kGojqhkOj/oZION0r16cAtAgJ
dPwJDUpVbRkTX44L8qa+gRhcsZfbdHCn06H8jk7s0Fj1KW76KyzkYZkHHy61z55kLHiI1GWelUbP
YkwA0UJ63JtNPI7oy/ockUCdNpjR3DrqDzWm1vLT5mbac03PGEjyDNDjAmjUlVW1T/KqesDRAWvE
m7Q+L6ghlk3C0ZOz0GmJDTZxH6CnGXw6QVBGC1hKJosEZ5oghTOFVcYs76vO8x7iwbyiHwJ8HzXG
fNLdcIlhLLsEz65ayrmgoKTXIJo2KcpEZz/W4PBJGsK1uSBOO/hpP1RbBoBJcZhYUbzT8PbigHhW
4YZWE3oGkU7ypElKvcNsz0Baqa450zLhnVM43G9tTVzbhmC+xDj0nrQ+gAvFOYqNkSEeyFsPvE0w
b0Us/H1mlPH3JZtdzrkZPgXSLkRFuXtnEOnLHAXpZIB66EsRECR1GNIEWGWirWoD3QS7iB/l086o
kvQ+moZ3Ah4CZg/UcKqwSrxXSb41Ysd5zItkPHkk/h1MZTuHMo2ZpeM5I1ylBdqyM+a+uyDuMDCP
bdC8icVQp2Bu7UuvmWmGvDzuGdJNRXbomwgwnuhaZ9y3EjK6bHtSDcHpUJ01MP+LkdQhepqtwz5i
zxfLZZYWKLZQEGGZrOFgNp3u9qgEkUwCXOlAORPhe6q1V15naCa/ZJ4agcnhIM51grMnTlkU1YjY
kbQm4SQfDTfyYdyouNxi0uieiBy+KRqZUen4RzcD5sCiyD+go/rC+dqd0NkxFVynxOaQq2M8N2ev
dFeBWWGy3YNvZE6Mc7qeBN6QPXm/7yZ3btGg2WHvSn2VsLLF8T/ekPbSQg3MCsgpswAysC3tAOFN
k6buHclmzcmBJ/w65FnytGhB9GRr269O0N4xiSoYmzZwsToEBlpjfRs8WIUOOgtL3LkY0Vd4WHuO
AvmZzfk320Nchk/W9MMsiczrgooYKgCCLA6KsobQbpedltuxdYjq8sU9jygfBk+BjD8W07k1m/IR
myykeOGXO8cw26vGClZTP3hLVHydR6Wq7eW9brpw6MsQ0BUyR8A7uH8rHrmom05jDZHGxuq4w26x
LqOHIWy6zmm3hogZq+B1d8MiWgToPqZ5kRqviO86m1NzH8Ek6/ejEhUnbOpG0QtI9ECEKeJs8prd
YB8Z1aFYQHa2ZEMeizSlvzdSS78t1lA99qlvXKS9XRFpCq6Cta3Dbsbt0i7dpjpgh+Z21WPksR7d
sEXm1AwqEMB37KuhjdNskO0YUygTwdFn7zMKJ3Z3vZN0B5F68wPocbbraeYCYMCQ9HXwuHH3og0k
8ja3NZ8xY6cnxqbVbmYu9tIMltOekMBckw/NgwXK2LjxCATGD2xeTas/3BmTK7Z5BoZG4sx4CkiY
N/gg+9cc2zXwSmzl/l4FUXnrztoRuETN4tzneHAvTQux87oEugpae3j1SG21ryZlX0Oby25VUR8y
zcYfwv5XdO1hOoAH30ZJToSQXbX945Lm5kRzFVy5UV0iA6NEzHfONKPQKumESIfITrZygkcHhYPc
+nTKPB2Lag8B7lA1w5RetYlzn0a2rzdcJkm7i1UZ3CYmPw4pK5SriJxwOscWE3F07hYcRuSFXY9p
WSEn8lkdkRQZlHyO3BZAwVx6vebQo18hOc43BWo8MwF0F/f4JItquIsys0f4SpjjfCEaKquQX5C5
FdKXpn4WjdcAf8V0zmqbUee7nY7muUG1VLKoxbZ7nRCqTFAlxFWNSBBt2MbXBhSNEVyke8y61FiY
k6XGuIeioNrDIIzxe2aRO8MBajynZY0ojUvpaCjT3rsUKNPGYHLp7JUEwjjY3LQ+CbbJlMVspmv/
pLCN7dN6eOkS0PyNZbOP5DBNoP8zlWMlSNjYxJUW5hMKhwLTFzcKLkZ+qrp5mZC7YZIGz2dBxDJv
lYX6rbbnfVPL6BJo0bDHfmEkYYW8azqg3TTMEJwb1oqpTHqG3ekMbHvCwIPtYVku2CukpzFLbGNL
yOKxZ9mwl2giN1ZafBYpY4wsd+zrlHnuOZqHsd0uc8wq2CCF9NrkUfohWf6zlC/UGY0aXARXhZnX
ZHcJxgfFjTDHKEHEpcwt+8CvTNHulOI8OzI5BNp46CYzRfbipeqUGjW26qx7smNmfVSxyVfIe0ec
gegnJ6WesYDgmQfz5nxAc8Qb79fWd35YvJcFfL9gNO5oOUipIbWu8qnBo5e+IaojN5zgjcWROewT
MpJP8YCy/4mTm1TgPons08w0aFeXo/+U8Jwmz9NsAJ3SMY8fg2GmT05UlG/jMkKlrJ3+EA0Fu724
cYwLMgGK94Sp0rY35y7Z2Mpqvi41KwSoDPK7dKhidlXWnnJDCxjDcZc2KH/lXFxphwkDC+uYTX8w
ZsWXZRrKb4XjDfNpWDLBpHjUCyp4A+mdFRlWi58V0gsuc81W1WVSCf6h5M/5NtFFq92eRAKvmFxI
0PZCT55IwZqmZgbrHMkVhjAXONPIgqMVFSbweGW7zhxXG1IRVrKprwhsY4LiPIDg4tDwrLL6ZDuM
xZ691ohZA43TaosOerYctnCbbV+2wbaCKDBsjWjMgK1O7kc2lMNtkcwxqWiIPadxF3OLwZyMSXJe
HoJByeYNqxjltWi7Cw6CkUzPoG30+1L1lnXU8MnzK7Wg09BlBotWG4wgO5m3d2z3pm85rAiWQm1A
FTpHQj72EB+oK7XHPrFpC56788S4rBVCPfIYAbNbICJDx1kXD/ysXn3Kq8FedoCXC/QHGl/3tMOj
qb61iYkeZBybmwDAteck5ZPZzeoLsEX0hoZK/BdpDxzsWYcSkMeE6m4ar87XsYj8YMULAxE/vXjF
pFL1u2QcYqCnqDdJpAZfiYa5u+3w+sOcSIL3tKA72lIP300LY0XquL7fKbhNRThoyUbFQcQNzkhG
5OkkgTHIXVlkyGcABqfG3uTZlWzQdY7WwcRuv414qIIG7fMsPtYL6NatvfSut2/HLBs3lSYcNjbG
XIBxjC33DSxkC8O8aAsk6k0vniOjdCFnFPO6prcx7qJ3ckEA5Qwo91BdU32Vgl9Cv7qKXJIuXW/U
siy/d5F0CyRLmfVEAdPhJBTDWiXF+bEaoPpE7AQ+JvhV7QbhjPniGiOU0A3p9cGVKfL6Ng8aWRzS
LKoo4px6X1mmwyorw5BxJqQMN0jWo8BFQN+45peA8GDypa3GOBcQ5o9DPUTXHZRvNolJWj9VjJ/T
PdsPVmsRHKqOlHaEKk70XVXtAAJpdjc4c4gWbAA8In9kUnlTmOPQ7CerrbEmWR5kJEjn2bWJEX68
lyOMw9iSi8N+QhKoGtVm7+/IkKqys0ZSxOqShzRyHATAyCS0T3PkDNYsdgm5NYh2IqhMe0LY9cvU
NN19sESaqF+8Bkfooe7ypQ4iMzpVNHYQ2g2MZWFiK8H4W9pnz1jEvciHUxGb+cFqKGoQ/k327RA0
hLXP0azVIZEUBSxYi3w6V6CONgAuezO0SK18yZaeOKVggMt/oSzTpOZNwEqgz4vjKwyI9EBjNzkl
IxSc83O4dGny4BczyegTEV00fCJlmdFaozteGIPpTezl2DOfk4Ue7VbFGYsFgzCGDrWak30l2XqE
OJqY7LPsVaungDm94l/BFdZrA0Rt5tuEn4F42XZFZtzNSbHmavvkqVNj3iN1d/bax0QRAbOhEkrF
NRoD94JBjLrtirxFcgPNoyCt4ovn6PiKCsQnhi52QDI5yRuzf0HNUPhYj+jReZQ6UVZywQ2wBPwa
zMrWt9k95nZpsx+wWLOWZb1z7UqdzGBeyPPgd0imlAWiifoOyEAYcRyE8CNnyElOJlbutGHND8W6
z1jXRc4luIKiPAaZkR/jtPWgA0XgBmm5qqALKzd2q1sfcWnA6qF2JRKC3puq4GNFgrCxoc7P34ax
bK66lvvuxmsMyTo7NYJgNSrooyAuFOlBFDLEQipdP5g+P20gvxlEgb6MJHMBf2wfp1XOaBodmWP8
U2ZxN5rxEVEsHzzK5htNufeAPg8RkCfPESg26fsGLpL4uUd+nlVQgslsp2Z9Z2V8F6jmvrOtz9LK
2LiaSI2zclejVkRBlIbC6y/iaLkPiLna9Kp4R1iCWd6T6LS4G1lU3nZ+fedb5avsxENqGjdjAWK1
jjHhuyaSWjepb8pJEbAxXo7A2jeEWb0Tzf5KqLcZ+h5ZRmXDBnKaULsmpfwKCML+VlgFTUEfYNzq
4vfJznd1lV8ZQcOEJmCMUnjTVuqYdCDQOMyM7PWCYQ6f01FvLIV/r3SyY9mkj2bZtYxhKDq52j9H
rJ8ba7DvEwiXnaIhkqzDZpe0BmUCuonTXHUXCECb5WhmJm5BriYw5U9B1SzI3JtZ8xY8txPxU744
YGaAv/J8vo5Y4m0CZwYEukw3sg2OyeLeM9M518gcxgp1UcbYo5CcWyhWNyTohWjQjk1rqosRLBki
+WzvmZhRVXXtUMJHeeZuFuwTmOMI/S5Qt7ggSTAXmRQG9Y1JLtu2d/vXYiIrKu9Slv5tGlzY2cQ7
QTlPvUVKNSOBBBYviYi+uzP7/imYvdvOCgD4O/FVTSNlcj6hysXw8dT28jtJe84VB5t/Gge6XGY2
7aWR/8y1n64ptexN7XlHv7MYo6EvytzokwhdVI7R8u641qvl5sluxKpXp0Z6per4dpjqwzix5O1n
ce8ULitLOUPyN3VwqriaL1RtVEQN8GxyQamHnsYhQdvTXAJaSC+QkX4JEmPfNLxBnv4b6tZTQrXK
1t0YMU15B9Bj150lpws3ye5rqbyQHjLi4mvTK9SDytk5628e0aIiYvoA3SA2tqAPnFO+zbogbR0z
WET2/NRfgCK9sYzsYSkLpkhDM98E+TB/YIW7cOPoWUOTSmt9KnFgH5x8vmGY0G6c2rm3KN4BERPb
g0X2ABB75zSWPGaWsK4SSxCNUkoHes+iuc6G5Qb9H5JNrzmkdYlWGO7bzuT0BoFdqgdeptmhXpb7
tZ8+ep313hYUv5brkY7S4NGClWYeXYU4V3X2ubJHfYNdG5p6A1jVLe9lFr1qP2nCgCc41QZzATP6
LJjCAAM8uyWFaZRCB24aSGKZDu5YrVcn9NoV1UiRdAGpMVqh18Dyj9VJwscxYfy12U2f+G9O1F7W
lnyrvWHcEfocrHWRBsK37vUr51UhCWXvu1z7HjDB2VJXMQyUtyAZkPOI9KItxMns23XrlPcBogJv
pI1EbBjtUjSBxlFplGyrRIw5aSXRA351Krstvq2bLJCReXBFjBdeSSKUQAsm9l2X+M6ju2TL1VAB
g+waVHp0WahK4dkhhDZCEEFkA41qHo8k+6iXCc8FIV2zt/PSzttru5/vVYTi3AE0wu2Jt81yLIkJ
zow+9JqFrvC8RV2FrihjHbwZpvYBW1C579Dxb/0yufTGMb+I4VLuvZWpxtL6PsrSU53Xj3653Dme
8xhT5m9a3XqXQ1fOx2zWR1xfN7bANNi754rM563JbRUmKZwzGcwscDMEgfQOjxaM2y1jpjWRxbYu
W4qUow/EiYEk4aoMgHIGcyQ1tC+dCSE5B7RyLPsYAxQehHBovHJnpcvRKfuzB6sIXUB6ozPzCU/q
0VRNEwqmZ5c5Nq1PA/fJMdYrNo7eiTQgQdCHkjj0JvwB+mL0ppMqywgMqp6v4jizutDLnYvYpYGM
nFx9aWTFxHDJrm3HO2agws8OK3l0+WQLpkPvvqZt8VX4yPUjWBqIEPqnxRqTRzZB4FbIr9qPPhq6
bOoOcaIeOw9nIV75U8eAs0mH1ThQVi926k0bVqYfMfl1ZHiHY0RDX8qpx2c4fs+5SWosaWz1gcnv
U8FJu9A00k06jDfoSPlXCaPmVtIq3hex6NBXY+OjKf6WrWTiub8tOuuAYwW+gSi+0eDwgIdFiTDk
2PvJl8mPttKan+KSXFaG5U8uMsTXeImdPdceb95XqFmDIT/7pvex+CNxjHI5JJP3FqXVi+YL9S2L
99y29mGamwuRu2TWReeBUDDbZMddtmPph2NKeFhoTzq+YB9WbhW5CRu4o47Ypy2JFu00Y/ipKzKk
Wa5FgJhq/eyY+kvWy37nt/6zF2WvdCffnQWp3JQu+9bur6kLiXpwALDFmi03s5GwShjY8G8++C72
3yHip+s6ZN6CA0hnrXdLPs2+rcV5cPyeaYIl7PciA0sB3Qxl5D72+0EwTo8p+oYBpWCpYa+KjvY2
ndyegwXF3zpu827GBI9j49Mt2CqRV4Hn+LupNw4MYDxyyIL6CxIA9xzwK3+TZqTeLUN+MRcFkHzT
eZjiQ6YD6kayhjLYN0rcXqz2gmsqrso5LgRX2BeR6Cbyw0e+gm2Exux5amNGGFm2J5NmPA1xhZJ/
IdnkCeAGZDySoqyephguBBFCBap+HnywA24Ghgox37FcysjHjVX32f2wtBOoI6sjnYFOakzuQW+T
2SJ7tjUzXu1Tx9HxPWeCj9l1zD5tt4c1i6ExnZ5kjmCJE8Grjn7rqFPeLfDgtTUivDjz6TzU1q1I
JW4Xw9yXjLbwweW9c2BoBkQNCkBIPqncRqn/hr3knCOYKgNXrO6sBOK1PaN/Q4zUyXpvV5gaCcdb
Xb2taq6xJpzLqDK+plxrtxbSLB8DSNihWNyDV2LSTOZLvZikwahob8XGN46b62pxdoXXy1D5MXq1
ZA3lqxMcAhEmBGQoxHoNvf1N2kTBcOuIcKrJayO/ioeAHm/aKEPkU8dg4ZbAPzROifY75AojO90O
8IWxMemkwXjpe+Kai5Fd9bTONpCs0qlHagoHEU4WFR4ivmFRVAMVWnDEemA0MfXky14zFY33jYA9
hXch/8hIUh/ADMgJC1+FG0y7BOqIKPz/IoZf4N4uIoJ/rWII65J529f36m/3n43+KFLAP58g3379
u7+oGQzX/8mBySDQb7ncxLaPYOAXYJLh2T+xSbFA4Ni2J0Hb/BrGbgU/BY4pGAewdHWQLvxKu7G8
n4Rn2wI8DfpfaE7WX6Hd2N4KsyHiJMbO++0ff5eSDQV6i4AK1vLZCLu/EzQg3rSzmSfUjnhnVDiZ
7sx5X/fuRHVNOM4jjq5s3PlCkQ29RCob9srrEVJp1RaX1G3EGDhGjr5XSfKddmgUh4O2pr6mjErS
90UThBOyRnO+NejWGQHjVCvJsxL6qWJ3AyJ1hL5C7ENskOMB3rUCrQxJcnUlkdherRMqFojdmsvj
0OswBBV03l7WYtDxZlgauav8/EzuynoTDSNtZaA58rfwluf4oAgPMcDt5c51bvfy2XIzQmEtjWN3
Q9iikWy7RXmwKSnpPgFrgJCVRjU9dmbqrbxnH65EI1wxXLcJAvEwGlTDnoc5y0cSBBG5eOzRNyLp
wSYM9tg/qLgoqGcs1QRbpLf6DHU4wGndI88iJlD5hLJzMJd7XS22t1cjk2qUnoodFHlUdrfvLRxC
1zFe/JFDfcBTPJuo73eWNzEddSrd3Q44r8dw7Jfs3ZoqhHEeErduS1TRBDwYNzuoRbRV9nYkJHIM
66nXyRuPHPPGiFA3sqHwa9wIrMCG63HWgpDhdOxeFHYwhauIeeWwM1Kffq5tqKttlqhiO7DFuAJj
jg48wnpxjrzBfB9RUd94ufQ+QLNQ7MP0xHM51XqcNggvQKlD2MtuCgRwz00b4PnF2U/6N84WG9NC
ZDgfVFzsUxWL5aeYheS4GT0wp5T8nU6BdSZ4O+Er40yba2XjFWrsZtnHTiu9uwy/u7EBVjvIw0K0
Bql5AtdYOOZjNGxr13NLhJuWAvZTeNDrbAL0GslJHYoGlq9fYBa7xmxo3/eDY/pXmSCv5Nhox87R
sC1+CxAAmGrol5iK9kXkeSU8B5txEdAOOuwBSc8YQrhgyKz6icUMaEM29hlEznRLXEsg9mY7JwYi
F1nkaOUcBNpG64uzYAFF/HC/mpA6Hko83CzTLvcEXGOrSmql7xWxe3TokTd+tcpxok/kuCGzG6XJ
cIWasH3NqN3bMNFTNG0DAn9gFdmdL7dGPiwXWihFKKM7miw/XcZ2ISoHdG56qtqAyjavH6JxgXzS
VuSnbhlmWg3PMtRUr1qycdlZ7kwxL6fceOlVh+hSycl47tJhHEPCceWzjyXvJWC4A4Qlh6nCL16S
bWYR00XB7XkbFBXt16CGAY+Cw1y9+BksUq7/4YN103BLtihZnPPA3Jj5xTpyLeshAJjLHhJbSmA9
jH35OUddp3n2LzP6iDSPUJEGfnYAxiNCDtCu3BYQIvNtnsTqaz+YuILHYvGvmjiYcR1lLbcNE9Tp
MdG5vBYwDCA1VgHBkALO1t5DYJBRwc5eu1N1E18QjNYliKh7ZEm6nzRL4CY3Wpplo6lDW3aBszfY
960QCB8skCG6ACuiKDpErnpRKBwnlOCdOcCJYBylUCVOgTtsK0ChSBnccnQueeibhNWZ5tfSjvR7
1QkXf8eYBCzXBNYTxjOLJuMUnv+ToKnCPVdJ60FyETbX7pikFcZ2qV9Md0HmHfeBHWwpYiYaacuR
DbtQLt3NKBIWkjiDSAJJ+QnQPMZx/MGcSpzNPpcMJbTtGJybOZVpDAWIkVJtMCwWA7PQva+dPDv8
5kl5+8uz5W+wPG6JFu7VP/6OgO93TxzHQhpisyuyfRBqK37t6/s9rnL+sPU/XCful0X24y5aiHyL
gFJgXC6XXyqTr9O/xZ/1H7yKZf7BywgpPeki07PxKP/4MnZnJlpN7MCmgCsCaU7HGNbsuRm0XrJz
krEkJVUvehvzBPPJwnYxFMC29n/+addP8+PzVdo2cXLMk3nO++76Nn/zaelTmHC4zMzcurROvs6G
V7KF1RMaE0FR8V8lyB985B+1ieuj3DddhJGrfJLwEPm7l6qqCBobFLgdExwapUFgANrl1sivTGKD
bzGBLYIgTEq7RZKF40Hjt6hTc/fz2/i/AdIcPnHGdp9/O7836m888L699/Dt/uf6Ul/rZu7SOOn/
/cf/VL/8NxdB+N6///Afu58LsDv92c33n0oX/NVfLpf1T/6f/s9/lnGPc/P5j79/JTasX/81nrY/
yFX/tDj8j+Wz+3hPsx8VrvyVX2pCaaJwNU2ELkJwTQjb/s+SUIifkH1zzbI8/jkR5lf+obB+8oMV
SmgGrgvG0/819wXxqxM4zN08KkzH4cj5KxXhj3en50gbGCc1J5Uq6EO4CD9er0tiJsxmEpM0ujo9
ws4xXtnyltd/fqla3g+3xc8vIzzeK8hGimIGQD++TBUMJAWiA9vlUeVdYNwjC75idwBqZHwBtvZt
tMfmOHQ2Hayq5ls3i5vjlFv5u0sI+ZlFcZyFPTDi4yDhAyxFP3CLR+3pz98n3+pv7t6f36a0GOxz
ZPqOjfb3x7eZ4mNQdl7ZO+kIBesClPIGQ2V8yXPhMwZ0fk59xD+UznLz569s/ViY//Ol2TcHDkxM
KZ3fvXRF/lQ6g0Ehsiov7kcy1F76cjR3qYNSbNEeQxc4xe8l+C7mlmb/UmeJehGagXvp8vwt8E/9
+Vv6g0uDs0xwqfGmOFXX8+c3R1mWWL5l6gpLZWdr/P8G7KGCp+f/5hj7o5cJOMxI1bCRPrm/e5lW
WX0pqKZ2dVJ2bEjRZ0iJMPSvfxjGKo5H82PC+FzP7d98mNptUAz4MO/TYgkAbjTG3mfe+ecv8gdX
uSsx8dL7SWx3v2+uoha/Am6leVekkUPJZ87hPFT1va3cOIRd1zM5FsUv5++/fPL9+BjgwuEEQaFO
/Wzy2PGt3z/4HBVh5Its1hHjW5PX6e3i26v/oorfiH0gdpZkxL0qMckFkCGf//wj/7dfb311ThDM
lAzNhKBz/e33ugBzmFQb2Dt3KG5lUHu3bjTo+z9/Ecf5bzemELbHP+9gB/DcwPzd+RE3DItI7iV+
pDbmcMQ6fs7cODuxngKVNDOYfY2CmaE7Ur9zNzo0r3YpOGOWgnRD9RnYU/+GPx+RS0vWJ/LNwRnf
YsKWjkCJxsuE4PQTWreMgjwf7HVWSzLxMq0Oojm7qyyiQsApaPc1IpwJHW5uopMtlWTWlwFzG6S7
xijZYmAfHpv6SXdzuut6OA+qk8Xdun/fZknnvhLTvRwyUDKQJYvsu9cK4xGFwLwf9DiEMz8z6H4O
5V3WusNJFF51LjqMLs48O3vgJ+R+tMUnAqbmU8uMYfPEDBQ5EWA0k3QNhhPRdTnVilUsjt5LcyyC
k9O60OrpeZZviwD3QvvZnBK0Lk+K+5/1l5HOatvEMEJjvimCuJrGetUuk4Cqr14GJgCko7YFf2YS
3lVWpiRSuCBQtRevai34oRANbUaiIKlCHwHMPijm4cWFGL9KHQN6pkJcm8yI0SnQv73H1mxsRKfU
uB1KgYqvEemy60Zd35MmOnyBn+Xvipa8RDuDKhymWKV8V8c4Agv24HPTXjDsZ2ME4JZdlkHoYi0N
Emz4Ccm1mb4kdYfZz+nEQTZTfGw4xDc8pa2LzqjdC2SkFjBVf6Br0khkeKP3zWy+Jfw4t77n7JfF
CcDnG/1txtKI/WDvQo+ph2Mt4FDadK3RED3M2rjHijVftKbJctKb2XjU+yVV1ZWW1rsYWMSQhMFe
PmrEkcAgrMRxDn9hwq2cYB5GtyKP/ZxPpyzDZGK0oEE93R/p5legLldQE23KCvUtLOytHtMXjNuh
ys1Lndosa9gmx0Less+9zyCz7pY4bdBzxcEtflJwU4awL6oagGOdX1tVJrFhOcNRmPabnwH/qL/2
TnGlDP0MUKKDgNifSDP+IhuHVK6Yb6xwSX62GBOENuKpDSp3oEKujXAptwbkx50kGAUT4W6YFEJ8
FtSS6JoaL/mmFvZDLUVwRKVtHgMNGwSwsd5DH91Ec3/nzzLa4BNWMHicG9PPrgFW2WFninKXeVjb
mxyhIASyTF2LCI2hsoILRXpISGDJcq8MQrmSdgD02+Ufk++qA7kWw9mmWd5VeYxHTGhjs0qOw6Hy
dmlZrkCVmZgC5PGEhKnhqGrncm7HI7D5V2WaYGDT6ktFhAs+GHmTLdWdgZTlKUAZdmsXZvA6YLsg
YrS4QQoV3FalnLfpSJqxhcV+Z3fDN9mu6FiPty2bWxe2QZWn3yINtVQxQGD+QZTEYMhui3bpqbbF
VS2nAmIUX1pgvQ0pHmbPnt+ZeM+hUf0v9s6kN24gy9b/5e2jQAbJILl8OacyNaWUGrwhJEvmPM/8
9f1R7ldtq9wyavGAXvSigAaq2lRyiLhx7znfcRijFDu91jsGp1Li8JahbO4a/A205adq3TmwaWHj
p999a9wyOoMyTTZwzDxBRxz9KNCZCQfhDg37aZUkYmf29nRVD+K7IJpjmQA/TnATGOM1XSHadP2I
2RGRBC0oXq2m8cRmUPWrN6K7SAHJ9G7wDW3pdZ5XjzBcyktlE0ov0poPdF4ER2svLbRVbjxEW+B7
KDRtl5gubPqFAr43jLf6lOz1crI2uYDK0dE+4nNKbgYtd5YyIry8S5HREv414fzY1lVzAQLwleCE
i9ZujQtIghOp2+NLVxJePcErxeeecGJvUaNy6o3r8bl17auWccS67CGgaJXlYafPzFeVauRu0GbY
h1pwzuroacR1/5dCjo2eLe+/joBsyHOzVlLuGlQAOjvz71siyUsaGgV6jK6AC7JJ2r7INhJxHx+F
RaAF+OSBHqIIrKq8wgmGSrevRtVC5u0qMm5Q2jHFzGEOb4amCU4OSlCTxZKGyDJJ8/y1Zyb24iXU
0xssPtm6JzzjviWx6ocPpdaEAy6EtquTckRVXrfjtzF0g1cRToQT1WC7KLAy30s3fmvN4ddN+mKY
umjXA0nG36EdjTdhkTCD6VOhw5y2nfSHnYj4pWXi5yPddBouHE1FudK0iJys0bdrsaHZAWS30Ej7
Flp1o1k+/SnZwd/e0BELb8i0odOV+iDHO09rI/pGklT7sO56azlOAfIYxxlwTSMEiq98c3BO6Pmm
aOvQBiz2Q+8PLzAUGNfYrZpe+haYEhuQFU63gWZ4JBmWTMNXucNZi3SQvgTUYfcos33KMiLSQbtC
2HW8/DvO7xLSdSdgw/RVxsJmek167cB/jhA1pdbZqlPCfSEjxTcMUQx2Fzql3EzhDM7CT6R7FHEA
HEzJAellYZpYTWpPs/pVSSCxWkja4idD5QDoMF+YcNAlJtgFZzBUMakWMHiP4yq9DGVEaLNQFQ2x
RpLBfmFodu+uK6PHF55qRJahXCCBFpBqFD8O5H3PcLPOjVeiydG42TKacCr7Kboap0XseHDtwWVU
bzXeDuQNslepxTZz59aESEAUvQucpm1hJhFGE71BKYf4hTaeNUtB8Xuz7KwLMDP4Ja6KbszdFSPh
8N2sE9b7tEsYzRYMCxdOAnB9gSybJEBGxBruOq0vUvZxnHfEMaKs3/Gf7hsTPEm4DmkyoCcke8eV
mkQa4/6vHA/EiJnV+kUC/AlOX6YNlbfn3cjjFZ1p+GzCl+E+6mQ3PRDTLGYRW+k9ipoRGWpyuiJr
LJPmRaRKs4KnrONKbwlXpFyiIWWsm3RozyBdWKNzusx3fQcmYRWwPeDxtXqJIpeX4baUgZas/NhP
DXIjAvgRhQVOAZ14ra/hzYEJBCOpDaj0VcUKX/ojje7UAWQ44su8U3nYPAVEzNwqfBdP/JN+S3sy
ir+3nN5eyBpEaTaW1g3v/dxGFqFFvqq0h3ylwRW+BhGZSZjNCAMZVVQuslBlkhlekn6EVhyP8wJo
DSJJVtIQNRINtYiHgWMipPHO4yJb6Xsd4m9eCa/FOwDAtgebZOkVyWwobk+hb1dk7QgcaYuQlim+
k5FCG6eLHz0KlJoM90Ma8Bwyp+5IdH30ImrAHKtBSfY0E98hWeplLR50z+FGjIU+dOtEL4GA5qjy
ER74ubygB9jE17beyuXgC4kDg1r7mIFAMNjgelJkyr7BrJ46bo0pG5Ai+FptRP7TNyYCZx+CTW9A
aZk/GLxqjR1315DFe9hQIdFI27pJER6aHvFLMxTSfZo0G8A1SnLJzCVoCRZsJxUwFXZyOqFxS2IV
lYrzYpnVcB6rXGKQ1BOtZuPODAhMKOgf0jFCVt/laRFvEc9MrGJtQ1Z8g+GTyetovyVgN9aDwOt/
GKZcMETRYE64iVQXLm8HOew8MHjrFpa5i8GMZu7X4LecHkIoHauR97DfZXrlQpQmcQwqbmaO10Mv
a0Q2Y+wRJt540JW1zowoV/hmUOzYU7ocq6QCIx1Dx1lkPLw3FllTMk/jHEl/v9ScRe2G5p1hgTOH
fWTUN1NPEOM1Zmu93MaW8q4YCpvMYRLwqota0pdHh0lBiqZ09r0VtDruXSs075PeYOrS5aUT4tAf
8CFZdtlfq3KsXl0caAjJfFUChBqb6ZZjR/Tk+QE06ryzjGvT9IDT6ZPuvypekX2KphYBkIMTDfZM
Tx8FV0I1Jz76iG2gImUJKoyqesALaPt8jCZxkFBD4gq9Tw9BU8Ov9xrkBRDWoBImINU5GwJam49s
WAzuKQOQaywLVYJemlwlj31SlLeOK4LvhSmKu27kJLP0nKx+8TCWgjdgksiaSqb3csiYCi0rftmz
GIKJqWQTlSUy46Q4jzJsgnWnJwljq54/Yz8Wvc0kLmota6vXjfddloP5rkmV9wuDtNWbhh76u2sJ
iNaxxHO0wirTb53cZ/vMCsP6pjFtadYlGt9H8JgBEEet7IB3VjP5CnbTlB9TvVLfptYvTm3fhIQM
W7nPwWF0SnQO2MzITLTdCbfVqLM/2VmImKPXKSWT0WMd64166rYItOJzwimiR1fFfGpv0y27Zowd
3dIfL9kMsPQgd8801D1F3EK56PSW6sKnnpn2MRE6L4YPQ89nksgX4DvsTq6NmBG6dXBGYQNVJFdx
0qxZQ0gRlI2hp/ugFnhx4xb30jKeHKQvU0E/ibwyd1ozD+vvZSgQUuT1lJ9wE8wv1ny4AWl3jwmm
PzWqZe4aOWl60xMvSdHB7mpDhxM4h3vFOWoVhknyGoC0C5c5XLV2VdVV/RBj570mb9k0luCN8bKR
ZkyYROj2REmBC01uQS7ZDI2HWQ3pIsnlUON7TG7iIZiDFmcmZGpP8WNDjsS4HOyGbV2Ibp7zdF1S
bjO0t8G9ShPsEG0UPItUVwNxKaI7kGRFdkOvOSWzZts9VUMG5ATsNuaxnPUsAC5rJt6GfFALm8mQ
5OUSZ71zx3aBKD52/BrYok1XbBOqvsF2JYDV2JpNYq8ui+hlGHqcPBkOW+eRk1JYr+A7kiwLMElm
e9j0/oXd695zJ/MoXhpsSMBk2CDHNe1L9NGRhcqubaNGPTpOazo9TyebmNpHACHrCc8FzjK7qplB
S+/Jakx26hRxwG3SAuRY21QREK7TpmEMVjYdrzSV3Nbo3FKsgVCVzxh9Qnhf0Ti6l0Vfg5dx4LFY
C8RBsxrds+Vl3VqTtcL0zuQvdWotASw8Mb5NafZsMom2ELsOmDn87sG7HUo2QgA4vDxwiBDNKYo6
jGOiwgXk1mbyjtsvQukHpAcjqExwNvrIaq5NDNftApsQPLyvm08fueef63mDhCASWBxHgoL4vZ6X
yh1s6cMMq2fYkTR9F8ukFcaYgoEhbPLS1O8LKyVSBuYAZvKmWrdp0ZZM8Do+l8StnX3pdsO+KrBB
LSwkSqhHaw0WcSQG/S0KneHn3/z/YyZTvGd3TfX+3jCU+X308j9yEsPN/+eMbJ7z/Of85uolZX7z
f6v0PQtfftXm8L//OYYx1T8U4xLNQWajTNMy/qnMMUmUYvLLuowhgamLxYEty6smYJap/8MggoqJ
hWNDomaw+E/UCGMYThKmo+HZ5FWFNvLvjGE4If5+atTo3uo0XgjJcnCRMiz6/S3DmtmMwm6jNfrk
kEZaERBDii6jmALSBk3lYzM3mJiEdnPGauFsSa39xmBpFYWwjIlSZO16YNfdY+1+NMhMqgP/YON9
iSt91yCuzoty1/chk2ZjgANGDEvlZ+lDjB/sAIsAGS02/tT1lkZVqZXuhsk3g9QDunb1BsrtracK
byUzQ14wl8Hc7L/occikhKRyjontLMCfudcD0+YcEjX14FLMezP2s7vSAWkUkVs/tfUDVH5/aRaw
JUorkjdBBY0Sdvupaaytz5znMjQz56SitL3toylaamWTrLF56buhKqkamXbUnsiv2/yu9vLzDFEx
2OBvJRb9RQYMHecS6okBHP0CafAeJ1lOrgGHKHIv3XOtkZvlFRZ22vgK7UeDkt0vNtNgJK91p20w
7Eb7zgbJhQCoXqKhoGoQ4b6Pxmec7NZSN2iETulwJACBwaqO1UknvRDmfrNFJRtRgfrtoYrdReE5
59oUqMtTOGB1dB5GWe1StBm3sm7V2jWwx3VYGOUo0GQ/g1DtFuCa8PggiFCaa680uovNZD8Won43
JOzcTLhyyTTYXJUFMmAbPpfWbK0en3/KzqoH0zckA/4yTdBGzi4tCJntnUQXBAOyBq815NWZQD+U
HgK7i2M32pNQRoMgQzu7Dp244GokPFLF9VNWsKkpalwdp2ql/CPY9GJp4uha+Gyii4ikmmZksG72
YbnAp9A8UGu7VzVdiQ0mgW80KPtXM5c1mOfk3FX2SWB3mZZWNN2kZGGucwfQC50l9CBIoOd94yg5
+K1IYOA+YnNpJs8+JikZDJ6kYvIzcaN70XvmJtt4HChiYJ0ZOafqmTeKHzi+8jTs6Lhs8b62r5H2
kFfRQ+UgmpKgQF6DjA4CWVkEn1Q9UGPy1a8l+w+FYSo2MVD/nT0E3QMZxKiLOJusS17JTRXHJ6S1
Ylk6iX8DDRhMJrs6w4SYHGvVe+9g1CfsIcMZTYCxDqPKuDJozsOddRnd4fFaOQjAdn5fBevC9MaT
Y9Eu9bWUYot+H0FTysevQf/64JbIaKgo4ssOcCX8SAASxGJ33t6mpXOZkOrOR5qcQbsjcdAJ8oHO
Edh+cwsPqHjKBgc2m6klZ7vDZomgipcTlhiEQoCBvYWQzgATTLl66iqnvEQikoFALNNbS46vpMH2
l46Zpxf0dDEtk062FkVDFraVNDT7aEPhWkLlmqy0zC4vQ6scF0TZ1uc2NPEd+DK4sG0re4wt6d7U
H1XnyOADykgxLqLaar/Tnkp3KOyLbFlFVnIJEWO61TQZgQtuECNTikZnwux0SKclyN70o8JN0RbO
L4waCKiNQNJmqj8Aj4FX+VEeIySmVI7dEgtzyHGFvAIVEN0BpXzbTdJa0xHqsTgFrFW17ZnfqPzD
C2DpVbGIaRETSORPtDuyKpV8mZXxEsLBeazsIiGHZAReiZaPfOgx4liGf3UnRcxbbzpDuq/VgEo9
yzV3rQ918JCSSbJCa410SdPEUSVwGxeGx60HYGldEmHe3ww0Nb7XBh6vMBna/WSFzWtEVgZFTOP1
m7EFFogakhVGlPGr2ZL30NjVdKUPYk4/mn3I2DiBW1dGGmwmCwMnHSvVPWQ6X2pt4ZUCdw3gyTYn
pFkpIVOkoen8mf00rQyj0g9VS7sNf4bca2Uw3BpAK09DqVUHM7D699KlL0UGEJ2EsSrIGHMzSEBh
Ifb9x9HKbrBlz3Q2mx5D9jbWQbnTmF4cKwPLZKr3EqAPnQYRROUhIwtllbIUX0lLOE8okpI16OZ+
yzmcLIyitzjXiSgFC5ik3ktJi0XSHEq6b1FPiS+l35BZq9e3dN96HAddAsAxSZYcj03azbMtHk7g
WeNfX7eT3u6V1TMDKGJvE7Ov0sD7OGCOOqeDMW2sd1Ad+pEzVvTofBxJUz0MVwQOlmdByb9kCEi7
nZ7eEifzIghwfmtFpo4NLUoo44K+eeqOOOdUJp39iM9o6dKSXwQSF6sVNDgfOB/Sike3zrSHGRCd
2WDV0tACBDPVxzymD1J0gTpoud0+OgF9TDRi8W3oEavrBfrGHwnE0AEoL/GPZRuAhuaqLoSOcyC3
nyDb1K+jCKN733DGC6OV8oDmmH+d1ie5EkNPMouyin2gt0TKjJgRdqVmFRsMMAmB3i3Yqanrr+B2
nS0QWXhhLWtZAHhGimamt1RE9qqJ+n472GaDQJrVLim68ggJOgGSCa8r6Cd7p2UTZ7HUETsnsOXG
B9VLYlfOu+dP+ImNxtkYAuyJ448/zFRPj63EymNU7q0Y0u5sCUVXoq43g9Gv9bx59gTbdjG6AQ9j
43XZsJ8Jtbmt3beOIGNP21Zxr+95K7eGyx4bSLIGm1mT29SSRi6sbbzsSzeFpm36syujhGspKuls
aIdug049+R2EoVx13iV/7dKx2idwiJh0h5aEinnQWMjkvaun+JRJL3po0Ccv5pDKJ0/Z3CEBAn8E
74+X27iMx15DFWGGjw5y3dOICwUHGn3JXPWExs3JBdi/tQuKhpNJ6wql6tIIkX+qIVsDm+3oFdjX
qRkAPXeWDJy1VdxDUcoDtSE166TSiry80jwFwnweNdE8Wcy6U84NR4v56A49CgLWneHJlWPVG7DV
7T4hcakwHAIgxh6wMw54h/b6HtfwD1Gmq4CD1ZKYPwJAW98AyOMBXQKYrMxoZzYdWgE0pMzv8Pmo
0grXTlreo3kodrawqRpibx2TiIDFF7LPWL47fKiINk5Detfa/c4x1TMEkDUTyyvcm3DQlI+4aMT4
Y21b923Ix1NVxek8nOEExyq/6vANl1V/FTjFVUuV1Yawenqtu6nZOuOoSzY+/SM2021TYjE1jGGt
WmmvQhKQDyExI7GGaVzW7pk2GT0Oe/yh1fRbOkX2TYkubiWxUlOSRrha6KsC/ds6nVpnlM0XNM5W
0Mh+gADnv+zvCtC+CVO4okQ6KjeFNfwAhHRuSb9aga4h4AjZbOn7H1apo7JSD+1lQYhDV7c7qVTF
kVW6WytEg8FmJ560Rg+3ps/IGOvVlnyAbT5aq8kdDQIoSRsg18k6OaF9KGpCk2rTu80lbqBFY2ja
tuktuMMmlJhQz699y8kurJrbRbwBoFQipMqKbnUasILzGQi7X8nR0fO1Xib3KKSZKnj5eDdK5FK5
aqnWAv8IqHvZ0+bculr4oxliTueyU3sm6bS2E8ZwMEqApgx6z16hpkffJQHAZepCwEEEvXDi4GEo
5+CKyCGrzbcPVpcCsoodkT/2FZgLf0j7Pf19JBVmN+H+bI19XlXVtqpIWuXd9c6kCZKQmLj2dQsm
aBk5cX5RSUi1rhzoIoQ4govSEAxqc3PrJw2+/Ty4trUcC1vSyBsdkMSlYbtIDtu2PHmZFTyZ7Gcb
CVD4wPSKrDLYrynOWDLP3YxsL4BZZbGWHciswgX5Qeee5A9FwMhgeMiYZ6O82WNlqkfk72ZF9Vnr
kAgYjETde49gdMYPoYYvp5tygnK/ogujX+UuDAW7INmc4ZIOZM3zlgWc8WXTa/IRtlR8xLQY3WBk
yFd61jRXBc7rdSOwZRYWnTkbywKRJIl4YglwvrVxbBEISgnv2mZ7cBpuTy8JlBnH+IXRIeSKdHYS
24Sn+CVxU1bzlvpYqxTZj22hPzhFto3Iq7EJKZ7CxzxUF870w0NXhTbvh9TCHscmpA7ietd2C3SX
UZGM/EtPsvLGwFWiHCIsYJOY1Owm7d4pr+t9rgf6wjb754r0301FXl4Q34z6tEO4T5xMPm7TcpbL
GSNZapUXdduqhyLnOZOz91ymaXXFRtr1NPRVm1LvT91SNuUNSr7GWPvulKxV5fe7Wa7xlBOwe9Gn
4Gq7KEcIMlg3VQhq0Sarj+V1htQHubjvvCRibuUo/02Dm7Vu6wYehCLJhrI7LjiypDa5EVNyizlF
XYeiuyd7NjEWlTB0c1FJo3xuJWDCRYqaf+klZfnKxKZeu5mWonipy6dauCCljJwY0KIewm1St9Ua
Gkv/LlPBgTkrPN4DooiOiFCw5gOJJm82GjYgWvKHIoZzLcv8TCZUc0fTaliVOt38BbkH9ZFNkM0C
l9hFW/cc+HRlRLjhPZeT+GjaI21GxEr0K03tJaxbTWetBt1T6gWINgfMuyp758fgmGjZWhNzaYWX
b0fqVb2t5imiBQBnW3lJdcwA/S8Gq2i3Qdpne7sJ8gcg/ONCj3L7jryThnZg1+3irum2DerhTRR6
3q4EpPYKGM8/+JlWnSRZ4AxmTJ0gjzKoLjorTbZqVuDosxYnnlU5Za+ejE5uMX1w2zQDlzoBDcWs
f3DWpRv1T12uchq++USXbFb+GNWsAup11BqkWEwv04dKiK6tcRXM0iGkkiMrc9w91qwUG1EhMWrI
zib7ctYdpV1GJt4sRhIN1WNShM4xp+DiiN4D3rYDyPHK7eYvVH8W8DLIeJyFTgKMVI2E/kP/NEuh
0OYXF+MsjwqcVHuzPYQQC63Bvi9nIRVoezRVdI7FVTcLrVCfmuMaZZZ3gVvkUo128Y5z+x2nSbSY
KtAf8YdsaxZwhbOUi+lHtJ5tMCPHQUgc4Sz6gnYq7pnlRD/CWRKm2f60zTzHemYMzWYgmuQ2S1p5
kFpNns0sLIs+NGbth94smKVnPG5UaKSO1Vv3Q5vmzjK19EOx5jA2vlUfOjYXRRutIrRtMKJoMM2C
t3iWvuEWsnbGLIcrPpRx+YdKjhvVfAtk8R7jGLgpZ0WdabrlpTur7IZZbxd9SO8yhFu8COjxlGNB
wh/HF+lPz53l3TAxYrEU+aEBlj9ijv2ptPjfJuf/kXQg//su5+Il85OXt/c6+LXROf///Ox0uvIf
KMOV0qSNiFkzdJqWPz2IjvMPDfufqWxTw1SoLKQr/9nplLRHsZ5SmeoOdY2au9z/D6oMiJkwC9dx
LJqkCNX/nUbnJ3HMLGmfpaqUWTo9TtyIv7c5U18CSxFuuJuinNTjYYywvRs2NPMs2ZLUZm5+uTV/
MEnMzflfmvemTXqRhqCarqqjY5X4dL3M0FlUsszfjYxOlqZee/dmF6T7ceqiy9EJNDZnmBhfX3QW
E3++KF1mHScnZkvzQ+v9i9hY1k7fdrnpw6m3xLFOYuxFmTKIU0/iv/y+T+rf+ffRNUbGj4VgVmrP
beVfLpV1qO8KJcFxQBk7uhOJGcgiTCzqcbyBFoLFv7HZD+b/K3C0/vz1LzV+t93YjmUa2uztkXgH
+Cs+X79oGh1fEAAGi/aYvpiysjZWTVMM56RSMREuxfCQuyW1ztjq7pWWADwoKc+OVYvCngWo2UNq
rF873RI3AJ6Su8RqtW8DQIiZMDKjznQiMhBO7e26jd4MPWkg3TTypZ0ECsWBHoIGO7MzHvC/aZQZ
2QSCJu2AZ/tucvf1z/2kdv75a7EYKbZifAKzK+PXuy263qPKDZLdNKvQFAGXRPxaYvn1VT59I/NV
dE2n4aUT30lr/5Mi3mFm2w68cDsqVP9JzH0Cj9yZrpqsd2cmXH59uU9v68/LIeJGncBioeQnS7CN
fjuYKi5npLl/iYD8gj8MgyFhs38ZpX36GH9eic/eYKVhEZLzX/LLy5oOMvMJXEp2zID9SxhHwzlS
WnI3ibK+aI0wuUv1IDx9/fM+fSEfF53F+KamY3rW5Ke7iSmFoJImg2LB4fiVjoZDuR6XLkF7GGcN
rILKeBhhCT3HzXzuqizxtwf6pzvM9IhVGW0gWvn5gf/yu0U/nyC0uSDNbcHGr+W8N22GpEZyfrz8
+vf+4e3hSWLNYIqEKPRDnvjLxTojQsAU+9WuEHZyZ4b9AOGtt7c5ay0hoE3z/evrfZ6PzjfYYJPB
VMFAjBv86aPILS0KSzfNd1pZTgSD0RcHGmjnjO7NJu9g7Yp4utFtusyBiDw81bkTHpmEcGbsgtAh
JYtW8SVe1fq1xQX8msoCsEbQe6CpQyWORIwUz1//0X98Ikop08X7hC3/07SN2VmsJP2GHbMoi4MO
67JnJ9nBRUF5//Wl/vTScwSZN04ckGApfn/45D+WdclPYjOovEtd1volRsUeXnfpXACGyw4Buea7
ry/6h9+HiWL2TCA1VLY1/1G/vARTb5Y4dDkmDghfN2QBeZecUdQuszxx/PpSf/i+SG3AwcPFDAqF
z48/GMtkAlULFr4Psk2qouiYGpOz7syyvm0bfdwDt22YX7a5deyd1P/LC/+n38rVXUoUhrXOZ70t
QVV2LzACELwDciRFtAzZq3CvIcO4f/Gxzb/ll43941VnTGs6LqcOcAzUXL/eVsoTNS+W6c5kz7oY
MmAmtYIziLVgMh58FMvRyqG7eyHKvz7SP9xn5s9QQGwuzpv76T0qHUCHVq+KXVjCXCDuJDwFJcpB
5r740qJpZO0KezkkhKEHfHsJaOrV14/6T68yQRiYbJlRk9n16VFPteN10GGKnRloyDvpdu37xtPW
nJRvyfXRrUUiE3Hz9UX/8HhZMS1JheEqDVD/7/d8NhNqZc3iCV7AvfIwUdCHQHKKJEh50V/Kqfkm
fnrAGNGkrVHtKpsa9feLFdSHDiYuWuWV716FaXXuakaOX/+iP1xEzmWpbqMekM5nz2XKcMmaoMXv
Gh8V3QICqAu33ed4+fV1/nDnpMa+I3lj+VWf71zCkR7BCb7KAXnsQxzSZkc5iHqziw0im7++2B8+
DcleSh1puxwizE9G0iqns4PICkw9v3ibBm4oV66WNduJLhzhTqW4IbUDZGUvFAqOfx5/bn4+nv/e
Yf5Rg3JMt1xr/rEzhe33hyYidqhmyKpdEiuxqjrzVUTsel9f5A/vPrZul5dfR/D2L3u4CzreHjQY
IaWweA0nigbmRvWF3/SESsQlprDQ9f9WvPxhM+dbxxXJL2Or0j7d1ckMkKklXrqDyG0+ZIyybhyG
BPeOkUekMKV/+8LnU+PnD8BAfWK4JruHSzn4+730MWqmyaTyXWQYSLjRYHtEVYci+MHHYJ9ZGFwk
tq7bn6fC8W5c0pbI9gAG3pEXHZU/ClNP7vpIcgqostHeMjo2EMD2watlhtT+MSQAY0lZQGsa4AjM
Qkw8u7yU9T2FS/H49UP7wxeAZXemYLP3avrnBctQWt2YGc4eWaDpA4+ujJWNx/mR2U13/W9fa14Y
2RiA9LiaOf8tv2y5tnQKRiExxa0SPtrcftpMlaApM5/E/v1LYQFnfWIIR+X+aRsaUcQQdzMmu4/z
Xg3JdqmBTF+ZXhDtvr7UfO7/9ELQOZTSIIqJQw9VzO8/i5wM0WuDx8c1+NAiGmUgA9RVsdWrRPuW
NVC6YZ5Z+XTdJGQxw6F21BsS1+SOoLgMehfv2c3odNOxsYv0DI8SUROPBAMc4InXr//a2Uv/+a9l
DaLS1iSyLF19egilOdbWCD92R5vTPxS9UbwQNSiO9G4DlKRh6L+2WlDdN1bp0+wGSb7MK8nk1Q5K
HF+mvwx0rbmt8gbRDxCRU5603QqvY31BkI9z2zvZsKWDzsjTU+mhh532l0X7E8hiXs04YLLDU9Bw
tP6XckYvJkHB6mQ79CFYHdvcLchVrr2FBTf8mLL8XJF2Eq/iJuiXmq+/jkk07b++j9h351Pff+2E
tGao57AUg5WYB7/6vxxCs3wsQl/Pd3bDIGdJmJ4fXDMYqoAdRwUCF9Fe26xOi6npH2xyXK0FkgOS
n1BV/JBx/jBUoFiWNCOau3YQIR9D1OCxyJmvjlW0RCqvDmaTXHdZhT0UX0LNeFb01iuwkznl7mCS
xFHV3akM/JdsDM7Knl8vY9j7qbsNXVg1JbhqVKYzpTo+aCjKJ2K1NLclgAGYANnJZpBdF3oFlTPa
1sV41lCEd+43SUKVSBAlxdHt2HcH5N3TnhQjZMfMN/A1de50TVgGUXUqU3snQotMH3Qp/XE/VeUD
OHsUC2pZWM6xliGi3mrfYMwwIrlumpIEv2Tf1el764k1aN6tWUfQPYO1ZXfPRkOiAAI4i+ZFQBCP
XwC4jcRazJikJBa7CRTtADNZ62t/bTL9rd0OHU7UGAwHrW8tzj50H+69qXmrOLsxCLuKOS4BgY+Z
GtdXYaP7u2wSx9EKTmZFZGKWZM9ZRIgi8D7C018Nu7wdR3NJt++JlsaqkNrGto5kb76FqeAm+vfl
2O0DU14V9rTRy2vfl4fOqZ4HiLa1wvdLCMaC9MmtiNz1mMI+Es7a8z2kF+OhEgM4pQ7TU2NdFGQE
huWpLw61Zj116s2cTFKQbesaW9umGt/MHKYXos16qQp5oQrt3Wl/TNJgJsLcmlAvRpbbpJrRhdbe
xsKqsvoQuni/RsN5KHQ03y4NrqmvLmWS2xwu4wu91E8JNlo7Cct1l/v3slQb3mI8dyZDCZzaWull
C82Y5gxH7utI0Garzj6vcwKAp61qUgGKlfJijAwTA3H9O8r3jUW4zkofvCsbDvJUq3MR128yIPwn
gs+QCN/c2lawMBSN/rR+Fhrx8sS0khGpfbPS/MpAabjyPLE1CdKqDj0qLHqhS5dECRGJPW2fJQja
41QbzInZZjN18Bt1aQCkzPJ+WKJMvCgrsrDhgG8694x2bwmR8M4ZhAUcMLt08zrHWTYwEiZr2Q7D
NTqfZ9j03+nEYn8NDhkO1CYBOa1kesA7dWnlSNH9FG6ODiKNZfIcTeWd1qe35MZ9nzCRTNRcy8Z7
ZySzLCp9rTd8299DPT6YFoyrLnqItKds1jbwmYTRgPGze3DrbCfc+pWpPZpVs4TuGfyonXrvwfcy
RE46vTpKr1qlFTdhwKbZVWsU9yZsBufQjlie227nK29PaHhFaEFSHbABbBKjAawg0XHZQBet+8Tq
ID1mFj+WFcQt+TfkNmLujy/jlLErLqC4Me+EqogRR/YpeeDOXvPindYGp4kbSK7qIWEdwf2PHDIq
ATV2XfFsjEGTbpM8MLD2DbQdqZoRdW8qr7hMAutZZuD3EyKlTXwxWXEKzRghHLGdK+xeAN6Mda0K
IqNqXBKeQ+1Bl3bhuvEibpS6S2yIPeWYX5GE9Nph0n9w6nLNiX5Tau4LHrwjw+xTSZIP3UxlNyDt
OrPfRY1P9Elnb+HnzjqxYzZiEvKBj5FP518jLMdrGJtvGDfvGQNdWQF/cOHvJmtH6jy5WVmcrybG
i9TLi7AIbrX4Tc8jYmu6p9qdccTD7dhAS07tp4hllRwmzNr5d3IYql2Ommyl2wDMpBFYjxZ5vftR
ml6B0+VQVFVyzZw227hlA189rUtmwSnWWy2p63u/q8qABceX15HPAZq4MbucYPHNEjA8YfmrFYDQ
X+WeCleNzSDaGbFgQG6yL0j5tc86ypTZxIjM1MxdnPLDzpN6vR5KHawGU6bkLkygdxLAY1ClREn3
btfTifDmH5oOtBAX17QOBnJRx9htGfv7uKhwZr9gORR7EMkmMO7cvkqkmNY5yqt7jFpvLslKl0bx
H9SdWW/dRrem/0vfM+A8XPTNnrW1NU+2bgjJA2cWiywWh19/HjpfTiwljroDHKAbCAwnjrUHklWr
1nrf541w03YmySQubfgHHlEUkE6Z+md21OkLGZIevie/i0E3y+xVksoSceCENWqoY+Neiin7NNmY
+ZDqQrBJvdH47tkd5GtCNoDbQgxRJy8ro/tMOvFVjQCF0sWtoTmELZaaRqFWVk3nzVuDUJVN3jdI
hOHxqQv0gSzwpLGSfCadwtxpZnHrsRmeSXDwXqeZFyc7vpo+t6jQzrpc4vOlIVXs+9hJYY+1vret
hy6/pYFSIvYu9WfK6OoLSEeAvSaU9LIqm8co0XAJvR4Uz49YhsIuiPEKh/SlcuO7LuCBr8qKeA53
hoFnu6EgdQdZ+FU3VMEqH8uoJdBo7vUKGxgGqTIrxS418eGB8y029my761CY4toghPWUcZh7InEB
CH8bZ8cQEcuZ4dRk88EwvJiiCsdSLVT42XcNQtu6Ze0xsCaTVPIpaEhqQCGRHjGTf81b7e1iRWRw
xXAdiVR4547iJVCqOtQcCu6ULtp7Lw+cQzfTj+xtMTor0QJKrEhcLBDoOum2s3y2s1bar3Svuhuy
ciQUO7c4du5snyUYaZGrWsZ2pql5MuN0C+zvfo51vukRhR8D38X55hMXsqlzmywqCw+OAJa0zbqY
NEhRjJiVcz8iQBrA7rSLLQnkOiRlG4ctcx14b7rvAVCMjWS3Azq4DidTxWtslOWa88zeUkb4Osqs
oOtFpB4wknldjDGCvpp0imYOMRzPZXLqZwRmQZDqixSBFjk8Wak3yWKJRzk14ZjGUXjuuEQp1RmG
TEt74bMecur2hZdWNz2KeO5x66yiCMTLoh3jEVPQBTLt+alFtbKH8Gd9y5CCfI8TL3kwTF+8zvIm
xufEkY8iem9FfbIDiJFfjXPcnLCypTALKpUFa5pfYu35kn8PBsRaiMxIIxyayyCyzNemzcZDTYTL
caBGvsUNlFAOGfZWl4gapmacj672g1XUepyIhsaidlTa/obeBNMstvJNZ45q59X2U2c6zASNWjKV
a0c1o0xJzem8QOCSYnNcwKUCpgA1iQwe4sHon9yCjl+CQ15vwRzUFb5sUx9GUoS+hARgIDcYOdgW
gylLtAZIz3BVs/OgY3WuJi+EruBV7ngDtG1+At5BLnc92psx6HVznTnI41e9HI1XK58QmZh2yrBe
V49Nym44Qnley5Z7bYOcCkuhA/NijXvL6da6LtQ+rTOI7RTZB5dz7dEjvfXe8OAL4KsEH8RNbDfX
Xu2kxnpKMfytiip2dwlEQHbzDi7zyhukznYcjaPTWOEfN3tUnVnSOPdeE1EqcZ2LMy6eLQkrbfQ+
Karqq0/f6k4zHXjt6u/jUOBOBC/zjTGVsw0QtBXDieQKvYly17vpHBbfMYiDdYowDYSjGdxJq4rO
leqJiSdWBCXToFnMU0fGLz5++yvV5DXpe1oeFZZOSEae2X/yh2q8sCrlrz2dkoGelIdqzM11bTnF
zmnZqCc0y2tLtnLPY9vvMM3323kmUJ3+fI9LXEO8r3z3TE5q2UE4Tj4PjNNBAzGpuUNpExWfSgPr
fRHY6mC5A1Cyvm9gi6rpm2c0/YUxlu7ZBIbms8epZB+mfX5jN16778KguSttjyiKwEi/Tm49PzYE
Y22lrPfKtsubPnAf4U1SfRpwNedhqQ9Te5xYvURMFUwuKJ80ptP6eeFCXvShlxDD0PsgK4uhWY2I
5M68yTFRyTLOI1ptJjG2ATtO0GFtFau2M4rTUi1cyclvxbFXnmdv+QseEJdRL8G0ZXIzu/liIsCE
UhmCnc2LMFwQc5/d20Ng7uLEgYkrDKLN01BvQ4+8VjSRl4arsebhL2HoWWcqvJsD4U8b5luxAS2m
Ce/TYKxuIJU1ct3YRprtB2XRqOgC51tqtoAmS6czN/UkM8zyHt51QvasVZNizIynqDnzPEoUvv3y
5JrGYWLy/ApdMjpDLJzT1HY9vSeUniiaVLflSU9z9zWNZZpiOfUSICeubBD0AUGtNkmAP2mkDoI6
UdbfS6O3Lhs/9R50VHtLCKxOTrrMnJJSCBYJhlbdb/DlND5BLH5/gy3IPoDOFWc2ekKMM5l9PkVh
ACjHTy+byVlu7X4+bys+JkwCOmVEzFqckIirIPPnpaMltA4pzNeT0eFxBLxebAYf+AIwgOrWpJDd
ul7aIExo5HzOgvUtdaJ6O1OtnHd1ImH06PpFjwk3fJBsGmHoM6WiCNeB1KeEmpMzpwOPRgXJlpHg
tA5HMpQb1yHAbGifYJ9wNpl761PWodBWcfBokSexDgsJJrQoTdJozMA5y0ZiAydRFViDo/zgzyLd
JnpQG3SVxiEbpmhDGrNziikRgB8JDEp0ESk8YRyjAiOFhyE+GnOZ3tkqrvZ50qYXs0IDxx/reoeL
w7kqAP3cOsUwXxrNROtiiBQzocU3S5DPXZsKqcgowLmFv7dfDeYUnnHvi6fUaY2NGtr4ccxld2MM
IifvUARiVy1fURcUE70SHMFB5reHoB2SrVN8YvdjFa/txLp3rWKmAwRiZcUskCaCldTZRdL56Nbq
5EhWyUuY2u2KuNZwZ0NXOlg1YXAoJnFfGC3KNwqc7+TSiGc915xD0vapJ3T1c9BGr7QV9Brj/WtH
KNhhKDxcBK31DAxEXDusC9s6qebboFAI7uJ4l9tGdpP2M+byJk+mfSKJ4SWgdAb84A+bHjEmRQg9
1jZS1YXpd9HW9ZXcxrJqz8MImEoqymiXxMO66vL2zOWQd0E/CnBBQLJY7EwWSusZ30pIZjIJlreu
U92XEwkpulPNkXMlLmc3rk+RQ6Qcz4DayNh97bFEUduNmNJsfqHY3NYkC33Oap8cGorHjdX6MRmr
s9jIOQ23Rg7zBQ8VbQW/Ij8vA0Vtk5tEodleTHmP76xVj3BQOKg4Xk8glYn/x4QNsLasLCfe288i
+g4x+mnyOB7yqZrJSDAkeOzAakiQxLcEriaJtnVv+Bd5qdK1NQu915Vh7DFF4UjSVYCZZqyuxtxr
vjQ14uqgHu96Ef8g1Ji7FDLqUz8kej+MpAbYYriX0Wgz72+8xyVs9aJNkmHbFUNxkZBRtTGR1Lv1
dCzNxjyzy8EkFRxNZAq95mDJJFypCjyCNJruOHPI+0JchblTft5BxwgozvpwfHBdwDt8/806aFzc
UHj90Jo7zxmH1Q02w3lbqoE73IpbusPi0Fb5TEQaUDUSoWhBkKJeX0aDarZFC2DLHqR7FRLKd2al
5Rery9SjiqV7YEXXx7glz9vCgLh1Cdt7HYhpRYBep0hinOKRXk3/gipU3EQAmj7ZGnCU9Op9X4XO
uRriboNkqoVbEemjoa06OmQ1bWXhjs12ahzg4AwdMeiluv6OczVD6QqmB+l42jNxzMyDabfpZeSn
kihnNl3ToONlpL08thPVdKpjvQssYW64ZOU6bYyWEhxYSDSEe4fvlBaRFaJVwrgoO7U2ssLbejnG
wiK0KT4xAhpT2e6qocgJU46a27EogbllrIVDVbTbpqSNFQWsPT5nGIJhK3Hh4/XfFmbImTnKinpn
KYkPBeMg0tHEgTlGYU9EXF7oiwkHxXXga/+cdn27m3xn5j71jy1esnoTOYO4srIlJp0K8GBQ1Z2F
BTGuk3LiHUHyyS0hwhgnFT0DAuVR/hMbmK5gBB1Kg8Su0WzodXTSJLNsPpUiezUn078sJXp+nLqX
uqbA18b81ZUqXwfkjwAgI5l9sO3vIiURpZf1dAPmqdzZdEs/OdlknJe4hwixHHu8R6bfP8Tark9o
46cNBtxLpfUz42H8t535VBeIrY1elJuecNSV3fhq3ZlorEtAF5xlVXHTaIDqRMfDBFEA68rGoa8X
u/3R0nbGwVzGe5OMe572kYwhN44eBwvGQZlnXwpvmE+yY3RF+sYcrEkXylauVtPem9Pqq6a22qk2
RRwMyuB6yAUQAZs1NzApVla0CzAuSOItn11dmKuhKo0tmLfqwei6+DyE67CDjAV0ZiJwxVUxBg+4
8cRJ+a9wd6ZNP2e4b9sUEr1sxJpzk3WIUte979HVrurKbzYWvXPaLRVh9JlfBmwf+Qxej6uFSX+G
nJcBYYuik1X0NKWDgQCvblSXJQDDhwrwIRuKiMkTcorjgCyKhs6E9QLoyz3eof0khu4sclP8HJFu
X1QPIcBsx0tRYugl10+ssOQ1Nz6M9C9mKR9td6gJbQrInJnAMszhmB2jKvZ3eYBIuvAzfG2j3/Wn
Nhbd3VSoYd1XnB+Bm4+0LpsxK85hmRcYq9Lvs8mwvUeBDvjVN9fzpKujGTNioxfWjDsSnu0d1tJ5
k1eA/qwaH3nISMMm2myV9B1dtrwvDrbnzt9HKtKTEQfWFjr8hZE56s4h3WyH2iDeVoQLbzorEF+d
GEO3I42O6oAnL0pDj6RWZuXXOUox2D2sjk9BNg57z22OfZHKS5UMtI3L8Tkq2m9plgc7Ar7EYfDa
CXdwZJJ2O1THEUG4uyobX39j8GHVxLUL/ZBHU/pUhnkLU+973gacNT28H3bMtIDWW7UO7Ln6nJAg
sbEdvz+SBOEe0dfra3IX2EIG8MJbWOPdgbiJkHYnYZ97s7Lc9bic5Zs0EbTy/Pg2GVi84mQuDxlK
9jt2V+zYTR1vcnhQ67gpRgFxzBW7UiiepAKkG8Yp2VEwiqJ5jiH101tTMZ0oIuFUn2EM9SwMeUH0
2mIYOrZDFO8LrAWPDCmDq6mGz7UCR34iIyQ5DaIEWOmaItq1ZBGZnNDbFIMjJwwLiAjgixUJiKRx
ulNbQLSUAr2F504keVpJawJVNGQzbDp7ot9WosboNmKYsTZ4wz0t43onGFqeBUVxnXqBsxUJJXg6
M9Bxp4KpToFHzxRzcWbRfWHjCJvHuRI4DyhmCfvigAcGC/fUtPNVW4wrz+otbKawgbd9lt3Ss2I4
jO9BNRPlYBAAyQ/JI9s4PkashJHMjpcZLuOwi/c4ifvLkbjvtZ2SlV5WwdpCSY/JjBSgPnvROAlX
pKapA7OnbIfDZytnn7DVGGznLKP+fHCimBgx95pgzpYuDYYhzk7Ng6ldyFLmSGg2ZChjK4Z4xNY5
Ek3vcZIWpi+/E+Jbv+C8ym9yQ0/03AmtBaiU7nHLOhdwwe1PtU+0ziqh0nZWFUS1b02SWPvFKhw1
DY60aIF0oaA+s8yiPAsM6zwR3hM8IRwVFa6ETPYPwqIvXrpQNiNcMxtPuvOW2AD1Wfu9H+6neIE/
EelLugJ5gnuyL7y7Jc1gUzq93DtN2V+MeVscG+wJu9R2UzLouBNX2MbpLHcE0tpl3G2DqGPKFmbZ
paElCUM2RkKfiu/Yc5eeUxkIeA9BdOjcxFi3ynePVTWb1LDKeaClQIs5FPZ5m/rdhafH4DqKEmb3
Q8RdKELq8J6W9s7veGQ5TuHqJDLwZo4z/3qcnIJAJDo6XkJKA7WYd96N2qVoK5z+BSM1PAhCyN1w
NfId3pnKyQyQUYn/NUPgg8mlywj1tEc2jJYhk6JuOMZ90hF+tQzvwjg4l8pvmFrhGD70dlERvhHZ
9iqQ9Hek18Wf5iAVZ3mgzbMFsfRo0WPaFXNB7ENMCABLq545IiN6fG7jkQj0jLhyy4xgPwdYRFBh
D8R21UH+ZIZOe2e17oJhbKm5y3yYk/XISiZIuDQgpkVJwawkyaGOJGLiZ7e+rpLNBGmHcME2gOpc
jl9UinXOl+nCJFgGUrGYh6vZMNobERf2eRnXzX1uJQXVRD1xFmSSsJWpr88LnJb5OslVj017jpif
zIVlfR2ABp5ASFWvZuWLCNbumF/rKaUjD1Uh80+VgiWwCqXIT5jSEX4VkhDETTBm9pObafm96wvI
h7id63M7D9mYsbCEBpHndnxdD1nP1suJ+2RCyZQXbVCTHWMNnn+Q0gy+ThlS8pl18XsyiSQ8pw7z
D2Q8sK+OhpXG6z6yFoZq0dbnjQ9eYpN1hrw3ktR9jMpKfTHrZomxB1UOHU4hlyGPwnzuOyKHSabk
7fY5qZlJj/S3gKP5SKCW/A5lxXzmIgdAyrKo3Q624ZI6m5PXh1glwYJIphrWfcdAEYrOPNx1HOno
3xf2IU4d+64p2+5yggVZsTNmUw3UivC2tKuQLQym6qiXcLA45Kcs+vgoGR/qObT0WorKuMZVs7wv
J9beuiN9NN9RYMrP3TR6ZLEXml8bxYoHWIJPYgXRFfGC8YXXp3CGwyiND9MYjA8iBhS7H6opIlx7
nuXK9vtCXiR1gAsR2WfWkXk7oJ2LTSykQYViJtM67e503hTWzq1yd0fuSJ0CAHXKO2aVSbH4edNs
rRjAOhuTaRiUvqp2SEyOXDobNk993OcOXOCOaSsbQop+vposbI9hXJ0HMKTuALGpfdNXhLipoOcL
6aaOr9RCeZpQ/jeWS9wNDPod2gkqi6pDxVMwuurhOtPdWMcEnd/R0kg+0YbnBB0ZjbvrrcF8Fl3Q
Hemf5/BU8vLRHHNdANpyQVAYgpz5elJfuqFXl9Y0Tkffy/vsPEL5c0lDlh8PdQZH6SJeCVXEfcqJ
PgYIwY25xqiCJjvqm89gvOOLKMejSEo5Sl2p80MY+yh6iIRKXi0jyU84Kbtupe2QBm3r03gCt80B
aVvQtNTrBhkCsEWAlndBxVx/nQFCrTbQJrjqSewhWelCfts6cXbqaY0/0hEANUbUfctiURIVLCJP
3udDrb5gPrMDWnQO4cI2Cn1POPKerqbB4W6JssrCggR1kjSHh9Z02idsb9C+rDp85Mzgk7u8IPDK
IroQrU99AFfbZ5OvDQaKHesVChrq8RjWL9mOTdLv8jRHONx59tociamHFGrCWHHwu61HmrPFOu9L
5OyOBRV8Yzcxw4PeCXFs4cc2PzWA/0IQIYjB6WBxZ7U6dx9DOvQ1VlaHCyFzj6EEIctcTEhA5zrD
qeFMbRffIrZj36UZXF1lGB02UofpRVRG5XWk6rjcWTF91RVOfvUFxomgAVpBdUHMNqVHtMLeoyMr
bgJGoZ9LW/lffSfNTymscNqQ08DyYCoE8Mpwg2pVcjJnrE5a7cSMweThKcUiWcwbUM4br/Si+xQX
PLqciDvQaCQXoe6ZHO066BhwE3PPgZIIzOkx0ZFVHehRDQ8GRJWDidbtymFgcJdk6DjKgRuXbSG+
SAO/vJvA0d0XUZh2x8zrgq8cdgZCgLTi2cgUbhQKgpmU9sgQVGYKZfWeOhoqjAB6KNYzfcRP5QRi
5AwgmN2dkcqW3rIVSZgvbRHnZ2Sa54c2DBKUKDwf1XpgxPGcltzaBdOrS3Qoaj95otgBFGPVLabk
E9Mpvs7Asqf6aujCiaIjTeatycQo3/3QMPVokb/j2RMwH2LNcu9j+scnnS/Pt2o46FyGVoVGa+qK
3aJr9Dhk14RbWMXAes+L8EMj8jdKh3iO1RDZ7Z3CysooKs7VLl9W5poNYEfY83gyPYJ/o1o0t+CI
RyZHFpENFPXsQIXPH9NxJiw0r6cL3wxbvgMsINdwVoT3XJRtCUQmT32aqPTVlw4VF2msSrUX8FjY
VavKD9eTnfvlVapGvZdKijOT/CVo5oZ5VHPKtWCTa/w1F5gmN9Q6cPgjv27SmQRYVvgsvio9kCWb
bHZY57xYsIiY0nAeOVKa+zJH2OMlRnrbcn9fySV7dMCntVWppw9GYjEsG6mp15WY+ZLAQFbqPNCi
g7Jb13RaayOMjeNUmeW0EoIbzgZ8SU7ahNfZtpm5bupCUmybdEn3KeMaFDj9HK5yQJuwbYMQlW9I
sAcd+V7ejzAw081CpLrSDZkifA/+IZYRwcUOad6boRVgX73OOwrmCUzsQxSmttV49y53974gejih
LhPeS8mGQpWM4fPQJMNFXiGaOjEKZctSPn6T2kUITvGQH6IRm26fjx4KJY9bRTOhXZPPVqwRdrFf
mOk0PLim8qkbWzYpQlKQujtTeUehRV4fZQ83r8ojZpRpQ8rEeghKNkyqQ/ucY3x/NUmNRbhJEUWk
XYejKx8tCO3qqic9FTgjHmYfxcTaMEbcMM1oHPt+6I60Jvg0Hkzybk1r3DiMWPXhBQaaNV6z/N/0
HI40LeqxM89z8uniyzm2MNAYAz227ThamXGB8oD0QPLTmbTnIMY/EP+/F+Bj6Avhx3AGRWH4V0Kb
B76eaPOwPRQKCsJQVs5OiZnSAfwl5H/RzivM+u4lPD/5Wjtht/9AlPdezWr6yDCRVgcu2T/8+k4M
XHBJ495H3Bj3i6GxGO2HvjOy50IznUmnjPlb3KbueWNL8mJlvyfH3oN/PdoAo7TqrLvA75lWWf3w
aSAEMvlAAv5erLy8P1T6VuTanoPV6t37ywQ1typNeZAMxFYlG+CGCDn/EJYaDxIduOsPvpC3GkXU
8z7bOVYnL0Cuj+J2UYP+JLk1WhUqrfruQLwEax6CQfYVPpkfbjlYwkwRMr/lNLUhUINeRshsAiRw
MJ1Gygi1/ed3Y/9VKYufHeHk4gshDPi91RSDs2gXdvlB2+gCVg0OAh4xur9HycEfNzzNsJNuIvEp
65uv9ArVvhtIgetoYgI7i8P0lowY89kVNoUQAdmsRbWTuY+J6puzdgFmoRYMqFhHuqb0TkPMpQIv
7Yki3jirUhYXJIqlDTZHxBfBsvb/+Ij/A47r/TexIBm790TJN0lf96Lin/f/y/JuvvyRBvb/RvyX
teTN/Lcj4S/YycNLprKfvdg//v//JMIGFsbqxe/IDepjm/nDi20E7m9ugCUwwE5gBnSCWG/+MGOb
v6HwxdCEexuHGnry/zZjW4uF24EQiSQyovpCZv5H7Nn17/JdvrL/w+ygxc6N0B+grBV6IW/CeieX
njlRGAPcpm2tSXlcZSIT+6wIozMaMAAiEzsSF2MMe2vFQXXaa+r24oNF4+2i9sdbcPGN8G4A/i5P
1U/PsJ0T6t3KlhjsmvqnlTCdUe1aW7uIPxDov7Xd/P5KGP6YaNgomgksevtKnmyNuDIHJt6WRXRB
g3A9JUb2g8/zdpdYXoUvddHkexa7f/B+TUrD0hR277oIEQvzqhUTGicJdpg6ljRCtFFUPRyza+PS
p4f/pEdhZx/YA94uRL+/BW4orIbo9pdQprcfNAqg5uW57YJtk9228Tv/Akh0hPKhq8jV9JBLm7Hx
gVEAcwg/9k/F+PKy/uJZhjpgmVzP6N2VjOwqlqXZeluO/zkZKim6njODeb9az3Tpom00Wm1yplqs
Ees0gkBFv8abMhK8C9hGHAIeGpjETJRJxTnVjU/utal9+VJkUIY4DCQJUatt5JxLa/HcNflM53Gk
WPNWEey6YpWl+HLg5NRgNXmnltq3Yerem6Goxn3mjRwY2iDP3K9EpxkS1aNRD4ithvghdbL8Excr
vw1Kx31lPl7oHSEokTpUuUWz1ZeRf5tMUfZMfq3n3yj0iqiiihGaTORNkgMpU8rPiTfF7qWDwLZ/
KNyp3LvMRvQurAuLDsuP7E5OPPoJfBmMLGt0o+Yy7kv7LvEDNERThvp49hnY76MfqaAkf0YQ1tsl
LZTeTf/iy9z64iSEiZo/ckVxVC2UjR95o/NSutEH1eSQupYOLsIf6aRU/vCugzwFcgQLmloyJ72B
NFNuChDM+ZJySuwviadaLemn9o8k1EoMMt2oJSC1bonG3fo/clPpJle7LKSRv3H7iYqjjHvvMlzi
VhOqT7I9EUxHq3EJZA2GKqO2t7LwS/UjsdUNl/RWOyPIdY6sHCPFku5K8ilJr8xWun4PKuYb/irr
bv6RCavHHIqavUTFygi8JMoL9GXUkYW+rkmVFT/yZUtQEv2KINyU3NklgjZGg4DrGGJsaww62Mau
ym44AaenqPOjT22i029Dm0ENdQwaA6sgnJ1PpaMljB9qd/KkwvOqmAJ9nhuR+1mSmn1tSwesbdbZ
7rEmYGZeBaNjX4wjPZYV2rnoRvt+0G7InvIFMNOEpikzI46RdtBtYzVJnyLbdOe1Dt3hcrQYkq7d
aqytTSRopYOFNlJ4QTq94cDOLCxzm6inTxRSuyEIRd7BoDt/rDRfGq2tLCh8aue0ZZYxS7deUgcY
MkYE71QI+qvoNgsiiZ7coC2z5lw/70lHNWAuTaEnN31cO9gdeoBpmy6FyHNwhzJ5dfXELAa4ak50
S9yEPl0nuOmY5fMvUPWKau2o2UQO5WkSv3FRG85V7jB1WE81LfRtMXbiMndrBdSyiudbwqDFZ6iZ
9pdECYj1ozTim0nkIfCoPPBXFvkTDxINCLFMg9V9C0RYX0cZyIt1UnaYMwCCJtscpCtTH7qS3Y6a
x3uE9ls9t/ZYfye72ghXkYQT2c1h/Gol5ojpJFpgVd5Qcy7q3KIyDw1jyvhKlyjxVzimSQ8BtcMo
Ny8FsjTW8jJcIw0ZiBQXxQIDC3IytNDSKk55tfUUV7FTwALuE+7ByhNowrPavjQVh7uVHyqsKkU/
KX4vDXPcQIHkwizFvL3LTNG4KM/t4Eem9vxZGrSnVhomwQvyFloedqpEjra1H2k4O4bt7IS2sZgQ
69badJMceFdx35I5MteotME8IeW8cpoO1YFT0FCl9d8M1b7XToNgZTBrtFepxFmAwmFAU5pQD64m
S2KBUsBu+X3cckLzdTi+jH0LmRPpc2Nu0ZfyyVTgGPOKwiFJthKO7bAZ9WCmRxzHBWfkIXfgDhdh
/RImbnUN6hEwFwos26HCxQbmTwY0WxJd4i/07uhn8vL9Z7TZ5j3epTLmiVj6W6MXdPmqNe0hJ5a2
sZKN7ZogEO16coJNBCIw2gxd7d1XIlcBIyEnbze1H2pxpJvInTkWrf8AU2RJgDLrkKgHvyusD3a1
t0caz/MX+jfWWQxQ9J/D9wbCULAC9XXpITjvvZuyuxFW7B3zuWxu3YDv6qey8T/l2c9G1r97Nc4Q
uPo4anqUhW837pnJnWDoQqhNKYzrwSYleRiMcKedkkZ2rr7988v9IHv8vGPTiaF17sGNwVlKqfLu
9aDxzS1LiLvVEKtvUtQH4IKRZGEnbJHNrby8dtr1kOb5AKp+MusHW4VGvFGaG39LInlXbqTrM41X
CAEuCAvt0LgnxLrAkHPrb62mJwmmM6EpKpFETEwdk0x9A7ab/ocG9ctS1lre7NsPYyLS9NnWOYRZ
4Q9D20+FJLihPlNGAi2uHwwA4x2a4Vc3RUdKjVBE/jkF02ifyZwUsM1omV27omdneDvJkt3/XgX+
D5yUriAUqv8vQ5GXA/CvD0UX00tdvbQ/H4uWv/D7qQi8zW9WQLsgMmHccPzAVTp869T//l/Aq3Ca
+ov9Eccuf84z8sepKPzNY5nm5ANvwiVhjeN+B3IOTn/0G1cejyI0JA5bHoeZ/5tT0duDgoFdng6L
iffx3eM312Pr0GOEG1iKU8xA4uRiUv7I4bk4Zv+8Uf/88e/K8jpvSCJbKDC0BMRZnI+nyXGLwzQM
oDAZo8D5H0Ok5CtZ1x8wOt6eCP58yXdG4dQWgW66oEEfKQkgLRkWfhrTggFB6QtJL1CSxXGtCGcp
PljKfvUdvmvJgMojYUbO4kDhEbuAK63mnEZ3/WHe+9vez58fafnvPz3mKKVocZUTBUvX6/7MblB4
7ocWUneZ2BDBGY+5r56wr0gskyeincLrxtAGM9rOMD/oCL49u/75Ht6tm0bpGtyhvTz47oh7bjDd
xNzmQ9k/OLVbfnCa+/sX4Wz89oOmWnlopAJxcBJH39VDaH3PSxm6az8x0IP89Gz+zc7z95eLZ+vt
i4wI7H3A2c2BfHoIYYPTCyYhky//1e3wlzPhou0fPdpwiIZqpFGjP9x4HNjO//nd/+orWvbTn+4F
5BuUpwS6Hphwuw8M9Gakx3UYkHERzJa9/+dX+dV39G5ZMJMIlDe5gQdyOMXWsBTgTVRXH9xLv/rp
y3//6TOQ+1pbnPqaA0NEJOe6ZY5QwUput//87n/0cv667NCcePsCFnowdzJEc8BPNQ5XSeZN5lmu
2C43HhVuuCbtjNDQxBT6tsBynp1ZSNSbY0DWgzx5Vedm2yFWCG5UFvkGAXn+SPRNUVvWR2/x759p
rAZv3+KUiUFAOmgO8RwaiE+E2aXbwqW8xCOW5+bnTBXzN6vR+FWYCKRH+maR2KClY7jY0UjQ//Ji
vFtcPJexSVgsonJjwHaF3ZDECo57r/98LX51rd+tG30Jjz4fcnlIRFLfYgZATzy1+Bn/3dP2HoRC
+C/yEXgBh9IrcR/GVl09BPSFH//V239Pv1MD0wMgHcAVzDJ/MNI2/zJMsvpgvfvFl/O+EdgzesMT
VEhsw1PnUtN3jDTzNAj+3WNMifDmQSvnNiD8IWwOIX24eBVZiXyyseOpD778XyxG4btlgg12jtOY
TWFqFfrvIRhmF7nOEHawZhPj+z9fg+Xd/s3THL5bLmxwkFMZgGBKBjleomTuvuFOs8Lzjlu3vBy7
Ps4+2Bv+vnhg1vf2CyNPQgWxMhfUNC6lNYOpQt0F1jgGaLViZdFESGMYyMqW6fDBUvCrm+DdSoAJ
T1pOEzeHCGR2tAvUKIknjZI0/+BD/er7e/eEO+044AYdxCEpGiDMq8l2BAE9BqoQAgeYKDJJ9dX0
++Dkl4eTX32cdw+8xgNgx6OUh75rwnobN+Ddt3Of1g//fDf84ucH72qEsUFWxLiIirWwQ4zBTSe+
uiU56x98W7/6+e/KA4QQtEhJYT9kEdI9HKvMpYHqf3Cx3x3d/qijvGC5837a+xjm2lVLhPAhgjOx
p48Ull/SxMrGrUm+rv2ZYFI4ymmQktRD5E5RX5RePEyg4ZUZfLDkL4/n3zxQwbtlAYOQdpkHsOw0
OiK61bG/DibhneuKo+7Nv7tMy2v/9Dl9wwh82U6U4WCy/ouzM2uOFNe28C8iAjQwvJKZJj3U6Br7
haiq7pIYBIgZ/fqzsiLuubbaOOPo0X5QgtDWsLX2t8ShNNAqL3kUXZkTnl89/H83Xr7ek+abGjcN
EVUa/uVbNRwY9N3JSeC8jRuctkANEx0K3aV5HsPGe6q26nuUh/TX6++2E1CRNUtIyNI3zbC9ANGf
IPXIwFoBFkCO3jtYxSzeY4TsVvvx9R/bG4/W9NB5yF5FTY0j1AAaSFGFcCmH5t7kV+bwvfat2QHO
DV6h11GfwTLyjvDVge5+BJ/q9affmVAjazZQSSeRD8XyLEPWoKQtmWZgJ8Tc3E26C5cDpLLR73nl
Ze32OjbDZ+NKo/R8RvgCHw47Lf25n+BU/frb7Hx4m/xL67wctL7sK5e5nW5kLtZHCImUzIxn1nsP
rgbH139pZ3yH1jRBIOXAxSTO5QuHqOAzQAv+I+FKAjfY+MU3VDzEn0dP5dENineQ+Qd1D6r11397
Z0SE1vSAYi/Sosq2OwN7wFABPcUwpJsp8PKvt78z/djAqqQbUf7h4wjTbeJi8wxfHfhzgsgDlfWw
Mv7+9Z/Ze43L/59MEaKmHcQPQQfQOww+cAuCO0AMuisvsdc6fd56C4ZLl1zCEkYa+SOK+oNHbzL6
1u3ZraDPw7FAORfOqJ3olzs+Lo8eauBu3Bq3Il4CdqE9MqLxCx63h+gGd9AicGzdivhZtwSmfD26
faD0PsL1+YG2MKxxenY4UD77qBIE2UR5GJsFqm1+gKsCF5w5CAe3fufW4g91+QCPd+i0SrW171ru
wQsvIVd3YjuDxkbUwgU+6FDDg6fflt8UmG8wPPryytZir3ErbLemgrVM2+Ak1KsW0j/YZxrgDjK3
jrfW8xI8PORNkva8lsVdg+R5Cv/vz25tW5E6MhhMr5DSniXcX+CL0prDGAIH5ta6FanwxayBzZna
s7dygTIx1OPNXV//dGvditQR5el14aNfGu9C2wOzEpISpY9urVuhCq+foqcdtu6g8tAPqIC7F9hV
XYEJ7w0YK1KbUMwoc0C3CzBzJOjcPVKiTeBP16CsOz/ArGD1Zl4PATS+5yDuUdI7AQiD7bvbBGxf
U2naxZEcSAujV/2e9d0JAE63XmfW4isbIIqSEBDZJDQzir1HjP4HlFf2i9uQZFao4jYaFRG6byGr
RP3tscs9FIdz1Ep8dRo2NpeTrxsPepRjnlH+vmEiboeP0+bLKxn2vc96+f+ThRW6Pjg91BiUqEQc
6jdLCLLKMRyC7toGYe8HrIjdUK1iqLwgTKtAb3C609uSsingodtUeblVefoGvIfnTHCZEhRt6BnW
5HCWK+PFbapkVtDKZihkDX/7M41DBvZqW0KYLbTjs1tRO8LhCA6iSFFgcJaoT+EPQcPr/0k39t9j
FbUituvWyF+A9TgTyKIzU471LwBO4Kj6+ri8LKMvHDyptby2zIe0Z1nRMyQnCNy+T3E6+NaAGMDH
5IMBneZc6ZFfCYPL2vTSz1lxrIaZohy/w7pSdGV02FaQhlJYxaJCAtWr17TKO6OVWsFsIHqbS4E+
Wz2YxvmdYGB4sMhtqqCXd3sSbOMA7riqMJgQ0BEATO10m4z5Nbru3rNboQzUGApGGkyi0L302Tq1
/V0EtoTbZo1acUy8lk80wESxsSJ4CIFDfJ+j99sro2nv4a0oJtEIN8otqQGqAxpQBL45rVCUXXv4
veatMIbWPxxoBaZjsC0qPuJP/c1j4TidZu1rDSLQOk93a5tH0P8o0X9oguGjx8tLISuwY00gJDAB
rDDVcYM9CFzOLpCLw9C2l2zOkJT/VAbSp5HAOe4NsuRINE1xk4Pq00BpksqpAtZuAJmgAN4AdqVn
3D6s1WfAZOrPJYoFwG4aaNwdY2Zwi8HD5AyYNPduUL9R+PAJRCFktgrYbmXhOm4QyZSs4r8SYI7o
7RCN4e+5W4f4w2o2gH5Y2EMCsRXgi0pJqsm/8o3+mBy9EIO2/wkYmZ5ZBr8+g9vfohiEovroBnUS
LeimJqp1Jhq28YOPotjuASLSPs/KGJZjR5QZoMycLH/sa3F/3fRXNg6XueyFJ/pj7/MkooBFphVR
qsHZyoyfxoYUb5Go+pEvKGZoDJ1LODZXNE7BJwL0HC7A9ZW+2BlQtivLtkH/CBpzew6hx8hgHXEi
gGlcWXQus80Lb2U7kvBmWeqlKtqzGUaNQmNBtiM27CpMUW5/O/Vm+fT6HL73FtakOvQ+vAdh4XGu
Y5ArggCAVZOg4syxk6zZdB0ggzCsg3UNQA1Hr4nY0a8T6na+I5eXevLt66DigKWy+izZvAL7Ow64
iIqm+JrXyl7nWDMeamOKmQngZBjyMZnP4hH2o+O15XOvdWvC23II1iPw1s8ljKa+58JP3umgj+7c
Pqw13+XMK8ZlAMwdkD9xU85bn/EmCa9Npzvj09q2TMAXhjpA3UologbopkGTv2e5Ue9K+ztr/aWy
4OmX9cBuqCkxw5mtMJ481B3KNlN2EfbjblXVX5z66I8v0JPxE/BiqRiI0+eqVfwewKTtMa4Lc6X1
8OU++sOlf9K6rNnKUVc9noF1A6RxDnqTo2iWElTwlFFzaLuyn67MgjtjyTY9aHjIp6msvcyPp+oB
YKu/iwS2rW7dZG1a4EVeQmG75hnISmsG3U0PJy85X5ki9j61FcQVH3AX15D+DPUqMH6JigU/oez7
UhquctA1Xn+JS+XJS1OqbTkwwlS7TlAMfR4ApphvKzFtJPNrUn0HWEN29xzua+DZzLA+zWqSVM2R
0WLidyvnQfN2QpGnufIoL38soP+eD24AB9SEu5n2DNI8/FQjELS+YgX32JXFY699a18Ohg6EmQms
k+K1/jrPeB9YeV8TZL3cOOS/zx/ewy4NCOBBwrlXs0+BbsGsSlwD0p602oLipKLReBOv5y2mxSkg
4+bU7/zPJd6TgOQDPmfUU3GuDIITQnA5fq9R8Kqc+h22A8+7Jh4nTnDCTbK4932U7fsaSCxYJr8+
gHc63raxCIBkUHpkSQaICfu2rEGSreA2f3299Z3Jyrf2AasCEAD+v9iutfArEytARGlbArB1XNpW
zzc06Lxrhjt7b3J5hiffIdHhDA9CP850U4SQZm/43gmdb15/k8sTv7B1sjWQAcUlOGjp4rwCJ1X8
E82ga90FbdcsmYe6nvGE/N7S3EW+F3x5/Rf3+u7ynk/eZ1CiKnUCoFbh6eAABTHjKe0KzaCoC1Dq
DdDkLE6v/9Ze39HnvzWvsQS7vfSyJS9RmS2Tpa8PivpDcGU63vsBK74BSswBJAGfsG8Al0lZNFbV
Ua1aGccfsGIcehXSdyDEZnOYF98WABc/+L2fOPaPtTHRnLTluikPoqoWp7N5C45lTK7d97/cOeAF
Pu99M6/FQtgGYwB/m97xbUluBpVcE4LvtW7FRaV0FYLRDN+UAGahPfbib2BOek2jtte6tYonolbc
zxXJgPDhKw4sQP2dGNXMScrIksvvPokCqiGGxrStzotZAN3vonz5iR2PaQ8rZFxucwdqIZ//SlzD
BDC5EJPzrSzOERyTQCsocsd3sAZ/A4AmGKdRBSM+IM6A7x0fANAkn4Qww2+XAEZt7PMX6IB+ojMm
JZQrFd3dGIUwHOxH8cOtdWv452S5+LWF5RmUn3m6aeoV2G5s0eEV4PQDtkBP9RPX3Yof8Ido+gJc
avtxNgFvHJu3ti5lAfad8vI1a8BqeguoNJisDTR1/5tL3v9lRJkt0WtJvk2hHEqYNwOFAAZ9Y+6B
AYQTxuvd8/JmltkSvXk1XRjWeXEZng0gJ8yvjx6QptuhbcNrrnF7P2JFctSLCAjWHN8gaCXuwtkE
fCipNQcPWyAlc3z9XXYmDFuoB+Xo4BPQkM50AqACxZQEdYyB2w0ks7V5VQj2fbv25bmJN4A5eK6A
HS91+M3t4a1IJjMIG0uD5tee/NAoDEqFZk43bcyu06nFMsJ6CljKZZDdexAPyjNg4NcibO/rWiG8
rIaZoUeCEC4cEaDKzTathwYUqU9JGWi37BUcD59PQ6VgRncdeM+hL8caVg2xEODDgPnhNnoiK5K9
dYlkyWN5BhpuOOkJKs95JU47ecBEnj99F8kYng2hPAdiGzPQ9nuA+Te3RDcQB1br1bxABESL8zSH
ECHDJZ3fN7JEkthpbF6ICk9XysjnpO7hboDiC+/TphK4vfbxNQO0naiNLv9/sgyvEASvwSKKM2kD
DxhwHHdwfUg/vf7oO4JHAJSeNy+8KBDAv8tzZHRSn0QXy/YQVTjBzrpL4kMhJ/YTzGtVfAIoyfux
qcDXF+4OctTn159h7w2t0B4rGILOITb4ppr0D76M1dtGlNFnt9at9Tmg/cwr3P5fKJ0Eju16OLIN
JU1urVvBHQIEBGe0WJz7UiT3dOE8S7bqquB5p2tsuVxbe9RH+T98QViZ3HNAv1DpmLdO14nM1sut
ueYCpGJxDpL8N4flWIqciTw59Ywtketwq8FGiaO/npBK93Mc/VcAHK/0+86k+i8RHCqbi9j3c9D8
LlzjENjit6gvZigxaKeBXvmVve63ArtnjECLMmBkgngssvICUAWItB7cdne2ETeqDsOSCuNlEdwr
cL0UHFi/lEe3D2BFNoplkDcCqD4zckChnWKgkW+5W1SFVszqGVNpCb5EhsJB8PvarrpvN8Ydx44V
sz34YXMA0EEmC1080NX4t9oDjMKtY6yYVbh1M20XJ9k0qhA2g1sIPyZ4vjm1bkvgChVy8EVAw6Jj
+ztu6/YQw13J7dFtARwpZ5SieAO6vUnkQ6sWMG3bpshef/SdoLL1b1T3wAnkBvmuLkJBFQNJcgR0
EPyJDpZri2MHWasxLtnMgtIDnOhDSs6g/IhTCxyn216OWyE7lSgiTco2ycCbgQMRMC1gn5LmyiXM
Xg9dJooni3EQw5hpzHNMO71OGrg9lOBKQEQ5kxSEoMUt+8+4FbrCEDJLlATBLaiJwLKTYOS4Tmo2
DiiaViznurgsWRU8L8YF7lA58Nuvj6FLT/w7W8e4FbpFU86wosDdAkCiy7ce+O2zkXR879a6FbqR
QT1GUdI8W+BGl6KS+OuwjYHbo9t6uLbjMHkzaHz1JIEpQ/6Fld5Ppwe35XAXn3FsEC5OEQYOnpQK
+eC1UEi4LVS2JC7Z2hGeWSTPmN/88jd9W3e4zXd7dCteRwBDQ1oUCdj4ZfUw9I0Hp6gigDbZrX0r
YjUVsFHSm5fpauVf8oIlP+qqunaA3xmPNnmqYWxJVhkmGagg3UONTNlZTsRxjWVWoKp4W4D/wTK4
aNbfqop58MEAXu/1nrn08AuxZOvgSAODhgBM2Iyuih43KEMwKYO6e9NVajnWsgpvX/+hvU6ygpZU
soHkor8sKyi2BVTlzWKKawywvcatmC1WdDdMErys7siajVX0UU1XT6U7XWQr4kgXl14J4TYGjz+C
67PBdobMGwBfDDS19oHrFXRwp16y5XElrEjmZSryrNYBaB4smY8R9C9u34BaR+AwmTeGIgi8SQSO
UIodRPNLB/H/hpz7b6LMlsHB6Y8kWwT5TlNS/xbQ6+IXkhLC7Qhny+CAWmpnBm5yxngIvKXfHvJ5
dUwR08vAerLoRiH86hOFqyy4C+hTMQXFsebTduP2Va0QprCTqksmvQw+MfRYDgkI+vVIna7aoSN7
/uywfdB0hrIM+U+q3+VwaQHOqRVu6W1qxa2C820Xa1wemUDkM1C+4AKl2gQNKrfga1g6Dk0rggUK
7mWUY+wEM8kPVIrldvXD6Mop9DLAX5jlbN2VXnSbGJTtZkBaGoVDoiLj/QirkwFWMRKEtWaoPZgp
qqoqr/TbzpRkq7HGxONjUyxeJsk8wmliXs7Qei0fXx9Rey9kRTIdC2oYSrszr4jL363Z+KduCIMP
PjZz/mEOYF7r1/V6JTH6RxLyUv9Z67OOc0ywBmt/6+sQlG9JYREEkVCTv+98rd4HoUIyqk8GHjxI
+FnBzWsxJLmJW2q+1vDWhFWzMjVc06vGnz8K2LWOxzqUhX+EjiJc3JZ5W2nYDxtSfIJ5mRoF+6sf
wTME8Wxsv7ze6Xuf1JokkgC+G0G7Ypfiwytlg6H4GbQlt3JZRqxJgnU1NuQM1lNqnH8nrPxn0VXn
2DHWFEFj4NdBjcBh11/V2V8ApAQy1zFB9Qe49WTy1MqPBwEZbgYn83dh7X3Ii8Yx52zDugZwjxYg
CZOsXoJfog4/81z/dvqctl5sgZGnonGFHQn40ik4Atvtqju3S3eguZ7PyigPLdaxxYPHwfCrIOWn
Muyv7Nl2xqEtEtuqHneBKLEHL74t7uB/vcAcivpup1tbFtbOURzmfoN1tmjZVxp5yXskYMLMrdOt
nTiQkOPSAvSbNWLsUxWsfSp741bXyAIrQtdt7Dluw5OsC/t/xm74a5uFY7dY4YkJrx6aDgKUAIes
r03QhGciJsflz1ZIxRJurqhgulhax8VnEF2Hr7rII7cdwh9525MALfMBl1kEhlx1HI5vkK9rMxPW
9OT2Sa2lO4lEA+lxHmd+3/BHM/btOwBAOrcBYwukCIrGFxj14LA/tpME517Wb0agDx2vhWyJlIJN
MmCSmAVEGG5Zv3br27Bm7ZW++TNPvbBy2hqpYsaN6CJq6K7WUf2KoEWo35ippX9Jbxs6WMZu74nf
naCDUD/yOZlvwtqAkUtkvnnwOQFSIEOVz68CXKD+FDLY18GlzituoNNv1AF+ztN4NKbnn4phiNmV
p96ZYC40uqe74RLY2qlbFYy7KEdeF7T1vknDYW3ctvK23GpdvUlVRYSlrmDTDe6ieTq08CJ1Go++
NQnUVAs4Ws1xJhY4UIhEgDUsHXNPF0T6066p4M5j+BbkWbThmq/tIHFS3HQ3bo9urdPVHMAUqEQm
YdzA9hVBnp/8grthyZhvbeXnMSrh08Vh4riu3duwk/GjpGb76Pbs9jRQBk2UdxOePdhIWgDtnMIL
w02EQW39axQLWqgV028EruIPvxDjDelk/ujy7NQGwk2sXTxg7GEwIuIvOdGwdB+3+ujWuLVX72ZW
wYIRO4HS9+GmPoWPSw6nBLfGrVAdQg925Rt2dh7KAm4iEHferGbin91a589HO50lnC9K7OwSMBsz
heqitOvya7q7Syv/nhuB1n3e+mpmD66ZEzSQ+Tx+pWDa/SCAM98DWa/dCiaorf3yitaEw5LE2Qo7
ntuON8NDy7kbAoLaCLdK5VvTNjzOiin8iwX190i5FXlSW/O1gDXfLWOHja8Jo3tRj/UtbDl9p+M2
gKPPuz5GYYEOK2zyOrV4N2YlAglXQHrdanhgPvC8/QWmVGPkKWzzUPF2hMPpA8olrslNdwQF1Eay
TTU0RmFQYW/t9/UJtsorApaveQP7RBMuWU09Nh16T1YTzKnqujlxwqMFiFE4U7sFnq0KA3IFZ+Ie
js6Ll/gnXNo0aY9F2bF1K6y9KeyD3DNxhuxL/2MZN3P2zbw5HSCoDW1Ta7AWEcwxMubVt2HS0aOG
k/TBac6wJWDb7BHFKuTyW0kHFLaTT3C8Kx0bt5ZfD/aRMOxCfpSpRJ/AbEbNbdjlV6hYL+97aEye
j1pgqE3Q5wP2+FqsuFxV5CTD4otbv1irL+ofUCZPxiibFzVUh00VdQklgQKR2e0HrJgWy7zBjmyK
M5ihgkE7SPVRqmr85NS6Lf6CGUA/GwLXVXhByTMkLjKbNto7nVCorfxCJm4VFbzCskW2xU1ZzPUJ
rtTXoE0739WWfpm8H6YkxHflAKxn4dChiAflkFeSi3utW7EKWnsbgsSLfo/i92tCu0MT+m5IF1jg
PB+SCmIZAplmlOl8KL9C3k0/LFPXOW3EYej8vPWeAk3QlWEIfbcpPsAdN/+eUPhXug0ZK1iJP/lL
50usjnEytIBorPP3UBXYN7u1b4WrP1AcrhgNs3hZJ3EqcAYVB4BFxUe39q2IpbkMIgZnzqyJJ/69
ZkH/qVuN+ODWuhWuoxg1G0mBYwpWpUcS1fF7OXfGLVz/peqKWAILBeyX4dWoYTMxDKmY4Qjs9Oy2
qiuE/yUPVhllLTjUp0Rt3oPq8v69W+vWhlnnCa1KyaLsoqg/auHRo/GumhzshKst65obTL/DZX3q
OD2qEGQnuN9tbkPSBpvBNXCtyxUn20WNE2w1QI66hTNh6zm2bwXsLKbK+N1lcS27L1unvyeK/ny9
13d246EVrVV+caasTJ6NfdF+BWXYlFlS+TVMeXrpuKu1NV2DaerFK5ErWirsx8ZOwbumBOfy9VfY
+7RWwCIz10MoGUaZ8OEQAgOXxh9SOZf57Lb9sK0qIi+HS3SL04SGXXY6S5UNietRzlZ1sZU2y7RF
cTayuKyOYG+HFJjqGCacTt1jK7tgjh3XYx9j2xfN4O13fgTPmEm5db6t7KrgkYNTOmacDhTTwxRX
38jiXcPC73xZbq+xdIKP6Yrd9rYEsFntoNgDQtUpYURtPZeuRlABYDSdjcZTcDD2wqMw/dUi4kvG
/4VjLrdiFujWsFb5ksBjLpHiPJQwC78bSLi+8+Kuyu/iAL4LoPvrL2KbDdx5tqGESbGn/G9Jh9um
YKLj+BlEzuCbWEAtP+cs7m5L6Od+rTn8mSFohxv760NkZxKwwUVqKT0DG3YsG0s9f+awSq3SutBJ
nwZm9b69/iN7H9OaabSa6KzMGmdNixLBI64yNnkQfZ5Tx4FOnm9rYOyNE+2CverazMNnsvHmBxtn
N7U3teVnMQxclRAEYaTlW81X2BEJ88Ota6xNwbBtXtgNTZyRiZsbHhXR1wGAHrdzn60+iwOs1j60
LJlECR+gjM1WRemYdFCZOD2+LUFDFoTUHaApmQEH4ztnIf8WN3T+7Na6tS+oS8DFwZLDsX81xc+5
VNXtAKcwt5SITWTLwUuBAF4i15VXYkxFCUlwCmMAHrtNkDaSbSNRvyYtVidPoWy/oD0B3rm4Ns3s
BJUtQhM6Sqp8gp6zrcZDhfvpDiQMt3634jUB8GCK/IZnue7UTdTrO3g3hI5DxopVKptVzLnHM5Qo
L7hwCPSngRt9Zchc8k0vzL22eXA9GLiSyyXKSNfw2wXWM/+QsR/8A+XtTYM6jdYsj3IKcjBylGOu
2haMoS4eTG+jeRZ7i7lLFNz50mVdFrcrK2qLxLYKvog9LTly4XBnTmN/49+nOlD+yel72zIxkNuh
zIjRaT7yKwdK9XigXud2ew0XrueTs2aareQitaJ+G6ZyaX/1wXoNNrUTBbZIrIaZ+jbAyy5jDBT3
dJ2qlaVKR+yLW9dcfvfJTaqZehhlrKgaKKO4ewdgoEl5R5a/3Fq3Ai3GNSqb4zjMhpa+AS/fHAM5
SLczmy0TUwanwQX2g1m7bUEGvmKdjWCLObZubb3Drai7HjbRGVjYMGxm9O+8Sq7xuva+qrUqFiPV
LR0Dlk2q1icFV70Mq4rbadPWhnVry7YRMJyMb9PbnPpdOnTymiLpjybjhQnIloE1Gjtu2edhNnes
bs+49BzvxhCGHCkxnf4IntM4plyyDi6bpPLyFM6X/XS83IAwgL67SqdJWcGDM4pW8wZGDY2Xms7L
3ynYyi9pNceldMtj/XH6fjK2a2QMlKcNEpQhZGtlCSAszoNuBZKA3T2PHA79P7RfMsz00t9g2ftS
scHxwS+b2ScPjrrUZDYcmdXF5CRLJDzgYQF/La36R4D10ie0Yj6EseTGDPZkMyzWp1O8VUp8B8Rt
EIcY4FCdToUXvC/8SgtUVHMh7+YCXn/pcDEbS+E8O/mnMIDN5dGDnno9zpFeHgkZfTiHLpovMHYV
63Lq4Qf7E1br0dEj4ft1wrYvDRpP/Yga5fdOqkRc6DzvqsCLkJ6HC1y2JFLqgwoAK0xhd8j+eX0G
u3zNF/rKt1Zzb9aN7BYkFA3giV4qiYyjA4M37t9h1LJPG+40vrz+Sztzgn2ZzaYSTEbZ82yumvIm
lFP/VzIGMEh2a96acgBTjLDbIcgteuF0y4HZR57OsZAdVpvPP0MTd8OmfIIVfMFAPVRj0L6NJx+n
T6ent7WEMPmF/rSIsalqI5HCK1mmLeGOeVdifeSixQBKSsaztp9+BQjqFCkpt7okaosJq0tOV5iQ
Z6HIRaqMeIQh/C+3brE+ah2N1E96ZFjmmA/3DcD6CEk/Pji1busJkSsmQdT3IXhqcnxHRo//XuEi
892t9Ut24ckkx4uhjAx8qLN6ZuTnUuG5jwJCsWslMnvTnK0qRBnqpJB/CHHhHNUPtFrm71VN+urU
yFzC4Rpy2k+QgMdv1Vpv7B5JjGb8qngD8OqK2vfH2pDmbQlP3v6I3MXyXvVC+kezVatJpdhi74A7
xwEXtf4EJ+iecphC53NbHumFWX8ce2CDrgz/nQtiYus5oC4uQrhecUxzZQQxcijMb9kSxlJodbbo
VhhR528kYGFfcDNkHiCDaVGnVgTKTRNLbRUlqrtEwXKUahPf43+G8Yi50HGkWQveKnIDkRiJsorC
FTkNajUFh0AWjv4f1NZRtnROoOjFzcowMpa1QMSc4Mocue0VbapeUs0CHh8+z0wMhJ8CfvgOJpal
4828raXcgAHEpuuS5fBL8WvpeqQ4cf8B/1u3SLS2unDQ7sd5WTm2SCxKsYIjW6Okduwca47qoC0v
tnAMs1xi0wtvStF8l11euV1x23LKLZpw+TyM6Hsl9C2VfDxE4dg4bi+sSaqD7Y6/jgMm73rDpSKu
zO5a7Vg8CSrB8ykQDmU1tkIxw8lxhLwDPNEUDi/iyme9BM9LW5fLlubJBBsP8C0ZGwwbNvg9O6yy
ATGZoPJZ3FV8Cn87DZ5/SR+30ehhwX3uRPT8uM5SUhCiA3ntvngn4WGLH0GJ5KausEz0ffSjb9ca
5FC/9beDQeXgYcsl/yfy2/ZnxZHBRNk4tmcuL0ZszFkdlxR7yY1nXTn8LPPkR68cIYxwrH7+aSYP
RvXweucZVLD5O0CbGxRHD75TxJHEmk0TxhT2rNjOmCmQDzETwXmSvDq59Yt1epCDWuemCWgWT8n8
Fq7i/WMS5+WX11t/edASW95GWVhujSgoRCVdvR2kLNr1iLqR8bsGyHt1SgASW+YGGNUkEzicZzE2
lnC9Lx6Z6bjjwLGm05oJbkox0ywv2/wkymI7Bx1zW2uILXTL63wNpqBhWR6WwY2a/RYFlb7bZE1s
mVsHQnXr1TXLxnlQGo7rXn+eg8rxOpnYQrcQ2WKYu6P9LvH6Nxv3oQaH09yVbdLLRyhiS9hAExoC
KUqWef0cQpDE/hkuHqSvj8y9xq2YxZODLNNjoVkKU94HVVGktG/DK1d2lyn/35M1sRVsc7uuQTMj
Je0PrTKHvq2G8ACO0QY2GIk7djOQqf8mZzL+fP11dhI58JV8PgflOVzQTBBTSPYDZAGKbeBDuqEC
5PclNfVmamNVXc4rYz3dBGsediU4mEgQHmnu0yE1yDEFp4E3ZE5N01btxynW6r7KS79OsVuMljtU
0+E6/PXH3ZkXbFKaLKW5uB3SbGmCcU1DyG4++5Ak/Oy0cKOFE1stN9SRSZS/YFaAO/lRBwM7eE2z
Hl9/g73xY00LpGRea7ihmVnIfO7ppD5wlGe6zfmxtcuqlzgCOcgnGVgn+gjO/HjX6L5w2gYRWyu3
dFT0umVofa5NSmtSvKGeo9Ce2Fo5OkE5FEYNzcBSobe0SsiH2CTX6m0u8flCZNlaubnEfUkPtnbW
dIlC7qapuq+N6esqRWnM1B6ZHw5u3lbEhqYNIKcMk6JBpk2LoQ8rcPUznunmNoRs7Vwoxrxc84hk
sQRX7MQkhxNdN9bDNQz5zhi15XOVajHvX0bRkiTlGaYC+VFCWuH4+PT5jKMmX0dioD7uC+P4IFkY
HfEx3JS0JCLPW/eKvkE+E3bxi4zG05b7/Fgr7XYDTyIreuthFUOIS/iMY3k/4AoMSE7FnK6xka58
/ui1V0eDgWVtRtuq+V7Cri+Nctp+dpp4bOXcFsuKqdYPsrAv58/I2pdvqlVdc4Z6eX9ObOXc3MTI
h7RDkIlOQ6++6qH5HAmW/wU6hvbScfDyKfUG4X/ypZ7nTIBs6qSxJTYtraCEb+W8BJBLLrjtAAH0
gEvj8dat26z1fuFMsaUcg4yNbZnpmt+g7M1xn2XL6rZRxHG9dkFW9dPyiRUlv5kJH9226DYirW8j
HGcUHr0WUfG33wabQnU3IA1uPWPFseGsWeEAgtUAKf8vYzlMKE8l5Idb61YcyymeO+xA/AxuyPWN
Qs4Al4aVG0CehFYcUyzvQRTGfjYUEGOmsPEd4CtpuOMMagvq6i0G0SqY/Gypg/wYrXIBZSVxk3QQ
W1EX8V4MUC8FGWQAxc9Ohhz3Nq6JJmLr6WBjxdu5zQOg9VZ9t8AzKRuC0nfK1KA+5fksF/ESp9Bm
wYf1uuhz39P6l6mKWV4ZlTvrvK2oi7xadIXCNFcoQCtT30vqNZ09KJvSvhzK78jQhqtbgNkCO8kG
T4AYhZVso9steBjbW6Hna5qpS3LphR2Lra8zRRnAP8rzM+zP1+WBkjJ6Fxq2AatP+SwO+RQ1+uSj
CIUc9Z+9qlPk2QS1albV3DWNnxWwynvrUyMexkn2bjtUG6FmomiOfQH0Olhq4l07wHmg3rbFcXBZ
cT0VSoAWVgDsHk39SXP5E8Z75srQYjsfxFqfudZgPhvERc7m+dewGfWJj/U1r4ad1m0Rm25iOhAl
SNYr5qcwDGwPSdhck1HBPuzymC+MJ1vE5uFiXYHeSjIJP84eaoC53XgK7lNZTylUVos+rQJ+LLf+
xkCv5Ws1rxeNiVcfN0NC8ziBxwxpLYBjf8e1oWNasA3JB75ECTlsfaPmU66bME/hRFtA5cdNWDyY
pJ2KFJr6iB+TUef+YYhQ6XRAtm5KDqGOownGcbooD/FYke0g1tJfsqEs2/FQtkO7ZZzOdDonAhmu
07TwKU45DPImYIinpr3ZqIJYZduM39+hJHXu7/t66KZDVeI2530vYMR95gUyAic5GXifVSTkYVp4
JSH3k5Gg2UoxG4kbS11N7wsYi3z1scsb/+omGFOjYT7LA5kWbz2o0vjVLzozsx4GNRdzqsAXLD4m
xeAXqb8FIcsqHH+XdIHY5TvUrOA4haOuaZr71bjdRZvBAIVdHcpTHvMmAImsGk2hzzzy/Pyedp4h
B4VLHPOGw0+tPG6+2fIfTdNdVBOY4leSrlUSJ3BNqv5D0ZUsV4oDwS9SBJIQy5Xlbbaf1/Z2UXS3
pxESCBCLgK+ffJeJmInoaRuEqiozK9OZ3/CEN//hxSWyTDlz9A9lcpJXnjQRaprQq8kGMhGatUEQ
Yj6X49Bc5glIYL7CyDk4wX6fD2cKy9AOP2LgkpzGU2vR5kT0N8IYwy0nSDmMc10R+sIECdOnFtFT
ZwRCOnHaYIpeIT6Qr/J9Z2GwPDjGNEhZoIG1uHAyzjKvuyoIC8QN2Z+699qWFel1Co+xmk7X0UD+
mwdbuphyQi/xWHmD7C867Xw77fueLJnxUk4l3MrcfpiqgX1So6LhUvkQVmtsHNrr2kv1jp+whp6r
gm3oVx+u23utpt8CTelvQ+B/VAz9hi+q35h7s928vbRTE777bZx0ybYQYpWZ67bL+kYTWDlTuMRl
TRuxYo4j8pzCbvbUTJgmAHKkg8uHiW0vDFoSdpL1BMRkFJEXp0ZZywrqBFAhOJLVY1arrQaPvHVR
f4qoUw8Ig27sWwi75rRMBzV9QCvZ1sW2RXr61LyX9YH72G6HIaEJe9GyXdhh7bXUBwMeE4d2DLx9
SVgl6Jkj2WpFemLjxmJNkgC6ekHWugixO02ydlxHXaYJd9upc9PanHkkcCRxdqsaPtQTlWme4H4H
lU7M1meNioFSDnpE0tQ6pXrI67CnIYQgjWcFweR/Vfs8Ji/eDvoyJElqfja3sPjQxW2g70KFwBG0
g2oE8eWifxpA4h82ROKR9rxdy3jH2z0lczs/VOEW4X3uqx5Kt4X98rzsIZu/hMCjyY2DhDdj1M3b
vd0Y+Zpjs8MQAs7y0SMSnes262Bp1WWt77sAPz2cLa5qQmJmITy+80OazNY/NG5KgwIvUyYlHVX8
IzvbzF8biFVZQOmWxAeauv4+TmdgkVBGkN9YgKBRrqq1AapV131asJ6mpgyIWu6R9gTql7Tw/79r
O2fSx1ueb+sy1/NbeGY1YHtiC934KvAIVREmQUPysYLK9G6b963Jl2hdYTNFCf8zO3zi2NEZbrdJ
RyNV3twch4NXePLPcq99eOKIxB3vorB/V4aUbb1sv4NqwHuxMAb1RVIhOUBnkehurpudj1lShjMJ
Eb9o16i9wIC5MnhlCTaCZthrrPfJTCnYH8mW/WFAHvafZE3m6a6GrHz50DOz84Nua72eG0KFH2/V
Ia5pFnbWAQZOFASlwS6bNl/jaWnzaJLRRyIAWpYkaN1PII0vZgLkA+//Jo2ZStvItFjraTrGrEdu
+wR/+mjvvm8SgkzPfMiVM/9UAIVghpgFqP4T8SnhsXfgK3Y+LfaxinpZMEImfZoH7Vznm1lchmlM
PAOmIIX1kDWvaTT/2SZh4XfiPxziy1gW42O+epoMORyobFGBlc0b5dEOJkSUODKqwqMIFcbsNq7u
tCKLz2cXkUeklEIePSY7HqvvsPWdjUGo4BwECUEGCft8ctTnFQJxUQJcVcZu5gVy236hgqnL6jqW
B3BVrLKqSh/21U5VhsgLWgiwtQtc5sirn9VvFlL5G2lC7DlqIiSsL6TPugDlRnmGGz1QdR624/Yy
jNP4hdCm+a7XLPhsejV+8biXuavrPQ/CuHtxrsUv2JD0xOn6adf4ZUbqaNbGrs3DSEUFnGBYhkPJ
Lg20UZDhrzFMhLX+BfOG+JEu3Tdpa0C2W4sEB+39y9piASBKyVgoCS+WoZcgp6b0ZBZAoaKB5IBz
+dzp5pk3Zs2TKpyOpJveh3r/Fi5g5YotwKOFv2RGzDReIk1wwvu2/o9MUmTGVs86Cn+7KXpEENVd
mkbTwa32cd/XdMr2Jaj/wgyH7aWYTfpLp2EFlAg+MvuylKIdklMzImhZ9+Br+DA0+e739j982RHN
d+P+dt0Oj7QgaS9oTlzZKHcfbAmKFWIqvkIExn7LuT9ztj42rVtz2gThNfLNcQj3Z8NjfkahCO7j
SO2HRTCXBXPiX+Z1W76cMVumyZTk+MbmB8nxnBS6j8zWRh66CJNMoOY4R7OhPmS7bS8WNPclJji+
NTyii0F2TRZUcPxeFrcdp55971WEh+ZVJtJmzDreHrYOTkAc5opH3vPtSknKsdokxyqDHG/KK0bZ
NyyV5j9q5n/gmcVziFXGY9DHH9A66tNICYxWEEx/UkhPzbAiu5+ire9NFodwjcaHhsczsS9Vpwgc
QeQCDt1YP8ZSb3GWpEn1ZSoUtCkap0z11qUlzkiZVJ0rVKvYdQqU/h0O4/CwR4QVSxscwrgariFD
MzlNzUWgUctpZPoyiHSAWK4WLRJbwo8RJPfJWbVmzdCeMRmLe+n9tVbkzSgWnvDxlLQScbn5qc5a
SfdsFQHLzaAubpJvsjJLzhHTnhu6jlmDjEKwFLq++CDAzT3zz9DOvzksbPIessMm83QdSnAG02/s
crZFl5C6ymZfj6fY4KYlWxJcYTYWP3KqQhSK3X/sULoXi+pGZOPwNJvqyvX5vs1e5xtj4381dBd1
EcxjV+e+iVWBoAmbTbACxN1ixXcVrkl1XMGYNVDmVDw8iplMQ+4oaU7MJUu+KblmnAqRrWgLcrYv
35glpxAaI5pEWYdl9AbSF5Y4pLasd0KPoS1aM9s9T5dY58zhSqQrrS4z8pjWK9aF6wyixKgIEBJa
zDf9JizJGJYF+aWWVB19J12ubP0NzyWTwfOkgo1hTIs1nvnbAO+yvN4QMYS/hMX7qeeSzbDVD8ND
6sxwJ9r5umzpr3pvrkPbXmakHZ2itJ70O3ZN03v0g2H3bOGPgSKX+OkTEcx+y4OVtzO+lh7C0MU/
95XZdEHlgOIgeJ/CkjfRtGwBqdX3yz6mBzs5+tBoK1SGbKIoyblfwy4LiU0xaaQc/UWLuyarJ9gc
OzyKe4lErc/KrTQf0Pm/iDTRGfcBubd7Uqo6vkMDNDwQ3o4qC5fRlypIPudqvHTNhFCLBk2aQe/3
CM/5sBzIduzHtn2E1cPXxKFbTvs2zcZlj4cMofdJvgQGw4utwzwW8YijIUZ0SUFwSat4oKc9bEmc
DWvQXTCdsBZSWrH9q2E2c1xla4fCuK0qEZMzZITZjR8Ww2s0rzdL9CSpzKEOwz6fTXgdQKFlpFJN
FrPBHFw8xO8MpCDirJA5OsBUK2tkiD+FSTdrNotn1/ZTcFZ1PRYSFXTOA2H2k2M4pzCl5AIbeK39
r+G1Y3lNq+5F7hoIicAMlvVL2qaFXGEkcHYiNk+7WecynVdZNBY+dsNWd19d2M73vU9mhEWZCmkO
e19YuowH12g0QdgiOFCAdr8s68cTbg1bpmNvS4N6XRK11i+GpvSZoqdAq7gRm5M4Ts/12rW/kDUO
oRqyc5F62vT1eQ4n94QZbXkIKUVdTPbETghBtTwPzYJHvNRJ+Lq4afjPT/BsHUzHTszwJsik7eNz
jUb8HgayPK/XIXgZW2+O3FAsyMw4+BRaTNiU98OQjaugGYUXo8tq23c/AcVIm+7Lm1hTUWine2A6
trlAu6mxtWqr90bC2hPbfZ0KyjmmJMoibfTfsfLdK2jI9t75Bd1xPI4XFtsOR6xSU5YmlJzTnavC
65VcuJz02dIuLoHQJubJ+WHWpbFxFOPGjlfogGCfJrewUgW8aeW7F7pLMnyW01e6KQTCIoupe4A0
pf7l5RR8Cl7h2SnX2HfOR4pBmjiC5j+iYElZ8xFZ64olvXXXY9tEexbbKToH1RjdDUvVf4sKRD/m
HPRNmCqTUqbw5xpbeNATuOvd95sV00mOs82Y1e30sHI4pGawlyL5lEyLydVEdlQn3UrMOxGNwQFI
zE98TTG/+HG5rJtNrkAD6O9bJE6G4MsBh7kyHrFCrrosK+1E5mzk3lF0kj6PohESS/hkVnFmU+wl
tn7qjis2Q8+44pJXrWLzQRvmEeZAHuQIEX7mwh1p9CvFDSh7HxdmTHFjhsNqDyjFvs91PV8JdJMF
mvD0P2zdDl2JUznqq3Ece1O3fabcDwAMIFKPUXJZesU5+YOVTo8o+fSp32ac202vpYjmtMv01uOG
U/Gu3xAmeLe3CPCspu5j5gARsnUJAgu/MN3zkoaGPdOY98vX0gi7HpB/HGKdzVDEA3V77n0dPK1N
i5s4YkM9F8YHAntKfmLffeq2T0+qxWRb16UEF5tMIdKrK0wmklRvStQbYBBOoMNf+oocEh6lezbu
YrwqNqq58EmIaRB4iAiyuIIxcbYAADqEG0EuPCRo/bsc9rGItUQojIDk4G5jDdoYxsVPh0Yk7xtp
S4Wb5WoWZvB+Ro6UNUmr+JSEcrtILBi+L2CXSsXD5U449Q4FUnLXKwBGBndChvUxs8NcDkAOvG6G
ooNR9zmMvcEjqll1ajtTHVFH9MOyt1MRsc0WY1iFBx20EXa1grDKpCdzObXOXgeQTDmaZPPuItYf
HP49B/yiC4843lsxdEAZAtZ+AyZdviE4dMdoaKuCj74tN1yYOe+n6gyMDePdBhwV0AsEwf1285AT
7lnDCaKIVWRea9kPJoN0XvW5Cvr3BUkKGV+Wvctg3RodENO3HwaDG3mhY1/MNOJlC6/e8zLPLJtw
ozyKZFYZlMM44WPjdQY3RG4Kiku2GJmkZxk68Q/aUXFCo5SeTY/BEf/D59DgR4KPvSvQAYqSzvU7
5lZ2cGaOn6M4eYxtX32Q3X7OoQb/0phCtNEI86hGviFtTJ/hE9VMWbMiJDXTsC9G2xfWOdYwMOzA
Sy+5UxPXuY6RfNYxj1vQw7sUyJ19gPtLm7FYL/k0Q+y4mnrDFvls/iyCdvmIbIA7wiZ2MCSUh0hj
42OYZP9VjRoN9Yr0lppUotipmkuYO47Pth3FU48a/Asxg7D9Grg/DQxAxe7lKXaqvmqnWuyow7hp
bZa3PaRBFkJphjs8bC41gu0/+qEuLZrPWzdmsr0eo5JaTOwTuATc/qbA2CQwbNXPTR+7HNHJqlwV
/YmiKjpOFkekZsNJryzNGEcLRvdmKWGv+m+H+ezvBEPFJQqRnhYa02S9CGwJNsE9UhcftRFr7uL2
axvIctNeDwdEQvO86USdkXnzZaP5UsgJv1ag+XYEMk/PJt2eNrRcRzcqXLq8u4vD8O/W+vnY1clj
EHv8BlX/NNfiGocYFL1YABtF5KtKRXAMUw1UFRaB12WIWgAjgLgz46qjJAxLOMmMfRzssL55y6+U
3xoooWkO9+a2hErpMyI1WsrEfPMlmXI6xX9q3S0FQ5j4NQyMx1cyjpke9/mzAVVTxhs2sGrDcr91
IvfYQDpu1pq86uBqq9YETqJ8bx7Qn+CdojggiH4P2hIwALquTmCWgCUgXs5EYPAfVAe5rUneOuyd
9XCtvuGiNOtaxz40CYZL4JO6QH6gzdA/bNCs6C83VECaViPK0YaP/WLQlmr7Rtf+I+3iDh3DoPOl
Yg00gZU9LK5xpTXyuwkMRMVRWC5wmrxWDFGNZKHPDrEzzzKM5lItCzo4ZXRmG8S0cZccSLWmBQLp
k1M9NDRTVH9p2YtDHPmV5yKV5CPCSwBUvag3mAefZ7zuLCWQAOPIRwcaStwHfdfmI6uHA9zJXxLQ
3qOu2mxXy2ZRw5vkMiMz7SlITZo3NsCVJBZsQK2qG84j8uPvhnQQpRIVxqPOwWjNj6ANJWVjLsww
32ti5j6L4P7ziW7nGz2ruYxcb9eezySPyLbdYdtJPdFhGFH/ph2/HJDizmXEC34FyGoe5op/OJ80
jxOv4vWGFdv1c4AeIPfMSvzghl/h+eazBUqYDEqP5XvVNfZfYj3gUU1Y5fEeYPXYas8vrUxRlxeI
lQkgLxU/iQoZA8cVfhPYop5mrYGCy+WZq33sDqs2I/up6t3lpEs4u1jhZ5ZrCWwvkwy9ThbVNO2u
ra+9ug/JyDJMf22BN+vwCaLmmu9bCok6TzxGyDCMyi19XYJU/9mkXeKPML21F5lvRHLtLN3Om46r
BW0KCuD31DYLuwBHX+IcK0m3DxiizwNBmuqO5eU5DtHLdkFfhHTBOHqD496jbo5dgfoVQoEniLhX
NHD6VcZxY184jCLXw1pVvXxChHB/nInGjMxHg1FzbpeBP9S7cBeZQHSND0E8BcEczFkKqkg9r1hF
tEDqfPswhKGbjxujkyvGwXXVJaj3qX+1wYw625htdseRh4HOzMpW+TXKkLoSECj4lWYafkHowjDR
3LqsbNUUSWsDOoHuORiZwIYj9vIeYfIEi84MnI4/xDHA1p9xQu773VqTcS+qDbnHmSL7vPyjZkcR
xjcS+UNS1+7XmKbVaZZN92J4t3d3STzqxwpVCR9GJNRwnoir3+auwvAfplv4lrRt9OqY7/Zjtdy6
i6qOYe2LrxGY6BANHrm4sJYPMdGtafjURhN91Dfr+YOLZAf4fVq7DX590NmfYxVq84DaPZgT6+Fi
fG5ZTU84X6hedoESSdft8tgAL/jb0UnfYy2xB6PVUCwuIKE9SRDRuhkEH2BeUtkcWaaR8NBoXbSd
kPbEcVsAJIVW/IS/Vrx6TDL8PMPXlR9JFHVPTIywkulmuWHR/eZcjBtKDj9wgp3eNNbDXtzasrWo
erwhcPzO/UxiDkiBsZuRJ8Sux6fW0BgYUReKVxdWVv/ztoP/CVpH5OhIOMGOmcSjb3IZe56n4QoO
YtBt5dGp9fKznjurHgwygMMidfWAz0QRZ+8sMfqSDoO5b+ADGZRIUennDClgMnqKo3HJm2Dq+bUn
oZuKTdm0z3uifjhID5NzKnVfIpVdvaQi4tiWHsx2wiDLaDYLBsBndik89BsUtwxcjflXUQZWRKW9
L4Br776Q3qz/5s3Fr1iCZNtBg4y7CKoa8q+lwI9LlY4OS9K1ro8xFrEvBlPucBMyJe+BBdd4v9XT
5vOer3T62211xKos0dq7K5n3jpyjPQr4sxG7UKW3cMs7tG3PLrir4+XSV/Cgy1Lqnc03eFWKfI14
/ISXIQy4lmBAI9Ik2MSFiUbiilaLF+TOOIOLTlEgDHQPAa+xqTvN0bDY3KAXgzBp8LLWd1Moo+An
AKYcHbptrpKb7yZMVv8KkB7mDuTJwJ8JAQJUqIk1zZNtdlCEK2rPMbLRtN1+D3UQu41h8xcGuDu1
M9zmEdLM3yEp3T7gE98+JItPDnO7L78gSACAPaJ4322xGLsca3y1z4iVFlE/4cL+WLSMLz24srd+
mdv03NT9gvGeBnHw4oQbH8gm+rbAN6v+wzvYP71ORHwSESFwerSrzRkx4eO86u25WcGzqxbTZUZa
jVGCtZzXZ2IksCZg+6pFhwrApmipjt9TOs6PaP75E2ghaTJV61nDC3RJhw/er3WSu3S3Mo8A4d6a
jWoZ/6N0XciB0xoxp+nE0mel5/0YYzJA8LbCvlLbeHONUgECge7DIfBi47g11wTQvqK0zwMtGnKe
aExr0LbDyAwglt6QDxstDO+ugx0qsnnnRN6DTW7np83RGKj9PkfB31p09XcKwPd+kktM8hTmF+Fd
b9kKdT9wa52vgJBAKeqEvWOOG125NVq8TSQazxsm4O0YRzp9553HWAvvpP68VXvb/qdhywnbZ+tu
ZC9YgVOwBjtmrG03aIQTUb3VA3eZpCRQ5R7dbJD7Bcx8tng5vsJea/+d4p8y2ysx84xjr/tnMyqw
x2nCqS0XtKkvPVAIzGqmdtlGjMA/xTrQS4U7DFfAlgAS63FP6xJW102QN3rDGjZEg119sovYXr2v
0j+tNmjfLfPTK/pQ9Uplgwch59ViIRFE7N8WqpE6MygHI/j4IElLuABiuhMhKJemkt1Zeuz0Z2Gz
dU+Y6Pc7J/b4zjccXnWIPzGCFc3A5Z53fUP/wy6UqA7M98ogsWFrEOwHIfmPau30l3U9G270up3P
O9DU/wYrtSxpC0j6MFJMsECaW9TebjQBSm240pfGDgCuady7vgCf3pncphGui5YTlKYdjL0EUl2n
S1YRmX4AmKuqu8rg/gAc1ZHqBD3dAN1n7SkG+6Fq/s2RHv6YbkcJABu4/iwDKMtcBL1/ZvXmk3sU
T7AZdGrBBvKacvSxkz8T0ooH5zs1X5yjOswVaRGxM04buCOqI/2rB0PHcKKhfDzC4pPuZRc0448A
8vmXtDFv71L4P8tiGxVwY1Jb3OEAWCt1DDiMifO0Aamd45ulYVFZ0GFoI/f6V9uE7e/JLn1w2Vtp
koNsku4HTP0SZ/ucNjk3Cfu5jR9pDgl+u+R9J/1jME3S5KPAZmgOIh13fSCn96iF/uIwNMncHuVM
UJZDIXt4Iu8RQGACshvdVoxd0qIKfGtKByM4Xq4WAFiJ7rz9WkEzZ7hdQrDaY9sfEmE8blq92isu
YXIXeAJGN1nWP8CN0y6n4bwDmAxk/4rYUZyYYQwIHqlfouDo6Ih9ai9IXAGMa8bkrYb1gDjjkuUi
oxGZoMamtf4V+zl4d4TMzd94gJIDCwn7PgK2MNIW+zpi+Xtu++RhH6vFF3SQ01WodPmzAzvY8622
Gz10zmNCtGszgSD2Av7nO8J8cuyQUXK/zsGK8Rc40mGy83bnHf7oI7ArwPZYW9PJyeqms/cGP/6G
W1Hji1Bx34PNaHqIPQaLk4G5fF0ROeEJ0isX9JkWczZsiv7TCcEQNozh2mZkTak42CS1P7MUgAMC
eNyERbi3yxvIY88PgTLLcrh561QF2eMZChlu+3dYGVf7UWJl9W+1BHbOTJQ6Vi4TmrccRpW2eW5o
PYKXMDWQP6IBSuBYGwtMphkg7sWreBgNre/7sIXMPTCR3LKRYs3sPO79OIEeGdC374vnQ5ko27zj
+wiCtyXZWIfnlLikWDF+s1ww1kFQgjHjI7E7TU+TD2AiVSfoaDKJtTz3sm57OKEbNb7/R/t2Sw/4
K9wnLjckYyvdgLMa2iGELCOufFzClb5rM7gE1DEUPEKHBwoGes6BX3R/R+7ZWo44CUsGLBfpGIEH
k1WG1RR1hSIRHusU7w2a9njf/la04uKhGTC0Yfzsp/0GTUXrfI0Bu9+lFixYvnJmprKpQHgcg032
jx672b8SqW5eINMUfhmMp+NhhCpkKYamF10xYwoJPuBUN43PtNt8fKcGH2ItGSBtKA5kqjbM3nYI
21+gxy3+Sx8l7Q+JVRdcwQIk/rAR7KF26EixP5UBF0Bh4hG3yUdt0EZAcQJj1EuzoboUCGkLMegn
0HvkUYVCc21BhBPwITWZcgEZYPWwaYKLkzdkeA0bG351bJ2/IQT1p9R0Ksavt3fQEjDWLmdP27DJ
t62Nb8TclrC/SrcLR4Wf0NHt6PbwhI68NtTt2RTsSVva3bCkQJ288RHN8IRczOGttgqUN+FsuDpS
44eOulopYMLL/D6QCn6Fw+ret4jxukCcidvPSdX2n2sVh11eBavac7xwXKUIYo9WtOgt8zmsTCAq
C5a5QrvnwzB8jmkc9I+1sMly2nCDpyWZ6o7mqAD9Q2J1kmQRVjt/gMV4mcdoyQEAaDeMt6ygcCzY
vPbT/Wx1/aj3WJDMO4bh1+O6LXBF2f0OdR/nWWBYnDIdATCGnC998VCnm3zu46DO6wabDlm37oCv
Oo5e9ZJaHQCY3pZ2uLBxxjiI0RPXbrL3a5MBQ4JdYdfjaLeUhNhPbMbmIVy2ZjtW8Eu1n5MGl3cG
e4iiEkOPtGVAYqktk0QuwS1pY2mKPWwovS54FrDnlkynWZAM0/JrnuE5YLM6hVcVyoaO1BOiRCpo
8appeoPTFH3uE26eTKL8bzwqtMUCawPzOZk3ZdAp9NFviAg5ZAqRmDbsRY99VIILTREjtnH5X+Oi
Lcj9qpTIARrE3zStNtCjxq747AzZ78dwGe43oUGfRPNSlx0z7NuxZnsN4lbbd+pA253GVOJ/CYwx
dicfIEL8XzLrBovGEq+tHIPZRndVYOn6mNSB+zcLt/1NTLdIKJxuczrBXVAd5o6xFXK7wDTFFHNW
yKCtbElgNvMvoSF472gMe5Kh0AZfkA7u+BlbHSG+fJZzlSNEMTxtWiKfK4rNMeHin109kmSWiAQ9
4pgJih4f4UeScdg88MJA69E/yWlM9APD5x2VTcqqD2TSdMNbMksg6BahjKIwQcjv0IENwQukMuhy
M7kJ9c/LvrtWMUvDYncV6pzdm49gCXmXq21tSWmd2l5jaAcW/BIVppOq6nRbhojCrArGdxHnfVTv
uBEGrjrE9QnrMm8jQJ4UdUplFPyoACQddfI8TcR8BSAt12weB0MBX/kZFjGTHtbSqQCkjsfXeFcH
QbqWekr4Q6SG5sP1DE19MIKmZ0Esdwj+NrBCfucsyAVGllepx42fNRmVBLszSHmC0GVH1xZTBhq6
Aif5F/sVHXDkFMc5D90u+MV0t98CY37z0q4keh5SA8xRcLyfQOqi06wGwz4uybnXEI3B9Wka8BiA
rpYIVB89ajiPHVCulZuTIbN5QMs1+cMCp+4EP2RK/3Ip6rfedRL4xUocgL1gJAfUndoemjRsIFjo
sUBUgqdOPtRSOdD0cTygFYPP5wBCVDTfpA/m96a/QUqQfbf2ZNVuFcJQekCTekxqd0jp4txBzSSu
Cw4uoYJuhTcofFPk3rB/AG2p0qO7PXeM+W9NoobXbUaY/bMUHJ91EiE8K9Mhtu4yBTmJLaJ0qP9D
3zYhe40PePyTUGjXk0hh1AZiyLYSdwRQfZUYDUR4JOE3OtcQNJasBWzvkoa+S7RdNeBDOnEgrD1r
DvsU/0/emfVGbmR7/qs0+p2+DO4c3L7AZDJ3qbSXqvRC1KLivu/89POj7G5LtFI5zqcBBu02UC4p
GAzGcuKc/9J/SjFcD5dVq1TfOvCQj26jioT8hlo7GkaT2rJoCxwiMsWNaicKUmKUoc8ail9cIdmJ
OqE+mFJN0tiL8uZyssgON9yVvAq7b+rNaypzY7b307LpHWo8GsXHONfkrSB2DB19kCYV+DEufvmN
b962BpdRoAgWKuhJOtKspJYM/qjEvr3U3VDbSbgDFAc7Goyl7cGZWtVFRhaug3CdOJXlKc9SFPd3
Y+VX4JlKkY1OA/r0OdbaJFsWho7roar7JNCasXcxqLWlpgIEO1akUkQcXPkAiaehN+IfkRRVT25u
spDkVgd8hSTKAZBbGq8qy+h/BVVZtUReOYIs1eBml5Ebq8pSagpJODZmSu1aVcysWHmtlBGoEbQY
axJcfbUOWjtOueSPZr7p5L7oKa+qpQ1dP0vNT65VucGFH9TsSkqa6D1lQy33qFFHSYRpaTfeZsgg
BZ8aK80VCkma0q/lKLRrTugp1E70xtOWNQIf2ecE9Gh/gi57DFM+41q4jS54I3siQ+Q9ETaY9e+a
lVbPZzEF5tKigzT2fS9TpajFmExyTO1F0mfqCebVi27Ke4B1/S1TBMY8hppDIG8Ml4B1J3ms0k1t
AwVYYG3mF06iasSlXIGH71ym8x+iiLXSCRJMSdc+V6xkxfmemrtel4zzyGZzOVKqiEFmgrplEwEW
Hfjx4IjwlE/HEe7K3BKb4F+JLJ2MSZFqyZcw6YrvPSnzcaHVRY4ejihIN5336Wb0Ks8vzCi11XEj
ut47DFLMutNK5e681mc0DCGrHRJ/5bhRBkiYutrKO1nOgvN4GC8Eh1eKJnYayJ6Cc/VmCHN5Jdci
XWMAJs4j9cxVTuPSzmQrpu+ZsBMkHw3NVHDhCf0TFP8ja3KucipNFoul2Q0bCvbf5bhdNEV6c9aw
zwVOuWeoGX6o44al+DW07RVO0tl5E2Yub5oXTQM0dioARkaML6ciVrxGdp4Sx1zftAdVoedyOG5w
/wsPmVeU62LUzrOoUeYu2NGYxwEBxrApqjL4aeRlfFWqmf+HOcJ//ej/l/ecXf++JVX/89/8+UeW
D2UAbmf2x/+5zxL++e/pd/7zM29/4382z9mnb8lzNf+hN79Du3881/lWf3vzB+rbZMhvmudyuH2u
mrh+aZ8eTj/5f/uX/3h+aeV+yJ//9c8fhAD11BqbV/rPP/5q9/Nf/5xG6r9eN//H3039/9c/F35T
f/vLzz9/q+p//dNWfhOKZmi2rOG4JPTJEaF7nv7Gsn4zdUuGc6mosoYQD9t6Cv3A/9c/Fes3VVGw
71BkWdjET/xSlTUvf2X8ZkBs4X+GRd5Ppr1/9+vNh/nzQ/0jbZLrLEjrivd43/EZd7fZmeK5qUul
RVemDHm3z3RSMYFqU/AOpCLZYida7pVCNn8CUCU5B3DeikiZYaG5CNRE1A8B6b7Pkqw/+hqJTq5n
ec0JVPdVtDZxIwVIoZv+TQ0XKoYebrYTuEkSNxY5u9zx5dj+2mN289RBj7i1JJvNZaFpwpaXQsWc
HaB9bt2NHWk8YCOkyS6SMtT3Vdt7t15uipygBNrGggS4AcNJrq2FBxTRdEDJ53u9VbzPhaW4A5l/
0EkEhr6rgU1lNQktH26NUh+Ca3CHAVGPWsTUiEvTzldoOITpsjLAzztNXEUliEYrvY+oA9zAQBiv
tTTr9irYZApXcQnkvIgX6miklz44j6fW8Ia9rmn2hdIpwZbEQreM804CbVphNyACI/vuNlW6xtij
XRY4FG0i4WeXODn1B+4Q/oqcBFIw5AE8U/cvCzMhmS5q2HCAzMdmoxe9sgUetWgQCnBwIP9caoa3
KCxqARF4xO2g63CbYyMwvsaBlG0jz9MuerOHplEQqtemflcUHQ4DrtcstUYeMR8dymVp2YCkNf0y
NdT+hzsVGGJlGD5pEXA1M64HyrCSdp9bJrh0veAuAGCh3aiGZDuJ1RaPdSzr+wLwAtjFrjZ3Uwa6
XOSEoDvyOT07RSuukEFVHmSqMmtzbCjjZdF4M6o2V0KDHOhKk4j3YHqF1W1OpA+EqEW7tKjsrAII
4bMlShEmQ1BcmD9ycSjCeptInreUcLrgfmXVTtZG2sEnu/9okl9yWk1+BEzcHgYRaZcdbJ9Ht21S
Rx7RxEdaFzWEMi9ACAKaWbY+tlcaA0BQ7SPHkBiPYRYYC7vzta1pkIZgUtqmBqbVbP0F1+aOfBQg
V9LHOuEQskmW2wHl4mWI0TPtZ+2nXP86byBk67KAXLw1ea1oXHZysDWXQMylgwqEJCaf3ZTAb4cy
qZyg6GRli+UDSGovpLJDDca9pZae5utRFy79dSnwkqso1Ktm6CkuA46lXlHHigknUA9JQSEW1UEM
TMSlh6j+ZzJBJqCAOGnzbeN54iIudfk+sA2JMzK1upVRUx1akOjTxG0J4tFsF3AIlHotFaGolxJX
LYnfLLy9EUUGsGlfz/Ydad916lkTlkxo0o3iARdQFHQLZfVl2XWFfEmZoH707DC/DJTKknjJrCmW
usDrw8SteKMipZNsQf+lK9Fp4aXUdD5Iky49xK2s2U5GuYEqDJ8IHV0cGdZIhlokCAa/pgjhSw+y
UNNL0nBlDa5OvtX0TGFTKnDn8VONq5ia2t3O0Ft9p7q5+GUOtnuD82pSOkNeK/dwNGuIiuBJhOOL
wTJXLtQxUk2uW16h/SegrIDt0yk750qEDWfT/yD+xlfPImW1qGopvvZDSI0NvPl2EQYddJe+qswG
YJWeXY0KDvKZATeM7NuEnvM96Aldk+1yIzH0RRN2yMLmYWzKVIHCvmMf9sRTbU3Ez8Lu0j2s4HEv
qxYokDroWakhEMZrJtdwoRRmAQwiG/PQiQzSCwsAGrZTcLpQqYdMvq3awD+olHqvawpll65RABmK
00wVC7dplYuhjWQBcjUKV2luWd3GrhJz50pYmC4qVEg/6a4wL2SKRckyToSxqwA5OImnZytwb1wu
FURdbrg4U7W3QcLshNSSgghTKzhYiJpeJJZUPhZYgw2sRyALi8AdbrNKecD7Irgz7KT/mltGgS5M
50G+1CVl27p99/xyIP9/HJJoxATHQ5K7MvjHxbc0+vY6ipl+5feoxBK/WaapCrLJZA4gAyFf8ntU
Ytq/6QoAfs3UDNlWXwUl9m9kCy3dhhTIb8m6xiX6j6BE/81WZHC0hqLLpLdAOvydoGQKPf685poa
wQS90i3g2IBzlXlokqfApdmn+5UoW/3GNji9agN88qLiJniCff/2hvnHs3CMoqCjWYo+Vx4M+pg6
kZlCyYxin5UnpZdjzn7kgh2+jkJFnBDBe+/dTINdA3Aj0duc3G72oLiw3qKqg7y403YaUIAkShyt
oHj/6oP/Eeu9ju3eyiX8/mqmSXSpq7yfNhdk1wKTfJ+BsqtGYvpaSFX5HRhPc292ihCLInbdyzK0
soGKWVmZq7//cMJdU/BoRVX0aRxeXU17KbAr4KH9KtJTYEYmFEIyw3J6RUY0u5R1UV3LSmjtwtgN
f3z86Lf3yd/f2wYRq/MaisyLv300FjiqBJCnX7lSmFwqoDO3at6cunOL6eo+m6UCaSJb1g3mjqbM
3tDE6J10cN2vYtFH+6ytmwsEQ4AeJ4Vyl5cQqKLayrBVj4fo2qgaQE0IZl6PYdv8PXGVlzcWCNZx
ydBs3bTETI/BrbU67BO5h7VTRNCTwWxgs5mduKe/NDN/Y1Vm8QsuJMZfPIU9JesDKrr9SsEWY1wn
IhIXYxFDIkPLbXjSbCOhMt9VqQ+f2Sihg6iWdy+suBYnEh5vVQF/f2GNfrDrWGxHc/lnjSR3G9T0
xG4qY2u1ifdZHaheK50X/go6mIcpFYnbvz2vgM2xIVl8ctOeKztZVtFJ+RgPKzL7/cqzvWcx2N7m
7z+EDwiaSLNJSM4fYhPmgJ/U21WXg2+MyJUv2Y/OmDCEgnBPYAIqbESzCVM2Gg4Y0TRhVNs/NIkH
VMI14r8l3/XylRAsNVVdsVmJkMhnC9EAitcKCjN9FLnkuCENlEpin9jB35kLRDNscpaJkDi35bdP
Kc241eEPdytKWHBLBECIRdoE2cNgqLKj97W0McCTn5iBU6uztUDCGIiEhoI9e83s3dTIrdugrBjB
bgLJE1AtvZY9R05OanTP0r4v48hM0FA5MNB7hTL09g3jItdgDJAdx4eCazJpP/WbZWVa6FhjKWMi
QVEuhWTZRsGGenQaLzNzCJ9hYFRXYLnhl6QAgPqdlaEYcWK+vjMOACRhq00ZDEPM5+sYDmrgKWq9
KvVa7JPOTtcCPZM9iKBTvjbv7D98SI0TzdZknW1o9qXrFkRiBplyZRky1/Z8w/lyH0jtXsjeBWBq
WMOhuUpy/4DPSrH4mwvT4NE2pwk7rEqwPZ22rw60tnHFICypWnWmDntfcZNVhpTwiWn1l3DEoDjI
gcIzSMlY84xu29ulCcyvXo0SXJSMy+mC2pcMS8brNqolrT5+KUX8ZfUYnF42o6kYEB9ZqW9fy3Oj
Sq2lMFslg+YT4fcxlzOZmKJdlJycgMKpfUPnSeL4G0r/ceCI2AyCrQypBLZUJ/vqwquYjWvFkAdv
D8eSe2RfGM0FtwUl39p1C5CFgpBwPBK8QOtiyuELJRqzblHqwFXXte42w9IFMRkv4Gx64cLkxhWs
XSAXxUZDhL1zaj2n1qR6iXrjq+UYLk0rkT+jv6pnixj4ypcEgyxlCTq6j5wmseA21rFF+FZN+aRV
qFvcOMoSENJC+DrcKAiJgeqApQz9a5Ip2XBAtdWwrovecNXVYCN3s+A66v8QOWoaCxCOvbQIgNZt
U61VAzjvdnMHNCe8iyy3xxhGTLjlTjLt5C5FealahmmjqBMsJYbcxoUxRJyqZZ/IrSLzlmjPQDSq
KzAuy0bv4iurDCL4/lmUX6eyKgVLC2Tut9jlUr+kZJDKS/Je4V3mF66/dHUz/EbRnqx56QbDc+Ul
ISBbYHfPQGIRC2jYeeWt5Gm+v3MpxF6EE8YKmZAm01egWEZnKFo9QkDHigCoRM1YaJ+UZvTgYehq
lV3o+MNCTCDRbcPF8ApJjT9lXqnJTtPqJYwbu1Xa5WiF0MvjhtPDMbFlhLXB8o92rQQNcae4UvpE
TXYkkUFFOVpO/PnvHuqIPlo7SmSusjEJ1iUKuvUeGqfyCQUd87Gu8zZgbsDBXwHjCq1boLYwSc1a
kW4sKUI/IgNeAdegByaDkgGRCFQgAg+Y8LUMdM6qmnZdl3AHIZB79rfcQNhkU1LLzsH6WSUEDwM8
0R7mpWbS/aGpl2kt3EstbQf3MLTEfctijKU9iDqQZShfaOHa1mo3O6gtECRHYe9pnH5wtWtybGq5
l5RCzxdkSTHBicc+21tpQ95MRYOhPmSm1sCkxgbK8RIReHDNpfwxCvtBWVqwYuUVDkHKVdBSPe3j
oiLhhabTLwKB4ZEdz083AVrOX70hJeOAAgUc7FppVGPtR24BUzCxwgROTxb8qC0zxDUqHepvGugt
NCCmCBuAfVL+ghdi2k4V5/FdYPS00edFqABK89FJMP0aGlclF8Zdr0qwG1C1CQdHyfi0q1Kj6H49
9uOYkIpRMuE7tdrAiNfzXFoiPVFRnq+BV0C1tipJB9KkJclSKTIFEQQN8s8us4yOiczO0C17DM+l
T/UQ580P0wMa8FD1ti0tkC7JH3JEsfsvcJqqmx6FNHlRsxVaJJxUAOEIF4zuWgKKE7MCfYrrLglD
5q+hyzu1QRsfJRnfrS80RJse1Uo10gXRTWytC1nrfy/q/a2cwmXwo0R861c9L2K8qXtc5c/pXV0+
P9eX3/L5T/4/WO7gNH91kEzllDf1ji181H8cpn/d/W+C6N8rKFOZ5OX3fs8wCKH9Nl1xDY3ITDe1
yUTo9wyDEOpvnGxCs2xluq1MN6d/1z2U33SdSolNlKNybZzubv+ue1BH0afbpG2jbDr93vkpBgkx
OJP7g6Kqb4872QP17+NhcfBQK4igtBAsKdKJQ/xtTPRn43T+TYgwVOgaKJ186F7gWNXnPID5aisn
Dm0+xavQ88/mZ2FgayIXEEWVfLBxvEFK1gV+++ornswY/Nny7DpgycjpNH4jHwpvXMUKukDoiYRj
thn6S0XH16d9/vhBR15hHm2kmH8qcH3kQ2ldivLC1E5FaUeGfu7ClzXKqAQIrx0aTMl6ReOj2svM
Gv/WjeY/A0R6682XxWmhldAlYIB6x8gfzJy0239yc+8M/LQY3vum8xyNFJIMlfNcHIQ2rjXVQzwj
I9gC30VFWY/aK/wtF8hKwRXzthwx15izLi0qbey8F+gyXJHIXnGiHYBKXoY+mgTyHtoWRyBFno/7
+DZS/PPdpyF/FfhmuW61ZibLh14Pv0zCb3noO2P0y9aSvdDbE/eJYzNj+u+vniLiVnC4MsIifVKJ
LPtTfinHZsZsxXupBM+8YsWb8uchotQEjco6kRl5m2n7c2hmC97rMyIKSI0HDK9XCBuYIzGY+GH6
V3KJHl62OvEFjs2S2cpHRQE0VjzKB119NvrqQM6FigwFpbhzF7qbbGLJ2quZ6Ygs3meyvvZE85BQ
UBng2noWd5YB9Tepc7Dg3jSUkSRzvCoM3yHkdMjhrxNPWgVaehlSwLIwQEVcALkdYqBWiVdtLq0V
OJ0jCLTSQywAsK5ffu6Hx7ypgRfpBze/TAfkHCFbIBL5aSDN10jZwirGdUa1IWr6T10Pd9rSF6q+
zzJlHRfRSng1Wddyw8bjIGe3q2QoRFEH++2pxbDaKH9mCsShAJgguSTX/Akg2SEmXI5msrC023Ak
5lDLm48H+dg8me2BKdpmvjWG6NOld0X5pIUXIpNO7K/KNNn+zBr8Z6LMnePCsC25n7CGDApAsGco
ZyGcAAFtOVbhtoepW1crT7sO4B81XJzxMl6pg+V01G5yxCt1FUpdLN2rJbyeutlHOGoNnGWOROZm
aNoTE2269L3XzdkdN628oslL5nPb5iDGvkQSUg3DkwiGZVZ+QYRyEZF/ODHe0+R972GzPZVl2Y8C
xeyDarmPk3xqZZEmLScqz2K0pd0QP8O+Y2npV7VRgx6VuUEa5kENasdFqbGtPSJ3+dGLYyp9QB89
Jnwp9ENuFAuLunkU51sTFgHQ5GWLPlyGH1IIZXQiYWpfdeYWaNcLMdE6oGrQSIkQBBmORQhBPwJJ
nCbZRunHZY3akSffdeIzOVU0bxaGe29Fz5moFkl9Kmt/ZAOc+8m5EgoG6EHKB4XSeCj3y8BdfjzS
yrGmpyn/am/NBPeRRBJ8VqT6fSiO0xWd5J8PQjUSq16C4ocynJJy8X+yoMGiGDfAxVK4lZfgc43x
sTdRGxQ6x4u4CIOb1ED0SBirVAHt+3Evj3VydgAYWagWpmEPByA/W0/jNJN+fNzykQPsJb326vVt
6JowvRSOFv8C1uNK0paB+jMptiIRJ+KDI5vHBNd5PcI5aefA7jhkaokT+3PbfVOl5497f2xcZnt/
NLG+q4F5YduLAk6IfuLAPTYqs/0uj/M0zAXtGmwjbgPVEEx9Ue6sGhREefdx54+My9yMzojTCiEY
HtK515nxKSx+GOFZnsDUAd4OeWZ0MBS8QT74pZOqWwA7H3dZO7IvzU3oUKEg9dj28iFHvyMJy02K
6q4xxA6aFSQYrZ0ZfC0r7J3LhyDcVcJFnVm77+raMZH1hJPmCAhHEtn7roy2bRus7UpHsyVxkE9c
ey5KZ2OB5cck1YXWRmnsgua6Cvqb1vyEYMGiSr4hcbeShl2tL3OYt0gb2fIacRvNC0/EdEcmlTyl
IV8tCak1+2RwEWM1S1jKxbq0pTNbnu01Rj6ALER2nkvKbThcqCg8fvxdjszXue9d7rtxogljPCSI
THRdtEaLZOUbN71rLcxYPvX1GYB3DqW5fXJRj6MEZ4Ct0t9Iyq7UTiyEY72fbRANUrKsOAKACFkx
dOTH8HEcfgHrBsAtTozQsY862yk0Lav1IHTHQ+z9aMQBBfITB8ixhudbRVjmwMc5qUsfnRPyTyc6
/P7uIOYmyTCuhGm6yngwqnxtiM4ZUv9K8k7sye/3WsxrhCS7y0oNGI6kRlsHRkNmnxiPY/2ePvKr
1eNFkLvkyB4PmXtXVdJCg8+ud6fwxe9PFTFHJFBr9rRyKAn2STub0X0vX/voVIWc2Ur38+PFdOwN
Zqs0GBCjNPvpGeW21h7MCKElaDofN35s4Kf//mp4gixG0aZhpWL6W7BGT93xj7Wrvm3XH1sEAhPa
bb7F4VI7FR4da3a2NPMaGdTC1sdDhwz8sHLPM0mgQva2u1RyvL5EXxA1DZ+s+F1lnDj5jn282XKU
FPKtzdSw5121MiqSa189yzVCzO0OSYRTPO8YixTIYuv42e1ZU2JePFOQFQSLQZcRvFPHrX6etaSY
V5jhaNlenU/99Tfmbdaszuvu7HgELlWVRUGzUXAZqMt23JzX7mzZRQVBYlnRbuLd9OpT8QfI7Q3s
/jXi58gUnlsX1hFYAcNmQ4rNb310CR/4xE53rOHZkkMaoNDijD3U6h1qnX505kDM1hwVD7TTsY84
aMadMt7Vpy6wR/ZOcsRvth4/6IbUrBmIML8xovqmqRIyYTCfS2vXp+c54Yq5t6BX+4jkZDzFRxls
kPZZf8rV8ch4z30FIRHimlPl8mEECj7s+v68s3DuKJjA5+QflQkdb5GzC+3zFoo5fYdXW32DgUVT
aLQ7cGlolrV3VhQp5r6B6iioN0bsF12yT7W1e96lQUzgxtf97epEUOi0+wMabnq6HaQT6+T9xAnY
vrftohmRUdRlHEb7W1f+0ig2Dk21VF2kZcp71MfWQX191h5izpYkMgXCbUtz5J5MKqm5F+n3jxue
xuCvoa+Y+wUm0ALMOmdNyjk1NFmGssYxoJ9A6xyb2bOVGaGVF0NWGw+9YiAyj4rM08fdPtbw7DQM
wWrkqcnQI62MZLDbnNfhuUtgnRqI9PQWwSmY+pHa7JkdniNmBhVCEIEMe19+rSa7pjnLk5RK2ds5
OBmoIl/D90v9QwwWxh9OOUkemRnG7DhEtK2CGcQQ21qJfIO7aJTr1Du1m4rpxv7OxJt7/8kmqD1r
CsBE+FQN/rWPtI/frAeg4uCXV7b+kE3KeVEF1RjpPDNYeMgjic2grVUpX4pB3gaBd2Ilz8BG/07V
wrB6O4wByDEIzfSmQijRhbWsoSrXi8ktCAn0YFGHaMaat5SmF2dNYGO2oNsMa5kmiYeDG/vXRZ5d
lSc2/WOfbXbI9m2p+3nMm5jNJgQhkblX8BRO9PpY47P1XFeUrpppttUqAj9xtLbku0BSTnwFZWrm
vTkxW9WxaahlVSr9QSnJpWC/1RTeOjWapZ89uTgOSDaQEkXaK0NzAAG9SPTQyaG9dAgjT0wRhHrW
mQiQwZScODSQ+ZL39dCe6N6RPWduOzgaojKSjiWMzh4poV0/nLr8HWt5WiOvDlRsxYqYYIVdZ1iK
bJeeckk/8rnmcEVtzFAsj2g3EPs+KxDwHhayP5wYj5c66Dufa+41WCBai4YGzXcVEK4wXkeT44EO
Jw0slzJu+lD9ZYePcmuvwvZ7at5rGMd2fKbUcNLiZ9xph1aDFfeIGtSqqiIH6NkmVwwHJ0rkwdRd
Xn3WpduPF9y0bb3X2WmMXo1xCcHMRvl6OCB+sYiCm6rDHwaOkwZ66eMnHPuKsz2Eck9TVKo8HDIc
G8L411Cft8frs70i1vXcDxDkOSDHPHAxOfNqrc+2ilGgN458O3la6iQIXCwGozwv1NdnG0UQ573o
Q0Z7yA5YraTtia94bIxnO4Qq9LEsG8EGZBpUFjtwVOcl0sSco1HECUI7BYhAg6JnuWgez5oVc9tB
u0XS1wDRdUBcXrmGtXdes7NzX6LmCzBVQ7otdfRPZzc7O/TtMMLLoHD7A/LjQfs9j6sfH/f3yFb0
F3aPjk5UWVNobcttKH3trWAFl/a8i4M2W3lNmAOU6/rhIMWoiCzK84LMuR5FOxAaZynNosxEArc4
s7ezZde7NW6CGc2qF/pteJ7WiXgpbLza33B8CaCfMCFS/1o3zadYSk8V6fRpdb2zd87xyaWh/rHq
XDRaRfvV5mjWoSlmyM2OO+jTgIG9GxkTFKnU0eHSkDq2V771XLnpss7yVeTeSVK+zjLcaG6YuEvI
sYFyH5WPRsFlum4heQ1YO0ATHItdD9EiDX90pbTTxbC13K3e3Nbd3rC2ub1zofwuyDTCwMkX8GqX
kw6obKySulqMyPIleFHZvlhK/kMpf/l49h7ZduaiGLVuJrgWdcMB3GhlLLEj+Ljdl2rkOyM7V8Mw
7SAoBnTiDh64GsO883wPNKu8TrovrnQjBz/j+FlK7oruUW+fPMKfj5977H1mu4ffy7WbFty0wZZD
1NKGs+RhxFwlI4IFm2q2RMbhW5tthzNPk7k8hmn3kQdFlGZ/wT8G5PvxKBwJCea6GJx4Yoinr+qG
jwbBXDzeGsYPFweUj9s/Nsqzc1uFsmxYKt3O3M8qpqvaiVTw9JXemzSzDcTQ8tRAarCntJ0uWtnl
/8hkhbd6+rVNTgXjxzo/O8HtGPunticJKHCrR/UtPzHljxwE6uwEL0y5akt0JA9RsoGkAGUYTwDv
VHHpSK/nUMNoQOnViOg1hjJ1tuvy3cef8gUq+s6Yz6GGLoJvKcphBHfuBYKbN8owWbA67nAv+w8+
YKxR68A/6+s4C68DmJaS+CRsaY1aJP4SWNz6+PBqwz6lcKl60arIG0fOzBsBbFqSuKXgfZg+N/kW
WXkZoDXK28uOAtDolc5kMPjxa0BVen/uzDGNGvIKGNZyq08qw4FesmpyzbGoOXfFz9AVy4z8Esh2
ysMJXi8W0lzomWEEE/W7NkZmoEFOimi/Kj+1eQckLXUsrVlLRryNONhLY6UgZezKHig1zVGBbuVK
emGkF72uLbOMDTuKV7Z46LWfGHqDufli5tId5gNrXUmusui7XH82GwX1U1TXJ/Y9WuRqiscF1IBB
+5EjM+ZLIFqMdZ1d+/5jHK4trbgU7ej0yKIipptiONSON208kfQRH8WTo9TR8LUeVITCy/5bjNNN
K3+NMRisZNz9Spk7Je4Mg7bozQoXMmnhJQ+jfm1iY+lG5kafTDNwTO3i1Sg/uAOOHp62imT9k2F9
ttSLCBEudMzQqLZXZreRXGQkQvnaCg3U2aVVqQg8P37BfQZz/6TW0XWlNku1qM7bc19SGq8O/lFz
vazQpyoLXiyYg5yyzJ5RXv+TE5nDOCgqW7HZEWvn+X1mXVg/s4sSrXqUQsd1LrZetEN94uN5eWRW
zmEdge75IAq5SbrxHs7VovI3RnGyMnlkv5xjO1ohNRn+Y+Q48YI2ym/4WgXDr1i9yOP7ONvZzc5V
b+oYSWoTG7O7LO/2cXUnResEHZrCRyTEKJfopS5s7ZJLExrbxZ3cNFtfkHow/aWV5wvXui297DM+
8fgNTQK860QRS7TzFpINOS3agEHrgNc1eNNiyGrjJ6Ds/RA94JvU29TmRkLd8+PBPLIHzmEetWb2
7iDJTAhIMa5EFfzmvIanr/dqprlxGZSdxDgmWHkO12V7/3G7R77+HA49+oZA/YSvb1UXYbmfvGv6
E1jdIyn6iXTwusvAwwukcTgqkYgBKvhzMg+F8rNI/XDdsmMPWGlPLjwfv8iRgOIFivd6gNQIoWQ8
fw6Re61X9yUmHka1qNsTL3Os+Vk8YYkgH9uMM8hFIRE54lU+PFV2sDQw1Pr4BY6slBfA+qsXqBrs
HZspYpHTA+xTXPt2brVn6hrRiXc4MjlfUn+vnoBGOKrmNQc0VzW1Wcfd6uOeH2t3FlYghRmrETSh
Q6Sve9Ri6hMn5pF25xjeTlUahBbIeBq4vstLTz9xCTzyLV/S4q/GIc3zUqSlNxxIqDomdm6DjI+S
hg8Wcu8fD8mRuf9CAn31iFJqWs2ayq1d8TkunjTpU4njlSpX1Hk8PNknwPGpwOLYME2v+epZmRE1
UhqSouprLDcwrgZodt6uI2ZLuBmKLEWGfThYSCAFh/BUtfHIXBfTq7zqsohidfCnqmBQV5d4T+wy
3GyLRjA68V6WNOfjr6BOUfk7keMciIpgeN3GCrubqV6kEjwV9cI2i+UoX49I/QxxhvTXdyQiJLD0
VrBVtR7F4isdPntXjIsQEex6WLulQDm/cDop2JSBvezz8T4vHlJcp0e87K30OUouJcTaJER9ixK5
XWv9cf+PZXnnKNfe6FNEiFhZaf0lHqpF0bfLEM9VO2lXqf8dpxnCHOzXKTIU+U3uXsXGjWl9L/Ny
WXDUhcmk+R8hp1scRvJqkm07LbYDXsQpfyMwhhmcBPXhj3t75Ch5iWVefdS+l7A9rCk4apEzeRhv
1PC8JOwciYg/TIhGFZ/RQ1AFEmhYNifW6ZG1M0cf4ipuyH4xTRDrR4rpSPf147FAePD9qSdPU/LV
aIwYBWJHwQW3pFiilNg1lrdR95SIqxJ1b1wlnjwqAnH+dIMvY6M7prbHB1N4TyryaI2C4SvJDnPE
hk8Jlt7wqxuYm+GXuCuWsAaAqX0VXebE6AsXm9BLFxiLLzqzXSo15t5ophmeWPQexJJ+eHYl1McO
fnghJ7civ9QTjGku5fEy1g/18FyX2xwTBOnrZDc5Xkv4S6/j+r6SQZ/L0nCJHtetWWKyZ5XiMdIi
7nf70vg6dFeYnzi69VSXF6XheO1jGhc4QPj2CgOGVTL+MutbvHQXtY9TN35/GhcUDcS7vixU00GO
A+3k6tKvsXOo783hPsivle6+6G7RZsMD4VpO78b0onB3svQpSrfY2+bF1VDchdrBUPdjYDn+6GGT
eQgnz5/uKsLOaSwfEKTL1Z8VvF1D7IPB3QThRFn+GdfdCsnIK6uoHgdIT77x6HftspJu6LrW/Pz4
yx/77rO7e+upXZHJBGoQS8L6UyCduQZmh6yWoNuV4Vx06BTIKJfjqa345Rb91z1SnmNCC8ggvuf3
NCy7WEPhuNDYjo9gWyItfP0hFo4afQkfv7q4S11I5ldJ/+FipTpaO9t6NIJnvU9ukTW90aWt3kZb
37wTYbnWuZ1isKap5wGj5Dm4FL46+iwCFIabJ6jmHWTvxFK13l2osj2dUa8WaoEbahjCjDmMsU6t
3fGLTds/qP2+/T+cnVlzpbjapf9QE8EMumXc8+TZN4TTaYsZJCEE/Ppeuzq6o2p/6XS0L06dk1F5
MAYhvcN616NHcN/50Uaj32pMwWiq4Dc4IH5n6J9H5ncuV39ebvCV+O/dwwO+tb3+qhSodqUXASHy
92X8Rd0Zpk7/vXBVu+3/EdjAYyXgJXja3htcyk0cKWDrADR7mei75b2zedMX6NoIYH67TdPOCecr
b8K8LEbTPQvNyTGDX8ovPh9Q0qj9KRiYjqmmyG4PmjhYGHU34gE4QT2r48L8NEm5apsPze/Xsm0P
Pc+C2thUE0hS/pJQcFmW/kHwY53Fg9x79AjSpONgLt754Zu6ifRh0DgbTYacnrEL7JZgSPPDC9+c
CCUo05VNsYINM3bfZfFNkPDVCrjZcOBtYoEXhfvVQXrJ3ecMlau/r4Gvrnyz5czw39eklqFZ8q5R
4zB5/BvR658jBYC+/ru2WjkB+QRD+K3wu6BFppy79yPQH3+/7Runlf9bPNFvta95m1sg8dpIBeHO
yHNvaysMU9W6iarUkFDrw0cDM2snYE5hq9EA+wEXS5jIs/IwwAV1phq4zcUH0fQf7d3w8/rv77tA
ut5gyAG4VHf4bT2BUf3777/qF2/Ivwn9qcoqG76eC5TrwBxG5neh3FfXvdlVqG8WPTgfEH4jnM2j
/ONnt3v9cf/aagvt6vYLvOLWdJ+4vvmhKFn3bz7ZzmpcpgF1gOcLJ5IE9NJv7ve60v9wNvo3n+yo
l7LPYXGxBaEi8LwFfhkPfmMFPfBc8Gul42c7I7EYopJpoZ2fUcgMSxuTo9Ol9d/z0sFY74x5X/MI
Lkmw1M/9PN4pjFEOdRbhlMkaTPQZ6QQ0sQ4wpLgakjwv5mHpTpQBbLOSBiBZyNaHoxLPgOitv/nF
vvi9bvaM0qx1i/V4YPar1W/YdxaPXy2bmw1DgBW0wDUXBYbqSMdUF998P39OF/VbkW4+WnDENSz0
8e0jsI2wnulQH8lLtHX8HOHl7x89lVvNLlVwtMMwHrYls41Gb0iEd/+zK99sAJ1YHNg3Xb+naSUB
uv9Zl0u/Ve1qXQbuFqwBgRrZyWf13bzDV8/75vOfLEvSxRuhbuf3LmZ72w490gdJ407c/eyB3OwE
Vmf2rk4laoNDs5cCJVj5TTj3xdlyq9Z12AzDOhP37lovrF3gCLyD1/Y3R8sXC/xWsWs5rQ1XK1x8
cWI5J0L/5rpf3fTN92j24MuxAjGoU7645LNGO4V7efyzZ33zVRYZwKXKxCJhmMbOQvu7m/7iYdzq
dT0dcbPXQfUwJPa0avvvNt0/7023at2JzLXuStyul73BNtumP+rV6LdqXXDwOGHw29oiMbT0WLIf
3u/NGewvEypBeoVNz4hMETj/f56O/y+KuRXpzh4GOy2vRMU5zU7jw4/Wwv/U2joc/E1cdNzx+DvD
j68Wws3xq+CRutT2/7lTlH3+fqf/jNL84ey9Uhz+HSxkokUOYEzTVjl9WFY+FCaN+0sZYEzZYlM3
Imyzq0txUtZWWMGEpgCiO2spuogncKOMAPy2tEOGUZ4BRAzbds/aR/ABa5uuVEsjAK+igqp3iOVi
MK0x0grrhUyGziCWEHCmjYDlgVM8+MWpxMQJXzvjwTJRQjl25pjK3gk9/lSPbN1YKE+XL1CIhK2+
WOsqdyB/dWsDwHBvCCfdCzTar7OqWY+d2ORA5DnT3O/FcFBmu/EHYLAuoKbAPj6nK1GbqSkAmjIm
E1JXh4JtqEV9VpwW1W0LLZ5dtTJxooAjpQK7WdakU2tC2hT+dikQdUmryD0p4HPe59RddVb9s3TA
vnkhHV0KLwNkfetXUdYFwJL+/U1/sfndqqeYjlU+ecgGimEnzGdA9OA88TNRgn4rnyLAOPWtha+z
d35L825u7n9007eqJNGD3zrUC6YrZqDjjNiWzxyL6u8X/+KDulUmCZAmZ8ekOGYwx1hGhf1N4+OL
J30L6eHNzMGGxpPOxxSROHywk2sU9feb/sc34w8f7K0AiQN+N8BACecMfBsXy4iGlmCnfeR5Fyzt
GALsBgYsjZrGjKT/qbnPPXSvlchSmNSfbfs7n5Ovnt71t/9XllH68HksXWz0uv+sAWr2w5jlVrJU
6AUwlVA7bM3+UfhHS/7sbd+azRpSTE2psH1aCX2Yf/39bXzxEG79hju4aFs5KdAUSkBv/Wb9XI+0
P7zhWxW+LXrC5JjPW28hkY2a9jJAIaO50P59s+t7X/yEa5HuX+/OGTKLKYbRDDAqkhY2SLozRTWi
/ULc1/Pzj57NrTS/gKzUnko88HrN9j/rUcCv+r93XhkZsNZXDSiMHh4Y/kN/Fio7N8tZE/hZNurw
29Ie4sa69Biu+Ptz+GI7cK5r518Pm0nFJx0TyNuBr+UEzAq0FE353YjCFyvwVjkPfZ85gd0IUayA
KOdOxxTaz27b/O9tmwAv53TC7lh6r0xbzn4Nz1Gzbr55Kl/d900s3mRMgA2N1cGWo5gP/Xeanmtx
608fz00Yrs3dBJNk9FIzPwt7qNTQFAorTNGAtB5quh5xs4j5d/PfX6hb/wf2gMpucUeBrrCVp0tP
oqF7nVBpc/QpVbVIbcDbYSUZ95yhKIuujDzBMfzvL+iLJ3gru7fcTilRYO+pLmjZfLMz/HOM/OH5
XVkY/16tvITIjPTYfFqfbnMZD0ATSd85tqioZ3BJZjOHUbAT94id5qaLdV1DpXrd21CdtG06g+Pc
GC+4QqjatPIfG/0I3iioo8E0Ppa+XFNMpWRQEGbG+EuNb5W4q8RKX9aSjcnk+SEnIGx/Zy35T6v7
T7/OzX5RNtbcWg5ftpaBWs/GhmK860GNhAUaDJ23UOHY1XqujpheaMTVVPlcmJe/v58vNtnbeYAy
dzDyXCLbbPK9pAWsatfCfKrJVvk/66sC1vDflzUDNTJgHUAS8rhcquTv9/3VurrJMzgvRV1b/rSt
K7xLLx4B3vr7leFif909/vA+/hGf/msztBU0N3UHWrcPG+pBhmb3y1U7qj/74l1BXdhYKzoeq56E
rfc25kAUlRtoSOAJykNZecE4rnK68/sJXmVPynvy3Y0ynrFiA73RUt/oIqFhlhF2a0Q/GWLnWWsL
/xd5ajMo6p1QWjxdOplqEPh17gr+risBM7Qh3xD8p3Yvk51tetJvDf7ukTEo+ip0r0ihCV4r9kfn
iLXp3WsczKkBKkr7gBJ77Dt+Oul9ahZwgQAEc+zmyzKZUdVvhuykDHjY+24EMF2ka2DgaqvMQ2rl
9pj/9sGIb/cdYRFVIkbLOcSofMTLS4PCRAPQ/QT3spGqS97riaM9tv1H7xloaONPJFUEJs9+HZvZ
XUs3cNTeZqpIJuu0LDsIm8OWRS6+U0/bd91mtI0wV1Y4jJ+ztjPzIuyMlV3ShIPV4mYq6LouZtmH
rt7U5AcwjQ9mo/zs8YjcUYZUqljTD6RZ6aqMOQODzYCj+Qxycq/D23PW19Mi0lmHpaH2oZrpBLB4
xNpPpm+qQaws/1VdlbdFhxJu4qCXVppPTb8l6qPQ16J4NLsy1MHjHPI8mrXD5I+pKJ1HkV0qaPg5
by5Og+FffMAErWyqEvghRKpyI0d+qq6P2qHHzKKZ6s6JlBI0vwOrl0DDthSoOTEoSWoKboLHr27r
gZbxcCAD7vu9Kvd2b6Rg9oQ9ph8A2ov8Yols7w5VM1SMAjH5aTYPoSyA/EOfzjS3HEC4sfrwWHGw
F9hnYZpTWQfYSAe+cEJoMQOLvNVTCv1xpLibLrkReLIBiO8MNYjQI0ZiOy7tO8c8CXJPp/ux3I31
aZyTCX8crv/b0a52kiFjcJZ86KsD/tnin+M9SWW8sASdU07isMqjEnXzRg2onafC5IGJPHscDyN0
KDn6d+6h4VtmPg8zg6oGGzEMuM0XUb1b4tX30zF7mbMXQ37W+HeekVawvis8mJ/X2r4u47LeZ8tr
Zq5KBzrhBjSI01Qf+/pg1muE06GGB2qQDLPLUGNGmdo3zZ4XsdIvpNBhsw7NjHbIoKUo8z7W5yPq
OAnV2Ir5NBLN81i2OF8wKYXogr825bqVfJ/VM4wKQVA222RgEFdg6CXXyMpvp1VjHyEIDgft4Ix7
5Q7hMMSqwUh18+Y79+3cRZ6oo5nLe/jWRyC6hHDJ2yNOAoPw2FDcsNjwRQub6mnp1s4wJSPdAk4f
uZQFhbPh7RjYWKQaPOQn7DqakQXk2phliYmNyMOsX+kFwq4gycYjV0D5SUFQGoHAZJlC3xSwwwf8
rQIPDGqMWu5JcXLso6efGh+67AiCdPTEDJnDO+HN42fDnHbUNi9TDRWKZQda9ViirrpA6dSit4s8
3W/vqqFYEa5FsI+IYZDaaugPQ4Vby0vT/+YTQDy+sylrcMasMrWsS+aDlljxALjCSEeDZBIWlOYq
MBsH+aiMiLonZA56Yccee3F5hclW6M/BfB/o9FCjmCI7HpXGHXx5A8cG0YA8SFDWr9+eT+2I5BNI
BYcKT4A0bwVgBZR5ITzzV+jxh8CybwEm0ixn50Lp3/EH24AuTxSrqV47mDv3xgjzBhBaVRG3Hol7
l5mPsuAHE9aTFPOOBLIO0+oTSOvjXrzSEXWXVjxzffplQNHnEW0/CRwCIJVfvTPDzm2CjMvV1T6d
WsOaI2MaK8wg6P1LBwl8PbFAh0hC1k7U+1fvpiqxxf3M2oDILJlmGfGlADvBScp5Leph29fJFbUA
gh2+3hb88hFjqUDJyW0tnpV9lOzRNTHAf9baJ5RQNcA5EfDgb0wEjvXaa5ufFVYQywjSt6tlbAOY
UFxV1tHAijHlHe3Qkzdp4o5pzmO/O5YKharHsriz8bHk7YBW/SYzyRbNsbAlZeRWr1PXb7BZE8yc
aVaOCp0O/bUR9/plBF+zxMk3Wg+Wd1kExJZ1VCtMnrGnLsOsJ6nwk9aK7ru2i21mo6yWx4BJ3RfW
a8s3BhAVVt5H4E4ieOXoRZzgQKupV9H/dsy1JRD09evOOff03VgEvogdTHRWJVsN9S9j2JS4pY5u
IJZau+OAiHA7OmaQlfdg8mqjjObsEQoiowOG3TbBz0x0D9qr4n3CkB1RZ0dEVNwR9sz9pJmOQJ9I
s1gPwwXFHhyhYD6+L7YRjLyMTU1L6wWr6MVt3wRyqdzgKNJ5mxFbbNnDUKFcmyWmqvdta8BVoUPw
xVcUOLCmS+r50IF3yVrsXnkkjJNRdWkLN1gmliTzysCgNC6cE4YB1zU9LKhgA4mqtA8XHoYQ7egd
vn4DhU8eokyIzMiBQx+M/oO2ncO+IcF1v1k6EWZiuJc45MW5qZKZHm0rmqpdjjFLr0h1K8VhDO1Y
WBV9UNSRbrzp+moyt479sMijYT8a9cmqJdpjZ6ZBwIUBZmkHmXkcfT8x0IOCD0aJ41DlTwONOEBk
ksLU4VKMDxrOPu7DSX3o4X+8cBRv8TMw+kFaeqQUWupS2/LhjY4aPkw7UCNfmzKLSgjLOj0eCQKy
ceV1cu/XIuBDE9o+4oKFHU2eAdKQHeoGfQhELU1VRbAXBmV0je354PVbid2p6/uwALw0JyLVlBOa
nkKoBVvVdoxNjMbL/o5oNKnGfalESloNDnkyIEWCObJTjuJVLlCeRdu3yD/1eV+Z26b7gFWkZpzq
fDPIu6yRgcNehiWLqTgVDHvwtO+Lx6WAJe7CI8CSBpSt7eJFNE+lmVQg9HoykZiv8SvsYBTHuywT
D14tndKxgX/ycoVBpbBoCywiD0AnGKNgB5ieCLmvvdUyHJjTRaxw0lpuO9IcjF4dKgqdFoyBQITb
MXiKDdDbawXOFxAokBl9YHI5nTpx6RkL+yyLiqVO87F/Hya2mmTs4ZfOCA+7jO0apeCMe0ZwiK3A
T6C2ces3s+kAjSmiedAiMPUSw7yH+idoQRtZ/N3o/DKNdZNdn6t1EhmosviGxFBtBzwCFxlGATxU
OcJPOm31Pmmr9wXnW4PoZUFMb/moQWARW4iwmZUnqnIic/6l4YBz4QYs+WGmbx2CaR0OFV6+WvCU
WybC3FmO0gHVw7avHwDJ5YoKsh8w6GQ5vz0uksrzY6phKixr18OsBxYHcATrpuy7VW28Tm0fufWA
QCA09gbgGpljxnwoEqNw41GsOGfRVGOYULt6YWwqua9ceVe6n659ytxL1ZwQgA5CpLxT8VJtCYW8
xGBhV65gEhO6EtiDRWJ/xzRKs68NJwLqJgCOdG93VSQYYsPOXDX9HIilSbsaBxurU8EwDgamiAvi
hontebDx1KSJsSo7HZ3fisDrb0bjYfT6J8s7WNNDPz8jZliNunoFDAI/3tpSowoxl4LNTUG/9T73
qU6duEQpdnEP0+gFoAaFk8RiRFgOTvKpaOpQmOdWich3enwYwNEioJLuBJG2QkIwpYb3lDdWssh2
N7ZOMOcT7J3YmcOtMufGyXZw5CgZCFZtTatFLuDFtNwWLMpQiyA1CcXoh6yBSZgLtilWFAHJ1eZ+
KAov9PQ144gWK1ygwUPhIgK0aPEmuEr3p1keWd8mfSX24EiGIA+tICMPNbhf+LioB31G2cMo2gWT
h/krq692Iwy/LTzmRVt2pIV+zHZeamyoHPY6BoKixfwcMOjnZmB9dc1aqLUz1SHDBNFEEOHDiMZ0
6thqpksFgnSLj9PvgJNG4WlEJA968ck3pv0ywHzDcvRwaH+7Xnc0iy3v3oSVxa4P0q+uIncWKw/Q
HDM/iA4zTv62r7QAJtQxnPSQ22LOrUthbRxknwDTRNnwKF2y0lmbwL58a5ENfo/aeMqdPM3nhEyx
ZQG6CNuh0Urnxv8oR1jlkDauvCnKaQTGsnB3Ug1JNyeDdwRmK/Ax1dcqCNWlPLDei111Mc05HVAD
6nRQooibTIV55n2zYwMEkRwSVh+JYx+Zbo7m2MOAFJG6jzTvQgZxPCLHkmaxT7u4WDyMq6r16LNP
D97ggQKxDTuc2Pf9HdxbAtc8y6741dj5acZOgynIlqXFUoSQLzQNfJGnXWuMCO5gB25g1y7EBJo1
jGUGqzsQf+tgTgwGO4FyW8xsdVAn+6usvwi+V9TF7vhckF8w5uuDHkaeVZHjSEMGVAyQ8GMXhyew
JY2D8lHnWTgNwclLDL2LKm7tFTwGPMOK8G2l/fLQYlqS4uB11B1sFOPeh1V51t0rZ7rX4d8t6ypE
0weDjakw0trGD1yAWZ7mHdFUPCovASsCQoFQqixmuQzc8t6gdQRCYjjPyCeQSKpyCRU+wSlrYwlc
tEBI0Nhh47orUho40ImWthBBNtgqqwHe+3w6EQunq2EMEXOyx4VXYePkhwXEZlNf61V1IuzTZ8AF
YYBTWFO0YDx5gdZ8muwQqKVg9sXBnu8X69iqbLsMZgwwfNY7W+CZFyTleT6kGUEWTFlkDnYIzkwK
IBjwE+Ou7+xPG670cOln3WmwEq89UGMDT+iAGC9m8Tjm55HkARl22LegZufFnpUoazAJJXTiwlof
tLJ7LS/DLDPDqqtPaHMhfgAeyu9TdyZnq8xX2UzWQ0X3NrCzDjV/V4hQ3THfKe9xHhm6VYgYSIMS
zBIU3EpIAywYRmPbCpuHq6VgK250SLHEOCMhR4EBvm0whzYDy4IDD5juPXIJNHkTN9O2mXuwkGkI
D81kdS+9BXwapP3eYqXU2o8uBnCvXvbdBLo7j03SBY7fhxV2O9M2joWW7xVaxkqPbIyCaYh0GooZ
JTPSgCBvZvd18j9JnW+ZAKG9+DW0xQO6MkdURWDeYGzaHCdcLb2Db/N7MWQp5HbIFk5+1x37/FxO
l2tiGjYIhovBCku1r1s0mD1z76oZjLgB4dmCvGhLXX7oAd+blzfYIoZeawVmq8WL/1qipqjwFaFu
BD1unaNFPi5BjQ5x+9rVGFu/VnLyy8DfSpRrXNtGZFZHjH6CfoG6Fg0FvjUBo/rZepsgjDTR9XXJ
e+bldz6AnwigHemvXIlUhVm7vLKi3gXQ5jpKw+O8cdKGxBx35qnPznMDTXgrpz+g4hgaePWwEk+p
v8pbcOnrMSRakQAZHtijjQQf3wSwAIOPGe3puvGsLSpWcCsC2DxzOTbZzwUb54CRzzKjh0YbVxRB
a20hnzAqKJBLcOnqz6kXIaTpgA+cr2URA+eYsoe70lz57ICmG6ZgYG3WfhTsjYhsW+hDajCcO8Z8
AiIr9upPwNqdxknMbF37VjqBfpUvPNWxaksL8efkrBxED8iNDWuJ8xnYNaVba+b5yGu7qGzoqqnH
U0teW0MeOlSjHMcK5IhYneqH5YoXx3irAIqh8J4bIMe9pxESHap9dPMJZY3Zv3OiKlbFb276O4Kq
UOUdZkGSCjFVqypMeb+azluTbRQq7XylhjYVdiIwi6xV+wqR3Ciey3bdoYhhy9jR91kxAO/FEJ//
amGkXOZu0ONj4oWdLMvnhIBlQXY5wYzbErvKUDFDgbiEqZKDcSfU1yDbVsdGaU8cxpayag8l9mlW
A57Q1Osc8MSaLIFRQo7Wn9txiiqg7DrkpcsUNci0of3e0dHfebm1Aj4XhzQNyPTaDHKrZ8e+KDCJ
f+yoH2lMRgN5s4UN16xiX6J1oeN+qe7i6Y/rwa6OmsMQGX82/giU6hiPDNFfJ6JqHKORFuD6ZChX
PoBetiJ+6qPH5YLqU3j1tuGPIF6HZEFs1Tlb6WOkRkcld7jmkc6e5fOGiBBzASH3oE13m1CrIS0R
TThDp04qe9dP2MQJB6BexF03odRkYPhBhQ2igonZqNhBiArgChuxAJmBuRdMKiNy4t2HkO2jR6/W
9OWRzl6sg21JXRI5LIuaXuGvyigvWZibaqd8LJSm2tH5AIDbpWTTiU8tJu2xiZVaYhtFOnYZ6gCY
7W/VqsJWxb1Xz60CBv0LgGyYp0MYArJhbmLfcJ8GzGUZmnFmNnl04OqC6sQDpnRDeL3v2UIeqlat
bWHsB3vcz9mUCkhpdVS2TW3d1LDdRwHy+tdLW0M03sbeVAb1qK1xHJozz5FjIhyj436Yf00Xf7C2
wzC8mApSFBNZqMxUQkHxDNzOwTywdpdLlNjANwwMFEec3Dzp3Ef0yxcc8PBk8MZipWb+rpM+bYBP
ZDpG9hp70xhaPHSOlqrmdcnsrQO5wewAXVLFJpiHmIDC8D+AgXP3MgmIotl8MDMjasddB5OO6cXy
pqDK7h36TDnZyL7awtvuJV+wcxOV8mUOnRIfiPvkj8DdGJ9sfGLgc9i5B0YoIDpDFudVHzemOgpe
T4Hn5hckJVAHRGOLRJ0854O/AULwbVKQ7rrdfmbO2qg4HCV0rQpKb0BLCn0oJEIKG1FVQgevsL7m
WNla6LGdZqidxfGM5zs673ztOJV4ZSuRN3mo0wcgVzsXYT4ZgCnw4VVhdm5kOxwwl0UPGT878HCT
WkkRRDnhkh0urFg+ezvteQ+Uiobqm0CeQfiQKOT9OXnQ+cUru7PGWEwqc9OKGfVrlgjY+lALaqjp
jiBcFYxseG8iN8MK80cCw6A+cItXJe4aFC4yYm70wUNlE+D4gTuImZYu0uxDWa2pb8OcyMYC4N3K
NM/2csihxfeVijpAGmKrZjXk1BeHYoxlbN/862RjJZOcmGiCyeT6Z8BiEgu9Kob/HtAkuP75Oiua
dUu8IBhUhh/0GFMbivaa98AtCRdupIEQsYanpH3VY6912LVYbDcgYBBLfvZAS9ScHLVU53PKOrgL
wYpGNH7oAhW6uCeMM0YV2jrVVjUownCE0pPF70TnpZPigULXOZv0hErUn8iRgm+qQ/QidRYOs7wD
yuWtJ5g/4CCONq8ZWq7Tp8Pvvex9kTgmNQ8kVkB1bZSD4fUx9r+9/p55m4aMOHNFzNV+yttEyCK2
5NH1tcTDX++XD2TH8ej0GylkKogdwewVMxQkQACwHSQ4UnvGy5TOr+28zp1tY4J53+6I+8h0EffK
COiiRxqqBqUe+zpmNQ0zLFwPo/lvAmu/R4nXQI/NJIjDOxSMZ8xSGFB9GXlaaPy5GM3HXjk1PkeV
ovR1afyN1q8qj8ZqWM/O8qYj7AT8E0ZTGICk60ytMsZWUoOxZ6sneYEqlZRJZjiJjg9hxsOW+e+p
at8K0eALqyPNVThqf/vzFHaT/1hYsJkkXnXnl0ZoVBDTa9CfLaW5hyFMQisDsfVmVFscG2ss8HTg
+pob2Aeq8dPFLtWJfrUY9xToEhf3z/D050KixJh50ezbb8MwQilXnAl1A2vEGe20cNPqUEBalnbV
jn4TebodTcsZoCAjJCj3TdMct1axg2vLGcyYnRLVzneXVV6Y60zTV3rrI6uzd3nRng0IuYZBpBly
grGxE1aNK3sEeQRtC6PeU+uhAna0fCfle6neKI4AA94m1W6w3jqFUvtwpM5BuecROVsLr2CKSiQK
JppWx9XyXoonMj9V8nPCuFU7H+xxhRo+ZIK6n6CCauVO7FYYU9hf29fcoBjBPKGhaPAWVzhR8+yj
KkP0tTZsJnWu+J72B7veG/m+MPb6/D6ZVz/vOyzDaOyrRGraGaagLbamRS/DOsNgcqXm5xyDncI7
jM6xvp6A9yyvLrOLhJQ1cc3GEA/jd9e9cyfpLcgbBU5cgMozEk9FiJ3Ih4NLfuci3nVQhG9zeHzS
iFl9uECaAoPAjWcjAcOsrLUBGPeaXs7kVGlHLlE9avdaZl0Wi+8cHGnURitwBVtytN5S4WBsGNH/
cnLUOms+YVIKucVO6u+GRlcWoNa92pdlLLTHqXjgE7jCG5QKWrhGVerqUyO2ppP2Fomabt4g/a/9
6/veSs86aMVBDEfHhnUJur1oplFUL7eq2rTSt17KxUwxXbStu1dzIjtLXmwxwYu51eFGQ95kJ48O
SIMRGd8c/XHIjQSZVkJJAeIhcFdD3A6/sOefF0pWtmbtr/Y4tTz7+VMjIWyXD1rx2KBfNNz5fVT2
/sbONz5C85Xt/dbUnfPSlmuNi1jMdir0g9EcMcqPtkYoUn+E3JTGNINhj7Du58YIa+zHKmNYtwer
Hs9FdfBEHsMgPa3N7MXNzzl2BN2BwQ9iRDQMkPj5RdB6KV8jnWlcO5T+ndTqtWYh/9Hxg3qQme6h
lIx1iaqkdtfT3w1t3gnr4mUkO92iW9dcdmaP1rMQ4N960PbCgLVGHE4KP3awfRcscdF8BAmlQBXg
rkJKardlooDO5YMvY55Dt5RbkTk+gAsIn2CBnvNWH95NrhLopgITpY8ahQyn0aPB0O6m/jfGr5hA
LaPHv2nLB6m6O1/eGfp3rO8vdAr/uBG8v12KlgoAW/+XnVPBpYJQsAZVuEX//hvvsa+ue6NMKqem
w/mH6/oiYWTfez9Txt/agulFoXfOjOuWaGTKlf5DweStIVgLhJnZ+1CAzRxm0nhF3wjAvhrwuzUE
ow2zpqHRcChZ7rosXkdtjA3XwBmLjqxpp1PFQlqbSUM+QAq/q3MR9Ki/UsIjipH39pdbVd/cyxfv
5B/nhn+9a0z5O3V5/R2Zg9ZUVP3sVd/a8oyVcv2qwyvRm8OMVhYa4H9Xunx1vzdqQn9xyVg0DSaG
jEiWMXDdf7/uF9LQW/udwuJ+lZmYb8Zh0zpNavkHpO1BVi/fiH++MKgGSfi/kqJCp4M2FpqCiynK
dSyUy5DSHjE2muOjsfZKPZg0MAgta42McVs4TmybT9lcIww9tgS9lRH7MCojRtYddD4eh+Yb2+8v
b+2qKfrXIqjHatFzCsVxg6o3cLGYVV/Be4D2/a6Sv9GDXjO5aocHqH1sd9/DQt2Fi4XGPNg4VEGN
HAKZEKiAu6y5N50fju/e2v3gdXQoJhDY1DYRas4gpf79VX+1hG6EjMxvpBA6lK4DWrOz+SF/5suu
/w+/n453Hl9wYTvVhv9N3XksR65lWfZX0nKOV7jQKKusgQOuqTU5gZFBBrQWF8DX90Lk66yXXsFg
W8x6GEESDoe44py9116R4fNb53uK+7FlKgzFtUA2ap6qsw31f++4J4JEuzHSWsYNpztpfoj60KQM
8nuHPhEHkoinFXOPE7Hojmq2icffG+lPeT4RcQJFOEzTUXybH8v3X5+s/ome8H/RfGJNsc3JZjg2
UGch8xjMhUZL+WQkHJ7C92Wc6ywBg2tXWXrWgEEa+osyO6uMZ1oQinJmJIeY1USVEIulGXs6EZuU
pNx6fi8GsLJyvFi687HqbgfxpAavQ33jaurWUu6icEAQdRCzBX6YlykXN7/+Wovk/CeCwFN2kK0l
kdCo+B8zeTvBKpHNQBZDK5/1qn6NK75iFIy/+YieDCBTauZWVvMo2cnl3Gxs5+HX3+GTV/UUyaMX
Rl8II2a0D8/KZNkr/Pq4n4z2p9xDy+grWJtcm0EpGYhJYVQCCksOCeBfAWJ/JNr85PqfIhCHRNXV
2uQdSLTIm4vrojxTjbtyeOkylypjQAN5P+hnbXlmZy9Fe8m0XhaPtaIgdEtXVDEpXWdeWX/LhxdX
uQ3sx1h7Jl7dmijYkqhBEnq7dC0VMDshpZ0y25T1h06flCRsS6uYzu/j9MGMfbTMK4eWTeJuBfAl
u468zj7X+q0tr1TqiOpbnFyb4ps7P1N99oboUoxXs7VksV3ljXuhNMcxuYhLZAdlTZPxpaK+Y9XN
VVjo6CJR8IQ34AydZiZjt7wdDdWv8ochONTos91D2H/h+v5ME36KerQwhXVJD5NoYXOwGUT4RKsG
tuY0Uui3ED+6nhkKEjdKv2InbFB8d8Pot/Bz6ikKsh3dUpEYvY5jfR4GO/mVlPqTh/yUuaiVoREp
6AeO/XfnrvpiTv9sUPsBcf3LnD7FSukMNXL9Yng0iRdFCkp5zIO6ZYQ4f1vKcX2zGUPhi8laqepM
wjQdidD2q3YfpXt2+7LbmtlE0ZCLTVfDNrXzsJyf1Li9dI0CtYF17RSRD1lwKyguj7G1D+ddHupe
lMdnE/XkVD/LyWaJ9a+c3Z9dq+X///KtOiOTxZwK1gQHCATyNyk06snabGjpZjcRh40v6MbFXxFT
PjGoqCfD4hI2kOY5T0xg0pZ7xzixs5rfnAvVk91U3Mq+qWHPHeMZBsM6T75YqH520ifLI6HkOK4r
jhuFuecOVDoQk8jfyU4kYO6U1qQS15GrPdBy8Y3u6G/sNpaDnriuWkUr2mzEK2I/BXfW26/niJ89
astBT5ZHqRW2yoBMZ2GTtInf/s6OaznuydrIkm0ZyOUKzE/zxVekj59NaMtBT7ZFee+4rhHkrOXc
etu46NHRINkqMgmn83/vepy8ekbCgCIzfTyWL71ffPzeQU9evAQasxo7PGzNU22vqeL83mFPXry8
iW1XLVknomKkzeV+wWb47CqfvHKaGTaK1DS2cHq/sxEA52Hl2a2+1bOvALyffcTJ25dqsDUdlLhw
5WlKfAzWdUJQvZt+QS762VKX5+SUXNSrSaQromP8nOTZGA4rN5NHh3LmpF1h5vmNZfryKSfvY5IZ
0hpTyLlajsx853bh5rfu6ymISKuNoZ9agaf+IbxTfu/BPoUQWUZJw1alRWCKYE9RH0/7r8/2ZyPp
chlOXkorCEFvLruVON2liJxYX5VRsf71wT8Znn5gB/4yE2oukcI5bselWiuH/aT/5tU4eSOrKTGp
jHOJ23YzLXrx1a/P97Mn7+SVBGFQa/DDJiLhEAV3gOtTNHPX9ZSsA2P+4kM+eXuc0xfUSp2wS/gQ
yqKLroP+goHqS29/b6I5zfHUTfJCwhamg1W38coyhF8iN/z1Bfrkhp5CgkLTEWnvcEPNABoc5Icv
Vs2fHffkZXTgiefTxDlrpi+/Kcn216f7g9Fzur/h6T5N8jQ6abqpK8ejiidsggmYoEkbw7MEOqsy
vs/hgOIRX1GLV2OqfWVUsXDtLTSXqrayaGdlJWquS0tzEABj86ijbVLpND3zrZzvjWJaOv3HyNE8
xJILHVSvons3N9bOZG3LmaqsvhXW4FMw8wwQGkHxtrgjlFRFqvAys8kizeHMAtg3ztnRUDukmrct
0u7Yon8OTTa3X2nRrwW7rJBSn0XLJcqK7ZyNe61r1h18P6fwldk6y8Jp7yb8uP8waaZ297MINxHO
pCG/auH5B8aNo6FMyDX8qPcA7FAXvP36Mpv28uz+7Dovz/pfXnSswkKwNpWQuzu8tg/BeG+iN1IQ
UJbObTlxfYIXmShbzdX3k9tturQ5TK1FD+NgdxN9ebnL7fMigFyOPtWAXD66tMqr1eC8L1WJtDw0
NmYirdwuCJJRX6fIAEL1gFRwGxoYdvjpNF/W6XuivWJ9wOFwV9A4LIzdTO957DejgY5lDsEb+rLO
/Riddyy/lfi+QBh5RtuuMsTC9jjiA9oZItmkdDdmREkZjXrzndRoSx71/nnI3G3uyK0ZUSRBoT29
ldpbQlLJKPcJugxx2WUbxUV3Q8+2Fl5T7UftO2V6T1r9fdoWl5XSHaeUptJApxKTcquXXoOkLEBj
kuowYOXD1KKUHq4mJPNhzpVILmx6chjU0EhBQYvB7iv9TRvVaMCMXRYZ3jgpN2WH5vNViGnVs9ms
onKTzunDSP53Fj+U87gum6NubUqVXj08x140vs0PZf4wE4UsTXmt4CCvDf5YiwcUsorq6wjG+0lb
8RpU1gUcrNVY7ayqWzXtNQEaXhH3a934ltVn5mT6iVV4uhSPRVtjU0STzlkNsf5mgXEnamoXu1DX
5dBv1JlkazwpedTejHW1qL90s72Zhs53cFL0muKj29iO8RW6aTsv1hmAclsRnoyH/YAKP7Qzj1jJ
uSJ2Ipr3CgYr44KAPT9Dju6aKUEZjic4BZOPrlGyDCFSrKXBuNaMwDeCZi+CdjNIC9KpexBYPd1g
xFOVryO72/X02ro4WmeIFdJm3NbW924INnHs7grYmlqkfytCpNMYtEIatE6urq1Y84vsdmr0BRHj
WQpo3ya7yLT32L6asDJQJPUohyBNdcnPyz3H7vddZHrT4jucA8RET5lbXTszTCY6KOZKwY+gKOdu
0p1XNH7rcZ0bTxPxu3N8ZoO/63dshK6ol106szwT7o2IPsYQt6ZAklChbDdLbzTuVCkPbrqlokRf
NNia6C346NUYbujS2a7luWjQkQW5LREO51KoyMUKRJj1WmbzXe9gCKqRjarGquCOGcVjMz6qPIlI
o0aaBMEQeHlQIpXKV22oeM0Eg4TYl9m1V7p8hHvcxpGXjlhMcpSpc76R+kFF5mB1EXI2upYVat8M
E8BrmerYCvd1oq8iWycnEcxfjrOxOYuncQMFCvTgOklv09xBOPAx6M6KhBrRHpQCczp1onHghg+W
p8ML0tUbE9c1xh3w4Rr4rNZ8act8E9HNcJK7fLppVQTmoetxM9BYHTUcw26B3t7lOaYY2aWPSt5A
JtLxYmi7TDrXoeneDvYR+VaO7LmKDxKieTVurMY67xmg7fZJyfAEpnhF49ZXK2DNCUsriFu0TVDP
ZlG6zrqn0eT97JHpkDgy6B8QGz1NxYA1GX5lvtaoW7vxoRuLrRrb9F6vUwdsprNDHCS61OsjsiMX
8+OQHsr5UjCFifix7VHFJ6+uZeyqykJu2OxcW6U6N6xKrJwZwk9F5aXD8HNp5ddlymM8misHXb/q
7ib3PLCJa2ttiNGlN3T3jkC9icbeL9PoQ02yQxjd5vTXeZeWCVGaCKDsR0MWDJHFeu7Cx4BuV4cs
OHfzcyt8cUKk8DxwHfo5ST7MakI0VPGKqs5DgtKjIEKnTOcrq1bvczTxU469eCwYlxP3JVcYEaMx
bbbZaPlWN3qNSe3ZbMrnZrD2g3qGKDWCFgPjAeswBFKr2OjxsRveRHMeZ+ea+uzIcZOUzMojTcl2
QebKo2Yw7b9PXb1vK32bJjdoDddTUJyzA/AM7htpME16a1YwmbEBdi762o7mUZDvhO2eN9r50LzV
dORD6XXA660OjmFYrSdnbzbjqrbvO+eF2pKfxINfWw9m/l23bofkmdww38BKErLo6Is3Gx/DTPKO
1trXTXJVtcSlhLdJ85DHG96orQw4mpnF52E6XUkywWLlkEobLR0jMBpc2KoeHReMeKia0qTFE+wc
2kL1ZI54IG+TdZ/cBGV3HAp8GmhxLGTeNdpNi5UJmymWS8/BdKOmBTpcBCxhdBfOt5yGryI6Up3h
TR+Cs0a9Vox7GW87asJYqcZY7jPlYAfUhN3zlBZShYh9waXkk/2tL5lxho8Sb148ZZu8H886G6ub
y/tbPwWu2I8RXdYWZafCw5qpKn6ZYGXSpFsibZV4ZCksWajdmP1XBL2fMi34UqeMt4jwxABDjDy6
00XXCj9mbG4bnOH1d0Mm24KlVYfQJW4KQqCws+MfIP13HVqKJyO8b/H3Wctv0oDJLbht8tzPzZB1
nuaXvJ5JSd3R2Xf9gOgKw3vceU2k7Jq+RBXu4tW8dTOUoUW5sTpEVQiDf73kMn4AZH625DrZuJVd
1KdVNFDpHdArZrjegdfU15HW71ql9mMGY5zGO6lv62o+c8Rz47yjgV1pmeXb5bCKZryXGLEqVB5j
YuLIviRhZDVji5AzBlJlXRv9EVlhPF4nVbauQM5b6VVfYFpNtGO7aAkrFqi0+joDV7xdeVlxl4rr
DvDB3EnfKfW1Gkw+e9X3HBOqm86bOIRKRdNguiYwfVNi5Iz3Ep9Y3F2ZqJj0iQwi9X4AzWhjJkmC
8yz6hpTWrIaDtG4S5qlEFuuQvaTT2+dJiiKNan7AygoDG32GMiUmUWKdbg+QgsQqr2Ms5ZsGy72k
O90gCmI4mJuXuT7C/GElhF3ZLh9VBfQ1pcQFQ9srZ2Yd3nQMXBNOgLHduPW5a140jd/F11o579Rk
P3HfW9xcQYiqWCl3uhZ6iNNYFxyCahtke022nmVF/sxwZtroOTFbOAbibFGtDeeyYFBW636ldSWj
OJJPjET6q9HfyPwmwn9GFbZcStXxdYVQDmKG27ibOGUB6mwVC5+arp7F2cWsvDBloMiUvs7KqRpu
poQ+abhRg/OZybOpb53Z8UNtq4wreWO35/U4r4Kl16Iew/laK+5scWWmzZqw45VBkzzuz3v7qcWX
me1HhjWL5bIpeJIXXTw8gZT7PscvDrCJFNt/exvIB1W9jsK3oTnGyWOAtzrmWch5/nTzogrf3AYv
FQdO7somXhKvWWsw4DpY92lpka8QhM5VhAtntNEtE4S27jEiNrl6N2bXJX11m+QBhLZrJ9f2riY2
jhXcEMq9Tt0jQRhO2myqCvm9pp11ZbQv2P0ESMTLzEI5xe1xJ9oF9UPZvuTBbRvfi9w9YBICCKjf
BWP/pKjVMeOVLu1vszVeD2R/krxAzJtfEHzWUn/qyzujY4RQMTJE5SFA/anHXADc0rES3iLw8lps
ooPKJDBdl3lAVNm4GoKLifTOCqVb/RqIm0ErVw1GDNeGX2DcmwBq8xi3rJqeGdX9kG378SlJJ7/s
D+DKlqBQlq2osAwGRqGfF7yKenVN6vCKlwwPPD5moht42V9FctOzvFC5++49/i5yRzr52gRHna6w
dkW5hOX+WkNI3M3npnEWD+PWcVwfAkinHifmj9x4SXA6jO6D4XwIIv2suFyHQ3ljG+F9gVk7BjMC
A6UDA+/3AdL4iBkoZf8Zwvbe8p8iA+owRdtcfAu6ae2MLANQhXuNsTOi7SRrnOxHQRMzs9j7to9p
UmKITtHN9ZjawTAM7b2jtEe1JDSmjjr2zFawm1lel337FAHIttweD1a0NVxABnSJLDyIQ4fOM+/W
Ia6D1qjvrN7dw9S/kLj67QlVa+bnFvg0gfFOuJ4kYidZtuKSpRDu/966MjH/R8HF4qIBnhI4m250
6c0xjIe4lQEL5HO0wdBUsweQy2KOWD1XGTcRct8iHH0H04TdHmL1TCsfRgpoejZhFJm9NGBFjpdD
WM5NNZMTstxPd9oWw64d9sskpGX199jIdkmge1jOPafBEGHcTpQQcqpNCpasOQt9DB8gK/Zxjwza
2o3joU2cS9vIMdbG57oOJDdDVFh36yjcJkBXnDa/CYSx7XDChE1/ERj6AW7adoqQTknC3ppxNxvO
3u7VY5vxPDIiOYCYpfmsYPsJCgao9iZE4N80L0MTbOwcffMdmT3VFJxNhX2bpXInHJSHgHC+mM4+
qR8sdaG/1A9wLnEx8EwfJ4yF+KKj5uPXB/6ha/nZNHlSKpRisKSh1ePR6bt7BrOLAEzPaLEO1QFD
kBE1sf53ckSfzge4BtYgloe57Dgr4jIdnb3azg+R8z1xwws3+P7rk1qm6J+d00mZsZndGv28BTYs
M1Ypi6BFoiyr8ovq6A+lyc+Of1JhNFJnGOqMll6l6n43q/cyPBQaUUXye6zchr2gMb8XEqVxd5DM
if2UXGT2Rf1l/O4P2c/PzuCkQwCgvLR4BvmG1FFmHPbalOMHqdcoyQ6BdHFdkDJZXo7kKMQ4nVvm
qlxjlinOuuqI1HWEquBo6u/V+k8pyhFGsDilMX6MlK2Q93P8RX2R2fXnt/IUpGxbBf4N5qsj5vtV
TcYu1Th8iTukEbdsnjGHFEcWQER5ZF5B17+Iv9UZoHrhq3N7WzKjzJHh15jUmAvWBlbpEd9CVrD9
vR6qZz00NqbVb4zZOETVsI6UZwOFeKk7l275JKvBm8J4necP9Wx7MsUNV+3b9iyYHoqu9qEbuThi
RXfZJImXAxVpKDTXwZXuHBxGU8Y0r7LOcP7V9WOq9pTXYNsQJjRiKGN0b0sMQens2dUzqJAswM12
6AaI3KqPCqTPbRaP2OSV7jFioBxxHI1lvlQSvEBpVwtloO4rVhWvacRiMUWoC0Aj63CGRs55Z417
xUDRv5A61k525qprTKzGjF2xvojKfTsFnkmJUKMOMer5LgHElbItKDvM9GJvVOkKoBse1XK6T7rS
b/pob7sOpK1nW2fZHu/T+lBRYiNqKQ5f5/F7UYbHCqNPHaGfxsUIoUXTt6Y8c8FVl+Qa0CI7m+f4
ooljZmPW7cyqUiS8K7kfjjjAJXbGcBtsQlNAm7K51Vhfx+fE0M6L8rte1rvMmfysX9z9hyq6i5v5
OZUsfix8g5ZYs+X0qpgZB5teW9wN6bmWniMUBe4UJBt3etNzsZ7U5MbuPtzom6FFfiWBx+U2hY+E
vVa6ajTVG4udUt10duXPevVdtsWuU2b2bM+2cURIjt21O8t1fQ3PhI284UFVWg1WfjVjJpf4jZph
3MgyoICUnWF4+5EwHkbZs4OwIMpKMnOfUgrE/WKvBKRozwllJPuYi4toPu9YPTZTeG8qj1PSHN3i
w45w1Zq5P+r1esJX0Ev3woj0Qxfqb7FOBQLhhqt+KIOO95hYrdYEW1sRtP6Y4NuCLtZXGxe+RpEb
V4mtftEH+aSZY53MKXWaDDwygWTVMVA1vB3DyFccJCQR7rj5K4XDJ2O5dTK/QGstNCBC8til9zkx
w2Z75mJr/fVE8Ulb5BTP7c4FmxRWUsdS3SUhgXnj9NX+8ZNx62SKsEMRG1R25XFsz/vhlhngiwN/
0t06ZeJarl7KwqZS3oOHGIIZMhgQOcKOC/Wr6e2TZsMpIde0i6xNZ5Mbi5OjSjsyBC3KZYcEZEmc
3EfqdiocxpnYcw3ni2b9J7fZPGlQFbNQ7Wn5Wk30qtvLyhBPHwiAX9/nTy6auTzCf1n+OGkU5XPP
fQ5NlSTy46h1GFCB0Mn3X3/AD037TybkU3JuEnQoaU2dGdCalpF6HzfxRVoZbyKkSE80b8zI2olv
9jCyvc0u8uDJadiSLEl4GO6gLPl9BTgsnHZpxY5WLd9cK993+C1p3m2aQayTJDsWrKa/OONP7vJp
lIBqTaEaVCOtRhyGVkRbwSrPZHabRs+yegrHDspa+DyD5DKAfrgpTB9bAWnWrRSJqqvC2tliRnJK
lZbSa6F8S4DA//rcPnstT7pdbZAI6HIOtUR0h0wiE/XBXx/ZXIaNn92n5fn7y5NQsw8WvcGT0BXJ
VW5O2zoP124n95o1bUtsaYqoVm2Z+YDrofxA4yjKBxeDkKCoHRY7J5FeYr2IBCVlqR/oNq2CCE1q
4pX2W5gwcqe39QIqoawpBMsMMkFVHMISFlTYgtNSQboF6a51urUePafBa2pWa/xxu2pKH8pp3KXI
jbP4SqeZXxCz2rsvQWB4rbstYtAP8/hmjMYNqdFUCfQvrspnr8dyH/5yUabUjcIaJP9RZCVFkMwb
AQYT9kYn90/9+n98G/8z/Civ/nmJ2//+L/79raymJg6j7uSf/30ef2vKtvze/dfyZ//6tX//o/++
eB0wvpenv/Nvf8KR//xk/7V7/bd/4CuLu+m6/2imG/zoWffj8Jzj8pv/rz/828ePo9xN1cc//v6t
7ItuORoQzeLvf/5o/44bapHd/cdfj//nDy9ec/5u20+vxev/+oOP17b7x98V0/rDcIQQtmY4JhSk
ZeSQHz9+ZIk/dEezBcwWzbQcfRmIi7Lpon/83fnDNEwNiZeuqpoLz4YftWW//Ej8wR9otqoKzTFN
fsn5+/89tX+7Pf9zu/5W9PlVGRcdzi7zh07nf94U0xKqrgnb0S1HuDaExGX8+MvDYRpwANJiiLxo
HHIBuUSHV9SmpVEhjbcA8BVhMr8MswCuVkVUNwvHTWLPnCkyMKF2w62MRwCBk0j1lzYiiUIFdUYM
bFQod1M66+9yrlzNb8PiQIepupFZuECilJEiQqmws9Qr3IZ4uFEYl4Gh2Z6C/PO67zvzTBiBXfvu
2JgPYxoTs1fNRSlXhL7BRrONiXVnlgqMI+0cqrcyxIYPASQJn1q1J9cyihl7WxmIbqN2Id/IDtL2
iakokDAi9LxeayRfvDZGH17XVTBQ1e319CNsI7ywTYmtnG+YNv06kbjzsCm2r40aQV2aGhACK9Nq
AYQpRWEDCA1Iwcg1mGZ+lRGhBjOAD1sLrXSEb0kRPndt2J8PXUh7K3Bcqo5DmE/XkShiY2tFsj3k
qqP0cKYG/KIzhQ2inTr88Rr7SvA6NkJTqsWuie9Uz1CAc19yc1+htNiFUByrCxlGlD1Cc7SfBZB6
ujF2WCl+0PL+7xWJ4wka2ZCYXHuyRWDJDjFm2Lppo23nmu6uItXC3OvSvMXVFdwoiRH2W9nqeGeq
rBM3Sh6xG4IbYp8bnF9IIp1t0izV7fk+bIIlz1WN2PFbeUCn2K5ZcEck800rxYjIiuUaVgXeB8V9
QyALgLFC6f0mRnPsVnrKInOnqbl5a3Yx5SJHyYY7mWb2sBJGO22qsK8RvUeJ4xG4fYiLdF5LGQcT
5S23Oh9yumk+4ak8xyOgi++OQuAgvU2blmdfC8QJQ5hhEleli8pkzjQD93vSWJNvDwP+3XJS1Muk
N6Z3vS3Lj2G21O9jOauXVjPN9TYoNJ3qnxoMuVdB1KlhUWZIFDRD6bhl9RS/RZakct5o8wS+xmmH
l2EMKjL6yij0YCeHJFRNxrzLLCvHFG7K81kFfrdW24JeinSYXVfw9xrqiA7LMRSkUH20AbSbAVlp
XTu2dTA7bAW+PQXAUOYw0ox1XucYpC2trJq3SQmyi2B2M/C2kd3u+zi0uZBDhpyGpA7T3NraQgIj
uIgGtoblWCR6DgawomNnqLm+aBEi8LWJZtUFSu+BZtgUpvm8LZtkuG7cCcCsbagulL4i04XnKLPz
VrG2o9RlxEJbuYMoobUpWs/cmszyUoi6BMUZ9tl7J5y2OTauHZ1VFhLTlaGOo4q6B9zRutNnUndJ
r4dmMcHx+q7mRfSRalnwFLOLflVKbr2nKZb1XGQ/yAWqUT1DC2LlVYYJMEaVNghUcrCOACpnF5rh
FETjnaMNZsLOXgPoW0ULSWcW/Ys5JvqrRKimgDGJkg7zTpFeFvOsvNo99Bt/FI773lWjiXzEGts7
NxJOt9cZ/qI1m7bhNokzxB66sqgqWw05UjNHAyILZbRqz5lc7HOjbsUPTqDGBaYfHlyaCSrEUoCA
LEkKwsX6Y2dUrjj0aoV3aDBi0IedtB3iiceh7w5W6XI5jBpWFRAtqspELivIHgC9NNZdiXVdXziV
taUunD7S5zZBT/yubxiiP0oV2uaFWYGqw3/cqkuxKrUnsJFRaFyKPFTflMTWWC5nUeAQ4zdbGjgZ
VZCWTLN4vKxNBywg3nbq6yVd48KfrMq86jNl6q7LuaXzY7RFHPjBZBn2jSGUSDs00VSqB6WOx+DQ
9CR+AveKIVQifxlYgcAhyYtYoUIp4sXy3av39iwpME/zRAeJlFipelGo8HxHkV70F5qDZ+3BNtUu
+0izFEKUa1gOpmnua+U5teNM2zTsK0aJKTMenSh3rlqeRRCrEP14M0dNvIVmqbzlvPewMYKqMtEI
xRCxBMqIO8m1mf3MqAt3k9StPW4UA+0YupsoujDVVNISDuanOMlJXbJmNzlnJ+OKbUCJsFwlk6PU
noSf/S3swvmb2abNZcnO+aWqR/sYRZZ4DHihv4G8ZI8vO3fUqSFNdgO6ZLbfbSn7e90MWWPzuuWd
pxdIAGAvBRHFCjVxGr9pA1KlNFxrj/qAO+VoNYrdet2cd0RCdTjnQZnMObMEQw6JZNEigyoZbVzN
0Gc/meZSeIOrwhW2DSs5i+24v9Wswph2sq3MB2IQMpa8Yz/da1XGszekQAdhIobGgPpEgucC7QXe
Ls2bfPYxvXEBa1xA9UHE4ZhSCgjSaCMGLaZCGY10Zfqg7h9UazR0eoOGQX9a9GQUZ7PD2ruXenIf
25K8jcl263rV6S5r5sRO+NSEpfPZ7OZ8H8Zja62Y4cxjFpfai9YbFeAlBhSonFmaDZskd80XK0Qf
YIcL05eGVdVslF5Pngt4Rw+mlpj9qgpU661zqu5O13SNGRRxFmIVrcWyMo1d+80uFXc/dG777sRT
Cp6uh6QujYGiY2O2bk7j1syuJ9I2yhGsieoW6rHIq+ChTwL6M23YsZGYO8X9TuDj9H1QQ/e7MCqV
0QlBVazPVkmLp2kvzULJd1UwledtPnZPJBcD0dVFV97FrQlznLAjtaayLLR9HIvK3jkUfEwCxJzm
LOt0EFdNXOjd2lYLDfbGnHW7ILD1fi3or2PHcSalgDamq++WHOfJH6vIKHeTaQeNrydhtlfHwU1X
eqJpd47eG3dFmYB116ZF4SHVJFA9IsBYc42Jc9e1QWF5sQt3cGVXBQ46Xebqk4qA6clVi06nv9+k
NAhbHZKC0M35Qpiu6P2279t9bMWOsYqrLLnojTAbLhAxS+GbsMbumVHUdJ+4qXiw7VqTng4AaRO1
Vos6QlE7w0ccr4Vr3e4nfaONRaasi6Kx7ju9UNvtzMrpidzBbPR1PUrv5kStrhJLxlTqVEUFhhmm
FOUY1l871xje8z4N31nNTm9Zn5QvzoxkfWV3y63T41njLG1uNWAZkoOBr1WYziwr6K6IEYvu2zGj
fBf2LMdW0p5UlcJsmt7JpA9S33UFAfM9tPEijM16Q3XAdQ+V3Qm0QzLoBFj+YAFAJqF4qPOBuFR3
KvNdWWXju9BE1Po6Fr6jCHoZ+Y0BVZKmWU8QVRTUNpKIZNAoKSTiIOc5yXy9TazDXIT0xvpY12ED
Ra2NGrdrUyZNbQAa1IdVsHX0gbFx1lgezKppItisRrqvIcHsT6wR8oh+LItE36nd9jHqLIV4+QDc
26oKGzIi2s7Nx5Uex0qyc4M2htJmBJrtF7RdbqZipgBpOLa8M5I6eix1F2CxkhfoE8pCix4LZZJE
Fyf03YqUpdOqEGaP8LdUYpy3eXTd16grVqGU9l1eJaJET4EOKW4c0FxCpdXqucU4gs7JRv7aQTVx
Mdsi1tcJr1mh98qTXii2vkNUNgtwLbI4KGCgIm9APknF2jLuqVtWDLDNxAFKsw0uB13jHGQBMZjE
AhFqK6lLtr9uH7ED/7H3+3Mb+m87rH/tbH9vA3w5fDRd33z87fy1av+GZOn9tWPn+f/Dhnjx6H6+
Id4X72Xx0cb/vide/uafe2JhiD8wzuu65jhEhGhLr/GfW2LX/ENTDU11dJaRmm4soXJ/7ojNPyxH
1Rc3i2ELQ2fn+68d8f/h7MyW48axMP1EnCABEiBvc1VqtSRbtuqGYXkhCe778vTzMbMj2lZN2NFz
0W5XlRYyCQLn/OdfLMf+P4HtUXj6Ds0ynbb6X1piqdeW978tsVJCeI7kB/la+r4v3sOJuXTswquN
unONnFviCayg6UkPmBvUk6WKAMBLCJoASZVL1nuf9LLDqXUU6CdzV7X7WZSWuhY0lDDROzRKMKP8
tQNw5yHbQNbHr8zyyQTZdK5rkxgfu+FbvLRtvEtFG72ZsIc6Mbath2tROdEwjEPesCn4ckR+vuw7
nCWtf/qgtKs3DYuz2WvPEazrJKbh8WefQccEZyt+zpY+xJLOFxIep/JhJW/X+1+uEqfvs4/rfdgb
S5ExIgi/swr/OfJD8xKuccZv1Uj/stC0pk5+E01lxiyXYCbrme0bk8OccJbHPjBVaPYuylG+xpNB
RKA0EAA2vsU42PmNkMbmDLRSp1D4ZFcw9u/w1uytZ0/2DMxAD+JmZ9f2+i1poub8psk4ZYkppahV
x9CKXfE6ajOWj1wm/0bVmXHZTmoI027aMAJqBN/+ZeSc97Ez1pH7HHZx8Nq3FrlVqaqGpNmIQHu4
wOvepDGz1HTsf0jckkoGMoWD/bOsCLw+aSVlvvEAZu29bRk72sODSqdHiXlQ/RbXHdancnbT6i4c
Myc9DskSOp/7xos+126WYsJut2531ZEV02KVNHntIbQ9GxxLFDl0Jv4BGxahzI3S0TyekpGe7CXP
52x8sNjnzQ+iMm2XMrMtUOc2kqojbfnoXmsrGa3nMXRV/VZ4rkPskskKYmxKnuTNqJeo3Yx9ZfID
YZ9jCGUyrF/iqIzzUzZIHFLLtLLSQ5ymImVqXCZe8UU6PZbS0vYqj2q3nvsfWVLxrAs8LNPv0m5a
PFN71zVf+Zzj5bGNVXd+sK0NyyCrfO2+9EjZoUXoOs/a1wbMQGHCWMwstJQhGBOXVNkQzXNTLeIB
9lwQXxUiDGDHz4EOjlHSxQwqY3jN2cbhLc9vMp/4kscqjFu5K0WcxR+iNuPDG4oSKTLCCJxZu0kH
DzPsouImpfyjAXC0uk1scgY+28NqWy6CIguu+kxJXListOOF8o3VnVTtoVaPZ4u7HXzD7xt42t1T
5Xt48BQtWPzOstPgM5lnZB0V7hAcnEr68Z1djqU46imOq6vYGwfndkwp8o5Ot/CYMZbhzySp8uUF
fVXnfp9tTMqmxvXSu8tFFy298rFXkvwTHU/8nWiNxX7xe4GF8ZjBVHUV1iuPIZhkfmMzZrMwX544
hAeaMj64wV76H855RUaCw+9mCXVYv5ZNaiaK1CwJ92Q/pNZVocdZXZOiO1r/tGmcfC8znGEx1o1c
81SAhdA79l4CM2qjCnjFN5E18CP4VcI7zfVQkfNmW9Bt40qSFVDJlKLASdIJEpOYoTqFs8yIjEoj
G0L5WMJORp+io1Op6PxfLneaTlCTHns3lfVbRW4Q6185nX1dzp29zyPT2v8MhAWJW8fyxvFIuAQf
FXM17j2E15HfGHKikIgUbiiPQeTygfmz29lfgB3bT00UYPju2aq9KcAN0xudZLQrmkIkv/GrKO5P
SQSed5fLroT2k7ld8LGMmmKN7hjQCtVgjo9oUPBvbXOFB1jneSw8x1k0n047R3hBMuT2Ac3BNHBO
69mQD1a4OLyBCZDUqbfSKuTFH9JjCD2XjrC3FqbXY/99qUQZPyV1aZbrfrAxlmoGmrSrgLn3Blf2
Wh5HTHzhYmW8kHdOsFj10+xGSfy1X0AajiTVRyG/UzhfI0ppSB9x2hTTY2a4q1Mxlaxla8rZR90R
aAYGRM51XzNuMuU1hWVc8LPH1QG2gDmRZriLzQ4bsTPXVvwCZXVSBwZnBdCDBjKFR29pYus2C2ho
9AGQox9uPX8CxsHbW8BizTByH1Dd5W2xkqeUkwM7pJZ3C8NaqmPSZzyfwVIT86ZJeIgtLL32u8mM
km4zppJdINEdf0aZlbC/z3IW9bFtI8xSWZIqgMDQtpC3EtfCqQBJ2OXL63l0iXA4v19zM7M6nDHM
smfCyDt1c3nvAE6W+UqHNKXQDqYseCyqWjMsl163fDI1eBfAbNX19/PUpPZjnxW0X6kMa3lbtgk/
jx0EwQDgbNghmt1VQcJbGlEl19YOKffgPwZ9EPWvDBF0/rBAvk/v7NGHheNAlfQhc0g3Ca9id/A1
UKWueT6Xl39Iq4Gjrzz/xBoUvT9d/t521WA9z5zqHKmpRIe5JCUG1kmp0urWQegV3122q+x88GWB
ny4ETKyvSTTQ2R4nxZBuPhDFs77QU0qwLFSsVtcd5r/RMBJW9Esp95/y9teBgfy9OPJVIJRQKnAD
zfWgsKZ4+3VeICN7EJKMSAxY180sqDX3GXEY621tYqD42h4rbIId084Ybs6g7q5yMd32hj629smQ
gp93eTmCw3hunOzklDvyxh0qnkecat76sk+cbk/+BskWSSjYlpx+YM27SVcfMWuf90HYVLQk+eKU
h6V0rQmXb+FnhyFMefdHXfNT5mCqXqOFZg63zZG9588fhBC/EyOAmCCTS+Vpz0P269jvP4liicLM
pHg1x22YyGPMfaefsojY1icXWf5yXbremlJDsg15SVnKOxLHmS29DRa97ktiN43cYTqbJnuSwrEQ
spzSQTcEEzlrtnWqOEJJx8zBwBddolasTEBUVDNiernMYa92UeN2/VslXJRPlulyGA49KgUC/bLk
mtdoeXZLtnMz6O9442MU4GUgEmAac1DWOGanT1OyfPGG1ayYI4fxCFjohDFv0Xn3Tll+zpYV4FQW
QSPOQYDzlOil2FK2k07Fpl35Ln7d3We19dhXFEkp3M0WW5qum71tHgWPNmDCnewJPckDARqj3AGz
3zm9Bi04jEtPVF6fMLq6MrbTTnvsdJ4ANXAow4gTojDW1F4xhdtCjAUypHR4hI5zWvLhVBTqH1WN
LwiSJjw68TklUvnJwRPa8ny9QaPFIFsp+EYKoZvtEo8RO6r94TkMUoiv8BK1G8USfcjCYui+2br0
zH0MsQpsLV5rNyfy/e45r+r7piD9aVbeVTFld5PWHzSiyEhad9CnHiKGNnifWPWxqua3vklv1IR+
MAkIupiCr22hmsca44qjBywJDjO6GxpiOmAJRzmecc/n11UbZ+g+2fVIjrCwd4NMP8RD82wtCak9
5Xc5QwWLat1uukx+bGJEVw6diBpjiNLRtT/WH6wQ8ZnK+mvhEI82DeZbLFH/1cT0ZQZdT9BABGvr
e05osjKIsZ5T/SGa5n+UpZ5xwGpvKj0QRR8t/paqXL6kffvDR3a+KNffz9EaP5R5L37Q/rTbDLFM
3H+PouaTkD30I2lVBDiMP0W4PCqNfC3Ef1QuOQk0wR5CVPhcJVTG1vxFdzC4qwq5B8S469FbxM7U
9dDtrQAz/GM7cIRvx9qxNuxs9w7ItG2Qi3n2d7CS4ZZiDPjPGOz3u/EON7tD7pq7mISkjWnDZac7
IiVyj0TJVuuvxnV+LFn1WKfy2UvDL/PIp0QOQ0hSU+LoPcn2pKbm3ta2iFpmStCzBY1unbxBtRQJ
i7wpyW9t5dIea8YQlDgu4NCa5NqFt2VtTYSd4EqpH7ImZLhEymFyi0ypLYhi4wDcJaHj4N7KmbW3
8tR8h+6H4qeJmHGN1LprxAk02u4fbXJzl0cL6UR+2AGa/22r+q2h1b5vs3sFyvFoaZkev3eEYIE7
Vd8R1pcmA4GUxglI/sTbrBnvCCab46vajiReULMi7Qy/bkvUbws7Z0QGVSLEFTA12k2kZh5MBTXF
+slyi/4LDMMOfuJgSTxvXIP5voVbVHo3LBOm9g71ACh2UKnxHksh9F1/uauVM/TfNn29K83sWnic
QrSv7MS/n0Q2Ar1O+0RZoj+meFuMh4wjb0IDts/OXL+OsbVW5HMyxU+DyYzGOKpywq8mW0yEwCDN
LIekPOUE6iqfE3A7BAycHJ0eOdvjc8+hsf74MQcZebeYveO2dDsnDeWBT0ItX1Nhpf00IEytr5xl
WQhftHon+lxhNtQ+UPYN6JxdixPyz/fu/M6X5d4dR9hkaga+6zCzd9+dwt3iA4UP8OgXt6AnSlM7
0Pj+zujbXa9DY0KCBST+UPuei+4upcwf20Eg+5xLjQPeny/nX09C+b4rbRaWayP2Dd7RlUnPCWrE
TILqvLfLFykl2kMrcwkHtD160UOcdSY+pblZwcZEYWL+v1yAr0BqpC/5/YL1IBDB/74UlBfkQmZx
ce1iq8Kcxwv69b5NEyT7REimgRLZ//zQNbUaMMH1eL5/vgIhfluN6yWAWWkbBwc4HRjxrHXTLzyK
xjh2YxHOe+pNo/1PtjUXHQDAMk+f5mXE+xzL9mB4Ktx04ALrqrYaiiHwn6t4qRw0zkkkX1pjmPNm
Tg0zidiJkeIJ4Jz26sYbsYHa1EGy2Md0bJv2rs1mLZlUaH42jhUUOHUl49n9y0f7O2lovS+fKk8C
rbkUfd6/qhyaEyWntVtyEQXfkVQ06GuVE8t63TYUVp/CIejEXzinZ3fc/77bVJmuUAx+hOMyIeJ/
7z5NOcbYUOehey3NQEZF645d/jbr2Y+vk6qdmmNgTBjfGGWa5JE661zL+7zt8owZXfCpaqnoG+yp
xsC5csvuA77oXfQUM7WNbspujuXHCLPZEsJ2SbxVH6q5Pwxl0VavLikj+lOZm2X4MuhUljvKOyu6
pTfS2X7UY4TH3jBN5V8ocb/zI8/3DejhQ+/hQ+dVesdkZG9hEw9s9zqYDatFd4KVynwnGD+5As7a
259X7QrC/r6HqsBxwThtxX7iUcX+vmqhQLcpzTVWJLOOFPOBYH198BzDpda3Y6K6prCuXhdoLAoz
Qy/v7i6HRGJi27pecJGBj/O/XpQGxGV3x0NB++6/FKcM9iKsM5rkeIF9UJmwgZrc52HGpmTb9b2C
R+1UeRd9C4t5zBn5d0v9E8i5xasb3JDu8i8X9TujkB1Xg1lD1QIdDYCI31uhdNacGMdJk2MDnab7
hol40Xyv43FFAfC/i45RQz+6lV4o7A+hHLS5wvNGFrd5kdl4mxPGOp4Ct+fCm5QY0b+8Mf8+EbSA
RKbIu+KAF8J5twU6g0PyDcOvo50HhLN2ulhagL+yYICjIw8xrR8o0X70ZulhfhelnU88pkLCeqO9
Sffp//aBrUuZDYElcT6gIJG9O6KyvAFTBuijCMSwEpu5qR2CD5mMqkdcCzsk7VCyNQbE5ddY+Cny
18yIgaIfbtfbOFRUhNs0ALo9AuiCOf/5eZ6tmH/fYcCibU4MPFglx9a7z2vsnGxMUfFdy5zpUu53
dnHjjwLBnLbatjnMZch21wkitzZwoMb7BlBSb+DvdOV+bkIvIHc4CsQt9u/VdEqJXIlPbaEdRkpJ
H0q1d5twRBZfVDk/NCNWQR31mBAuvgg5EuPchZmGIRf24f7P9/b7ccwn7bFfC6V5SWwewvv5hVS5
nRgNWTkDV+N8UUzFrqZqRDOqlp6oFkV8Lq4nSzF5+xKEsP+LTuj/sRgl77AXBNJVsArfvyxJ6loi
TEHFUNooca9tHY+nbuyz8qEeZ5HvXVvWaErOIErNl6ijKF06dcw+8/+fd5fqQJ7HSlKvr8jvu1wD
e6gRpWOOiU/SIu1ME5OOPBbyjta+Qf8NmttWND5ZqIEx2ALqN7V4PP86dLiqPpK85hfEZfFdBhh/
fmDvTOI5ZH1YI9LRUEfcwOGl+f0CI2LlXM+E06knm9r7OlpeWL1aYqBM96QTF1dMUIg36kvF2osX
nIfbDgZNPrajdxriHJJVy4lxjEGR8qPdC6wTipIVUEo0cuROFETr/fma19f31/eH2Z2HzDeQyqae
898b52uVi6wo0wiocQbECkglBK9V8CdQQ8Y2lBC7yHd11lEW5gvpkwlzmHb754tgOvivy2Chadg8
vnAc71+fXKrdmvLEsU+emRmtOCpac9tngkxO5Qxb4akpMw62tiA9y1lzNAN1jRaHmqkCPMQgVWat
eDDLtJCyG7cpp0uVDBy3YeevPU9i86eVhIunNoQFgD4yXiOa8FAWRZ3ceYUfB+xZ69caZ6amm4Ke
1VPYvarh7kkdMEYKKep6p6dEa5qKN7IJDL+hSCNln3gn1gz3YJbkddZd9UEGlhLPLBltHU0s0vJb
XRbjBz6EXnwIZ7sh2ul8ncz1+a2Rv2aOO0CW4aGV+RQ9gzB77VbC3Po8uYpMYAg5VUnATuL2n+bJ
s9r95RaiFlj3k2OHhflpp263nvzKzYmgdF3Cnnppp8SCplHrfWjcycrwhXISojT7uI3vrBbae3vu
MiIPrOqpUjGWHtOgXCKnGZodq6Rp3Xlb4I5aHux0WNK7FiTE2nqZW/gr8yxvy2OnPD6XS1EhcGgV
D1VP9bE3iF8o81IvdhjiEGD0gWUlGgZuphcPjYJ89IlA5gWUe2xKEPRL1+ZMVuB9ieK1D7WCerDj
jcu6uQ0GZSYUANaAyBA+wczNJl7C9116hbkdWQ1WEVnefsQGSX2hxK2djRSK6tboiMDTzvX52UFR
09csScdF+mFKbLh1roD9HivAfWd7yXwA0yYuLHSiKSTIdOY1biya/4fL9wq/9IYnOZTUdoAtrD9q
Mx4fESAslMujlMqhNZjCgaU26YnlEvhL2HwJSs6zQ+50tcJrLYy68pRmoVNdledPLbcUF+f4SWV+
jlMfWcfUX2KxdzCIMz+7CFIZa5O73/Xumt1eE4VI4PbCeCcjchfw48mOsyzZaxJCkjsIv8Wamyqw
lYaX5eojycRDetMmftFfQ1Tt22cn1/b80Z9UMaEsWVIPH4sMCCyvkcAV8Irkc5i1EwlsjLlPGFsF
j5OJPMiAlweN9xn3aKEh1lcSofWaswsXpr1tGt3Wd9LoRr7IFG4KaSuJ6OM7wrFlf0rxfQiYKFVz
bX6qOgm9L4UzifGULoMq7mJ4rpBZNQDt6iJheO+Tuh/0QxQnELML6N/gBLoioEwUXiauWAFTQwSU
7usjE0ILsUdSIDi3/LhI98004QdEqkA0PDdlw8er9MAKUFY7whwq45SxrAeLklif87uYsdRCBiwo
0BSyEI8nvnBNuDF5QV2RQuqLlO+P4xFdacuQsftc+A2vgnR90/1NTnYGBH7frulPPeFwlFK/Ijh4
d8IEXuUnoytPS2aCN7938avwje5IlOr0FqwY1EmqgT/b2qvtU0F388XIoskAZQsMx8LIHp0jw/Nk
nVGCE5cRy+tTIXx32k31BGFhHTnm17PkvXkqrC5Mn6yWmNztQseWHWurnIcHmfdZvWOQtRAZNTjB
N6iXnT5KisX4FdVvlZCxPVmF2pQk80KlrnM0+apQ7ryz+8AJCY2E/b6lp5sUBgZeTmoQxF5FDFBY
++lTVoiJZBWWc3Gqqpy822wSk7pGfD9V2xU+QNUfYbsFwDiQkuXDWM4aU6m/dXLvqzA/cNBvCE+u
hBaAiXctrC8W3CggrJwuHy5vYC029Rx+m2DhT5uOcfxbnWaoQVMLwKCCXf8USngMG+Mgt9hGoYHd
WcmKyFjWJmSnAUI42mX+Bc5qpfuB7BXd4yERBJgR5vjS8IRj0gpBXM2tnGIZwWvPZXLdujojsqNP
ut7Z5uMwlndRPMTjk7Hc4UmVGi2/HmxYU6zQ7jkaBh/A3usZr2r6BaAGt38cwjr42qVQiU9imL3D
1NiFREpLh4obEU94l8Zlk2+NDfltz1ubf1QEyA5bOlqcGJu5z3EljL36bgzZPq4p+cMt0NY62FkU
aWvhMoX9DnTULYFA0uHNz4L+pJuq+efPVcPvgxuqrcDxBH/YyqOg+Be4kEfMTigNvFM5WdNrYi/p
uA0ihxFBFUqD0TmHQIiDH9S6r3/+zWc566+vYcADDwKaW6mgZQfvS/O+bmSeT7m8HjmNx90cjIwP
kGdxWgXNNBrIhv7oX/WwHwl/CsinvKOhrL5WlWJr4IoY9zqpz+RPdqJyVgqOW79AZG/8g20XhI96
a4c5nZsXRBEz1vxVBLulTxqrRiUEygRiu87adDDb0w0h9M782QBd4uQOQ4YpYpUaNTwL30o+hlHK
BDeLY4pgiCr8ZKMHdsPBqSs8raDu5bep3aWU7JdBHcgU41nEK9xKoRum6XqCNPDYpiB4TypPmu9x
y1B5azWFnT1YpbM8i34OXmvVkxndDuF4PcMMu3eCAkU4+p8KMjLv+rcBtUGE4GHhc4jPpBnFQH0+
VVQIeJwlIbFq6Wrj4s9M/66YLwbzPz6g+pc/P0JaqHclJzU6QzpvxWg86s73xXon66pdmorxhbCq
9lXnOfDEZcR4QaJh+3KRXdosxTfKtio6OD3l+IMpW6bF0Qz2ddSQ5/OTx2Dvp5UO0RqBGYTLnvOe
VN3EhHhQbGyUGdC4RNZ+zkw+eQz9lTQHFy+GALm/KvTeVDjubazca+GD9i6Ts0uXUlrGG5EtcR8b
wHA3fAiqSUbPbR/Y+PvQ/0Vbogrh/FOotuXVMJUYLcXn9uhC24LQBd7CNt5Ub0st8/k6go19ZcuQ
tz7MyjXNOlu6Yd94i3Hv7cy11QkPL2dlIngzC8wdfZqtZKidhJEdIOjHrqD/femLWAKFMFl/0CXe
pkcfck66K33Ku42C0d0exkj75EqHSf6d5dUTkH4mhQBpTBExv9YSb8PYJS/bEmyECPKbXu27gOHJ
KTXO8pXVhILTrZcahpivmnw3CANrQy8TrJ8EVlXKDFnylKJ25O8X8kuZ1vzuljjon0aOmXevhkmd
NJzfaIcZZ/yoUYoVx0sr73j4zMZcWESuJwwbXArQxK1PFsZHyAzabsetNUxjsbXzhvGpaYhhEJkN
nhjVIfEJgWgPgI/qZC2NMEc/9mIsHJxojjGgqCHO/G3hvlu3jOzRIMKOFAC5jIHeYYuAEaof8mU+
XAABJiW4NxRt2CRPPVMW0vUSqDp3RMUSBJFxue3NoLLkVGm26+R/bB9X/oBwta+ko6BZvpfmq9Dr
Se8IpkMyFpRB9NqDgBDd+uIgWuncW3nGmJFOS85XCSOagvhat+/FXy7jnPn164bsEaYK/KDRVEpA
UF/8Xhf1FQBwHtXeYcwL66cd6gnjNq/KH8QYlViGzlY/H1XvxcWDxA4ZT0FWHKz3TRNM2XLTEUUC
RdFuWXkXGFqfuQZ6qtijjcFG7iZsF3nfo3Pq70IsIdv7Zvb64jnXQtZyh9TYm++DuaqrN7hNRfU3
YPAc5ffrLa4YV+AoTrq13wRleHeLQxhZUZfF1zgq0t7acVC3a46hHX+Yea/hyEyRwNCngBS1d5Xu
VvsQt8sxZaNdw121lg9Vxtu/LWOH8F6TTLglKaawzPKdPPSuRFB5zo4XaiyviIh/cNdS/9pQZxmi
yRuIiUU92eVnaKkB2Zsl+sCRdry99+jpmV6MgT1AZnCaz95QKIsEdwqZ9Ji5WfZpbimar0UR9NWt
FMOnaKqjV4+xXL2BGZItnxlWUhyd3RhuOxUTjzDklLEBgiyUL3bcduSJIiS8KoJlGjdQN81zR5Jn
sFVJ3fik2tqr+ZMNoQtPYi7QdI3Kd4Hr47TipwEXCPlLFIyLIYPh7otKI6wSStPIigkLJp6VjQiG
kvJeoPQSZQy4mdFbGBbPCX3nwDjYt4md7vvcFgeI+NkuTJOl248RBLybpp7ImR1ruy53IqcYPJUJ
bnEod0qzy6zMeFtkedSFvVV35jkW6OlOI1JHOFuzBYOA4FLU5ETQxt98kZv7YiZR7kMTZIsAaFvD
zheoASeVhNmjE8SgMLVsXNrgJfeBhTNHf09Vw45dzG0w4onrB8vOtruVeHOuNS6bsqgWP2E6bGBw
Mk7XzSmXUxbdMdpbT/taLfWtkl4D12VlaEYKfOhhVplXv7Eb9PBBxcKhFgbVTynSyNpnPW0eHgjG
ugIwUN1Dq/OWsqFX46FsQ9J0Xaso55MasvGDZRAhbpNBEUCEfS25ymFX9GT2zpR6d+WUWDtJE5oz
zK/nT11hMaExlBbzXyCnc3rJr69TAPccONFzaac8ZsNr3f/LoK9GwN1B0KuJV2jy77z+ZnpOBJRk
NDlL/eXS/Pp+reqjOpN+irHDX1xANhnupjMLbrQtFxwpzGqDKscfoKJAFcV78QwSOxckNIZw+1L4
JWgSH5eV3kxVhUgyLgCfT10SNOIESbTOPll877GZbTHfwzjfRrmxv2DrPPIeVRbsb5KNV0O2BJ+9
aUtFyYNualIunilf3ApxmcMwIEEt7IHgtVVfBKRFTHQKQs6RPDh8tOi1qwhXyRJFEkNWlGCnJIxq
/+ilc6YQZkxjPO68MOEmWoPb0E00G9ZAHKI3gTHqsgYQ6xbBNjTM5O/8ZZY/8hAP4L2UPe6eSbaQ
uGoCCJz/qRtsZGX96UIDHbnReMdRyV5bnithWUVcbAMXt3g1AcJsnKFWQqa0Ua8emZfx5+ItxULW
eeOP/U0tYHjitjDEyxW2UfFnPbgNPlpLBKIlZzuNd0y+hvmNTqSpIHxi9YRFU5F9GXCnKQ8MJ6gN
Gt+KrW2kK7u+UVEX4GDoj8ZO925HFN7T5TrDtqKkWKTKzHGyLOaF1TC3eHdPpoY83eLH4BU7p5/I
1kVeLNq/wP//HurR6WuOeJt5Lf3Ge2KEgE/JplZkx7TvinrLWwdciUe//VCYpOUp0mK0136PkBlR
w8qtBB0T2GUEyL5ZfUt+8+fS4x1Vbh2e+ZDc6bQwNl45c+8AeB328Tz2cX2cG60pvXBFyjap267Z
EHZPBCeVWrtazkS3GEC5jCMvT5OdJDu6pV0GERS0PDuQsTzHGzgzVnikPWZV5Okot11rEms/+Z2j
qUG7CuzX2PaxqJikbyN/kvZV5U6KpPC0w+UktfOyObZMbA5NlDV/i+t49wB85cG3YewFyYdZLu3t
u9vtK7DBYTLhoYFVkzxVNdRqRCR4xXyqBhut2GBEOH664IAXjC/N2qT7aNqqqR+aTs3TX3ref/ET
PIeL8j1f2cr23bOnxa/b1mD5Qz93yhxzLiY8VJYLBp7nrTXuA/SJj7rMCr21l2n6oaAqCoFLiGun
hxJisvjCkpfRz6BNu/zOXvxz4bxi5bOmszv0CVOdbSlTmoK+ztpgcyECOa4AEh1dFoeCXhwYuMR/
XlnOilv9uht7fNha2fwAFOwQYt4VN13TtNJC63y8DCCUtqrX9lyU1X5FNdsNaPquS50m4ovT+1Aq
DfNAOuRzowoW5T8YP6jm6zmG6nmcJyMQYZ6FAn+50vcDE64UdooWTHk4PSh/fz83mphVGEJ9Oebl
kuf7LraQYZQ+lN1Xi+Im3iZGtR2mokupjwCsQwZpbLDbxzCgz95Ug+vctLnEFL734QEe20wJ4M1M
lIfOII14QCqBOMX0E4QJkXp/JQucMcL/ftbntxjiKjwyFpKiYn538hkBQjoiijgW6ZBjZXfut3LB
ZR/4zVN5Mkhcp0NAaASdje1nEybpa0s1gIg2xKj0JRIlGqlklweczXtGD2SNl2JcrtqpVgT66Zmy
OcjLgPyBXOGVbAEFclSmvEnHqO40QwcKIM6fKmUFfy8hnA1/ifLhMH+3qPzAl+uWxXaFfIA56u+P
qoV9Okxo209luUaDL45jitsaE3hz209p3r4GmZ9DyL+s8oueo/Eg+7xMUGz5D3JsVpq7RIh8N83C
7l/qwuOIGSKR8A4o44OJFBp4Yg19V9N8jxvgyuG3MtlyRlRioaRazlx3T7eVOmVj5Lj3F3YL7iw8
7stAycoV5PGLNsINUIeAxMCqSNyNHLJo+IEI2Eme0EvJ/rUc3H64zoe8Nnt74UTYDGdMx/YZyd6U
7YhMIwqjkXWpzqCGByEeertcrJmb9Yag/Q/OkVX5erX9sszuBwdGZf2tcWO7v7OLtkcjF8oMxO/8
AqoQn4Vo481J1/6TMtQqH1xVJvlNRccyPIVN4/r/pNAoqRsXRn3HC2xwWURzlLO4qmJUq4Ks6FlX
/Wq8dnM5juuBpQB9YWWDxNov29cogIS999GU9T8sv7Sqj16gOmuHuwXfJTrjWCeESDGOsVkIFsFL
yAxBkahh9hdWyRziT7NL23Y21xcCITJsFmURj/Ry5OCseOVlSn15AS7D4ctVA6jz3MuUJhwry3mi
CqFzdMW9qKDJ74OsAyq6PCzpMdtLttW5qAHzbHGe7DXW8cs8iOmKGWWvSf8861JSZQCaUHxk+bxB
/0AtjNx24n7TBH7s0YxjQGtzIbBORuFJnTD79w/OZau+yEcuMCPcBgRKuJ4EJGnAMLaSHxKRfP8D
aa8DTcOXYgx3mcZEc9rY3rgk07ZoDLoD/ruTsqD6sYWRu/a9FzpLrjWfZKpDPvkApTnZT709sBV1
ro6DBxmPAd3uWdOlGtQU1zaKwXJfsbOrIzK9tH3tE69fcaMiG/k/1G4VL0E/R+s/zQx+1fHSU8yN
oTi5NCXV+eGvcwC+6LKdF5Dl3W2T4S5wiqKcoSHzg4Zh2ZYMm/9L2XktR25kW/SLMgIuYV7LGxY9
2SRfEO0E75FwX38XCrox0+yI7ntjNJJCUrOrgETi5Dl7r90SU1ZQXSRgChrYLWEjkiZcMeJCGGpc
TThUjHOFJrSQET8vyyJ7d4s2Nh5ItuLLhct1FLwi+K/SgjSAd6VKg3sNK4QrZNC70U4Dbjt5wdBs
ZWcrBb0UrjQ1OsllAE00vRYh2o1iNaa+7XacEg1rWtd0AuKTVYGqWQM1gd2T2YaodlikDdhkyuA0
PgStS3incKr0siz/RYNqe5kzm/GiUgQ/jExZ0yMPTJvueZuMzsqilPK2TSTG5qGnCZGuSCE3x2Oh
tylls2BoW3wrgqyOSX6tu5RQC0MV1O7Y4/m0Y1LOxjwGNlb95GlZ/5iAIsguIUez1fJ4tmZZFXdJ
o/TXRBOR880PK7b+PkPW+Mh4y2EMF+DRUHskF4NYjVFJpmyV8HyuR1NMJgMZZ+zIs50jJLi40XRQ
TDsR4rZj4W5oTKjouDS2SXUwijPok1E9KKxsUJoGIPy4c+xpm81T3Z2DstDYLc9CQ6W9r9I8YX8w
bd41yqFkxkdeWRDv23jeZGebiH2thS1Q9nPhnvPpmc2pag2oxDRul3+OA5JpsUN7kcc2obNDN9VV
nTqQkGBF5SouOT+tc8b30z2OXJxE9BsGfFeM+cs3W7qx/uxdVcPLzyNHnJcApijffa/NsQvPpcAK
9ZBCjJr2SxN2aSnlncX9yNKOmn9eKu1wDFFno5ZxUU8d4xjrB7zs1ID9PBna+I7IBJug16rJf+Gc
GLQrvQuCS4XKaWNHUYzZVfdApS92y9I2Oxxw8BHSvRlatmBcOpub5i86vXqu5hWHHC2IftIiP+pp
m9RGS/TrPA4o0prmKA7BeI75GbsvbBGud/z3mb1ez+XvcQWwGYZYWY2d2xpD9sK9qfwdCrEhgkEE
l+m0bLRpm0z/DEzzS3i36BBIaIqEOiN5VWqT5CklXJHoqXEuMtdwV91VV5FqY0ITBqk9eodFDetq
dKQLGLfubI2Ke43RSdoZuG3dwOnY6Yq+YzcGSslPnApjtoMGhWGT9dD53Rl0DsTE1Xh1eHVOwQV1
YodfHVswyO5omPKLJfo23E/aFFOW6TlH9lMsNIY5QGpo9Y9c/OxsasxentwcS+2lum73ODH5EctD
3Ba9cDEwO619GMuJ96aXsjOeurIyAWR6BsdesqDSuvO/iEDnFb04gwyc2XwJpWVNtfWR4CNGKaSr
7hcToz+Ro3uxERGDDJHXWixzI5srQdwvV4LckEQjjE0MVblatjdX9h6PeuU2La8tfz7LLxen54xF
3exofDh8P6zFfkw4rXQ+fqVVLFLu7F+K5c8zljnKdB6xzFpuUHifg2/bQghQREXKNJniAyehzwZh
ZUkWQi3Wa/Z35hDk8GBUHdQ/lCGzlmEAZ9yvaN5yPEkYshLeNLrgnJcTVmAO0jr8+XM6nz8nUlyN
ox5dVQ3ZnfVZBaXVBepo26xPi0N0aKERHasUdw/hF0lpn2Jd1g+Q5Kh5MTYp5u+otus99nn94AIP
qTdLUZA2at5E8WHWG/Q/WbBzEm+KN7MrN9wSeEehgwQh7Pet0NJxF0xGaxwKjj9oVDTYKHuOfD7y
Z1tL9jhrR5wsRaC5pwKHgscTbXCTuhiA1aawNdJpwVWqotrBH0vQ6Cibd0c6xPUW73jZvMQQbljS
VWoR+ZW6ebdvSlflj3FA5XzKkP35RCg3RKKlXeKxqkZAmqgktMIFdykcZJ/Kpjv7uiju5uZos7MW
k/dS1o7obvA+XneRsvXnTXUZGw2Zoi5YTI657goL+LcX9Vvc1FOzwWlaVXtDg2D72k05a3RxWv4r
1HPY5vcqKliv1bW+cKn8EPBBV8FsTXeTKAaLUdg6zSI1bv68GmY8xS+HUebKqAttm0aH5Ozgzavl
v1qDYaoXU1Va7kkzFO+Q/Hr4ma71y9La8691RN9mOf1R6bPxWMngWR9FmxfZN5XLb7WLcJaYjFm/
NPrMrsApzZ6t0B9vYpTyZF8wVYBQNnbJTRQ1yVOssokElzDRiaCzi/n757ZxB3JvgAsOMZAYN6+s
V02TkaEXVz73qXGa+Y1ydXBWutSOoNfL8bb0Hfmhy9SjDdMFeniivaxHdGEhqv3lWv1+qRwMpNJC
666jzPwcyJrxpXzIFuLEzF/IN+EXQbOlizsOaC77+La2W/oTYxkrhFr9VVP355v1qSeFSlafH140
AJ4NmdP5rUtWlyNggiY9V7QSh+NMo3prAjcEdTQiVbkDmURnSXdNC70FlTGcBIw03WFxJIBxm6/0
tW2bOhG5Gk3mDASSBTrX104t3T8XVWnom1av6X0vW2yQgp+7GCOiq1VbgyY6MDK0DN7tsn8VhLOk
+xSXcoLsYzZ0/OUbz8vvP+d3vjH/02bdwazbxAT3SZEd5ybEzEKm5wCGJX7u0KCDs9in7SD3khkA
okcpln9aLvvcLyFedF6pq589FCcO85NHmp9ly/x7X2W2vv+36r6WJ0mrUy6yw6D6Xi9aPM1IWMUW
Yid3ywrU/PPyZGYEDs5ckIbf/s9f8bdVNWucDLS0nsaaQq//6QHUOg5eptuB/9VDsSkMK30IO5qe
+wgAqP0W8IrWD06mTJRoFr7kv7wPrir7Xy4xTXIUAUxZPYkC+/MlZn/AtDJaBGhXFqo2J/TRB0rk
7+hNrx23Js6U3JYqFGB4x4p5YhNK766cRJg8AHlEKohFjUJTlTp//+fL8ynFgxVALwP5ia2z3jVE
hZ96UL5fCzM0dXHqrlvkYpdemisawOjiqRVlcES4Fvebxh4Z+WVSi28XR2wo9Q7MwWRlp4yh1nBj
Sryu23GMJt5lWh5PtzUwHe00JjDwtsu9/vMX+JQTMX+B2aiiuzpWDtP57aEdxsHtwUuGZzOQabpp
DBHQUb+iVbJU0/tdXaaOeVteSzupW2OLTMHqSdtxi7T5kV0fLhCsHecbmfqnLClqef/vw3kdWAlU
o+Jpaa6glyLA0c9arLeRcNt6j0iWV0hC8zc7i8KU54ZjEkmX2RTFdyB6xNwMnd8+E/QQ+9Q2g/Pt
z5dgXsK/rDCEHa5Hmw/1kO44nysjI4sQ77m1PMdGxvOp5SXhgboxD3XJvpjloqoTmfUQlIPe/KUs
+9zCZIwMNRD5oANk6fc2vsJZXU21I+ByFFb/TxvVaXvH20JjjzZZ2A3g4IGHKgoiK9+EKX9uMLtP
kfybweDXq0Ar0rU0a3Z9sqOxpD6/aa2IHbSdCEYhhWqIH3uB+5fpry5nuDYyzzOCKc8n+6cx2w+/
oX5Y++ZYprej2dvp81CDvfta1SojDhNJJwrORRQe1lXxKgLakns1KxX/9gD+6rdiMgBkcVZg0orj
sMZd/HWDyjJO/YI23X5pD+R2ypMSVZRlR9eRVfTxr+zGHjkcm2gLncfWKsS000KL5C8naJO/SdI+
vxWYleOflQg84LZpWO5+/UhQScsybOgijX3MO2fRY2hF6wT3vijt5KVIs5igxa5nHrDt8BjKU9DU
iIAiUjEVxwzzwAS7Qz9fuCL1V4savrvuX7Kr3O5xkdrjkpqg1VaBQnW++EKHfAgo2RcpbDAIk7Th
q1mShNqcGf4siWOCp1L2T+cqu/cGyUjBGmf37fIbLbVSqyIWHuBpD9BRNvDfOEPFMNEm/pfnMGNr
PfUYYxnzGWNLZGkSav5mmcAwqxkZUPTYyIcXef0Fi2y4axSRfdJvfPMGXIqKHwsjdpFNxAw213nZ
VOVlSmmhrZaZiPB1PgSJE0i9l2cxBJqMAVQFs0NZhpMfnMk2jP0biMo8qraJJ32XeqH/t63+etv+
e5/AC2Hxx+yfRKjGe+PX2+oHVm3xgIo9LZ8ufy7KYTKfrESjJre1kfeyuGqMlh1x6UjYlRl5xClX
yKS2bQUij28HIOqhQelMewK9dUpK36zwy2omO7shgRK6SboBuaiIk6R+XgAetY+04C8zRIAavz70
6DYxlEmPZqthYpLR3E8a5qYdxlYpERwDDvXpuK4yvej0szNoaQLteiZlPNqUajYHFK/nmV4E+H3s
cJG9qxU6iNHZbhbTR2+Y3JtlFFfnaIvuRIDI4J9yqlkyGcKVbwnqxfKW+ZD7ZJl6VR1Rn5jvCR5/
QrbzuboBcN4lR4goNJBR1HPCTHwOYk9D3NXtLY0KlkJxrTS8zio/gOHqNkDeMlGb5bOEtof+CUwX
+nH+z/qZJNjUA2M06mIUUtYtrN3A4SGaP1bkenb3mNAQLEnlQ1q8dUMYSptJerzk+l4z24elmG6c
2cXOCG/usl+fGm0K+TSOI8H3Ob5tin/QfY5ya/Hn6EkVJRiv5eMkiT36L3YbzKszyZgf+549X9HF
9rA8nSMxujyEgBg5z1oOqWiBVREuh0dFFq+YfYbk0REDzCCAofhLt9KGXvfP4mNdfOtOZTj9tp74
wrtGa4X+pimXnPEknLV5yy2bamtWLMgs09Gm1Qy9EKW23smLiW89dZ3w++esGvyXxVO9HCJzxACc
gSqd7aAZUf3N0VGD7dCm1tzpknZalH5obaZV32primlEBtHPMsid/F6nUCQ1ShNvyH0877jsVJVV
slg0L+RmMRnz2rPMDDIpzWsVu2xgi89bhiXz1SayNHHxoZYbQJqvnpWlpugFNg4iw1uKmHAK9B+o
Z7ts75k98T42Cc/lCh+zMPKV6VQA0820c4/gWprqW2uwPB45oHvjITNDOsoBBl6+2mLnAZk9Zocp
abXudfGBdDwYJBYRtNqAprp6WGJ2XLlzIuVGT0HduqgBNWhDl8qqGC+AdAtj+82Ie/a0xdxj4kMe
ofeN0XhMoZrCRushA5M494VOpX3U85iUS3CjT6kLVN1UkwX8qDTQr1sO6cEhWHYilBJilZIexkyd
eebPwBDhuuFVsu1LMQt3SgeXAFl8eSLCcxaN5Q19/WndGgG3JrGg7ZWQ5NpUtiBz2mS4R27scjKV
TXBkfBZsU6/2b2Xk/JwQkO8yt24RKQ+PSddb34pY4AKoGvdpCgaFQs0bTpW0/XMYDNpFRC5aWDy6
jOVquLNTNt1SJYc7cNDqoWzGfq1p4whPSRSklrqj6VyoMwh08ckt7Uu1ZeiHaT8nr7j1lAbjalL6
iuSw8KOJs+nkoCjZmHQstxDg64tOuIDNKaq03uC7a9+seCDJUnO8tUZuN4pbEV7KvsKaVrXmeTQH
ax/rPMqrTuvzVxD141FW1TMaYLKvKSPyjV9W8Vmxq58LIU0gSI1/W/NaIMfHzxCaAIAfRGDsanw3
BjGc6qPndblutNF98CsRv1lo5Y6okvU5mLdSa38knEWZSttUOifhpoZ6i8Gw9/eNGE6JHg/bcAKF
bkd5v6lqfLaz0kE7aDUtKAi9qbmhfCcJmRPndzZhWu41cJSTMGK1owxrHkRrhEfPpMzS0oE4tM74
UmVFcOeGpbHzTOSmbLc3UGPvCfYhX5TjxtaPR+BGTmRNtI2mfKeNCFs2YUEMOs2NQG1rnLQR3q4X
DdXaegzJwOWsE3ybCBIgKVVPX1Qx/NT8mR0cU6XGbv4VQ5s2bnqHWuKJvJPQgBsvvyROFxxArpuz
F4ndhuvckCw+ZNOqbvr7CS3xKgAwiK03N0j1gd6/Zb4/7dVYtPZWobEAaj5kGMjyyU3XNV7gZz0D
NyyNZPJ2RVCaeD0nl/NU5K1DydhcAfcH4Mn+NjU2ijCT12w3hfUBzofzgWtP20g98w5eIX7Wphac
mljaa/IxxksuoGIbwhIfRWLFLxhpIfZ1VXvD8Cr+EgvllMybjPwMyZfM2EF9zVpU3IFZuPsc5MQG
mpELirtVMEoddl68oypjCk3jnda4r20ct3YeCjzf/SZErfiIyiBYo9vkyqeGt0WurQcURISZ6aoP
fvSR9RAnuv8ji53hXpZmvMKfNryB8crF2rR7b1vosi+/KC0xvhBaQIOAJo+9Yn3Fz47eeTe4V42z
1YpHH1/s1qe1viGrSq1U6NwJh+73wVAWgbeUX4CrMWStMxwOchdAq9yPZPwe3VQkt7hlqj2an+kN
uKzE7kNMXt2RWIG7JT3bqefzdJMuR1KEhU5UpKQT+PBBRekdHHtiFEqkAAebMpZOvMrTlH/ptG31
TxY4wR2IaXsDk7w+ZYH9akWVeW9SkaRkeHHszJst6qJ+7SpCAFOHLOfKHJ8gs/jv1G0ECkcdCs5E
J8iwSZt7n5kPXMoxuA9H7d6qknqtUlUf475sj1nT6qA48UU1IgCikk9et06NpNl3bhFtyrF7GpM0
fDBb+6fbjQP7UecdpS/HgzkO3sFXSRSueIs5zK7S4SNx8l2DWuCmjyKLqIlB/2pXkMRXreq7NdZU
8hbtLng2TTSbppyjh9s+M14rOem3QaV1L7kX1y8eb+rHzAxSXCWof2/DzqZBb+TN9zrN8z14XNof
PAbAlZxkX+oexCEbyaorC3Mto278MiSSwOlB2STHj9J9NkI72Pk+I9CJ7YQqK4g/vKCdvkwlcpBZ
g51uPXqWrCh8T2+5RYATnRW2wjYkBn0SBeP5Xtu5edk/Kdu9uJg9jya+w3tvSNo7QCrxnlBPf8Pi
Nu8kft3V0IXlHoI9wSMcb7ubOJLeaxIBi0JaaLxCdAl3WizN74pW+JHRdvFDNco9OxW5CMSdDvWu
dvJ8XWoqukVvYa1tMbpk8op2nYquYpYadu1q6tN2HVjZ16zWMoID41EgAvXEjRhrgkw7zk5AYuK9
EfaYuL0BONVQdrcKpwiUtNC75EEYfLFaoqwBskxfFJPc9yS4BuOG056nYfwgtS/pEIkmzjaBxEfc
I8xsBLOp871PjVvIBPl7PmrmMSt7QsnsuvCYjgeMzTOlwg29LY8JMYyanR5n+lcZBNR1vrC3KW6X
aWUEokb77qpGw6aWmoxbHDHz1EJ1l5hp+1aNVfGQppiLtnhUo4DjR9LukiFwnxyHPmBRqkPuF9be
p5r5omFil4HZbdORNMzeHTjE66W3hhqObjFnY+c1WT7wdmwO0DvHjZ21xU1CLbpSZuAzCkqyHS+d
dFeY6c7LiOe0Qsb5g5yoo1sdM6bdxHuu061AlfSsI/5uVz5KpltRRhCKJ9UhMdIqZxXjuNhnqn2X
zBn3Cn/OESmXt8290IR3A20vCcv3gS0Gm+w4bSJpt8nabmVz0rPhA4SGfaGmuB179gWUC2JX2caR
xKQeJ6xD6Uz5uUa73hxasIxfOckgvSY41qc4W+OXKrYOo9ud16C56zlQbSgBnI1pB817VczJLpLi
id5Ceim6RtyyLmsqn3ZQq9am8TbgX+MdZ0QM5Iq++QcfYb53HRDoSRH4M2sRP+do6t9lEGtf7Ey8
2kbyoQplHtQAfmwVIVl6UWncz77MLtxCdM2/JonKD/it3QcrKexnhKvA/iWJ4TkzrlXgDJwIwqK/
oxNFKsTgRt/xa8m955MEQFAwSigiMtKdq+doqVo7v2VGPBxwBIAxNDPeT6G6haqn0ejPIESaSXOb
AoU8u2hwHr2203e2o1JjlQy194T8qB4PcddFF80KrHt+VgIfqDGZSNvvAhouYQk+CrrOlifR9vXM
oszVtJLeQHk5EHpaW52+HyNSb2JlRY96ZFe3JdKb7VhV75HlsENXOBZbmdnrsvK0e8MetYemsGvy
ruvsrk707kTsQMUjwjZiMqZ5YbOZLgQEsjN3wbuOdRI1iozwHRUftkseM9G2RAC5ZcqKHqEmcoxs
Kj/bGR3RnYFk9s7Bi8xwF8Lzri1jQq0YzJBxHZfUnrE7PdFuy77rJH+855nGF8gz7wyYIno2vYog
6zn8cB3rnBBy/HMHBR74zSdWZ6+wU3x46AEvvay6mykyxIYOYb5zMObPuoiM3K68tYa1lfXa1suF
na40N6j3CG/YziL/UmYltR8n5RcirtJLRnoGAeqDmCcaGQaORGKP8QmVSqP+1DHJ/SGqgnXqRHe9
HMuPIYcHDoEheyMeQFJsUzckVQ/gMOqh6pk8Kw6p4oOHLqf2OuNsj2F5mibyKNM2vUjOUq9wm5uT
Jsx8Q5XufKtwZDMQ9+VtR3bPAUJw85UZT/o+50z5PA5EF+ah5gEpDEailuZEoMFEw14y8+tAIDuP
IzrlW/xbA1MO4R7t3nVvaoWnozANTNtZPZ0Nt6lXZUTAt8bA9sxwtAaBaEHyi3UbuGjubcYm/675
s68xt7Rm5xrK38igGTceo1fGjZMbvuiZm55iTegbv57kzp2cDrdZid0NGeqmn5K3OnJCNJNNeQ7Y
xAhqKPN20xot99DsvJfM6HCZR+DnkKrJ9qRjcNvSF4YcPA1aeQ/QJX5ODAcRIPDXNc1r8iVTFVq7
IVbjHW6b7kYLa2sPq6BU71NiTRsfu8LWI6VhmxFNtEFs1Z6skEShx0RlcodRodoEWfM6Rpq7tyPH
IOor/FFWQfuSDln8FR+ZR6CbFa6hMhlrfITR0ekzsWV6oKIVIeS0Cx3kGpZTwgqdUnvcTjgkT6GF
/mpLQkf+LJPSozN2JQ4ieeTdZ0Q27ZOsY9U+eo2jV99UB7eF9klqeWcm/XaLtSYBYRd0yihW9Ab5
8DJKIn9fe4mX3y4wNA0nUXZPwE6l7UqszBnid5eMS/TnARHQPqbDbT/FpndIYOch1ixTPdq0VmQ2
a8UZKX1e2AhLT2/qB1+cI7xQ1P5JHLs7qPfzgm/CUdeekWQUL7rRxND1RS3yl2qQY0ecj1XZ23wg
Luc160dx03QWR+rKw9f5WHvkq+1qmoHDC80T2gFmJItqr6nJO04A0oN9ZLahfSeq0CN8PkFOfnTI
B/1hcI22dUNvFTeEjLTzImpYsBIBK8XYG5hv8tul4Rm5id1skrIC2jxL3+kcYQugxYQO0m9PhZnb
xb4PoyB/agckx3eiUXyapceaL13UYLA5YITxIO5U06Z0a/GR5tjD8YKwn1eAFHaBjgF5y9u7ffcm
t/bP0ZjNt/LahJnD0Nz14GIZ5iKjrXpb+AnDtX00XfmAQ+rSrlkaJIMMKeRETcP1puOtah3sbGQZ
KG0YzRO20c6+W9gZHmgS4y6tDGBc68y5ckbb2BZnuwfR/ERYj1Oj5imH7eDDsZQ7DTpj/iLxLk9H
LAhmvGmciGY08d60h9vrLVrueouG0m/JYArtbAfxm07TAlNCuExzLoq18euMf4tv4yDJh3NEXQMo
asBfS/BDZ9MrEtHYVD+zkL5RSQU9oEOhFhQHM/BkOCNHcWKiB+OnLZCZgiQB+aaPam55L/SIP0+O
fpv+uQwPOIYz+iOIkhHEp+lfrZeFUDQNj4tASgt4iV2CWVq097qyD9YNIqNyXSG9c286i37DhVd6
8z1yqmo6IHnLHJQD0ixPPmpmPN+UzBqKIY+2I/OSlAb6HYmhvnaAduKG+56wgmb35y9hzYbM/+5r
Q1Lg7eER9gFthdn4p3HFMBk9/E0jOi0z6VKXWKOyrA/VrsIh7j7IyDIeDJaDJMc7UaRkMRQf3sgW
dOILZlQPOPcMlms3KCaZZxsVg7Q9ji58fVOiiulh+cksWDu7BH0F/10pD7VXIGXKtwYq0BJfVQ/4
0l6nTp/lY9eJ52hFhrcRYzlugk4a74uK20TTqnaJp1MuprmsnaOldeZFU2mgXwwPbUUDfcBk6FhF
hGLyXSKaf0EgUKw0V4m9mRaaDmNhkH+Z533idDFOZU5twiCiYam5nHM/KQIYrLl6odW8Xa+NTYLb
dAYhS9d62ZpjFejaJmmhh61Bds0DnEWboEWIU/4yHrN+xZryeZA4gJNieG8Af/xtFhWTBFq0NZxF
kgXT+jYPnTy4oStWJDvo2hqzpUy63Ye06Ac9dHE4S381BI3iR5VXCFLnB4z8JLtO5IMAyzo8LPrq
RXeZpiV4kbURxtG4NgZqjkOu4R1BS83E1y4K+e63bPOaIQUnD2Q1GIA7y3C2UWqhAsmIEDROsDk4
MhaOcIixcglD3TVWMb5hutGwKxgAvDZ9re47nQb8sZVCyzdiAPt5QQeB4kmOMWOpZZf586Oh//Zo
zGCJebAImos79/n5Ll27mex28s525dGZt6JUZTdE3NTJUR/siNQE5T02uk0iqYEO6LlqyedZ5wN8
ppsus3KaIPhx7f+vRYebyqgapDDMi+uK+nUSlYxSqtJ0/LMpHPr/DYOfYo0zgtCcERkWEsI0Vu03
g/5F8JAzciSkIS7NZ1MNvN+twCGvCjR54rQX7kxm7TDZIpBwK9lyrPrzNfwd0MFH1XSgasDrNJ3n
4tcP20VDN58rqpveH1T8Soukc1Ckdzm6oKCn0rlZUBxLoEdi0qun4zmU76g50QTY13CR5UWG4wAx
4L+K1aufbUE/6P9KhHBZ7YWpx+OeeZZTQ3kJk/SWxJq6XndUHf5BUST3G9MLKlLw0t6vAPV4dbsP
pGeIddHoZEcGDBbDCsPKUfLpypvGNAu6FfOGiJOy6MafvVYl/WpmqP0kYVFTm8lwp1eeptq/MTke
VxvEKKgDkbISlF0UAV0LpGhReyS+l9jsafA0GiMgL8J1oFl9v4rzfkhpODphwhQ4a9KdLWCArU0v
h8mK6IYYwZiHcGUFodAuRh13BhGFWtWoG9nTQyBp0mWog72EzTOis/I3AelvSgX0t5rFTsy00LJQ
kf56G3tYCgzZxuIUwHqYbhNjmOJjz7UDA1/pP7yA2RFOWbyDB9YmtUpQwnB7/PNiMj+N1tlXWUbo
3NAnwEBkT/v1UzRRmCNGEMZ5WS1xoez4FJAyp+4stwvsjSMoX9fYq1k6AYfG4kRoU/oxMXPDw+Vl
uku6OGfw9eKHJKKGbHk7amT5gLyjflps2+RX8Lg7CXGVHLi9BlAwTq3ym6mwsp4WXEXW8TK8mE0U
kG4E+HGATSy1r4svZskpsvsgn+6mbEAWWqP0Np7a1Pbtc2Zq3fgXKsH1q//Xa5xLAyESKQvMWTQR
0vxUi1Al4+FMQpKTTSGyvW4P5n4aGxdTCoYEUz/oJEXod8ags74zIpyd28YJu2AT43TWd4sFii4+
MRDc/rJtVibig4Y2ALS1G0d4iDAHk4Pymr0ktIApWvThxm6ouPa5O+mbOtX5J3kHU3GT+TqWBIzs
XXAzMpQ8abrW0n4Osl5wMaUi3uPPa+N35KNkr575nPMCxQz3aZitKoGu3R47+iJFEh40VbuPgz2U
zZmS2hiIOVJJsUKknR31MBt+isHCM1u3sBfWLnQ58kTYqGads5x4LZZtzExQ9Wo3TVTCm1GYohB/
2R1/f8NoLqpNDRXDDLrWjU+igtnrAtnIr07LZH2Gvmc3bUkICWQre3B3BHr77Y4mZktY58AwaYXl
ow13kKnydl+4dBs3y0D3L5dzXi//WU9sXmiB8AtJDTbhLAj6JKwJ6oo9NDPUaZmqw9hq7AcvCHi7
L1PghRu4lNqeniXlsWJpkmhome+Uk9Fc5DDMXf9f4OC/ydbgm/BaRW/GX4jB/IyzJvV4zDBl2P+S
RCcNMPwXy66NHUbkUuGNDWR+QeRbBOcYQpt7Citn6C+d5imHnFuCBJh6p5PcqkI+lwRqEODtVdAH
dw79Xyx1VSum15Qynj6EnP1wmiiZdzl0wD6SEfGqEU4s9x7VVHEmcQPDF+VXHZor0kkc83uZjmb5
M3A1wSSQI+TfXqz4Yn65Q3Ot6XCHmJgjS6E4+Yyst6UxeDRD+pNCbHzTe5CV7supcogdEP3IhIh0
apfhfjjmeGo6tHcchuoAL49HEpXxxN0tjcOSgkYwH2nOqyz23j0p+u7VMjCuvNDHsIYdEDvtjtNI
HtH066fmgJok0c8V8qrhgYk7EFricPFuUbrX6oYjptdsSLqFOs10qZr5syMDSTxnfeWb66r2U++s
iHJ5ayGlaFuG80zVMQjF2hrMQdV9xzptVyebwNYcc31OIgCWrGrTsWa5vLYb7NxCBvmLX5SR4oeP
Wb6KQi0ff7SlNhioAfxRuDgXEsBGQZ0K8wgLkDMViXAIaZxK4lheNLXNYHKmWmwkTeZDj4IlGn91
I2f8XzlycrW62LKspq2F/SACeBoV1VoDj5htbPaHcR+St8T3TFWRM/HMWUIHYcko3yZBhUOn43Np
iF1iWv6UGsnJHcpR7KgfOQbBEeq8c+Q4E+OrxaAoqMSdfSEyHzDTcjaE89zSK23og7wa5tQHt7Ok
MFojnBfR2iX8rGSizUD67LN9zF1rumtblD++xf4GP2otChuqX9folXUTSWx8RFdFY312S5Eeuthq
6kPrlWjfMydvDcINMfLxUNsQagiYS3eJQ//kyC4sMBZf9dSoQfJpM5ET9uBlcdbuo8k2eecGbTXr
mqPxAUVuHh/Qq+UgxMYmhJUVo2w6JU3rmfvFKGtgqkQURP8VhjKk5ZexJ413869XRqqJ/La6H5h5
+Q0A6GLOsP2IJqmiJzximbnKs6Jw76B6dn97q/6mf8YBTyiRNlPJ5v3wU8EB3i+lJvKgaAc5Po20
aKoHyTn/WWhzBiG8jz46MAVLxXvr5vBmfL0fB+4JB6Ot3Y8I3uOSdK4N8a+6ovlOC/MytgGLE4xr
U25wASbZPZ2Y4h7+pdsdF717aVAirN3Slxs/zu0HqxdyB8upyPYFv90LOhh0jrVbcAD688b/iWsw
b/ycVyxdR+xtsP9/LiTkZJZUX51xcq9GrjLyAgcIWEg1akdtua1oHMoDfUoeG6BBSHMX71xljFFy
0l0ZPcqxasaDVQ1kaGRCtPII9sWBkcDiQv0bDnALpdnWhz6duuQBh2KZPKUp/f088KPg/30INoFR
eaCaOFnqoLE+dThqozeVk/jk/gryxo5Tm5TFnpgtOD4V3LUvg8sTLlcarXEexjGrGdBCl7nUZa/o
vhYTwBPmEzb1Ho+ousnwo2or8tQTtWtGEZwc4nmmbSldwo3RsUcfCwqN9s3sEbr66ZBZwQ9oIDeQ
LiZdXHD7iSfxX4RCfi0mvTHgt5i0NrLubBQPzxilzIIkqbEsSDRq8TIRnj00zDyR7X2INBz9/+Hs
zJbjZq50+yodvocb83Ci3Rco1MQRRUmkpBsEKVGY5xlPfxaqftsUrGJ1MMJhWxSFQgGZOzP33t/6
fjKRjAknnr6p7+s4zYUL+yr59xTCfIoxFFprNYnuWLheS6BXP+qThNhcokd19oyMj3K8VOzT6pbO
M/w8OQ+U4RU1cfaMRdW2pq17iWTui6bqAdYeZd6TjF/PHbZ7FHMyiWbrgj4uDXp6VVF3xiDdIngx
mPNfuPDFFAboCCcV8f7QPg7df+9paBZG+8ZmayZGsGLicPv78aEgzqawObDnkVAsPvQS7fErFFa+
sg4VQoit+yI+a7aPyVFji76QydsTGjoqcIF+gCdNLyTe7oYPaSKsDPxVpZkIr9USejko6PTYguZR
kP2D3qHFVkMEcNMGxAPHa/y6sNEx0Xpb6UBwNmpDJLBNTJFoe+uVxFufUsQVFt3C3ohrP77758lX
jOp1K+uN/MmHb6Q5F57McXf89tHotIey1ZM1fJQ4qOP4+5vSaqoNQaUO523HpgCThHW94m2lohWe
Tgr98iijKns1UHdyEUb+3Um4KI4t5wn9ODnankIgZl6keN2s5CTsYDLW3NI3UYQleoHST1fqEOBx
FnoAQ+mbMafkr9ypButM27XegDlQLfv1Sze1qrLONc88nEwZ86P5yGkrFfbSPFOOZ95BHbXxAXlm
PdLGTLlorRVi/m1mEgEWOCITY+zFh8Pp6IM7PXL908J7yjaAt+GFwb5kKQaPmQ4vck1LnmrPmei5
sBrGrbr5C41w7IE+YUMB8MyZyoj2uW8S5PiSZOjANYq+pt0NSHhHM2TJAQDq43ESnGiNngmR9DoV
vdq8gxQ2o1OONKbTFgnzDRSup1Zr4gD7zhMNLKK3gQrVSfUW5AYns9Oe6yQWPwnHT4yHU5rkhBjL
EMYE+Af7kIS2FpqGeH1CarJtnYkOpG7Sa7bAZf3NkxuCY19wNjpER+vJE6aUCqFFyyXdX2l2ffrk
qUBGLziBOg6kLcqjKe/JH/Q0XFvB4msRFSkzplRsy3g1CmooslnxG1nado1BguLkKnjK6UJO4tYk
pQugU8Th2GySYbY6tZIyy0mgZ31wMCkqGFR1rb5mmqGhjbFfUBsW/YT9RnHAdp7US9bQVLUu+hFP
emri+TyY5YJ2REcjSUW/G82uk/wrldigf0koRxhOYPitvtdPAt2JovltqZm8TjGmbF07AyQf46nQ
PCh7eZDDUw4EoSO9U6CdnpsnW/1GERSdMjOJC7Neo5dK5M42/JSS2wnYEh9Vgpga8xpMGoPhHByX
he6oo/SCeEJ5nHazvS6W0d9CQVGalwAFw1e1raOW0i2iP+gSEysUCy2KuOxIUjnls3UpnCXZJ00q
SY6MAd7XAegSc2Cr+FDqRlXrVJTTfo2UkWMva7+FCULa+hjBCE2N3y8waYTPtItxVEGqxIQxqFV/
84e+2KFfAW54Gi1AzwzzroVu/EMk21jdNyWd99tIHr3u08ybqL+pgjknktNjBk+moNtcT7AaYBmf
+uI7tMjCzyzqNdpYqzh8BJ4m4jlT0JBpWwJQn13v6ZG/8vreEPcSzeDZldGRjXUgWFTIvUyMP7YZ
u4do9VeE5Gwwy6u1OkFvlwfwHQrZN+TPA7gUxtTR4nPIqpjZUJcB67J4jB6GV80T5DSGsa+etaL9
nOcOIgDdNfSlKFQfU0mrV9RyJBdTGhLaBqSI8XOfMZYOPuJkcBGaqYw6jFo/+aJDHPEPUt93On2q
yPf7F4OKybhilGjqrxM1CVNUQIhmNl7lCGhMiFv0QNNENIsVT5pVPNITjec6p5SPh5fTw1PRLPur
MPClgdhQYmmbqzW2axaqGwYB54YA2ugUCDuvK8ORNJbGJrEaC8W7owd4MA79gIHwdaCraE4Gj9WS
srNi5cP3SVONvLVraDjVU3qMWUal0asBPzvtehupD6c8nbaG6U7husptVAAxfDwdBuKj03XYtpJ5
i7Vt/mOkYSe/FUUV80vFMOlg8aSh28m5NI/WXq5a2S5UmsjaFW0gZbDTmQ7aDIlRVM0upLiGRCsB
jglpJ55BL5zktHRLJrIVb4y4QjMwdG05bIkUer3VOW9k1yTG03xnjc2UEDiMoNTga+YBFky0h0D+
V5XKOcWcpK3nEKgpDKITiwJbCU+81aBYFmtqf2O+1VgKvrNXHiGgJa01/QyhE0toDHFQHnZksRrR
NomxCXnRKS13FbUB2lUa2j+2cQeLZEs3Mpr03BRzdQWJyqocuuZHhZPWDOSgtAbW3o6LLO1uVPZ7
4VZRmQvXo+bN280j5EGSo6jdyyp2sM4YllECaTICLr7WhWEUtyIeU4EKl0EgiHhKpWRPXc3aiMA7
r76lNPQEjqTROreLegbPBt/fDt2hAI5yBRJGY8RHXdEBboEjYnMsn8E+0UgTT1dyMDLZrczRgN5k
lknG8XGZ5L9MDhH5GghhKr9gtzFPoznGDwfcU5X8iROP1m4nAVsAzIqNVpOB/gKdNg5I81Uvu4Mr
h0e7mAZT7gI/Ko0H8O/zu/AmGEVWLLFLtrHq8IdxQ5M45TObKmRs/jLEvp+SldIk5fjppL8OJECw
q8BoU3aVgFAnjXWJkaBA7p4zD3+piI/blNMW4sRjODl/9yLJD1q6aPm+8yYkjgefBr9ok5ZarD50
LJvqtjSr6oK49j9YayZRFqGYZMwoP4Qqixyb1NVGIfRZdmXpo0IzpxInVyLYq881ysvki6HiC07J
oQ/Wk5WF4Q6TcV+6ow0Wcym5iMLs4SSKKiiZyg+o4/r7k2Tm/d3hf+D3LMWYk6vkE2b0LYeO3zeH
WO+B8RGwqYsrk3YGCLsIJVP6iePbQM8p0GvKgLZmQOrATzrckL742D1IL0ZCWuDXaVd7vKf//jH8
P/81d09b0/p//4c//0ApT5U7aBZ//N/Pecp//mf+N//6nd//xf/ehj+qvM5/Ne/+1vY1v3tOX+vl
L/12ZT79r7tznpvn3/6wzpqwGQ/tazU+vNZt0hzvgu8x/+b/9S//6/V4lc9j8fqPv/3IW2yvuZof
5tnf/vqr/c9//E2a/aP/++31//rL+Qv84293ObTU/7rOq9fn//hXr891M19A/DuydfZsCJZnxy52
+v3r8W9k9e+SIVNhJd2rQvXhbwj0TfCPv6nK30VSwPPrB65wyrfWeTv/lWL8XUdDTP6RxAHDmHzC
P+/ut7f477f61g379wKPcLQnJONytC98A3rouzAsen/wHywjjXZ4qEjbwJzEuzfP4q9P+79cfTHP
5qgOUBpP5SzSvqUYY9C8P20+du3FwYmDnynKFCYfMP25t9LCdGrN0D548UVNQ2mKpqRfzTtkSfS9
IIWw50DSrT9254vTsNLVeFh43Hndkybm4H9Nh4Ry4cw93+G/z5X/fqGLkGHRL1w0QuI/qILkrVvY
uc9JJlr0caTy/mP3P+fH344ZPoENMR9Biw98gD7eGInoXYjR5wbkImdkFhYt1rQ0Hei18x1PVR+H
RmTO/Wtq/mE4nns2C49INtsR+sDQOkDUIYPAjoGEYUgPfyBeGDe/py//9fSPjUtvHk2TD8OEw4t5
ADOKOK8vil1FjoI27rC5H2JPJQnTvggiEoL3v9KZx7UkWSa4xQ0NLFlOju3d5CO8ScA2XBhL5y6+
mL5kdbIs03TjIPo6Wa8uWdGr9/T+jS96uf79qBbzNzYpFxl12x3qUlqDSqOTEdKgt5ebR3P6klfk
CPGMje9jGI8CahHF3yXtD8/bGw2qin1u/fBoo3n/Zo5lvz/MmuOG4c17K3Ophl5ZdwccxpBP93SO
XgvpQx/d6n7saMoLqUp7oIbQyfvO/Gr0sZ0xZZOSAqJ4Q+HJ+et/yk6bf2dOZgWdsUlBPpFbUzzr
wp1K8+P5050ugodIU2I6BF13UIRgrygvo1nSu78BHnBdZRuS4KBwsbEBBz+VG5rkVrKKJQ70e+hJ
VzEeRhee2DzZ/3Qfizgz7y+ESh7TgwjJsaFcT1OHbVKJkHSe0LTiIfQmzdsHD9OQHCN18SbHhEfq
7IiuEE+ld61pdvxyHG+wb7Bb8cITMs7M8mPp9827TMFVhS2iiENJKteWaVPrB/GrWSLdVNCkNom4
mn3W7KAoPiGTapGqdNnB06LHzqxuarH8BWfwJizSr5YSPsijcNsizxlq/wtNpa+QFpxRGq564DBV
MF6bknBrtAgYhwACvKd8oWXzJcaRi4N0gPxj+F52KdbxpWMFwXUrjKuQfpjKjK6CabrTm+ET+4Ir
UfS2bWtcAzFc0WhyNT+xUPKcMRjv6o7dvCodIqH+HmblLSxokTx5ubO6ahtQAQp12rjoJd9oSeiM
SfLYCz1pHI6zGgKlpi839HxfaWFxZcj5tu5KVAndnSJlD/SRbfwuzlZQx1xOjR+MgosYLvWzD0UT
ly6+jzznYRhsHY01jZUy0GWOcPfBpNS21140BzszGJeBfZhY+seI7wDxXA6rDRqYjy3Wy0JUNNsb
4clduGrPgJgQR8hF8e39SXQmvorzKvJmpKp5GpsAQku3LCEeBmhuTDN8eP/aZ2bBEUHw5tqdQOtC
AYjDlUTIcTZuicEhwh7sPip1K70w1859gUUMVzJlNFR/rN2xtw6tOusDYvf9+z936fl7vbl/8maS
Bb+hdIVSaG1yCg9tZKnO+xc/93DmD31zcUEbTCFS/NrtLOwh6fgSSHdAEURxLn9w3Czi4wC0qih1
qXIbYXQnQcBuRYeV9v79n3s48u/3T2u2lnW0sLq9wXpjaT4VPTJsH9tTLME8A65Wtami40yG5Jsx
Ycmm+68fu/HFRE2tACVG0FauZHUT6uzJVUWluLAm/fmpqEe/izdv1aBtCkUaYQcbSRVTqClcQdL4
0FylivX7I48UDDxUqyndeLB+gEqxbDpwLuyFzt34Yp+VyNUYQbdt3LRGxlzBC6VVIL0QjM9d/D/m
KM37scnFZYtCMA5kczX/EjDw3MUXs9TTBthvikmUKatg1+mK5kRelVx4oXOx/z/3GOqSjQTfG0lt
WDeu1aotzX75pkviT2UcXUvJ9Iuc2hWZrM7Vosy/0H9w7vssZi1y9XESIYK6chH/YjytlMy7ZMB+
7tqLSWth/h33alO5coUbWkC7pQ1PZff+xFp0EfxzO03d+Pfx2cjAH5ABFC41nuw5SzXh2zQ7fied
Z64nTIs2ZPxH+vZL+c4Es4xZ0ejlq1iTHtgylPdZp0E8MMb2y0AryV0imij+i9iA4SnRTZSM/U01
ttjr1OAlOkl33r/vcw9lERCaGNbgIIiNW5jmq09Bzm675sK1/3wYQ2Tx+yPx2tSrrCblZRqxsEsR
LKC1NR6BtdMhklQ3bRq066QQ6/2Hvou5CBETsnIy9GXjzjpQqRJjWgfo7frYxRcxAoyZl0E1ZKkd
daxDKwOvVZPY/P7V/7wgonf4/VFR6CkBJI2Nq5nwXX2khtcqcE+nbiXpQws6/m2/fwR1IJow9Lhy
A5iUdgNdjapRNl0IFWfGkTn//E3s90qlaMLBrF2jQZmK895PGgAuHXYW+dh/TS5zERbMQRjTMKxK
FxSnuhebXLpu+vDH3BdsK2UxraOhE/amGYA6rWVrVUdKuU4CSCjvv55z324ROqg6E2X1qnKntH7I
i+q6zaxfH7v0Im5gr6hWVdo0bm6oPwpR/SnW3c/3L320wPtD/DYXkxvhgdJ6Zli5UT60e4nGWhsj
XuzKGkEOZ/PazqFhW3XiyHjSg0B1+hIcSUywQvWMElgPkmxrTR71RZga9E1mwi3UQG8D3jnndDMK
KwFfplWRNizHyA22E7LydVaI1jYJtM8lcGy8rPrSwQlMXnfCVOIMScGBqO6vOola5YyOd7AcUGjs
TdAmiGV5MEet2AcJgPlGB4MgWCrwIt2rnZSGua8xXXic/HDcUcZY/pSPQ/PVi/vxSiq1wunRSK5H
U/zRjnW0Ensjcsa4LiAmSCkdJ7q47XXrq9Glw7qXTUgKVVcgqO9e8KYqV2UafnC1OfKe30yIuheS
caQB3m3SIXZGBBC20KQXIt2ZhXnpAKMHhalCZyjcAYL+agwtAxgPKC7dIOdgZijqMUYIKJZx8sCe
w7+wMT0TpYxFQO8wIsCOXC9cQnmwr70MKw0rLfeD3F34hDMTzViEcJqEklg3ESPPkhIB1YKdy5V0
IcjOwfQP08FYhPBY7nNaU9TCNVSzXQUWQJXOwsRpCIRxj/A0vvB2zn2JRTAfpjgtREOq3boo79vK
+y5m+ef3p/S5N7AI4jjgprjS9qXbB6nyzQR98JBhwLKu9Vh03v+Ic3e/iHVUvOLMgJvlioF40xfj
zyg2n96/9Lm7X8S6qhjhgaFZd6sklK+btpDtkdLjrcbh+MI7PvcRi5DXYnBniBhuuAhKrZuiFsAs
G1UBEcYcPpQhV5dSxxYI0ojZmu7qhaRD+xy/RFZ/AUt65uHri/E/GXoZdgXXFpIKQlFU3Rb1xzL7
qr4c/rRt+TrVLzcCI6Vtgfy9/1bP3fNiuFOYFkYN10U36ejjsPpn2kI+tmf5D7L2MOhlVYu6a4SW
gHLPj7FfqOMP3vj8hd6E6Ap/DfhkluaWAcpU+kBUKujBpSbcPwebozzwzcWVfuhKLUl1VxMw3wRv
e0dnfn7hzudX9odItvS8rZDuyG1d6C74pOIOJy30A1YVYnYiVWjnVNoHjF5w3n+/Z6bUsouYTojK
qDtFc82hHFZWlIc2SlDhDk/jbPP+R5wbQotZK1hWjAxP0ty+CFe9Xj4KsvX6oUtrizXLD/tRLvDJ
JccHuIPOJmkzaFJ54dmcuXFtMV9NiHFwklpunCYwWzKzT10gfWwZWXqHxYElglHVKzfDEoUeChyG
IP29/1Tk+cn+YQRpi0kLXtgMIs3U3SG6yRoDQQKa8mEjZ5+9wHPq4nYINQdCzJC+yspLojyJ6nSt
4GFdgxTgT+VVOMWbybsQ9471sj/dzzz43kwXNRjyMY5SwzUxlNAH7EXxtpXK2B4t3Em9GwoVantv
YHMad3dZVq1yj/hIe8pQkmyeixilnl2YXede6vzzN/cCNSGfdD3JXTYH+NJoio1bVPvBiy+OMhko
3YKjZO56pnZr5OXs/X4pEp8po6Fa/f3OA0jhPe19qWu2Tf9DC+ieAp3xTHI+3BSTQg601MY9JNqX
wOs+q1LxWGQiasFxUlaFhn0m8LnajmM/XHd0mOLSCs9EKeT+vpNU/5DjP72qG9PY5XnxLazFzk4H
+TvFhlulLC91rZ97/ItdwkDxXwMekrm4Z/2S5aC0LbObLjz+eXz/aZwtIs2U5nqJWjt1ywH+1QgX
DB8QnHLG9Fn2+4/N3KVAjT4+Mez6PnENf3huW/9F7x/fn7dnno26iDeTUefwHbrU9QZrDUHEjbzi
0nNfuDP+65StLjYIYRNMZTANidtSs9wHwyR9KpQ8ugXXBsAkCf29hXKnAH1YVg5SnuEuoxXtYWqV
alX3RYJVVhM62NjqL0EILMhUMnHjh6QOG06C9EJIn5Huydgt969DpTQlxjK97oDTwJ8s/FhFHkXs
73MAYwyvabOOh98AC5WDLScK52NPfxGkwmnKsCP0Y5dZtNWN7FFrkgsB+dyLnX/+JuaAlObkimGV
G5vZq1VYXyX9Qmg9d+VFwBHRjyHVzyM6eDV/rdZ6tQ6ESzz/cxdfBBzNqGgXnfrQTds+XUt+KTlj
W16arEdV6x9m6/Hnb56KkglaMWEb7abGphu7FbsakmOHDAvyZoOhhM3iuxbz55nJBXbZMqQtXANO
9vu5bBJLE9YBmoPpBPmDR1MNNoC6bB/WqNcHq1z6xDxdTcHnGPqnWTzR2MAe2Y4V+RMdxGv6yNd8
UmN+7fmp1mxOH4uC5mNZpSPD5M2369GiRhLO9O4wiS8xGMtaFC5N5jMvRllse6hGS5ES57FbdTm1
8mGTh/L2Q7Pg6F305rZDYEm6EGex65X+TS7X90X7sbi5tOBV/D6aBQFz3CTlY8KK9Ifky8fuehEW
aNiPgxFTFVfT957qlh9cz5VFTMjB20m9PsQuLqkAfGkr2xdtZWw+dteLsBB7cZZy4OTqeXnre+1X
8nJPH7v0Ii5keYkJWqWiwZxibeW3cbEVkjhzPnb1RWAINIjeQyfH7uz049R5fAcx+JL107nBvdgh
zOpCQS/byB0T/0nSA9xCBjqDP3bnix2CN/Wm0k9D5o5FFiNts03FyD/2OpcYj1gV6X9jV+tKwDXW
XQ9+MLU8efehO1/2kk5knXwUMSnEX/UpjbKXrOCo//61gQ38eed0dMF6M+098DD0iWehK8oCItL+
hmmv6Y/EWq0097OjX5ju62E/x2j4beugeUIHvJZHZOH+5IwqR+xUOPjdtFZaZVulqd3XP5X4M1dI
SAwriXYjcxUdox1Fb3fkfm01Bbgr3YAacWKFQZo/5Zw+dWK7gtqgabAGnlwCeJFpu7zdd+JmDtXg
kuxCjLb8ZGJYCL24Z/0olWCf6d+HPDdWVXPLX6K1ZIOg2I05vpjeT9H8IkFHUNV7Drs3LAbKZP6s
BnwdYQM25FWRYOX6CjHCvCzkEK6lANxX8Lk0mk+aX9oDXyQsHqJ0DzEQP9RX9Ku83x91qx0/h0tK
5IIFIKpddMuvYSy55j40dBVmSgo3PT3GGhRVpWwblf3LsC/qepV2d3y3yHttu2LDA2E1Q4Z05SVY
2sGbSA3PzqryqhE3lufzx828xsFgstMuuc+l9pqMwZNn0WlZPMnaPu7RZnKskVIMM2X9iXvwya/4
SbqTpa8AYW0906CYptde1qzTMlvpIq34Po4ezS2+lgYFpMD3bZ0MalsnsHykNdoyut7a3fwIpQHl
fLlvxU1b6Q533jTfogyhcT9eZ2Lt4FGTW4UDOWP+jnL7FbrgLUkAzE8AxX8wqbBEjCAWgmJjaJFb
Rz6wWU/77tf6helwJgFz3EK/mQx+UHepWHCMMJr+s9HIPRWotkERzKsMq6BZhWOnXfisM9FOXqwB
JradVUdPiBsDEYDC+UX19QuWKOcuvVgDyhj9edbWsauD+dybuYfL72D0H7zxxRpQtIOl+/NRl4rN
17QfbuMmvZCDPSow/rAzXML7SorWmtYroZsx9oMhWElVf8UEC/BEY/zPO546PkDvbrpgF0Aal5rH
9yPhuVe/WB+SoYE8GXmRayrJL2pegutZdfE51c34F/RN685sx0v9Xee+5rKfucK4US8mPXQhoZTX
vaVphwwPITvzwH+0rTDcZmYUQibCa0H10GkxJyVrXyhgBTMm/j40fOnC8nLmiy9bnQ1dAfCYpJkr
RnmBBF5O7tDuJV9DNOdETawzAOHXHxs7S4WQGQsqasIoc7Whfy4T82s6+s/vv8AzC9mxs/fN3E0a
jDkqmlhcyY814rMBACfuMHJqlHAvxpW1E6xkdGRJzj92BFt2NxuDNHomBs4uQt0OGn1MtTH5YKFR
WoYHQ5NTjWKpG/f5tywrnlNR/v7+kzoTHo6j8s2TUoKqFky1TdwyHh8lvftOvvPCYDp36UVsGFsh
biJVjtzGEB+9OnoqK/R4H7vtxfYwj+qqEXMpca1OfPJia5OUzYUNnDxHxj/EnSMH880jkTzII4ml
hm5lyOkVKsTCFiEJfq5HbImCSA59Gx0z1WX4VTKo+/FgICOP6BFMIydoQ2mb54EMp1BI4XuW3bof
8nAd+kB+SCpIuyr1UTRCdNvEfAmnl6UsdgIPf+sLz2Z+CH/4Ast+2qoeux4wfuC2QwbLPd5kRJKI
WnkGD3nIDuxnMI+GeP1ZrFOsBKgnsNXq9SfNUNaRBiU6xlYkgLizqSdXjj8XKWAIgW8Ub/kZh+pG
T9exkeJE9QQtej1vHTr4IPNuK1S+p/FDW3eOolKTr+EHdz/F9mvXXlgXzgyrZUevnhpioUV8Oza+
4biVLk0y+WS8+acHN4fFN28e1HLVkx2N3EQqgk9jWLQbkqfTFxXm964LE32NFXW1jqVUXCNi9Lfw
OwW6yS1T2eJBhm1gG3nscIDJQ9/25BVtFuljjN/iGtNB1bezWkqdsO6ru74KSXoDLbI7I+q2ShtM
xKm+uxtyLb5RMLVEm6E1u6yDi2NDs5Y2YFXj677BAaDyU6hzVTGLdaOs2wT0HPKGVOELzLQHceYB
DNJ90ODDoQzIkRONhoxmGpOVkRTYcgfFFIFeMnI7yzo4PWGo3AjQo9nJj/lGbFPli9qr02aUs3it
JEL4C2A+3Cir11+7vCtegyKq7ydIq3YYW/HamrgJWrjRmqNYf/JQPK6ZIVhCDxC7lALsdxgN4o1H
E/9GL4Zkr0SC6eSKcjAl7SUKlHHtSYKw0vSk2kVNMFzRZ2eUq0yO8C22/G1cls+hCbymAF5xa6rp
q6rI/iPuSN+svEjwA1K1a1WuvW2vIonXxCJdiSnSXztT+u4+E5Nm2+N/sBt1zBkSGlRWkxQaV2pd
Kw69FexU+0lYpXn4mIRVcRcJBXbaiVc+ciYyEO6bhf6slpJ6HzXVgeV61QjQQsZS9ddcO7NBAIL5
GluJX6Aq3ec1NP4ClkFiYPHgxXV4HxYdNjptI+DPEX2HuZiux5gwMqbWtOvSUXYqQepWsJLrT0Jk
ME8L9ReNQ9DYZT+757J0elQCvgs0VMf+QJdg57c8qg63rXEKPZFqsi68RI0lO0rWFo5fh81OkUoB
6ovSbkAyy5DYg24H/EPaR1iVZ85Q5b4tN6O/h/ZtbHUlHb6JvaY4CIOtPQ5g4rYBqmKDfEvB2ITW
Wqx0DRfUNnsBDKZIq5qGoE3eFtHVzDWw6e9mV2aM4+cEiEFgi0JAfl+xRhVnet2s7YrYSvtYgVs1
FlgrHVpWAOnAwNHHwtksWWlJNN1YrKEHEJz+a6N7+brzEuUFI4cq5Vzo5S9x10YbS9BQ7LaiuM1x
+HJG+Mh3uTkoKw4ZylOq1Uq8qgWveY4SxdhnfeHj74YXYBSIeFPIbVf/ggvKCM1FqGXo7Z7DyuxW
6sjpsu2wOh8lId6CoANypvvARxUhWZPB1XFdA7thd+3Q7KakLvZVlrfPnlZpV9gzgNvLk2JgRjTq
VW/k+67qOPC2HKkUTJ4a+SsYnRXgkX1V9YGDwL/flaExIZWxrAM0s+wqsyblWy2Gyq00tSY89tEK
r1omJlvPxN/DS2kOQV1gpsRqshV7kB7rqDHSR+Cz2E8KarXNww6yi56MBkSMRHnVYhOjikgRWxzP
xhprSdI1JE5D6S4IrNjbdVKmj5yqh/h6UrQJIxglkvaw1rN7sxRjC8aoTO+opqWPfaZF2xRFzZcG
Vn2NeqvMLRvr5mE94xIDOwcOLdKXhIBqCmTOZhhi4MRlMXGGsp9+1hq0BttMsNV2Gm3AyySP4I1T
dQZ9CJ1NYPmR1bw+KDpcePrAh+ZHhFP8fCGtfWytGSwWV/2vApPiEYMOCasIMBntwcQQa93Jcjph
85bUTquWvUB1IlNwvEVH3wcT0kGvLe5AeXfbqckVoDot6ioVn3Nn8uXsKgrliZoF3yYLJDiatQKi
qjdR+4yBcpNOdXNd1pIA1r4iiQn/oFlPGK86Osg/jDH69iCSIHSGSAcA2NDVFne9BSxS8chhV3Rl
xEb+GjXN9IyVE4zwcfLstA9XbVmuvFyBn5vdFL2c5zaeD5OdMeAxgIoFYxfVrQwI1u+dUbdyeLpa
r9pep8uZI1NLezG7EiUTxC8XNb0+2YQK1UFbgJauaOSNotXxyvC7ZA07pVq3WquuBV3W1glGcyup
89m/1r28KoImsc0Ql0hHjepGv5PqXF5p/N/vTd+0T3079Td4n2a70miHAoyXGX/qSss7BE0IOZLO
XBFCYWI6rQwsHLQPqiwoDuIAhpGaDT5bGn1lSWPjqiI9K6PWvIzAPVZmJpV3jVl6bNX99EodhmyP
8SYZBCkzVmXOPKq1srCtWtHv9TGsBzvWc7Y3I3X5DMOyq6Dqsm0sd+paxBb2C04s2S6AVniH92H6
C9QbMr1huDdrj31LWGPqNJvCAAbqXz1vHA8dTc6rprC6lzRSzQ24E+FJbSRh38P+/damUsLoan1n
wKbJRleuQ5gAoxFGP8TUuA+iVF1FtaQcklydbHXsSvSvbb8JE+9TL7MApCAabBNLLqeztMjRTbNg
5A2t07ba84QdOCAIbsiUh2STgAZCOStMDgLOFDSy1NzX0JiwfGFb2XWKwRzFQjGU0nSdKLJAbBws
ewY+rCuFvV0ZC7NfPC2aQQOfvDUMQIkCaNuUn/vKc5FhzdKmKwh26apnyTiwn/khZjqGTVqu83uW
cItyvtqndMc6CRg4Nq0DvS6ANstkPwZVuE2r+Rv5jb+pQFVsTb8rvgFtx1FIbYy7SvA6gBeF+AAK
RlpTuIvXsepB/FHEWNmGfZvx+RW+MVkmFp+xhVOUDbTqhH1WK4Q7AzRw4JQwefbeJILCHMYKxL7e
r+TI0jejYn6ruhbmgOBvx1H21lDvWMbYu6+VNBScRDFbBv+QXsWixYxgjnprWR6ajRG3AQq5XG3W
OeCwTZf5r+C8xpUP81HFzSvrwlWYCgmGWmJYfdax5SFYpaoTSLMTHHbHMPfzcUswIoen1uK2ympe
/6zNDCVhulKkzjBXBeZCm6LyrX2XlMoNvWsP0NZNWw01TARUwbMVBMx0OpSv8872DqFuaxuejB9X
YDRwRk2Vk0Qu+41TByDlBBGoTKgV2lZQPHVfAOBaGTlzOm2jDP8otjVpjuWJl+FukQjW12CK9H0W
qsINPl5ffLGTVyLdvvuulBSINxGcZDX+VY2dsYub/NEAeWOrbORIncb0h2BFI3xRhUjA4KvEk7PQ
sk3Gdu4pHcNoo1WWAzBoE2hm+63mBle1KmV3AFLweYcp90Vv++pmYvl0Zn2nlY2fCCa90whD96Wc
xOCHGcbxftSGaS+XfrlRTKI2MxbPFgOSqK1iyL1VktraZmGdrhDZw9sXBkW+wQIv35SZ4a8HpUMp
DLF7ZSnSpwkOuw0b2/xa1IZ+k6eGf13M+A7BypSriL1JZjdVZtpsH4ZXK01k7MTqMZgfGdAAW1AH
D7EaSvICkLrBjsbiDCXgPNT2WnL3/6k7s93IkWzL/kr/AAukcTDylaTPLtc8vhAKKUTjPI9f38sr
b1dVZnejuoB+uUAggYwIKVzuRjM7++yzV9OJ7uw0M7ff2BiHu9Wd3aeqbYcBzGNifilB5rQztjFE
xvqWO6N4SsfxZezSKJiw/YfLGuvk2IriIc0qbhr4RTbpZHq30F1I2rWy6Rh7yY/j1frGrBPxvDrV
NUgnsqr9FAtjr5y1xtmfypu8MrA0RzrKezWo5Rw1lBRBSeLY9cxuACnCY2WvjHhjtDLUp0bXNmyl
5XtWEpUTOFmWhbqVEHOXgO1Wqeduh6S7LE0sT+tSwRh3qnTHkLPjrwDJQ5moZT+7xQ8aPvXN0KlT
xr57Gpgw2c69oxOEVP7ObdkH2DDmkDdMwVEXPPkGN74a7AyuU2PZtqm9Bo1jwgYashY4m5PvDQCC
4UgMH13bachRv9YvRWjNAiycQJ9FS7xkk9k926jyRHvN+rX6QFlzstLw7n34KW+Ez7nntDS4HXKJ
YTQ3+6qacd2S794QvRiTNkmLBifXaK1MlpNt7FetJ06TIuw8Jax1E19neyviiTZakv229Mm5N812
2QwItNu5lE3vD51WPHm1VTACUaCs87q/h7oAwxXFmp+KVG7ntnZ2JEUAUAFwx313KLeASrC591P9
3jiV+VEnthuYctUDjk8H6mky75mt60JoFMOuqKMrcNGIoZit5c0wG9W+7ccsMKIFmgqe+CB1Bo+0
MtN6bqu+Ptt9C+wRK4Dv9SypmIEK31Vsbzosc4oBBait4rhJQQiyS1XxJRvM6zkfuQFdB3lwzLp8
caf6em9w9LPOS9jkXeJgP+dG7EA8DYinbS+GinsqWHpnjdX1G2sG3Fu2FshIOWSP6cIrQDmXB0Zo
FGGSrua9dr1GHTuP5TtwSsIP3Sp2X5pe9qkPb5kZb1vvb9poWm+hCgNCrKX1s6IrQBFUbTlTx0bd
07joInD12fmOo8zYV0K2QeboZADPUmFNUPM2sZ23apjcYNTJn4C9/UMCrr4lEMbcijmy2FM9OYQN
U9NPhL/CQ8tj4vStAUwX4JSwrrz0NOVmuefHW7dTXFybRL1zJBAZW0tdil/VnL62JSNfLRUD5U1q
3BIc7Wm+bZX93k66HywGn8DOxspfCP/bNKv3PUUq2RSGqv1cGMO+6zix+7rmjRo6/UIlDE6MBJkg
a8GSLhk7FNhEiFzEcW6Weq6CKY2XB0op72ERZCIreCabQZuSsNT5gJh6cEICKcFOiRV4bySZwAAq
dwNDxj7aYvA27VzqB013nY2pJe2xciVxzcZig2KmpGcXoshbCKUOXFbfQ91VahMx4IDjZ5Q8CY75
SEbWqPuUnHpgthUTa6LQyBt3ym1vGBYoYZaV8MzmJZ1nfBts5P6okp84Xvpg7OvMVxM0EaaU8q3h
iXKXlsO4A8BnbKaUyWCC7IknHef6Moo26diS6x9VRclbniXxiYNSPldNnx00W1zL9cbyDWIFdmsc
kUyrtVSP61AdlHCXS0VAaWDmq7UzPXu5RHzX3ayP6567QRMaLjZIQjWXoAbB6zNqNN3To+XNr0iW
60axfi9EfAKvpsVW1N56lyy0f8ay+CogyN47+aht6rZynok5i/Y11+9Tg/rruyvFxEw+N9mEK7cO
0022VsqMFMOy9hP5d/HNmlvR/diWbTjazD8UXE+45ecquRkqw3wwRE92Kv6mAxiPlnFAe3xmppmq
gkrjAGaJYLRmepssh7G6a1Sk3kqXRqWEFMkBBfYtGU4RLQU/WaS8OBMd1qEp3ZtOH8ozsXwTAzfe
MnDJjMf9YmA5KAurY10AYDVaJCsnHpM3sshIm5S2vEP9sMg2GD4IsGa2r3aK95ogwm3ZFg/taN2K
cfF286Ly0AVcfukYx/NlNYk7RzV3lVvojm9DIzjq0Bu7sIl1SRNVamrbN+6LU0kjIGH7jdjIQOhp
H0Iq/U0F9par6D0jk/fHLYijbQcZJhL08zAPYvGdplJB7swfelTZB5cxcPClBOmZoiBrkHPuiW50
HPYIOaDVyRys1DwyFDQm58XWGEPSeJRjp282POyfi1AZFB8MEpx+vyMpwdqu+QSRlDp2AIJxROi6
z3DhoZWs5SbJZMuz2juzn3Mr2gyKKIt8yO2nVrTiWJXsVlY57RfoEQ/GOmvbPPlV69SjLpbKXWYt
d5RHck/hPQbyGk805NVrquJbqxhZyW03UZ0582vf6ZIIZDQwnrnafcjoPBNep4kHZSXMV5pD8dK2
sXUX9a3uS7OZ/bFu042KW1zumeEcEU6MS2JTIFe6jPAeeW/dQLyhsk6RRR/fjYA/ZLOItwA7lxNR
nUk4EdPyXCA3wM3Uou90SNGRNIKrxn7x/F51N1mVPvOeJWFu1d+EdzbISd6wmQCqElffvyzQsbmQ
3ZElQNlsiM/Ey5/6okwPmHllUJAKN/qRDZF9jThq5gkVYjEv1Co9sbQN2EgOxCktNytJeIe24/n0
pQ6Pa0i07qwx04PeUM53fe4uH3I2r5eM1gj6K6gpmtuwqext0nlnb0gB5ZaaPKZjNPA1NoDHYXG2
XJ/0TawSxG5vUC+GB2Ipdc99LsxN3ztvcEieLcueX0yW6z4xqvbsFMp5QupPtlqp+p3TJ8Jvi8jl
4yTFfBh2VecW30M8GInfyqliGerVUTm5s4Vloe+tynQCigFI4KAvYkAX2E98u8CSPdXmPfwNXy9d
dwPMvN1pBKQcNZPI+ol6PqyKJN4iYNWhrjxAeW1NLkkLetFyyzqQTaE2oC770NE0SUSstQRGMxev
4ACd4yDo95LRHKITp5dVdIsvZUrRABJcr7uwajvFOWpMxPjmy3lIM+1+FU36bKa863zS3skVZbMZ
vJ5bgCZupWtQKdo2j5dbkAdWUkFyG/iy+wplm7TOgBv+LfuWEzYcnjfNap2GqDpLIzHOddxgrijH
1qcW124jEy7ekqmgqLmk2FIfg4ps1Z1mQSXO6/XLuapQuP0eZTt4AdQS6cMWN4FvpIAj5/bLaJs3
DQDyxtCTyzhj9aPdsaKSGvewR0/CjMgniM2XtZDEttSe3wh5biaGhUQ3nFsCuoOWZeJ3nTh3lQWs
1Bu7DeGWXyZHWzPXV7pryoVx1KgNho8RNcXkDmrM0b1lexTta7EQNdsmr45Ev06bUt3WFBRErVfi
RKicHfTSdQJgZkyi1eooV3F0Onq6RAU3pr0zUD2l0TyrRrh3btnBFxO6e2y8Hva6oM6DnurTZRg5
luH8Zo4zbEGzHRJVzRulCC+WGatZt6fuHoNp+mUMvW/V+jMrgiNQS5IgsnvpG0LfTz0pWWTWcNfb
g6M7r3r82ZnRkaD4S1M4qV9owAnXe8BgodTnXaKIth7lhNvD1uLQJS11a1lgNQRhnETM+2tTXu99
b9iDH80EyOm4sNMvxcO4RkfX1bK9VF6NCjGgh2TrpjG9U88B1/fudsEbDEJo3KyseV8V7S0YrzNQ
THGUxfBM8/SObJ2TEc33HaDEgFBSpgUyG/Y0XMn9OE53MVYov0qTIVygUdxlmVdtp3kdH93YQRFP
1re4FPU20T7bOv1cTXR9i7SDwAFzwYuamBtdZLIlpNz5ZRfrkZTgca9UBN84ZakormmgHry8fhmG
9Cmn59X28jm3yrDpYu6tWvkus+Y32fE4qTksojI3rlOZ54SDXpOJcaOV8QMtlmAt1nsBx/sgRFuE
vaCZtjYL+eiFepm14Scdzb0J3ycAc0oB1D4gF2S71Jnc0F1L5cfzeKamO+eT3oflauxnfLBBlkHQ
kJ1HLuWsaxepePnGBMcj1U8NTma2niILbLClj2uvK3xEvGcG/Yc5Irdj7a08aBp7Q7TRoz0sZTAk
EbFRXhF6QHHNSdX7JCM2uxeFgwZZ5n6ZD/1r417DyFVEukGnzlmj76VOSL+h9M1kcE3ijjfsgSZ6
AYxy1KdlvqlrzLvG/Ku1+j0XSc0XFPKQa74cKL7HtYc+5rjt3p3LXVkn72mTnKnPT/bC2R/1qn6K
DPPUyG/bFq8QCI+mHoftfMvVIMwIMOfpypJTmva4gpHmqWsmfVoDp+yS19Ipv7qJ7QKsy7Y1k7cp
6uXJImf+6PZofiJuzJtCVA9oubaPZf0pQ2H322k9dn3b41BlDFozJi0QcnpPBLtLY/Y3WU071O7v
LKhhXRW/o31WfuJ9emWFAFbDVMf77rdGcdYbSuo2gScNnrYPJvMmi9o4HImJp38gboWG3R4IbXvd
m9JDMzCr4a2vhad3vjXVuwVjC1hxOiT00gJp1Q3rTFhQj+NtHD8SanIytDtjoq6d3Q+2+5vI/D11
ee1jq+a2N6z9zSxz1Nd8/h0TobpThF/6i6X9ZKa2B9vUHJhROVDylAecXimtliH/NUVVrh1HY3Ht
HeMxKUI24Pc2xBeW09HO7YyLvDn4lOnPteYtnCuuGbNlytnDyybbj05M3x1c02uX07xXYnyOro+q
4xHxO9iS8s2oLS4r2oizp/YQaMco+Z0xwK41w2VpKdGLhhsE5X72hL7/W8u1eq8xVdo4SoR5Vt/r
M+WvIA43SxjTVLpub8zReUcad0JRGz9d7j042Adh8FKBq7wPEDWbjRmBGmmiX8k4U/EMFcjFtkN+
zF4XI3GB5xU3pXfGP64H+jhuso5nVhu72JeL/aDR4hrz+vfA/U8XZJzJyGi4yZZ45Badzo9ubTUs
61ovwT7Yzikf9KCKKa7WSeWM6BSnkbdoXECn68kpG/STnPirTPeO+zTXH6/HmWjm0wCU/RbI1wOj
Mhtl9jtpDa/SS6Rfyt77Julzp4PIySIKIXriX3FhSMhEy+8063wApgjSbpUFbcfA2kIUmpbfuW38
oDeU3LVZSpqS8yl1ou3oVulmiUCC1VpEnE+piIkW6c4T/cvUtTJYnPKGHmfONkSbxBwJNom4UKPO
/KpyzHADZ+tK12KIW/AHRvqO1IU25gD8EyjvyDhNCDbAd6qx3IDpWdh7ikdtzp502+T96S6mjUEi
qj961mfQNf2T26X2RsFjZ9p0/WgM71eeZB/C637RY1w3mivqwCjnMuSAcQItrR6HVZxT/duwWolM
aqd7C1f1eZiy3F/j3g600rOewQjXG7NTR4N0vLB0aWqkmtk8LI1th3Vf7YsE6B/n3kjrGV0cPo3p
a0aTfydzawd1rr/WhE2HWoro0CxFEdgr5rTG5ICSoqwfBkXhFPeRpJZc2leqwIeIFKldVkMLI4cF
fl+5WHs30togkWMd6JaR7Z1hfLErrbvoURJtVtfAimqX/TaZs/kxt5rsRY0pwrClukdXIsUpFU83
dP4cMu1d51EOo7yvq+G9AVvA/QOMMT9Etd7NVR/dUNpYj4WW6E+cBOaDjCsuaXK+j2gWkPjTulsh
Bq4ojpJv+jo2O1l0Je81e3mkT+ZDU5fT5u9XVRALsRky6TOca47As5GUuAm7pXoyl8ra2Hb6ULkD
0SkE0vpUJWW4GoN3PzmrexJNyU5CEpWfWMkno6zlruCSDCZlIsrAoI2FA0Hs6CyARG/seL82xdPS
JD07tzne563dcDssM98byOtTFeJ3nJO3oHU3I1eDk1PLJNCYW9hXUDHD7Aotifp63q9TtV0NVu+i
Um3jtGb8xo4d04/tPqaV7E2/AijAeBjkJ9uuxEZ34uZkZLV10GYhNslQLAFBDKe8EF1QpsK75LEn
UAKjgaETRueelGGVZ6g6CfkkpFLKbLkXg8QFkOkM3EHtJKXRTjkoIzLzAAfcYkwghb/Rru4b/cfs
+byy0jafLLPMQ1vraTy2wxrOhfYK/JCI8T5vqSZo0k9e9CgdC9luZOOsAx4Ps+ERTJcQfUF7JjUD
YWlmxpkFlHI77Ox8P4ih2RsjmgHqomOHieuup1nxJo6L3R7iaGIlY5OJRWhxxIddZyVPZdaR329r
dZhP9nQ3yavkYE0y6KK85CKlJS/TQDImIEbvXkzTE+qC7re00QmDr6Nhv46Jd5lXNz6Lvi+20Zzj
J5imdjcmzXrvikk0XNzIyarNJLqZ+zk9OHNifjYJ1Pk18sQ5SQXm/N6ik1Vb10MB2veOuGonyOix
7ej6mnxmdWGRNR8lyLCR6zeTU3xHnUU00FgYXBDxkQgc4qse/QLRlh0czxaHvunWwyQG60yc9GoT
DJgWXxOP1S1/ubYC1ejrizP2pDflfXWzOJ3+IKs+/7AyYR5ncs2xT0X1q+VO5i+aZA4emKjYpnTy
AuxdnBUoplaYrIu6QfmMgzmOxQXUgedDIipQkB3E1IQJ2LOAr7mjC6Y2dSIZn8u67gAdATlvGd0d
XWjztS10427kQzmIvuxPLbebp4yb/IPXpO03gOtFMjmfmKFe6P212YYf38DikvRYZ4yp0cJVG9Td
jGj2Y4GS3Bkrcit8hGoagzHKEL7zyCvDKs1y4mIaDSW/HyLqObYZ7NXpNh2wJfjGUMkjVKv0Mtdy
/TbXsucZaUnzHOvhs9Ub6ouq9PbZorMzZkm1i+PI+s2qH85jbBVb/Ivuwzr2XeCaLHi6TIVa0KNt
+z0WSt20rVtus3GlxDcq4nZ9OrQWY1pVP6vdIhWvYVJgS5Yuac+TOau7voyNs+xiLSwSWW1Sq9+m
ekrLDjHU3TX8nHhzTIn/rZndz8Fyir3RIVyDcrjGDRSrARvXFeLDAafJda+slt9RjjeUbiHN0riM
P0dNTgcAQ/JJNlBfiJixplCIbqZfw8ZLQxqNDzXA0UcWgIcMWLnNT8rKNdKyu6SSDxNbnOV+2vRa
72mKlp8icaafyhtdP00jBDbh2nd9K9nomzn+mcFxPSR9IUM5mLT9omg6eopHL28rOjmGSXy/xTUX
msdyzq2OCZxlOuWO2R5yx8I6MWdO87pWHD5e/kvFMu6uyk2+10QzBVPTEs/qWdE+k9lmwuW+iWC0
oSppzA1Uk8uku6su9MVespqT08ssVokePeZeWj+vLVgF6MZlX20KgH5fVgztu9P47jGg3yNkx4RM
4b7dCgAE59Lu9UBMtINkjo0nQu3+1EGVXWo50mbKkjag7StvB9Mi4qRp37W+bVo/pUJhT1Sr/dsq
8pHxNnSWNB0VTqwEyofBHS2e4NP4NV2Tuwpb3nbohHrsuhqLQKJhFvD42xRrbPVX4/a2m4t1a468
HG2Iq0PNvGqoXFtstKyhVJeVeSrdSH2mUA23uspfY0jfIL7omAWEgtlJ2Bhl8yFjp3qdeE820obG
CM5HEayGBWgZsdX4iVZmu0Z1n1PWxrRC24/ElfOO2enuLmumLuAKLvaC5MpLbjnmi8z6bm8lS0EX
zkSamuEmD529UN+0xlavon4jR2gfkZ1PQbHWuNViRT/c4DLbVMuHsEE5LvoUbeniuJTOrtzIdDHD
MjUy3Pj0i1dvmreeq9Evnrz+pluBL8OwwYMVEcFsTGbvNzRuvusIf92UN14wYPzxAYLbfK2rdmY0
I3TpcXYTS3ssfNCn8U6YFosSAGrodN6Lnbg8CZzP+bsy2/a2mt0vp9fbs5hiNoWu1DlZRP7Mnj9u
lIPm2T/phEA9WkuNVNBW5iEaYGdbSmanBY3sXAq65n05agFCz09ROAVBVH1xnqa04XqbkskJF+5x
wp9JX92eXuw5Smlw6vQ3iAhnIDlDqDFBCd0AAF9CIxJUghGPvpMTwydIprq1rfad5S8Pa73MIRVb
sZ+LTn/P3Gg8LmqinQwNjYmYWH9OWw0nZ1Y/cB2rgyvJivdPabeT3c2hkK4McagZFH45MGa+ARnE
YG0JtKSujjt+/BRLZ2utH0M8rRiCHJPHoi03UlVg8NyWeq2uvQum/3QLQiphpmnkY3fyb+XW7m70
EK2U0ou9qY+4IpyhOzkcQxWdtkmcxmpKz/VsiYdELNZhruZoZ2rRWxT1YjerTDvPahCfUdPyv02/
nDM52gfFmPbOAiZ2yNqq3dXVGD9kAF64XEy2dkmacQqs0Ry/+iJdKn4269GbRUPe8Ljir1FJvZPR
Shu/Hb9cc8BETLV/F+fpUtNZdo2zHcs0WGw6Uo1pWEcLs08dFt3QfmZVNPMRDtQRued9ZYNRnvLO
cu7I6cSYn2lvA1zPc9/QlhSWKDZNhOCkybE/6gzv7VD9lsuaakMYF2UZ9Gu/vpmxAnhVSDMwraV7
LFqvfWpgKm2n1rQORHKKcOJseAcvvMXx5o9tNSKdqMBKcFlo+vCAkI4M3pmWP2htcxvNRrZJhCNi
n4Y237uq2qAvFNuhIW5pAH3H9Os21piM21o1OIGLA43wcHIX5VtrVx7rlQAkNenj05gvEKjGJXlK
VkxjMhbDl4tGhei2tsdmqe2NXCL+N07oQHCHqHx7tl740u5oc+buSXb+UrgoeT/7cQfRK/9cycV7
nqys37IxROd2GNWpxP5J4ITpbZyVsYfFyPpPA1/Fh2Z1rsOT00VhMeovAz/VjnfXeojiqn0EPNso
v26HZNPAPAyjuQvjWWs2IHCikzESNSZ6sTwyKLmQIWeZoVzy8r41aqxQWY0nXjRueht7rr0nDo27
d2sMR4wL88Nqww5N56UPR9F4Nx1NqVdKZSpMZZnFlzYrRu6imjqoTiXS9iD6c2pAEaeCfpZmsewI
U7WJD46H5hwb03O9UteKZm2C0XQ/x8QWp5Y8bFwwCMs0HjNakbgimTZ8IEPnw06rLzeKU6SABH2V
sAZkC6eefnSx0vrJimFhUy37kFq1ZMOnxiCtT/8lZGTuispOD1bt1Yy20TKMfBHHZhMknZhbYuD5
7TyvtD1svmzvmo68aKr8AFGMB3Qlo27veEl1LpIFX5TLpKOsu5TOcl3Sf7XvzcxJ7oyoosMlk/Z+
6db5KQFEG9R06xi5o2OuwM7vslT7yGc3DXBi2Xu7pnWSXbMjd6QmxqfctVVIU9QMzZjNgdDRsbng
X35eNLvatVadH0pyM4OxXBnkXu13G+vKKSlG8812saMAMldbb45enHz+lRDeF2ZFYW0wRDAMWLGk
2siMHqrM3ev2ZVoxXDhJ/aE5RXIBHFQ+2K3DQem2IeYVY0005gbVSkY9rveY3oXv5Not0MkEJd/8
VbMhB5zuP6nrbHt7Fzf3utn1F9FX3cVhOnEdnHgTSdyJbqy8Gz1ffnWGUYZGPSL2dqnL2TWUnLbo
dnkhKXHKwnS/vIYkNr+XuKnUajmbxdSBDyYNuXzoFJvexgTaebjxmLR6G7sqD7j9E7qjR1ILMf06
jw5b4K3oMnXX4IB4B6y1/kCjK58EOENmRQfjAWMHjMFoKNHbNelr8Zi+2lpn4qhPi5XrsbaEmO5x
aWpiHw1afdQ8KsBNaYv8vs9nvERotg1tv0g2vzzBfCx2nXpTY8LaG7Rg8WknhGVXVow9ODcCfLAc
H1Nl7UA+kzOPLf1OIc0dZk8k+6WKWM7K6M7kgnOlBEgQdVNxyvNJzLS6ItrucTw9Dhjvdpi9OLEm
QJwersSnRq/ykFv9sq8jYHQGWvtZJXoMMlRH8RkpcBz6Kf7fQ2ojDVki9jIPidb85fYRQps0NGTE
bNW822nmIj5BBd3B6R6+G3qslOMrRicxZptuTMqXxrEq/IctWkgw6F4a2k4jdkwR6O5JuRntO+jS
8iZbOgAQDFwmuG0c+z6RPWclGQ891cRPh4x/Gaw0ScPYGWFllS4WtQHfTkRHdBcVq3PRmcThPpWU
j1MhBPn3Hqpkny6/PJypx0pjnLDOkA9Hm3GcKB3T5xHjFILUOJ36tsYIEXmVsxUtAVsGcCB+EBzA
2uK1Nx3OVaT4FLtBnMsHqUPgojEj/HTGzcdNRd/VonlDfFQ71FO+aYyFfFXjN5kixS9Pn/sLNXj0
XKBr7bxmrY7Vms2cZwlFSc0CbRNn2VMRicAwi/boDWUSDhRGL2uygm/oxp5zyCBMUznx0amy7ji2
E8MAMsXLMQt73LlZEV/KqPQ+xxFVr3W6aCOLud2rjNtMNVYz8Ao6HMd1GsWekY2Ry6vDfcajRFPw
fndzFq8p8rDbvLe2tW5m9kLfSZP5LBMGFbkROWpvc30AmEB30zQSnEbK7n/3QpuTwOqq6g25uniY
O2wfVaJFp4b4o4006fWuRpw89uUwnecBMyWhoszMFNQkZj969MBy50Ea6lHpTbTTy5R+XGG8Y6QZ
0iDjMHTNNtrjmK125RQZh76WOLisGBx8FTvWoxm7zXnBMcfab7Og4TlC27E9HnU6WipyUPK12fEn
IoRfecjTS2RhPqVILl56j8QBX0zOgn7jdmrjDeZ0K5oo/oj58yB1R6rilMOzquG8d0syHI3CTTcd
EcGb2ovrkOzJOMhtVI2YZDYSrdhz0esfbaztIfmZ9BHjBE4yyAzqgXTaxxi3A0NbhtNorEyvJ1N2
KIFsbpPVm3+kHV2B6pygO46fOqg4ymmuTtA0tG5kJqVL13jDOA77cpfkSDXx8tq5jL6jD3+t+jBs
RhNnpW7GC3x0IIN7y2k+lGhoW2Iw2mDcAYmAKWViRgT+BjopIx6ymb8ne62vLNEax/CownRK1K7h
Cbzo6cq00aD3b7SM802VMRG6Uqwe9MV1jnntpjgJovIjy/L30dAROhV7iCUZ6oiq5V3TqpXRGMvG
G95pQY2f9yFjgoER+pxHebGlneEeAVbjxAOPg9W4f8ya/v9Gq/13gqbpDsFw1yzyf+CZrmS2P5HT
npjF+R+HLv8sv7s/odP+8bV/8NNs+2+mcEwTQip7G1c+5mn/4KfxJwahgrpuuTAzJdTsf/DThPM3
4QoGgHkVMLSNa2DVf/HTrn9kWlLitOQV6obt/Cf8tD8P8+Lzth3bMHUDfU53hPm/zWUy0oEwPFj0
pvsgG+BnTpV6IwLnVzGoducxmM8Y6L+Z5/374O4/ZwH/+FelA53SMgHE6X8NWOY32JRTHBQG/QFy
JDDWKRMKx5IUx9FKaFRxSwNUtEsJtYlthT5aFPR1WvWcljgEPB0XKnuZ9cd053+0kv/fCIC39e/y
sW9//+5vPuv/FhhAFtf/fTE/Xtl8/ycMIF/1TwygJ3TIfYBXTM+1+JN/YgDxXFguK9lF0L4CAv8L
A2i6f3MMYaL+woTHC3SdGf9fGEDzbwJ9D8HPNpmJ84iD/Q8wgH/JP6QNykvjSXEsaXrM1uh/SRew
cWbF0EriO2hDy52y5zwY7aL17WHSLtGwVnTPOelbtzf9JOaY8rW6z/dwrvqz0+UKYltuuT65BNNN
zXYeUgACJYs8qXaaIDn938xY//3B+pdH4PqC4fxZltRt3ZH6X2lPba3YLPo2vmMsSrvHFIV0LLJh
m7ciDpyheGtmi95F6THHpyGP7RrSo/5NfMWfEwmubxozKIJ3jF98fH8PufyX0dwey19vSYK0tNSx
bqNVis9iNJoD1nU6752edaHV9Or1X1bW3R8/479CFf/69PPP8gEJ9i7+y6/rSvrXiWCVzF0Ti666
U12ZOLc9w33vgLPFZRFVsiMXTZ4BhsdPhDZfx4HGyhC+V6+AZZWMsmRbzKV7L2BI58xvxeUGx7Lx
b8CPf9kWry/R0w1XSN2xPBv18M8vsYjMbhnAdd/13lKeJ4vxK+V1HSk7eDObvd5I48DoK5jiUUE0
/zdv0PW7/3ltCM+VUjgWz5oEfvvnf73T29SUXlfeqaS9pLBmn6yM/sBAAOONhpHjSMomQv//pO5c
lttGtij7RbiBBBJAYtIDkiJFUiJFSZQtTxC2bOP9fuPre4Gu7ijRbqtvzzqiBvfaFSUKTGSePGfv
tUnH8BDqi2pbl0j+3SSMdvEYiNXfP85vq8Tkim3yhtMsnZ/L1bPwEcwAA+jF0S16/MBZWLx2XsG7
lQTMg0bHqCgSLeuDtfn7CzL/WAW8Vuo2CezXq8RtRZvMyqWjn7n+N6NFzG+1RPnphqhvNGPqTxGD
xn3lFs7JNCZEypfl8vff/Y+fgnxR2+XDSEk+0fuvwo37AWAjavSY6XiC60PVNK7t4Cayhb/gfvVN
LyfvK9JJPErzn2dt8xEk8IKieLceTN3hKVjUCJzRuGfff4gpcmiVNHn4QNuB594VZv82yVYcdHeo
03Wg+bjcuNaec7c0GJJj+F0YVjHe+RppyPdxZqQIlbqxOesfvyp/eESCprpr6ga1jWNfR1hYWmSF
QHzUsSz0nGljPh1Ub9SvQnRErs/TOdXSnsdT1+yTKNJ2ucjjD9boZTW8f0TEzdk2YbTza2Ncw5aD
qMFbz6ziYUDltbGttjgL7irbHv3mqc5Iy1xYboNJNQ6acpkGVswgoQuQ+LoNadJBwEVeixIHiquf
vIxSPnGzGRaFFdTlIm0xwmt1Y+1ptPRvXi+c0yCJeST6B7dcPDyXQ0sSvUkWBWJ9pFpeBHVGF8W0
auEahIvez9KXzBvZycb5i9L1qcGoNU577iPNwm+QNQeTm7/iaOCjRj0OuUURjWI1xaFxW+XheHT9
rH/7+/KeaYZXT41Dk2ksxGLWlX61E6cduSZyaKIHGfb2nZXpMbbOofscSEMgCQQZHOSBwK9ZpEgS
6uz2v//xlsUJZBtUyBaV7LuDwHeTyZR9Hz7UWqDtmHTGKwFscM8qrW6LPkcgisCoXMPKfCvASz78
/cdfeLLvf31XR9dJgWIaSjevg2/GznPp8fvJgz5WrIouQB9dutZ83FhT/yaUxFQ0L2p4JeKA7yb7
KSqFfSYrE5eIBVjxpwJhA055ZKKrBpdNtSjaWtCSgJWzGAlhZPziBYiTucOXWy0cxKEp9XDjo7tO
FgIrWbtkFJRPC8tyqyePgPZPE4hyXNsgCQT6UKLHVqE18KG0NBOHKIeMsejDwe8X2dRwJU+rThyI
S9CHZdZmzdly+f+acPs30AnWnhZ6+jnQu/LcME7f2fRR97+2SrvSnRMgyuI1DQv++39/un9aW9xr
lLQN7lLq+hDrrNrM+sqKHzRqLLwR7HEPhTD9rWGFAtzZNH6DoUwD0xyDG2305QeLa148779cdiRD
mcJyWdzmdUWYGimVoOXVR0aaxevoJvMbNX+ZTKmLVzLRPzyx3qNhKKc4HtkCKUHJyZa/CCj/Lqcc
kbaJZvVHCkxeYkDk1S4hiwrfKqGbOWGwKysMsbHqToc1SJWrAc+ehuno14X8XdT5uwprfm+vfndO
aklYkXAwRrpXzBWPsTxxEWo4Bjrss0bV7rposZl2nh+Yi8rSw3uG7t5NH6fxXZOxmhYQQUDO5Q5S
GmyR0xR1n1X4UTzZb2WVSa1vW0R/U/rz9cx//68nRMaMX1B16kfH7sONGLpqJw0zYLaX268iR0su
3VEs/HwKP1gNvxed/GjbMrG8cUYI4/qUElbrK1zJEpN64ZyLrktoY2V5tqhIoXhjiCIOkg7Qg4nI
dOlDCFxM5Cv2tIWQCMSBXqzGrO9vh2DMb5XvNMN//bqwZNiIhGnblDDi6isr9RoxQmnIo272zblt
TFpOZdt+oT1a3QVzDLMzxUGH/0lYKAMT+9vfX9fLheNqzczPxqTZwMfgLvf+u9FteM9INbkH5K72
qR5TBjIkcK6E4UPBrZpw45QivPcrLUDoHY3+S+d7EUg1dpozkJ//Lkfl8ja9+zxXNCpUUGkX94E8
Mqb+jLFkJ9zo5we/81w4/fY7895yC6MB89uiUKKLKuUrHBjVGOpLNTUtGc1Dvs3wjd61fuLfRTEw
+0yH285Ezrr1pw5pb5fF2wDxZ7sUUjTfc0zUN8Jt3Q8W7e+vi0tcHbcQRa9E2tccMZ+uXiIlQH1/
8Iw7GcuG/L0QwyNdPT1MmCO4qCOcTKodYUnmBxX47xuoK2xdof/G5+ga11B8u0nIVuO68VD1hFxR
7dvNWSVKPzjwMpZOY3Jr/vv3cUUH4zvHAUTZT7+HKxfl3NX+EMTA8VLVRicrTKplG/jSpCOb4y7L
c0xi8zbKhbQACSWa+8RpqmVCYO9DlbXajVOkxeuUuQh9K4fUwNrFszEg2Q6cKb9viC08UfsN+x7P
meeH08vl2hjnrf7899/ikgj371UlLdpz3KfprFGN/laLOujFkReP7RFUUHHnVka5t2SJzaOWT2OT
cAz5IsZB3+EsRT8Tv7Vxea7ExCnllz72LirNrR3KaIXmBtECU/1g1fU2EiI3vc+j7HMEbU8tOhFP
X/ShzTfMEyrQE6p8VoHZ/4ixoD5cKoA8svOta4fT40Ad+h0HJ8h4ffaQx4M1fEknw/gU049GouRR
3YaYpXVV8QlVad4aY4mWneHauuw7ePM9I35U6O7RQxmP6hsGfTNa6qaztUKwMN10k/dgSJU7hl/B
DEiuiGPS4CTG2LYJh4ifEOn9g3JQMk9T8aKxy91FDYOMzmrbp1RSeE3W0ZBTxLR5cheIkbWvKXLg
U43S7cZOJ2uvmka0m7jSAww1AQp3o4l/Bq6WnR1p5lu/KQw0NUOXn9EO6/uIqfVd00bTmwoM8Rqm
nrNV0iohvlKsZaVlhB+s4uv3RlqUADRU2UYdQa7e1UZquX02RqLSj4hzKcSGlsuCNVdu0kpv3C4a
Piji/7SJcaDp3MK4H+rXLw2ZfZPb2QhgOUqbc9VX5WaEh5Iu0mqAPff3xX0Ve/9rW6b/x6rmH4XU
/P0xoVnNYGQKkyouWiqqsKi7F+aBwV6l9fCWcskCPgV9YmFqTO+5dHY3khicO+ros2IQDhHe5+n7
0FpWqA4JJRJ+BfRE9+vNDEO41ceg+yiR5MKm/PcrSWlG41LSbgfM/PsddbJcq7eMWhzLtpil0ShR
lhWV+x2qJj5S5trYpIvKbPYOfopnWgHf3bkkblHD/mx6u98ZbBSAmONsYdda8tzxkp4/eLRzW+f6
QxosHrqXWNf4tO8f7aQmQX+LD1mXegdUCcHYIXPibC1F0m78pHC3o+t6z0mXiAMi8B45cbhKc+Ch
Vhf+oH/TfcTt++ODYz+jfLY4hcTl7/9VsfEz8YiXCHPqiRZPXYvmTC4CO2iYO0/kvYR70liHbWJE
E+61JP/SNR21r4bKVumR+aQ1rXkX5Q3XEoaqbzII/p8e26X/bEqDV/yaXQjoykQHnwgaib04oN5J
HqzI++T2BX6PukY7HBXJLRyqfK+7Oi6wgnpvstWW63lz1PzgA4biHxoiNLSFoIaiKe7OA5p3Va7T
Yq02B2M6cvEN9nnO8SMmJd/iUIqD4/U5orLkMPWk3mP6pHVDwOjm72vpUkm/X0t8BsnhI6koqR2u
cgycnskKhYF+HKh78c/bOre8ed34zNSThYcnA+ZdHNvrbJyCgwxK8TRkZf4jb8NgWtnSKl6JDeNW
DFixOccI+7daJ42TA0Fxb823Jz/s8m0l7JrZe4/2MxkZ72MvS8I1hlbdoL4OOaWUw53r0qcl8OLD
WyaP9ff9j34PTVJb0CMz7esudpJ1OCja/p8lmjDSPUinCDfoXJ0Thn2xr8jDWOV++TVCDvnIoaJO
krnEnoQA7mW+JTehbox3VWY8+aEtbwYNnFPughFMLGsC8iH7HzjIzQOD78+V2XGpHqYeYxe5S9in
6xf25Rn7wpj4V4duGEzzWE5I1ladi+sayXXJbD+QkMGMYXyE3VJCiTOgsUQT/CQxN/OG2KKjreWm
tecAjQE2dIyTJ23fNVG5a2t8zm7cWDex3mefy9TnOq2C7AbeQA4WvIpPlhx8+pSCtRWj12+EK/CZ
8PQ1vqqtjXdyB4mpfB7dov05NXBWEX0hL+wM/z5g29u4iTEh6dXAFXWa9g0lgU541lx1mfx/LkwY
LWlw5FYHsiZjOocx595L1LDhysBS4VKgTl2f5VvFXOFUuoBs0gIszRR7O+k7n3RADwBP5MbXfUg/
WtGGb7mNTfxSt3VTwykpCrWDfBftSE8LNxYNzSGNgnWMVnAHVmCAEGKUG8Prhv3UG8iw5i5M1HY9
MuZy/JE5QXwII1qPaeZR5qRJvy/Nsia9SWqfVNb/yKbYPZBuFhVIUDx4gR4ozcBMv6Zx6+64Emjr
tomhb0UiOCoXw1OKSA0RWxuOeM6tB5FE3Qotzl0Ya+Aj+1bkW0wUzTktze4RFhsbINOoF0ckJUKy
WgzkrsL4WVz+JakngOiCynqqRAwrp8UB60SEcMkeIkc1uMmvrRKkp4Hph6Zj1WBX1FB0vwZRaW1T
aroHoqb0jWmhWFuUFr4jGpptunDnu0sYGDloMVqWZVvyGC5fGlppY+kxofsWxbG8pxngbLIa4Urb
uRlqGyrP27EHHNHX+6bw8y+m190nnXAQDissflbmLdlfbYpYC2kQwOpVonv+xpJj81zAHcTdYVl3
oVWrXRUnw7KB5bGIjbJGfyXTeH8ZHmBVD7GdlBMtNC0zn7ndFPdijAkckErbFUme3GDxkIfQCPPl
SCvyW5+X+UMGCX3rW1q3CgfkO10m4KiGfbFyOr/ZIDN3AEq5AETMtHbvy8x97OCF3WVuOdxWaDlX
oUaQuMdKxl7oIwEuZCBecQrgWdZH4EBtiqh01WBJXkqpBygkHa62Y6gFK4G6aGkUlfxUlyEKElQo
GklkEK9dZFZ2AVoEIdYSh+GLqB2DrdT7mvpJ/NgMjvO1b4PPXu2LG5XJdONDA31IUOQsiwqaxWVX
DHjNzkwN1nTx+WBh1q6Q/KdLXsavE5vzodTZS+u6+2JWAXKaIcu7t0rVmG7mejdqcMpj8+qw8Ded
+RVbUX2m6mrOcm7v/eokD2XCItSlxPo35sHXuGL30yKUVPyezAo6R21EibVw8qjfx7Hy7zwskBub
Kvxcwi6/cdGPr4eZpVG3ev0Q9dDJRtn4Ry1t/C3KGQAzVpbuNRQLBo4PDQaMkkiTFo6cxhukVxGZ
IKr8pCLdO3iFHdAzcNhewsgabpxmfCTmhFA33S5eUf2yETYDXXHS1eIWZoXNAM60OGXqKipfgxIl
1+JyUb88vWS0bQDLuLmiKX3zyjBHRkqK2wZXO5xprh/3QGCTN3z21mfTqvvvqT/k94MWqqOd5toT
Vq5xV/eGta6G2tzqTt1vhZxQFHtNfTOFabEGBwOVkLBbuItRAXqnKpd2lDRnR410YpOJim0KaBNc
trJxMJoz0nNc+GDpjNsgrRlZRhhEy3awdhw5xoudsqu7Zv5shPr9NHDKThnxbYtCa6yFEWJ7b3Oo
xZqYdulY5htwLPFdrWCLhf7ITxtHUbxIDR/ogAi15/fMIdG2DWCNwf2cNrL4UTQeoyCnQFePY15/
ze3wMeuNEdMC3jE0qnvlm/6tHSdyXSWTum9MZW6lMKxbBV5zaXSIm2cybh4WzdNo4O53K2XdGKi0
7tMgfbDtPtp3bWOd1DwcdFuHb+7SYCU8QhRLBnjOBnNf36fdk6Gb3GUn94YZ4vQDQPB0341J/qvj
Fc3FURRqEhV65CxDvqpN0pn0l0xf65dYGLCb+5h+bC3Q7+jAJAiu3Bp2do6NvIx8zjYt+Az58c7W
rAjIlN/v9R5Zctrn+nPKnHajmnJ8yxjTrWgM+M4qmgAILibV1GfcroyeW7cMV4Unvkt9qD/JvNDw
IEXI101PGEtIuHSG6mjcGa4kCLlyUrx+FSMdr4zvqxB26YT7GRRvfBBDa+Ipj0nzoFO/gfGEgj3t
f+RkNN4LJJ27mInIjVlyRUwcGT4ZsW4DS2hnQHTnrXFPeY+JNjR7w2nyY5KNdJikV87gQt56BO36
mRZBcgSfQ4RKMIruC7S3GmYenbpLuQcOLTyVZpz+mDyTcf6c/pjVsb+oNdte5Zb0FirmiiF6Ps7C
iNBey7F0jg7z50UmUco2bj++JKOm7aYiq2fFbXUgDyvcUFXnW0fP5NLUS4VrlwcJiIZSc2WYNR0H
XvBPXguZlaGde99dTsgymsi5kSUpC2ZW0QA3wFjUbcRbPrUup1k+gbQ2ix4n5/wuGxRtfpmbj+3c
u8lcGAUADG9oaXT+Kk54Uq1SdGgjbiAmr5lyn0azt/ctZIQNZZA46xqIxhjhHcvOUnS3Qwf1Rxep
U+bnc1U8qwd637a/6Mmg8evHgToNhuCdcRPdeC0oK5j5VhVnd4mtL4I7UrPzAL3iT/q+5EIz15EQ
N4pXvCT8FRSIiDfAVu1jVPOnE7Leve+M9We/9lmBroIpADJT7mggBLswEvabCzjzULkxhHiF8HGL
qrDeo6o3ECVOdflNypIflzAapOM34QlFYvPsF0o7qjy016U5DZBMxJRt88uE0dAcONUd5Cbccp09
ygeJNUa7GUuwGIfIQ7QahvHw2GfhMfbMclp23SziDy2ne2K+UX/XW6373DCouYNNDZHGLqkmlD5M
zvbSZADuaHwnUEP7rFP1IvguzfpktkX5I68MBqFQ8RJQ2AXXQQgPLdaWugmhYBkhqnljjcFpAsNV
Dq/sPPAgOtuinwq0C7KNIjiqKvQv+El8E+N80O+HyTjXqpCPCN4fxsg6O4ntnkdzUFv20Q7DS8+H
F7pG1ZXxluWM5jxGuwaFxs1oR9qKtY7mm3rF15Z2StZvkRuYG2EyLEyneLQ8Pd4yNhhvyhpgRaLZ
1mvgFP2diJVcB2bXr03Hs/dEwu9kZGUUESF8LSf4in6Dyi2AU3YcMbstDQwbWDxmLV0zlhsZQIpM
yLRxMFGa1dugihlk5dsTmvZMq77hXCjR/ieNd8iIZclWzWDK76w9z93CPGuj+zyIVbW083G4dVJs
1pldWAfcasXPzC3sfq2NYQCp3ZXRp2TU5xOAxhuu0sGsPqsuqLU7IOwdNM/ISMs7B/fzF5z4zqoQ
tesvhmHcJHWilh5+2gWexmOqzN3Yp+3OUP1w6G2Yj0aUlPeRp/8oQxDTOAbD5JRkisObcyD+yo5o
jtAiBjdd2iGb2Y3dWsbdCHXaXfSF63ytO2p54GJ1UO/iLJMviU9mCIj4djh2de22D/j5g9JF7J+U
8YZ8Vv1F4IThv6cGms4OSiosvlO4Afyd3SQQr04wjrwldkPJsCrhBjDpZmYtL7PPX/VDYpe1WhBd
5B2L0GyPlzHppUVYati5Gbzm29LmHmuMA1V06mm830ba8eoYac6rc/nXIl2E4wpEXr7V/Yg7kBkI
hEiX2qOYt9oo5ZZy+Vdrj3ormUeuPs1atXJBj61lBUU6sM3mgWwrtQJXIw4cmgy/bHoiiBrL1zCq
+jf28x5fEVc5jmF+ojffmv20oCggfuCTDnOAVAsbJ/mSLM3iFbExmV/uENo/IdAQA3+pJZNsvhBk
fhvtTTu39rbdxqsE5FKEoSPMX5r5wuunPW1BJBAoGULFXidHwT0dCAZd/hYMKXvz3HpqYsm2MxR2
U/BSFW6DbL2Jsc+q4QQcoD5q0mnOpoXV1nZ9XsPAM359jLyo+Q9qfnHZJSVPrZ9H6xgCAdBieVA7
2D0YMbE4HXAc5R4ek4y2nNCCuYHDbx74sAsCVZbr2p2G2zENfradQq5fDuOW4+ChL2FJdaLKtmng
erfsDs7Z78nVCsKWQ4pfcUG5699qsZfstM6NQP1QW2kq8Z/qPDXueWcJbHLdblhGshGPedM2Z752
nh/VJlTyIfBvmhgQIgDa9JRKb5qW5mTquyLQ1n1rwVRrasC1mcb/8JOvl06I6C0u4zWGIUOPvZU7
cYtQIva/u5qa7kdVCthHvh58y0IcgosaNAV9/PnhOGpeYlndPdCKNPeDZoKqHvEB/PpicUSexSDo
XDmxfZtyonM7SboVPSjrMS5SSIV8tVOk69xgYt1LbjLJ3b6vm/SbQ+H9BMI+vwn79JOWBFxX8bCA
HItEeiNFZD+neiy23P8AsE06zY8Y5nqOLPIA1R/TFRXCkxY2HLbsg6wP3wthNcTcGtKeFvxlBUcx
Giwf0A9EF4IpFpeD4teJakKeW5YMfrfl3LEI4NlsadSOeP7zc6CF35BGW8eoBFrECSjHlUIcvcRM
0d71Naw1wQjv1I5V9YbBWj3WQRmbbA08MFm62o/aocG3THrEJNBU0Ob0Mi4O/ojNV7OnYFxMEQRh
8Cs6Vpu6gZE+D8+KtBy+Cdiq9LV0ysSx9ZI1djvoSGTt3cog0bdKc5KbXg3xcaqiyodLGn65NGj8
BGrogpw6yDdT6Ywvv3Q7jo2j1usS80wb65NMZlhsjMj/i1bHcN0aEy3HReGS+Cr7ngye93BZ7qUP
5T2ntvApd3m74yR2l3RDzFMzJM/x3D7V7ZyIOkOU+HzRDLGL+HRLyl5jNyLtvD6XtobTTjOBi//a
joQBF8HBK7nkfWycRd+EU75IEB7Zs8xvo0dGNeMKyPoCzEEHJKtOoRwp4C2tr4hUSBK65BPX7hQb
bwNLt/LxGw1eSbGjA05cNwQ2s9I9I/0CSbaDeG4Gx8vuJhnm3xqW9RRWoTp0NSXf+tIlvFyR6HSU
ITCHRDx4ZmGdq7mcvFzvOI9oFqLl4lKKbOMEbAe4Caekd0echDr1DMLP02UjrnR+6cwL9lGTw6gL
BkQ2LcPonQSCvYfUVhwGA4IfSAf+CCxxCbL4m1XZ3o0ZlvqDrlcBKeVa/GqFY7UNB3lDBod1oDmm
PRLuxuVl7vQVJkqgRmRg8lhr6X1vFdVrIitMJijNgAe0w+NFiOiChNvbac+lZkjXfWnJbQMt65hd
5Dlza+vSkET9lX9KyG3f2bUPcKUftWVVeP6Nls8torrL68cYsOAhQdZx6tyOJIqh7Q4tYoWNAkym
FoVjfTUNJ9nr88GHMbA9BC4G7kmP8F92kU5bBF+fXg1ybZk4ihfgKDyII1TQQ6oT8gCc7jZtxoAW
uOm+OdNIzwZtaZc5LZEBOtGKY34Q5iRgJTSEvri6R1Uk1FqrkdM5kcWis0qq8k6NBUgtaQUHK2SA
KYeaJdL4MIBqaCbc4pskvLHYpMYVHTIY6LGbtN8FcAe5a0fI2Jw4Uf/WWkz24ovq7XLOE6fAGeVM
cyPAKXXWmu0kfA/z/CF3Q2+Zu5ZzkzWhfyJVYNjQPXJoXkCBv6wl1MNinbuSpgF4pB0koWqT0YPd
tlmhblVpFduS3IqtW/Y3Rebpd0LvgucuLr5iQQruKGgoyqwovgOdegupwfhWF7I5J7MMQBWOxIcE
rAZeZHAvuB3AzB3G59hwh2dgyPHBdSkMbEi1GysirSTtOmOdS3VwuFTfublmfGc9ha9w8a39ZcX/
vfn/B60LYxBHKUuxzSCHv5pAAqNSOdBQpl1OkzzTPP+uphCmWo8LtxNWtqtyXW36FNxsGHSfuq5j
CmdoylyGbub9+CUgLZEJbRK79z5Q3f0uakDLq3T8ALOiwblW1LYDEJ6kiKcjeTI40BB3xJcpt5SB
gZ82j6N9C7gFrnpReu5HzpNZrPx+LoLQT5cUNLZCDGTOf/+veZaXWJndOyVZpX6IzRVPWPF62ZHp
UpE/FcblvR7oL32WRNwimsJ8MIs8+BHrSY7gIA3Xf/+qrmfFJjpuXdF3cmAL/i6SCyvSqVpPU8fC
oR6Di8zcQp+vjLpDVzCWbN5//4F/kPk4rhI28naThCHDudIZUW53UZH62nHUOLsSeorxYgh197sw
Rv04Frl81PIZIOAr9x6c7gxk48Mt+rKpdnZouy9//0CXxfj+G+EDIfKep4t4Ra5jOo1QUhM0E3Zm
vPQnxwvct2qiv6sDLl83df0z6Tp345sKo/c0EEDT+6exUcVPV/aA/g1Lb4GpFaCVNT26GerK2+tZ
QMUbhuoseeFv274NP5iv/WEMTsis0B1hIvFwfhvy6x1W4kYZ5hHjZXwz1UVzq5UBfaMYKkfZe1+Q
3TYPfhbBrYaP0914WabdOZGXLNuckeOcRTTBggVl5cMxfKj0prrtfUAdl/NC4d07/f1Bi99FgXxk
JIG6y4zZddXVSDCXcYaFNLCOTuwkJGbU5roLZLwJsTSsaShb+6anulb+aL0OwPvWsd+/kpnGrfif
nhI5JeMYfPRKzivu/QLgc3FiCAcnDJ/u6pXEpFLgda/ksQ/q6IWYYW8TybA91w7gJKifxikdolVU
kW2Ue7a7cxjzkHqFbuRetJO9U3MhZCJYXHmmXb+1eDdWJFtlHykffpd3Kn12yfEZ0So716PwWdvZ
+6ASj/FlwnPpgYVjXLyGlPkLPhlYFeKFtmaFZzCM4hUOWTqt8zzv79/k75uG4kHN7wpL0HSulXrU
XBw6OgPPy0BXhxvy3QUHgQDITw/ePDH6+8/7g5IXVQn6YzRyWIXUlS4BvAwWpS4xjmbuRTqNxDfG
MdkmLyKJNkxZ+56UkC0A4I4hDEXB33/6H04zpTNGZ3UYuoug/uo0C0EvTEnGqzZ4goSExqajPdrq
0LoJTeym2zFhiO9UKkNAvIjDYqssT1bgwgHIUu1tyItnBcnihBjmoyfzh29CoIzgS5jFpYQivD9N
qjzILb2v7WOYINq86NMuMicGxsUrFOD6A4nIH74J9hwHD858XpjXp9dI4StR+llHgtyiW4uINc7z
MH9Kk5wxTmpi/61In0rwSuwsaTmLD76K3xUqtE2FpVNa6K5pXvs2tUoQ91Mo6xhrVrvFIOHfZirJ
3so5PUNE+DnHWcHKiPelm1R2b4zquXbJ2I3i3r71SWz7wKf1p8XBB6LJags0isK++gZM3IqFWdj2
kZ6dfa6i3EdDZkb+ukDPQiPDdn5KyTwhqHhBvFG7bcu42YggyAjOMMBECMLavvW6378N0yx3+PsT
+8MXxlPiUaPpZdO4PtwKWCyabzrqKEU897wryQirTfu3aB7SxiIe3i7F8mW/GoaJ0cTfP8AfxCgc
rojRLYEWnHbo1a7fDLl0Q9Kdj6qLxsfan7Owohjj+xjvc6tp9qkPwksQBXIbDkOyiW3ath+smz+c
8QqdBTuINCS5ndcSHQT3uT2xqT+4VrtD0ZwxjxuaDURrxqHaNH1WQw9lsKLtwzBSDmsjPMV23O7N
PCDjKKlieHVG/bX1gZZAKglB6Iv2aGu0U0pv6knMdGgR/v3R/eFcoiKbtSW8LmhorpYW+CtukvDR
H+p5j6Nj5ZxanI17WdjzrWQe+7XW/zqm/ysL8nOe8s+1qxj5/1tejOR8Bs3/+L9zKf//ZLk3uSj8
nw3Kd1/z+p3Lfv7X/3Em685/MHiY2HjwCZrceP63M1nX/0N1zdpDHImWeT6y/3EmG8Z/kNmRssaR
Igy2Lb7df5zJwvyPi1aQDY6+8vzSqP/KmYxU+12BoxlCOgiwcNi/Px2InccA02rJtpygadlm4Ocr
RbbUl0zC8oFYNQ0LWw7aNuy19p6kOQk9JpvKbjs1QzosrUFB3un9MfppwakEYJVWJSNTl52EOJMU
xr+XWqdhmizguQTRQywnBbTzq+ZzMSaCAWGY05mn80dSZlyS8uGnQ5IRdZsnNEcqBDkF8e96HNkr
0026QxmVoF49tIXMz9s0wXbrtkzac0BWdHcm8VJA1F0n1pRmi0EOEcP2zCfcdkRh54ve+KnTSopX
0Eey236iwRrkLkptLYVQOeCyBCAY9feG7gykPmd9dtIIzSOssS3kkxvHCAioacBSRQaTtgXFdH0n
oqBitug7G4imZbBSkYQAlQ7unc4E6NPImMKlVWxrMEgiT3uwI9E+JUSMvGCPLb/IPobiCMloj3HX
2Udyaj8Nlz5sZ6ZBTtQO7KqFRjdtWwZk9iw7LQc8mnQGmSrpFNyHOSZPoFKk4PV21Wxkr7vJkra/
vbbKUcLrgKrVKZE+gm2D1mPpxTqZrYiLSI/s8jau6c9AOjYeM9eDnuj4Rc7lJI3oV+mgf+neGnSp
ppmh4oT7gvnk0hYB4mez1PdaprXVmht68aRoMKiFiM34S0lEwj32BG0TeKH9JaMUW8PiiZ7rhkRq
2skawO3kS5JBgaFVUaxNWFx3YQoQbkWtRk8bHY6zGFyP1LqAtGKri8NHcKROvFSNsGOkSgP4sYZy
YN3qNFhqsLTZupXPynHvjQARzlg0MRPU0X1IIbKufBecg58RjYNfuNaXvl02z4x0x6VKepeZvKdu
bW+QL9Rz/oMiruFrNJn1PYSJ9sFAJlNTv+q7Ji6jO1VXcGiU2tvERd2X4Hde0H1EbyVFKNGghfBW
Zl2md3niad+5FMKAk7InwyZHDLs2zcF+8OFh7sYmA7RShupbEkQ5aYAVE88iSLHfNc6wyp1p6pYR
4QJLxvWSx0+2ht2W5ChMUIBBlvN1Ga5GDHlaQT6eSivYNoRH/CQk0f0OozDftkyUpgVmt5jEIVyw
n9BulO6noL7DdS8QcyDwO0U48ljNhtYnm9xGOx+7XPZ5vwhLgE31BWKd/1lvCTnAUa0fqYa1JzfV
zGVjgVbyEwu8elvEnzxhls9T7DBMY8wBCC3zAZQNuZs9IqprThPwpidtLPSvipWMjUnXkWlVZbxO
isTdecou79IUilufEjiS5rp9ZPuzWqYNbXObukMPXK7PllOtgnPeF/YqpsN9aCxjgKuPsAjn7JDQ
UBfuGNAeEVm/CrHvU+fV/T30OQa2jVkeO+AGp1ElDGLD3i2+CjKS0+X/pO68eqPH8+z8VQxfmwvm
cLEGzFSsXFJJpXBDKDLnzE/vp3pnp2fG9gbDNwYag3m79UqlKvLPXzjnPGalVuepky0usS7rvIjw
0C0/XT31uSp/SGOl34hcDjdWp66PsMgET2ssZt6iuSJDqdbSM604CqQxg5AVSe2lCY3RI8ZnfkGK
ob2J1jjx/t79C6m0FjsABqOPdx8wgFGwUY9E80qx1PhT0ZPklwBL6uoOSebMdFJI8MjaArn4+1VO
p59lxjlwhQpgbJVCWZ/MoTCfRTN6ZuzpWWlPQXAAgQd8SmzRQ8fTLDhryU/p5x5sYDhDd46pL2xG
YfOl75flRPQwuxRd+I6N/hIWS3xtUm3K7E5mwjSxM1/dJpfvGwTU1F6GhvfRYMX0I5eKxl2l7uuR
vGN56O9pLUvjj1HanVNJ6B5KuRt3+NqMTTUmyQ9GsvGi5Xp9LEhIDvCOLq9pD+c30Ue5fmoZDcHI
LICnEfRSQjpp7rmoi7z+kSFMlHwMVLiy66mR3q2ZtDwH1G+8BeJdbpOW561dl01NLt36ts6GQVJO
3asbUyzHbSqZhK3nIaO9QmjEJwZs7XY0CF8nTrjy4lBMCF0kOrMlhO7CXB73s77OEiOciMi1cpqf
xDxMMIpEAyDfuvZLnlgn5I4RAf4dN/lE3NmhpO5/VBpUYeIy7/KR6EQUg6dEyZNrbZSSTc5Ve1ZA
tG2IfuxRoVXT+lvW8nhIzYWTF2FU7TVy39sy+vZjAzU0UeRacKxBKwO6K+kDSJ+1LZHIbuR6VN/i
Jbee5UnvdlHOheYBfzGf4iybLjHRtNuOMcS+yQdhw8kr+mxKxRMwU6KiIefNdkOI9B2W3EV7idn1
ZiQCOxhqDUVpE4G/iOY7edFMXiBbWt7YtM2Vdb72pRJFN3K/JfJTQUy2i6kd3HMVdeVBWUf1KDbF
+jOqHTTExLCqU9FUvUvXI7jE145v1awIG7TR8rsBx85pmylRbdgj6itfUrCLZA6NCDnTlnMlzmqQ
ZUjo0CDnXUD4vOoT/5bvelVzqpWQUbHNB4+ArCwAtB5foJ7kP31lQR8LW4MoLlR96DA5pBpnoiIi
hxnDxCO6NGuP0J1XnMIemJa1vUixJO7MqZW3itDmV6T6ypE0O3XH9MFwNPRuECXBJW0yq8cQyuJM
2tSACxGRoDN9FKvB/ERVsDwqE+4ue0kHJH/NKEgPkRprml0nZnxLy0beSUrVfojoGDdGDRbSmdWC
456ND+LRUo4qJ21bhRajCeUdLvTmlDYoeobUnAlBDe9Uolzhfen09kIEcDPahlaFZ63s413atf0n
ZGkUOwNFzKIX+Q+Se1KHyRR8ibpJdWZi9E/NkLUuFpTkMYZ18gsaJh3sdg6RX8qtMMCTIioWbc/K
RpAUvv1q95QITrMgpUhGK3S7NWTdFKvCLSpS4wutPk+bFhTzR9txAhrCInkd/I0tRjgJIYoo7Po+
0x9m5HRQ7TGtbNUIYVyjhnoQs9WDTLisiuRVpi7upaGxtjnVm8/NWJ8IsRg3xt00MGaKCW5Sjtl+
gAm1JXJOXdMsxH1dLCkKGYlATr0olFscd9EmJbTTq6IlOua5EQZGziJXQE55nCWr2/ZogPDC37Nr
GdxOZI3qecWFg8x5h8pecAmEKZlhxOnyNIRls8PqYh6UVpofa+jwXs3D2A35yPcaMtgz+Swz/IKG
0EqeOA8xPVxkh6JpsGeCJW6nhN/uUKtky6ZU22lTt6ZxlWA53Qorz3yQvFzUUy10u0k2hcSb85kn
NwT23A1Z9cAzXEzQrS3PEiXr3uM8HN1+zaLdPFCv2TKmA3/qKpOsHEl4WurBeI9xZDyt7GqvxLHk
gaKX/RcUVcpENQdlvKQCt3iufBDdmvumBvyzMSdEEaTAZhlnutAoxMsjwyuuat9NgRhK8y42InSn
PX4Sv7fQQRqVKG/nLpuOM0nPjSOvCnwi3n9PBWzhZYVKuPgci+l3jiTwIRPC8A2khgXqWDWPYgf9
hXzJjHUqT8OzIPSSq8LAvSR6K94RTXg67Liq29bGLhteM5lYR5RlmNgpEZUN44MYAvZqIIIahYQw
QZLvjI1qZF1NWmOb+EkkiV5Sj5TWhFqEW5ia0ylGbHPBc23e2wrRnfVGOlpRapCjDY0cBY8aLvQP
RACNZPj6DRtPXINs/VEYZWTmVxPCbAIGyyACoMi2DqaHU5YK/LIoizyCA5NXAbOwrwyLfgmlJSQb
MB+DdRmgjhBJAorX4rHgFIqy3EYtM/aCxRFha1U+7cphsVy0vBGAiLTaMz3KPZAZnPb5CCa3Xors
xhq98eMM/WGJcOdeGXet4MVsTaFcTkxXGO04JcKSIEUj8yC2xBIi5q6FR8mMyl1IThARoqb23s9i
5ahrknqWpaekrRaW30lQCIZCBgkQmtU54RLdVqXId0jY2wWjoXGnNwMYqKRCkQo4ff7WMhbZXOUd
09BxTT2Z7P0DlGdxYwo9QZbtaqkOCRXIdMF6C6s2s/uuQ+Y7MoL9UAyqeBovY68ZJ9QE6JTNkGDK
KNN0vx0yDvtEKLLdfbj5qRR0zlwPRPJq3FxPfZ9O37MJRWQKsdgoYYb6gpD+HwPK8aYfBv02VwoV
MGGHEO3a8gvpYPYYqgVLvwFrJtKc/ACmavaA0eWorHnk+0UoRc+5EPU/Y1RFDzwHrI0CA/YI37b7
VDVB3XFXaL85MVm00cb60Ehm85XPonGbtBROj2jcBzNMaY2b1QlogaIpa2y21asjY2bubIWsWR/w
Rnli8sQuOhIA6QnkmpxZzNLdTAL3H0K40ulWK/KBqk4wTO5aCHJg9a+RKOM3TYlajzdf88ZOBt9X
mMJxkfrxlLIbuBld3hAyHsng3VRY7wPLWVqwgRtQXIHdjOK9VKBXvTRmxTcv2xn0koUej5Rdgeho
zcQfga/uWeABSk428lU8J3X8bWpc4DYfWmIrZWq93IUdla0IVe/nVV88C6TUbgcrtJ5DEL5uJ6Wg
WOE9ABeqzUWHUznGtH29NvzSts7E0+eI4tQsId5QShFdwgYEvGt04T40pGXGllmJB3nV7h2jdklZ
FzqCKXU6ekbS94GxFv0NGLz5GQ1C2rLHhoXgaMu8h5GTccjUSJ9wVOL/EJpoesyLgbCPVhRqzyoN
RguoJBN0JbF8QkQpAdSht65Ewfhd1EE/Rlk571hHmPu+ETI0VyTf0g1NlzxXjY+GUFJXUTMfFWwL
ETAlOJ2lEOemDrQDC43iamtHFGytjuc+KZpgAMn1IWuD4RcUZBoyBE77rLS8da20d362gkq1BPlR
JnKINQFkJiJd4zgIFXXcDHy8Y55xljWhR9uJxPu8KEPkLC14SExUEjK9st3gVNI9DKXdFdWpeMBi
PL/0apU2Dskv1nEifn8nG0XAy7LlnNIff33ug4pknbXVaGxtrZ25j/Que18yZS3sFUKY38qj8hSS
P4YGsciubDNUt9GAI7eaNPqrWGU3RajXX0B33H+RARwc8YyjG1C1mV0W7xMCDZCBGoeH0NXFXpeK
1DXvwLpiyfNDZpbpGSUX15a1Wiyfx2J1sgjl5iyu5ugM9WItHDtRtpd5KRt1FgffSizlRuuPxjiJ
hGAW5ye0LOvVLBs1CPsBnO1YQsLNFNxQ2jT4gCHJZr53S9vRwhMCxgR5Ls8vJ5Lk5J5gM2BigITx
aabtm6E1mu4hnxzeYlFa7aQRxFc57/C6lL3Ww2WbQRQ2Rvk6dOEVdwZ1UCMtR2SOJt1xB+A1Xssq
4GaDM4cNoQMTheRlgi8vrJ+GkT0TcEd4rQLXx+/1QXiQhkw4VlVXv4yK1P2kQql+x9n9RTdjB4W5
EkNfLKfFW2oBNbFojnaNhdRf6oWI+dLazRL8sLUqAE2nf/zeKEDrfaEvZTBzpgfLogtHDakjOjWG
QTyIZVxOcqW/s/EOz4CpGpSSWKKLscVLDwXGJy6+IjFIzzdpOgxHcm7z08hGBbLCJMasNOiLGUyA
DGekNCl3kndTX8j8V5v72dRxYuvSbmRVVJEZHhfXXsmitxhJ2Q5kwehyR5SPOab+b5IfdQSwcR0f
dDkeMT7UbEaMJFOwr43wrG29kSkLwtE4K0Ulb5Bu1EcepY0n1tJLhG/bJvo3/zTlKZAFKeRNqLo5
8mdylqA0xKJyqBfOg0AsqfshgqyTM9+POZ8K1dz2eDMnT56V5nuIC8AAMB2mgvZsQpHLkCEN1rmL
XEEi7tivjFYg2SEUraCgIXxNRWF+TOAPMXVLFD7qUMjEbaowaWszKPeEeaGiRrvdxp4xSCRoMCHh
SdtG7avB+yIxzhpyVwyHWGECqABnNOtkYJhUznqxW+dC+q2TLH+ZyDZ3qlSVTC+JMuC6bRJ2P7ox
R6ZNu9oc8W6ZF9yyieRmAtxo6x5c9cpokFRK3Qx9UAzyxG+R6QjKGN/yAudYwfbYdLjbmkTc9zIy
+wXhXGmvnK/UL004XpZO50JAS/ak0ND6XTnqz+SvFLZkCMZek7JiV1NA4nuJKVxrnimnuonLjYXt
kb3smmijX65mLttqVU0vLJcJQsYuv+RO1RvJpmxCjYcWpvOnHAoXFmAmbqM36F25ofGUD3Ik5YKb
mFGIzSWbHrJRnp1Bn7pvsuIZZKXmio8whxBompyCePT0p0mzRIe1znAeNYsHPcQDk4BsXYL9i3Tc
XvpxeJqUTt/IYxufisnKP0biKnhrMnIvrQXEZy2p48McNyOfdNVAUpeH0k/HLhmcZpz7hz5adZK0
SPN2RdwYCkLmdt6kFjK4Shi6daeZ9wVRz+yyI7ufWV6E2NzWTJ7AblFWkQ/hquUMMtZrjFASC1iC
tjMvBeG3ayvrLPaD+AsVG16wLPbfRcb8OVSEJXMWAJ82L4fJjFibp3IdlO0U95UPOlzMHZg+67s5
x/Wl6HUgB7Dzvifmu15Hfn1CU1vPHPpTTvLbor8R8t8gvQrjN6Uq4AcrGVsuJQ6PCp/RW8PocrE5
4GHIgGyxHAme0D6qa6aHmPsugyphMjSGQtmteTzcUqNXNnwGiCLiAiJeMk8pi1FazpQpNnU4ckL4
RfNyfxSSa6PELckMcb180vQxjonrvLiEupx9wbBUOQz0ZX1fFYPmNpwi4jvGRPXVAbDvMmXzs06i
xl3IMp0jDclspDKVyZTkt0YKuer903AwAf5UFm2VvlFGaYenKwA48y73SfJtAbHcDlFoHkEnRswF
UDHb2dAUCL5D+JgpDe49Hj4lluhOuMppulb43ewwuVAy7dag3GTG09flcyePMwgdgzw2SBvFplAK
VcWE3jVbPK68FVI762/tyHtMyZsjeSJkH0ktDvMDZVr8hfqemro0O8VFaDptZ6ttD4Nkxls6ODnb
MMEcFj7bBkF7yndw1LtBVDOU1nIEERyDzUQ6r70CkdJeiHKqvFCMer9W5fyVzOPkvTWi9WpAwboO
OMegJQB1WZDvbuE11P4yiMpuSCGY2cQ79hT6cuJQ3egWWII5hryoG8OTCBXNU1d4zAieGBANLYn6
UIvxppltf2tXM6Ob7XsvrEGS3GNgPR3Z1yULa+ECCbAMLEJev1Mpr09KAt+Wcg7lbaSi020lBXDk
OOwYHFSnasz1m2SSKXMXyluB1hFYb5RjfqsTuXyOQ42QgXrliVj2teXrQzUzaR8E6cM02AqpigUN
cy7FV5A1qdfLaeex14kIzyxZBNtSrMtnSIxXnaeCqxkqjBl8VydagsnFvjczrlL1kzYVGo0QqIh4
lZdjSXfykROC5IFixd0ot2RBs9AhPlpvqgcqYsjMcRYddDJH8MQYgLfxtq6PMLolpufodIqgqdXI
XbQ65yoiU/gUIUGOobqJ4+SaxK9+UC8UnJ0TkFQ3l0bzKRfLFWukTlDZ2gqCLUhpJQVRXOmER+Va
0jhKb3W3xTCmA/tFlhVCp+YsY7RuUV87AsQSt53UijU7TTisFokDd1tzvlLp1UrG4XRPs3B01NSo
suO2w36oSB8JRNXbzGjAVVCx7OOhrL5WGAu+nIfAqPqhaKjOkyavHU0dKS9Q8XTMVHFSmn5vIvm3
mXj1dLldMTmrrFEGxWEE6EdEHn295xATXSD1Ib9nVYKkTzoh/NCwEfLW9KtIo9aok+Wmi95SxbSc
vQbM1lOl0Cs6xK3xFXfrSb8d2w4blKDV2VOltqHkqAIkoj5cRpHTRs8An4xIhAP4A0tNJ8MB5qgR
WFDbsipG37N+35yFi2K+jCl0Ay/vmnIO2KOGmwpVfLRfQKVqr1YfcygTCmxdlVTsl6C7DwHsNBbW
CjhqSvbASPecYVJi/gMSSuLyE7wyNYsfYsTj9JGdR3XuW/IBvlR9zrVAF6OSJVCezj/iXLX4S62+
q708I1KHqgKvHXvZllcdV5LxNYt3D208M2p3+8QsFMhhwD0zlFG5u8aT8SgIg7gpTKparzekqtng
UQFSROBYK23wOqZs1hQdAGphqgFvL6tLkUVaaXV1tJ1jIUz9Rh/kw4r772vql051SzwR21Jv2l0L
KPWBnokZul5QI1CmVy+lYabrnu1G/djWefq9tmRD5bhcL+Ya8hZHa0CN0ALobekOCaZU+u2k943P
TILHGT6HJbHrZR5OSq3mr6q4pn3QmcpUuEMvsPfJQ7Iw7M6EigkehOLfFwqrnm1LBi9nZvrIEF2h
jWSZyUyt67oUoKDejSBDKIUQ9aaP9PWNG4stzsw2Cw1fDWUD4KeqfDCoUNwBJbWnEKd6itpI2xti
Orys/dLSPegMwnEwjju1zqzfckhpmqM5OfZ103XoMWAfFUz5XiLGE5wImZn/DmJRvPWxZETshgf+
ba7Oinf3DYO1QdZ2FCuT/hn1FEr1SkEGrWQ5D0pGFeC/JrynrIqN633/BatTKmG/Y84ktnOZX8wi
UU+zbq7ceFH5wPgt3QGMljdhLA+7JI/lQDPvoE9GmM8L49jDYiztTs4MtrZGKfqqztRjjjKqLgVa
C34pOb+HvIJq7VZltiluDNNrtAVfK44kdrgNA5kSZb9VU90rbVrT5iuOaqDmtYRMgSxeTjfaXbPH
5dpA/uyJ7hAaDQudrtT0flnTb5kRSYRfdRPAulgRM7+RrWmXCSLosFzMB59N1+TNq7IwJVX053DF
DOBmYl+ccpKgn4cCxHnOC2KRQDLyeLg/ReH7woJz8ZyHWzma1COkaMGFlK5wSZisu0heUxbXmAft
C0F0dy7CiXJRioiLIHgArGOKvpIsErK96/OAhfFuMi8lyBVRTq7DH9KR/9cam/+f1DMaosz/s3rm
+PH1Uf2X6/94/DsJzf3v/EVCg+ZFF0nktPR7XBA2pb9KaPgvRPIZOhoagkQ1hb/zp4QGaQs+A6Tk
6OkBxv1VQoO6RkIyqopoFHVUOWh6/zPh/n8vO/wXAQ3D3n+MMQWWYtLINOPeGFUvtE5ZpTyzKJqi
++jxEnKJTOHLwI5335eHzFLe/uY9uvyLBPlvY1T/kFP+qUz+8+feZZ9/YxIQY7XrWUeMSEb8ddjl
0lWcqlMZPUu0LyJBKmetbz/CvHb1SKe4wJpb7QTRG9THpg9yvoDQBCDMP/c6dkCJbMHuq/TzRBrh
pJoBizqgQng4HQqh/aCu9jJ//tuvnfw3XuT/7sXf45L+5sUb1jAWaUS0Q5ZsZ/En1aB8v1PRqXR6
KfPL2W/qr1L6NebT+CWxD4rcdbqI6WJb88laLpPVghU9CW/JJ3+6zzKqNYADLskHqLu7prgyOsms
0W4LX1Z2412hRK4ADuNd9d78Zmx90sSOt4xegvJYvkNOBdLjo4r3280ShB5QcLfzBm92V1ewtQOz
HTvyIs90YU07qZt55VmwPw27sDuPCIH4kB7kxemR2oQvSAyBglP3PMnTaY6DtNmG0psO+DN/ZmII
dtVQnrNmtSfRm/IXDLJ21hGmfEdVay7u2W48I9AxI6pFd8l37ww0qx1jYi1BGWI3j6gujC7QGXcB
Jql8rSM3Jjz1bAgyjmS+QnnIlnOTu0BjDT3I2yd+IIF1fSu5TEcd8mBSggqaw1Sc1P7WlETyB4oG
iyqA8SSpwTxemuFsRpx7G3HcKuM35m5XFuyBDrcC9YPIvra15REmmW2lDjlJRSCqXv1Jhvtzp2y0
jIbxqB1zzQdSj9rXcrXHjmk3G3sPvFB/E9Tj/aHbL67anoG48o+0q4iywXXXMGNK3iZdt+XJHj/U
L/FrUOw+BXBETJU5k7fJA053+W5cMNLjbDjwLhkoOPoXi0/zE2PkW7npeGM7HVBxMF2T11nu/caS
XiYdTVN06sLN0j2xa3LYLNjZBBRMjZ2Mj104JoMrVfsC8zYhkXgZpchpN7nm8j7F3mzA3LNTHZup
G7NCM/Zl6Sq3lf+xPAom6GfaNlluA3WKkmGk3vXWjVK58WWftnqrePkuf7YCeaf5lq/5okfJGzqi
uslw3P572uO/V3//eTz8gzB0Znoa9wRD7YVrfgl3zU4K4rNy0o7KrjzNp3JXHqVL8e+I8P+BcPLn
T7sfjn9zP1P0EzSX8dPKw3BrTu1lvlbv8ZXoJS89tafibbmWXns0T9X/7U/8B92ivBj5OsXmsJfO
4o7E8Nu6bTbxOTvqB/Os7fKTeNAD+cU8KU//9qHFYP/vBdN//pY8Zv72txxzUrRmCSkSuWmNA+SV
3FOqOunFOiW7eQsH62lmMznaxW3ZSdsm0L3VzwJugR2Q4h3/zqc52na78mB9YWw5tJf+XPsISS5J
4mh4qbuAWUpv2UxQhMQlFyhyG4nQLV/OnEhm88WQmGhumxGJAQa48Ogb2ZhUuS0fCSoZPin/podk
dhmhWYPdLC47ydQDq2WvBosd53Cq/AejA/bmD8tWIzTrtT7IRJ1xzx36kZ0gbbxf9xtNDyRUJCdr
Aot6yBO6NZu10fK7lMiQ7O6WLfxhLohFYYRq6786mNjYZpbxIB7pyNi9mh/NY3Oy9k/dBrwYbbQm
MZ92siP1emUTWjK8YldeLotgs1kTiPZwBn7klh9wRi9BCemxlDDdWtsQMyvQpnGU5K6BJiUie2bT
FLuh+bE4fSuMVq9Z94UruVducvkbidvWCMw0mL/k47QX3lBjaakrqS71t76ro2CAWP8jfqZHZQtf
ECB57rZf0ef6hil/TBnL2MXnfBEfkAJyaO3n7J0Q/KhwWxpHXAI0G7ndhnZIFiim49Cue48Lovs1
Bnv9Ag7lJUEUNDfW/pZ6f44oDh+SFXT7ZU885/SiP4qP4kO+jZ+U18HL7MSPuSXzYxUMDqOcW+9+
M813dT9zo7N14d2XJo5Hn+jSCAoA14rs1py9jOi2ipv72aYMtGPrrbbqrL78cBchOaan2I2XnarG
EZ36MPrgoM/ib3zZRy4zXSdx+aBsGkI7dYxt/tp41nmABsrFZ0suuzFgoEceelvDAzNtmzt+xXqL
ktXBSkE4Bk9u0LEvy5nIxvcu2/TWQ0SKz3JDdWhHT2UccWmSvMIKsvwUf6x981i/tW9cBA3/ZJ6a
btrVbbvAtBzV4/LUvLawgYz/ij4cyuQ53+uC4Jvj1iw3/ZOGlzk+S81iV8/4RvirfAP9zsm0pUdx
uZqMwh/EiznxKH3UTF95FLfCQ/uRnrSH5lV6WM7mQfA4oT3lIHuNw3DU7e3UXe0n3YmC6lF4NXzt
cH8zBSd2wt17v7X4anpcp3RBB/vZ0XBq+01ydH94AmO6ib0laPy32fmaPSSZh+w7Zcnx1n8kl/wU
XofXEfs6vxIalEu2ayL7/t1UW9qtO55ZbuwweVM/EC30CbJqJ25cBtYdwq1Pqbexl3oQZVR9PwIt
rtHx8uAXGzbzlBe2jo84tGeewQk5ClRztmVbfumPe+429Zt1afUqWiRv702W61SKjlSuDk2x7nfX
+qiH7rhsMm5ZV9hUB+7EdVMcitir49nODponnKKHRLhV74bfH8bEngenKNzpdyLwjJBXLnz5KIwb
HHpAHRLFny1fNj2tc7J31YsCZFJ+SrWkb6UX6UUJVK/fqiRDEeWyRa97WrfDqTnpu+Im7NfL9DB+
yZoNr7KLUYC53JHdwnLMl1lLjnb6RR/JLIF0MzrEClbv5p5hk28JRGcmnLCVQFiQ7Qd2U4PbzQ+a
ErTdfu0vsoLl3GmQPiGdMXJXXi/hcqJ/Xzez5E3zrn4pr9k+2veHLmMXe5Olt9r4tLJ3XXgxXqM1
e+tEI2BJGSZiDCTV7p6i5VcgrCT10mdCZub+qWOjZJTQvCMHOamMqpLXEaRH8nopUMkn0U1vYTJx
p6zb8bfwChX6Yr2MeV04VdO8w7c4GIwla9kVGLPxy/DBM9X6KX7MN+NRvoiX5VygxB+o95hqfPUf
0Vv/OD5Erw3b5qnfiPrIWqpxEDPESNEq2RuaJgAVHybvUb4h2pnhgj3Udh+Tk/astpCItnlJShsi
rcdSAJV6NX/6b1W3qZqT1sEEPpz6s/qmXylyhuVVJafKIPuim+WthBLsLraaDXv5SJLzOG6icWvJ
QR756mP1nYb7sQx0VjxX8yaOn1n3vUhb4RXa5qv6gPhMGFEgM9unuNVNx4Kc5CpQ5Hl/uMWrwqlj
px5vK0H3pZ8QNg6heqb6rENSA+ZDTSkc6dHR6r5R12iZq0IUnbyicxplGz/X+ehVSIj6FzSoR2bs
68LIxyEVjycMYZO69VhIfhnulf7SSH6tnBFE0hm1e6pnFpv6AS3dubmCsiZZ9KbF4GvR3jkFsTZ3
pY1LbHVfU+qxVkAHwTjQjSJPJc8h88vCm8hmHZ/XgiuMmfgbTzd+tfCgutZD+BV9oyHXWr5tXV6W
4o15nh0DVFscYdmORCEs1LguVeZEpAJjE8lWOCAUu/hhExV3G016XK0Hrd8jr+ac4zNNf4lvyi7y
oUfNTJxUELcfirLPw0OhflqqTZK8rqH83NHbSe0z8liGeT2KkSDrnXzGzg2iG0inq0moivZz/inF
KQgxHs/6nW/oxNmtYFquz99J+MRj06CAIQjyvNw4Gx+MnlGbpwl7ZThpwyl7QA74mH1o5/pVqd7z
V7i61Utyrc4KQxrSc/ob68Bq27nzo/R+4Uzyeqd+Tkgv8uqGTivOScngNgtK5HQ8neDMlfYC480K
TDLBCFELEXQv0suQlvtIksg5Gx1xCx193aBHvjCNzpdg+YyqB/mqWR58BvwdmT2VT8M15rv1tvki
HcWn5iLzMFsdlvx0HbDgaS7nh+mLmCjjHhluN4k35lvkB4T8+1yQ2VflaYd0cNQX48n0u0uOEAeq
jgsWeAGIfO3fzdBORF+QN1a9N9Sntt4nqmOxjybKyc26IA0Kl6g0RnzP2E7M/XAtH/IfoXLmI1c4
21m8kvyf6jP5TQ8zG3Dmwrb+HB+Q1Z/AgAioczVHigLU/ut382JRk6HvqO+FjSwHjWHnjHh5fMd2
64uPfMym6Mii898SUn3SKszGfRKmE5Gyiy0OSqCb6YPwqjvqM0p5ngDZj054IsAI8ZR2R0SWdrgj
gZwi9ybPrkaV40/C6JB97gmNK4p3yaJgq8Kb1HwMOSk0Q3FEUenRTlvS69S23lz9/lF+/6fGYv8x
X9kJAHz5W/2jQ+3+k/5qUev++x//Ofqp7ujUv/vDPZijXx6GHwS6P92Q9/86HLp/5X/0P/4Fxoq2
8uef/+tXNZTM3h9/oqQq/37IRXf2bwzG4J9VefLxv/yVf52LWf/Emka++77/dfo1/XT9P/9X0/gn
Q1XQoCmyJN+ZlzRJf5mLaQy/gAZi79BBa8Gy+OtYTJX+STNJayV3Al6apqnGf2Ys9hcozJ8znjsD
lqT4P6zH2MFNbFN/3zWFvYB2iKiIY0x4hhMZas9FidWoyJ0GeuN07LICPYRLPEIxsUHCWMzUJcli
0GadKQv1c1pZk/ij30PNznqtjwsr/WX6BIdTGB+ZRTpQgAJG1T+yupskuyLhePXTqFvXXVeimbjk
qUZCfWaprdvJLetJoc/hTDepSCDzEvdEGtV1S8IBeiYsKYia9A5ZtJA85Z2mOKnWTMVT1/X1dNF7
uSwOgqXmj6TI6+LWiFfSY6Iy6x76IldvGakcAsJgLa1eYEQoReSiAuoCQQg1NWX3UlDyscQ1FAwA
U1ckR9gCLHZ0yCl+OFsLbVs+61gz2nlIoyvB6wZSgKlvzG+9FsyDnErkgU0o4zgLx+F/Uncey5Ej
WRb9IrQBcIfDsQ0tGCSDmtzAmMlMaO2QXz8nuhc91mazmMUsZllWlZWMIOD+xL3nDhz1cH234QCA
f9WWpSkvHUI2epbBY/fFatCes8MyMj89F0jaly0C0sJ8FGPm+lD6cN4e3darOsSttdv9MKNktxNb
KfY5qx/zr2ipzQA7zxofHJTkbBErSNGvi9+gTYCaU69dXc+/lRy7fY/haO+Q7o1BJ3Xly2gbn2w0
WB4IH3JchnHkaYwxXo1zK55I/VvDeoRgDFc8sv4kiHKpk0pZTpsSjjipc0UH4jaBol3fCOXgZHgo
2ibYLaRg30emD5E1MTMWd2oYIWqjK3YSe1t3qPwYq83svcN1AmAxhFPZDu2uKhfO7KnjJ70WAjTy
SZoBSBnWQ+vgTyk901hRc/Hk0bznEQ4x158y2Wzn0rH656LQ6LV77SfU5Gqcq/bR08CocSAV8vaw
mKH2og2sbuQOcNSKhRKr091o7nNog9l7IyQQQA03xmxuwWSwfmIVB+g1ZK/1D4FFmTyOQYrsgc4n
q+fVMM6A1pzUCfudsgrP3wzBbEbOd23uFodd6qfDkyDex9qmdBjKtuiZNU23jeuKnHav3JZD5opX
ZEo2RW5nCrUJbvS+lTeUYXFEwDXGj0SDiYWnP2utcVsNhYe/oYyc6UuKGBnyUk9j/8wal8t5Jl2j
2wYqAvcVDtJK1qONy+YQhAn7YXIm53w7kVpC1W0T2HIIQVWN64FNDLIMwVra+Wh1X6I6QG9BP+vw
yefNlHcQ/EDZ5TK92H6LognfU6TnYkPORx2fFPAoLJQGqAO5PhKWfOvj56vTpVrnyIxx2LAm5Shg
/dl5wXsw2AG+lmnMkvmPH0+V98v4cmw5Iyovs51VivAq8lZ2M3hmm6RV7b3VehGBphwLdEYzjYLZ
v8QsBC29zrEiVrua3ZIxp6QnEKw69ZavCpa5+VR4z2pJ4MxP89iKr1rMdDMi6Ixe3zgm6iUsHOLN
GseoZW2KYMhfB2xAHv4WjKDbHI29uaU7hU+wdagFpMuG75BoNLmrUEiSIQI38+gRZy+hlRSWHzxG
1dzx3ae6/okm6jCWzNK6uTmtAkEkIIZ1B0m+YQ4s5UthlZq3B+wHRXVie6xYodeLDwWIiYPRSwhl
6WesYB9joCzWaYMNnIooovlDJRZ4mgYGT/PSYMunREUyiTmgr+RHgfpi00zOdISkF7TnMCv6u27q
0gtKuozcd/JWkAg09D4lFilvr6rBMdlKQkMlLsBJhqcFSf9HE0XLvaiQlDlBE5y9HF1sR2gX3FR2
5A+SVS79P6OFdVImk1r3IC9WcV1XO9bp1ifRyuYzw9ZwTBIyVpg8tL44jFAuf+wim2mH+bNYsXRK
MdmVJzU6zBXqEoi+U4ckIUAAWqFdjN707APv7XIWDzAjmm0CdeE6OiNbefSoH6EDqhOTgJzrHdLb
yTv2SwuLMOQhFuSiuDW+zHiKyLWfR1vTN7TeRaZx9StD8PeRTSjqmHQ10cXFDjE/uxZlE0mtuC9h
P9fHuUQZgPRW2vMl7HrgkGtMgpqtKP47RtB1aKlLaNlIA5RJ+ufKgfNzRKlt87/yxNMsmngXumhA
+zhrmUuUdVHuZ3T/6da2cvVoL/D6MliFNHH+C7ofR6+yEPMXy9YISU/quR6u6NbqXiMXbw2iyiQ1
73MzZm+RN7TMq6bQXoeE+frrKJL1pamd+bMo5+Y4+lnzgG2DcyEaPXRsTvw0mdw65Ukf3SE/4PyR
Q3VuJPFlz1IOFvD+hTdSocC+RF6bjGtC1fLjCM2623cA4CE9wuI927OwPlHlMB3rZYCBolenDr7R
ZYTzfuP5w7jtcjTCDs+kNjAgV1i02jNG34VP0HUQ51HqqHa2Lnqx4rVL2s5ZSawwKHh5yNxs2BQz
eZZz3qEkbbjEtoA6bZ5ldr+jWyQ/hEgdkhRV59JF2bX1u/Q5G1N8CnXKdEPg18C/ywQIFa7+QBeU
f5JPpbb4/3l2uio5QWOMPu2lo8vol/HenfL5HI44ugt8t0eZc4Hg8E1OGucbTSt8dwI6bUSfPjG+
GwSXzLaSwX9Sy4L7pFEIOzCXKfjPPTsgv+fcyLC8f8tUS9xpVZOu7KK1EMvUPU8oYWzPiHHTB3sC
PtVMQp/HdEF5ThrUvsA79JpYJA+ERcjg0U+DezXmPJa963wjf+MwQETxHAbKHlfZkAUfLv4YOpaI
yBiAHccmo3qSZhGboBLBPU54/R2p+U+W58yVQuMjhJRy3zsILerCZSXh28EVkxjGi4Q+e5EeY6zB
tcTDgMDwPk/w0t8SrptE4pym1KTzC5NNSDG1qh2oeX3pB4chi8szh7G1EdEc74dK2uQDRIC7w3g+
p44nkPkWjT4HVZwcJn/wXzoHtGhmd+oOr51/tfDRvrtZWJ7gFmDlCRmD4xB4lKVT4+rylp3Cafge
EbFx+0IjcnmZr6xt13khOuceOC+dNFZxNm4lSBkVUJKaftmnTp1vRCM/PTP8jsPZ3kdKhDufiOFD
5zCjaNreWWV29NsMOON1i1SejMvokBZpznk7u1uwlLxkcXPKTWLf1YZNQiCKx3kZk2Pn02nVSXrv
i8IcGouN1KLDet/55PeAFbsp0kGXMj9pouSRZ0KwLEygKOz90FHisSKj7V72YfRH+kH6JaAIPPkF
YumuMlh6VDzfpeFU05ZzW0wcdqSiYcmOi59ycdq3RuasBz0Z8OXbjziUIj7x1D1rN7HWJScN/Gi4
u3qJ8YnRUZNzUm6KhaxKhOjFF6Ba0tkqC/HROjEyfYw0spTVZHCJ19SEdyJU3rla+nnHZR2xslxw
tTQ5FhXApoNmStQGZxL+lmMZjFjbS/VK3Zs+mi6xub36PD6AjLktARs5n4u6d7euGaqLnJcFGdYN
MSMsxAarsBnEvTFTiJ4lgaVb+SW+nPivZSmzX4TDvRONs/ds0g7PvTdY1nePruAMYLi/b0lUZpq9
1P2O+5XRLLTx3/HM4lxquyD8r21eeaz1up0wb6NeYrALzHhTmDikHepYA09EcnQK0eEyMVAnVKK6
VB61m0c5tEfIHf1xIWgCkAlSVK4u20LyaBk+15Rl9ENUhV4x3WKI+bdxj746TvS5q7PkfejGkQob
eWOlRHmZeOdw8zAXK2V3xEoa7oKIWb7VCcYyNgasTUdmPR0IjcXKcpX3FQ1NuBtdODd4XuzdNAzu
Jwrt4Wh3JXeHKotN5Prl39jY91kqZ8SVc3spytxsYh8npCv7Yqebbjo7S/NgpOM81V6fHmSe+cci
WPSHirvXMoZogAwtWFZxzgB60Xa4aazyrqL0OkaizHe2HcDzCphfwWmQz/Gi433ACvnZkc1HnxVk
zbtU9j0UBhRfPQfOVKa8j2256eJJgBku2qcoSvOD18T/TBmgWSBh9r5pCs2XNIbzpg2IN4HVURIA
rOytGwU3yzq7KRMW00c/mq8miPOzlyXqFEeF4iUvPw1abKrCxSabqGJ5onGEjTcRpL0xYql3ZAHo
O2Apzpnc7CczODfkApS4o5PxELup+0xKS/1SJgjvInSWHxy/XyXeEmzhEFakoraBa7ppGuxiymix
Q/D+zQM2k4NIOwc8v3qaq9rfVDnfdSsYmk4qzB6dAPxKP5TFBYe23FAMtGtoQc/SJ2ggEnI+eaZg
etbe+l8UyH9zwSJwcaYYuAQDRntm/FQMHSEfFte4PzG4ph5egRvM01XUeOm5hL97MKT7HeaFoXo3
1x4th4uAM6uLkEgNNLhrjDyERSxglZwcGyCLGyhsWD9xF/R+iyHLRN8ACOqLrsfsWHZq3ApoKM90
+UiqKTNuj/VY0BqxXCLc9irSOrqSjmA9I4iT+wX55tnYWLuiUJQEEnCWrhGdvhLZHXxD3q+vCcAY
ODYjLXKwFBBVZs/6NLgHd+SpM+CyTYwnP8xY1uT9s+zm350MbqCnOhsYJTR4C4kxKDZeBPIfy5id
PeRtxbQziKYnAlz8A4drelzionyl2R0+Zz3bj+TTQIyVtdgyYS8eulilp7miCMl7wVgA4d++K5ER
+sRRMXyd3iV9wXtQJfGXdlH8sm32t7yarG65YraR6vITSEZ5rar+pXLM1Wkz1KDENZ4De2q+ETcu
J66Z/gBxTH4mPUu0PAnqB+KEpreal+W9HgSuMuTi7iqO+/5McfDWVI6zTbwuvxQpx25LH/2tbsk0
esbqnYMeGHw57CvwB2c4CMxmbRrtksiak/B9rEYAfsAfSlZAJiOAx513hBN7u05U6oMOZcIe6SiM
gJ1o94Zz+FTber6YuAW9wM5k8VzOzgggC/rEao1s9ow2U96Z8JbYkdVMO/DSb8I87Dd1JECWk1QJ
rSTcEpv6Wouy2RooI5xSjBOS1jxwYI9/llYRiOVEdblPIkziAq/MupYBBm/pOUd/Mo8y752978rh
LSGyduvUt0tFBdMmvUXqJLpv9iHui5cqUFdwuzgOcOMf3ZkaGdmzXgstCvYTwBDqLMQt7LTNqhrp
6y3b7h9b32/YrKbkaa9vqajr2GkVms6oaY8Ep+f7ORD3fuXdXllExMqxvxviHw4R6n7Sqxjiuumg
DmmbtIfFz9jyNuiy0NeXR+7z/oyGfb4ugZ9cQ6SZZ6AL9J4OCQ5xGHsnPnx5KroaCLKoGwpP98Wr
O7ENbISfTuavusruXwJT5iwSEutl6briybYxrOkMSYEXNfJrzOZlXdZ5s0nK0Dpb0u0wVdoqOTQ6
ih46DOd7rHI/OMPic2iVZCh5tc8CrBN/Ml+ITehUGYZOBoSnvGhHJJ8UbTBtwNYztAx2E+/iWS7d
SLXZyw9XL/V3vjTswjSTxg1zm24/Ayh6bNuaLS5tEOHSfnbbviWA8/0ow8fB4POX7S8e2wzLIwCm
VJQ32MYU8RzY4uZ2ONkU0WsTV+nGxqOwpnUtT7nd9e9F2tZrQR3y2EEs2OcOBknb98I3ruSQdavK
vlMQiVv4bawt0B9Sy1fp2cZ+chhsHEjEM2FT1aJkzd0jgKACpmH0yvwuTuzhLEdl75lmEVrWL9Zp
dNILe9yB+TKRD0GL6ad0k5L8pyhf/ngqAxKehHy/3TJhn+yjT2Yp0a4DHLrNHSZ26AyC4jGZEodt
HsS8LXyHeaOE993GtXOnxyDZEaVAD10tQpP3zHubpE35Maf4Du26zw4u/tb1QKTHozeVyWWeS97U
qURyX87EeNYx4unQG75w0SOydyqfrZLR88PkL+47kRjjrnTj6kUSigWJ385bmMPsDMI88R6aWcx7
LhAkUyj8flQuXHIToC9ssL1ln6XGAdel+if03eWumJbx6MaMZVY1hqm9X0R6l+QzqzWdeKtbe39R
LXteKAvDzipR/KrIApg4jST4ogwv9TYVlnVlZsoczFXj1Uvn5DkemPkwdfb2tpHLvYmhasPCspdN
reAgYdCzr2O7mLMFHeUp7pfpLsjwi+QADFYjbk0sTAPmV7JhWX2X3IbwwHCq0rfvpnoI1gWYe1Rv
KZbIG0inS/0Wgc6SrfuwEdx8rmCXohAG058OYKDcWxawNuMr6GZuj0gICzOPhhnQ9nF4xfw5by0T
LwhZgtuYM4Nyyp0kLP2DOyyrb7NdZhMMdBRQ717GGzztNc6uqm8JNxL2ZoCsuMUg0D9DmJyaA/kq
iIB4ffMtWWb53o1oaxe3MMcojSOao7jdYvVCGz/7Q/dLFQCfKEN755swv/hFzZlkwySW8RXcLQtI
t9J7NU/5uQFCfrS9Gx1MthNVdKMY/oSTh7q6wBODOGX+HqPcve9H6k13llSUlp6edW/n2wIz0J8K
ftGPnTiSH8N3vtDJWre3ZrhKLCt3Ay+xQ+OO/UCr2HuLKjp1uHHiwW78gY36FB2VIilv1UsGxo7d
WessXMh57GOcqCBQVpjGrnCdkO3zdNKnetOKoBEMvqH7VSigDHVC0TFEdvneDdOEj6Sv1gQtaGAQ
yx3OOfoTAXHG1OInS9PxQGn7Ryf9nZUC3Gdq9Fu30NL4hWMi8FvnccGJgCDQaRD0j8suTjMbudOS
wWsA2JKppd0pnkes/ANiqblX65AvAzjWm5w40CcuV2qWGnl+darJMiJrx7oCtGZe1pYvg0J7gvaW
XKBPfCtUTrD0Pou0+Ykg+zCs0A4VSFrvED8XD7NTsxaWfOOUEc1KMsxkVy/Ms9Xh9F4Flc7XY5ih
isIbs8OZT8urMvoqVdR/Te7k7wRRHFyPQ1MJxuJxz1BnAMO0tqokoe0vRcvW33O+54bjgsbc23Ns
P0+SeYTAj7lhmHZZTEMdaHe2dYQDck0GaG0ZXjOeZPujLaPprYmF2bS2UreBebxWLZOO1lqSx3aM
67vI88KL0kJtG0c+MUN/bdj17mrLevVm8g9C3bDYr5cN71OyCZJJP1qpPmNxmu4Z22ieNHpRIgku
GbSD30ZyIPZ+PW39lIkCzjLaIOwexzqiI3VnyyaFfRy2BFkUTzrN9JfjTBRWbkDlhtn6iOu5+xKD
izY6dF1abS8CudWVzyJriVyaM1zvbTOSstg2h3Ah7Q10FhlS1hg8KjypZ+UXITayzH8oyd7eUGF1
T7bXo3yr0/GpkryU46IJKJeReQuJv1zRCuHkzW6HrMxA0RTOyHTNKzBThLh6kxW5jy10KLc72HOR
rqY6HPdp3WHz7jGPrpJYfmmHAWs1I4EYwZetGqe0fnWMBK7Kt1rycniA+4AxWmXX3WME+mIPezW9
6NAbXyIngMqE+QelrEiYos1K7Iio+Od5Hh8iIImPo477LU6e9pDSHr+wiKr2NQO7E5npycEEUJBZ
oHnHwmEYHBIUOCoYPJNmIi2rpWDPXIR3LaEop36gmCz5WH8W7aPHw6ed5qHfrf6ZSaqdKNhOlpU+
TVXMuZb2amclY/iK8ptJbQo4cZkJqFo7Szu++IhDEUlZXnDucmHoJQbehGEmXbL7J5YvlN4FguMM
JjockQwVSzqjnHbsNRWyQvWW1orazmpXLsuaC0swhi5Fqe/zzHOjbZ0goY6q7tM3orpykZABNmlS
/zS3ylZOTJGgETLm7nr/0RaawwEbQrkKoyDdlGV9KVuU6KHd30s3ew5BNT16XeicGUiEPpMzU4C4
qpJ75rrx2m/65MXUM5bf3Mc5jmcp2wrdQBLoma7jTkteksE8EwxTPBCEZu75INRHnRNSa+fTACPB
Y7oJQ6Hi1p+r/ZCAEQwMWQFDjakWvREdPHuqix6K8jEwWn67scXEk5EHsSEyAR1oyPUFCTAcLLyu
d2xdMCbqXjCZDeJf1tx/EyKYgSnDofvGYCqN1oFQ8YNRKLO8G/etrrkK8QR57OQqUAPZQkIPfVOw
WWzwgK3rodtg+LvKnTG94hZFshFRCR10415hToy/G6JZoNMFFtOz9iNwaUZWttc0jN27X0vsj0SN
InpsYookP8iv2NIe89qrLiS8OEeAhCiueoW4nmZ1nrYu9jdEZ/xFDG9aIoMTnLLjghS7LFykQosI
65pEJVU8pSTfqGuQSfFCY6/kXVlU6n1O/bBN1k00lNW649p00BZNXrJ2QdSZ34XpmahY7sgORnup
DwID2L73UTY9ZFTMYrI5gDWrabBk63Rbr0/c39jNA5a0huDgRzk41IXEVT0Bs3PbTV/4Y7SbKmes
d5NHfMs6SDxjr1hljMSf5fh7o9EVT50hOGXXWaZ6rVpueCaVFemb01w+sokrd9WkopPFGiw6Jk2Z
kCEydWrezHGsv3qJVQ5h4cg/lwTWrbl71P72i37vTYS8dLH0ielYf+XIZL7gaBR5VuE2KHaa/Nma
u/i37wXXoV78XzPLoa0bk9fblvoR7ytzyDLR+aZj1/GUFEqMvAThfOdUC1CR0unEi+W6ZbdbQpYd
dd7K/s7LQ+K+Szle7cHjrR/o2MajFfretc0i+ZHEo7CPfVqn15QGFs0QcU1IHHMd6+0SVMO9HId4
wZIWN8FLJnXLVAdIGeE00kIANfZh121lgC2epFTWCpy/tK/5JPgSwVky2VFGktTUxcZiIoUD7Nlv
FgBEqS/t4TUOutYiDFFG8W9jyZ4mzeLp8eBr0KJ01V93iGR6UJLvdRHu8DDMUbLPQkqzgzN05efM
5bVTWYaYrDAeSr0K2h3CgD4hmThJBian1vCSEBe64wtzz8ayW/RhoEpU7v7IkQP9diR6bTDu6Pua
g8ZLd+/RKhwnM/a/KHlJzBXtbcvc5RtIswYKYYxcystaeDFMi6tlhNLZyOVSJalct64kTWcQ89+A
i+C5cIPWhWNl1Cs8MHnFZIcfA+7MyzKO+t1uwmobWAkAMELAmnUIN/gOkA2kB/bVvyuvhj2SlphS
VC/G/dywqmX1Tj4zC7bmTtmBZurVMPnF6c4IyB9G8TN0TXEYGpZT2di9y6HnMBXNyasaDPFd0TUv
ZqrrFQ726S9TT3vTdbfyCoTgZ1VN31HdVedEOQ4yTc+gdNSgKUIoZaskotrlhLbXWUyx6aaGkXA7
qpMdDnrflLyy40DVW/AUrTUG/OtMSu4hthSxj9HEI2xNswORwZQbRRIcat1suiS8lcfCd97zKXa/
sGkTYA04bofPNn6ZhlndBy36tTpgl9KUodoMJFgd/CXNXvxsWI7sZp4pu13E8Lk/7tEk8CtOFn3B
l8wWqx+gKIhE6ANPv/+MyIhYVYSpV1316h0rNNdsAj9501s1JuqI7NBt0kCY4Yiy71HNCGxQ1fCu
6y57idp4utjuRCrbbRQulHjlRHJfbvDMU09kK3oyQ8/qZo3PzlCQxhOkgctSxmDHvo2nF+VVeKv6
kz36/rOV996a8IOnsLF/pjkaQX8lDB0cpq2n0l5gMQovYL2YOFuvgnkGR1OseXdLVCEM4hq2bivb
sc8dY9FNRoziobNVfMwwztNxi0btFg6v9cSh+5aN4bIzPr7yCO/m7XCMVnpQ7lNinGqtJKOa2Rc+
QJoBWwKlze2ly8i/qxADKBXXsIkEr1cElJnTUij2L3F8aZ1bzHwkfrWC1EtW1ZWzznU7rSMzsNyd
8QZUhdcdeL3cA6tqDyIRRXzOg/jQu4t+mnUYbOFyAHZUWK9E37/FeZ78NdXkaESpQ/sTDJN7cwFX
v6ZmEc8jR8AtB815GUoz/EWnMP1tCJs+FBagB1Z8T1L0DciOcLqzXF6zIHKfItd5TP3ee02CcMut
ABPVFfkxCwPkjmgbtdugOORngJQCP/GBVVSzsTz0J8IS2ermZn1K0xl3Tj79nrP4e/AFQzcoctBE
8+xFSVVhOeuaR+aW5ImS/528hJ1zF2lc2lsJU/4cTBMq4kZWYnebwq4snxVrwv15IEQSqNHgd2yD
J3YB0wQJ0JagkzII+ecsSj90HMfOGomIecuqnMmzzLwXHg3kiI3MwNAqdcgiTgygqfxIw+Lf9ejH
GPp57k6XCwL4Ak2nbS+QNIdCACxuAth6sE+DSyAD8dgUKQnKXbuZhT1+89Rbm4UK7TmtiEs0AYqT
eOTP6jgcD7CsYH30Rn5P7AwOStzIPAMgWnzaZf0cWVn8zKpofPGY0R+TLkRwbwYqhCbD8eKBzMKc
lpTue9VlySHNgw+7C9XJDwN5bqtBYmWO4j9MP5jHxoWVOWsuoZLlSkUW5k8lCcRAVF4s5Z2GwLk3
WXusHN5ZzPQye5isaOnuUOGoHXrCOdt1CdbvMktS3NLY1HjKWFd1S/PM0xJ+GgP0fBWbWDy0vTKM
86TL4t4SMYA3lseHYHH9o3PjuGaWVAdCB9N1LVJzp1TSJ2+3pLWTvUT4a3Tr7bM66rZd4OIXM6a9
wGjxwn3LumWG/2OXzinzs5gwE2Q9UQPIUmKxZGGays3ggjk6LQ3KjR0bEmTgyl/ucjdF6QwTsIUZ
sSiRfKY202zcgtaUjHtTJo75W+gey1/ooG5ajXPepFdSlF2DT7DxXkiuXdQGKH0PGGmgqbHfJFZv
fXX8ORJ3FtgGOnWWu0OyDYiK5IO6JgDxUkWTZ72MAnbypSf6sTzLQkDKxCaPX6HN4sL8MrMrrQe0
ZHl0ZZU7QkNopDS/ZxkMGTKwxLKKj8VqQlwVjgbyiLKbubwNLYjATjJ2g9p2sr8xGC+Ahw6rGN6n
5eBRwZ56r1mK1Vwz1pBDU2yU1S33pTsta1ujvE4YLj8zj4Hy7SAtPOdtOd/bvPOHWHdtfJzDImg2
xkE9MwV1tHWawt+FPar3IbGDTW/L8Nkg/iUyjJkiOhwwS3cpq/K/zJLaL1/N4tuzvNxneOaqbFOm
8/SHCcX8s9SjczLYrb8HRxj/NBZVnT9WM83WriRoVp6mquGZmzvP/SEmleCWCmOCjzKKlU1oEHOG
mQU+whvnvyqmXZqkhEA+zUUrVoQBjHqLiCanSAbACSZHMDMh3bRK/lQL66djZkALbjPut7/Cdpej
RTVyCKThvw0CQtr3ld/cLvYAxke6cX03IJzap+fbKSiK80rPsHFB6lhtGB+8nFCqB5lbHTDAbkgc
wj+Z9SLyHnLo5O9J20HwRJ3g1dkPStCYERtbUDUP75Y1wt9gTIuWs32gXkypEj1AShm72MA1W9nM
VvbLmKLrD/SSCdHtWpv+Sbq1LVLEhraHgh/VSMQCIO7BWPA1xUm1n6Mpf/dbt9MbU/dTt/H9cLxn
wD12Fn97UePeEa2BpRJ9sVYYPstq8VOQMiE6AxEwU5o3jh+ydt5Wsyyid47KPHvvOlox25Zdfgim
ub1RB6uwOoxD4DBlKC2I3CvC4CJuUEuIyGwHXfHlpCMhJS8oioTBN1CHg/Wv2Lz/A3H2Q/2nfDbt
nz/m8l3/f5BoS6zr/7NE++7bDP8h0L79gX8JtF39D1cEEAZ8aMC2VJpUkH8JtF37HyiwPabwJL84
koy9fwu0NakgjkK6pVwVgDT4N7jA8/6hCOug6yMizUE7HfxvFNqMLxFg/zeBti2lIH0n4G8nTYS/
6T9srdnkzzcoi79BDV7+LQITfJYEVS2bKur3ubCiPxkkYQZo0aQ/OSKzfqtRUl3sBl3FzgkQPUNy
zWpIQxazwTBVEd0MK619Spoydi7tS4JCbvE3WwctOPIopMDlJgya6hMdikeNqD180sHU+3SLPbEW
24IAuISYLJaZcKDtaud4fuhi2ckws0HRpVoJPESEbb5MvydZtRbnkDQGmarubCQcDkxTa+QaWWsx
Mf6LIR+l26pJnB03FwImjzaAHF0CDj5ErsGHSUWS6apDM1ZvhYjh2YvBEt95MjUTmlbQ36sFXpB9
cMfMOoUOGi4P4OYj9OvyL7WDdcqSqkAP20xPuJPba+hlCAntxe2mXSHc/LvIKt2/z05PVS16O7gY
t5jvPffGCBvRTrzRbXg4zPs6PgYkA7BcbLXzyYYGG6Gq5RDsKCCWDzKIaiTTQVl/T1nXoojNLErh
jFAjwzIIZgsuZKt1GP4b/6cdgb+syS2WzMbrxLv4vcKK0zQ5aKmkbPu/sRclbxGyZLZMQqsMVALA
PiQRNFfwVkZC7OLAX07UjtHrXEuO96AYl/chySs0wn3MiL3XHfhTyMo9tiLTRW/GZla/pvMImn07
aPtGuVUwm2tVjchnSR5DK7Z40t6WeZxxQ2YsrdfhUvrHcS4NbtshdX561E4nURPOshqdFgM0OaD9
PRTDGAOwy8fh1ytI7JYjS4hdvQz4rAu3Jxg3RNd06zsgnDtEpocb0/kIs8v2Nq8cqt6Bz6QRWk5+
i4/bcodNX1mzzxaY43s1ywYSnO12/V0/EECwwdPBzzD4cGIPvfLnX8Lyyg9Js8Azo6vpl6xtRlyO
NFYLZEPGyQac3xSukajzKLXkZ4g1HL6SVAErjDfgP5urtPzsnRwIu8Qe7GU/Y1haTGTopl8LMK3x
NmN9Q7ndREDFhrEEKaKd4IMAiAT9bAThZj37t199xeQaVBVBOA2em956l3NDBjcNI15anY3znpEC
qm84hgm1JQkeyW3ZRH9QTvW8jzE4gOsLaSfWCofEG16toIOlljJFjNr6hslHy/JWw1tk8jy7TbIG
9uTUa6tlYL+OC9ePd1Ym+3xdkAdooFuNOCpTQEUMIEdcQqoJzNfUN+IdkiEaO1RV8BawXYTdBbQQ
ZP7IBtq0j1M7Lk5Vwd18jCI2XEeh3SLdIe2UaGndyTPgokySAsUDXnUAebQ4665b+J3TkbvdGqRX
g9oqD1gJz8l/sXcezXEb3d7/Km89e7iQw+JuZjCJM0xi1gZFURJyzvj07w/yc20OyBmUtL5ll2zR
Fhrd6HD6nH8w3NYuKJzrG3zV0cXMLKtLiEiosF6gqurcG9xyoUMNKbpqPsqHt2ZhptIFsvTobXVF
p7Z3Hbh66WuJepO08oCqIQEWSVAt82Ionwsmwgg4bxvIdNgxx0u5DwqkKHClDEY8ASA7mJBwMrJr
WC2ac0uiwkB9xBFQ05QrMjcHtCIUaRM3JE+uQio2Pyu9Q0fAQ8IEj50uAstI8KSUm0YfxEdlzJqs
LNSL38KyQ2iz1XVTtg0lVdxvKGmqXwsCrO9NXSnfCy+m1uQltdoe/LoZLHJ6oviYIFhnI9nsZhhK
S4K2QTonfILeAT9OQ+nOQgJMd5+MWC5zhAVFHyPjTKuektiJEBVQC/CYVYNJLmamKXlKTQtMAG+p
jAq+4si6eyv38cpE0SmBl5kP3zQAVCOTgeMEwmRbg+QwNdSVyF8r94OuuuWyFiUwrpFojEWLoCnC
jRyJzkWFhQtMl6gvnwAclt8UUlhcf9McLELlpIBxHUlNkcOmxNajNgwKm4KkU6M06empv64H0aPQ
GknBThilm7MyBzzuBw7Av4DIt9850C+UldZK7Fc+NQyD6QT4fWGquYGdS6OwyWRZjCqv11FNQ622
rbZFoprPgGZaaSNQ4f1WiKRt2DwCXSSdLTTlhTc4ODN7PkrMuybNqrcSfXQJfGM+3CM969yXhmmW
29g0XwSDirIaq8GwiTxXvxicov2mYcK6rwlhlUVQ1ggoajIyx2mX3nP3ry5bABs/65xofCOiCr1F
/AxjSYcm3rJAy352FElJqkO94jBp8YpaSvrASdZGAWDBPHK7r2zf5O0MpuizBjKvvRcCCRMsU6+e
cJ8qyf/6XX1jqJgTrMLBaZ+4CGH6AFFFZCMuQo2aPd9l4fk9TEl0IoVlL3p9ui5ynURKYgR48mAh
IaPPDwgENE7VbNQi0tBCjjrXhpyZAuLR8KwmMSaAnZNB+b00WewhHEm98hVdnAFaZEYRezGEVloC
EjQlddlgxqGCwwqGn/SngXQgmJYFVqQx1YOTiEFOBttrYdhwxbj2Cq93V3qcdEz/wZC/IhkFDmVQ
U66tfplwNdeAlGLQDghQ/9te8f+C4v8Qmp0Lii9fo+9+8+PYEm/8I3+HxQZyXpoB9VAE2aQAUPhH
z8uQ/0KOi21IHjU/QSz8y1s0/oLKpeAMjGYX9Wzuef8QFwXxL+S/NLzydE3lD7IwfiswnniAqzAX
VVohZLdYh5Y60ajy+6739bISbZJxlv4lJWW5hKCBjG8Ey9bAUn0vWTM+w6Mqz7tQXDVMiUjfZL/A
zZEOjnpZ73R0HIyMEghRAEfzJLSlCFxNn3ABffcZPtEMMz5tRtU0UTJIRuvSRK5HcjIUZ1tPtEc7
KRkTe8XZIlreoXiF4qL/koZPYbTNYA9FF/mwyq2ljzxvCKxt0bu7/AEtFsG40KOrTLAdPDSqZYXo
gASKaWmqIJqWA2cj1dbaJo1OkjcinyqtgNGaB+kKsSYjXbXNfmS2FQsdiruHssoyeA2/K6+ojmGF
IAgrEUVUWJyoKb31b3kLjdEGsKByKuqy7Q97wzok7t2AWnzXkpq0s3BlNNQVbefv9QsNGNrvJ6P1
YR7wTWSD7clEYE7V5FFh6d03aQsSXlLDPMBhGO33cFh5LRKfCE9/CbUoWGqD2y37Qb89/5E++0aq
IVncAA1dV5VJsxHHbZ+6NIuCercmkU6JzCqzGX0o5VjLyPg14wxZpmOI4DH1JjpKTSn3HZY7A2Bt
dFHt3LDVZOOVl62VoseA6ugiQ6VeL17j5LGMriTtOk5H94e1yfTvIXkuu0Wh7iRoYWhz3hTWE55g
y0S8NuQLySAzfO0TF7WDs+val1550GPuAc2LW1914bcmmVk/n3bHFE1dZejkcRUdf6yi94wuNpDV
dk2Ou2sA0ejEBWvPPbS9iPIF8kPBKG4ULRGSsLvUWmjtTaDxW2YyPB5zU2fXsbj28n00vGr+T8Hb
NblqR0a3LErKLoeoKFdZu8Ps1attI7iyVFsjvodoBd7qVq/hb5DaqXfnZ8Pkjv7rM5m6IbIXMgkl
c7IxwGV2YDHqgx1B6l0o+bAG89JRL3EQAq0bVkuuzsz7X/f+6WZkASzDit3AFVifjKWi4d6ZyNpA
hRp1KZ+LcOhceZoKoS8jsZRDQ/DDepviZAHZUPE25mDY57s9TvLJK6ikOnRd00ifcHE4/pwpRXij
SPTOrrkOoAl8UMpihfzmW9tX4ub32zINAC2iPi53a9JdrmK1mMBXtE0fJgCBi2gaBuFGCpOgFZv1
+dbGp017ZoFM5aCSZOpb4/J/t6v0GbaTMtkNLgDKAfMN6IkkABaxrCGyFRWPGChiSF1ygzdnlvwn
Gwvnp0HqSNc4ZLXJudZ1XY7EKm6CFPNQolKrYNM3ujtzxnzSCge7pbMOJVFCUeC4f0SIcqLSR9ur
gJLUSQ7iRVX6mfkxdY4e14UmklfjLEPoQPx10r0bxtBX0oRMymBDpyUrFRLwwvxQagnhI1ArWJZc
J0IIYagrqFVV7cwm/cnZoBFAqyobp0q4Mv73d80PxNUVaaPBpowzIi1f8wr0uNg3sC7Lvr9wNd9m
Bs+0+slmoElEBxLipbQ6jUwoI8PgiFwSdEkXbjxZAuRhwe1EqxCkKDgGJ1ucn62ftsiuSpoSTKwo
TlOEUs4lHgF1O0gBD3FTYBP3HHJ9QywtMwE02hDggnm+0U8WPxoUhq6NAhL8Nb7Uu8HNnBimetP1
dixdawWKcK6OPGZjpT97jN/+oC1IbuO6ZzGO2rLv23LU1hPCkLZA/azb3hdWaYe4pk4GE5KsNLME
P+sZLYn47Irkd43JcDqVT0mCCWKH9UPTyy0wzRTgUA9sb0DK5XzXPluJjCGRns7fbKTHXVNEtwMQ
RyFB9uGCyVD9kRoE5H2+lY9dkkXFkMgkg3sBuj/ZqWt3aF0Rpw4bkRmV4slX8nTfeszfVJnr8/m2
PuydKACPGWvV1EiDczod9wgLGCdjVYp2IPoPRRE4G+yRkVILxce+tGCsN6FdSi0uUFoz8+XGtPvx
vk3bpN5F2cBrho17snt6PXoi4HDGAMN/Gwq8HAKETEgSgWtKyUyLORxi1LfgK60RPPHWIvbFTRb4
MxP2w4rkPSxRM2QNfyki08lXdTqYd2VbiHY7VN9lVscqE9VN74SbUIZ14gsAms6P+qddJxwlEMDC
HGGYyScOcnOIuwZrPAW7u8UIX29z6zYIEqjUtXaJzPyFLLva0sop5deW+jNpLOqoiLbPvMjY0NHZ
ybHCyHP5w4UFz4vJ2SJi8SUZBhxP6on1yo/J+sNTv+DSD5fJ1K7HqtsiMhVzbYlIcnatsGpE80Kz
vCtBbbyZmPPDGcB9kzuirLFPqWzHkzMAUWJQdlIwQFPIXHBF3rgZL3Mk0vOW1Hwvexdx5v08PwZj
ZWgyBmAnLBkfW+4GXHYn81B2dcwDfbO3RSld1PHPhvuB6z6n2Q+WzAK3vwU8YwedJm+FCbg1PMb6
lRpeieXXqHms650sfPWQLR0tTLPFrT9KprZbF/sEjHSNZAP7M9R+kCNEU05F/zG6I2WNg2cm71L3
MehfGo9y/W0bXnbl9fmuSb+2v+PvS6A7xn2oGhE7a5OJNgi6FMBP57Qptqp4IXD5NLTvvXkTg4As
ypc8gRCnXzv9fRrtHZNL6z3af+AiY48bjHZVtI8S3D2X/DroXr961utNZTyb2TbhVptuELbpqaTk
G5DJ6F41dhYtEczAWNdd5dhyt6ui2pFq0tq1E+wi5eDLt0l9K7jf5eiyoQiVvabJJaqsL124VSj1
6nat3yoSKmK28ty9RPK6rp4a7y6KrgCLa/UBvS5dQ9dL8547/7kZoLACXLsb1J2CHKSPoS96Emxc
q/7LSHkcFmILya4CZ39T4R1HWSF/SLE1AS+V3LdvASxs/0viYO+0wdfQoTj+QEY5EW+84YpoHLY9
uKlywHfahkvFLVtT9lAmTQ09EJQ1QWK0D4Zzl9dL0zgYzYboRTB3YyQKBDc39pBsTHHbvCB+0cFZ
hjdQIbZso8V90JylXl+L8joOUV1bZGg8CBcoBQQoAEk3nhOu/Wo3NN9i71uXrHqDktOlOGzVYm1Q
oUhRrJN0kD7Kq6hf5rsQchH6KM3K6fbIkksaKsy7biQX/vZ+yZwyWPNklkSRG+/xmWFyOMUJnja2
lyqg0ySU7grKlK4QPzVBhCUZ2/rMkfjZEtUJfzUKtYpKXea4SRiBaYGDLgcv/7KMmwaLnwhG+Mxy
+ZUUmi4XAjMRbS0OJkmcbAUj6hh8AqaybXMNQQHFEV3G8HLUjhvekA43xa9Zcd/XXzr1u6L+KNGE
aJBcRQBCFndeaUNHToBnImpBCcxcIXFR+SvN2pDZNmRvKZW2bj4HKAol9appnr3bEUv2RdjHJYKM
C/yyb7mzqPKiJgpERtO9MC5j2KX62ttXl5VmU6WlSjjkS2sDhPgqv5PRbqXOhNShb8dIm9+SUUgt
lHE27lUTHbJ6GytrK17sEDJNkkX01lT3pn+XIHfX/xzWLhVDdFJrG40aFj2glEWfA9z0o6WoPWXD
G9oFmrMvUcprbLO/8mG6l/Dcn4viKvO2sgT30O6aOxICJiUEcGHdph7spr3EImygkECxOF+r5kVZ
vlBBqm6d4SmNHmK1W6isskb6aqIwVMXtRYXDU4NeuS68wsxUs2uFnHkFX6fIbxqKWPXWAA7Yfz//
xT+EWlwZAXeQ4mCLHP95PK+qtIqMHEUDu9VJc2t+86YVCMxShdoPDgjL329NkjhjEJAzuXJMZpes
J2pTgqzH1wVxK5UkXpsjDokHp2QnaOmcb+3jhY6ML6ko00IojhVrTULjIixHxErfI2RhAkWlJAZT
HX4dbCtY7Mw8PTQ69ARwzyulO3C12szxM47eZDURJRPKahK4BEDCx6MbGFnq1RRM7W6wOM4jH86G
TC30fD8/+YayZSiyDpl0HNTJESfjzq6okG3s2NDWYAWMkacPN1iiZm2YgzwzrB9jlLEt0jgIqAA3
MSYRU0AtO64b5MCLVId3IFxYIgku7iGo4gLESGATGqaXzey5007iqaSSyyYhTz4emPF0z82cIdcQ
jLCVpH3J0hZRFfNSHr7lpS/MdHB6JaApmpGJiBUCYijsk6+GeZcLh5GEs2TVl5x8WQjsmZrzwwiA
lJ2Lxi8okPr9+vx3nIbhY77epGtk7YGo8RbH7eLSqcgwr0oY42yCeVzjjiWh2YyuF+jXFvCHYMw0
+WGJkPLAz0TjHkIEzKV8MkMVjzqp2RikvLUMeKFQXELHt40Ww7daCFcDINcwkGUuRTnmGhTHz3f5
41dFNpKGybgQeHIFO+6yj/1xKlCKsy144djNQ0xNiWiKnixANVhffr81Cx49uiDUYfTpuS0rmg4b
EvVnLI/rlQiNisok5DAEJVcAHoeZM/vD9+SBrBFD4VPK1JImnUNMpRoIL1HeNrtixC2yHGFo2Tn8
3GWR1T/DOPVn5u6vfM37LceUFQISMgGE5ghyapNJRBFZkNLaie3UvBn8tRUCcXYOZvFg5GgTg50Q
M+I4kPUFoHkLCWJw7PGB3wDgG9qvYbgeBGR/Ebr+6jUPwE/hda598LZadqjTS37t02DVWg+53ywM
9LL5f63sppYeeAZ0Zx6gITdFxIvrPH9UwE1Wcg5D+vCb35J+GibZAcKwMZ886SfuX6rWm2Bp+qy4
cwCFLPNMRZOhA0Kj6ZkyM1E/7AkkVpg0Y23DskgXTNIEXZv1oChicDgSlzO4DRzrFnSlTF5FUfRz
ULB/L0X/BtTFzfmOftqyRPOEnMqYwzpeIoME+aQCaobhaPjD66R2ZbQa2tONJ2wwKlrjnYUHLhw0
a6bhD2tz7DJZOtLYHNmqPNkaatkPSyUPfEqH4qYXXcQcfIMrUI8ZZxbP5Xg/VAhMxpZxldQxIUIi
dLJaIg2zIK0aOoRnytFVz8YATd/GJZahrd5f4ay7TqwmuaJ65dp6VKY2shEzq+dXvvp49VDFokhJ
Cph3oUJyPNhKZmhdXHSYDYPojZEYFQU4MA9SQ4wo41ij+isRRs9WlNz7RqCkSdnT36mIaSfRjgk/
YFHoiCHMqlUfQhlA3FVG/gJKNpQKFkhy51EuwoJN1G+sfMd1m9shwjG15ACIBpodrJ38lYoIGvMs
Jn5lEUqoqBWkHVBSHaLH1l9XSBgQhyyUjMYODo9GdhYpvJk5/9kn0cavzz5C5ZAE//FoAJkz3Rj5
BnLDVz6AlgXW2tU+4noAn11atom4QOVLswtXu02rEsq65nkzn2QabYz3HWIoKvsiur/SiHd9n0wV
Hc0H40KALjWRsBiQY+1MxNubR6MzQNgUiO+7wvr8kvs480ecn6nJv4q17KPHbUYmdIEKfI09VINd
1wjlw2NHtkslWaGKM6cElQUedzTpFBJQZHDBLdAsB9Rxc21So90hgC8Rb5W39At7i/iIdp/er0L3
Fhav06/4rfCWQHKmxljYaX1oSMWUiy5cyiHo+IX4MOzxUExsKbZj9Ce17/xad0+1dQ2YPMg3poSU
eMWGjZqF8jrKBDGFhKWs2Za6wwcKjYyoWCXyl7R/6ZCsx/sQmnRKoVJYxuKS6wq/QpOCY4/sTFAv
MOQrYzvwbAgFuUZOYKXJS5wOzcQ26u2oZIGBlLIV/E1JgsFbI+2UaxsnWCrIdBILO0D5FsmNcj3c
VMiFBIvo3niSqgWwAA8vDWErJVscOSx1o7rfExOxjA0J4eHK4qLVLClKkGqS73TXTvUtsiuRdZVp
6wLbxGBZYa4n7rJyXUmbRERM6gpp9gpakAUlfcMPERZD/muQN321Q8t51IVv18HXMrhW3AssG/wF
7gzeQb7qntufmMd/lTfCIfmBUHATaitXu3YBkPaHdIQmNusQNfr+rcgfsvDNj29jBFEw5biBXuFK
F7AqMN/BLdX67l0OMzv0h6NhnDij3rUlErFSGjueOEIkgeN3BiZOCeg3UGqTXAdCBHkEI9JH+XFA
RHrpGzLAYUqsu/Or5GPs+Kt5QB9j5QGEyziv39VUfC3tkFqRKlsTk1UKLhGdKrvtm42ALAtfS6PA
0iBfAT2Nqn0Tx797JaB9nfo8mRgDzOWHeLm0AMgVLlNNKC9izwOunNd3SP6Qq0i6mcY+7EOE5KRf
NM4mcdyOJnsCrrpGZZToTARq4W7L3rkkbb7OEK9YKH306lZMhqDPm5ndQR4vb5PNgXZB8Jiciyb5
+eNBjkM/BxWrV3YcwJqSGnkEVcDGQhlc3bBrx3tfU0ZggrSkqN9dV5GO3QqUlSWFy8GOCdNWaeTt
Mbgq7aSWf8ARMy+I22TslrTGW1e+QNbPrwAXj24I5+fIx1EjhGByjsG9KoJ8On57+PhyI1j4oTVC
vgdOiRgBLKWWmLEuo1F8J31qg5lL9/gljkeMNmVkZUd8g2aZk1ML7RGzRCkZ0F6d4+OgdRtdry+a
XN5TXRHYVuM5DNSH80IB2ECG2ZIleEMUEY572WBPTmIDnBLpiOoiEr5FAEnNthau2j6//90RHQs0
v0rVOrfvXwSM94suTZvS8IvUFjiLNrlIjgwtPfYZzIiM2k5cy7ogLE5mjsSPg8rcEyVOYBmgLcWy
4y5a/ijAkaQInMhNvigRGQADI24iR+4Rk0KIOMBu93xPP4YfChNmzERSn6YeaI5L411XE62UUFcM
U1vqGlxLKnJ/LdWvhT7Uzi6R4c1VeoSTazZ6VtdyjmQm8PFGCn97m8W7YIROcU21VHl6j6uzEOmu
XMEJPpRB3CKiElsRct5+DEIWi6+cKdzp+H5ow+35Ifg4sY5bnow6GhK1gUYjLRu20ZnOqrF8C2ER
zVi5wcxwfzxMjtuaLJuMrLDBdhbbZS587U2u+l6tgE10F0p1NVQHVQ5yiDOqN9Ou+mG50i7bKlsB
1V5gmMdfOfYRsclqj9QclgHLui9R1RASdyaW/WwkCeu5YnBQAFWcLFF30AIXQH9iI3ozut7pkHpb
lI5d4NiaN4cA+GTqWirQHyYuLCjWqXzcqQCaozWk8JKCLnrz9fAnhFqY7ZJz2XJypE6+Sompvcgw
dtQDXWoVc6ez/DGqHF9BYwNUMOcAbnj8Cm5BCZHDEYW85mvmjUluKIkU04PkgE4QCnNF4+9TlKIX
oLVf1V5AP4j0PAq4ziKEInooSGwsEV1LV1Lc/Bi41qxNL86WngCfEPHw3z5geV/0EZln3LwYteP3
rRUtUCSgqrYXCNdZg46/q2ZrvQjtSO/XJKpgWfl4jv7mClMp+pIMAiBLHlzTJyGUKTgIB5RBaI/y
Mmuw4V+FtlvCsXtS4tD8k8bQUMNchYs8KZrjLqaOiU5C6YWITBUuhzdEpTaUXuoMlWWKqb/bMzCL
uLJwd2P+fYD/giUS28KjCoHg+LciL5NtZloblF/sREJG/PcbG1FghKLKmG6f9MwpayRN0EmxyVxu
Yd5vNEdtFii2xYvO13+eb+zDWaSyVZDaJxzjuFWni6sXOoBmyL/YaLuTcwqwlsot83XUBZFio9nF
HnCN801Kc21OziIBRVuj8UmGmPCBFkiQbdIMekuY1OJzXWI8BQNI8HEACyW9W0pesXU92boIidyX
CTpoA3czvRPUveGYSLEpxsX5F/wQaDEmVPBJ01DF0cUpeKzr0VIiG4l+WWYK+Ekq0bVcfctTB4OE
GoP10Lsxozbb/UGrJOUlIBy0P81N6amBLLJpYv1YYQ8VhTZZmnBDqJwjO4e2X188SsLd+TZ/oWL+
je9MckOKjt7niPcf5/UU8CRGCFlbOY06uoNNYLSvkLTc5kFjrFjnD2g4SNteQG22tqTvZVg/9+qw
9zzUR4V2yEaRyFf8KZyZoTg+Pv9+KxSKCA9I1DHDJxsJ3hVF6wheQD5Sv1Ss+KrKHWiupRvsMm63
lvLi+e7BR1955stL49o6Gg+ZvDlp9NFkCUmTaQ7dS1y1pgbEcvCrbYAiE+ba/bbIo2jdp4W8EQEp
lxoAX0dy/VXfeSsfAfN0l2hF8dVth8eZ73N88DASRIgWmZPxQAfKqE2O2i4QWkPEC8VGzk+3lRzn
OdMWXKNYWSV5djdNN0NlPYOEERdxSGb5fPvHK/W/zZMugoQsEh9PAY2+U+PiFtB8U4IygAR7LyAj
PwjiDTISKP40QjfT4vHa+98WuZ9pFFGVD1e0rENbmmJCANFCdpdZYnXXWAQOqYnEs9cr27xB3w+V
qb/33P/jAv2HiP/dNx890v7rfXb1GuN9duP5kZ+hO3tMB/r1p/5rYybrf7EP8vUlMgNsiMzBv1ny
kqT/BZeHsgFFRHXMbv7Dkh8J9JTBNJPLHJN4RB2WaV15//Mf9S+gYYA5iaRA50qsst8hyR9Pl/86
PqM3O0mXtGh+ZbUWDwcoizu1xU04ilXUQcntDWT1NcQ3184gfns3NDd/7wP/L6njG7xsqvJ//nO8
HP5pbQq4N9vARfPO6tHPwolTSV4QcX1WxeRe0LXXQKrnvLOPd6F/2xl7++6SJva+5zoShs9uir7N
qnMs6RZNP/cKW4rqVm/F/jZ1RjnNRDUe0VOmCEbpwrus2wC8VJQm4pdOHkpsDLU4qmZW5ng/+ndr
/PelxkF591JuovStD0/vkJjFK1Y8eB/X8QD128qX54f3+F7xbwuTaDUtoBikRdkcJMHZ5gbRMlxz
u3L7lxwLh9+Krv5tZOzeu25wtw7x/ImBzOH71GRchOMtCTHSO3/YwCRsU+OAXIKWNwchssLvcOQ6
lJcCciSDGd9WjSDOjNbkUvJvT1hb73tiuDHCDX7WHqzMyB/UNE3XsFTTpdub/gp/LZLRqooJeSFK
2yzvxVc9wsmURQqiwBcF5HJxlnvKncpEKAZvti/4KgRIbhayf91rjoKmmKmGFx5aTzNX8EmW899X
lo9fGUklJVa8qjkEUY8mTwVTTMtc8b6OegJNBD0BPGDCET/3cmbGgJCQM0v8XJm7l58cs0lE4UjF
4GhC2hyiMFuapneTK+VbKkLOhT2MjvqyzrWbVn0y5WwD/AUFO9P2A2ulNTXaru1SkmRkZNTbwcX5
LAk2vjEzNKeW/GQjG2ruS6rErMnjPYIzqxqVhj9aVdPQwSvcQsgjnuxmjxmgrRK1+8BB8W5uRZ3Y
GLTJbpU1hKZCx0dt+htcYICQBNnm/LufGJVpglgWuXXIsPAPavGoZpdKe3n+uSd2mum9GMAUQuho
yR48U10GxnWMo+5AkqTMkplRP/Xmk21GIpxLZX8cdelW5OmNM4NqPjXak+1Fr+teIiVn7oEUBiu1
Di/LWIPtlsyB+E81MNlWYgtFTK/W/QPmfSW+hBQk1VgvVmrV35wf/RPH6BROoUV+meWUhfe1KO5Q
NHVRWbNQUk8uBs3dlSSTZ46sU595strF1BSTpnBMNPesDXIni0CuV1UIHN54Od+VU595smzrNPZF
I5DNfVbX26hLNnkazwQbJx49TYCLuerjJFiZ+9it6zWCYD8UnIVmRubUwydrVhg5zFXGwx1RZhdD
ycyOenEmW3JiBn0o9eaSH3uZYexJohz6KvyC6jim7vmX82N+6vGTMKFpI0kSfMfYu77xpQQxpqja
rWiY6z97/NjsuwCh6VxFBq+p79O23yKRuudyA6dcLe3zzz819OPP3z1fFqkoCZmr7/MaI+fwoUCW
/PyTTwTDH/gfYi63yZDoewwVJBRnnUdTbV/c0EUcV77rS3DVnln82SJW5eNuCE5fJW3maHuU18CQ
uxomLtkb9PsvAXaGdonD7/lendgtpmi6cmisXAlpKE3jfS7666Zu4ZM4zm68ji8l7NVmFsU4gT6J
cKfk/rJEf63GuWEfuGhgGQ3NkF2ExVelF5UPdOR8h05MgF8U6XcTQPKTsDVTmqlIfCzQzENPVBn+
7NyZ4h7A1uPakzO74lxQL0TsuFD8KNuZp58YoWluqmhD1On98dVJDUavan3pZi9NP7OZnnr6+PN3
AxOljlziHMq+kd4m1SXH3LrF8aMuu5mld2LnUCZLG9EKHIh6do4EQf8t0uI/wkBAwQGXtBka2qku
TBZ3EgtuG7sWkxW1wI07xltcmygMpKW4yWGa/dkUmpzRmOYqDYYIxr5C63Qhu8YiSPPX888+NUiT
hR012EWqGRyTxjHNrZvKK+7d1qZDJf/PGpicynI8eEVausZeFMJ+kcZoYgqFhxFBPJPFO7XAJoey
l1nCYPaCvhdl4L6RqNpo0v1eie2fKwwSJkeTlAx60GNjp+/RLANqXwBsMd3gz+LSKVWtCZRM0jH3
3Rdlu0Cw7iXFx2mBhUm2QC7uz8Zfnlzke8VVMhVdob3oKw9tLb80bv4qS0n0h8+fLGOgrK1bAyHY
+9XBcQvAHTgX1sP2/Ow5scLkyRp2kgQNP/jB+9Lfpf5tXlXXsWrYguCtzzdwYv7L0yVcYQ/icQlF
5t9/w0zFeo5Dt7iLmmyOY3Cqhcnqxb7ENNWaDwDG0bVLJcHQFPVp2yuwTj7fiVOjNFnEddEHQenT
icZ5Bb28LmTcanF9GJxgdb6FE4tsimQtusztVT3LDlpcV4+KayqYPWKzcv7pk6Lvv8tssoZdpaqE
WtWiw4Bp5hKVeOBuThNFX03MJa/EqjOemkjHPk8YIljZoilgsSIZZXPvYQQ38xYTwNA/bzFliJUO
EqBOUgI5bctgFaGT902qxJrMs4tMSh0HCBNGkej7WNYJ1iJTI2IGK8ZHbxMJsrrJwqrfe5CSbmHk
4n8WDVD3qPl79uD3zo0PCPtCLFDKxSrJsX3P6ZAvdg3hQK129tA+ERZOy1gAfLsCinJxUGDUYVc8
GC5239lgNosm8dghjb6VtQVeFzKYxVKJ527vk0Lfv8M32WnCuHOtfLRaawxskJ3mucvxsmmcC7hM
lw16BKEXXAjKZcVrFakBVbWjCB6iU6pvsNu40YcGdpzm+X+2M0mTnYlEjm82cPsPbiM1F5Waazsp
0ISrwIJHOTNxx0X8SRA55Z8rWHOJITr/B5z2zPLK8vArWOCvHBNmFPo2CTHwsVUe5dlIG4ubBkNn
kUQtqbiy89RLH83hA8T26vvMC32+25CjPz6wENtpUhnrvz2A0jWHue2vvtyYC4zmd86CljfBzJ4z
KZ797+eWp7BiDE+dKPRpKY4W1nP0EiKTZ5s3OGS+KT91yCfuUsJO5dtMxz6f1/IHlYGCdZS6NGde
GtfuFaaQQOJIZS6axVtwBatz7S5RBVJW3rabudl+vulRkzsey8AKjKZJ036P1cQdEPT7vlLvZ7pz
6juNP38X/Up+GnYy4ek+X3FjXsarEuUmlF4XylJZSitEC5dznNvPTwdUio+b0rGbT4s2xnq7ba+r
zLhRfQytdDNbCa04J01yqj+TUw4KBfKTVsjnycWbQBRuC1+70NRmDs35eSegUxx3AiJz3lRpFh4y
Fbc+brxwuxGxXAyOHK1w3pvL5/8CTX22oicdwT5LaGBaJQdSqeFXNnvso0SE1yC04Ro5yEONUrJU
LEo9dLc9+wk098xFbKorDmnTx4/gN7qLBGGKn03YiQjpigIOyqoTSiZe5U1zAwFRiheuYbp7gIrt
TYXV1T6SU+k5CbAtqgMXsQjPqvo/uqV80BQrhUJtCt3s9oGCP3X6Na9wCauHneWmq/Oz+dTHn8T4
8FGboTetbl8Vu1GAMvZGr6W78w8fd66PH0SeShdhIy6UUUfBvW7q6qUKMzjIShEq1+A09QPbXbfO
HUnbAd4eFhEeHjM7zued+qX4/X6FArpREkLx8BBZ11IYHrz0BvLOTF731HSejFhtilCd1Dg8tEkk
LvysT/GZDVUbjQ53Xwh9NoPo/XwLU36VZt5tMy6w6KEOsHprikpdpka0ypR6Lq14qsCD8vnRJlbV
nmW2Q5IeMivdOkGLkytJ6uGnBqe9UK4tk5yvvvCEx/Mz4cSgiePR8K4zdYkwF4YD6UGvlIXoF4jZ
3CW4RslzZZlTDUwiGAuhb2PQMxoILjzxUPkHD251wmo934ETZyZCSsc9SFq/qyqAV4cMk8ZvQz+Y
64IaGY7oYrJF/1faFUGWPCmt1h8QqSGGNJvkIvXkAq07FC2qrAm2SV7EMyfcqQ6Pc//diEoqwJdE
U5NDgCNV1LfXWSq+hZ12qH2si853+tcd4eMCRpXluBEzy3PNq4v00C47O1rnGyjca3VlrCUbkUK7
WzqLdtds8C6+TDaCPcdIU8bLw2ftTnZyqn8O5VjC+cqG/rP+hm/6JkdTJF3+aBZPh8OVsnx9uMNG
aSUuioW8uPv+fU6k58TeIcrHXS7ytFKsNEgPAJs3ZQebBSO0W0mek607sayntBWcuRxF7Lrg4CZZ
9ir7UrKukAKb2TRO5GDFyW0swMbIF7GjPLjiZejeg9lZZjiNDW/E8+fnxOfzDubN8fhEBbwUt6aF
Gq+PZaIBKMLHbIW/5a0pp3P70+dfQZ4SPzorTCz8Wdhkm3jVQD8DermxzD/awkHcHvehE7BqlgmB
D/KAbobwvUHHxYRJnwm7PxukyWYhlq4sluMZgY2OXRm+neBSnxrXwhyp+/NZBBLguAcaVWfITnVy
sHzltkzSHWBR+/y7n3r0+PN3G0vrWQ27FmUVNJeqg6CFq1pwhJmA5tR3nSzskqtcIOl+cBC97MfQ
lE+VG+8cXKFmdqxTz5+uXky0lUSMgkPnSpedL/8IHOkCnNSP82PzK/X2cWMC7ng8OEZvJK5rEZBX
Npa5q2jtr5ifu/IKwRh72L5FC3ENC7F6/f+cnVdz4zgbpX8Rq5jDLSlKsuQc2nbfsDoyIBAAiUD8
+j3+LrZmvON2bd9MdXX1SBRJAG865wGdoVl/wf6pxkR/07W0+f8zxfm/ydt74Vm09DSAced2TjFi
NIYZVH7qr15bzM//+9epgIJEAmbkyZbmFJQTSjTu6zZ1p2mY/66oHL4fA4d0NhkwP1mexuliml84
/eWDz3r5//30w/zd2xVufVm4OErPBizAGNAHl3d7hZHgPz/9/976oHD49+1xEmS/IjfbObD9dxGC
pyTWMKnBsnpZMOX45y/5nyPr//uKwdf039+SJH5cM4hRzn2kJ/jvvw0Lqadonp8TELcIdTf5ZB+T
ZFOQi2bA3vPhdhIYQR77/q9OkTB/d4pUAJnKRKUU7lXxeICfo95RWvCbNYNNNfgl0SFaMcj95x/8
3/sNjGr+/Xt1McpN8QLWV0FprnwG0Orbj3v8u09/F3iyfOBc68ScdfRqlgcuP9kJPrrqd0eIxlwR
SLUUUIU0j69lHvYtiAafNYg/eJHfj72AgwMHvk3pc1lhvhu8YxiXLdiGr3zKtk+Ss49+wbvFHuRg
twHW4858U/PFagSkqz5XP//uvr996z9OkaADViKO8BbnOltvqwVjWWjYf1Yr++ja3y309X8HOI7w
E6oUqJczcy1WQEf+fOkf3fx3yxxsEzmWVUHOzEHT4YEZvfB9aOGjlG2fDI5+9BXv1jgFcdtOgehO
mMcHfbiAucS268UnIdp/B4Ew8v/3vc9SmfNQ5+TsPPrWCU8cNOhDAaAT/957GJElOjn+1b16P/sC
+G5SbYPDCVEefAWEcehbVplP9sIPblP6bvE6miY0YpScKyEakHeESoDCEJ9c+wfb+fvpl5CUG3bf
SZ/d9LUMATkk36GjbHR19+d788FLmr4LAr1wkG6CSXMeHTDtMJigT11QfNq9++jy363fZFuLdAMH
9jRJ3kzg1BF5EzvATz5bZB/d/XdLWMYjTH6F7k7MTq8xry4KVTymQ//r727PuzUscG/6BVjeU6Js
f6ll+GU0svqrOBPCyn8vAdHzKlYIPs5chqcCrnIjTU+cAfP+54v/6Oa/W8A2D2binQ9OY/VcaAyC
gsE4nIXpD3/+/A+W8PsJl3zoiwLM0+okKNim1k3XkH3DOzJsAIxqgzl4/PP3fPCOvh9x0dwVIxxh
ypPfcgh65yy+C9d4/GSFffAGvZ9xkVCyGg5c1hkhBPz2zW4SvzAz/OdL/+ARvB9xWbqRxMW0pGdA
g5CC/nTgLPDhheSfBdpvu8x/BGLvuRHAtOdTFWBvm8EBbsy8VPccOsnG8KSDzUXer7cAMi3rLmWw
1P7zj/roebxb1GYuUoFyeXeS2Qb7D3ELFtLfbUfJu+WskZ3zIV/w0WkOm3NVAoGmo/3fXfe7xTwP
gEGIDlF9QMqrTYuXWA+fnGYf3ZJ3S1lCHZ16GZDzLKv4UgXQgKt+/rspXdj9/HujoMKCSNDb8tQD
KR5mplnh4GnNZyMcH6zj/xW4/hEGbdBckHVYy1Ms5h8i/+XY1fhmAwpRcU2L5ZPd4oN19n7UJchz
4Eg1vkWqCMfw9MCFPXj5d7NS/48vM2ZxQwesNhZC8BD3407D67gSrjH2k0f8wVJ+P+jSswyq3DDr
TqP6HoS6hB4iQMsruF6Y9+2f39CP7tHbd//jSfSyXwYIA8pTiIqS9SHg6M/CfuYh+9Gnv/39Pz6d
hsbBGSXAp2dBnaq2hD9arpo/X/oHK+D9oAuLlrXLDRbXTKc3psXy3STrrz9/9luW9R+b3P8GKv5x
4V2XTpRbU56Gvpd1VOVNKYElF3q6MEnXiqK77BIO91i5fTI69dGteree3yYqMQPM07N7M1XbEL8v
WQJjXP5J8vrBMAOMa/79LAoriJ+0QdNsDvxB+RLZzTjKJz75aGfXhTQB8OX7dUHYkUWePiHdfRNR
D+xAISrfKViugTANKONxSqhtNY0V2iNR91nw8NHzfBefx6ULOnippOeczz+LPGRwAYbb2M8/P9EP
7u/7URgqF9J181ydBgtyD9B05iXwn5y5H33221H5j7dldB1q42HhMEscwQ2EV99zqANm3MO/u/a3
bfQfn08BCEwExp8RsoEYvX0h4pGsn7x3H2zF72dKjHGAxm6IN9EHrrts3Tt9thLTFZto5fbrzz/g
g0f7fqgko9bCLK1DUFvpJxKG53Amn2ySH13/21f+494kZFUM0wzVKViCZ4Ddf8cxg/BpU5G+jHRH
WmDbP/Ml/GBDfk8LEtpEAoL59NxPw2288qPCoHJQsBuMVXyyqX30Fe+2gQj7gOsnwARiwOKhdRq6
mlawbo9686sbs93fPY93e0EcVNmA0c/0DCOMPXXsEPnPTsWPHvW7VawiXwwJSgSwkxJ57ZQfWx4t
3/983R8stPf90qrEhFxlcFpJ08MwozgVLL93Xn1Sf/jg5r/3UQqSvlNRvvlzt9HbADz6TiE9kvN1
+Nk3fPC2vm+XzmGcKAhRI1AFxvPU6WQ32XTnFXyvWMIFXMPTTx0bYX6GNfAfp1j4dhv/sTa4Nxko
2cKf+aDiNsbg+2OCYvaF7aQ4xDNVvxfTqxesn+EJJjvlgSXjIOsyF2++SeX4zGF+1tLNebjihir4
6jgZD5Vzw71cpuSLAYT4HHPASjENONwuedlf5h2D85ii5Rkth/5Kpml+kVhR7jDL768Jy7bb2Knx
gOMVJrihieDdVM39fl7feK6QxvwC3YO1cbx5WKfD06qHE9Crlvm8NSYYkbIyTR7j3MxrjRmN/LxN
eQfWdqJvYbWAiVegZNc9/nm6G2C/cFrVkIIMEI+/bZXNX+QaJAAUjOq5QkHmNt9Gd1pAq7ogyeDv
gqiwVbOGzl9YDLaBRAzG/UVIO3tDJj+fJVm6n1Ww9PDQHfqdWIfhhQ9++a6CIoSRQ2nGRhA7kT1N
oF+VfUTPjubJLhRVDxf30N1RE3TPfnbR9wC5fkvgkX1fFKIX9dQPsF9LMjbUcgRXYhurbatBBk6a
DPJweGyCzifcwFqkp7GvsYI3fcIP9x0YgVE47yYyLu2QWsAMwXk+A/AXPrBshsAkL7vssljW6GSK
itakyMpHnc5T0sKOvM8byCLUfhxLtLCLhfJ9OInibk7jDdNnRQLDoDReyuuoWwBT0BT1gox485SH
s3+wuQx2xdpFeB16uVcpg9oL1jJwI/WYjpSzuZizsT+5Ea5z0C/wNmUzGthuVbtyiNcTMas5xsLL
U4ixrou41DEQbGt215VyfUGCplfcBRYft6KEBzFbLCz2UVRb5wRO+nhhqzuAaN19laQF3ps4eOY4
zw4cRoT7soC9Uy85yDVuAKWLmRJmtd79zMpBXTIhxZfclPQqVEzucIzIG7cW20s3Gw7+LLoHEZQK
+yGpvuUmByW4Qu5+NUvQI0wJWIZYJftVoG55K0uX7XDc6EuFr9unboQsoFv4LgFirq7m1NyUxar3
MQGISS5mfohyAwfvXkItmKK6f9Uvc/ncu2jeZ4qMt8wF6gYdx2hXgmTecOLkLtlgy8cwfNqusEX6
khqQcHlnZcvDkra9HnHTQwyOFQM+xYI51fR4Elce+d1lDmDRXsMgA49uy8G5zGmbhFw1k8i6a4n+
Uz2kEcWUyxAfK0bE11QtZZ1SwS8xMgYeAVnYZabS8s7bbryKRAcAZzoUL+EW2SaMgvDOxkztKAvB
CxcmT+6coPERhjDRMXR4M0lk/DUDX6sGXGj47nNfHCqadoegBIJUJen6BbTkV1GOyQV4XNFh2ZYQ
tqGggMShd1dBGWYwuI1KvidTRY9F59KXctW+nUM1RfUcKF73q0uvBQLoBs6LY19XGwxHQkJ+o3HF
znRR1c+4mnKwbHrawCSrr/ZsrMwXOqyAkpdjXaT9PstWcgQeM+TQLdjsy9Tb/qcn/dyMnLrtRPN8
OWmdBU0KZ20wyol/KAudi6aqbLe3LKG3cTqJe6LJzyDHlEQ4FPO9nDU7rb5InoFaDMeGGjBBxEDn
VrIquQZzzTzRRIYwCVX9a4I/nRBxFNjtJlPUGy8F/N6joKYSgAl4prxipCG4WMLJf5nDgD32M1yB
C0eHV7IZkzToLEClDiuF9LhMhlz3MAs68K3HfKtQdH7YooleYOApgqe8pY+pRRm2tTk8JanL7DnO
t+Vbot1KmxHs6+tc0/WMRVb9ytQQgC8OWjl48/i9IcyVFsZcY2GG2rgiyPfowkdHO9pkByBifC4T
hRL4xLoAvJwp3DuYr6X7rCv6w8iowPThSgrV0AKQ5DRdBrgI5tNNVzB1dovCjYy6qI1FDgZPF0Un
EJjg9GcTide3Gm56QLwevA/EAyD021MkwdnEONV2WZbwbU5LXiDvX7cDHG+gka8CsK5HgOqf/QRG
bc5hKOsXn9Z2Wcx53Wb+5I3AiLHC1dMOkvkcm07tQQV4gvhE3rNtXttRhuv3ngcoLVhC+yNVw93K
RQWtwqwPSgQ4SQcf6h2MfME8j3TQJuW0vOQ2GW4jsaaH3lK7W4rUNCQISNOHml2hWQvcOnjSl0BT
mJ9SwBKuxMa/H+eSfqW+X86FntKpQe8luQrSKLiA6mY+4rXAG1Jm7IL1Md3buR9aJsO8yZTVtafY
tyUe09pklpV72JmETzNjdqwFMOl3muQlLIErEfxcUNe4klVHbjILYEq+pP56hCbsC41j8MgxRHAS
lSBXQ27zQwkjwp11nTzpCB9gvWTYv5W+BTEbfPJotBUEUvH4WATJUuu8S++YWmTNlpg+QLYGumtv
dLi0lRy6Z1666ISJ6GrnUkIOCWPTM7U5xcYMKBDb8uWWQnbSQD2WNF0GhBSIYbBJk6N44lCj7qtS
kC/pNv1YeGbynSmK7RK+EmtbSGMeEUxgyXfROF7A5w92K1uE9r2MFlLBV05zeMRja/X3UD+Ur6Hj
0IxTOubNEIt7X4hrOlYY0xWNodgWSSJqt6VdeZF1QwJ+IOMw8IuNcnuACvkX2NmpExRWWFqKs2NS
dFJBCDXOumEYxOyvlpgMqtFBYsx+wfZ4DGWJ6e9K4fT1mgPXPpCQPYQsinbEpVDgTzR6mEkM/rFL
kBow1CMSyR1EEBkN2mDr8js/R2GLbQv0uMja32G5iBZOtE7ebGZGT9zmvs75m9tYVqmfpc+kr3tG
3CsGeB1ohNGQpDjZpgrT2oh/XkAlEE8wlGNVLUnM9hoTq43B2wILtzyGcTPMhvvXvMMBAOXXb0lD
/7AZXmGModOlrhWBWX9jbVY0ZaEyUctpLvdBR12jy8xeJWmgD9gKkyu83gYQ+yBv6Ohh4zybaoW8
WAT9axZU5MxhZteyUFrT5NhK6wyBWgC4T4ItcYNj4lAUGq7Q3t+Ycq6e0mILzyhVJ2cOSSys6WX4
U5KS1Nsmzc4bCVcAY+DRRjD1fPBuDGUDLKsfdmJEGlCbtAJiaFSBu816mAA6SdV5oQlaSiVcDgHK
JXvwKOaTZjm5n+ekJzd5OcznEXMKj6nRrqoHp4LrBDALjMFLkASbZA3iJ9CNi986yKZvYaVx/BY+
XU6jR7w8MfS0o1DSo1kxtgR1O791haWHLov1ozK5umMTDhDqSLIDjtcXNZOY2UaCOIBhv8rQP1rO
HFzy+UoBqMuMyU+sH9JWYr09LZJBvaCmOG55t7GbMg+7ZMdzFt8UUKRhK4JzatICuRk8x9x3Cvik
OfndF4k/Q3ojrzHVgV7amPvWFlQrjJFOrJE5LP5qxmX3O5Xb0gjVZV/1CoARBRivhcNP8gCHFndN
1g76nH7zKSYie9H9XMIiyI4EHwVBSWwre4cJmJU35ULXffCGkRESxKG46FE4TMflUHY9OQc5cL1N
7ki49yMMsGuIDtztwky26y2y2bxUfmcX3Z2zysDfDX6pkWx4whDMODfyh1DD8QwuwPLGQ4GqgRSB
BWjNROruLFv9PudvJa2g8tNbaB/gjwrgqcAvCmsgJG20LAiaZoUYX0kUSqh1ccOkJCeFM5Y1RGrs
cBiL5XmT5t18T7vQ8Bra43A/I0674GmIDHMk/UVfyO48jhpJjlm7C5lEgakrGsDPHurMi8VNroX+
iF9honY84fbCz3mtor3JmMAITDRdQ3EHOOUC+/UlGj2klmkoL1UUkcZVKzsOlUquMkSkX20+G3UB
VakCfWOc7yQcG9ul15g3z3BeYOZhuy2GZb2FYhDj1AquVGcRTvamhPRRNW6ZtiOk03mIXnaH/+SD
fAo9kBpFFABqh2P3KaBrfpUmgsLNaZ4xFFuRbJ+MGpaqK0KQmmNSo1FxNh06PoSnlBp6sGml7sM+
mL96BNnH2ffz2eQGXuWIwOiOTh3NYKFN5Lwjsx+aTIRwBMhU8SKFJLtRZ/NU94CrAjSMhbufMTB+
rnpa/CCWk6WeKFlgO5jlDWK74bKEx2YbMG3fxpMiAey8X/EXZOmfwtyzSw8zj19z58I9UNTyQEGf
PaSOxjtSaGC4PR4SSp/DrZtWD+CJ6LP9GAfiIsnn8ZDCmviy2kDr5CMIfduqeySeNDr1YSZBX03M
/DQsRH53wZS+snLMvuH63YSRaBF/cfBSbYIIYHrk6uxZkT6EWSYKBns5gzoQh7w6piRbX3IRpReB
FP5RhW5Xeb/ZWqtl1QXSush1F8vA+P2cIE7aLWwaOapIoamaGFZjuyGftr0cEgibQhK9XdTsZ6DZ
E1NjwlGw44iT4IaXS3kXKlmdMY5hy31f9jOsX+3SrlCf20YBuYz2azCNrwCgl+QgzYwsZrQCWVei
doOQqh1HUMvDfCqRwVemqcDTROCq2RfYp8hvJUNE2sLMKituRsGYeohHTCW9DuhkDS0cctFbDJn0
XzAqEMOZcIqPha+ACVDY5zngEthKUofKyUM+wwPZ6ThrRcrEuJsrHmF2MlpjaCcYlnIkrfiObgHQ
GVyvL1kxpRC36PQCkdgimsRy+TiZaQXOJtiALSjQc3nyMsqGXa+zBPWQuYpOmU3yCQGdz4+LYdgR
eqSjoG50P2JP+C1iFQUFzAZHKAcNfdHIkbp013dHjfyA3/IitqLxwG3yRiRS2raax6ECDpiMTYCq
1q/OCvgF6LlCYLsxfqgmDxteC+5HmawLaIpswG+Lq4sk8PZ7X5bmMG2KNAY38T6utvBR0rzbrWua
YBOC1OPMUf6ByHMOlxosdQBU1pVfbySfWkU4QDzLGrxoZtypQox2omHVXxa2SKEPCOdwby3gaxoi
4qOFOPVQyIxczSZCsQWldA8/8RQYhmQbgbr0J49ou0YNCI3CfgYiErnRLrEIAGvaw74rDTaGtxF5
EcgUmrMrVrG8zXuqDkFgTT3AaXff5aO7cnqzR7zARRN5M7dVl7ErQXmPVAAi/iVVAAwhk32VNML8
aLSRfcwicdvZYsXz9RNrsWc/zD1Spbgi9qEgm0DOotNj2umt6cha7jmbyxtVdfGFjrsOBrE+7XbJ
tLpWsGI9lVjCsB2za/UN1tfICKXQ5aUIuurIldZXvsQQlFzN+Dg67r8hfKQvU2BMwziO8J32GgiX
zFB3HdGAe0TgKGOMOs9vGNHTZaAX6KrQOMQJjfrR3iMxvdN80b8qG0BRBduu4sfIbaBrg8waXCp4
YjR5l2FXlkiRFligttiIX6uBXnWRQfGLT24XwDhwD2wfSJOwr2m7kBqUfTDJgN4OSc/WhcnO9IDE
ZFOZo86YjE/gUGn0+yaLRMXN/Qts5cY7rKa+JjYaLwuSYjrbZylizU238VtaVvMYCTAEMORN8z3H
pwXEZmiwIIYwTULi/hUxVNhibK44LZuTp2py85UKuDtKrsR1Xqb2rgji/iBhHntWxSAuSULY9wpe
E3u9hWBEAI8MD+TJdQeUEosL53hcJyG1r9GWbIci7ywsI5J5utaVD89TFC33+bBkTwMh0Y72MGhr
NAnTEwJBED8CSBWWwsiDYai0QoiUX6K0Hp9yumVNiQwIB36ojx38+lw9TUPR8B7dPZwUgiIqCPKf
lZtwcnac4WCLYZ76GK4yKo+WdeWRCVe2qkS02nar8K5WfTmhBlKQuXzL6lbTIEOu2kE7d4nluh7g
uLtdVXKhYK9a/3tR6XDwwxBdl32KJwaOl7lU2qf3XJfqLAaH5jsJOsSkHVyozxQ5EgiSEskgKn/p
r4hj6hbFNGHQvEmymyBG0xJq76Kos6zAUIBBPeNrQs34YES0ZrdECAPXuqhXeSNyq38XJZ0eUReD
fLmH7m1XxiO/ISsgiCP1oNv7IdrhMWW3BkAqHJhE/IY9ArkvJeAaq0Z2g/5oKtrSlKolKZWgIVnQ
WgC3uUxgg3d0M2z4Z8rivRhnpEIRpPeo+cryuVtGdUSUM9+CltC1JQZGjnoR/U9wLIoTHADLa985
d+jyRF4kHGjaWMsS8QR6Li/xgJopQ97e2oUnxzUn6iDMGF5CiuaOKYY6tnqo0G0ucRz/DtK4A85m
UzlIb+UU33auBLJJj4jYNo4Mvg7TIcAlsFjW/RREp0FhlHhJInqAPtNcOXBfATbjw0RBGy37axVU
sLYuxmWPiDAGM1h0ZtcvVYIcTmLOYBL+3ieMTijvJWjnBnjjD0k4jbBfVob8KBFDnUrKCpB6+hLq
KI+iWLPYPN/bDHOzk2P+2+wUiTDGlquDMVn8BdQU0Xoda7sTegGIFav+3rgV6SHIS99CPmy7t8tp
gOeeLjsJMlE1xvHRoKJ31dnc7IJoqn6SNfgdwux9b4Z1exJrRvdBNYsXDlj8q5IZQKPCbV91MqEy
W1ZLu5hBPM0IMlrOerILhxkmvnIXyqiyx3KzwcHB2Dc9GjvHX3KZOw9LJS22u56EqMeuDixXmGCj
KJ+hI/BUvMVmfdDTE4KEsp0tpTsbVHq/Zjpoohyp3ebGGSxUWvpH+IhXNQmy8HtofHUR+4gCl6zU
JUoX/K1XXu6RilVH3SE+EyMK6gTn2GFmgM1GnLHTgCzPAl4o0kM2sPlgfPTdF11xP8OfHKcffg3p
Ua1zCyM/M+g8LlfU084EW8tjqMag0T0wsnLp9PXsuNotaATWlV8RCczijZKKuj0HgWjIUXKNQPh8
Rct2ugrAFW0S10PDLbfiHM82auVKRlgPRagtoKdxJQjDPk8wUoUnOM5bvaGlsjSoF/PWdCMClYom
99gYur2H7yNi14RflVuXIepFHPgQBz2G1BA4HWbC/QW1YdYgFUPm4aYFITbq4MnWxYdRr9lDjwGA
HaIOHKt6g8VmFwDftQYFyLhrJq8zPbCvnizA9g4ZFnAFzX+cegREvSVt4oCPiSFVbVPpnquowOh1
FcLYW2/s2c3DcrMxET1GPns2KujaTvX9s13j3y4MtnqShmW7sYzkLidptkMT/neycftzjXsU5Bxw
4rhY3RILylSbFth5YKjOq7D2aYhKb1Us+5JW5YufmX8U28BgqqHfRDgw16zqKa9cOyTQ6Ke6Klo2
YLssgDiq09n6C0MCWNFi5PE+7Tcsf0BD7okBgjeGP8aFRpTS4hjjV+FadjejUvNr56w/9CThBxVi
9jWFeHBnBE5CaYQH6aPLOLBjOtsXUQEM8YbSHwJOcu0QBla7HNamTdcVQZuqpNoLEscNRL3VMZGA
2yMSLdsi1xjEYOmbSeiWvGSjdS31c3VJUs/a3Hf6TlnFzwZKVxRZgh4OqGt1jamIpQWBQ+3IyoF7
2aQ+dKvEAW76Am5fXem/ICbMrvOJRL+1IxWqrTlASz7bgNHqK96EodyaPrPfhx75Ww3Wb/YUDeFD
6kq6tIoT/bsKAA+Kw03uxyIS12uMiv2UT+I53YbitHkN8aGEkXW+LG+vF7ITN0IwPgKO0KgQTIYo
wBmV8nH8SnP8uy2m6Z4MIcxGrFr1RbV18yHp0HwKUE96Hcc0PALEYfboSiNR6pUYLjubYRWiDgrL
N6hVinJ9xR6EQkE3AyHPxPpISZXtDYoVxz7NszsodBL8kAJ9FxIkkaqHDRXSg0MX4G3bFs5hmiSM
f2AgL3oJABe+6ZBJHWYoiupOm+IExoXAzHyRnOMJ9Wh0j9Suivts5zZ0OqfBvtBcAP2mZnyqmcme
ByQ8LQQG+jA9LxqG2vZhWiq7q8y4Ni6Y2a5jpT4OEd56x1EiAEY67+7LQJBDqIfuDNSR3bnKQxBL
kEpmk60uutQjkl4n8jjn9DtaMLy1jI5ttaZA2yHthGP9GB6cN3isbiKqThFZXeMNjXYTApGLjQoC
pU++nTo9uNOEHt1uW5Gfsm7SeItTc6t6bg6IL0CnLvoUrLa+o9MOkdVWW6HgLKbG9WRSNFz5Dcd0
eQHUfbl+X1D6Bx/ebtCdZrw4AVu7HFxvoOr1yZLdYpB4HJpxmTPMaNrlp0Ch/yZLJmUeBhRY+3os
4/jGbQYLE0I3sU9JxL9F6ZaeS9BFbmK6jqelAJK2sZqgUzVOK1AzWxlQXMGKAxtFYElhsRsZ9M6E
RjVz6EHAA7+FJfWM+KQlIoteysr4q4r5FD4xOIz23AJ4XFCLguGAHdF0ncj3ARfLt1gGdI9RehjT
O0OhdNzyZ7v4DINOspq+jQmfTRuEgiUt3ETXHxC0zL6lQ2jO1RSPpzeG7lexEn7qC+5+rGhxLXXe
8/yqUH10C/cUV6NSGV3Fy5zifYaTKhL9q3Es+isICuWVWfB/1yUaZxmk8gwgvxQN7/Mwlv2BrxFl
bdLz5ZgsC6Id9KimCxWQqR0XMlw4IfzXZdi0ayhXsrVzZL8ZWthnN+Tu2so+3Qc0jw/oTOV1Gonp
SlKjrlliAbCDec9DRNMgBAHM6rZgSCKw3NeD5Et1SSe23Tl48rcZYNmHaB5g6TFIhoIlHG72flmR
n2N3QolWxIj/KbtGBW9oC7qlyGfDBPxJvZpvOih8gxIdCVEYc1gXVcq7r+kiknaCgPVQJNO4n/Jy
vWNRBioZ6iVNobf+hAI6vwuhV2x0J2GFAiv2h6Lv3WMBONABsIvpSvwoo0A/YgbfQZO/xAoqBZGI
+RqOe1rXE16/JrUotdYWtciXbOvw6uiCXBYxKXC5W7ePoni7JBNB9hZqlV2HuRHf0faOHVKMOH9F
oLOmtSqnxOzWuACjd+pBaElhQUEvURLPINlchxnzRl6jgQzbiLtBStQM8izJW4BcCG3Hzuhjvia0
LRMNT84ydf1LJ+Gz0YmMlHtjWXDpYqybOuIR/zpUsf4NE4XRY5Qs656R+wCigTsBNascIOlRrN0w
FoB8yAPSrrt0dY2AJxc68xo0nxQJEcJQd9NVuHpYM42yzrbJX5VL5n+OQxA0MzFgh0YQ7jU8nNwN
2WJ/H4Vu+FqWHHy00sPUEXb0tNk2tDCxS4z6GigJuGUmw2vpOTm4KqO/tF7ICSUm/RSD1dOsSYCy
zToXT8ma2Re49eP92Oblt8W6exLo8Segk5H1WA2IEFZLipvKjskVSxVGX9bl/3B2Js1xKlsQ/kVE
1AjUtudBakmWJdneEJZsM09FFVD8+pftlS9PrY7Q7obiGmiGGs7J/LL7Q0aSw+xWIGE4xfVBipJ7
C9Tpz+63oUAIfYdwLY59uisodqnldNJFgg1fillwZVPodQCu4gnol3mARVlECFlLEL489OHL5quy
WE4vLCB4ZJ2qtpJrmRCzSTo0UNQUmLXBru9gHQxgiLj21K8g8cvHwsDqsTCdab9MddV32IK7BrGK
wnoLihCRnaEkXNbNWNyXucRGuEQJ4C2weUMPxlkCHV3bIWQDOpd1CxZLtTA6jCwKWIGC7INiimyy
Eg0vKHTUEpWs+GECX22f9tzdGLQivoO4Jr8GrShusWgyX4rAFbvW5XDUVmhThN0UoLiDWA+DjPWb
Ac/nvgLjYY15HcGykscPrYuG+2AYbsGC+J10FT21UrYrnQNQFRc03wLaAJOuE+V6rPGWLrIuz1eS
p/TPgCb/vo0SfTdhYlzJ3JRblIPrTRwP6ujSCZvs8JwvOBKy8LnsUNfx6z/42rJ7WqoBLBM53LNh
Svco6QT3DM2PpbZICW3bGrUDpg1q5HaM1ugYuZ0DpWQxYFP6jNSu4k6SUJwUN/QGbZ5k6eMBrbnF
bWv7aVhpBxkEAHTdje6YeOA8Fn+wt653TalNB1XKQLbCRqhNcRaxh4GybHPuQffQdeTwwDLsQdAR
DVC3jdCgoWNarImHdzMzqEDVft7cIjjbX9gENZ0VfIHRDu90dqwRMblpER2OMTkvMJ0NVmNJXwU6
YusYgSInVD0SXZ2zy7EvPgRo6KG/hFm3b1EzFwkfT2h/2MUQm+w7wep1WPayKF+rvPrjiqjZ5mni
r+sMb9DHyrlL0raZTDIP8rYIwpIeXQnpTFkRuYHI4CbzRiQXDdHnhKrnII1/BWcIHuVlAuXG0UfZ
sISBCXsEFO2L/OvHv+KS/m+mjtQdxX5Tte6YNookiNoOayioWPgnyZ1af3yOCwLGOYnCTVB/1T3r
j32O3dADRtyPj3vJwTyHUGBLAWASgooPCBI+ZCbHNjRLlucGKdB1qyxtD2PGUQDqtxxiMZr4ew1N
nddc0U6++7swW84MxSruJgxuEgLo8kkHjw3E3B//sHcfyjkR5b8PvQTmZ8jhzzmKAh0TYAW9Xz50
/h8f/N33Fgc/Sxv/kTCiRpYbDKQwFDs41qhegryA7/ZxCK7ony9d/fnE/5yg8TAxDHEaH3uXY0u5
S/sG5cvwk5d/Pus/R7cUzW2D5vFxQqdPxCxCHCjkRT5644RU8jOiYdyk2cftFJ0aEifgLCUQsRQn
wptd1AGJKKcrw8ell2f2YcdKC4uHOhxz1iDz+lcFLurHD/jSkdl/7xDqrgk1vVEHkpXbmudrMuqn
jw/9rlMNt2Wmcq6ZgQwqlufdUHuC+vB3Fwu50GOJrTDTaunC/sWb4mvfwaVXdaZ8pk2HPh6Sl48+
/S7je0bDZZd9qRGW/fHPuXCn5iBEg12J8nwtjuhwmNu4rdWRIvLs9XNHn33FVg81hIAt3DR9dsht
eAdQ0ycvfPYNj5CipehmqYOcwmiRgdJXBfmVY1/4fOdEQ4ct7jhx6OVrJHEtKR92Hbo9a5KX9x/f
l0snmH3BhelR1ENP/Gir5sRTbBRgDP2dEvH94+O/6zQias4y1KqSY9SNJTTnLgFktAYGjpyXFH5I
+TYoGvtg0Ud4qKcmvJ3qobqWh3ThdZ0n6fpgxPeTD1NJ6Cycosw7DVh4LPPhvA8Wml55QO8j1fAD
Zx94F2MlJhT80hC4bhOIUVjR3kFQhzXl+DqWzRFBgo9RbXctBXbo45saXPj0w9mnD7IYsoB5UR1V
MPKTR1Vx56Drm1Yo/aMsE8bNGiEDJRLorVz0FEF5kgXJpjMZ0F1MeMvOQ+J9pscBMpoo2/RNau8g
ZpRbdLpFj/33CElBggrSwgt48wfF+2whs0Jnu8SAgwoBkZtumWmyF17UZtcAsHhKp3C8pdOY33dp
xLfIq+xuutCMj2mXYlehTSFQOKkQ8QGKrVjjcsuvqbWshtQ7DFE5QIxcjDIHKmMI7XAPQhdqKRUi
x6MR8ZoqCoMMGeAjtEehTtPniLdPkF972zKn/K1EdW2HfmexbbS2eyuCs9I4ZEcKkwY4y/60avng
li7P2MkpW6wzDxzgMo75Op9EBnnQhPa68iS6qoMZb10EvXXSnVeRReHfZ75AWGorsVUaQxNg7+by
epuPQbYJpOM3EJySa5PGhY9yHpvWo1bH0IoJDxDmn8uDNLJ731xxgVwYZ+cpaSXvIRGAwfgQYJEO
P2ecXLMxX/jW/dkYK530piwT4YE2+r6JOruSkfd16uNuSbCSbU29NiLbU4i5P/4OLv2U2cgr8ywl
HcfSDCGFbjOW8JzD8cGuLAouPIU5xzJEkCxaQp46cDSoEUa19uUXjMJXlk4Xrn2eztyTuA/bYcL4
hGLzXiET+rHthb/7+M5cuPa/A8c/CzNtkaynJeaksLcLh1ZvjbK4Qp3xc4ef3XjPa5CdXdPpCN3v
PYJeIWcmZuGY//C5489WrT2NOZr+uHzqQJuLolVRn9IsuDJ8Xro557//c3NIh7p8ZvEFRGiE012X
BmhOuSu3hnKOw/yfLQk5y+cn/s/ho3wiGeiw0WFqWrlE6dbeDb3bKPTzj0FV9stJC+Dra4+vjBJv
admUr0OJ/9+zBTbtg+NPAinGqzE51/YUfJZr6P3iTZXGBbQKTfpUWLRtiVfoGzTRoPqsYuc/KA5R
beunwR26gd1WJIZuI2qaFSeJ28ckgTwx0ylUaJgDv5I4CjfYiI0PmpifCS1TC/lSP9wXIiw2YW2L
78pPhwNqwxGq77V4HBXGtzpUfIPGFvbzkNnfBRio4mVnxuIowjSEeI4EmGJttcg5EuMikU9b6xl7
jCYK1b0Xu7XJqHfwewgTUDZVKAeP4idKeP1PZCFWh4qNNVjUpoYQwvjfkpT6T51nhruRmOnkl/F0
bgDIHPXyYtooRosnqhtzGpyHWkVQWpiE6Phii4B/6xWtT56zaE9AL5vdOAXCsU07gXJMSn9GVdF9
D4WYqlWEDL6lmFi1BYJLfgnQ8jxARqy/sKkXt+XkQ43vQubt7FCnO7/rx+fW98IboiRFpyyHrBTJ
zSG0jUGKEp6ASryR2TrPXAF7i4OQryHjIoU+6yuSx/yjsS2FfB3NwMXojXKRpAzWC39EicVG1S9Y
BbxHntHm2LFU/PCkaV8p4PMbIJv6mzTKoW+GnfpGZB1EQrA97WFZQZmPQsKkE/qURp6EaiEUyU0R
WAy+Sd0uuG3zr17jZ0tTdJxcfdvff9n92ZcKt1WpaUex+JWjPMbOmico1JKvEwhW0KbpSuwI2th3
6YSts6has4LtCKU4WExu80iMa9Rvpysz26Xv+vxB/vvh9UYAzTaoQ+ch7M6eiPJuatpfGTUuLCgD
9t+j973DalIRdfDtT1gSli6GBtg/lcPVkeN8pPcGjtmqrvChV0ehJzyMw3jwsa9YlCUaWZr/gU2p
X0xs7BaQpGUL3plHRMq/IBDSLNPgGrjlr1/5/y9AyNmwPiFpQJuqG49xlcGqUI361E69ew1ZrJdY
lfwiuRYrFmOjzIUfr5G9AC2YP8HAxXLrbmIbQQ4J7jtqpI24MpW9P1FCZvHf+15WfssnDhp2FA5r
zqZD2en1Z6YZBHr/99ARluiQAmLBIqcXP+4Pg/k2VOIKbvT9t1HMM6qtD/XzyJrs6Cq0UFGl3RiI
TCKf8c3HV//+Cynk7HVvYt4JaLDcEaqf1Tj+9qduNQRv7dUsnUu/YPbGQ6tiayyC+NFj/r3TxRFh
j1AhevmV2//+LkbI2fveFXLQWMkjgsOk+qFmHDkTVECtTmFDWje8QG8CrRlQnAZko318086v8nuv
+KyK4WJ0hLEzTI8khuJHTflKl3bbdeZbUMcRCvzN26dONGekFaLGtmtMpqOnbkcYk+BYWngRyocT
rJ1RcmVQunAL56y0IWgnWhqVHeMCPfsFWoXRSweBONrKRUdvIOoYbiLC+Xd05sSnFmdiTlCLA0Iy
HUXIkeDZochH9Jce47H7+vF9u/DSzflpUAXzPkc6wdGHogTSL4S5QB5O+RVOyKXDn//+zxzhZeig
910YIB6gWOUNZMhmRZsvH1/7haFKnP/+z8H7vECYS+YHB63sAyytJ79N9x8f+v3EHSLm6YFwVMN/
Ae0i7vp4F+fJCZJRFGy8LXVyHRr1aGqNSkCLVRei5bbamit37MIwM4eqYdWpWRfkEwIXa9QaYEzf
TzaA1jTlDL5Ll12Lf6Hvz39iHiWInuCE9C6H/WNf8m00ed1e9161TwqENOR5eeqiZlgMzrEdJNvV
ouahdzLQ5WFTP7hre5uLd3o2RLDQ1DBqh+44EndTtyAxVA2+r2iTlyT6BiyYwJYEEDgz5VB1syza
GzleC5+68EHP0Wwu17Aq9xjUGxhcs/GZEwVr3HDou1eb3SEc58o4eOE7mEPaYEkxva2K6QjrZwVh
sJmWeoworPnl54aJOakNetZeTB1IGWL80ZNfFQongeeWH38Oly5/tiiwGnqtLmlCuOufAh/uDyoX
ZVR8bskxDyIkNMu7IrbhoY/cPTdqL6troPlLz3c2RAA/hOqwDYbjBI4dMndM4lCObuhS5a56DXVE
frDK6w8+m9prC8sLc97fjeo/w5IoFWmnGCSpCUndHfmRuWfV/fH0W5D+/tzjOH/R/5wh6FkF6RBU
ZhZyqVPlwUHmoQYusA27sti5MLTOiW0hApiUDzfQkWj+jIU4TCT9j48v/v0YMSLmuDaCYYeVLd5U
AmbFCubGEYKvVi+Z6H/nASRaXtqRZTgSbCSJX2ztqOlDiI35QULvcAvv4MsIGeK+g+jlu0WrfeG6
AUZSMiG3BYK0Fz2kao0+H9kNQPgggSyA2unji7/wIcwhcIxiV4skn/BQyukR2ELwwRUkebH85PHP
7/E/T5YHAB42Qz8dtY0daBTdmhC1IRK2nis/4ML8MsfAdY0NQL0EXL12jfejNMkvJ7L+C0SOAfBc
rf1TO1du/Ty8ZSJ0q7FswXkP2x7GE6K+V23oQZ0cELANi/w+gu/vB/y3UO/yqL8d/Ej/rOHKAAbA
wZpP+2SpNeewShVv0Fpm66moiqXJLWwyztFnZot8GRjn/lisO7Y5pHYPoAE0aw2Nzt7v0Z1tYatc
NsroXYUQ0SOh/mvcQmIiqwiZKipDPQYaQHOEDjABD17j0IxxKMZVWN/7oj4ksILKoSb3pQYExvEi
+1n3jcsh6QybWwl8zrJhVo2ffIKzoVIVbKhDv62PA/k+EsiD6m7Vjn8+fnoXPst53GOfuzYqvVof
eWORIdNoSNtAbPkUxxs819loOagqVeA0+gek09364/imPO+TVz7bPQVhDnVQErOjBwzLJprgbPN1
2lxRQ/y9wnf2GWw2IvrRRChB1fsIa8IKVZJF0p7TYB7zgYCJEC7gStoPYjooiuEiL/pdZr90zq0z
OKpq3W+dg0kT7pJEtmunxCn28m0+oQ6Gia5FA0Ze021ceoKzTVgqG5Sk3BAcvErWC+dPMF8Wn1sC
sNlKqgWLY4QgzB2HqlsYCribfZLteG3kwBD0zi2eI+8MIIZZA8L1AUul9NaKuIJHiOWHSJf9NWjf
heF1Hs6YQDoNoIAODnm+G6YHuF1L/vrxp3NhVv4LMvxnZE2VlVl2PnTb2WU0wPyRgb3QAaXxo1LX
SKSXrn/28Q/AsPdsJP6BZtUpMMWz7ul2KILtx7/hwsszB98FLABFQ5wjBWsUxBoNj+lkXj537Nm3
36N0WGOd544UsKiE/GyKK9/mpRs/+/ILQYBBa5w91oKsirTcWR8J0OoL6TK0CONPFSPF303OP483
QN/eDgARHM9K75C+9NkfHaw/vjX0b4jie+/+7KvFoOskDXV/ZB5snw3x9Q7uygEGeliWvJXMIDlB
1Xsa+yW1lK14Wphd0QN7pMSUHHm6B8eabdu4qffawC+mYJP3l5afy0kQ85LFEHkxqgjwDcEEzhsz
LnyAscB6qkQKJ+Ggsu0A+9v3iOhvQwJdHzwebh2TWm8IeEErFXrDBtNneOf7LUVlBQ0JVHZ00XxT
yAFcBoIV3QqeWjbeVH0G/ACEac0axBD5mMPysGJwGC8gLy1uOpmlxyINsh2HLn/dtmL4k8dB9rNP
QO8MpM7W8ANkmLdzho6sHh/h2pdgdkRR9lW1AEc9OBpDcxDUJVTHVsblsfdyf1+TRG5BxYsfB7CY
9tlAI7CP+gAIj2RcRXlZ7QsLYEmTSgBMNINYuzd2RzNQlHmaww8ICWO5KERnt6a0YlvDboSwuwq6
XmxHmDKAg0Qd7FYlbM+DhD+s5l59jDnrvsItCScntFhoskSZv/OkC1486M/W0WAc0ErMrVUFj2BQ
+eYRFOdyI+IgXLfIFicLSPYz0JsQ+32PDEIf9JdM3oo+DZYE173Lw54/RWyCKTtwHSSnHi3G16Ic
JxDjJyBjSJndJvA5rvXQlXe0yhBIVcGsbmXT7co+QgAWRidwMjtWoXujR7DNGui4Rcj4Om5tdoLB
LEfYTlr/BjENbZFaTzmAYknl2nUQ+PWuGAN1YMAL3Lch8n/A8ehQxT6HKq9pgJjrdemgtw9J1C09
bOdf2kF7uE5B7KLq4NG+9ZiCyryoyyyBtQTm66TPvE3lkCUNbfPfLQB01Ra2UQ6P3pY2bb+mvmwe
i4rJN9k4si6iaADF2w/rs7lCpU86gTtn0Q4hf2hUh/0oKgywqBXTNDxOynVwGTg4HAD6snhLV03w
6AnMtVx54q1vbfulMDTdkKJunrMo/YoWhtuy1lVy7yfn5LcwQUd9msyyi8tul9fDy8T8yQcKroPJ
20NKF7yLEM0tWx1xicAuEHhyy4d0JfLYfgpMTMSc9ChQQ3NgvoSHjHt2WU/htuDsSZ6DYz4egS7M
K3PQI6hJ6EiCt3dkYE7bEVuDWOt1xCAs//gE5wnqnQFuznaED4ZZkXry0EBXA3Rbrw9gkwGWEQRw
ZEZJdKWudmEGm2fdlaPz23gaMnAMbfwKK5sHKHASsCtrlEuHn801KYwcsIVQoBVFzpAVk1V7ILvZ
6nM3abbI9GToHDTn8gCOBxAdyxhLIEZPY0+uXP6lxzybZhLHKylzKQ5AQDAU+lp1m13bdl869mxx
iOZ4MbAwBzQXSvF7BxHs79GLyKpXibyyxr9QbPmr2fpnDmbxOGZNBvlP54CZysbwG9zXGNNossup
dwcB97bwu88tK+bZmiqD28gIqOFT+Q0WgSUy3sEMwZquhV2j6q5M/ZdeqNl+HNZPmUyuRd2uApei
PhOATT2anx+/UO/fMD4XUYNoiuITXMhHJqfhaGkC72kCwVwFXfpa4ONYNJNxi0CV+oo++f3vnM/V
1Tyog0CWPqqprb2pKGyMinZvQ9jtu8K/cs8uneO8EPznNYAlykQeIA/HBHTjZ8kG99g1tQe/USbX
PEm8K0u+C1pArs4X8M+JMM+iVN3J9CiDENZR2DjXOgj4UqcUcLWsGNInlQXqWEdwIUHxEa97rYcv
Hz+7998MwPr+e/KKAlQ3hBAiMjCDmuFsCFXoN3188PelXXwuwWZxIUo9FpjPo7BeRHoyq4HoX0RF
yz7EKbHazAZ2C/f/749PeL7q/x//uZoNnHUCJcTIId/kQdjsqD/sPIX1KEno1Sj480AzP0Wgwnmw
WxN6nPRNlB6aJFcHWA4ZcC5jDNFfk3YHL8V/saz00xUWQt0vH7gJ0DOnzL8y87z3Vp5PPxtbm6RE
rhoyqw+tPCpQaUSzH8/uLVl8YvA+n2A2wIYDzGRW+TGkBPV20NjdNGnwJFwvrkw/722kcIJ5hpuC
LUIOzMsOQT5I1MWkfYaKO91L0BTApnK8Po6iyKYr7+B7L/j5dLOhLxq8FMjcPj54Y38nmdtlwFR8
/LZd+iWzESLyaY/NeJAeClCe7uISqPgoIBvEkRJQLccl4Mhs8/Gp3nuxz79iNkaMBRb/AAGmB6gB
lk33nRVyP4HS8/HR3+2hnQ8/GwWsUQODfDQ9TGG4NtP0ZCrkUxQBWAwk+0Novk4zIHlBjf/RnTdd
UJfE2Krobx+f/2/h752Paq56iJIkEokeocERdtU0jxyKAZgrdp745cGPD0c0oAU/wyEBOAh26J5U
2wKA1gmWPQK6EOP83sIo2w5Qk6Rkg/nhNgNYJ5nKR2p3vZq+Ibroytxz6YWajTFF7lVdLilszrn+
kwAmgyXz68f34cLHLdl/B2OagI4b0iI9RCE9YPC/KUm3Ko3/0jbXZrVL7+xs/AjrLGhpiycdwOOd
589NaPet3JHoHg2NK6/TpTs0G0I6r6j72Ij0QKfoyIZhnzbXtDfv+sXwps4FEk0/IcRDh7hFGlAn
v1ohG2A7lCBD0u8Rz9EJ+Mo8AxooIlXBZ/KEPfoozn/q+cx1E44UYWhclh/yZGp3ugLspPSHctPE
Y32I0uraJHPhBs61EvClEkw8XYyV2nBfK3voEyBNP/4NF0YSPnvHlJcYoRXPD8EER3Di+0Dc4oTA
QZlrkdyXTjF7x+K200kF3f+hKxlgGnx8jXv9xsNrEUZAFby35Dy/BrPxEJ63Oodxmx8qR5MNsZ27
M/Av7CoCEQigNJmFWlDm5VsTdq3eYdzv98iOIM9MaWwKAfNog7N5mT/LwEMmu2i8J850AlszkMEj
C9md9IAChBM/eo6rCRVWaJrkDcKa872u/AjOF5I8S1lMAOHoOrxBMQGxFBoWWoAG2okvvQQFUw3T
RXGEa79ZC9Uk3VKigYuYbduoVYc2RQ2/BCPLIid0VeU+0tgBPgPIpwHapdWML40nkagho2LR0j7e
RaSEYBTsrU0pphRrqiJxLQhOMt70FTe7Cjj9vUdtscNiBqQ9iRI6uiACw6nTfFl3rjhUDbwlDL6J
LSoZHSojCPF1Axdvo8+CYwNf+Atz0OxtDXTAbwCNeztU+ts3FQH3GDdNB5oFrNsxEd64NDKIFqB6
hygrydxbUdVFdzTyAURsq/oMr87SBG18FiHkSI46XZSwCT3WrQcvRAfUjo2BvHfYTGM5k8IkzEA1
LnC/8iUkdvbXICC6tTHYqejc0fSrV7SA2E3u9zBp9EcI6+QXO3TDGjzsBuUnLKY3gU0hoy0gZ5JK
uddOpyBbN+jqrVhDzFsEOscLEGzuR5gl9LEqaf5FyLraRDQOvo2DNcUqIBnwAg4lkAaYhDc/dTCc
0MqgJla7ob1TLZzmy7ggA1xVZlxRZ3MwJe2g7qa8VUBPAJBE4FJBUxisnxMwr5QDElwRb2ELP4A0
PSZ/IM32nyTv6pUGkHhP3Tj8LGgT3qD95p4pjrRGp7b/DfqjWtc+QFWCnPN10Tl/4mgCsCWXQ7iI
0Bt8NoHyj3gu0Cn/tYJHowIivoOcf+mNHYzbZZLxAwVCc497L7fwAqkvLRw7f0ZnpgGkoaRcZLVf
vU0j9+6BMfJeC2LVvQdmKn5q68U/hGDltouE7RaQ0lDABqCqPJMy0p/QVWgJ/FIoXgtKzLBRpqO3
wB5DzwvclwpWJBqrcAkSHPxCqeyDpZdzBxoyS/v9IKvwiwHeBv8YJTpbmearCLyzkUhHjVmUsWi2
Qji40UsYxBMYtxcxMJr10oRQOC3aIsJBowD8BDmmN3nJ9CMiAYKbOC80TDjKB4NX+DldK8RNFIAn
eN1LCRPtH6ktOQMwGqBeXBneAGsmIctugQquyDRtkky4QxDgq0vjAf22in7Pugrxxn0JCpishm8o
EXfHrBDge8OFDQh/U953ArMSqTBJjLSNF1U4RZtWyfGQN9y/Zb3iB4AL6FL23Ee2UGdPDanHfeOj
eN0AkMj3sNjRNWVF81pjxbWAM6D/0gcVvzFeCZV2nvUodMrwOxZt9SZ1ojslqK9iRRTWS2GTlTL9
KuQY6RBocaCoMKOGapXZ5k2aw2TFrVkm3dirFe8HdQvwfbTCJQNTRehj28AyUETnwA4FVJOn23Jl
+ZTdnvM9wNkbuD1p03hrUBLtuq+Jw4c46gglbj30C5MCu7auMgvbKuC4+zDP2c42Sf2HlKV4AbNl
2oU14o8WkMSzdcYqkBy7LACdCG2Dpy70y50/oqK/ALfIblneTnvrbHnDVA9si2yzNdarSEkFFx8o
w2RY+dKIl7EY2iUdwCpEPpAnUG7IwDyOi3DTGq86hMFgb7gAEdTJzNsBPOx/R6Jf1S4CLCPQpkjy
LRjf1Vb4NA/Ap+oAbiAAXQ4NinuNbsYNtx57nrwmuEe1SfwUGniYDXV+jkwu1Xffx4z6D5Wk2b2H
qI/tGPbRi2kS9xJ5LljqIQOMCnioZQp4yc0EMsyxF0W+A+Ah3piYNOuIdsF9E9TJRhCXfvPx3d+C
gRzAZRY0N5OqCKIHgQ+tfMHuEmB0MXuAN8jaOl6Z0ic3uvWCE2t6QPqUyumDISLemcCEpzAN4CVw
k957FWxr0xB8M23v/zTY8A2LXgNWsaANN48lOufwB4hRr3zI6PwVfppY5d1Q7zP490BTDwSeJrcb
HcBTaqooBTtQ9s9xL8ovbQxapteNCtGCnIhlQylZjCbH8+jLip1amPy+gO+m38oS/PlFC4T1DuSO
9rVqE++2H3S8ZyW2zD5g9GCVsErvikkE/gJDd3xM4c87BXUtfwiWSZgki/wV6L304PUD3iQ+ehio
JN2HoyzXJCblBmmH8APVQVwvYGOky7zTwP2DuA4CRxr9AjFKix1WV/ahgwoEcMDG/xnXrNwVaKVg
E9+l9DfTuvzaA7Ry8kUHanzs8R/wk9gXL0zzr11UywasXQeFH/UtXUtQyICQqzl5DlJY/nwR8mXr
TeqliHpwuFOSDMMqbYPs0MVcbZsiB4YQ2VObcYiRudOn7MzbkHt0tZKtZK35MRaeAACxGteMYY0g
4wLMnRqQp7YFJKYicbbG3N2+WsyRq8449N2wnAN4s6uT7chyf8EhW0fuEMJHvYy2v4D09zZm5OkW
NKNxYQJ8T31bJ98DShKg/PLgKYH2DkhU8JEnR9IT8mEyYFcFObpseIn90b4aZHEApVn0v5BhAjlE
0kloaXhJvg0aCSvCYhyiqAsim4P34OIjJymLwadtuh81A51yTBji7IDnn25Gd24bqrJaltqrbwzC
qO+QyUDwIegWAoO2YsvIAmxeaUiUF6WdyANQKOmZYW6QZpZnfzjSw49lX/QnjZj4U+E8vpwMRRPR
I20y7PMml/lKjWHoTmXaoZQmU/HTG319DxpMviGpkGttdLCPnUDuh4z7XS4iV+0CUY0PKOTwDUs6
5MpwYCo6D4WeNM7YilCgqxFFJhRkclh5KYiIAtw1iXAP9OiU3dZplD2AEJ+jTF1nRb0c2kDdtk0+
Pg4+3EycA00eaOPtsFXBLiyfynLVCarpMqYpm1bgBjXfepGDz593AQiQVd+qu8owDIJStxYE8ARF
V6TokB+2VPYpoiNd9krXdyQZRb1qOukh9SVNciBJI1pukQFd1sAgZwT7eDZZpBgEaG3KEOS4RiRL
zyKQp4jYaqI8Ww4eWk91M7Rbgh9ULHvQzSpgdop63GBpJF89PbY/6ikVD7D4nQMFKpOjYp6x+j4N
03TdE8Do4tZXP8dWFb/HKKlWCSbAZBk6Om0mLH++2U45ROSYtHlRAQHttskRV7ewecnLhRFWgsDN
FFlKkg7fqmwIHy0B0Dakkn+J0XBE+IvfsXUf94DooFsGr34Q3kJahEgtl3X9HWYsimXUEJATWp7K
rIcWtO0w0mqD5NX+Piym5rewBOzWnDb0t7G9f3JRX8tl0VkP3FYwePFceJ4tw2GIEe3EybaZaHPg
k8lfAF+pjjH4Jas8CUcMyHlyCNvGlAsVU3NeJLNjgfWz3IEoO5aLIDrjCuuY0jsEgaAJo8ByXNRe
GKu18LClZciXAosqkQxou5B721ojJGYYDFgNuS/dOtWheDJ4TdrKHqADIztMdQrpP3g9MCPnYmOz
0v4oWoQDEBrwre6LCuCxVr8BjEGqtQnzZAVP47SMejO9phM6HQtsOmvM/42nvqo+DxxyPYbqe+p5
oFw76NNuwVIsbo102VNR+W6dSMq+TDEvDrnuCruash6BFZZDcwSWy/gbAIXsxAEeXjd6RDM+2Sop
hxPCsoo7zFIdPIk1+vBO+TkQQwHwykiMfEAnb9wWcJ2HC+s8IP+DyB5YH3RH5cCkspKJbTBh/ZG2
ihzt2EUrMf6PszPbbRXZwvATIUEV4y2TjbHjzNMN2jvZYZ6hKHj685OrNMcYKWqpW7u7BaaGVavW
8P2j9jywfrzN9FS8jWWZeZkBEjC0CgCSyxv9PNvQE1TdEGMU0LfN0ShyLDOoCZiZhPw+cJWYrkKj
6m6EB5Viu/WaL8qAbiuRojmTzPsvkNkJiEEFigjCavxo4FIfNKyHPQ0rAj6wUdxlUTXsIceV+V2r
G64GrLtFBGm0k2lS/8ShqN21uOflppgK7BgaQAxALaN3OO+wIYW2rIkp6QrEPpJRnJhJ00g+cIgb
3Wpymf9DQx+uF0WKBKo4sNqFmFoNWb54DG2hiNq/8oBKUaizzPlhyHPYiIG3kDTNpKNQ6WJthWmD
TQphEP4sj/mEEvXY+AD6cL4xgllznyhicaOUeVAfUSaq74kxVXccVYh7tOGBhTfJcI4AXc7rXTCI
mS8iyApXvex7pwJyci+LLBxtcOo6cFfB2m8kitMi1QF6lkj7HArAf0C/IPonVMpoqT3wZoUUw49H
HyN4w1wRx39lFcp3cl5kqBgZVQlONIdzYdVpkx+DEfB9sEbz/IiPBFJEURVszSxDsy/UWTof6fnI
1CHw53XY/haqA9o9pGIUC7JpqCgfsmQ8jLCGHkC7YEdI4NzfxAHYliBdoqxHZdDOBRkQYgqQ1Kof
RQiVgNE7zgxdSfujjWlhqRRkrxg/+F5VYvLZGMp432ViuC97GvmsiTQXtEzpxmja+fQVOjdLi7i3
0ZyJoEiFf/08lVDOECH1cQvgivAGvEH4GZZSAmEgAQRztKcH+B9LqLug5BNOAYwzpagDjMvajmkO
1Z2014S/HREbuLtjEXSI4hSiA/XxGAvWoJNkCTQvUbxi8Ok9HdqYoC2giud6BwpWI2W45UDABAcK
iKiQDqzVzpVI1XuIa6JaJJbgmBilCuWNIPcYblyx2Q/hCDJGA5dsGkQVFTs5BA21jP6lnKLqGTrJ
6DYZaefUMa7y4UAlG2FxyafY6m6kteMrqI/yrhhmtrjaRxoaW/XJDhH4hACFRPPaSpO2PVfj0N7i
P6e3tNQg2QP6LTpfU1mt/sQTlUF5VrFVoKx3QPle6Khdi/u/wjPmZ+M4gkqfl05EeuUDgQJ6qMqW
Zm5Cm8ZuMq085qQDjnfKNEiGIE4TAACGuANXmQtXRdcsUNHAEY+RVslQpu5SPs5yBT1xpyFPX/NB
CoGUg/Mmgtf/rIJQBtwjSgHKMQUvj3Waw4ZhPKCBFzc6dPnFdgss4+s0QG8vQHzIDkJemH0MMrhZ
i/LwT4ZihisrOlOgslK+DCBuHaDsKHNTIUno1z2UqOVmBJcs18YXvUW4DhIeY/0G0ZXuNQiAlABT
s1dOlQphQhEidjjREbkBT1M5iD3Xj8KQqYguyRCNKhAj7w2j/FvkwlAiRIMKHzC2ugQ18t3okCEH
QDVSO1QW1tzGvbq0GVC73AzbgWF7hBAompSe3xQ8hVUP4XgB5FVgFEuI/0ha+VCPPH2D/BUaPdnU
h7DeE9ST1G7ywaJUfKBuiJUQDswbB1Odl23zIk9onglRdXjEHb+6VfGYd4hGSC+Toqn7zkjJURIi
xHxUqaWGKQB56LahDggsE1HrN4H+cTsHOnxhjOaVJKdwVDQwSiyeNcpubMfoQalI+CDrsxTU0Ewe
hKrzfYhb4K7ucpT6lGjso4BOniE7EUC2TeXnruhx4lSD6DZGnd2gH1oHgRLQQhR2Ju07HYfsPDt5
tqQGtDQnQ5Q+WwVUmradRBAmZVwbK1RnEcohNNLB0ZJoHeNWlxEMHI5+qU2g95CUog0SmvAKEe3M
hfIImtXBZi6hT1pGD1qEI6aqkPpR8YUWrjOFA6yJZI8C8vkW1OYUfzICkMvVQHWAhC4ABOihsgUa
ugk4IDSlMqJEUGjKxaegU+FxcRBozAY6cTvWS9QZAUvxBHSXgDPaCyhq7IUS0hRddIOlUYpWXeXF
g5CELbzIQRHuCR/as5Eao6VBGu0JxHhhlwK/fGxEKF1WJK52qLhHZ5BoyMoBDd6haJZpxN8LuMEW
UO9FgmwSXOGJBeHNiHP+Ff3g7LPkuvFQAIBjg6CGmWt6NHKp2PlmEgT4xancJrkd4SxNzUqQuzsw
zpsb7GBAEsA4dCU1rk9jlFIPhVGDWzAlQLfZIHjz3RD9/hJCRIzrCkwMNNXMvoWEkVk3Y2kRVZ12
chWFjti2AmJqmXHbUSTiTSWuB7tTJflDVtUBYptAEz4OcaI6RanCz2u74lbpEvWUiYKR7I1GC10C
BAjC0vCYsPWaUxgFZWaLigQZGD2pPJbR4E5haexHBsbGpXqFr9JJIe5HYZKJPeSweD1TitOscuhU
bIh2FcoGkfNQ2Gin4uwx6FX1ToFCd2TZaHuzRP4USrNM8lAHVYMkm2qviSpUp3qQcBsIaHDfZG38
KA3Q66g0Iu7ZxCIMrzKhocBoESoORjSqUG7onqqElWegGM7VES00cxjBY2t0IDPztPmL0DXgJq0G
kQv0Qh9G3qsA2uYFmK9qwaFUluFOX+3GSmqeaFPVu84gyaEPVAZuuCqVb7Dz9TkHJ8ETW9ajEo+X
Pko35Rv0HOVnBIyCl1TsqhOaMELIc6UE7ZZBAs5OznD0QbEh0nGxSoNCeVGHCBdzyG5BtUqUp50u
U+GLjJroDALFn3ONpf9wqAH4Cl8lQ/4XUlX5VPM7EP67ZzIowMEOWO5jNpSnMQ0hvogwnVvjf4YS
jQxyhYywtaKAfBMYzR8Dl4GHWGs1G3ZKMw0U9Lm6Hgog0JfSkdaCYdfAE7wIACE9IqojH6tGVixs
q1y2M14m3B0MHtlamhbUVmDTT+i+QahQFSdxh/hDpgP3JpAPudF7WEmjks8KkzrpFmz3vrfEGO52
rdPgMahDduY1bx4DBh0OLwN2XHWh2aK8Jh2ObQvC4hNum1A2/ujTrr2FrkAjWhSkEXSbIHwOnsdA
HnvEqaGI0ATJgeBqK7h6FdFnw4gZx/VahAAohBpS6FbHnKYP0EeDbEEF7P9OngQVwdpYancCJ4FT
iXBzbHBrh4MwEfTz1zIXQTzOoU4hSkBK8Dqv3vSBtQ88yziEKuq0+JNAYQN1DKpK73Q1HfYdlEZu
UNTJDwGM4T8elem7klWA1RtF+wRxmVZzYJCBSEe6dG8kISMmVFO3klcrCVJ5kQrvKsJYA/GYAxbw
Qy5pBOmW9A35GHEGpsNjB0r7eibuUnXMnMOas38/6n56qQUFsRAEDxzg9pRMYwT3nGe3hhD39yQY
srtSSAsvV8f0qEJtcH/9tdraFy4S2CNTGqTOwvyQQBQHyjyQUqY0hWxUxVVIPvSZCwG1THMCzlCa
L5IydhtAmkwJ6JVdD01Jl0CLYEeUFISCCvx5iDKjnjXE1fAR+qb1zSgV7VsJKq3F40bYkTb96olB
4JxF9Ii+Ks2vi87r6qkNLBw5iC0UKQQdwBZHbC7sk+wz0zoEI9I44BBHjCcsirbkTgAtaB2MmBoB
Sjh+0gnxqxFix7hdxwhxxMKXkObhVwqf5zZMWmgq1mAfHzQI1SJgw+oJBw9CSGwQgZrIkVGCmErp
wEnRjyym8inryT9SUnavsEHHPsuCO1ZB1rmBeOlzU8MDN6JAfSWJlD+VJUe2ScblRjBYvqM9whYs
q6YbUQq4T1ph2EVlA46sOBahJesoqeYFAqJyyt5w/wNzRycKaGAk2MhNr83qIq/bR6ECqxMhvSej
SI3pUmTHJc5KLoqQFIP8l43ES7FRjnKx23leu4sU7zhrBeAIzA6UtkQGgl9tPxveyhYgBamjDvXn
0CHWC/qIIvsB+vEw7AjCPPSa2DxcX8cX6+bm37AoM0imNICtJEBTgxcuyODeo43AK9Nmj1QXLnVa
9Wz0g5MlgEi36uP1t66k5ped1q2e5WGg8AQUKNq8iBNSNWlJ5Y1xXSkAWfZXD4qEjIgsRofMqBN/
Yp3i6qIxnGVkkJFAS1CEfv0zpLU3LQZvUuUwqBAEOnQFziHUYc8FDeAUggmiy+y+TLF+BJwG6JKE
azoA03NKI+UDU9lAfiSE1FM5iMFLkib9bRQxGbEo7bdjPC/xH4YxahMBAt5CeSBt8IoIdP4ygmv9
ywmcB+THw8c6BHEuVnFPmaIQ+aJavRdJ3m+UhK0tj8Xpoel1CWG6MjwkQoYGTugLh+HGBl+dsvmd
P355I2lGKbKuPOgCIFc6Z/o9RK7Tv7SHwBCQUOozpbyGIxtDY7pHOafGkGcycEm044SMcIaz7rYk
QrxTeaJ7mhBVGyWsK7aHLk6UHr4kibS+PFRIBFhRE79AztqApnrwoHBZhJwxS3bXF+7KAC87lzuF
TWFR5xhgIzDjGi48+bj+5JWqFTKXmvwYXsamLIO2NapWdIgZ4Awb/ky6VDyi11fe2HVrP36xsHWk
wEYQmlQPJ9BtIcgHiA9t8DbWHr1Y1iTJDBWVw+WBd7M26P0gvlwflpW5Xfbq9rh7RmHWFod2YsMH
USPZq+tMvksmIGRQFNP3hxT1KG/X37Y2CYs1LilcC0iMyqcJlw6B3cj4x2RssJXWyhy/W/l/THGH
Ixw+c1MdBsjUmOiWJj5oalDKGgtR3SH3ElMPob5wtAg8ejSOxSOkaJGNIR5FZgjqGTTZ6oVZqWBa
9ogiD5C3hZGFBxGRfUtDgLrj3XMGrBDT0GOmRy6H0d9YeGuTuHAONBUAb8hpQZBFrPe9IN0H+qxS
m02fio7KWOTHN4zUyrFCFn5BO1ZEyqMqPIzBeBDLcCei3yyX/pJoY52vvWBxbglVMfRZE4QHiEqh
EAIiasFLRbi+iyF87EusiAbnV0tx2Sg8lZFWI+0fHkhxGzZHAhgtdOk2xunSdkXMe8nxhIAIbRNu
cL+G2XxIBDSB9SJqX6//9LWnL0xZOk60IL3GfQEZQw6yVwWl4euPvrRB5x++MGHInkLhIVC5DzAU
AhKoPz90wcbN5NLczs9e2DBU1TJoo0nc16cTNOdSeiM3b1WycTRf2gPz0+cv+rH5Eawuo5plhh8p
nyOtTNRjoIQ5RUC1M6fo+frwrL1kYb+gWM0i1Jxx+G6Zk6PzRdePipHPIQSTR/+uv2RtnBbHLYyx
FKKMZ/Q1uNWG8YHesCMBElQTN75i7QULc8FaEcm9CesHUvMenxSkXRBaatLqE3CCTYQHxn1Z8z3P
x8JUoIqulXnHQOirPgrWHw00zyKN6l4fo7V1urATAwtRI4NiMD8DnFzIGGKGbhht7N6LVcj47Usa
MkPTZgVWIfflXfBlQCb6VJ5amznGV/uo++VDueFYfRubC4O0hCNDGjfSK4yTH3mQbh6c6ai5qlXY
hc1NaaedgjPa+D5R4uQWu3zjpSvWQ11s8ZqMtK4izP4sRu62qoxSzEJ5uj4vq0M3r7kf2zCDdpAo
QKXarxFJdamduKoneqGH9WWOPpR5NuZo7SsW2z2PAoWioJD7CJcB3f5qQMLx+id8uwuXJmWxydkI
hBhvB+5DUCq5SdvKuJUKQ/czFAuDcqaoEJqPUVESEYagQq0C5wpIlidFo/hQiUq/05vOOKasjveG
UcsvRloNHihhxbFE0NZCcqm1pDGiN1WCDG6UhUaHXBw4DFsfsLI51IUBkdGxV0wTxkYxC0+/46/B
XX6jHvQdemat2op0MzprN2CHWqKdvnUQb3OFQ/tYWf3GL/iOE1wawoWFmcAV7owavwB0Dxub0xLM
18zLzdI8Pzr3Xmz+zdzizM3d8e0PxFstLA7R/HPLTQytBbkEM3JiV7B1J9lYLmtDsrBGat4POrqd
OJL9boSIosGeJLLl6327P5c+d2GNIHEt6C3Kn31h3zqQpTaVfWkhe2n960wNlqNzdJOYqR2Z8wYQ
N068tVFetlqJBSonBBl7bbAmFzqipnCEO+1S/DU6owX1V/yVeJ1dmoapma2j2L2JCmcTurRmZsdO
aVX77tB/GO/JjYrLPxJapmJFzlbQ6pvpcmFglt1ZkRw2nJT4hQ1WgXQM/cItLdRKOsi4OPEx3FUO
FL5N5Dqd0I4S5/oOXpnsJbG240KtxbzHdGBnlWFl6yH0SZ6uP3zF8CxbtVgP3lQwb65edhPtnLG/
159LVk7lZZNWEvQEGTo8mH2Ez0g8mPNConZ/E++D3XttxiY6Q01oa9v8ix7mmToMRzR1ntoN/+z7
KnxpthaGT28gURzo+AUK3h3siJPuIyt3QqfbB8fgqFkQT3OMk+gm+8JJHMGGfLVDvc7trfxla6d+
w9su/YqF9UIrQqHheMeqvhudYVedgwM7TrYEK5Jh9UCE0lHuiUc8tIOYfyqrsKJDdyrP1aE9k31h
KbeKvTEl8ysv/ZSFGatrgDtbAQOiQcwUBiy813CkocAGI1KB42Aa78I7RO2iG8kCwc1ufeGx3m+9
/rtn59LrF0YLWVTcHiCV4qMxwHqFcJoZ24Gl76LP5DbcK8wcb6iPE/ApcPVze2R/ZDe3S1f1I8yO
5CAubAr21rxIawt/YeQ4IKw6cjLwVWJTOHePFSDnL+qt9hTCQTq25+Jf+1e6vT7ya27Esg9MMJDv
bhleNp21h+JW+Juf0FfjjK5yIEfM8kaz35oDtmz5wgmOsglpXmyH6ljc1jfDDpT5ewzog7abnGiv
WKKZONlO8cbd9W9bGcdl9xdYcMwYGszqEEmgeumWFP6muRd+67JtapxQ4puKGLWqN9D+tEPPkgWq
0capfrGNc378bG9/+Hai1iCOMh+ijVugaDeyyJ3i1fvwBgL3fv1U2+QjU1z53LoAG/5NT7IJiKhZ
nKJ/dCN+9E1Ku7Allkk1VOIA1DsfecwdrcKrPH0X7vsdqL2H2Ml3qQXatc2x+HtPh5GqdsOG17y2
/JeoXXEyJlIZBI5tZqKO43Y4pU/EG8+pBw7YG0TdH9iWP7G6+hd2pw9YoEBymfvqLt5DluGUPKjw
ofVXhOXPaGmIfrkUFwZGJ12Y0wDfhKA5GtqpTdtgY7FcDGfPi2VhLoYxEUYdHCc/OqKKeKe8pnu6
Dw/6MfZEt/Z6D0UaZ2PDUq+c+P+XtkEdicRDDJgRnDX9DU1yQf1yfbuufcgyacN1SJxFfILreJff
Q60p+Mre5Cfyhrr1ACwPqDGb8WAC/iR4wgYFYO1zFlc0ztBSIOR4Zd1M1hgjw5bbSr4RJl2xP3Rx
QytiFLMKMmIYgpqZSbGbsi11rbUnL+xDK7VlEkYI8DSt7AjR37zjG6o7l6KpWEx0fuMPywO65hAG
MhYTQwFdX8QwPh9i8lTxD7nA2Ddbm/xSzn5+z8L3mIvIKjRszh61fCAOGCcuuiLuK79xUFPoJXvo
Np80r4bfEzjX19faoC32+gQ+RxigksJvp8e0eGLSlgLdij+5hONK0dQKNMRsILhjBiKDhOGA/C0k
ZMbNNOPavCw2OaojkauaDUhjT6/xn/CGHOJ94Uq+cKM5wqn0wtvovrkpDsHGnWftwF4miJjQDLrW
YKcH76jaMWJTelRe8rvyKXgLexvXR6d2R3WHxvRj+NHv6caOXPPOl+kjTc4ZU0N8KfodTSU4cxew
E6fxqD07yKk1uIMd3VRfqZd71R/jUNwTG8BjeA5bxnrFKCyRuPmkF4VaYj7bbnhtdBe1pqeWMPv6
MvzeShdO1u8P/7HFaBROWopQu187taOYIq7s7W44tbguNvb7YwTXO3OVv1A3O+l24be4teOabjb/
oJnmFw7+7hi30GreOD/WvnZhS3Tk66Cp2yNYTHhsEgWQar0QrQocvusfvLLvlhRZ0L2oWLawsWgn
AjLvGKX/rj94LX60TENlpaIWGgoS/d5qHeEs2Ypfudwz3OTM96pd4QolHUasjuI07vOzum9gUq6/
e23UFsYEihVV2g2YRN5JZotKaoUAz7UxYmsPX3gLaTeNajPAUiH66oTA7xUT+ISKc/2nrzlY3zGE
HwswHkiYlBN+Oz0rr82j/CyesofGD9zuOf7UnkfAmN+uv2rFyi9TP6E8GRFqEHGtgwYi+mgsUFfM
KnjRhzsaf2mol58ktnXazqbwwr5aJgK1HKVeRMRqeCXWu2Qm9uP7KTVxwT/9jQ/u39J0Y/M+shEp
ykxuGTsVwV7R/AIpAL7zl/98l1nP1z97ZcUv2bJs4GnFehxumUi/FLV2qCptPHotAvbtPP2cPAGk
hHjEs0un/KKZxUvUbZnjU/Wg3RvvxQ2UL93EEW3ljh+Yo1iq/5uKARzZS9rsKOpRUdeYTKUqzQFJ
3HKYNmzi2mHzvVR/fBVIoaoiTTC5wdNoiU5/ig/JOfCCo2AgTskcYSceiQ2BMPRz2+P99Wla2Wbf
l4IfLy3QIpiIBfyzQTzJ8mMe/Rm3agMvazlhsBb2oYoFJmQjBou5wpkdFT++y5/0Iz/Ut5ifQ3xG
g81GNGlttS2sRRWGtabIGLueAzapj2hC3QgOzF7wpR21cDpyYxBRqYqPmJInlMqDLork+qA4io4i
ZXnD47xYTIB1tST3ZUnFmlrDW/iZntHq4RnmhC3KLPEMpuXH9blesUTi7Ff9mGuSt4JscMw1ygqP
rLshNUJvEPcIuuhYypIjjso+j7dkfVemRFxcK1ocDWqe4G1K9VjRPzXdmJC1r1D/+xU5E0HJJ/MN
CcpjyniTjJMzDoqdtw8ZmCgqQ48M2VhWq/Myb5sfQ0YHZC9ZwOEYZMSMC68pa6uFyc5kRLgh2Kig
J4XIT1qkHuv6tk9/pXmA9TAP6o/3DtD/UFkGC9cHt4F6k5TPob6hNTGP04UFLS5uHYUuSMTQMC9N
Pz1VQQbBLg3IlvwOqKWNKVqb+sXGH8EfqXjZaZ6RMDQck6K9V9CLtfH0tTuyuNjsaPUM8knINQ+C
mB1ajoGo2DGlp65WSmg8kTrR1aCpsEPhcXU7gtq0Qx1AayWtoe+59q8mQWfRoqwrc1TQv+EwXU83
DuAVayEurEWDtvKyqWTNK4XBTOo3Y2K2Md0ZRgVac7jhvFy22dISkamiUyFkIJJAmmig5wh03zNF
b4apJ+WW7V57xcJUqIaedl0vGV7JIF8xJDHb5XIcnik4DLvr1mjtFQv7IKlTW6JCXfcyRETNYApP
UC/+BLtnI9p6sTRdl9Ag+989FOioNWCoFfAoCXufyGhqz6YOuAoVfGUUHOufYGKOri6j4Mfok+CR
lN0AQrlO0Xxb1rEJISQAVIukVTz06odOKwftGUW6EkBKcoQ/Smj0h7iAG47ouYcWUPucE7F8lKKy
ABNJRQm+kWR76E4ad4QASN7KGloP1bDxCMrM7bhtJrTzAtEdJ0XsJOEkPJJJS446pFvRVNHPtAKS
xtxjFBIrJvQrkWESw0PLK/HQxrrq5XEqvoBfxT9VkpZ/IWJCgFAXIzExSYjmnVouW08WJfrM+44+
5lBXdHJRUSq3U0Wk5sAc0KxsQASlKQbBDusm9jQok5jIOaFNLW1YTU10eBB4HOgEt9u8l05tkc8K
EJ1W7SY5RwovDMHLjmrDLrkhEUvKsuk4amV3Jxhjd57yAbFtLm4B/lYWzlLPPTOypFCiRoegrOpl
YFSUjJ9qKrnX1+XlLSwtVduzSQ3rGqornsHppKO1ZZhOLAVNHdn21CnAWABCfSgi7/rrLttKaVm5
Uo1xC3ZQ3fkFerHMMocEQ8zljQDGylAtVbxzyCyoBaAfviI8CvmNND5m6oalW3n0kvWa90Gg9m0Q
eK1AAA2b5GMXadTkbfh6fWDWXrA4AltxrGJOFM3jQpxbGVqdQGaC1G9TF6L9u1csjkJQTbR4ykLB
o3liceyZIT4mUmVdf/rKQjIWpyAFwoHEtNS9PukfsWzQPx2oe4Nq7yPAr7ailo/XX7SyhIzFeVjo
ChAQqWF4apHdVqg3QD/U1lm7NguLA42BGCeDKm14BW1zTwL538qgGNaZQ9nhOAhUtGpqGuhQLWQZ
cjDrwPHYIxAfUivL4JZDTXOADPPYdrHPdFiD65982YmR9Nk5/OEfFVDqZC0XNHyytBszcJYak6ET
k2gbp8fKmOqLA7DtyqSHlrLhpV11W4oC+mTHDady7dGLg49pRIlbieteoKjVjoPzYEZBtiW7vjYy
i1OPaIMihlqGfYn6HyuJBtUcdBTliO05rJE9vj7+a98wL5cf45+GWREAe6J5aaveh/q4F8thKyG1
9gWLfYOGB9SaCGXg4dzRT6oo6c+KXoPEA2rTPVq/t252K0tbX2wbWnYxKiB0DaS0yW2A9iG83/Pu
V262pC82TtdSAd31ueDVOHmtMVfrR6ZS6qErMnljorAVkVj5imXxrwiFjSaQMVrSKL1AkuIxBsFK
i9nX9YlemYxvZuaPiabBlMf6JOoeABxodj5OUmjrNar0N46RtecvNkOTQkEJhbOBZ0ALDfokmWw1
IeBSaXMz5dXGS9bGaH75j48A+iIqQegIvHJENXw2A4B1gHkAO3J+N0rzi3+8IEkDtB4qMPVp+oAe
UquQgCtFxYKyYYZXjhJt3oY/nl+Jg5QaDepnG3nULR0qIHtatKeu49EhoNh5GYBsv/uUxZmYsUCL
h5ZLfqU887gyBwVZjxo0x2Ej1rE2GYvtXU6TnBHedL4U6A40ZQyTdNE55ezl+gesRMSlZT1trBpD
F9aF5Ncl2HyMyOVzVhr5vmO6sdeolj6ABZW5qi6MX6Oc12coGIIvpU3ov5RAKbgNsOLvjKgC5xGY
fNBYh6J3CsbQqVxFYOiqaLO3QmN2GNDznBkuS6Te66oBkvfXv2E+Zf7/ji4tK3UFKTG6Sa+g3BQk
6PYGlTooQG6lFTOlvL4DKOIVVJ7d9Zdd7L/ERWlZowvQQJEFciv5rOxBuWRB8Yj7XzrYPcTsIRvD
0sgaexCv7CARUCWWJYCtdFTr0Q1Ot+yYNi+wS9+82KRd1oSyLheTH2jDyM1WVmuoVgW4UdtyEMO1
GHWa/jXKDO7mAJrFuzKMbB+hUdRs64ruSBPikpIhICCWkmxOvGgeCw28I5UKqQU8p34zcDX+06Z5
9p5JXXbOwdP6w6Z8NAcwFc4BOCMPXJNFBwI+tLFqKMsT3MIonJ2pbnxl5MUtimmq26oUIY8GVY9i
V6SD5KDjYnxmejfdghicgiBZzhqVJWsBtOmp3YxCf5cMjQFkbEV2oRjKaELEBRM9OXzfo4F6h9Ac
Wia5ADinNgAD1ym5XdS0exrzPOtNBZrER8Du2wMBbM8FQg0FaWGR7iS0UFhEHgs0BqCPCleXzhkp
uLVWm4tASeq6EhFr4GJc2nkJoI+ppaw9TKwY/KipgG1TIVQEEh7asz+uL6cV10Bd2MI+jaFtzqA+
qfJptGuDKDaoCvrvrIe6sIQhcuaAlLLGb/LwQ4j4ATzWAvSP5pf2b1nODCqoDgJ33/i19NbAskr5
qQz+hJtteyumfCn5QLncThX0yPwiwyUAxVmuips0GsS1Q6LRt4Hlj7+bh4V7006h3MpioXtGipRC
BJhfGWyY2LVvWPg2uUK7qOhKyS/Qc2h3WWmHeeXFMjuPHS6xvZG4v/qGZc1xXNKMCXNYPOTkKaHl
Uw7a0fVHrxxDy2JhPoBIqTNEdmFWEBOSMskrwNcwgffZSvqu+DbLIi4eBYCCGL3kZ0p+R5oB6q+9
+Mzq6k7Q9D/XP+PibhO1Za0K6fVKzFOjhoj2USsUaHzKG9fXi2cQnrxwBNROFiIJdQCHrICA16gO
4AgTYFIjYy9MgCuSNHoqJn5//TsujhXetvAKGr3kg9SosP7MLpvhDhLIx5xDEytv766/4eKixRsW
+wH4GAq3m0/QFFIcA4peFNSrIkWLcRbtSlyTrr9mbUIWe0PJlD4aWwq14jFzNFS68fA3kSJRWxaj
pFyKqlyiElSKuaV1Hejno/H2q1+9LDiR0Ko8CkZf+zrOpjzWXoqu+Lz+6IsbDT97no8fvmvWshFY
PFnylVSerA7sjkNRBwq4Ds2Gd7z2hoXnQCoIBBiChj2QRAAddEZ6inhNHYi0KL+5s+MjFoeaAqGe
tgwGaC03yVsXZTdpFW0YopUFsywNQVyLq8OoCYdKKa2o/io2lVjWnrzYwQlJDFmkhXEQaOUUit9C
gfB3c7rYrR1wbc3UQrJIziswOlXaoEyJFulnWOXRxpCvzepiv4pxr4EFqqK4CUA2RUwBi3qXabcx
6iv2Zln/kSRRDhBUFBx02c9R26VOryV5nrvQfzVCy6qPVg2pokwi1KrGUw8pNin9KrutxuiViV1W
ebS1NrCuIZMPZbTa7QJJsCOjUjfqElcGfpm2n6IuR+tzUftRivSHGrcQms9v4GhuuHBzjO7/HH1R
+76G/DAIEcKEDUI8waHD+W4Kee3PbOCMD6gjEj9ZXoEXONSHSE43VtJ3zcmlNy5sMqS7kCLRKfPZ
az9ZzZvxoqCANjfVIx1RVlvdiI/8/aG6mzmgD9fn/3IJn6gtM/pQvpomKIw2Pi8VQCtnMQOrGvTi
Lxmm4J9SKrmrqFH/miRCjoKtplMexjRN3WoMBodVGUj/dTuKxBLiuv6qeQFREi2L/2UlVc1eklDn
kA7NsEtrBdAk0qTNC40Tnbig2Mi9GYKThZ7IMYs/hVDKi99tm2XqNSvnlRHmuFujd/5UQgXQajKS
2UZJlZsU5NGN7bOyPZd51JjrXRe0jeR3HYDyMZjQfjgZ9thurPHLO0hdplA7XLCHNMTzDT0wJViV
vlB+ZRuRKf3veTcGSLmokvg/zq5tyU1diX4RVQIJgV4Bezxm7plLkhdqkuwA4o64f/1Z3k+zdYyp
8ksq5aQESOpWq7vXWmaYlMmwRxmf75SMmhvBpmF/eXOdD2W40I5Unufo2GE9C/uGpzdmH+0sCHSg
AtnfN2YKobX0mvoRmAi1k7UuBmNYEncMa0Pl74brWj6onU0oNIAMbiM5d34pHL0rxRxbMllDm4XD
SYxrZHdmST8uz9Pa0No8ZYaVt0wOTdil+R2CkNeqNP9cHnptg2ozUyV5x8rSMkOH/BXiV5z9ToGf
p9mVw2vxhlu6iWn1EQudOH+0mvEJ3G5/0KdVeqROv1/3CadZ++KHIxecswZBPFnDU7gm+C/YAnzB
swu9tOueoAUgalG2nS4TC0HjCAbfxR/Gn24Miat5KxA532MGN6tFIkkXg4EudlhoGj27NUGstk/c
Nv7ZoiHgj93EyWPNGLub27HzQTbp7nLSoJJIGEtDyE5zbIsYLb/RmLA9gWLlNeUjGI62frxpWQlG
yiU0wOIIrlsLZMaX5/T86cx1GcwapX8bLzuEDQ+hfeg1IJ+hV5XV8Nrags2StDRlyDvm7mfPIc9S
AxuCyXG/0yWbdtd9gbZkpo0OroXCqbRpPoCXFNmPzAR5NE+mjcP3vN1zvSCqOEQ0etsZQ9SmTZAP
E1BSL1tl3bUF0IKJNq/QFAEC+2MJJlqvqjpoaPCGy5cs6aHMcnmOVr5Ar2+6wm1JzpkMUwWycDU/
DV3/cnnolWiI66XNNC8HjiSaxF2mWg4UHArAudYF8RCzmDdGPpKAMdd+XhyO6m7jGstP0tAl8gSv
lF/mZQymgbj6hCiieKaDkC+M4bdOcOsqz8RdzXpY1CagEcJVfRTY3W7RsZ3ZgHe3baLmwPpoC2N4
lvXPJSCL/K8LHO0GUB8IDIWobi0BtfrEc2p1nOcIjdnGd5UYTxHiU8dGYtjtt2hvzifc8Vjt8BjQ
RUUEH91j0vFdlAJXoobYi0Gq5CPTHAdLflJRbHsJalk7OcgT83Lc9hsH7vn4G6S3//1oCAZxqBmJ
GYn2/mMQ9Z+UcejX5cbDEpmBqCGJYkztA+PGVk51xWT0lhrgvCHR2hPoUoP81Z44mgK+t+Bz3tjQ
J8v7//Ceu5pDwQpiHqGogLtc7OcgRY8NtWuJ5VnRO1hsd6qav00gcYQQz+Unnj/8uV45Rm4kbXG9
c47Mgqia8aMCz4OM7vps4/RYG19zMWYPJXJJxiUk9QMY427rHheTBDWRbN5Ihq2siF41Ns0cdRQq
S7CR32dzHpjDp2B0w3mtvL5eMy4lNK8SUbhHaNB5ICNGmyVKH+xXtcwbS36yzzMr/m/L35fQRdpm
V7oyAzAIChtJ+2ix9BZ0whW6TcfsyinSjHSOmWTJADNxykcOtoqI/XE3+yfWPkDzcG5bMjt1nDlM
xtgXYH4G/30PbpyILtBheL+8Tdceohm6SqgiEJs3Q2bQQ9HmKbCLEKQoXCgfGAtoks1mw6WsrbgW
N9iJIABNGtBqkB/QQfRSkQQgpPeUtUUzs7ZhNRtHWrXMGOTawsoc/7LGgRSiHA+jTefg8mStPUBL
N6H2F4MMYuZHKGtMfjJM1QFOOnmii7XFBo3+7ZV9qxl2CbZ3RWTiHIs54ceTjlUARS4S9NHcgTis
MVuQ1/CoCt1Z0JsRCJp9BGp5yAmi5Rc82Ex4c13ZO3eJpU/JUB7qwlnuQMATQ4AJtb6HxiF1SBMo
vJlVD6oEe26PALehHupM0V2RwkO2qmdvY1T0j7YroCw41N1r3zvRy2ypOsga5b5AfAZAMTTnBk0G
gZFSgUUeeNslaI30Fx9aNIJyN35Mu6bZoeVzhNTOmD5aHdq8vAkSfo9QZwS8aJIFlF3adJ9Ow/w+
O2oMmGjlbT6ky4G743SsbCM78sgBrp0Ov+1KRnsg8NIj4h8w+Wdz8QENrPgXiuGgAE2b2P2bRtl8
w2VXQTmGNHcVZDf8Jumbm9I0IDVXR+oBImqgkJ3Hfj8N0LIZa7F8ZGKpoNhhtDve5Mm92+VgFu4s
EKtGWUMeTF5B06qpXcuLLQsycWNbfvRc/OXoyPRraXBUWcEJuJjdeAM+ZOrPkLkLh0wo3yWJ+4uP
vNqXpCo+HGuJPzoaJ+DgjztfzOQR2gQAPzcl3S3LqG57Jf9p3Ng85MlYHOzGrEI2xO8KerBveTwC
3GmbBeQYltmnqfM5FCR5LRbu3Lssz+8aR5UvqdPbHh97dw8ufMDJluWfq8zA1nbo3JWOinAvOlKl
bioTsqe9ap/7KdtI/q14Cr05Y3DIknUnr8ooFG6rFL2BWSd/Tq01B2k7bd0LV6xZb6AYOuR0wBPb
hkZjPCdZ9ATR4Pc8ja5zFnrHBBSEaEFYN4e2DZ0256mElMUwk43T7eSfz5xuXDt5RN9D+hLtJ8dW
Ok+Vmb3CUfy6vLxrQ5/m68vByQc3SSvbsY9NQT3beLDIlQOfHvhlYLuGKp40RB0mk/0OGbeH3mQb
da+1tdQOl7Toq2Gexxm3OdPrmhvFzYBHG1eNtcG1cwW6ygxwjWEO6VD6bpnhPk096CRtLOXa8Nqp
0kGGBaoJSxUurFRBkkCPFkSOgDs40tjYi2sWpVlsATZ9o6xLfgS3deTlPPlgEE4wk6kKOJpKrto3
eiG+4VE62ZyWYV7/sKq3vvu4blz3v9umbty0KQo4wIEm6hEQ6R7w66VINnblSgSkE/vIFEItNsPq
QqTLU/nkm91Lnn6rWqhoWRs50pVn6PxfMa8SYB3sOoTiNVhAmZvLoLRVt+9OUanjzvODSep2uG5H
6YxgBlq1HDbb7FhaWPKW78249Zpl3Ijd175GcxBmW1vQfgObdNKl7THv7WZ/klfxcTmtfZrlYmdJ
Jb9dXv0V67A1p0GgYZAnHZ3DCQqWGdjFyLOol42JOo/dgyak7jeSuu+iBaODi5sdm9GZbo3Ico4D
Kix+JFm0n2ZVhuAwf4MqVg9Rp6zwh2qit+jcqHaXP3Hlsm1b/93gnS27rsgTIMtVJL9NJ+RoVI3R
vrKFB1UV57adRL+n5SAPVV2bG/H4ipu3NbdDiDEOFCqyYc+hcdE9qnSrM/HckjmC6d1doOWC6IRs
hjABaApi10OSQAHw9fJknXvt0+DafhB94uaZ3Q3IekmPlg/ZVi/UOR95GljbCpRAZjFpqjwsE0DA
vLaL4yfVRuRvtZjJcxqn+c11X6AtN8KZDj2TRRfW5CmDkHKRbF2q1+ZGW9K5TBUIbiFHCGFOiMZC
n1VsGMo5kz9NjnaAgGF/ZqPIuzDOvrGa3Br1N+TEvDiTO+hpbTxkZd/oB4g9cGlPkGz6t6BnQBI8
g6z0YG6FTKfzQg+Z8A26E+7sBULOhHZhAi4yy7qH7qEhme8WUDFPpVdBgvHyAq9Mlu5+RxO6igVR
Xdh3brBEt03MggH6tgtobiR7uvyQta85TeKXYKqrYytyLUOFBLeE2wIYsQNYMMQJbFgdm5x2H+h/
RSSRiGTDTa09UbM8OQxtFxVpF46tvGtN97WnIMy0yegD6tFCJQ8c6bwKLn/eylbWHXPFZmQdU/gQ
AxDc0eIQYtuABa2tjmZ+VdLOUMeE+dkl6e8hE9X6UVcBBgO9N39ISAa052j8vPwZa3OmWeRCrHTo
HSD3HB7F/hLJ3GsBijmJw+e+WYLvSkDJ7bs5gUPt8hNX3Jh+Ocsco4iYNLsQot/lg5XPxVNcq2U/
lDGYV2SXXbcbmDaNRgMuAmNKhpAjAQCRTlxbd8sufcyajQes7IB/OWa/bHCzacd6UHEXYm+jmQH6
qPLP5Sla2QE6Edxc8mJEfWYI3REMWlBAT9PmkEI/7EbWZhMAAbXxoJMtnvE4OgkcetWlYUVlFzIn
29sdpKmXwLJvLn/FWXoa+DOdBg7Ch1jOyu7DGNqevgCzxYGaRX8HBeX6Vi6o0NodljtzCwupQ8Gf
miyp9gZFKwba1sddhW70N4dWm3ycp0197nNP8/1lxRw7dksWCRVGbjt7WZTe9M20gwL1DAoJ+aM2
GgBMoUfporeSQDB6BCxpIyRdm2ntOmxZ1sygUAvfhFiD0Kd6enPLjbvlykakp2d++SyaJJORV9jp
qvrlpp/0msaJ0/qdnvdlXOvUXcxoBDFCSLLz6i0nDuSBtpiO195aC2dUlEBtHPgLKAOD5saYDq1j
BRs7b8XH6I24Fq9nZTluHy6VPUFnGjrH3JRVSJsGLEH2UO+XtFY7UVnzJ/T9IEXALVaijBvL25nJ
0bfSAnrhogZFdFdYN6kRl78uv9vKq+mkYSa0GFFzbcHJW9Re5pCDnWcAm0Mh2rxuO+htnsoiZAEK
A0adH9sxAPf65Tc/yySK/aA3eSJVZArZYeATS1d9m73E4fBqgnk/3yd7QFSCcV/dCtCiszs3bG9Q
eN9Yz7NoqNOTtb1SWG0O/hKByOiOPro33a29r/fjPYrWxkN6X4dqX4A3D9zOoFWzQsDJduJ1U3Hg
397kM27j3/n4YgeZy5c8GZI8jJOGUH+KUuRB7f5tgo6e6VMTkUbC3fLJmppIeYMS5eTRCUql86DM
H0ZsIGHCB6t/cIeS3ZVEpGQHiuSo9CHY3VJfQlDgYTCs4jjmdYE2Tl7EQAcxF5CWqBTeAFSXj5R7
7U3FQp+nHJKfOUuWwCA9RLHRirCLo4rAuTLzloBD/jEurOG9AvfqX2FG8UkBufmOGlYV2C4E1PiY
toHDBIRcRTw8GFUMHeh4oAAfm84rQTeK39vghykgrRvmHTCAE1Sk9wUh0w7Sg9UhIv30Vg0DtIHa
k9BZXyDt3VvoPJwZh3DjXPO902bzfV0VEOlmbfy7rVJ0qw9jjU+rxwyhP5rvHmqz6r4VVBrEy2xq
fEZG69xZzWCijlzEwdy5lvKcpU/+OAIcPwm0RN9oFfcPGZcOBI/t2O/r6JddOOYHTSwkv6NkeXIy
090t5TJ6C3UabzIHWQZRPuPCbJjFsWPggFiqursz2BLVkP7OjRuXDOplJjM0OzPWPRZ8HD9ieymT
mzkZ6HcEeREYIS3saSgqhm2TZAGIWiB8PMzlR1u2uAxXafeA5DYPnfzUkD8Z4jY/QcgHAWkMT/UJ
2c2QJ6dekabQU8qdExyM0z6YS6vgXt3G+G+d0wy7QUb0Dt3a5re6pmhUQ3O4QC67+YhHuA/4pXgu
QruR7hFMI8a4v2zfaw5ZCwUTAgFJ1FzEcZJvEIjeSSj/Xh557fDTLmcWzn/HNhpx5EuN5BKAZVXm
/FrUFlx85c11UIHqSDqVJq7cczqW93kB5txOpRvJ/rOtJifncwqdv5i/zIDXsjpcKyJOwZphRPHn
kp600sGwcYyKYtrHUSn92RyToCKls8edfPbjHJWPqmDG0yTrNgDbx+QTNRVhZ3fW4xQXW0j8tQNF
C2qgg95A3l4O4WiNEWJReVNK1w06t2uCJNoSCFibYm1zMCOGfHcb4eYOFiA3fYiKt6v2ht7DbsdT
5bZjRY+NhBHkUO9TKbZ8qrYIHtfCUL2LvaIptBNVS48MENHQpegX4rjPBIvhEiiF96jGyiQozLI7
lLYM3JGnEOctHru8n27oTIsbI74yDNSb3ucuziNzrnA2L7dp+Z7XkCjgG/fGlY3w7/79sk8LBIFz
mxSAG9WPFEUM4U63Y27eRL27Zccngz1zEuqchYnhTFAXxy4YYV+v45ymd3VUmLd1VBsHVzRonY46
h/0WnVrecHoUuDiacp/bOVS35tjBH616rpAECuAj0wB5f7Evqqw55CYUuRUbIQATVcNNajcV1I6b
Bo1vcYV7ibscZrX0e8dh1nND5tFD6N7vDadG4RmqvB/CNuYjdMubm2zIy3tXRPIhtzg9pLWV+I4r
QW1OE2NX28YYVIsrQmkObuC0ifkAIiNzJ4Yoh5o8/jYY0jogAdY+J0U97BY1MVRARbZxAV65cuvQ
gdZFRGn0CKOGIAMLbB0497h1d2WwedFZMdZ/O8W+7ITOlU0FmuEOSj/qIZv4sYZC9GVz/XenntkC
OiQAVerYbgV2WQtZaICKAUQrb1O0WX5zY3QUeY6qWbmPY2Z+L6g4du1J1ahLP4oe6oGGE/9KSWYi
SjLUckxtt92bc+rc5CbU90wXTaaXX/NcxtoRVKetGRcL4BKIaYW0nesA3WDFLp0KuWstxg7ZZPUf
pBLihjjJm9XlauPGu3LO6cSasiLQr65ygWM5+pyq9JUN5G0W9sbVYW1ZT79/Wda8reuqm5C2S+Nn
x/2I5OvlyVobV4uuc0CIoFmdyVCpcl/E886O5cbhueaTrP++sjPPUD+c4DA4J17djz5pqh2Rww0H
xvvy269Mut56nxSKd70xgntqfhhY5rGOBmVPrguKdAJI6MuKOCtPqVL0yUp66Jo/l197ZWbI6fcv
izlHSeE4BDZqdv2R1vbvru93Ltp04Gk2CiinCOCcqZ5m7Msj+ibppj7GSZCeeI3ujRqyZcWj0U5+
C6HI6z5D25NRmjVizGkadgv/xuf0n5pNt1nUP4DM73D5ESvbU+d6rEF4kIyKStQ/6bzL8oXuWDps
kSivrYO2QydTpJXRls0xFSzeFaozfeGO7K1yHft9ccwtwNjaNtUCKGkooFuMHid/sezc+JBb1c5K
N3bp2kdoATYfWTnEJkJUMyqph7b0V8HnjyxFx+IEZ3t5Hc5/AdXhRqjMw7lx7Fir3aNz0eN17Efi
+fLg5xeZ6oCjypWdZCbpws7poBFRt8LDCUw3ttDaq2sxstW4S1JDYy4UHASG8824QNdrq7Xj/ORT
HV9kGRzCvy5S6PW8d0DCNAdjsiuuYQ84nWSaEcNPxDGu31haXgS4lvrNFv3V2qRophsjXuwSC4l4
JT9I8k/EldcNGxN+3vXQ/8Ng9MqC/kcGv9+THrGeme76kwjuhCxoILoqPcTjsNX1eG7vgPrl/+pm
FUlLdAZ2IbBdzh8JOp6XPG+22FDXRj8t+xcvWhcGhzxjN4WFTb5Tp9iZ0dbpeG4FTi+urW0FFlsK
CmYznAvxSIf0KXbmJz7EG4uwNry2wIUAeVc5t21YK9PPshPw2EMz6GWDPbfrT++uBQ0dWgoz5D1o
GJUPUv2okYsjzm+Z/r5ueM0tg3VsUeWCc9dhneHNM9KJJlqOeGOA8FPwz8tPWVtbzSlDlnak8wJy
izFy9nnu7lO2xdy6Nj+aS6YctQwwSyBrQBsLt/HB2jWCjr4tMveQs7beX/6Ec5aGddC7g1oK6MW4
CBAqVMlNnPXNbmR17rnqlOTKkFEymy22zJVP0pW/WsvMTJaBBCGnBf0nS0Zw0dZgmxV9Tm7YIFVw
+ZNWVkWX+6pKwZw47YDpY909j+rD4lrvl4deMQld7quiQAK1DixO0r46ZOZi39agh7sX0Sj8y49Y
myXdqNssis1lxp5yyR4ZxsmLp+m3UvIVEMirCDqw6pppTyrB3ioECaN2Jg+4XrND3Lhb+fa1BdCM
T0DseOglMiM1euaOimVql9L4msLPacdqRjd2I2DkY9+HwhbHhtl3fSI2ds6aMWhGV+WNzMcGNFcT
8sa10x7iEri83tqPDCKf5gbuemWF9aqp7EBbPbR5G7qm/IfkRnprVNPzFAnqgQ3AuCLcwjTp1VNQ
UEUl1CWxjwAHNWNeotNkmQIbgI6NneqeuR+cnqBFRTSnSMVGgFYopKH67KmJvlk5cvo1dGpqxx9L
4xooEB50msgvRyg6+9OlzCkJafcd3ZEgon5Y7B92LDYqXmsfoplcArojUCHaBETzFrBZ0miCvjMP
KPfeocEdkq1iGH13uU4OGs0y//0clMCqnI+iPSUO75jJPaeMN8LgFf+k8xX1CxvnBmxsYTdBj7J/
YFMCUokflz3T2uCaWdvlqABLh/OLR5Q+EIeRwnOcZmM3rY2umXUJJAQyrbYZLs5y6CoAmSyaeNK9
TkvHpJpto3u6gKMAWJ11lm/NzbcuS2560LlfnpwVn6fXEKqEyplUuJ91UfOjt62XoYKS3OWxV9yS
XkGIS1yOaQt+q9pN0Zf9AySBByf5VqrZN5qrKBtMUML/d1dyxpMCCvJdOBvOa5lx0zNr+a3DRt1w
SGszpFmxzRTpAayZQ9T7kGAubura/rw8QWtDawZcSHfOixOTxdAV71Mk76wk30iCrA19+v2L7yFy
Bl7GxnGcS1TOwIDO263M08o5oFel6yGJakfNyMel1WiCdxtdt2zJx0MD7QiUPTOxceCsmJZegHYd
CwUebM+w4GXp94nqPGlytPgPZKv3cO0RmvVye5ncZYiaMIMOdmqCxNZXzlav3PkuZuxNzXZBkgq+
Ago206IF6ahRBq7K0Zxp9x/RRA+zZH+pUYMObNiZ3fLLgVu1u/jl8t5ae7he/1GGdJVyDZw+dZ/4
ZQTZCdSJCZyTA6VtT86MBI2FFRMEoE9U34UIJrBnArVWDk/CjtT75TdZ2Yp68SeaYpHKGVmIqOq8
krI70Khv9O+vDa0Z/0Br0rsI0MOR0wHCLujcBd/oFjpgbXTN8quyAk9nX5/axL7bw7s1/3N5QlY2
nZ4vr9kMcvIa43JA/VyTHFAqDfHeu8vDr4QFuhZVnKEZIZoR9s38uwVgUwO20jKWe2I1gSkyv78m
749AStefqiVHX0MzkXC23Ke+oMxDehbN3ygBbJwgK65Gp7MyM0vkyal9zK656xstqfdt3MvAzkco
ias2vs7T6LUp1xySmI/IZUmX/pwAfCW0eAdT3OUFWfsKzQ1AiRKHa48zVkWM+JEdGd8qTqFD7qTy
RphxvDFbK/tKr1FVPLeFaGBoVC4tQVDeG8FSV/JoLxnZiNRWznS97EA4gbDfgr2bmwAPuPmx69+o
Agtv87sSV17E9OqDs3TqpMjSIdKcZ0+S7IfoxFbqfu0LNKsWWcHytlc0ZHP2SWp55AIa8RnaGWJn
j0r1RmC1thin378cwAOwkiyJhIUu0OYvX6rWq+L53ijnrXrqivazqetMFbk9TYvKaQhMR/8PeDza
QJRZtosiM7ppGqpui4Y5gYiN6DWCnh9osHPyCSUl5x1HQxEKIej+8g5f8ZR6rYJnrEoZfA5IZdu3
DgoPgCxvKWSsTaQWvouk5ZGNpqsQlFC2l9rtj6VKYsQz1Ua+cO3ltRgAzCg5VfGIl1+AYEuW4WMm
3d/LE7O22TTTtzMnLyip7bC3ftQ139WxHVByW9jLMS/eLz/j/AQRvUABeAYpi2KwQiN+yRzXt4Dc
7rdKCCer0ItpOIr0AgUBwHk20boTxtx9dAo0P5bikwvyunC5MUdr768d4kbVuaSyIxpWEVQvmFWk
j5DRbj10yi4bXmvtK06/fzHGhAPkV8ycAck1ey140Od68Lt68tMtQei1jzj9/uUJrmBJzyKThaxu
zMCyauu+z6N4ZxvpdNUhRXT2qCSebYU+GhY2MbqwgO5xRsfn3ZWj0/9+gKAu0I9pUYRJTcDUkEs0
tch8GV7timdXASCxmzRbTtGnSBIB2k6rfJgUei5/cLGB6DhvxUTnjULrL1RnzUSB8Ccr0ZXmGker
r7Z6zc/bMRGaHad2ajSshzeHI79L4+Gfiqj3Tibfa2X/QUPk7rIpr+xTnToKiErwJlJcCEdeHhhi
Tw8oTrQY99SPG5btr3vKKXD8ulczw0kt0c5hXMlv8SRf5nl4oKp7nnO5sZvWPkSzaQTig604uCbn
7oUgBq2nR8Lf0+Gfy1+wshw6CZPLIF8lq8YMcfC0u9kpmsgjJ/xxR4sfBk/ND0V7+Xb5YScTPuMC
dUYr0DWAEpLCKBSHasRcF/VBTdFrU+Rqo11kZe/qrE4xoVmaMKS/8tE+JJMDdaFuI0d4riMI/vv/
6JtGW7ZxBkprE9qKnmGjjhQ11n1ZlnfIcv+0MY2egKwNGEjKLRGgtdXRrLxcOgK0INQg8CkJCGj5
dNNClSS57V2n+1lGsjACc8nKv5fX5/x9h+iMTjaw4VbH5gUqr0P6aVu12MeyIHv04BmRz5E8A9+M
HSHynhTfupmsbQrNIUDCyjDd2AKWlu2iMtvlxa3dbxnoyuA6w5OxLEBnULQP2TExIVM8jZ6RJK91
N29kptceoHkAQ7kiFe0QHftB3U+E/GrcfN8bRutdXpKVDa1zPKH4EUPXHLzYaiTPFfADASAD/c3l
wdde/uRzvrgvB9VdhSkRR9P4nLqHpQX7yobbWhv69PuXoamK0nYeFgPc2A8jGvfR2eNVfCMIWRv8
NFlfBod8CGh45BwdZ/FUzbWfqBfVbqFU1mZcO757MPojh5QaR0nqb0UBNjqA2rYYDQHPOu8DHc2k
cdUvIxRNADSJ26H0inGo/nKAhV4yHpPMX1oXvZyOLLoD6H6o31fygw5y+a0QqoO4gdoQsgSDUNTz
7rZFgHGEgru9k+lcfSpRAMFgLtIKHctcwFLYtW4QKQOQqyIH8ejCawGJ86RXD4VqsgDFLevzdLwA
HyrHMAf6xAfCoH9kxhIhU1By4RcA1v3syxogVcGkgA6hYYAgwI3KwZvSHsgUCJh+b8Rkt17pdNOr
Ug7EMTNVKD9V6PINJpEY/3Ajs1XQQEnvsY0M9BFUlq3SneCse7UgxoPilJvZv6WUEYEHTfj7Ip3F
HxVoqOyJOCHue80Hi43+5yi5I70hK3lA08Gz2yq5BTMU9RIZWUdQRLbBwglkeTrVv4Jz4m/O4uo+
SeC3XDNJ5uc8zcooQF9e/SuBCJOXS9J4XVEwPCpzxwN1p+6Zp3G7t6K6fInmacE/d78Un1TA7RGi
fr3ojhlJ4FfkQJ5cF3aJvI79m9ncvinhFR5Szu29lZrGLobUVpDYmXXbQUrIr+lU+wOfGt+ZLWe/
KMoeQbM2/CUGChL3eQvPWg4gvfKKErwTRURqjw1l/9MQFpAiBgXPlMlQwejp5FeMgxKeJEUwjSn1
3ahJ760Z/cpVNI2BAd2IcZdFCSg43Lof2CGpoZ7gGyDDBqLAUtlPks3DC0Dj6Y+RpYDnMGU7+d60
DFH4fRnld7iLLrfLQHgTzGbFP5pULIDUcEseliGhEHKFcbhuSqE4bmc2+NRi0w0mVo3fyzFD3iS2
nWqHPpUh93NFzRuuXHqfcum+tFPqmJAWAtVij7rhoR1E0XrFwHPQc3HQ6EBc1qgBt8ur5ZYOY852
jmknYQOE0t6R0odcEDuAoUN5C9wArglkeMuNhY6Bk1glusar6Fn083QreuhRINJv0QXCgUyBsmm5
j7JqOIkouRXx27oDCX6W87/I9Rs/BHqm3iuZwXCSsqLdTtG2vqURozdVavOnoTph6d2irO7l0pjO
Lmnl8t1VJQHYqB3fUdNlWWC2KWv9sW3LbldRtuy60bD3uHOMaAGyjdtSkfw9yib3zR0E2HHNgYHG
ngMe0VTzc1wZ6tDWXCID0A9h7zjlrqhJ+l5UKE+60OT6HvXKOPRlaexcWbwieWHezrVQyoMW5vCz
iSe8DhFlMNeMeFhtciRLIdEMby75jSkcm1+VLwNz5n8dMj9RzMAVNKFAtwLWIgtc4K38eMl3V51U
OpMV6DvrlKdoHYwd50fsDieGmdn2WLNV5Tnblo7wTiezslgMVWRAPo/LI2m95Gl8nz+hsdXcp2/T
s/HT+u5+H1+75+4+emAvlz9qJbTXGa6ShlcsATLhaDZL4aHEEKE/KVsM6bXcbaAlvGxx7q0cmHo+
M2tSNdsxBVIlNacgctDVU1j5n9LYSsSvBKq6fm9E5wxc8hbkO8TsdbyDJBwP4uSl7qEOVy/7yxO2
8hm6kG9OshpM+OjULsB0Crx/pF7lNEymlxtbul1nH0G43qLUTSfxNdVWIW/pPXoAf4Ow9UCAjtyI
59bGP03gl9AFDUOcRUXVhEC03ZVK7ctCQo6sJBsh/NnoBe+vhXQZryJqGzFupC57Smz2gdjlmlAX
Q58+6curV2abD7ntArxoAqVB0SJmgbyEP11e27UX12K6YWBDxQoLpNvGfAsN5RvhxNdUDfDiWkRX
2AVD01a6hHH/1vG/aAv03OoH77ewImuvrod0JqRImp45xwR11vuKQwax7KdkI0g/a1p4ey2pCvTH
wsFHWIRWLRE9FDTsbfEwyupeJQRa5TW5xonjQdpFrOvcCB2fWF8zrX3AIb0BLZk9oorLC3zW2xGu
Nz1NwoIqMjTRQQqUBIZKbqPehLpgjQxrvvGIFePSO54aJhTP+mkI7ZSMt7PTI9ZbesQdwmk+L3/F
2SsyvkKzX4Tu6MK1kzkceLMv01oCmMk/EXwh2l7yF9zQ9z0EYi8/bGVj6W1PRZwhH52ZZWhkpRf1
t2SrbXVtLTRTnqsIkmzMrEOzsH4nExKUnQm0s2ysu0xNW8Tia6+vmbSKyqkcB8GOZMxfW3d+a8p5
w1v8S8Twf6kkrINm00tf2TOgsyC3Fyb9VlRMHHghEoSTwgBdNHJAgJbFTT8BOJ/8j7Mr25FUV4Jf
hAQYY3iF2qu7ep2ennlBs9qA2czO19+oc1963EUhlc7DSHVaBmxnOp0ZGQFmIr93m2f0P/Etr0Zz
2zuQ5IFipWmAwsPvu981hMWg4uLLWAZ9ZpshQsR401LXurMLtAIbltE/gaTWerM6AxyqvvL/ioiD
GZTZMWhnsgqZn4nGxclsED+YNR1+xigegwQ4Vq/Xt8Pc9tb8TEpjxKoyBWvoVB5sng8rT0UvVeF9
uW18zdP4jd0NKomLY22XYd3THxCf36ZlfUu4gyXT/ItocC8pFWQMnUjugeXf8bLYCLPelFO8YDAz
1qljsDzO7aaNhvIIcVqxcybyQmyyRRMzeB4a78X2k10MZe2Fs3zGinRUljBbv4DwRHFMKxkimxkI
+ady34p2YZPPrLcOyOojKJrGESpGxIKIauUR+ZUTSQ9dRe2FCZs5XHQyEenbHGJlA86UcgpHE1T7
3dd8+CLcLqyXCjpz06Q5G9RKJ3DLAbszuN4JgpmQpi3pblLVHQed/4Lr/49D5IJD0LlFeDqmAE1l
Coqi4bCJT/bBCetQrkwjMEInUBAGWhn33drcRMHhha+iU/bVXS89fsbV6UguR4zAOsjcPg5dlb0V
vSCbtuKgdLpumXNTqFk+84F4PmPnjmnxu6SgwScPQyRXzhLL+9zra5ZvWcgpNjYkakTloXuN3bHx
luY7iEvoyK1+iO0EWXH7aFrqBbnjJzdjC5HRzKzouKykQp//JDG07bb7zAIUi4L8O8hAZYLUfL+E
S52xER11VVYjtUpvAPMuh6yy16TDtzhz+NchMd2wtOOUB9RKl4RV5j5KCzBSO2pVmqFI7064F1QP
dfWdeF1QpguJ2bnxz79/iOIdnuTIR0CRTRibacJ5mb4DxB3azYLTukh2gwX/hMmylZUjw+cczRDU
g2/9PVTmsi9N8Dgd1DoN1c7+BrkC58XcZCtjb3xrvxZfs5/m85AEbMX2iNYWXMKM+9TRW15XpBPn
AiVS5W8doBNXfp2/RLRS6+tWOWM1OmprqlsAR0DAApFkfzrVvEzAgm6NCws1N7pm83J0/KJtOebR
Ivuukj8K1jzd9uKauXtRXVoQLXaOIKBLkJDq8hcQzIMc+PrwcxOvHfTYwp7lOZQcwShx5sVJoHYS
VyB2WNJmnJkaPZ2B2IEYPcPKupCVVWq4SyN/wafMvLuOysrAMuN1UwuYiVVsm/x+8qIQxMULW3Lu
xTXjRhug0fsRAUBDtr+V6SKbHm1umnS9HbwiPaWdXdDj2LJA1l8zbwz4eEvrLozaPE/XB68RQ3xo
cLLaPrpxed+4bI2uTLaGyPm0MO9zM3P+/cMDXCVEbMeMHAci9lVVImDL/KVpP0/vhdhAB1UltWVT
07TYcThLEctBoNctOtlpJgJe2ipkA7ul/ox50owWpQmv7yJFQa7EsjBu+nrFpbMQrM3tTc1s/QHt
F9Ag6I6p/UrHKujAjFGNN97PdbFJ9JLa3DEd9Gx1/S/PnN5d4bwnkX+KLHmbFB4wlP+uMveZ8q2i
h3URb3oCaFes+zpFptyd3FClzhKz5uV7ANX5S5LIKuA1AQMQdvWLQYTuMI1jDnEpR+UrVBnML2bj
1l2AGmX0+7r9XT5XHV3uh0P317VSMGopp1vnSeuvPDomK9cXd+DgvQ2qaFIdRSZVZkYCKKwjWBgQ
9Dgy3dQcVJd1JdhmcM5MhFlVdodxKMsNlVW/YSSpd0bJ2l1ppvY3L8Y99/onX7ZZ+kmAc0inLPd8
cqzz0Ufh0WqtbwCesfimc4TqffGFEnlUnY8pBkVCQn44Cd0301LDwmWnQPW++EmyUfkMtFc5Tbf+
+CZcvkb4u0m8vyz5dX2GLm8KqgPNusjIXac+hyAVuPJKoFGyHZpgAwAeFuZobg3IvxYlO9DwKV/Q
Y5xzP+RJBK1i8OJdf/3/QqXPjpPqKLNBVGzkDXwCcDVN2EZMPIsmV4+q64xTE09pHWTAFt5NvgkO
H5KrDbjsy+3UGeUr2MSIChqeRmcqs+rb9Vea+17NB7IUXdFwIM6Rd/K+641nb5puHFoLW0aHIi+f
Kht1cMbv86oTSPCJJRa4mRfXAWlGlJQJOEgwuujGXYsq4qaNCroQ0V0+GugnNUNHMqctzxxuzY/J
eAA1Iorz79enfG5sLWix4zFyJI07yAOqTT6KwIr8dc6/Xh99xkR0AJrMc+SFJExENVUgzLukz7bY
RIEhb+qDNXEF/NdEBuY22YCCLBq4vH2fOXEwJM43q7CW8pwzp40OOstEkVDR+AhHvaoLzKz+Zjhy
BUFqHKVGHaREUDxyqSllbjk0i8d92rbzCE9LfFoENqdrJZgIfIMv1HnmVkSLYRhUoBJWYr76PoXm
Vg+aGVLWgSWHJ39Il6Btc5+hGXKUyqRoOIDEzjnYKxLvCRQ0UCK/CZiFVdesubS7Gpw/+ArEAkEs
m8AFPk+MS/jbGXPWgWVDNRi8z5r8mNf5V7TwveYNWaonXW44M6keSzQ9mnJoCSc30G49VhYSAUn0
5gpDBB4E1LsCWmJgZQsKr/rRj8kJ7JXfZQLq2OsmObM0nzBnEnE4RNFgkkiqvJudSA8GtFDXVu6M
C4+Y2WPs/PuHcJ8yELEOCrcVsHa/MHk+EutyFwOBH6I893b9O+bWSDP8vJVFQSacjR5YARWkHVoa
L2Q55t7//MgP72/FjGeTQid0zp0g70+Dx0DK/TdCm/j1d5/xKUyz8pyNNMl7To+T3bzkUxJWxN12
6Jst0v6pcyCzWd7UsoXdptm7OeX2GEFs85hacF9IxqM8h6rihqTlTbciqqMDhha62iAYdY8uYvCM
fSFiYeC5ZdCMXIE3tQfqyASzl2SB8vP8lUOeMpw8lWy8NFsSfpqxCB3fYrGG+LLCB8j+LG9+z/HP
RBairJml1rEtY01N4snehToWgrfuLvJlME4AtkVQBChezCpbXd9TM0K/VMe4iKSWUcxRSm6HhG2j
mniHiKTFa9+bIH+GZqxYm1mUAZrNaBvGVS3lyksrsZTGnnkBR/csruvEqUcVKuUdSHhCc9wWPeTv
AiihQ1sQzMTekg+7bPuO7mBqFM3jxK169CFCNpqPj2nJbkrMUR2249YojVG/a46qtn8Mg/yhiiUe
ipn9rOsKZU5PM9PCVijMZDuqk8mfWfXsJDcxp5hUlxYyOjl0UY/xGaCmWV5C520heJ6zEM1ftTbx
zDiV9tHK4ywEWYfcDAW1w6LJloiK5uxE81PIKrcDHyN0y3v5ipDHyC5eTetR1WRrKID3boxMXC0y
sarCyjvm0SMYKUJp8SDvfrN+icr6v+rghTuVLjQ0VOWAcBenUrkiL/bBDbND/YX99I/lvl7TxzF0
1gDBv8RP3jfzxb+3Du1dspNP8nv+3bXXS3p5l+0D+/XfAyzLeZvFCnpt1MxfM9bct6O9cLbPDX1e
vw9nI/TxIqYgPH007fqJVO2bV1kLp+J/pc8Lk6cztbVZa+ZNdWaccdDhhqbAMgS/XfPSpckYAtIy
0JAl1RjmRT895KyN1kndk3dhu+phdBGMQ/eRr+KpdA7gYEEaM/ay78aExKafyniABk/UgFO9IT9E
0/WbWpnmQ5ZBwLRrKrk1Ks5C2nNvZcWyvekCBPXef6fLyv3SNs+sGGP223DbzeTLVW38HBZp+i47
FYed1+nDekhleaDa96AvV9w3ib9WdNjL8b413q8fK5fHp5/EoAaz6jq0yh4ntbKNAFdRqON9E0O3
sOhz+0mboLJBP5rbowxuCecBikIbq8terr/63NDa1PRAhXRIiKFsC6L/dV6N3tYG7//m+uhzE6P5
xEa0fS9yVx2b1HxTEduJUaCxKhmeyox+v+UZ/qcTwwMrpVcy/9APX0DwGBS43vrlc7vUdnvZ6QKO
/+/mcd0EurFtDuZ9Ztsr5rdAfFcJcGdOYgf5SOVPQxG1n2xUTRb8x+WjxNdl6mQCNvdEARbLvZNj
3ztNHTJ7qbP/8pr4rnaIFCO4uI2hA+bWVF89gLq5EMjOJV9w9i7EB3Pvr50fFLV0r5eTd0ijLuwd
XNRp+VZnolmYn7lP0ILe0c6obUwuO/h1Cs300gRTKxVAGQkrHs2wcRZpwGeepB8SXdyUPvp4vINB
oB4XZWHGVECdHEmB1+vb93IS1qfaWZEYohxohjh0cOqAZn2QmV3o1WgGNQL8z4UZm3vK+fcPHpBS
OaRZbnkH2yp+ojn3Hp0y1cY3+/c2be87dDhurn/OzNLrrpAOtGxHwcnRKyC2ooxsXdEqC8Ed8+O2
B2i+EEQLniBGOh1Hr3xN5Taq6CujCxeRueXWbN0Ze1RkTCw3EU4gOzvovR+c3nXQBL/t7TWH2Fo+
WMlk7R0YJMlMPuKoBYAyiqObjlJflxmdDJGWEJogxwkS76FfddU9FX0XIGVcb6FXGK2vf8fcRGkW
zlKQPYIh3jt45L2H3jo04QOnjrfE+HP9AXP7SDNxsHD1oo6TCWJfXRu4nvrlc/qeJEsk/DMfoHN+
gkOl6oCVA888t4MCgmJG9zdTYl0sCajPoEB8HUfPBAih0FuUHF1ZmM+Ta1ePcQxxaUfYaPSxyvLg
9udeEcflxQpdS2nQGjRexy2JVnY+GVtleHSrKkm3gqXunYy88t6w6jj0iDVmqH06WTAl3Agg+2ft
IntqwqKa4vWkjHoVO9VwGoex3WXgL/+KE8oGS0EtyC2UJOAP0NZnTMZ6zPspPuJ0BG7OU9/SmKg1
GY3bdpgOli4JdI+U2U3HVsivUTc8yChdTw2PAyNfLCbOuEUdLo0usDSdwAMKtOQpsfsdZPWC1DxZ
7cNZUeH6Tj77js8BO/io/nW9IGbz3bp17WOZRkbQKCmDgS+Rsdpng7s0+nl/f3DsRUWVamkBbSOX
VTtF6nSVOq0Hht+GjrtsTDt078Xqi6yH5G5EI0Aw1VX5KKOy/DNWJd9MkEIEdaUDPaXEopYX9FbJ
gtoQyR10M/mu5xYrN5VTFr9EwyCdfX1WZuxbJ6h1eNoQO+pRLCb+34J1YkXQJAfOsP1t42vzQuqC
+yBjG47cIdU2YyNZmx2BfgYxott8ud4N4lbuNFCLeofOMzaiUXnAY/5uxH67uv4NM7tTZ6hNIcWE
Fk88wEv8djfSPDpx5XzpZNIGFYdzyIuM3Xas6h0i0J2WHZ9wMPXTvXB+FiKHEJlcmKm5D7H/3aQk
5yXUnhpUg5TXBzYKaD6SF4N/lNF3wZeQATOGpreJdJgpr6txeGPJvTDy0mOT0HhhLWb2qy4QGZl9
4nVZPR07xwit7g/6SgNXvl5f6Jkrhs6GOgFYYPUqT45QnHK+m4XsviPzAp22TqH/lWQR4Ce5lVe/
THSZLS3KzAmoCxFBHhVOwEEQXQInCkUIvoIb2SpZnOI0fr7+YTNLoiMhJ2rDYZvxCKUbZgVJ2RUB
S28RgvJA0nJ+6AfXB7ek6sh26cFsOzsUXrnuehDfJVbkLOzbmUXX4Y2W21qkRAPqofG7VQvFVTcd
V3HMbjtDdUY6ALI8I6+d/MgbEox5ipx3vqbtbaPr/SGgFR9tG1fjgzdOQS9+S6sNerWQNpiZGV0d
NCWIY7vGRKDMhgOP2LtM0ZwjxIK1zexNooWXJimGjEnKDjZ7afOvXNbrLhZhNjULD5jZmHonRo2+
8DTvgFQlfQtGGSjrkA51rOu7fmZy9B6M3vMFozmu78IV+4ECAcxM0CZa8qaaj693XXRlNE0yx+wY
CYrt4glJPmg//pXFgtXOzL7edeECH12pgoPnJb6L3CEk8mVyH3Jwjl6fn5njQG+5iEHmkxu0wiUI
kitBNLA70AWIUJny1JXOC5qaFur4cwtx/v2Dh1AjyA0Ko/AOGThczrnSLbH6PKQghrj+JTPbSG+5
AB4R+rvKGI8tNDmz9DG+Efnl6+0Uti0VwDK45nIbNYTan/YALKdBbN/Wy+rrhLi24HFS8ck/CDiK
1wyUOmFZuuNukM1SuWJu+jUrpknTNcl4nn5anzy7+VEm8kfVL6Ua5raRdgXJezEBM4vJR9+mv5t6
UqxaQ9qBEPVwKO023ZpU/by+0DMmoTdayNjPCG/EdPTzB4uDSiC/89CFgpL6bT5Db7Fo0rrO/O7s
8ZwCiLIibDwvyIAKuP7+M0uhCxtGIq/cxBqQ/2lYWEPcoqHgApmW0ktzw2srHTVdx6K6a4+Q+QR7
PKU5bhhglBOsN7fXv2DG1HRAa1y1Pp8cdIIq3Hils0nSpZefGVnH0o9oy51S3ysBqAP1l9eQJJyM
JV89N7iW3pNdH7Mc2MBj4wB8W30x2l/X52MmZtR5TdOYSmIZMWITs3lh6Xga/O6RCUB6uRxXJMrs
0BL57vrDZtZXh9ZHLONxmcrqyGNwDYjCj0PQ2xgrs3YWMm//ObYLF1kdXw/l184CPeB47Icm2aBF
SgQx2keDPLaLF+U3dGeM7pkzyCNPfBDkUPSu2gAD0q64y/11AzqeDfRCwLxAeentXSSEV5LatgD5
oyhR6xX5OzyDvW5znoWIjPiq7qT/en2G5tZZs4A2Snx0/HTVMSkMe1NBJ3Mtnay57ZzRkemGdGPs
S1odva4NvbL6nhjO+/UXv7y0ng5I76HDIcyE0APNxMaxm0019b+dRR2UueG1/Q/O3dJxakYPpOjQ
BQUIHZBuZDXVS0fwjGfWmWupVONgnGt7ovuq3CFAmB50TRM4ICq/ZYZ8vXeiYW7R1DboDEeT/DJK
C3IuNjVWSjpLLPgzqBBfb5rgXFYGVElwlCHvGSZ50m0o6jSbCg1WYV35AGwaPdjV+yw+cGtE33YW
LzVsXJ5AT8ewR42Rd9CBRU/1sJaRgILsV/BZhWO0gIuYG//8+8cgrLSadCyb6tgNSHRaSkFCXZ3R
uSWg5qxc4rmbe8x5A354jIsSrBKNQQ9g3weBUxClfGWmd3FRLhxAczv5bPkfHtBMXdw6foO7LGCG
Kj8h4k7ipeP/svtAx8C/g1PfaGqZptEhRjJ9HOoQWMbV9e17+aDwdAS719OhKBr0aDuDDZ0VPsRh
a7kQETegugdF4L4OfT8anrsmnRbadOa+RnOGlRGZsad8/5BYLHo03UisrbS/SaHI9HT+VNJGrWHX
SXTwQexb2mQV0Zdzk1rplcGw2Bwx8w06Wj0SVWVOhDqHqQIwywDmIXBre+FuPje45hWJqrOk4Ri8
tp8cw/8DHe3f11f7clAMsb5/N5JvJW0pFRgMMkqME3KUO9xrzZCYHgsQoj1lrtxdf9LcN2h27cdZ
jPN6OjMNdPfQAtv3hre5bWjNlqXZE8dPyuJIwA2FNnw7CmqWrq4PPmPHOla9rSpDVLlgh9SGuEHA
fDreuwWEZILMkH+vP2PGGelMqbWPq1XswZwtXKtIWkEwcwiiHjpm6ettT7D/XWc3zfOiKQ30d7kG
KElJ2MT2wYOgCUsWrjxnHNTngMzTqVAFki0TWOGBVFTdEPLayeCUesi9j0kTUoiiV535y5+an1Gj
Fj5qbktpNzpjbNzOSqLsCPJF4YcDeO02yu6zYWHpLxvHJ7Uu0PB5BtDi0cGh8LLUtlaRVPfmyP7w
MbYRIi7xiMzg1z/JdRWJk/tkqrujgoZnYGUiDYxieouL6pmjFrR2nelb2ftPWUagdG3fRxYYFkG7
+eP67ri8x6GA+e/uiEpf5q7w/INCdbnxzhemet0Pt7W9fVLvyu18UHZMoMLC5TOJ1fe4qW67jVl6
2pK6vkNsC7ySynO2BJyGVl/dlvK29KwlLgwmM3LA4GWRb/P6BRyWQQlViNhdyiteNhpLT1zW9nBW
/oNsRj0ABDYl01tmkgclyo2w2D72OXiys8fMyBcOksuO5pOiF0W7Xlw4CRSr0He/grode/UsH2J9
o/HNMuulAHVmP+kZzc5t28kyjPrYylVvJ2GS+aFdLGEaL5u9peczC9UZcevy5lh572B7CaYlBdS5
gbXDsILraCwGTWe7It9KMb5V5VI0OONK9BxmOUIEiXaqO/q4rVKbntrSf7BEbwO/4wPR0fYLx+zM
CtuaKYMhKAZLKkRSoFCzhjrcyuW/Y/o8VUvn+NwDzpP3Ia41agPEqKVojzbqBHWiQhk9cssK2qVa
wQwxjfUpl5lKPiBqg7jwrtuMYbQ118jlr8luKFf9PYrvqym86+/KU3OSu/zJ/po+8M0SB8bM3crS
E50dF01B/PPTW2gK4QQO0n5tDOti43roSA3Y75t87n8V+o/zOHooQLp4juOfqhbLtAY97/Wh5/ax
di42nLmTUxvNceByVTjGOmmWoqGZofXEpnHuQ+oSvPVkmG9oXQ4KphZ800zvrKVXGH3atpntymg/
QsJ01yeihAZBf05wApWYHTOPtPdFPLj7fgRLbGKoaWPDGbz3UReBpshru6+x2U5fommwF2Zyxmz1
gmSflxBz4OgOL7oUNJ22v8qT6VSR9K0uQJyTZDTaXl+z/2bwc/yEL/zXrtKqjYzUV9E+cepk3ceT
8wzeYxvcttQb1lGaZ0+cVM57TuVf0eebGgQA7Tg9EntIdlYEgTpMQPe1G+z8dWobE10izAROKYui
IHKt6Mv195w5sfT8iVXFnUfMuDl4zdSfmjwRj6oXTshSKe4y1vE9gXitC7jRkDxGjkMXMtIzK6Fn
Vfq2AnfGaLaHJvP2KSjc1n417hMiHyPor6F/qV2ols08SC/iYjYnxiI8SNIkSCcVps4JmhXQwf5G
xFIteu4hWjg+SvB1WpKoQ8+KY9QVCZhHPDBBD/l6IBT6WY5YwNbOPUm/W0d+JqahqA+d5ZhrgPe/
iax+bnxw+9mpB2A/XUo6zqRkLT3lbnW+KAiaC44RRJNGcBlXNdgqaDL+LSr7zJbmJur35KAhZU14
mT5mrWP9GAfBHprEqnBaub0QAYQuwPKOvh5nB/D2+FDyrAOddoLS38QNkER4lfOrddn0y7N5mq+S
FCcq6QayUASc8XB6bq0EOhik4xb6Y+K0ONVypBuVGN36uvnMHS+mth4t97LKSll1aMYkztGdOrWn
dGgA0zDARR4hnUaMxyTtALIqJ59tatIA6pdXufp7/Q1mzm+9fFEbNB9BttgeJhmZL0UWk1XKlHHy
VG8C/NcupahmYkCdFyhOSkt04OE+IPlpvLpdWYUtQBmg/IuMBV80t1TnPf/hCCUQzmsn01YHXlHx
g2ZpGvJYRu/XJ2pu9PMEfhh9IG6GrVDBEUygHmjs3D8RKOEsuJm5ZThP24fRMzVKP42iCkX/Umyr
idgvvdmzw2gPaZCRoVtIp859hRYLZEpSFyFbdSDcUCEUvPqw5vbjLVP0Sf6LUSl62TUc/cIszKJ0
xZbwvP/XVf98Hn5S/+KlsPsEmqTH43cjeKcBDbLgN1t5YR/S4P5+9T0ONlVw/348ru43+O9hv9/s
N/er1f3968NzFvJg/xz82m7/bJ//7P90wZ9mffe43e+D7f51H+z/3HlBuN7KYH06HNbr9ZfdDv98
O7yEu8P2dAgxzmp13IX4m3V4CHfH+9Vm8756Ov9ZGK7eV6vd6n0Hut+F823GMZh6Xp0xyMANPfwO
oW7zPQY1ylNU9u0q9wgysGPuPoBl2Fsb6P0O8iSrgH8g1ett66htdTLySMSVyfaqZ1uX1yGwhAtb
ZCaqM3XWmLGfqKghQLEfub8dYkBapbEzu5+pS8JoqnaO8dzH3WOFayIebrP4C9ow15abrK5/22U/
9Em6jOST0/Vjow7QgnJAHzZa76VlZL8MEaULtdXLNmbq2XgT961saBjbmzU0W+w3mi450f8avi9Z
gRYoGGbMK1s56uC4ZrnzyvR76g9ChkwQyJ1CPdf60w6O4DvIJxSrtCvN1xYar69FFLt/B8a6LcvR
nRnGSVoDhsAjEJaCH2E10GkdKyhh2Hm/6weHPEGsM72rTEP9UN2UosN4KiaAp6kSduCwzulDp7Xx
iX4SB71f99tpyqywYHQKZFzneSDA6fzgNhNIJScrP2tdpEOADRVtiww5a7+YolAmTo8jPrdSJyh5
Y0igL/AW/yl1e37ub0dkckfImbRRHk7/JVwlOsJ4yJy+P1qVStex3eIvEtduH+yojlYG5DbWbsZd
9P4W3asnKDL8UD3FjSpTISmofFddnz+4NShaQWoo1nU91X3QGSb/kkUJMhSkIathUCRM6kbduQZb
Ykya2Rh693bid9KqLVMdQISZs8A3IcgxQSfTW3AaM+PrwnNxPAgwBCfqkAgVP0YJT8M4r5KFGvvl
I+qT8Jzb1abosYB7Sp4H73maJvTlHBz0jV63zJmsJ0oz/56BFDRzQMmWdD/41antjS3jcl+jN9yw
wMzk5aFRqFVWkEeuiBfYqbUas2ghTzIzdTr/DyQl0UkhkWRDZiaI1EPN365/1eWAG3WSfz9qRDc6
WPlLdUhLo94mxB93BfrqHxhr7FNXmZCtjai/vv6wmSXyNMedETGlTZFmwC9JdRyLpLlPe8c/Omba
5AFKnOPq+oNmvKhOrC4UIbQWwCuYpfmn4Mm2sWgKzYql693Mh+h3f/CVCZ4gmQu9YHddZISsXBmf
LMVOblMtAcxmHuJpMRcxBRtwcWDAxkFY6edUo3GhPRU/r0/Rf4rNF3y1Xika4rQrGrdKD9RvTQdA
RVr3O6sSmYO+G5xAoWoaA6V5lzQWhORbSoIk5nYVgILb2eZx2tIFy5rbg1p5mDd9R/LalYek84qN
wfP459B2xAqJO6g1n7rsOFlNv73+4TN7w9POKDp5ZeNDEHRv5t7Bbco7U5Ang9GFC9l/e+DSvGpX
pm5MwbhSNmw/FAz8nNIuex6OkGn9iphpuKM8tvfEtZtnKxtUHHjDAMnYzBn3fsKaNOzzqF9l+WCs
nMIgb4NzLk/l2W3kT6ZOm8TOJ63InfLgRxXbTWjrPgjRTfflRGpoEdd+tOCOZxZVJ1Dig+SSuFQe
QGiVFUEX4RJpoE1z77oodloCYWLZj0sCRTP+UWdUGswuo7F01QGq0cMOlFD1tmUFW/C+l7cMpI3+
dZJCyMlmnOXHdMzQRX5gLagE2ULIefnVPf3VDauLOTa/OnZ2epfYyTqyrZsiPU8/0HGBdaEGDzoW
n4jAZm9jvrDJ595Zc+Qx+imypAK233Jd7OBTxb9cN87LPs/TyRKGvoMGUCLdg925b5niMqCtEUAC
C1DwXjk3BSKezphA44zFhQdQkBHJEDwyJOgJWwKjzs2N5s0cf8iZ0QgFOvGIB8Kw/rZJvr4+PZfT
mZ5O5VRQEAm1BrDrAFSFU0pPTmpss9y8y1tyApxq1dqQW+DuTa7S03mdujJ1EqNCm2pZ3nuRFXDy
F/SMC4swZ1TaVd+PGNqmLaDCqjGHwBMLGSkCo78tmPV0SiejpMgQFVC7oQRTkks/IAnUBK+vw8w2
1SmdkBQkY14DVmjxNdRtIaL8l9ZvVrO0QefGPzvVD+mWxDRzOzOhUjV6p4JVwZAdU+/ZXBKemNmi
OsPROEIVOJY1RLAyXAGBEPhNkZS+bWrOy/3h1TNKyWQ6CdAtCVTIElq363NqBOn+2NvEaPK9/piZ
8MXTiSsy3CaS3PRLkNNWQN9lbdcHcR/zrQP6oG3f5Oi39Mf+aBS2vYHqUvpArSyZAmaYS3f1uWnU
LL1tQT/XwCQPjZE9J/a4UUXzev3z5obWghRwiNoqddFTaJlDHhhxHxq8WGJp9rAUnyMUTydAciBg
5Mc9OEXGmAeFkUJlcnqMh2/u+EJjoObRe71gJzM2rnMhyRjcLtRzgARz1BA2fm6GZuXKoPSbYeER
M6aic1jIqZcmUhrOwUeEH5tZMHjQBKpfSf58fSlmvkGnsIiR8KzzAkeSdNxg5F8nFa+sfskLzqyF
Tnjk5uZkVU4DRFtiFxs+WvVG5MzbSelUCL5bg6yqkcV7WcvbSrmeTmLRt8KUeYMPKp11z6MAqrGB
hJro9ema+yDN/qlKoacaueBfkvk9clhH1MffxiEFHUey7gzBg7ZurYWHza3N2Xw+OJu44gbKAmiS
dOTgw/z5KWHxnZXwm8SrTY9qJg7UMoQTGL4miuQWUdqdWatDSW70IDqhxdD0FoqmQNKRwlxL39v4
dnpbzEq1a0jvTr3Ve3l1rNB+6bARSdkXn97GoeZR7fD2qjxOWuQkDj4kQG00viZ5t5rShbvDjE3r
9BWsmZoykwCQVtlW2s+t/8duD3Wy9PJzw5+37oddM6JyxaiPl7eTfVY7T6ARBCfYvjCz1+s2MLMt
9fb/wWqU6/RsOCqz3bqu+zYmiGsKs95fH/+8vS84cF0EshDQEzbBgI/DLc+Cnjkou/+PsyvZkRTX
ol+EZDAY2AIxZ0TONW1QZVUXGGzAZjJ8/TvRq2pekiHlqqXsEsHg6Z57hvzWGXPt5hcTGMm3aToR
uCn6ubiXM00jNQaxVDdPCCsYO5b/xfu3grYNRV5d4z0QzgCfkAtFfz6uZ2wS6CiGUYvz3In5rknU
7AD3zHVwL0Rv7nxfSqC2oBxoG6Lcz+0hS73shCrGZO7onuqp9iJG81+mIQ9wur+Qsr9ljrMy6pYs
My2FrCq79U5KphHL7s30xCVwwurbx4Ni7bstlqqM5ZAxYQM8EWuAad7vsWwTH25LH1995e5d57/f
zM+1RVDQwJeds0iCt4wM7bgxbmQ5t0C1tVG9WLEC4JAsy2BL3HlzzO1kBO71uZtfrFYA6fJSK9w8
Y4l0v6vyTY9v9S3TzZVXs/Rygf5gkCWp6alib65+rR3EVaun0rvRel15LUsXF/hPB5lKU3YKptQD
2XZoIjlnN3aJtXtfFBoeEmq73Lm+mVFGfYooC5r0wU/lDTeWqpVRuURiMZmHgdICxwAmwU2hsV1f
MnlryLwPMgVLJjBeNcQmaoJ1YN3ew8XlTYqujLrQDrcIKCzitO9ubEnXveGdJXdpYkH0yCztIPgl
tE3UmjSi+sVzymhwZOzyny35XLhSsGQIK43O5ogF6eTVwV6NJNjCWiRx+1luPp4Ma+NpMZMDGLMb
leNJSJXDsOc5v5UjsPYxFvO3mUSWIzeenYYgbw+ITpSJnOS0mQUozki5hWqJe+WNp1j5HktWbdmm
c9p5tT4hHyLcpqwcv8NPO4XhmBpi4RcOj4YsKPf5nIc3gLr3n89fAsfIFxptJBDCm1Ts7R4Uazfb
N/pNyv65bG7Mx/c/jr+UJWTezO2usRXSEjhJKpWe9VyFN9bwlbm4dD7onZ4R1JP+qbG6qK3ZPoX0
zvVunZVXOAHBkjUclFSXo+UjzwUToxN1pMmu8TPktAp0Ry2k89yHhY5uU6vXThJL+nBBEbbtwrjp
5PAiCv03Pr818LUz6kyKL7T9RYKHin8l6t7g/NV6Tx2K3Y9n0QrMHyzNEURlkIOGgPVT43RxruUX
BlZx2UhYYUzZnkoaMas7GJ3v+qr7B+l0Y5IP7IXk2YHb3rbXemMjQ+rGCWbt0y42f7frrTp1lX1K
OQxCJ7d6LHl9QDP9xvL3/rgM/o9mTAw3fVl5p9wmp7Sj+2xSrx+/ybVLL5YNGZLOy1OfoVcHmuw1
JbC5FTC0srv9XzZl0yDhBiT5k4A8vQh4bOk7byij+abN0L/72Dv7wpJh3HFJGw9L3alwqTnnui13
EBa1p7xLQyBrCMeZGm3t4RCU1ZHSdg3qAw5/bDDuHkbgJsn0IGBq5ugcdIN22tMuC6KhncY/4Qx/
p9kPObTWOXmuApt8mXPZvTHbamg8Il7jm1bhfHIMz79TWGk8cruXJuogDbjz+pRtszGwLrA4szae
Tvm5kax4SQsGuZapAv8WnrTyBZfd0FDyuYZlHjjooXrJ4ZoXZu4/Hw+OlaZ7sKQ0d64PuKCXDUQt
avidVq61zVJe7w3x218ZtoCLmYRXxROv8wfkp5khQsGRPsxTP+7Gtoch78d3sjLDlhYW9uC2hePX
GP1tbaIAnGrZsecAopVP/sDiKCZIH7iVhi15YYk4a0xcVXPcWU8f3/77m1fw7wr6V83beW3ItDMh
Ebyy6LmFj6YT9fUUPtSDN7wKV4uNJH3u31ge135usR5ZchKF7YTQUImu3wIfPbQVDIUNMw9VkF/c
Ud04Ha90RP4dN389FzxGQ9B7GudU9hQkVAQOq4snSifRVdNCndh6KiGu7mK/HgyLiQeez41nfH91
8ZcN9FQXrJ6ReHty4UsR68bZOzWckOyp/mU+Ga7sL7WWCNFR1lhq+1SmX3swlArx6KKd2jq/Ph4X
a8N6sfrOpT/D0JsAJ/fdL9xyJuxf4UyayIZ44pMje1F+WaarRFsggGSCSIln43AE26qIQYi1b/zC
ygq0ZAkrbLeqNK5zsqh3EV7zG/5d+sa13//MwZIZDPaLIiVHEr1q619S1wgzgrdWXE/Ot5E0jx9/
hrUHWEz+Mtfotfk5BFdOds+nejsPt6biygxZupvY/WyNKYX1CJxBtj3Po4r5d8izjnsOFGXksY3+
J2W3XtfKgFo6ncz1kNY5LehJV/UdraaHrnLfslTcOumsfY7rG/xrwueNQEJA1lCoM6cwmrFslrGR
dbgJrvusmLV7S+34fonhL6kSlahyqfXMTpWE0ezgpOcuyy9hOGy4l7EIZ4sfbGzePh4A7z+Wv2y1
YnXhDtFw0vHZgbYvAWRQBF6ewojkcz+wmISjaZva81DpN9ApOa3cVcNrOBykr25U+u8/QbCUvEjG
ROtJuOjM86Wqz+5UP+U9g9aH3niCtTni/PfLI40VagfB1YmlX5n/UI+38OD3PzSkpP+98ERqHdRu
7YCRNm7FZL1BAjBD0B7cdWX/i87ND2aVN77z2kMsPgPaVW7LesTh9Xw+u1DqR7ZpbxSPK9Ej/tLt
ZirmxilyDpBudtSzckzwQGkZPBRdYF5hKOYlYT/rP1nTeAlnYRV1RvUR1BzgeXGYg+cRsVw78Ts/
24Apn21rinQXp3RCSKwlMD+/r/bWSKeDbtzg0fHG6cj8cUwMMjt2vqcshJW2/VnWfpuYgd1KHHn/
NOEvmZeVmhFtKrzxFHDAwZh+pXqAR2P/PWDXbK4mRXepq+Tu45ny/grmL7mWNjJWpQ0XhVMTZnsx
dokD9gzKts9dfbHST7LMKghdsVWN8tFT8ETJwnMp9ffPXf46O/9aHptSBYLZ8KNRAPSaRibZ8E12
t+Tra6/m+ve/rg4PNzlmLJtOmWpLBFjV99S4v+C8IW+cqd7/AbKMdaqDYcgqkuljX8PlGYTpyG9h
fFJjw/34/by/SpElwWgSXas7z1XHsZo3bvjF1nVMs/s5/PLx9dce4Drv/3pD+Vz3hlaQyg38ThKY
3RW/XP9zzgTEp/+9uDS+rfqx0keby+rSWZbeFnAYvrG+vr8MkiW5yNMB6uIRpzOTllHmfOO2BVqz
HXX+1k23sKf7FJZAlltdGPR9K42ESjXsr6E+Q3sq4Cu2/fgDvL/AEn+xwOZMa9oXoTr2cmjvezAr
QSvlzY13tDJ8lqwiMjQic8xcHANi7WxLQzeo1BnG9CquMySyf/wMK4NoSS9qp2kA5XBqjkVG9zWQ
03j2UxHZ2tw49b9/JiTLoDh01hijcKI71k7WbCauBFKwqC82IDXxt6LJWRyoBl0SP9/SJr95ll4Z
YkviEa0Y67TMqiMCGwLUMv2vsGv8WM04VXsMBruhqmDJYgW3VJ4ro2EZnzOmSCZsi847hMROo6wO
uk0zOvUNEtLa1a9//2uyuzKbhRim4jhQOURhrupD0+TBje187eqL2T4MJLTaCWz52uegmVm2uofM
St5Q2q6gtWSZlOMG3eBnQ+EfqDa/7dkFqFF5D4LKJ5urIRoLdUi78TzM4W/48d06a72/lZMl9wgm
JcIKDa+OqXeCcQKYOuVW03tnNnuKlI3PzZ/FGjCxvEMjyCuOrKf5PaJ5DTzZuVVf8qDlN77Oyhxd
8o6yRtkjYQZIH3816VZ10P2rW0XO2sWv8+evgVUPDZp91GpOxsnmHQ51XZJxtzprVt46U62MriXx
qKzqfgAoBEBIBec2Y4fQpzcM0px/D5z/j4pCAfff+6falVB6yPBYIcDBgmBF0nua6nKOBin6B79G
378pYAkwO6zeZa4YwVHpoTmYyqxLoHTJx0hLjVAX3iHSnih4KUxzA/PDnmit9g5h8mmEJReJJ6eQ
v/PWrnXE6lpdqIM0kdomHtpNKN/AUBb11UC6G2MSBPzUegC5ZhXm8AAkWWzSMHxmVWdMpHLHvW8l
m7bIY20fSNoX4BUSfhae8o/ULhtkSNCdUNp7lGXKY9k75islXridRor9mFP7pdNFH5F5ItvU9Zog
hhAsf7meyc+t0e4Flu5WQm3JnseynmM7rH6GPEvfvLaWUUtsFRFKyG5mlv3bRaj1VzM09CdrvGLL
rdIdt5ZnIcQTqWZPNrqR9QXh9iaPeWN6JGA29oVYdb2t+tDYMeQb6NOXvEDyX5cGAtID4gdxVsO5
YoN0CvbKM8uOU9+yeTSHmXNW2BISrMztroTTzxiVTJQo5Nu0ufoy0k2t6/qC3Gv9BFjaPXqN1vfp
5AznlA5yk0458rCayTsPJggfc9KxQ+tjwepKWpzTPvNeFCE+zCHK8pRBxLebQs/+MYS2lHDhhmaq
KeFdWnhKHLio221apNUvOYxkAw2d2COykR9sJArtBkTS7fzZyfcUmUNvKJZVlOVethG2ouPGTG6z
sQakpVGP51+9tKu/wRkOSS5EDyGwb9qHp7YbvUhZHVBwBy7m+KepDc9g/hAwRNhE1kwhsGNKcLio
VIzvumAK91VdYfCZud+6orV2hNJxD6VRHdUsTXdOO+NM6Q3iYHepvSnVON3pUPWnhgE4GKqw2Ncu
C5Hh1rgJCAM6i1BmjF+CSmeHEFLqx0zPwXZMGasj41B/q7mnWBKIykmoqPNTKV2wNQekgvGsGjdQ
WbLNQNEjLqgH1aEHIpMNPeRmDLzR2UxND12hhw3W6kv7HumG2aa2dHYOSW6+txXncZHl+s6ENnIS
aGofCl6PEP7YBDa4M2VDBIe0bsvQrdh6cOH93kqZJo2i7alpfX1QaQ2lZFk2F/hejjlsZ7s0xy4L
HD4Rpu362DR1E0RVXVYtqDyZaCLPuGLrTIEHLiWbv0JJ7mzSmrjPQ5u5F8jwy03PJvCdYdE2HkPk
gljYJGS3qXhOILdDv73pASU3bZPtnCavn9kk+E6CBQ8caCi3ozUUz7YdiF2Ygmoq8uwpwySEzDPw
E1aWyDGExj8yafYH1Cwf5oGD5SPNXU6JgCbggsaJfxrK2Y79a3Usu6JKjLaRLyRH89CyKcgONu2D
fzh1MwI4xbAgHqB73uWEdFEYTlli5g453j2UHGnsz4ZEBb7NLxtRNcjbLSBo8Hm14WXnnZAN02+v
UysEhBwiaY/RBnQuGCO9TQWixcxg+EFRFzoowhS8Rev8n9Tv0O0m4YxmS1HvpduM/xjWkjMLhPMm
W6sHl62uYgbG6j7v5XwvkH0ST1Q1ieZ2eOZFXuyyMGi3MzTNcNWDClXFuWO6cz70djR6rbNPEREu
7kuR+lsbcdEiosaj6BfXjXpzgoqzg4X/yCgIDQIGsmIAjMhHpzx34dTWiTWPwON9RCu7J+rD4Ppz
+667AGuGfrJry++BAo3dGEHDZRJBQhm5UuSfAgCIuzg+aO27BWyV1Kms4dQEc6rGn04Qfn6uQlny
hXya+eGAuKtT16cU8Vbezh3QA/z46LNSoCzZQh4tPSziaXMKyAvHuAJnKOkMT0rrc90+skx8opNo
tS8ydfKt+kcXhmek/t3wVFo79lz//texJwslIUUxpUevZd4GKY4d8qoYPkPVbj71erzFiR2uw2ln
qiqF7aPZuSp9G668xgowH7wS+xsYw9rRanFwZyqE1CTt25MzNg+BG8BU0tx4QyvH5yVh2LUljrGu
BD9kiKezdqCUT3B09m8Zvqzd+mJ2dbIA9Nl44dE08pfj/HFL9vzxm1/7totJ5Q6kIu3gqlPlwXWg
L+KcVGgy3Sr0Vsb9kjKcEekE2FkwKgV9LNt5D5HXNm2nn7TJbhxrV97NMvJO56PVj26qTlb3zeMv
fvUpSJgs2cJowso2cK94o5ofTWigI8qePn7pa2/l+ve/JtQwwgsWudr6pCnbOMGdyOUhFBcIL2/M
p5WvukwJg5ibOXOJd4JjchEgaHpnvIeP733tdV///te9a7j2ebbBpUPnT6WenfQGALv2Thazs8Ye
1WZWoU+j/wxAYEtsnHm7dOch4uxzd+78986xwVtWOYLE1aNojwZE/UU93Co+vjj7t//0TnG1JD2i
wz1mvZrSQ5cO1tbJoK8wAmTBno7FdrSzcoN+uNl4Xg4Py9kr8scCDNUIFJQyi73UycetCitzClTa
PVjI64Q8qrbvB5b530mpxU9YCbVn2LXyl7nJJaBvmOM2g8nPUjvjBUSgeuM107yjrZ6PECrRM/fb
OQMlkiCgZK6qJo+mfrD/mWqr2fSF9UfycXprJHz3u1JxkRATjHUyEtfNccgO2hdYF3EAQkhTvZ6z
gt5HvSuqw8yr8dAp6oi4mW1zyXOnCGIT6gafjZE0hvXQvKlmX+9CQ/MtFAnu0+B0CgGBHcIECgan
j8qlgxVZSBdLLAMb+AwOVa0gVgK/BsiEmWUuDC5qbzMV5m5KTbH1GSLG7WEeVGTD3DFLLJYXm5KN
5RnGzfN37aOyQ2ZBgy7gIOU+H9qx38Genf4QvT2D/NZYZotWFUqQkBckShvRXvw0Sy/5xMNdMdnF
05xNfWIHXWmBuVbk5xZzNYtaJdkZTkX6x4imVBx0wt8XuaeTzFP22xzkwy/Pme2tnfs2cDMjXiac
OBN7zsIE2bT0iLKa/rKpVZxgnkRfkXBUJ0pnrNzgIOtuRa4E6thuzKaN7c98a6w0A2GymeJ8qv/h
qIF/TuOAyj0k7pO82rh4eejGxHL494IhGsPRlv8ln+j47JqWd4nAEyWe5DhX+wNCxPDXqKpKcypk
7+1K6Kaf0SjocdDhsISpTFYhhNEKwkQqN//ZExJe99/gm3LaPIjyhnGYiw3VcHHTotqJMoQfvR4D
iOBkcwH1J933dg1ThClFTWFSD8CoSDU94TYL+8QyD/XiUFqyjpvaH6uNn5UT2eigrE7YOPWReZ55
NCbrN7Ndztuy0EpFyO/RXVSHbvvdsV2IospOh199TKkhcjB5v0DVy+79UGO7tT3xo5hJ+KcjafFr
AmJ5DxiwkFBYO80rU5V5sSUBQ4uE6Sy2EAiy+3HwXRQ8vYYjZ5+2F6Aj7bH3riNg9qqT09Dwoa8Z
SYIWLJWhaIqtKH0btC2udeRrOoE2OaK9Vk0N7IhSlVRuIY5UuohNqpmxUL/S8qgDxHO4tubbSmtk
QqFKS3AU8YBNKL2Hp0d3N2Beb5htFKoqz+y8dC42MlR8SzS7Fhml3lRTh4K87J27ClZBEQU9ZKeN
FnutSjeZPN2B2lZ23xzw0mqUexW8eacaHsmkNcNjMWVFzP25e7yWFQ9YqWakFthTorqCIkfKzA1G
blgiNll01QMocsUTmojeAD4Sm3aBzUkd51mgDqJ3xq1J5/YM3YQ4oCIMXnLU/luJOfs7c7HkoJLp
oxbcbFzXdCIZ2qZ5zaEr/yGqwU1gVTic4YuGxHpfItHI6jIkUBiV4pNLQ9WjDKYsj0pK2zZyrE7v
LZtNiekR9Aq37gmRqW4QKdeVx1KJOUZCgvWo+kD4MQrpYFd2/vzTIaPYjxJvPqXC/ablKN8yJIxu
BBa8XRmS+bnM0/QLmf3iMNi5jqo89BqADa6447bjPzpjOF24O8uHvOZDUpKQ7c1QmmNK8HlVAcKg
JPmwR1SHvZHOBEcqxO5sqMnYWwB6TTQPc/dTlDm61pwSWA8qxWKw4/jer5tiM7WkfoXr+Jjonuoi
ruogO0qs1tvGpeRcOpDX4ylQvboWHA4aU6XboqD5q5zSGRmqnkF+qaEimogacTS8CgbLAKUlEFtF
ci8eRJPt3QYAnuxCeDT3CKq3wGMsFOF74rbpofbd8CGo2QhxBANyFVWBUFvtIdrEdgvzoAdEkKO4
ni6hYOW5CImRiWt8dzu6VANpYTnyXwk+y5i5d6QexUuaEvHSC+QB2aTyEhY6/NUlndh5LCtPUJdX
Z7sj2aMcOd/KSoftrnVq+dVq7W6IPUy+I8J2gUu4Qu/SUZpfFuM9cDu3janSzh6xJel2rjEFHFmV
sZAp21ctgncIt4Ydvq6KuMURrgcv7lgMOMsK+Pk5EQ3G+dC3rYWZKxWCukbZA+kc/S/FgPWEw0Zl
o6qrc1Th2uoOWa7D17FhBieoNNioGokMk2EZKEZB87Vxybix+7aIg8xiu5G12TeZTuWd7ff5rkvr
4akBCTXJzExhjQWvb9LATjXzOw7fEKc9EkDuJ8t1DO7GCSaYs5fuNpXhHJdl5hdXRNXeKgmK3MBH
cRxzQ2NITtPdCDFiNNVYW6xwfrNblv1A2iyshR3L2+B/phFH4M4RAS4a40oHief34V2Js9Q9Mehe
Ac+09O9cwLKry7T3BfuPc0qrhs6RPWAV2aLD8WJbRm2ylDROUpnCjEjQzMVD2Y1mCyWavgPKjjj6
dHAEwDrV/cT8cL+1AfBZ6Bt14rhD86TG1jmkXM7QmDpIUrLhIxRCof+E9sk+r3Kxw2lpwMhR7h3m
rvsgp5D96oDzJTUKzo1f1s0egONwHwqq9tC/0biiebMzUxschu6q7Jaedckby4nTsrMuOJja+8El
c8JaA+VJ0KQPvCisZ1U66rXjtnjtwXpDsmbzkAsBJLVuuwRbA98Rt2qv23p/V4CvsTUYknu3dQlQ
4XRI7BTbunZ5eydCFXzXBTaAhOVG3gm7Cs8dvMpROBX91kxW93toAaNhb+cPpe1497OlAa0BO/+i
6lr+LAH6QWkNQA0WauEWLv30kRHPfvSLsn5gcDr/Zwq6eusHIjh1LXsCraLYNJnLd3Wg67tscuxn
ajfW75TW4nkw0tuRErZ/W42V5hLyGlaoAnKY0LX7n/0UOH/8PnCOeGCzITptDnmRuk8AC8JdOE/T
q9si95sZx/09wNXzO3Lz7E3Q6XSLVlQVtXaDpIC5Y7+qtCvP3lDNrxnA2AyNtWp4hqMq/9kMVfcH
27wC2x+9t58Fb5vHgTPEr+LrOk+sJCCxjBKao6gF0cKKw9mUBKtVI+jG5bIco2xIKwBHdZPvsWG3
wL1st7rAowAO3boML5W0+rsJjOwN4qetV2Vs6x4a81FFM2K7AAWODMIW6vfHGja+iUvgjovwFBaM
SW8s84oY6RpjvW7g+yvbJG+94QFNC/DuGhzBdtwiAD2F88UmEsiDYWIX0DrYwY1WxlMr7MdqMOJc
sY7uWkGxcxU1vUNqpEoUlGAX7kzokIDHsPO7wHuACKF8zYxwETnE9LDJYEW7CbU1JNic6c/BvRqb
KD8MIgOgeK9NHT6MHYGLqmO5gOtNPW3w/sLfaV74z8CtzbUd02085th3RV8G8L/D6fjUDyH5FvAO
KatitJGp4ziHoGX2YRAQkOHjTdPGqbLsvoQEUUdCQ4Vv4C6UNNxUiWV77pM3ehgYDuD0e9777BJq
QrZeMY4b3sElAvqF7L7OPX6xmMW3c9H7vy0OTxBA2YZFWBzce6Jhi2TZIpLcLx7gjTVcBpTl/7QE
/qRIQmtg/mey7uBNwIqZp5DFnDbanDMc9R6FQepQpazysbVCx03gEjZhje+aDR2mHfUp20HREeyo
O6lHwBXui1NoKxYlzAcLt+l3k0ZTySjpDFEOilgU2nnzTw8R5AMXOYlV37OniXIBP5CMcg8GTmFx
g+a8Umcv5WdOpQHwp05zyoWM2+kbeoMRBtPHJeXaxRcVMR2RpZATiqybtIl0faz076G40WZeqbbp
ohZuAQBPlsG1O4xDLP0x9aMgS3o4XX188yswwTKToq4d0rlDqE6TZx2DPL/3za2E8rVLLyArpRvi
ptoCDhxesO2jArmBha1ceCkFnucWLkEWZP+MWMd+9l4hG3r7+HWsAIRLXRxXCq0F4wbH0nKPpmNf
y1TcoVcABd5EX1Ra3HiElTGz1JIFbjEgfxYuRwBpEjAJ4NV2Kertxw+xMmiWQjLgsyFqQxiUwHwj
Gh2wnKzvdR3EM8k2H//C2u1f//4XuDTVQz21uRMeswr1I0WeYVfq+5EMt+QiK8IVstSH9RYrLT2g
T9GlkdyggCrjPJGv7LsfdyjWEjbdAoRwy+/AQf/6m//1KClpQ9/ABOck2mPRNVGJAsmzsByJz+VV
k6X4i1tiRBRXBq2lh2Va9xGKlsh2EOlzKxJrbdQuYec2GKtAATFL/bGPa5odK673RU36BC7TJvI5
wJzPffnFpJaypD6yiZpTMYD5NNyLqo5L+eNTF1+qwSSCDIqJAJ5X6XPlokvstZCk3EplWRm0SwkS
aQPYAVvsCqF3icW/MreLJuuWE83KomRfv81f46jO4RsvahsH+qDfWDikt8gZ/Pi1/HuH74zRpYqr
IinO6MAbD4VuAaEA7J6T3JSwbMrtwfsRaMG+zGE6NrEQWl7mruKoGAV4xpQyvkldsCOE47Q4047W
byPRxM/BX4vGAGyLvIXu9+MbXVl4liopxy6IKUVPj918sSEs4FgcJvArmPO57uUyrkE5ToNGf2Af
U1gh3mWlXUeN5ZofilufM0QiS0WUzBxXln3tHeeaxPV4gJsQPiVFCXLjLLL2khaTNSWe0zaGOkff
zqKg/C3CB6hBYeF24x2tDcTFDBWFH2Q9N+5R+4AykJmx50re2B5XptBSKORzpPtCGujAgviprft4
DO+ntrqxtKzc+FIpNLQt9S0Y72DxGh4RAv/oAun6eGCuXXoxOSUcH+wM+SlHKDq/zqI6ilImn7v0
9TP/Ne9pT/3RNJ1zRN286S3otbn+XFIbWYqBWhUEg48N5Zj3sLBuddS2GDXFjZeyMhCX4S4DpLKo
8jFQgOCHwk8aQBV8eK5gxv3xq1kbLfS/ryZ3B96a3naOgAoiyTDG7e8t+/nxxVf2vGVyBw0zMGrS
HtZSDuJKK3eSKDCHlxBmU7VX/dGlNd14jLXBs5iwGdCJyQ3sGZ6vP8HxiFN56/C99gUWU3X2OfDC
0HOOYNd2W7SM5D5EeXRvD6hCJU/lZ1wxoGtZKlvmeSpDa8rtoxMEYYw82SGmdv7Nt8Ltx1/jvU99
/YEF45KPXiUbRzlH9EtjE7yw+WLqW/vfe6/pevHF7O2zxu8byG+PbRNrBm5a9a1QLFI1+8SSfP2B
6w//NYeRsOwHgOwmUIWrMGnnclOl3hZn21eNHsiNzXHtFV3//tePwGoKZlnXyYxQGHj5zZFV/Q7h
kv/xB3hvOlwf4Tp4/7o6sNy5UAK7Cqm+TAqA1r66Rs/VETpINx5g7TMspjOSHExA0tA5yoGiR5ol
tc63uv+FAvWTD+H89yFcwBUqCJFVmnY4P2UvYZHd5+JPgUxR5bu39se1D7GYzy2t+kEjdvzQWFAE
++5Aj2HIkc1CffWK5C3nMZeFCaLJL/kWXCAEwhU5+m0VpNf45yGoYWXp9w9zQcY7CGDsQ13mcHIC
OzrW11ZWhMnggvo2CPhl5r4CLNlBRg3mUtw3fXMn2laKqB+b9q6y4DFRDHYZB5AXPgHGZht/RJ6S
cLr8Cw44PfBMpKSPkSrz7uCaskwcCMPhZDTC1A0c2QFvqK6OvZ8H/R7tR+CxvXT3Xp13X5iTpjfK
pLXxtViq7DxwFNquDho5JYiT5Ra2HAhUHr/VICXqQd/AO1a+zVKqZtOgc+lkNyet9wrobAFlA2ik
N0bweys5JslSmgaszxkmqOFOHkScmlZbU7NPHAOul16sUXQ2JgCErU5F9hR4XjT3vz6e2GtvZLE2
dZyXCHSDbDMvf+gM+B06pZ379XMXX6xJSo551vvg0qUu8kI43zT+C/PSzeeuvliTBlgLoacu5mM3
nCwTJlb/BfYWNy7+rnnN9Y0vlqMJMh/Ogzk4cFpW4n+cXVlznDq3/UVUIYSEeIWe3HhM4vgkL1SG
E0DMgwDx6+/qPPnTaZq6fm27AA17S9paQyhhwH7gdonrWG+sQriyNJFf+igc5wI7m1DEXbsvyViG
DkS7HuHu6h/g+gn3ZWZtSfisjZWRv8Cj7/oWWoXnJVm+F7kEJ6S1jxbuiDcm8NoLjNTlAOFNaxcp
2HL4vs8+g/mza/p/bw/XWnSYIc7sOKkv27XSq04tpT9Y3/z50KNNBXgKqpfnZL1z9gFQidNnorZ6
ZOWjTfl3kVSDa43okdieNfwpsXmqZn9jPVpZ8f4jAD+Kfsyby7bJq78C7P9Ke/coBYww5dRvvGNl
SE3KpupsDj8BHE2U48Jh9QEsiGCG/eTtjl9J2yZfM4amv+fWrn3W7c9icfeN8yvuash18r2VbQzu
Wi8ZYS6BDE8FkERn4X3uxPe89/dL14UsUxuQs7VGGJEeQ54CjBiHXdae9gezuXvKKtuOd1I2qLXI
XBHc9Xjzz9t9tjYiRhQPS9OLYZD2mbpQVcrZPq/nE883GMZrE9YIYWIBsS/KAocidwwq9p24Gw9e
+2wjfF2AyYdB9OSsZ+YdcOMSsX5+TjvLPn6oX0zyJrWcZM7K2j5nYjwtGZQ9dSKeMkIOt5+/Mswm
bZPJpXZAYpvPyVg/jNhNBS2hn+sehzkqf0Ia72NbGZO9WQ0899MUMTHoud9DEePBk95x0R0NUt86
82Lr8mZlREy6plbwtsyZtZyXQSfQB2Lxwbd8b8+K0v3gmFxe/W7bn8rayaHkl0R1MZ2hQfNWjPH3
jH+ECYg19j8q8f5ESpYm0xleYzArFDswz14BRN7IfX+vsczC5uX5RmTjFrm2ZRsj+bkgziS9NR7g
Fk9hYTyA4TEBHFhDo2SWP7x+JhFOxc0rwe54D8RacgT/LithecDVrllyvwnTsUadAeD601xXvg9Z
sCQDlgrstgerTDTwl1aK24rSGp5y6tpvlXDSr8vCln+TTNUHCg38FzCHnTMjwClJpxl3k+cAcLeM
evr9oUluIui7qQCuNKbtWcATMkhLWDhJ8cz84SCn8Y9H0433XA7eV3rWVN4eHOqlAJm057m2vsUl
oD1jd5fOxXMJd3bezP9M7pZCzkpGM0H1AEMCeNPEMOYkzg6EqCQgxfLv7e5ae7aZLae5RVJgHYSy
1QmS2TDLJQvfWBxX4tNU4dalW45Q7+ng0SX2NO6/z8V0sDNYUN/++L9laXMQhA2UwP9G51TbUzo1
CYvUJPNj1lXQRfGBDnyDupq+b3RfflmqMtslQwZao1fFO23RFKQlxzo0TZGCDqjyr7c/5q9q35WP
MfdgpZoVjpzNHClLjM+jLrNTaiU0DgFSSI7S99PXxvNG/YkSnnWHLnEHtivU4HRBZ9X+zsm84pAU
QtphKoeE7peEjncWbCp+D34Pe/gG0N1vvpv6Q8AtXEDtb3/4tSmATjSXHd+ZFY2h9xexSgFdwiNH
2ht0kGsT4PJoY3zAXe0Zh4xgNFUauk4ZKldYkz9GBvHMstUINy42dRClAgLWD+QyVaFKk41Pv3r8
ucyty27sXebPMiC0aTrSyG/qe+jeLcGQwrJPFz/yOG/uatXD8qz4UqkcqPa42/d8OakaYOp5KRGh
fvv59vBcW7Uv33Hp23ffAYan0JVKaVQ29S+WDUAqlDtnmHjY1u3PlvEtY6Br28zLiy7z492LfGhs
EYiPdJEl2ByUVRZ5VfrF0hDQhgPEy+3WrEw209zTgYmOnQ6AQ8TALIZObD0RWWzcbq4929hXJrPM
4emVk2goaR6k8fQ84LZsI9esPdxIlI6TjUPstNBXFOOhA+kLwMnbXbI2wMa+MisyNy/EQIEQASi5
r5P5xSra9g4bWbrrmnJ8bHjON7LUSkT+9zg3TVMPmi5IzypwL44h4+O8ZV3nY6Zcy4CXFr6bQfUI
BhW5iEfxLA6U+uSBalDBm1TAaKrpNFijDRiR/saIrDXFCFA7q/0UQe9GSPOBPVEoP5EzcTbCbiUa
zINdIVEU963i0lE17nGbEwQPwIsFXUN5+w8NvGcE3FCN1iStGAx2gPGFGk6+EmfLAsYUl+aA1G7U
Y1fml6nKg2tsrwNjpo1mVEEbPYFoW90pFVHdQYHpx+22rHWXEXuVFysxWSn0xwcX3nMJcGjqwBZo
PNXWxniTvxdnV+aXebBwXBDBPQvLPUgkoB4vlXgZalme8haQ+bBQcfycw6RwgVaDXf+oGkE+J37C
H6TdY/xGVoezszjhMOFfoYZh+cfFncY0XAanPLkDgQQLVU4B91obEtp68s84x0z3IC2ke7csvVMT
M3XfeJW3q7jTn7J8ETD1YWCWERv7aatWXiDLAYgAOfyDrYnzMA0KxiPa9eBIufBd40JXufJjf18J
371T6cBfgKSt4UBcV0/1PHmPg4TO/YRiMMYKet4B71xykpafQBA9do8dHy5iwZO/AM7ZQJaiWfQX
3I8mR8/hEEpk03QHFD2FOAog3EE6xvIRFQMRcur7oVoyBzQBm7q/Yni7RJ0GnYcvs/5aUfLiDtnP
eBwi4JXF0Z6LfgcNAAg3cMBEE3VIrCzejWOWnbUtM8CpW8S0L2L/DtTrBmSMRPY7BXsd+AItFASF
tg9dj8ZggDbyk4Y4Glyj+1LuKmqhyantDT9TCyQwklTg5jmgo+zKMSEnuy34HkPquOh2AWBp6snd
OKCE6oKX8TwkM5/3Vl+POUCSebWFiVpJKOZxMq+Bu7elUNjAMX1yRiuO2Bx3B+4w+bHlzwSxEAK7
aDuugByTU5jXAIaQajNA1r7/8vu79Gv1IFDJxqujmUKPbAKXJGSAaocw/Gs2DpQrucQ8r1KwwbOl
ieuoc/Mjm0FJHmzrBzDycZBa4z2wrlvRvtYY4+TaeKKFXQhVkava+S7F5epLr1MKXxWxvH0oZ5kK
Q76rvMmvBxW1jqV3NOMlWHpZ/20ppX5wbC/fyI0rXnCeKSoEpl9fQA+CwjKGNvcSCi3HumvS3345
1+6eCoiyE6A9pr1XFe4LMP/5H9m78k0S33P2txu7sn8xrc5kVfkMPp5NlExg2NStBksp27ocXcn+
ptiQ4Jav8wy3SovsoOZY/u4VNvqOS3feDNGV2y1YmRGmjDeu/DIc37k4z+L36OCgWn6Frd7G4rLS
PaaLGoc/O4emCmp6c3ZWXJ4ECFK3v3utc4xdUQWNEnikF01UKfXCZTwHfJx00F4gkcDLbfTO2lsu
v78LftCfQA6CsEw0N1UIe/p/nL4+1F78CM/2w+2GrAwAu/z+7hXZRAYCxRrgsB0FkXdIzwB9bD9U
fTFvSO/9hedeWeH/U71xoIvsl4sTzbbs4F6S45K2mAnk30Aobe5ArqqeYwr8wKzi8TRCAA6MpyL5
DKDNFKY1bR4FEfzo5/7ymTkaRXK/I09J7/Q7f1TiCMRT8kUAbtIGtLdQge4nAi0dXd0lg5BxIKCG
XwV5R2Bo6NFh6/CwkjZNszPgxMCmAIkwSp3fo+ABiO8BvJBAz/rRq63j8NoMMM4RDtbfBIXQKSJs
kPsZTNan1Cfyt23P7A+pmL9xW7AWKkZmxj1sh2GBfAST46tux5ekWja2qn/rktfG39xGKn+0Snvp
cZ3ZPhI6pLAWh44S6C+OhYvqfNGnzs7puEuhvPUGdo/63mALfV9QqzxKpyL3Ta+6V+r07G4e0vIB
GBZrD15fEbGybe0QsODu1IiUhHk3uD/Y0oKV3STkV6uGIQLIA1Q7WbUw6+OD2tszLuH72CenfrSW
A6RLxTGrZ31y21yewQ6Hfoadyq92MThvVutmhzgdxAliVc2+yvkITuVS3yXp7AWqJGznQaThNOu8
unOHdnrIQYo7gUnqhj0tMuhAwlTzwpBswtmaRHISoFPvmdeVuHjrcdEbAhLePJaFcJddXpdK3vkw
y/6dCh/uZAOggwHIqV/JjNPv7Yi/1GmuDIeJi+2aSgPskIpzp2mUQkcq5zu3m3Yk8Y9NCzZ4tTGn
VlKLCWwdsnmO3bzxUMlfurObgZgjuFp2tXCyDTHEtVcY09bRy6U6M+lIxme/uauWh8zeuPBYiQhT
3GOIY7dbACGOkkTC6o4p8jp6utzYpqwMgqnrwfWkaZN7dgR6c6Qn+8XJC+Arp0+TB9mvQvzRtt4Y
hpUUYkp9tGULYSHkW2wSoKvQp3cS7q6FeCtSfbw9o9becPn93RrSpQsM5SU8eKxJPdozdB+GEqyw
iYFHlYuPibx7puwHQAhF5iXOCHKDBD/+W57tkzT52Epr2gPiTsX3krKJz0v3pQHEHXQAeOo8WP6f
2120NpuMiQrZXGeq0s4/p60sd/UIGb4+bfa3H/53S3YlpF0jw860lk7ZZZcq9SIlTB/hrDo6Cbto
fnk7h7nJ8zyBm1s1uX8/pWBQq6ZOIcmQUbZvSJYfirgF6y3+yoLYxR4PdAvobAVO3lKQT7kftqmF
CyPoDlQBE1kK2l0nQibi7FyMHds7lte8pKOcHlwmmv0c78d4Hh9BC2WHpuZZhRP0XMLLW487Dh+r
z8SpeZDpFiA1PWXxqw+BuW+9RcmzQzp1n0/FfAehvuFtlnFyL6E/NAW1zP+AZGjtHFH3UIlTfYaE
3LcPzcRmOKK56YLNlzXfVdTWUKBqmnzPc+0cBymsp6WOG3ujw1eINp4pCAbDNyetHG6dURc4lE0O
MRdoEWb6CFU422KvXvwGXve9q770KCHghLCRu1f2HKZKGPbKXpLVXXye7PaPt7Q7qZodd6tPEp7m
rrdl17YS0KZamO5zCcosQg2MgX1XgLhJYD7BX7262t2esmtvuOTFdymjrxaQVgookbu2ChaxBLb4
0UPoI/U20vdKT5mKYVZCcNDsQHUTsQ3JJ7i8k+qUiTOpvljZFvRyrRWX39+1wrWagU41WtH6nyeU
EONUwwD8fhjsjbS0kjZM2R2VspL5iUbxVYAzuwzsOU79LVbSta/HVYg5iS0vzj0+WfSctT+5QlUX
Eo9xWuwSZwtIc215vrzB2L0u4whn5qVzzzBBB0TYbbrHnGX2oSq8rQPktXHGK8ypOvb2aOP6np6r
IY8y71HwOweQHcg5B128sYNde4cxWeOEQzffZvQM3cQaAM48n3Y41eefNIfiSz0iXY6jtYW0WOk0
c+Zir1SzQRCUY5r6rCCb6o/8wZq2Kscro26aYxYO6N+5DRai6Jw2jAs/uV+guL7HWOmjruvi+P+P
8MvAXJr3LjZyTniTDMBWqxZmiVTFX7SwnvvUyu5t8LRvv2RtZC5x8+4lvIT1I0Q/6XlKmIY8JzY3
lvvbHryjmto3T3aH2+9ZGxNj+eaF0qNagHlOGvWvYzthmcsf09hvFJPWHm+s39pqULZK4fPVQOxS
pBqOkg8Z+X3726/lkMtAkP/toyptc+Dl5irCzuyc1+nJSuLd7UevfbcR3+3k5zWz0f24/vtmJbYO
vXz5FuP8/bEXmKRlMaZt3Oe9HdER8j/Np6EfAultFCZWvt6kLXOf1lwyOkckeXQgswV5lEOxada4
MjVNsjJ0iVOJAlQdQc5MneCCZn+CClF9T/LeRV3SLw6ixiXhxsZgJapN9rJUqZ3PDhPnxZ9+945z
78g8C9C6b168NB98yaUj30UbdVTWt97cwfCxOjTaxk0EzuBQN/7FYId5e0qtzFaTwgwQYTv0Y19H
OPk+knz8UmVk4/Z/bbyNIC5Ez1gNuZhzlvIA+lxBXtrBwj7f/vCr2vaIM5OxDOESuESR0Y4sqLO3
3MlRS1DHRNi/IWsWdgU5e4vax77+qYst3/S1YTdi289ymUA6dokk+zk5zg4qVEEni5PDXjdadekc
82hxaZUR4g62uoWrkcatBQqmvjUmJ6iIt18gOKoeAertPleLRc6QHqPH1uf2l7laHNCYHPurbVXF
s5rtauOwf+3MjE8xic7Qq+r6BaZr0ZDOuATpoCEyBVM3BRCneyDxv8rfyDorvWpynr0iQ9WpxsUz
HZcKHBK+53R4jfX0FnvN8LFgMm+Nkjhh6ewCeTqoTDOYIHH/SU4dOwK1V+4GGLm2G81ZmfdmjR3i
e47IYC4fkdiZAAUbd5om3xw2bBQY1p5/+f1dWuh7rweGgpAzcInQe4KLwO+qgpRUUnXlr9vTcCUr
/KeUBDV1rVRFz13d/u6gqN/Y/qfbj/avT3CTHW11YCWlTRmDJzcXgTtdbIPtEIKTT94Qv5BaQJd7
/JeO+fPt962sCyZVmpdU132slygd3zwOBTg1h0I89bSBNuLbx95hpAVWFRY4ULl/njy9ixWDh0AW
OPxPNvkBdJM+tin6mwjfjfvksdquspmcpbvcWUlVBNjdveHCV4S3m/E3dV5JPiZzeqasncuJwVAB
t/dklzZwDpS9U72mcbo0oa4sNxiowhm4oi0UMPMqfVIpoc8zTHPywKs76FCxlp1r6IZEflyxzz7n
rAOcK6++e57KnxI/LmTIYd9xqmB7GyndJFs3BCuz1uQKT05llWwc7LMk8qFIhx3Nu42YXnv0JV2/
73uuCOP2CG6I5uopy4k89KncKquuPd3536cLOZAJt6a4d4IM592AK9VHMNnijQhYSa8mZd0tm6br
7XmIakiMCV1OkApIHpKUfKEQfd+YO2tNuITfuw6KR7+c+gEkLQE05qNOXQ7tSbm1QqykPNPfMtcz
6cVFYUg5/l0i4i8wmj0ni3q9PfH/LgLXJr6RUrtZwhYVqpPn3q3tU1uU6S4DL/VAKu8P6ZLsYOUN
OeSdgguELOhdWjXuyZ1jC5fd7e8ctfZd4ucSxOixe2F+Q7/UUKPbyJjX12FmetDaeZ0Djt3N57oZ
cfudZNBCbb+Us/siUOKXEDfdVRN2n7f7Yq2rjVzmX4T3e0/XUd3T+0Hy31PZnGqv2TgErE1GY3/T
6my0GubYZxyK7xPQgP2vfCph9rJlE3v9+5nJIidJ3UIqbqFnAWrrD6hpVuceGklnOl0Mwm/30fVG
MBMyPWaqAAx/6qPSuueyfrHJPRi1RxDAN6Lp+qLFTFRu0gPQ6BQcLBOtT4p/9oQXZrYIaVruvHE8
fqwZl+a9i1nVL1UOvoxzzpSscNwjZ7QKUnzFePY6vbE2ro2HEVoso4s9xfBQWvrxuaf90farQ1Xm
h9ttuJ534I31v21whJqAiVL6PI4M2/A86ustTPfaIBg5vxJLirvfHsq9sN/rc/aL9/ArREX831Lz
IlSueL3dhpV1l/lG/tcQwyvHLKkj5/vwz3zg58N8p44kirF9/Mm/uJ/5U/Js38eRc/pcPKSvW0Ji
a2NjxHq/KGvUFd5rlV9avwXIHt4lW+ZZayNjRHrmeHPu4co1SpT8lk/sG7G2NDtWHm0SsBXujqqE
osTSgUq58OyT4B9UoWAm/TrPQPYhqW6iXqpynxLyp1ga6Gd6an97tFeSh0nClp2dCmmV05kNBfTU
gMT4ZOe53lV6oW+J5luKIGvvMaJ7HLVXW1nXwvwrj/wCSo8wG4RW5KFKrY3iwcr8EZff3yUQu6Sl
Y2uJceiAUizLrx1tvkgJjujtrlpZl5lJn/ZnH1YPqsKuwh3/iV0J9tgfBgX8LF4e23LeWQ7sxLg6
TxBWDzmEqmfBQs8ag8FuQo/CYCzLQ2gafCzZCCNOE8hezjBvAP4rn84dp8d4mTdmxVpXGqFIin6g
tY8dDiT6nypWPtuJtXcy+uN2T6493gjGxE3gSawWFVVDJUOP0FddLjWoXVtTYSVZmsSdvPKhPhyX
iHb9xMd7FFVPPo0hYZ9CbzrZfagVJvA+6WCpU9QlTOYr9buy/aily5MeinFjvq3kFZNKDZhvTBzc
MkWzbA+06AImt1j3K+UqZlKoa1TNl3bpVNRJ/gt5MSp96zWhtAsHle/bQb/QZPjSVeRQl5suFSvD
bgLwISc6uk1pl5FY6j2kvO4BHT5xd2szt9Zfl9/fxb+UCbzCcKCLGhgcDb6nQstXW9dla99uLL/j
TOkyaSBLtXyrdBZw75czbgTy9SIEM21wkzyHHC3Hwpc3E27gdNFkP7HU2yH3F/Krd4f0yZ749Erb
EYoQMM3aeO/Vi2zQkExf3JGAQJwuXRO1eQ8B3adseISoMKrHAOfZ5EDd5TFrinONosFQP5H4Y7U8
5hnxry0yQKO7ga/N3EvQeoKmDZdi3EMwOmgWOHtNG8WplTxgEuEyT9AiXao66mfPfk3gArkbmUV/
VWUPtTqZWCGpAGn/UD4wqXHLhUtElQfI7BS5VRbyZAhEv2wM1soENJkSrYOqmr48fZjfpFuHCapt
/uYWnyNG/nvkZCZQXsG3G1rKWNqwPLMfFiTULnZG/A8U7uXOWcp0Y0DWWnH5/V2MFo7NnblE3pkc
ECZi4ElUBnJ3vHGeW0kBJpg9GxtoYbdZFS1Wf2cP8yGnzsb9wdqjjQRAE8ho1fCqjXyUmcaq/jZ6
2YaW1kr8m6h1wKxnnhbIiyqb+GFaxM52gI+hC7lPFrg/jJ51nBef7YUntkRA1gbCWOFZjMv5KUOF
hBQWhX2o+tNnEgpLI92ye12bUkaQx6UeKgecoQjoGAR4fSi8h2EW5xiclg8FnIlRpzLlVGgyRY3z
qfWTIPZPHKTO2w9fqXOY8HG21ALCrX0ZWdX3uYfoFVMAGVmh7F49hx2FsxERK/PKdMVVBRRTusLH
exgJdVfcCU43rkz+XpReiWrTFBda5rM9wL8lAjFi2Cliy9BPKfiv0BFPghpaEUEs+/nBaz16AqE+
PsxF4r7BXmGAZsvEA3hfwjKiT8qgIqXzp5BxDxGui0Ry5urPcZbQb75D6IuuiuEetg4KeiNltQeT
HmrAWQ7tXnhpHKZxlhf/leIVRdj++WPjY2SSvmaeRDFKRXFeaDhGpYeW9WHsTt+8nkcsJ3AsnT+i
KomF0gSxjwvNylkv8Ait/LCLoTQ4nEpZ7243ZWWVMoUHRIt8XsapiuyLbE4H8soUQFB7lxQPTe1s
rE5r88w4LWjIQyurwkuG/tuQHppsC+az9vVGJvGGTkmoTCiY1IXU/pf5ClCMInBQp9taWde+3Ugl
ie9C3W7Kpkj60IJuhf116Jf9hzrfRPpmS0mamWjshBUsj6YZCEoCAwFY/Cwj4JDuA9hoX26/6lqe
FzYzVR90oTFFgSaJiGAc5qY+7D8SuewXsPd2WeMe00Z1e5TA/N3QzV9vv/Ra311eagxPS3EZPQmw
SKaGfO/L5DfJ3N3tR19bQy6PNoYFj61Ld7EdsPXrnzakbl5ArC+fudL18fYbVj7eHBxQUL2mgENY
lPpw0IBU7JOmy8ZoXJu3+HoThF2RhXS2FiSCfW/IXbmb8j4B63gudvCMf8JfNjLVSjeZEOyEtDQp
8TKwdQmsVbifBwUvJ3Ak+2ZjJNb66bIGv9tWwROqFQQ4tWhg2aun40MXzx/sJiPP+jobYkaWGVva
38vcQuz9m7DqUPUPCdi3t4d5rYcuzXr3+c0AyQXAJEjkUeiMc9L04diX7R08xLZu467tRi6jbWzf
PAsLlt/gFanFvZNoRmRvGhf1idSVPvt1X6QbG4e1xhiJtrfb2rYE+PjlHHtfJ08lxxh+VGcQLZO3
2/119fh+aY0R1Mwpm6HQNYmyyU7u4Cc5hCW0g99yOM8BiNH4oT13zl3eucndDBezEPvh8tvtl6/1
pBH18MPLFG98oE6Aj8/ZiFI6TEoKkn7KarKxj1+JTRPXiQtrRzswjo58j/FjV8d6Dx2LdAeWHbCK
Xtq9EWGl/95u0NVjMHrTdDBObB/XNPB/iAYxsc+MD815IRqilCTrzzgi61fS8W/a77LIHzVMZAvl
ATwEo0DvpUhrsKNvf8jKzDGxn6LI4RK6iDZiMNOxfQsW4SD+TRtBttanRo7Ih6HsWjKSqKB/LEuF
I6QcLr6Viv+g8RYzcmWJM3GfhRzsHNozQNVV8tlvc+suAT3fwYaZgfpddsXRzcZvcxlXG2entT4z
UofkvW6TTpFIICvtZSXiAF6FJVRQlfrgK4zUAXM9AcXpcYmEPsnqZYyfl+Tz7RFfGxMjVyyVYt4C
585oVBCxzeE92PVQgql/9Lzat2zckm1aiVkTBUrYLNxCZXbUV+cMzgZwpT7autp1+p/bDVkbBiMp
cNvRmLswpx9S67Mdw3fEKr71Bd+YuyuyUMyEgiY5JCvFAhlaNcLmCFA6faKlx8NuiHVQ2jAYtZMy
B1DUofe4Msa9YcGZfGQAIveB3zf1ETwo92MTwoSOTnpyl5QTOP7BsxMWgu2eQlQumOvmY2uuiR5V
2im5xe08ksUYQsxpX7v9oXf4V1VWj5PV9xsJ5xIk5vkQic/EjQ60KpKKwfAY1mfgMtNiN8j5Yx4u
zLlMlXeL+jSqWjAIuUZNk4R9ZUHXoj9BSwKHyo9UfC/fbwS/nye+R2p7ifoi3ymB9UFubUlWItMx
gr5F4d0TWW5HEzD4TMLtbXzFqrufewE7xY1pvRI1JmjUbS1e1RRosE634UQPMbSm6NYsXVvWHGOT
kAEU1bttD/zUknRnJSCuE6ZtZyUhHzM/spTODj4dPMiasuJYLS7b+QIMh2nwLMiKsA8eE0wQKVUt
S8YqtaO6+erTIuzI0eIfAVhgCpiwUNuF0LiEw0bU504g4dNG3C9s2Kj5rUwCEwoKqakFJPIKXz7l
CxyoOeRmVCmComJdqHAdeE75vIV2v56joaJixIsea9yOpDoSnlsEU5/RoLpAfAYYvXGpP2YV7pqX
DT7EsVsYZnJgxUfYRCs3DZTvbuzbVia0CWvtpCwGGBtgqYQHJDh9A2e4V/jgztqEssKMCL64ApsL
qZw996ujUs5dOQ+722vY3+uHK+nQ5EYPSd5oNnBw+j1m/Tt1Ki5Ct8NeNITmn9637qS/sxkqg4d+
IdkBCr7C3TlukkY9nUGhoqrjImBDymCKHqtzM3C5h3ptRkMvxvWKWy4aroJWpUIxNS68wUeVhJL1
/QM04dLdAFn6O8fj6qSznB9KMA/v01bpH8pZ4n9ArFg+e1VjBcIHWWQssMtJrMk/pVKIgAhn3g1e
jzIocWv9VkF3BFZNrXtaoIoULmXTZmGeeerLuPjtnk/K+VlXQn6GfTF0Sq26+QS6/BK285LeUaog
5j9S6F8mBfP2MMYUD6Mnl53DfetEPIvBgLIsfIDAPC9UdjbBjKdQh2lmst8z+H5CHMmqjn2dIqF0
cdqcm3ymP5ZceckO9qS5gnziOG7Q/a6HDjMBwmKukqbWwxItCvUhEKt5mOWgzC+5lOHY9i+3J8jK
cmmChTtNOsIaNkc9z9KwHUHVKcrx++2Hr7XB2AqWqWprOeDh+Yi0XH7X6W8vgYAY26Ktrn29sRzg
gCZR8cVOWc3Oq0jm5rlJvS2Zj5WHm1jdlOJycVogFjbko70vWqcJYRWx5UW59vRLjf7dVkLWpM9d
FB8iFnfwCbDtf9J53qi//13Rr0S9fUn+7x7ObZo0RQ9kSpx5KM1knVqeoeq0fCWwYkwD1ixWWLWl
eIE1KttzOI6fbCGrU+f6Sxa0nQcxRTj2BnMm6UPvzDSop656GiwgoUdSiBNUypwHAXr0HfTnnF3m
M7cPsriyNpLuyiplwlE17jxguMwV7PiSNhhr/paQ4R6uGmPgec25T9ItebuV9G6aK3kMNUDYcKFQ
7aPB0h8ec1/oEDWz3e0gWHvBZQK8G4tU+ZPVzlpHRTJCEINAAqbrYv5NQqdmqxJ0/R2ueektrMZJ
cMQH2V+12Ot8LWyYBbf6Q2cD17zarhtYWszInucOC2tG0lNrg2HJP9g/xh7B8lk/WRP0Ua3mi0v7
XTf/KJTYOA2sZCDTHiqpnbruxik+p84QziwJEvY4ojztWFt7j+tdz2wjBcHAu6KLAFVXQcgdaqy7
Kf402eXpY5PHOIN6QHYWUJ0WZxcrI+vureLRnn595NmuieOtJ0rKWqAKCveYQ8GoBu++HkLH9TY+
/nrnuyaINyecVpAWJhFkLwOobJ6TIg5hzXFiW1Ke1zvf/Q+Kt+zifsk08v/0nTT/wKwVUbAxddae
fWnVu7glQ5Z6SKSoLXn1qYEKXuDB0bmd7K2T6lr3XF787gWDblMtCuJGnifUMRtIf8DZuILkcgPd
RwhdbOz41xpiJKBJzxI7ngnC6dU3z/7F4AKxbG1fr+dp1xTKhT2IQjUTu5QyS78DBRTVrnMH99yX
AoWZtN6Sb1hrgrGR4DgSt1mzLBFxwIhufZK8wfu6OpZlNWyhBy4L73/XTIh0/u9wLBOpedPjYIS1
5TQDyIcilgMDn4v0FlQ0RWt9t9S8MSYr1W7XNwK7h0lmxgW8Wm2LeN81lmEfctlKpnvi9+1TCs24
kIzpEEJ0Zu8Wfr5n8EXfWF1XZp4JIXJs3CLn2GKfbdeOP3GRLOfWi0FG6Fv7JOS0xaa+zLArXWqC
GcbCa1pbo8pooQwctJT8zLW3scdZmRImlgETGvLkNgRS3Joc4XSaBTrNL/udLWjsSieZEOhWV2VC
LZzM6uUhH35bYx/Y+jGPtwhPa883NoAUspoxle7/cXYlPZLySvAXIYFZbK5QK9XL9DLdPXOxZgUM
GMwOv/5Fzak/v6KQ6jIaVUt4zXQ6HRlhnVTff/egcfBQFbmxdcFc9iutIDV/k5fXwdDAvKkhHZEP
y+s82+ZyaqK+Uu7JMchagnxhKdh5hJ8cWdko8NgbGElZ/k4F2ygSBwlUpK4PYGmezq1++rpMWxmb
ZYHoQ6UR7+l7OcQQ5bPTLdA45o2zpPvIrJPSqRmFWioPBuuxa3qoCK2FZwt2oIOsZ4g9eLh/+5Go
+53lJE/+JH9en53LjxOODphG/bqToKKQRWXiqNCqE3IoCwA6Yuo/xUNDv+dJUhytQlQ7FDmr24yP
ab7SMEarLYfWj/JBPBChPgAXfzQb9fX6oJaWXHOOXdzEEqf6fOq8DcuTJ6Oovg1CZIG7ud7Awo7V
sdSybiBY7VnkhIz6tBlbEMURcMqHbjsbK00sjEFHTkpA9vw8VgxVuP3RM8q/nWLhRP29KUGreNMw
dPwkMQ1znJF1O8nCtfYFB7w2BXnIJi7iNdteGsb590/WB1F06BuShEclylE51FUhlREkyBy205o+
xkIM4WkGXqpqAoxrYhANdbbGbG5M747PL3lf4lHy9baZOlvmp2FMeVOlHUEb/txuC2keZZx/kQNb
Oc6XhqDdYVic8bJkajqZAqwYZg7IIyp10+emgPy178zqYBQ0e78+loVA5f+glSbrayVB+52Ar5ow
O0w9cLvxav7w+s4PRef+bcs1JYSlkWmWPo8Cep9gmD/5qeQn0B1DkbMzpq2ZjKIOYkiUfM3BpXXb
ZdnR+X+LVuSZWwrEk9IuwtQC8UJPvjq2/Xx97i4+IJylhsh/NwKH5hYnYHiJSD3sUFO+lw07uFwe
+8IBAES+qqHbgEclRC3BAXlRsM6lK07z0lSem9amEmWfZkfquo1G4yklwwNoVO5VJTbC9qDVPqz4
naVWNN/Zq7jrmhaPI6mBKnJRNB1Y20mkuPyeZcjddt3aWi20pEd3bkWS3kTFSIRyiu/ANrzaIk/2
oD3vg6KZ/jr9mOyur9old42Z02M9WgELNAKEEtUi88MkM62wtycKjqrbKKpQNvDfbWGZKi3MDrMm
kch9bKgcvsTgDg7AzihXErpnV6MHw+dBaJ50gmZ00k6+inxa/3QLY0c7kMVen6BLXvr8bc2Fxu1o
9MJA96es3vvGK5nNraH+CrO4bQV00Fo7KOibgzolGubYBNbLjbNtaQk3mMqafFwfxMJ+0sFrlmlQ
6pC4iIohzz7Silth1TjZkfg5kmeV6wQUyOKX640tbCkdwNZX1iT72cyjtOHDJlUZmLpbxzuqbFXW
e6kJbcGzpI+r2cro0bfugJHcUnLgfXPjgmgrXuaNj3OgVJFDqmJfiMQ+2g4gqh2AZ0/Xp+jSOYNN
pTOIDr5Qc5HTLFIW8ELBCNDfD5Ex+txLG6LehZWrcGyo2wezVfkrjS5YiU7mVg+Ex77ieYRnnvup
Ml5itHJ9PEuf1qbMT1GqDnqfIgKbCHvsTPdvB2jZyuZd+vj5908BBiS9Em6DPSiyAD4PeMO/V6g3
Xun5gmXYWnjR9LRyY1B+RgMkP37k8QThGjU42b1lK3XXzyW4IIzGpysY+6WNqzXn5F7GKfzrsR6G
n/kEGXdv+l6pG8WddW7XoU+Jb8xDEY1u0QcdgMlHk9YWVBfFWmXuwmroWELDbYCXge7WUZpWu425
N+yboVl7ulnwtjoJ5FiqLulsQY+5ZKHMH/0SQlQZC7x5JUpZaECHCubCAydZYVcRVNSG72CFBbN8
N/vjrirGBFTBnKX722zibPuftu3kdBaeRC2YW2a1+6bx/buiS/PNbV/XTtVBjg5xcreM6q7pIK03
uCEndbnyLLHgn/6pSX7qu5qlw8CU00dtNolAmgZEeXmaAUtf1BtfQgnSdtkvAILebhuNFr/VAPjF
hEJLcZ7lc5lmr02RrcQGSwauBW3WVCijNKmKPCSFQ4/LCrLx7r3TFodOpk5YiHrlprKwtXTQGThN
4kGxqo4yo3yDMOneT53tlBmHsm/er8/TgvvQoWQmadrOKvs6EpPxwqfmK6PT9waUkCvecOn72q7q
kyo13c6oI4aQoAYbcSEYxBDW2P0XfIcOIDOmnjq1j+5P9vAAZdIe1OJgq7k+N0vTr51BAqJmgvo1
tCZTCHXRIjMCy/Luels9Gs7abXRpBOffPxlGV/BOtKCmjUY8ht+1RjLs86a4MVTWUWSy7stmdhwV
JUiYbeIh+VWOFg2nPLtxfbUrmjfwDACTpo6G2urxVpr98inUMYFSW7GBpQ2kGfI01UIOAkqlYnhX
3ns7PeZ8xZD/waguRPk6MCwzhjw33LKPPLMALaYlRm+jsNjw2qYxfqOQL/xe2qp7q6CiteWsEycx
O9OBQudqZwnoaarYq8K2JSjrjw3+6uTmz87D61M85PaX67vwH4jkQi91fMDoIFxp0pIfiyy3gf3q
2uap9oVLw1iRMrArkRwyXjRIqve+e4+0mISkUeadPKRnuoz572IY4jeD52tIjgVnrmPeuJxlbHEO
6rWSn1BheacS9qW06mfCod6k3CckhtbKIBe8rQ6BEwxUaqVNSTR44Lfwd0ahUNplbs3qAwis265k
OmysB3c7q52JH7HOv5tWTME8zw8oD/7tu2vruLCRdfDYaI2imKuJHVlxQvnCviFGmAxrjOZLX9d8
VScc08RLgXFMJzrscohyP5K5Sr7zuaQr7nCpCc1TqU42EoXCxtHF3m6UBxEBL94rs/FvXAUtlLWB
pI1nSvixtkq1MdrifpBwvGOeHwbk5VZaWXC4/5JNnxyuDzzlmFSSH7n/Tru/pF6JcJamR3NUhgTN
HrOFcWytuxFAzaF/gf7Aipv9t0suOIF/T5Ofeu1J1zCnbuZHkwMpZAy2fQf0lAW5JEh9B2CvUxub
5NXvrO29LcBVfmhNWXYylJr3KCRU8E8OC0pOre2UxP52YkAtX3dQCwPXoVcpN4RtWRh42dQh1BQ2
zfzFlbe8JuNiq9P1gYoc9T7nrzflQ4aiYSmOxPx1vecXVdTOHz+f/J9mVQHjyknXoeu9KIImnXvQ
5FSBgKMvmmqXDGDIbBjutqM0gwE6e1sgI1bedRccm45lcoweRGeNxY+k6h55nASjC+hgWuwmgWeI
YWW3L7WiGW1TZRDHViqJitoODECNvpCE0F3sOo8z7ytIW5sr+MGlbaBZL8SoTSH9Mo4QzqQHlMCo
HZ2qP8Ima0IjC5ar44O8JHHriY1J5Pjv1SBOJs0P1zfCUt81260hPjQDKcePdkl+eG0N0WxE2B5f
LXRYakC7M5QASRnlaPLjMDhTmALw/lhBaeSZ8zzZXh/D5dlhOkKI9iB+80t4iKo+dFYcmlKt7KGl
L2v3TnDZt6PfopQKCkHdpgY156YqhjUCsEuPopBb12FB3LbqoRvQb2gOgYil5R+m7f7ohuTnXJIv
McpgASN2oa3K9tcn6nJYz3QV7rFzZMkNgx2pGJtjb1kfnshfmnNl95xUz9cbubzgTJfYnqXbujGE
So9JPmygkJI5bVgOa6V0lwMwyLr+12+JNHVdcG7yY1uLh8Suf2V5+8j65hUitaGV2m/5Km/a0uJr
Zu1BLB4pXQyE2N796PKNx4uVg2Pp0+S/o5hAVWdXpMGZVuZPEsLg0Nq+0Rg0g079tCnKFBgEGzpD
rc2ccO78duUwXtqxmjEbvgH5IqtOI5L5xQuSxsINkbD06LasIITj4w7XBxBBqj/GmfrHxofk2eam
baXjXNJhHIlRT0lEfDNwvfTBGU7T5Lxe//qCZehkf3kxUWW0GFg7txB83LlmHlKvCOVNKlowdh3g
kvKmn7A2aeRkbRYU40FNXQrk8m10rUxHt4hKFX5spsaxTt1jNtebMfaf/NRfeRVcmqCztX+KF+Bh
SVmfrbqiJKgSK6jN7yx/MtobF+BsKZ++T00fXBAD7DrLBLg1E5MHAu48Z9VrmkAl5foyn7/2/7Ek
0xEuNSRjpsGGP7cG42AKd9dVztv1Ty9NkGbScUrBg9PIOLIqtZnbA6hlHnAxDOrS3N3WgmbZnt8w
ldYIM7Lir5s9Gpb7xeAPnWutXLcvB0yMacZtl5bhzJDtxi1Hoog4/sNTH9asugOYut5LSMqsnKoL
PlyHteSl1bt2xuFYuwIFXdCCoPe+XYN9DZY9PMtVrr2Fo+j/aAInx5royNjRGR9RBRTKBrRgEHa8
vh5LXz/P46ct68Y4YCfIrh2p1b9BKT0Ohsx6dZu19V7YrDpR4EBRGc+nmh9lZh9YRjal0bzc1nXN
mlXv9kDcwZot4aDYKAsafwooQBO3fV4z5iQveEkUM46TC1XQDqkRVeRxaBXwfNdbWLA2vWIPiuie
Z5g4QHEk12kZxP7b2EJBQNCVBpYmn/x3cZFFcAiYLPmRVaDYbpGk7NdKOZb6rtlxZhUJjkVExFNf
b2zx6mdOOGYisPPn65OztDE1Q3bUQIXCYwxCgKTf1XBKR2eo6bYajDVlroUx6NDc3spGYBzgixh7
sToc/N5eei9g9dheH8LC9OuwtMxK5zRzKDsOpL3zzTE0+bCSrVhwczoabaTQRZwk3BxErJwPNzGa
cJqSv1XcgYwN5U4vhZLJyu1qaRjn6fvkIoAFtIZ+6vGGOJTDtjCKbOuMrruyR5cWQbPiUXhl7rRd
HknzLAIBxjRzZ1ZgU6nGEroHrV+sTNlSQ5o9p57vMMB04shn91b7xNIvDf/hmh8ra70QVf7TL/40
S5A5Z57L6jj6+Hg8GtvH+/TZ2Tv70xDwEIQJoRmSsAxOPPztBtATDKDwu8fzUwjmpmAM+qDZNBsr
AqvkW3mke3UHyF8VVOGLsemCLvi90suLoYOt4+6pik0bgj/tSWbDI3PKu8ZaI9K4vEtsHWQ/UumP
ppu0J+j4HNLG3XmttfJGvvBpPWpOylT4hqlaqIy/8vI5839dn43LLsbW42UnzuMhVUV7GsQUB5Pt
B3ZsffGSlfeJyxGCrQfLxC1LJIJUGZVOkjy3hUER69N+M8wZCwm3vdDsyzLy7LlcyUn9e/b7/9DQ
1uPnBDU0dVzLGIQGEPQIimqaX1FiynYzEi+bGTRxEBuUqISwGvDqWYInDziA3DRom7TbJk6enmjC
nb2tHFuGczMM3wwrjQmO19k5EDbNaeiWcQo6A1Z5cSCmwTzmNWL2wGtEc+/afocTvjRCFDv2Xw3f
Mctnb0zmt9tWTLvN+sJ3JCjKZETjhj2pmlhblnBjZ7qsXNls/8gfLsyhDo0yO5XVZZYlpxLVFFXo
noETHjfeh7LMyqMXu2BHcpLcAO8XBITTzlXATddD1JIY7BGJZbYx/m4VG89I/DdLFQ4KrqvuI8YE
TWFPG/XTB6XFHGZQbf5StpbxzZ7iHuVOvQelFOher2zvyw7P1vnMsxYCQbUFiRFIjpt7xyvTVypj
XwTK9OgJQPYbAxlcx7UTAmL2btNb/rFkkv/u8SaHYKxnKDX3OwVCvFh61opRLfkCLaTpjb6cm5qJ
yE/auApwMuGqSyv27bYNpoU1bS9qlAM1cWQ2zk/KqvsWigJBLtK1EpGl/mthTYziKilZinibWw81
J49uu8b6srDe+o2ED70FQgBGkRMzQremp07MDwIApmCQa0SWC93XLyMmy2Di0GtG99uXWrGNTIuV
lV3qvnYTAYzVqwRL8MCGEikzfSFKbG3lhxOQj9cX9/IRbf/fXSTreEGLgR6J6983fbxzhR2J6kvq
5YGqgEyU5HeZeivR39J4tMCmhOXV0jDpMXPHZ2JV75Mj97kDjc7cX6ubXGpDMzzHcBV4jahzFIrP
B8+qH9TUAsJC7XmTNM3Kyiyck/o9pVcmwNQKKd7ey15Y69251viMcOf1+rIsfV4zaXCjWTUHhgjM
tan/gbe35lnl3AfBLHghft/WhmbXo2ej3m/02DG2JMQO/El0QQNwfUAEgZu6rRHNtgev96locna0
lPFozf17YpTHVA0/bvq8fl2JzcQaZ0BZQFniPjWp+ZUrBIqyX9mvC8vwf7cV1OSMbuPbUKQyg7Ho
tynHf9nmts5r1t17fdMOLbOPNdubuKPH9QQaoTW9icvXIVyb/3sAqXrsrQquCQK+Oz7M9z7/5qHO
d0yNkLDd9REs2JpeOgOYaWPUsKwjz/nvCuJswUAtC0T+UIBzZb8Swp0t90L0oTOQMxbLpEoc+4hK
/a9gC5GBwYbn6yNYmiUtemrmMvEhBGYfrdLf9E313WnnPJTC/TJ5Iy4bqXq5rSHNotu0ZolNUoBa
a1J9zPnUHnlVdpvcr+Nf5Qz0Y1HmYuUZYmlUmmkbUwtm36pgRzBmhKOAIIR/l9WHYp53qf31+oAW
XpptvVYG9cMTgHAW5MFHeiaKGgfv11x6vA3aOo63Xmaj2r4arF09gynb7qzxBUAiIJFSaoCr4Hov
Fs4vnS83BjkIUC5tAka07iAGfzcV3mawkpPpzXtR+DhdTtxeI0dbaE0vQxjdnkvfnZITmb0jGEkD
a+aBw8o7mO29yUEoB5Y8wZqVU2ChOb3ChbCmBNPO6B1H12MHY3Dg2yrfPMaO3wY2rDsAosTB4Qka
OhC7Vt1KlHyxOpz6gKlqvqM1BOrNDfsIdnIjcK2pBoFTQ/p8Y3UyfvQh9RDQjDMRVCafNm06u28k
5WsAiQV8GIhu/tt+arNGuCxzjlM1zq8kAYzmxLvJdpBKJhmNnCIbDvHU2QDfVn7PA6Yy1EqZyiKB
BcKsLZhpu41te9PH1Ej/ttNAr6Apm9RrQPnjHm1/euJjOYet6MbAEOOX65t5wdHpZTRDb0sWQ2/9
ODAovQat0Tk70oNCZMVY/tHUXfCkOue6dEk6JVZLj+wfpiXdVsnwXAHjMuLJysbVrQDt1TyXZ7wm
iEQSVFsaW1uehvarqObQNF/dcQ4c91HgAQTaUAdm8pXJXThKdMJ2BT11V8UA/WdifKqNNFTeQebT
o2Tvt02u5oCnpJZgMnEprn7x1xJ32dyKV9btIpXm2V40f+t1ppmSOmZHFKpIxJoOTUNj5B2wEU26
mQgtwHnhQGimGcFzT4GyrCBkuk8HoHvlXLcbBwoFv6+P81LMwkzcPP5rO6QdfHNgwo8G4mxQrx7J
Kd5yLlYC30vrdP68NlRaq8kfKtCUjWbz0RrejqbyrmviF5utkcNecnvnJrSYERLyZcxcCnrnduz2
eMXYKxRBelUByktHbiyD1rsERsftW5SI0OL/ZdPqKhf2YPMopuQemNl9WSdb6LjdEMCcP6+509jI
0tSrHVAI0HbbzMY3r/a/3bTaekLNAe68bzrLR77+farn0GP9tsr3t338vAc+5W9H01BpTE0WFWm+
Gybvm63iHYM45oo/umg354k57+FPDTDSWC6YWlg02mAEdDoqHptKORuHW/22E6X5yF0mtw4vu8jo
K8igNoWx96CKfQB98LyZvdHc3DbWs0/+1JUShCjUrLBGvko2UlYuEIjTgyyK6cYGtEizaEyKOjWb
Rr1CuUjVTTx03OK1MW8JTs6TqRn+0KUC1M0pqBgcaD51lgfg8kAeypLv8Ob1NJW0gMDz9CKlv+Jq
LsYJ5yY1Z9ARV1kgQDqvn8V3UNzaVqW9S5T3CwrWTTDb4q3jkCVO09exNNa0gs9Lop9i51Y1/8Ch
uZIWVuJFVpcbQeIN47FP67UXqkuxM76up4wSMESyuGjKU8vzgzCSN88hH5Yw94WPQ3IYp7XQdcGT
6nmjBuBgO+9zuDmX/+Um/+5PxSNoOE/MAGDz+q5eGsz590+7OmsHykqUIp1sLwOMStDpF2FWERrO
ZH0HX15/n6F6+v16Y9Y/vrcLK6Nnk4QyqVWAKRrBopH/pENcp4fK82w3HOIs6Y4i5yKEfE2FUsLe
cb7aXtG8G5XhIsE1pnduahXPpDzrhcTtkL84CDRtTHmfHkSVDj99wcS7rSCxFKQxmP8BD5N3VlI4
W8ewFNm0nZk9SeY3oZETcu+4FSqcu6rrhi3taZYHY/aW5r+g+3zXmDNISjJr/qi4wLq6tP7OVN4E
djpWv6wZTMUBB0VoDdIdUb/FZeYfBPQ6ts2U9HedapoSp5HZ/Eon1u77DrFT7UHfjSozCfh4rsaz
G7Yzp9h6J06TbJQPShePpMlpyBJrPxrjMIbgKDbeXdzVdqQDcyylY3tMDPeZF+4QFkaZH5gTy+GI
x0xpBWbRt7u5zn9LMYPNNjaM+zSBwtEcMwCaSEo20m+7rRjHb83A7VAC7LsBJpfiJ0Z2vOur17nw
kMaY+sp+xpTOf2IpnG92QuunYTpANumcinPjKQvtijq/61L8STwSy2AGPGjjVgVeNWbPteAdwS8h
AtNz32TflDsXYUzkTHLYzX0NqWcTggJfTZClVgEpDKw643YMGscGPLw86yEk5LRjmA8ukCJ+7jpb
SMglj3LOSvzZbOhdXfV90E8AX9BEgPejRtKIQoKhSXcVGyTB+OPxBxtmr96lGeOHDCqIqHrpycEZ
uCngfDi4sX1RfHXmgr67Xa+g++1x8EsSRGpgjXAO9sTcAXQioFoClTYmwbB7H2SqczP9isdcRhXz
kz0qCJNvEtrP7iGZJp+HZIhHkJVyY4DWmmt02yqbgES3zOLVoUllBoYxlfc1zcSDWbB4CzHCPDSb
vN+0vnJ/Tr4jtiMDHWNQU+ccNMbFIStZkgNPmc5fmF9MEGggDaBwbvlYIh/3LADDP9Stl6otWA88
J3DyOOk3RY7HElCyxzlS/rZJVpIVCx5WV5X0Ufs5OYXfnOhknyb1DCbyldqnJad3bvGTQ1JcQR4x
qdsTMubvZlX8Icw5smQ+FIUVrrihS4+MZw+unbQc9MVT6dD8FAtMmoLqyU8JgFjQEQKUYdfJL7lI
yg3Ku1oeUrAP+rt4qIefeJ2cksCofROXIUORv4kTx6+gxBNV0ImGlJucetDAYkUJUtDrnV2aae3Q
nv16IoNkDd5x+ynEa1of+tka1mVpIrTjOWGDD6uBMjcxwS0qFT8NafGYzN1r7vp7gOUH8Fg0m+sj
WVpZ7VSWw9SB42aGDDhoLnHRwZ38kCYPbbxGH79wsdFzvdAiLrHDoYfGzP6geKwQoTdbEftrvOcL
I9CzvYJJpLRa1ZymmrIImjaVCpUU3ldQ/ZV/4Zyz/fWpWhqJdiqPBo0NmiZQoSV4MPYc9oNT8VD6
a7x3SwM5//7JyEqLCuIXAAf0frMbkc+cvN913MBnrAxgYdfqed+WeKZT4KEeA8jcgM/tR9Ot1SIv
TY7mIWg9U0iqOeqUTO2Lw3nkxw5QAf3T9blfmhvNOdST7xsTQKlRk01dmOFQCt1JItSo7nvS3AJj
gwvSaX5S1hS5WQ4lyPu8IzXJU5zGX4q++ZORacWTLq2BZtxjIycbQr/gi6RDfTexOH2cx1itWPPC
HVxP7o6JVyQKdEsnL9/31At6+tH5+dbpnKCUPaSTk92ZiOWmNdHznNls9P6ZCvaUz9BssB6pG0FN
CtQGK+nwf/oYF+JSPZ9ZzG3RjpXZnpw936eH8aWM2sfh3jqIjRHSsA/nkOymO2+XH+pIPZoH8OAf
vO3as+fCUunpTHuW1OcztnQPWElq/HX8lQKlhc2sZyR7hChtwzuweKbdawzmhI018mcFunCP+mun
yFLvtUs6yOtRJqly89SxYQtxmCflrJFoLhxQej4SWUck4pjjR4VthtyVm46P0J0cg9b5NoKyM6vr
lS224FX09KLZscKoWM8g0eBHnc3ywJPNK5/jH7dtYe0cV4NRZQOj86lMwmrygsR5nJoqqPtiJapZ
GoBm7pBNrcyCutCUKePQ57wBWb76WlK+gvFZWmXt+DaUlQ1JYc8nWnX3BPRKNoLw63NzPtYuWJ/+
auKIoo3tdJAQ63sj6q5KvRM3VejPr7PbrJxIF1Pb8Lg6RGkavb6HQsZZC7d67VEEic2TuPcWofyP
BX3hV5Ce508o8QZ6ooNaQycMc9sISbeT8LJH5Yj6BBUHdVdK0BiW5cgmZMRlvJ87D7Wmg5G5m9aQ
74ZtrmEvLr6goc//J05G8lnwGG8bubRk6PZpj/ATJB9+UBuoOg18u6cAW2ExapNNL05iZ2lYdSkZ
g6ZK6pWdtbA8eg3iOcnnSTmPKD94L9RdAcwfdBqrGTxxyUoTC35KJyl3DC/tptatTlR9tLibmWmz
7e2ooNXu+hZbsA6dTssw8UhiFIMVWQ7SBPO4Nci0k+aNSW/nPK5PAdUk7JSrM9qynOOj13t/QXu4
8Zv4KzHUigNZGsH5909NZAJkhGUD0R3FB+icV/lRzva2iOti5URf8LU6nRZyEulkjm0LbUHyYig8
yUJN4QOr7256I36ecsBjTNNZsfml1rQwi7m5Y3Hl0agU7o8mHqLZ9E90AKKotQvkbPjfyrqlnuJs
+prv5b7A1bxs2lOeyzePtfdq7H/ftq90r2uBTYanojtJlPsEapS/yZkWbkRZ5/UGFoxP53IymYNE
F61JlPF3VXyBBNrRB9Op7LPdnN94gut8TgQSH23qZNVJpemDNZNoEmplghb6r+s8ZqIqlF2BYlv4
XhwZYPk/mGXM35GILnfjSLuwa83k1/XJWnLyOjtbS12euF1DULRRPLWFOdwlJLPvSkf0W0IV8OFI
i4tDbRtzlMRuv0tV/ccZHLVljgnUOFQN/ZB0ojtU0iQq8DqwfIJfwD4I6EPeu0jSffcbUt8TC5fY
651e8H26fGNfMSuOJexO9dWm5TLoULpZxm9kfL7ewILnsM8n+ifPYYipQs7SQ+gxQpkoJh8VbX/6
EHFccd4Lpqyzv7kjzw2qGjNK8SyzyV1UNo5xlm+FVRWHPOHgiOcsC4thXJPeXRqRZtBWK5O4KAYz
ij33vqX5vgURDYvX7vkX4QXnc1ezasnMum36zopk0T+3pXwl7bidCyuLmDV4UQt0dsiEK44q8dpD
TKr8vfQGESLY6QLDHuottPduqe88d0YPvLK2dJ0utiKkLX+TPH3seh6HoD1e8fsLFqozbjWgmjGQ
x6JRVUyhrF89ZQS234ddfscRzN+0B3XOrVKIYho76NHRRAb18KWvpoDU+9s+fh7Zpw2exVCpnGbM
kMVqsnUm4D0kI0j3+8CaXW9iwUh10q02r0e7zrD2WQEke/67J8dZZpt6rXb+bIsXQmBduNHmCen7
pJmjorXOhHFFE+Rt669M0NISax6Ata3rDrPvRTbD+7LvB5yTAO8kARN0M4gb11g70nNg9S2U2NoR
F4bxxtxahmM78mOXuPbh+jIsGL4u3hgTFwpmsTtGzLgD6Vlo2/uarD3yXyScgaXp4o2cDLnslDWd
kjlN0zAdbfksABWOMi+Z5a6RTP0sB3+cAtPJnSyMWe+RoKx5luLfoXwrM0r+gOXc28xmUv+lMkMs
W+UokL8+/KX3VFPzBZXXdbnZQK4SD+0hCDaSgLKsC3CO7mrAVvDaMB0KlY8bJbu7nrrH6+1ennai
82wMogHlnADJegHdh41JKj/ChoIUnhizlc2zMDSii/H0PEtU1rVOJHzSv4xuPd47JWV7b3KrwPHi
Mcy8jm/auqYqSCRS8Eir/bg+viXr06YVb1eqkGXhRLGkIEJT+DggibddPXTmMJnmKBxTZ8HzXj6D
Nk7idiPvbWq9Xe/8gmvS2cIAb+4M0+zFSVaPUpD9BCIU1dVbxuPtbS1o/lXWTsNo6kGJG7zHM2U8
TEt/N1qNGUx8rlfm6R/z2AUfqLOFzW3HeUUIKNZQddvnxkYqSFjzGq+RB7CtPwIuRbrvwJlCIHLa
Tqa9abPvk5eA601BvOU7Lnkrl5PL+93WRSkFartRfGCPUZlZ2TfgB+xt3/M6zJiTrFRWLjWhueSZ
mIAOQEIi8qs8okaJbES589nKABYc/j88zacTURViIq3t2NCKbAPD+8MzO0jZY+N5wH1MK2fi0hC0
KCxHZF/lg5+jFLAdZdhmeExwQFCnNkOp1pjDLzdCdGgUmcbacEYH6qZGbYcl4+W2ryq+4Wa9xh2+
sPGIjpFyPQCkCumpkyT/4+w6muTktegvokoIBGhL04meZI/HaUM5ghBBZKFf/057NR9vaKpm6XEV
tMK9XF2dAApgOGbl/LPOPfelTmv3w6A1Mr7FZxfqb47Nf7u4M4bEuBn9Osr7Gm3IwKS4GbAS3Nvs
LGfw4HFwPU2QYrzIxm82AmQt0O3/ljma1cJx2axjXc0fgIrbldkY5j58v+eftwP97cl2/uXmV9uG
klRN1ehOcQL2W5wb0x0DY9n7ppZsY9+vHBaWymmzIRTkzXTCXM9/7ZrJaMoaHROUKGVYj2yKNC1a
bNrOzPt3jer/5NTSdLIVrbuLm/jWfszMNwH9JRzrtpTzVxZmqVbZyFkGmYdReHC7eTKs9B8hru1H
ED2/gu0a8b4WLLm+/9XyJAKOq0WKtJTAAWxi1p5w8s5lue6IV4+Gq8AApowSF1xFBezZUk3Yzvha
9TC5fUr7Lb7MyoeWLLLeaDt+A28QcYFa5qVT7BNwORul4dqjF9Wn8fIJElFUx/PU3wEBGGei3qhN
3r7roku5rr4vUJkEvhN3TFOzS4Qa9xYsemBM6mRHrjpnb/Vw0oEdSPXXHq16I+DX3rtYb1kKG6Il
isapmV+mHqLLFYTlOJT14YE7XSzdfyM5B2gGBctGrLz94aBLDS+oR2DN545cwM4xEdS7gOwB3ibM
6YSXwvTvADrPFrzz7SWDqsZ/N52jM2B3MbNxX2SPU1ruwbTdqpTXBrLYDoOu3CKjGIgoABDaF8N+
eEn3WeRGoCanvwMRqof6ST8U+/TRPN1ONG/nAbpEVhudlIYkur2Q2bmKktr3MIbRe55NKkppax1v
v2Zt2hbfASqU27VoaF5Qp5CzzurqxbpyaW4/fW0Qi1oYLjpksmArGUPl/VsOzt9JpOQ8qnw+jBDV
eVftQJeA6kZbphgAeb3Y/rFOH5vsqbE+3R7AyvQs+fwO0FOdCRrce3P5pXDEs5dteWa9/X2kSziy
D4lj4L18O569VOxg6n1yaV/g1FVs3Nmv7NolKXwsVdKzGT6SFstDmJCPQoVB8h1gudDxtnoZaxO0
CA1J/CSx7BQTZOSHvIO1kEAB/b7JX9SEzmR8cEZxS0HbOWzLP0S/txBc7HpJdZY2I+wve1HqO0Ax
6h3O6jAvSemWZsZKvl3ihmF4zLu+bnnc9oUTqXGAxjUaS24kq6bYd4DrVbsm/5G2+cE0TvHl9pSt
rPkSTwy+VAvHoMKOR+qxHZ3lp5wTGvYK4q9j+amuHPa+5L4EFGceH/LRZubSBi/a+wuH+ajBPmPN
D9Hp6PZoVkLEv47yVSFhWJAI4wPxXeTDeDD6CmhI0epvIca7scfYv4Ln/0+KdAkjrlw0WmDOgW6i
lcoDr3r0ZKGf/Mfn0N2/M4CTP8DIChzCEn1iefQEkacOhjoCVlOeFtC1h3NM6OA6F9+GromBfNW7
wGYunuW3+1qn8zdS0CIU8+RHxVAYd+c08E8L85pBegpiELHASu1qTvpoNInzxy0JP8Msl6E5ZIvg
wWFJjdqpTCPSD+mB9h69E9nkHOYiyA79PAxhXWr/C+/y4JNtz2MXepNgzzgu5AfNufJ2rmzme2sq
0zvq904WBl41RAr640cgz9I47bP6J7pO8EYukITgRFTuskCTA5QSigPFwfy56McShN7BHD1pNfs0
wMNDms3+Sdm2/8IDP0X7fCAfMulM99B5G2KoqM/gnBblDoZNRUh63oZF0ycnK/UriJHZU0iyACIV
LTN/UZt4Rwa0RAg5Exkaq2efRlnOF4t45IhCYozynI6Rnq9awqWPgbtTdWf1dbrXNAXfEx7MYTvY
wUdqAYwZDp3xYZ7O6EE3pDx7skW9A+HPfe01U1TbroRvHa8OkoG9qYum/dIY1zmCWpq/tB64E22D
Y6ErAXPemV7AsrYOnJ8986YIXXn13DDYi85ZPVzqnl06NtL9yEd51vWU7uvReEdYdraRakCJKsDY
euC5b3+Ad7z/00l7tN77xscppZ7OXlUWOISmw8XPZ33PtZ0eZviA4VHQSfQD91dLuh63IY4HSi3k
7Tqox6pC+jtX2KDI8ezJKi161kBpH3xe/k77lp3RMyXPttt9koXsTx7J6S8AErpqx+tm/EbpPO6m
wQdEGsdKiMLLlDm7JIEsYDvXalfNej7Lpu2iQBUiAuDSf8qBa34u+0A/tH3J9wH4kt8qZtcvTVN3
D+nkpXejmP/Orm4BrNb5o9/5CSZAZ/ed3714jRLxYOiIBanLi9a1eshsrzkAkaVCR9effdZmD7zB
DNtSlecETwRx2R2OdVGycqfGTkYq8PSXBJL88KwQ5IhTtBNRk0LgqfbEwZs55J1UZ8LCq9ujosb5
Scu5vIO+G8wW+7n8ZXVOceazHlEiZu3RQbW/FzZJQP4CYLVB/Hi72jLqroWE4S5wHAyybJIddrSK
IKPrx0mLC4Gp7LJDPvjDE5c2gOpuCsqdsid4npbZiWVXuxyklJALIBcDQ3eaa7WTk64ip/WyEiaG
PPjqKa/4UDSN/jCwPouUHNKIaa85edomw75hfNqh72L2rMCB4IDX+ZfOAmOx1QRMgjQozIc2cMiT
bHPoXAW1inXbz8fS6VzcwOZ/EqdyYR6SJ1Hq4HofqkcCOhWcBrAg6hJ8V6FkdmaNGR94VeXlLtE2
/1oSwULoXKMvbZcJeA31yAM4BMrquw3WhQhzrM+TNqVTRd1A4Rpdgd7wGOg6eChcnn73bOuzLsvW
R+5ocdbIkEL2lZb8UDZzd2caIP0qFy+xyrm5Rw9mOHgCV0ZehRZE1UyzGwICbZ5Mhl2YFZ4B3TYN
LhNvhj3nGSxvFDOh01f+g92P/YNGC+cgcVq6z+zCufS233zGrs4/Jw5xXrB3po9o+E7Ip1YHOjGf
5paHpDDwdDN8PsqWWh9x9ai+AhlNQOjIxh2MRdQd1YVjRcmENqXqHSiX2OXM2p0KHB8Na+Uhkc5Z
cYIQKEfjfEBsltAH/9QWwuygTsT3VmH0925qaQRT3HZvCZ7AHFoKnu0F6/FVA3GT7/pS0FOh4Mfg
Qe8YhhjtdOKO4zyatukjXfjlgwBK4zSPzMAokqPtFlC3POkZEEni5ORxqmAqUELvImqNGQ6IYGzT
GrGg/ApW62TqjxNqcRAukg5Wf2PO+7NDMvVSeGkXOUSa+0KJPrJFbh9yXgUPlEz8oy71CAx3Mxz4
gJMb6Ab2I1TkgSNuafqrm53+UA9N9pAi4+yUa5wo91i9k6B/QU2RJPHkEAMSPojbB3EFH0nOUQOh
/ILTWQJf6ycOlMjHSrbFM+mBeqqrvNo3eS3vG0HLT5XUSViaVH2SufRkOGH3nJuakIOcKDkop30K
Oi4i4RJzdmaXfEcv3Dslud9G9az4A+C9VQjvnCGE1/R8H2QzL0NPTHIvjEuO6Ko0Hyrcmce6MPUX
xsdyXzjSPwIlGhxHiHbhn1kXZvbsnutZdJ9qR+LTperk41jM888MsMIjQFP+B6dv52OhmxxxQjjo
y8w9DVbjnbOACvSb6+5uQJvz4iJ5f3Nsa/pU9Oq3Lqh9hilm97sbp6bYabTH74dO6weXW92P0VUi
rNp0CJMhHQ9wcZjvxtnIDFOsnTlEsY2PuSRMIoFjF+1lCVGucBjdJnJtz/qKe8b8eWjq7McMS+zI
IC080rTPv/Wd14N0lFU7SgzFTJLuBS6XIClYHrDhvq3wYUny9q6nk/NjMAZSC/Ns48KyzqBkPl+L
sX5oh+eeMKBnS5ZHDjruR50C0qVSah6gOKH+kCHnoWSBD/4UbpmlhilgRTJxVeMSdxnLh4/I2+YO
qdeJSGLYx7KYqzvoAYhTYVn8rzMDOxHVTU9jf0TRVeUBnGZg+hnlFQFnbpT517Gy2IFUdXGuS3s8
wfWTXmxbZZGGapqNSyyo8QgrgwdOBoJ+mAQTKBVpm5ZI53VwZnORhBZrh1+CDglGmVdP4B27Gx2f
tSp2cUTq3N6dO97h5k+AEjLlTh3Rxhp2TjCpjX7VyjnbX5yUoHnReBCc4jHiMAbJddgl+C61db0P
LGZtHObf7rbSfzy8V9U4C2bPbUZAM8jQBuHY0ztVWndpPhxYmZ0tt2doTDgbdfnaiBadA/TOAyRR
nNCgGHzXy+rsp7ILhWzOiVVuAJpXzq5Ljkfa1twXgyJxb80KJEAwrtQWP3bt2ddJfDVZcGyvfDHn
JG7q5kvT+kghKthi9649fHEuCmpCy2BoYIrsZVU0KzbHIB6Wx9unrpWnL/lYrl0Wbp0Xw8Vtre9y
pr9G+h4zqoCgfvjvrHgTcL+q8MCHsEB+at3yrJR8IHn3zhW97qZXs24B1eh7U4VZZ7TfzVpPYVNM
327Py0ocL3kozTjXsihR/qEUrg5ublenmc7sy9j6W+JDK8f3pfhQ2YK+im4NQszyHLSCAAie3DvU
EN8g7PfRKPPn9lBWomupleqXNp0rCrkGHKZ2EG/apYyH49CH1bSFk1x7xSIlOYr4rleMduxPcE61
f3WlhuzXHmYI+9tjWNmmS4dpLyX40Z0DqTqFEqkb7jrpb3TO1lZ6kXxKuHaaumzsS1p8sfA16toP
ndm64FlZ4yX/pBFJa8oydWKfiXyfwGQqyq1WRomSx7xrO1h4oGNze47W3rXIQnNZyIz1aEKlU1Jd
GhYcBxe6mG0FYKBLHBANgy1g98rXYUk74VAxDRI+A+amoT3ilYLtCuqpECdnFsJIudrTaQJKM/G3
RBRWdtiSj4LqqXK5x3J86nHl7WkH3ry6+TIDaBb6VG704Vf6eEuZHJkQAeJ3msQm/TjUYAJ3JCrN
1zItQ+hI7Nvhmz1uXMmtrdYiOzoDqjllF0DOqr+O/tz3T6zcT1grYX29vR9WNvaSmMIgX+9PnVVe
DGnOlQsh1ARysQPkF28/fyUm2SLoZz9JczIzOzas0BD9p1+GqTcb9cfa9CyatqyqG8EpGnU5asyQ
+vXRd8Dyt8W+dzWkbtMNAZW1SVpEP9yNhwmnATtuBvOnptaz6PUJJnpb41iZpCVDhWrdlN4EaIrX
OvW5RM/2oR/RiLi9BCtRsaSmtLKywfHEleUMb0M1lXBl/OpMYl9bbnT7DSvzs6Q/qIpbjFfQUZl5
cORl8DvJywx+wN5Gvbw2P9eRvfqIc6fJGQtAZ8SxE8oNzTEb1Pn2T1/ZQu51SK8e3dmS2oOxUR+k
0Fpo/or0b0HSyGS419moElby4JL5gMMU2gjUQKWkgDyC4Hb/FDiJvEAP6tFP1cFxUrO3knTL0WZt
vZenC90EzoCDalwxHfXT36scMhE/erQxbs/Z2nIvYlp5FbTgalyszgP6BmhRKPWH1T9uP3zt1y9i
2qGWCykJGuBM0ZyYLF/Qbil21tg8oqPi7m+/ZG1DLQJati5EHEbXjq8qB5Y2LwX0QTYy3srsLNkO
6EL1QQcTj1g15HNqkY+TZe0GfwNJsbJfl4QHzoIOPMIrGzJ3d0XVyhB1bYCzKjnXrdtAfg5ssduT
tLIS/0cPy+FyMnSJufDmxJW1d8ufohhDtP/elzaWdIpUpqQRYL5dGlxccP871Q+5X28s8dqvvy7P
q8CupCvQmgKCBRSBz3UFsrCNZnQJFHTIM4jJ3Z6jtcW+brBXb4EEvqZJqudLroCJpFR8qGdG0ULc
klFd2alL9kMJNktXcmXHU1KfJ9L9hjTiBohhbYYWYYzW3FCBzYe8xNw7iOJ8nUV9VxL7Gddqf29P
z9puXQRzLUZDak3bi1uZXefhZlMp9lxK/7lLIaqiK/jC3n7T2jwtIhp95tyGT3J/GWaFm4OWfaW0
2jhDriC36ZLD0Oa0gFZSjYfn8BostKlDUrs9fD/5ya/HczuRI0CWnzMzf6d29ehnzreJy6feuB88
UX3oc/uZ2+T59lD/Sei+cT+5ZDuQlkBwBvdWsRwD8MT9BL7yOp+OzLOgVl816eNcqPSYuLW6WK5b
hTCvpWeSOsMPP+35R2fU4EUZp3x2ofoSVlbRvYCkhFv6oRrwb6iXPLswekE3bwYumkzq0YUO5J1j
q9+OSyYA1ms6hJzx8hFyVd7dVEF/plUpemYwDPlg7FmH9aCwyq2hxyLPkwNmcAqtYUjuE5xmLuiD
2PeFw6ZzjlMONHqUfbDN4Igd4boByhEXPiboyxhtv+JbofwuqqixT5m28z0St4lSGA/gxssOLrlV
QoETTf+9SfAfQNEGO94hMxqu0gepefYlmWz/NHq6PkzwMosqF2k5n/rxYeC+t5HNVnYgvcbAq1Sg
lObK4Whoe7R8dBx1duE6dnvFV7LMkh6SFjwBMQhwFt4dLfcu9z+4W5qf/5y539pMizw5NXAbL1zW
XIbYPao7MHybLmR3/qncpfvqRB/lOXmEyCtcxw76vnwcNrLP2piu0/hqujhOakA60OqigsJW+3Iq
xzIcWtvdUxlMW7z7tUVZ1EJZCW4gSbLqQsz8063nr4XKtsTNVuq6JVsEF1Melww+2q2xurssd60w
gRfpvq/5tEfzmuzAYYdFPLSWP71vHyzSqdO7A88CQGtsLc33qWmzGnd2pg+5HrcOhCsp+98+ebUu
M2m8CgZ3FAgL6r9AisY8SgEBUZum2S6pW+8IZ933OEqh+7ckL2R+4kDmA77J2vkj1bDLGNrIwfsk
geiSutC2gd/BQdeJPeQ6CPV17rEQAfr8ZP46gS0W3V6Vle/oP9z3qxmDZhnuFq90Pm9yzvzaJWWk
huOx3KvrNc3tl6xs5CV7AcdceKxWPRq8vY57IZ54OW6UlGu/f5EB/DofEjFb5tKJ6jm15hO3p5gZ
9SnLgnLj569E+z8q5Ks5YjAm9RHu6tITO5o7A1wB7GjhuPP59vSsPX8Z527R5mnh8bga6v5UCj3f
wYGkiqxqmDbaPmsrsCiXoHZjZR7EH+M8ZRJKltOvxg3e12D4p9DwanrGBNYjLOA09jhwv5BZK17q
BlfHE6nbjZ+/NkOLAqlJiyKFbiCuNnSdxePQOGjxykPSz1vAv5XMscTeT3AAhnsrITF30m/JCIwA
yLm/qwzA29p8Edp9X829BNx3CLOuctru0nD3qYX+elg4KgYYaQsBtiKMQZeIeyJlTf109mJPAmKk
AW+CLIxn7YKZ7yuQXFpoWrXJGJupuKdkC3+/xlFbAvCNJwWbG0ljLMpj40z2i4ZdQgyYQfmSQqUc
ityE//Glnr50uDFpiJ1vTOnK3l46p+Oe0BaSOg2AJEOU+d+03gr8tSdf//5qZ1MAJxILd8+XAW2O
UIj8U6C3BExWPsBkEfSEaZcGom8vrWnv9JzvJ3nx1BB3pNiT+dmpX24nl7WNvYx8Jq20YQJA+a4U
APiMn7JSwC/Db/+qvHwswdy5/aKVTLzUKTF1YnTnCUiyVukOcihD0YeK5+DbbdUsK1lgyfB0g4AP
82BDhUMCkwjIYnEepgT9IZBx3nVVYi/ZnHgwqFQm8eLcyvsHu7TzUOrZjSolft2eprcHYS+5nBn8
kwAFGQBi6oCh7Jo97n12dkU3VmHt8YtCHuaWCVT9G3VRudp5Mo8V9EKhynh636+/Lv6riPAhjVXq
gnkxCYY91IUl5Azmz05ei43f/3ZY2EuSRTNOxp0EKFUFDgoqqc62b+kdNEv3RTbVIUBWd5qSjdV+
e8vaS5JF0cmg8iuNE93UueDuQrS/gDHRDqqsAIQ6h9tz9nYWsbnz3zkzFqNlGXj1FXT/MqrkTvJ0
g8u4ttqL4FYWSH8B2u4XL2vFrnY11CorVIuSbTUE1378omovUzTa1QSBjNkazsyZjl1ib8zL2o9f
fNQTkzWdOyNvt1cImxUxEGpc8/v2pL+d9uwliWIk4IwSRZpLMtpDVBXJVwhAfXSkUwP8B+y6DMqN
8+3KDC1ZmKTQtcCHHJSBojy7yXiQfv98exArM7QkXwIuDMSqxNEZyrw7IHh7AXE0crz98LUZWoRy
3dUpILc48k+1CO30e3C9mgieA6hq9q29UZ6vveQ6stf5wgdpeeqZEweZ+zQI9TB1kJIefA9obXzo
0gJQ09vDWYnlJT2kBf3ENkWTxLk/7idIWu1KFpCdUV4eurne6KatvWURy4NpSGsbBJw7n9CzCycW
7AbI3ZR5vn/fOBYh7eIUCauRwYktNvoPqUXbiHVBcszyvDvyOcvfl8n/T36eV0MHHQoe9zz4zkrI
4UES2xf2Rmpdi4pFcPukbeEqhM5MBu0npfLQZxvHjZUnLzkhVev4nuqt9uJAg+KSuqMdNVbabjx9
Rd/GXhJBrLFrR+1rqI8q9aSYLw5uUAQ7uDjqc9EAJA2Nxbl5kg7QDmAxJ7uApRzy/SUaiH3V5WHu
dPMxV1s99JUdtySNALzEYZAJSf1Szrikb4egvZ+Cso9tMTiXkuZbalprL7r+/VWoSjujYLMB8QAo
Cq5ZZzb+qn273+Pwnt17OcwGb2/wlS/8Eo9l16UpmakwIAfQA7uH+RVAm4MMfevCq+Khxhnl9pvW
dsr1769G5BrUd2OOG/Zh+m5JepqKLbDO2lwt0gDv4fSLzYDCgRBoYeNWBsTPMXkWYgsTt5L6lxBI
lEAFutVZg10u8zZsSVoDbGTD8x43NhspYGUllne7QVWlozum5UWx3x28snHIDhtASXsnOUhy1wYs
ur0Q/7QV/r9Pa7uL+XJzaLI4UDG8VIkRRysVxTGd9PwHdJx9KpRzGSHCFVaeUh8cx82eElixHEsa
6FMCIcKTNHTY+Clre2JRz5jBFlNWJO1F+fkF0JoLXr+RuVem01+kPJuayRr0teQg7Guq6beB+DrU
dfMV91TwcCuLsJzJ+yq/JdgTtw9eHmCPxNKd48mq6p3VJ/eppT7cXrKVwSz1vHXWOQkoDHbc49Ih
7PJG7XzV/+rgyH0sxuCpAstAfLr9rpVoWprPu3CtAFq8oHEHpyK3hFHkbz/XYdN6u9svWAmmpZ2j
GIQkULwjsQKwnY/t52ycLnY9sHc+//reV4kmQBvbD4Z6jv26OrYVuGbjZ2tK3rnU16386uk2XDTb
SSaQmFH0bNlXuthYw/khLcbD7flZCYolflKkSZ63ojWxF5gHN5enCoYntx+9traLcqbp7WFgMrDj
UrKLnCQURNRZZV8TZ2N21l6wCOgs6NFmZH130W57qhPphTRtz+mUfRtK6AndHsVKGbtU9M44TXGX
DX3+xAcO0P5iW2NILRAOsp8mqDamamUVlkhKJoGjLOCNG+c5+TzT4RlH942qhmOrvJF/lxrevtOX
Gc7QBNLg6ouorY8uwb0rvikPiIJdpuxL24M5R0yxdXdlXxf4rVdep/LVrk0g98eJk9LYmpvzLKGb
ImBtMDSR5z4LgGJqSXDTSw+kGdFDEJFJf99eq7VpvG6UVy+eSuizksLBNPb0yfRQ6kic6PajqbMy
qEWgJ5CyUQGosZBLUeIY0LGP667Q+b5vdHlXNFNehqbk8LwA76Vo4Vqft89w2Z3PtgasOvRNzXEw
cW374DDXpLs5qHHF3ejm19SMfYljaQaWbM7s9gkKQj20k+WY5kc1GLmr+mJ+1/0lyLv/nSPRTwxC
kT6J7boCUawX4VwM4VDkW8jJlYy7RGZWBJA6PeHzQepKX3oDnyQQLuq7zLKyp9uLsRL4S3AmhXRB
2flY5wxzE7QP9ArMdj+YfCNm/t3jvbWDF5ll1MgmevJ1PNUQVbKUcA4iD/ondO/Fqa3sOiJVMnwG
rQfCaEaqfAeiVHtgYCGddM54NPhz+dFuXTsipMfNv1MYHBg57EDrvDp5itlf3zcVi8oDUiWqGSW8
SkbBH7ClPkL85pLOPDZ0S29lJaqWKE8CZEPpeTmgsGl3qpif7Sqk3fdlviXIM7DQgwu0cuMGFoLo
aT1Yjjjdnpq1371IQ5zrqqQd7gfLTDff6eipB99vvC3kzsomXIpb5wK3GnLW5aUApFoW9dGx7QtE
0U6GjxuV2Mq3ZwnypDovA5t2EyQp7kv/4NDyWPVw+uKhm00b37eVcF2qQHfGNhJXnP1Fp24Lw0u3
e4IIG92XI9tybFtbiEU0dW7TwJci6y+UJsMJ9Akajl3DN5pwawNYRICTES/wLW+88P5YQ2nMGdK9
A97Y7U208vQlKlJnRWYcyuRlDOYUBPM56SIxSPogoEqy0VlaWeYlNrKVjluACN+jLvXlAR5Y82cG
zNIQNgEHrwKk9yxs/GFUG2Naed8SX1CrtKiJBOas7mFp5NPvdc6bnTT8e2J3T146/ro9d/+0eN9I
o0uEgempk82eReNqCj6CLdWEea6KHXOSKfRYoiPANNPIyZuHFJ0v+J+zo7TnIz5QTVgMLKKWJsdZ
ZOaAL2i3EyBhKzBKhhb2dsodwWym1XAoWmmdOK6HIT2TDhFQDDD7Gii6yqzRu07mzhcLRNs9GzYt
j97aFT4PlgObiQGld3KL2GFpFpZd/pLo6ddcFH9uz9xbEXN9/qKQEbNduNCxKABnoEco8z15bvKO
7tz10dchvaqRYNJYWEOm07jUgbxP4XR+5Em7BVBem5jrgF49vQ2gauLChzYmWXpwzSdo3B6uN2nv
mxZn8fTel2M+VaA4y+8EfPGEdO988rWUffW7XQviHZ7Gk1sJeRQ49DFQyG7/6Le+E9cJX2Q/lXtp
1fEmjX1qR9yH4VySHvxZPVVbxJ61SV9kwHSshcl1mcYBYI+MvoyDCS255TL0VrbA71/CI6jtdyod
xhzETAAwd81E5BSmLKd3k+jlx342mK4gI+NGgbqy95cwiSrB7Y2djFk8+3q8N+mIdoC03+N4cR3N
dZSvFlp1qvb6PEgB0LRV6HviCar35c6v+TuqjusLFqFLZRUUonFEXKXizm2qo9dZG+fdtZVYhK62
BXJh34h4wqeZVe6BwebRNSzqfHtPh43id23+FyHs+xR0X4wB8EBDn5u5YH3oCkM2Ptcr4bAEPwTC
swpGjYB6n/3XM/axSGQLW0vcPaWsfU/JcV2FRTwb2Wma+bOAKD3I/e2XwP97O5rfOk5fH7yI5tTO
6xIcfRGXE+7lJPkWdFAuzusLawto65g/pfHPQr6jALy+bRHZre3DPaWdkKxz5zPAVh00g1KcpKb7
NpBBZLjZ4le+vSz+Ev0AA0+ajSMmzNdfsk7GvvOJTgm48cFGGnyrqwgTrSX4ISV0HJycCpBch98w
S7pD3R+ykbGrXRANC92fLO4XGyXO2ykR7/tvmOd+Lu3cg0hPlQ/3rK8mXDV491OD3uLtfbD2gkWY
Z7aTNvZEspjDwHmeUXV8nMf+nb9+EeiD4Vep9dY66+rb3A4AcTxxWKHe/uVvx7e/RD44vVSSDvjl
UpCHQQ7nYug2rnzX1njxfVYzhJemqbHOds4hosGdLHYlTCGu7q6HOevZvZ/V4gMQaluglLVtu4jz
iklvrANhndGBF1HTgyUY+DNMFODmG7Ud5L9vT9raci/CHkiXufdynkJ3I5tDW1PxUGnPHOpSVhuv
WFuXRayjTgaLweMZNJkmSM4UPfzKPPqurOv/HybCldK3/FrEbt58motqjNIuOPVX7HfvVBvZamUE
SzgEMB1+n+dzBnZaFXYj27Fqi6SwsrOWcAhT8URnridiSPBGpkL6Laer7PQhUPO9DMgLRMPeFx9L
ocyW88RNHHzAnYzt5FD99rJ54+OxNkGLuM7bya6TwRVxJq2nlqvIo+1G6K0EwhIDgXbYMEIVXMRg
K5297I+uvEMazKE3b8FX364+/GAR3IMDgwVFUX04DnSd5KNtUwAIngX9CYRTdDvM1iZoEc6QDi8r
RTD3DQOvX/3I372BFgEc6KQTeZIgIVHvrmhNFdJBf4Nj9g83EE/Gsy6SlR9vj2IlWSwFM/0AXS0u
kWHdZD8bBv2tR0jBb2zPfzSN5aEaH7YlCKIO4NpkjHbiqZgJ/LETFx7ajHSXKrOt33ntDdDrEvou
mQGh60nJ7hriTNcT8fy9CxQM0pktL0UAHcepC8hDXxo7GgT81lNol2U1cNWyhTU5JY31ANVoub89
Kys7dImuEFCDZ8z3kjNWmVy0UdUH7mXpn2mAtkLRjM5Gqnu7QvOXqImZo9s3wOYbmo3FN1EGxW6k
zgcyt0+E5j9kaZ5qOLJcE+yG2MHawK5/f3WkmApUtPVVAJN5J5P42Lffc+tBFNlGUKxspyVqwhXw
+iTMT86+k38vC+f3/zi7jiY5eS36i1RFFNIW6DDdk8cee7yhHJGIQiL/+nfaK3+8oama5XTZAhSv
7j3BNON56M3L9XFZa/6yFv95/cL00+R5eH0OdAEMB4doFtUpYNXr9fZXtu5gsW/kgy2pPafkJsiq
gz9B/FBY7Y/A9k6yVlCtUz0stbf6amUDWWInSgUTtQEadjeSWCLsOHmBuuBW+mGtpxZ7iJeDe9Pa
U3IzO6/jmIaFjfqNtbFprL354vjn2ZzzZrYJDJQ0jFZY22cP7mTL/fVRWHn3JWhAO3YBcPwMI3ca
u+W4t5UdZZRu3BlXlsASMtB6qSGBhZNfNTc98nKmrCH3gUsqluH193+X24Btb4kUsDtP09TGBxR5
Vu+9sXGe00w0982ElIqbp+Bhll0RF1YgjzZKdC9Ark5R4KktHa+1HlwsczqrlE+mJjemckBxIX4A
vbqMF0FsN/Z0vP6Zaw+5/P7PYqwLzzK9AwIm9zE+cIsriyyqzLTRiyuTbKnKFHR50Ta1k9woqKpS
WG2jlP3BO3fwf1CC3oEWZEeSm2m6gX4OVOG2GP1rr70IC+bWVcq+HB0thY5awhMknGq6JRz/N2v7
zon6f/pLJMB1TuXuqfE685hUuXusjLb2unfJAxTb4DE/eiRqId0Xc4Y8L/ztfvu880WM3YZFowN4
k1XWzg0LsuCcQ120wMwQdOOAWZkUywIcYdVQzk6V3FTps198cuxbe2vhrjV92bT/mW+F18+lZ6nk
xoEGYxZRgtpS6hfAN2SB5N+vT+qV4VvKrDR8qMogRVJ48AYUxvksfrJZ2J+vt76y9yzrcK2BQHMF
4Y2bqYSmbkPKB1X0fugn3W8OXczrD1n5hCUKBCUsUaQOZiB15G2eDjsl1caaXBmCJfajVV7bYG9L
gBO4r3y1s5oJU22rfrXSO0v4ByOKJMGA03ccWRTArNYbLz7F867sXq93zdr7L1ItrWUh+DGX96/r
fVLLLDY1/0RyveUEuhJALNWxMriJVECsy1MRqNzEFrWzJ8J0BjIgab6mU1faEcTAutcZRkC76x+1
0m3LymvLGCSfqEdAhidnpeVTNegDWLE/HMv+ff0RK/22hGA6meNQKzf0pmwIVHysX8SxnqYWQN/r
7a9M2SXwkqkyHQMRqBMxmsWqsm8sUW0R71aC7GXVmHdlV4vKr05lEqAwjYTSN1p2fGegyBpLx5t3
tIHITlFZQA+KrNqazmtz4dKZ/+xXpUzGIvdwgy5h5FfuKVxb7Rz5759Qe4hMsXXgrIzNEiRTN0iM
jCmS1EEzhLNwYx/mwgihNu5w7yLNEcwsMTIjVDlUN7qXO4qGtNXY3cC2ERyntAiKGKqJaTw5YAEn
kCF7djUsPOGB0MXc1jz2hhxm6yVlDwzeUBsvtDLdl4CaPB+12wGKdaJdbw6ey9nn1puzIKz8CdWR
MYc82fVZuZJF8BcxtICmZVdaSG0G0NLO898SSBLqSmSCbzPWxNcfsjZ8i1i673wC/8caYU6dxZrB
rIepsK6+Xm99bWEtPqGBUqPTiqQ8uSMN7lpYK8faN8X+eutrK2vx7rL2MyOJU508oao6DHK7fiaU
AtMwk4u2iP45zPCScxJHfXHMlG6UhVfGZYlzaHVneVlh6CnwwGeCMHp7cJteP0Mdnx6oGpBYcjX/
2HRbAh7sHvqJDbXpCTHTqQFmKu+a0GryW0GP13txZYyWGlCZSgg0uLPprMlc3XWDHELZzmKjELey
XJYCUCAKOnkAu4tzXh6sYDoMyW+j08hPtijpa6+/2OYALsxrCoX0c6nVvkuC/ZDQl4/1zOWR/+yg
Brl3XRXgL5jBegIg5zHLNpVF1vrF/W/bSF6PzOM2Xnv4LLHnW8Fh6JDG3sJ3rqxrd3EPsKG7PtZF
UJ1Hv4384iuM66Ke/PpYxyyWNXNziEFrArMM6T5BWPuBsm5jTa8N52JNo4OH3Ckd+K+TMgt5A4OV
XgQbi+ld+j0Ok6XKk1I5BwAQKJux6Ia7vJAqSoXzLVWIl0KI0phz2jjdbScI7Bkh8H4Ar3ALTboy
4ktJp7yeLAikg9Q/TnQMfZe/8Uzs6DzumdVuEYPXHrKIMOGkkbRdCyFI1y9/QOf9i4GOOgfm223b
Lx8a/KVSEbUdLeeLlC3QcF2Y2vnBz4aPrbiliTXP9dAPVDVnbK/6MM5iiFkBN5Hrb76yJpzFeqas
heVPBixslwf38KA52wgnrT44fKz5xZIe3U77JW/luUw9OIgAjuXmt1nWf2yfXmoRDT7kyWDyNJ54
Td7qBueaEn+uv/nKQbq0rYYXDvTahD+gdi5oFND0z9xzsLyn5pnBKzvqOAjB5UBiIshGCW8lOl1q
ECXVPDLs2hC6sWlEPT9szWN6M3dBNM8HVrS761/2N6PyTsJiKT80XRSpJzNdxD8DTXdJDYeDPuF5
pJJ5eEBWPYhZjaK66d0WpBfe4OqC+0s6qvI42yO7LYZu/DTD1jsMerc893QOMLCsOPZJNX5XszXv
5orYN6brKVjT1pjvbCh9nrjMJRyiSp2+poEvIpqW1nG8SL5i1kEr2aNk17o2jeFbENx4lWiPMpH+
QQWQtvWrnxCeG/d+wdJHty2sn3ZfPDdjpkhkezPfu2RQXzvRyWNmWhVZDZ/qcNbEn2JbZyyWdmWO
1PPcfT0U80HBrPwM/aLp1oWaf5wqx8RZSfReibJ7Ssd2fqw67VFIs9lk57ZDe0cs5d4lKJlsjMT7
i4/yy471z2HqCM1UEMjh1JjfuvgaWA8829r11tq+/P5P20nSsZTCF+oMBSWAuYyUCPjAM4DafN/I
jRm7skj+DwoK86mpYVh/VufuR3+WYcLHL85o+WElk++FT+CpCctZ2s9bKjUru/kSOymR+XGhPgmv
KZL04eAMEh5j4KHXReVD2WNLe+6v69l7i2QxNnDJKLgjW3Eusx6K4bbH/SgAnfCWDmm69+eBwqYY
uihd57E89MYcVlepcfaT6/RRC0eoz1MhKA4E6BM0fB4eh57QL7ZXkzoaGia+uQnrHmczWjCR9hLn
OyJy+TKJyrPi1CcqniTspeuKtbESwo51UVWPVd3au7yGMikuWahCyaZNvzQCmjy8dc3eQKQlBAuc
3liU23E+NzVu0x3Zy1x5rzml+a/erasdowO2FQ9YBxKb1Cnvi7Zlj6KaYYADQ6ldYWfDsa+beZ/l
nooLULxCDq+kfTkXTlwEpL/LeuEhjV40+2oc3wwwIZFXOPwuCNh4Yh0TByiQeTeQN6jiEgk88HXr
8aEDMw/mcEjjTcWcQb7R7V+AvYbrPDSFYgzszyFN6n3H5ceANnQJV6nrYs4pq8YTOG9xlt5y00U8
2yo4vz8Z6VKgo630yG2WNWcnKPP7RrgM8i85TNzh+ctE1W9cGN4PAClfBK7SzcdCeWl9tvlPDq+t
zcz42vsvgtaiznonK6FPNnbZ3q+xnkYG/zEwNIePgZEoXwSvpklYqwYIHlpiDAvTnoQuw2FoPxa/
LPHIBcP8VeWIHYj7X7mcnnrf/dKneovf8H4Poaz43220ASQph5arONNKxyLNIG444lAB53ywN06B
tU10ESOxunPTIg26s0JoJ8kw3XHX++Pl7LWZqrtaw8Yos0UT2/DO23jk+xMq+Eu9++dwMBdRt8Qp
5Nnxzf3M8qepqDcGZK3pxZQaxzyBBVo7nCkdoJX61CGauB63rLW8mEmTD0s+ykp5HvjwREeOSjAd
PobgDpYwZUEyGHUbcGX86YzwIJ7KLXL3+wdxsAQkt5ZwwPNyxDmjzVMu5dHX6S0xWzbaa80vbjeW
5eUCrnkC3tLTt8Et4q4BGT+ovQ/mz5eI5JYIB8rnvD8zimxiX0LvkXXhRPitZGI3Sqj6jLB43Ug7
r33O5fd/ZqY1tY4xmScwM9WXOU1xzDvHRjgfuzAsrdIdYhkr7bU4k8Hu9mWnAaJSjflYHXsJTiaw
2rLT0sdYlG+eJJE75fBs47HIX68vgbXeWR4EcEWsNFTYzrX+aQtvR6w7fxx21xt33+UtIhWwRCeL
HP6dUFZKTpZHSkQAhifH3O+ggTsKqu9H5jZ/CkgVWDfDjHxvCNkP/5SMjdYgNVnkyR2m8atfW2Vw
06aeeoFug/w6dWz4NtSedWYQv/hceRn9mjWwHKvauReR07gVIJEA5R2oq53bdG7Hxwo4pMex4eok
LJe+KhyAe5O7iPuBld4b5Eyjvjf0R2ob9sZSyGh0leRFhItC8Dxalvumyg5WsRmoVzL0yrq+H0Wb
xY6dZUepyzrmQpC95zv5WcLp7w2Ycrqz4YK5oy78CsJsMv2tB3O+Y1LXCRJ1yXQcbByWuPI14hbW
qPwZTqRgNfBAHSYzOHCQ98gfeAuDrDsoZf3MJqd5EKyA86XO/PYwBr45TLSsbvRsmV0xNMGPcebJ
Q6GYv1d+B/d0Ab2ecw+C7UtdDtCpqQcB21NZ1hnIXKp8Chhp9kmepJ/hqVCCRwHM+8OcSHdHrcb/
U/IadYah8p7GkePzaSV4GODKCqebvN3bfl6fpr4Gya2R0GihnXmxe7hB7gT0fL55k+PuGjPQ6baA
eWx1ayUNXAWVvPe9RKNyUNsRG2l96xQeDZEv0Chxe1lcto27Dygp7/BbFUMB3IsopOp2rLVJlKVp
ETUNXKjA0apugRSbwHmFGWNEAx1EozbzLu9s8+pSy//cZp1/nLWY4qqH/JLU8IYNXVjPIBMI9VSA
XIdI+zZGUqQMtnwuvZmI60MjCGhzAaFSkMWz+bZuVPLJG6bkqFQznxgW41GbcYIcHJUHQ3s3Zpni
Udor+4d2c/0lnTCJNCf8ZW4mvgelfnyohev8AA6F/eSzHF6DGtODQEj7JwlSC6ZafjtFuAiwSM3O
9MviPEqIaSPu+NW8a6THb3vopvtje+OIGeS/gb+UUwUPIPYNVsMyAkG72ukcUA1N/bNfNM9O6lV7
Vbv1zlDVg/QOhwC44ZgdHDzt7y2ubztRFv3nIWjYXW+l6FSYIRzHDmZcWQON8Kbsg10gGyAz/Ho4
iqDT0LCCJzwQD31+KPK5uIMOjLtPwALYp0mq4IuNd5ZFVgG55Ror0gQIgQk1pntJwGLijZc/VLbC
NZkq98FlSb/D5XgIS8pJv+8hOxB7JQl+dcjIQ77CgKYH+80+bLxpODlqml/THsNkAZry6EOQ6Gj3
MjlnKCZHxEuC+9kOgmdvrs3BuLV11DRPkN+UwEnLwfA4sXl39CWHlecMbelKoweVpYp4Vn0R08AY
TAOL7mGTC9wTp4AjRMoA7s5YrXdz6Uj3BPAg/IyVmzoxz50cslj4r8IE9ZkwTGqZV0lUQTdnb0nX
OQRjW8UUyFfIJrv9dxnAhDOu3Ln4ZtKsPNO8qp8hEWwOjVWLL/DZVT+wrOuI67SJuGdsL5zSoEEi
IVeE7sH3hvbaBO36yCJe/VA0hQSTyx7hf1oPyHZnCn0TmU5ac0TtKiijssmrpx64t2JH/Rxqj9yh
NgxF6fha+H1510MfwQ+1a03PzBh6yLKKvMyO5wAP58BvE9AsG8JZvu+Zt0Lo5BsZi/GUqHQGT9Nt
5odBw9M6BO6IP2JpQIXM86B5EMIDObtBPZEd/RkeTOGoJg35BWhT4ZINssX9AP/XM+hic3CEFavs
HpQ1d2GVmNzeGVLJ7+KCO29m5iLWh3OoDfJMr2DFmqmywrXIdhT85YPpaap6AOyqMYAltuhl9ef6
EbZ2Pi5CRLdDbdc09XjqbfchSSXilEq+jbRQGzHoJar6/6wAXfJcSqYSaXjRnOdO33Jtopx330hS
vtiIvLBut1hz78e6dEl3IQFYFa2HxMrYyyevDfYpTLs3Qqz304x0SW5B7sFqMoY0Y0Yl2zeZe9sT
A6V7ChNf2GLfkNl/8JLhQ/gUuqQO2C1yNfUIWdEmfwGAeueQh8LfKnS9fzuj/0cZqCcX1RFVn628
qf8whHen1nMaGDy04GF2ZEuh9v15BUL4f6NSWHtOFtwgcQFPgdlk5VuXf+vK/tNHZi1dUgYos8s0
TecKmmz+rhkMnLO1DsLZEVtanCuIAcouH/ZPWN0Gfa/aHNp0cuyTk3B0iQSzUK8Dny2YEnvW7WCq
89QiJyPT5hYeyulRzX27K/MhfcjnHISVTm7dEdeG7TLr/3kbDBPoBulQnkVDHhp43xgb3shQyPgM
k9bH653q/DWme2etLhkHRJsm72sbOsk4AF+mbgjuhrZJdNQOSNbNZT/0qBojoSaKTk8RQGD8rRkT
5wW2x/CLhptv972lNa3CnE7Vva5wh0uZKZ89gVsXjNkn93vJGSux8JE4hxMIfDxDPQV1xFQ2Ayhv
IDubOLiwuh6Dv/TUJZHHK/8mtTzzRUHCtI2Bo1cekMalSsJxaC0EEzBz3CEn0/lh6SbVY0fs8cm3
uYwEeKEkdAoblr8wRv4KtV5m7Ygu2Rd3HKad6mmys9yRhDYqkd9h6s2+2TOgrwfSFPqVuayeIjto
pxdV+208jdmMtCLo7lWfBUejpHfX90V1zqtUPXQFoBVkLBs/cpwuG+Osa32+Q/mpgQ+zw/HqtXWR
ze40+SKsmWShqkh7MH5dRNJL8zquaSFyWCBXyZNF/ARdTtvP8A23P5GGDaHlKFwhWPbYBso7Ohbs
v4uaOb/cEhZ2+6aSwz4Ay/Zl9KzpQWWWPoKvj8hJzqdhxilYFkyENkp7JyRI+U3lF8hlgPcWMlzE
QqtV/V42bETuew6ceO6y8lF7cGeuGZApCZHkUEJwJWS5T+5aXzextob6Le9nsZ8nqR8mtxTwmber
fW7I97wR9V5QN4EffA9lPaihN1UoAsdEHIjBOuQ8zWC+WLmPZMZa7iSshXJbMwBwbRk82tAvBcVM
j+yh0w4kk5Qg6f0kBieIaluh4xDEQeeqbe4dRPVAIo7w2xRNlYWWhw066k1diChl0EefSenc+EmK
/S2feJD+qqXxT8YBwhyspgbZ8CzovKjhVfJ1GjISQvXRizzmwWIGpA8o0nAbtxSeWvfW6HE8f5iO
0EFoPzmGD8cchvc7J/MMfEpr++zMk7dvy9ychazhTj7RbA/rH3mDWeVFhNfmKFw4dovEyx6CYUwj
Ovb6hGtdB0v2RkFIQQV3nuc4B1UTuNFK4j2MlCXVfsK/PrdOOkcOtI7vBuUijoFv5pEOlo56frG0
7ns7QvCkdu1YiRDyHC58ym3cwxznoRkwTcN2MmBoFpaiEPWU8CQZk3ynqfZ+wgfFuyutztqlM3Jp
udH0zfX97DjpOgP3EhFQyPTY3jtGkHs+9UO1D5JS/sgEwAc5Ys9XEgx/vHrIDwq6+xHVfRA53mDv
q2RUd7LtxteJ8eKhtnEFidJhrl8I9HNQ8IJIagjAalEd/YT1IHQAnBcqt2b+zjCmjjW8e/YFjONj
a2qwExdF8rnLkv6QuYUzoPhGbGwkHOZDNm/gT6O4lx8plPLduMNN7VNd1SizwKNJN6HHs/oTIs9Z
w0WhB2NhgC/QbQH3l68wn8ff3PPsCFrH8p6UPv4uqKUg++xkCBP7ZJgkyDy8wtaYFihfQH3Q/nF9
G17Z6peMCubnfj9lKHGRy2uiYuMmMC4YoOJVbwQYa09YJBzljPmYQFbt1Mytj0tmY0UOTEJ6Pn5m
6bhVR1gJyNgi84Iqjja6QeBXlMOz384QW2mfr3fR31r7ewfV4gtE0XO/7ZDep0/6Vh5NSKO9CW+y
OHkDt6mJ3af5FJzIodq9iNPRh7D8l3EDt7X2WYuAuWoA56l7Wp1pC28H8CC9rQh2JWRa8symTBvw
RVB4mVrrRbTJUy/cu6Kkf6532koQu6SDYV07l6SMOsNq4UC7Ikps+zlT7U4Xbljq4Y1bH/GgCThd
MsJwBHGEsOgjUOlNPOk5jWEdxfbXP2TlRvG3/vhPLDQl8OHgiaXAvytOtu3GFnefWmc6zPWPptyq
+a911yL+K8YB1e+8HgDN826UV1Yh8mxftAPDjWx4zt3qMS3MlnLj2tAvwrsclz0c7bM4Mxyab5Ae
d77AYr6IG4Oj9XqvrX3PomZSDVRwIN2rM/auZ8atu5bwL5XTHkqdg2HavNBUHa4/am1/WSwR0Tel
knCzOnHcwKYAAZpKd2P3U+rk+KEnLMlVtvFnyxuS8QSk9WlMS9i9FUdDsme7qOLrj1iZZUuGlW0V
3O0HWESrHAZnThE7w0mgoj27Kqyy1+sP+Vt0e2cjW5KsMrskblNK66y/ul+b+/lTfhoy1KvD7uv4
3Tyc+BsCZOvb9ae9XzajS2lWzSEHoW0QVw18H0TIdV2REJrebD/laXWy87TZDRmQomGR9aTeUyL1
BuxhZdeki9WksszBWdsEiCCqk6QuDFuzn9e/amXtLClWdupCNJsP9CTFVxces+n8BfHXxs1/rfHF
qkFC2h3g5UxPTjV9klP1G54oeZg2HxOHonRxSOq+T7TT58HJeEF7sJlLj0Pj1htV8LU5vDgmBxei
00QAS5ZDxv0ABkf+KHyCpFQ9q4vPjvxdymAr0bM2uxarvkJg1KEiCC8kuCzW/c+pNrgmTeEsReRK
E46kiXooX14f9ZUJtSTxpHQUrB5QOJKA0ofIVIs3J5iD79dbX9nBliSempdtBp++8SS8X5M9hwrW
ecg8hrzeYpWvvf9lyP45xHLJBq6qEbcelv8pPfe7N26JGK4MxJK+A00q5CqtBuXTJou82TkjH/7U
8RnFm/wTEC1x0CfhwLak09b6arG024A1uHlZ46kDYikomqhDuYTXl+z9lnvJWmddfv+ns4bJoh2C
9+lELYoIX0o4w+GOc32sV2p4dMkNmVjpwlYC/ga953W7ZJ78yPTaxI0YvXtIcJoYAOJ6r2yHvlZ2
buUxwy3FDX1DxH0VoOJVVr1f4P6U6i/tmHg3SVJXZ5OZ7GsHo5VfpNi0x1vpiaV6J3xbobBl7OI8
c0sCcDTuSMHb/fWeWNkulrRBC3lO0TukOl+I6SkqGXVJQi1ENNb2Ta22CBcrkciSP9iLJMmqyeog
E2rvqV8dkFqNxi69ZyI7eVb/avmQL77+SWv9tZicfpW3FrI62dn4Xxv3PIHgcb3hlYNhSSZTvXbZ
FFyStH12U9XN59Hhx56JX9ebX3vvxbkzWzYdsxHOvYn0AIFjnxzL/Lne9Ap8nS6pZMwPDCsnyk7O
pW6VAg8Kgz/M34pIc0RuRx5B5ujCsUR+06umZKfy0f9Y4LbkPVluyXo9ouESUk5hJaQDNd/uMbMn
C74u80agszLDlpwnbde9ln6pzjVyD9VYQ56ov4GKGHyt2mPFypMcN/ALK9PAXxx6qGwktpxxEZ17
H7qaz4037wvxcn2kVhpf0pBZ586lmzGsxzzvoqSBshpI+c8TTAWvP+D9Be8vd5NZFqjzuG53zg0S
NdBV6+0gzEsetlYXeXrYeMz7k9lf7iuoICte5grXwVy/kaDc+1b7odu4v9xLkq7IK9JU3XnS7ZfW
JPvM3lJhfr/3/SUjdYLbtfbBrwdMaFY7AlV6wC1s+GbVILp9iGjuL3eRnlIrSIhVni3PjwThB1bp
xxT02uvju9bx7n/PTeUEk5Bu0p7N5B5m7sQd7T5/rOlF4CrqpOG8TIcz0xdV+7avPjPebOmBvx9T
+N4icFU++DOZyYEtA8vLq+tdx1HcRvAo+48Y1qA44S1WLrSVLN8vRQlcU7VDhl+HfY4034d6Z0nu
g2U97YjIyzMqB7D6Rtz4sbgX1f//DmknwQ1phOzgjtD9TirPH0M3EJtJu5VJv6TxTUNgG2Ox9uz6
dXMH25j8E0rVQNgomm8cAWuPuIz5P8Gc6VBaczvewhEm/WL1eTxgqYVdm2+VOFdmvXt58D8P4EA9
ZpOdFOdham/BZPoEIMevj43r5ZH/NE1qeGBCvGI4D9QLDRIDemu3WXvpxVLN03YkWYOW09IJSTqG
9cfELPwlh0+PJGiZaftzLvyznFD51fxzkLq7612yNpyLpSphEVYNhYUZ0yJDbyWfC8eJAd7YUvNd
OaP+Sl3/0+W2Vxla91kPc8FyV9DfORSq5xr2FhDBLYKP8c/9JaWPAjMc0GrozqTv7lviHdvafYOi
wsfm/JK1Z1ll6UyN15+BmQ1b6RzzFv41W5yulSFwFnfJTsLkXYDffk5U3ceFjbtJl9u3pED19EOD
vGTr1b25GCnP6dm+IFYyeoZT1I9J1S/Xm1/Z7peEPd1OSdDW+ACTyAeiC1RjKLlDCfgUZO2n689Y
WWBL2l6aJ2URjKo9C/fWI9XBGen+essrM/Svgck/M1QCiicdBy2PtnlpM2vfsP7ZpPMhwWHeV+MW
pOL9e72/pO4FUANMBmL3Z8ir/RGTvGlG3YaOKx+0Ae+3RYracJBCNRP5B8d9sbhH5RsXQpDtWeHg
iQaJ5yVta4eD0FtH5bs+LziIlxy+nAw0H2a4dHvBUD9ls+lPaVuOZcxbDfi0NDgcuqfRkgoX7yCz
AGYjlyipaf08tBQP7Ahox2oME+pbu2J20jqELY2kkRyL6mFCnfpHalndFGVg9KOy2wL1BxqW1hEr
/Q/u30sgcM272bKSEaYIzvDJLvlDMaXP1+fXyvK2FpEKnKs5Q/W/PwviPHoJu2na4ClJ/fh68+9f
lrwlQGsOAGcsZquGnW37Klx+bpLkvtRBF7o+as+ul/1y+k2vopWPWTIpwYbndMphHmG7yA0CS/i5
RhE8tMZ5d/1zVtb5kmCHm/PkcI0HSO8pgFxK9na93bUXX2yyvjtKAmhHfwahTWa/uuzWTL+uN72y
/S3NB6A5DcmMVutzkDm1Cm2TExUaC3Xn0LP96i4pW2tjsNd65/J1/+xVqQsY5BRMPRxrGKyQ7meQ
SK9/xFrLl9//aZn1tg+BZrSsqm++/gk01MfaXQRGtCHCGhRm/+yoHYCPd26/pcW11u+LOwzhcPqY
mOzPxTxegHz5q67UwZcCijrNx9hc/tKNQMBZVvVZnpy0NUWODcIqyJBOKm4+1j2LzcGGUpnyZJoh
IgWNNxjg+4R6xZb6z99N+P/rU/6S5CNRUKG97rBcyy44EjHDfINZXqRh2xAXEAAL5Zx0JCSMiL0e
cwibOn0ZFTQPwqGt8rCr5+Ft8IcsBusVKouJWwClbYHAEPgJcNCdWz9wryg/NluW1CEhVePxWfdn
y9T1a5bz7K5tM/31emevTJillwHSVTpvZNqeeOFD80Gl6Q0Z5jYWgQdBnVyZjT1s7TmX3/9ZS8D7
y1ILHCbDNIMpGxR3QvLXKVduTEb+EbdbHLzWci9oCpBRYepyDtRTG/wuhYpkc+N4G7mNlQ1hSRwa
KmDhG4KpY9Rvmf3gsOS8PgprDS92BM+2gMNy0TDzzwgCUJFNPxbuLE0MxhlvPAPECbHe8nNm2Qaw
8PQ5S/zXj7y5t8Qog+E//70unT3rwe5TsE227rzvn07eEqEsZuS4GwMOIeZgg5tRVgGejOz99fde
a30xHxH2jZ2ygIXoGdvpUYau5cRIK11v/f3xBCv8v7MdZj+pJhbeHRar4UDuxn7LlOL9deQtqcyA
4hEyzQNIC6C+WGSK5qHZddnzWG6dp2s9s5iLLXCIvrmQICkcknpxayvwXKeNkGOtYxbnEyTqpkS3
BpuZ3YEP8WBtia+8f2OBQNB/e1y7gM/RAjeJBiAwI+rIBmO2r14cSCjPzZbJ9drrL44mrpF6cCkS
D0EWvKAaFgFD/XR9yriXN/3/c8lbYuQZxCVUBv8HXHmTzAubAd72ILR5MdhRNEaRPo37qg3igVbI
FbDK6w4WhMhjQByyWDjKPvK0Nme4+c0x6TlqHLhLnYlW5gX+YzrsmNFROcG1VrKK3fv+BKIChFxt
8GxUuU8KwbBT2sN9AFLUwQE7DISj1IuLEoonifwYFtBbgtCtDNJn4BH2Zwh5l1ElxB6yA598+HdE
Lq73G8t7ZaCWUvZgvjbFZVM91cmL30n05lb57V0zajhfLBHlQe4SPrs9Pw06FL/yFDyfKP9t3lD3
Ke7zN7eOkjKUP67PirXvWKwXZNLrtqjxMNAVw9J+SeYNHMXKPsIW6wXYldp0dYHZlp2YhB6IXwIO
DYvp/3F2Zs1x43i2/yoT/c4ecAFJ3JjuBy65KLVZu+uFIcsySJAgQRIACX76e7K770xZPS7dqIgq
V7hkZ3IF/tv5ndUWf3zo/3tuH30k2KeD8IQJwu6UzPz7bMllZfhd6wUib2aM4vL2OI/e1dBVn7xA
v7hUH2cNp26JYGKFdzNyX6MRJNTPltxfLIgfpwwhL5nMArXYSaWKlWEwW0zwzutRqvCzisEv7sbH
6cJxwfxuVKftSXbbhaVyO8ERdv5B0w7OM4hiPrklv7pEHzY9GGJtJI0hANFSlKtlR4x33/3x3f7F
GXwU4fRMo7AP5M4J5JEw69h8P6v5QW9+CW/2P5UYRB8FOFOXEgdt7HzyqLilc/XqBZ/BNX6hE4k+
ym/cjG3VxqM9rSmw01PURqWbOi+nyWKjDLYhHaSlohpy7Yem1NuQ7FwDsUoWw+W1BHgTrJN5No9x
NPeXiWgwm76NMFWoG1KC3cW/yJCOj4QGtOB2NDtclXFnnIOze2jQch8CvmtYMz3ys5VOGGO2LPOg
G6jzevX7H5HpA4hSJwtLBR/iYivi9aav3FBaYJJKhs0jh7d6EchnkkCKtrddnBRyG8g16EbTURFT
76I+bL/4Myc/IDXSz0ur7U2Az9jPalOQnwTpAXFLlTER0psawhk/qzeqPwtyf1GV+ehBoDDBLgKM
pJ8aGus9r1f9uI4Q+UYRMlO/6rtsWiC1yQI2L3/2xTq/Cb9LO4zH46BiSLXXCebhAYQMGP+/DLb1
FXZ0f+6x/GhOYGfbTnZASOZ88a3x67eNh5/tNr8Iaz5OzmN3djHIXN1pdKvJpTc89Ft7qvvkYTH6
Kpztn9wwkw/7AamZJ5PZmVO08gLecKchJX8u5ks+BE0aGpfENAFSkGUstP+VVJ9sjr/YYT6OzAb9
sMBeztMnGbv0vQvnZmcb2p3s1iW3yoRNPgnnQVIW1wXwKsHuj5e6X+wHH8dobdQEcdshpfJUULpZ
7ngSZPxTCMmvAoyPA7TWxS5uYPmMbuJZpq+MZ8sZ0JMrqHTEQVf9UCgCUweemv56C6vkpo/9at8F
jfziasWvWxiJPP7xuf5CMxh9HBsU3QRDNZqg3x6asbTSb696X6o8iv3l4PooLjysxqUyiSpVF3bl
0nj+gS6rzEPfTL/xIZGlXKr2k33mF4vIRyJ1N2l/g4hKn6bWQPStUaXACOrhzOfJfZjO5SYdn+0w
f//k/MNz2vO/hOUfJ4zlGIDkGJ270+pMDKlCegllM7jUmBHcXgisFo5jzcwzUbbBxFQSvwLM2FRF
6DbPLxYZQWGzSQAowi5MYCqs1YlUZjzqAJY+BhY/cPcOkx3UMOMr7AbtVarqpGy2iMLflkT1TeUv
YucFTH7TVocYbDIW+HjqgfSsNwFXIOfBIxJzZwDMrLfEDMmt6xmwEk6b/bBKN6OL46UF1YP7Wg9s
utWqgfxoHJanKm6axzpZmu/+KuurfrJpzueR7Bu3ccxM+524pExt95Hq2zI2o3qMNfrEHE/FezoE
CcRvk9/eoc2x5jAYWDFWyt3J75LwRgOlngnUyjIftPVrajjIAIaPslBARGR9L9o9qs8NhivV9Wgh
a2964JQWEidfbdSj7wEB727QsVcYbeO9lcAfJaOvX7aG0qzrUj+nI3TuDmZAF4LIPkcWqPO5MQyY
JFgQwZBwu1rqxHtPKhrs6ziGDzusOy8XQitox3DtZT/SQ43Z0lwCWLL3NPe+kRlUQkYpLyB/AwbE
gYT6lJrZ2y1QZD4migaZowQyvBiDP3jwgwMnPoefFTW5XUX9aEBYKONFultUBGGxSfz+tg1Dmwtm
4fENiXgB7VxVToqjKt6FBpI2r6J55+x26kP2Y1J22VdVC2ZHrKbLfmDLPrFJ9AWjKd0LHIr5904G
YCyIhQhc1fYzC8dfRIgf57OWMAynUYHzs9SkuQzoGF7BkP7tj1+mXyycH2ezfF8DkWqQ+rFguEFW
yyAWbXZhn07Zn/uCDw2NhCzzaOXKLlh/03U39fCeuj+XL32cyiJ9HA7a9foktqGgLMkG6HpX8NWX
8PWPD/5Xl/581X4XqowOsE/A/PVpcwaTQY1gR7xR9JN181fX/kMgZKE8tArR18lQgmFfmnGwofyV
/rPM+J9v6//h78PtPxfE+e//hd+/DQA/NLzWH37794dB4p//Ov+d//4zP/+Nv+/fh+tX+T5//EM/
/R187r++t3jVrz/9pux1o90X8z65u/fZdPofn48jPP/J/98f/sf7Pz7lwan3v/3lbTDoR+HTeDP0
f/nXj47f//aX4Dx78J+///x//fB8An/7y0P92nSvPbaTf37af/+V99dZ/+0vPqF/jUOI9wnqh2hn
n4eblvfzT1jy1xA3NIjTEH8o+ge2oB8mXeMryV8jzN1Bk5mkSUjD80jpPJjzj/BpPiEEAjQS0ITG
KGz8v0P76eb8z836D7Dwb4em1zOOBh/0u00tSUERjEMWBefjC5PgY5mEKKPYtnr60IrG3VLYq155
tE3rXBogKQsFKS7fa0ySG6A/yIrmXYTsdB81oddg+3FpWCyTTqfid5fwX8f5++P6OaA7H1YYkiRM
/chPgujfxHZoO9S2Pw+2tgA4VacA7u1+EQM+vRaBk/Wl0r26ArwOTJxpDNvbPiCogv7xMfz8ouDC
UwLRXUQh2Q0IiDQfXhiMspjEAlqx554M4z1C+jnJaNy1DnZjBKf/x1/3YXT5/H2YY0pJGlLc4QDz
zz+//i1jLujHOtlHsBk0pU3ClzZY/boAKIb8tjRyuekq1mDJXCwwM7S1QQbh8dQdPjmQnwOdfxxI
lGBwFg9mGge4CD8fiGr9lAIgQ/cdh4VMIZIVLXri+PdKV/4169IIoZ3g7QhkxLb+RjzV33chzNlK
owNfQgtueVXEYkyaTx6L8yX/nxAMRxYH8HtNkeFShiz340ACH4HqGtLW7lE8XapdBNRTdJjE1H9W
3v34/OGLkIjj4WMUvXvQgH++BD7rwzhSo9n7Hb6w5COJ/J1WafC8jQv9EcCPNjMCat1i8CJIgyoN
x/FPnr+fCynnkwXjmIDEDqpDyMhHSWgwsqaC2N3uhy1FY1ugcIZ67OqCYhmnkF+SpQk+ub4/J5n/
/EoGTDnAFYwR2Mz/fNqQHk0B7OnMvpk79VUsnWwKmawt9ClDRE/4F8X0tA6n9ZOh9n8/V6xkMe5o
kDIskR/LX66RaFE5M+1DLQl6qYpgwWm9WOFJ66A8yXhTbZ+V8/79bHFzAwj9USXHSvxxBqUfEkgG
QzLtMYhSH2Y2+TITtl2+99B4fg/iYczHtrWfDab/nLicLzKF32Yc4CzxX6D2f77IHExe32iBAoiL
dIhasZl+gBu71nsnwCraJ7NKWO4MT/sdS3QQ7//4/Ub//ef3KI0gKTpvHUBB4fkG+ufDUgN4R4UV
b7B7cJF8wEn0Czp3YDXYgVzBYPlBLeMu2QZVhA0LDys4fRdpXYmm4I6upwmEK4T0YY/weA2/RNM4
H7n22WFka/fQ1q1/M7lA7eelfZOJgOlIHzaHeuuXMoi1zKuqqTI6dbrw2nq4gStyhUK6k/TCGyol
ilRv46F2Xo3ZfcxCnUFijfe6MaDCLNBnfNzGHwHqZcAbIFhew+Q4+9xdJMzOGW95c5Cgj57mFCnP
oHv5Uqu1PluT/Ri3wb9MQkBm6hZvFGyG0/uWwIA5Hml90604ccLrW47il8H7eGxSzi6a2aLyTjCQ
/5vfshe9ygi05Di4xPD/lEOCfPZRmSEzj0PUTEajD6wyfZol0uN5upAU/oFt0LksZOIeyQHGO4OG
2AJi8uVl3ZqpJFhGiw5Nit2aYAfYeZvtm/teK4DEUnDEmnxLLFWwc6YxZRPodXpM6h1wHaJ1OesH
LEAWMAp2gtE6COguHY3tsy5tu4VlPvBj2KoF3iygBNBDVai/95iujEozzRG7Tb3JOZUtIq11iuPQ
Kcx0knHD4dBgotlajepri09Ul9AnBy1YKVqk3hUA0NU4ZoTxHm6ocsUCCKCMbZ/BQcSy3LFW1sUQ
ufV2ltaPQf2o8euSKAGWFQXcfg/HNb4+dj5Lz0LXaGh3Tbxiow9MagUoKiGkLhNy4E2jP5Ei+J7y
Me1FWPxzR159I2EGikQq+qG5j4/14yGyd5UH3A1s7Vf1lbsw9kELSSJDMl9ScMtoR7CIdXzGOiMq
NMSLzjAcNYdevS7moMevExGguNTgbcw5+i99W1QyxeGxHtkWIIysH9cum/nUy+utt1zlqXWY+Gpj
VITzKl4xpLX6o42+hrHERF8VhLMrGjsM4H1g27iM3ASbAgUqfXodQXvR7hYPBYzdOBGMTM1crvNF
TyyeZSInpDDdNKuvo2lT+G9F4bjkId43XCiEC0PR1v1l3xOzi3vBlzxZATEsfN9N7ghGYnfnyxVY
MsZgNnkpvdhUu4V2OrjxIZPy7jmruuZLE5lI79zUyv4N9Zv3rRHoamm2Rd8B6lvZ1dpSdaNiGph8
iRI8cfFWaQb6D19jJMOOvHmhJpc2VLwYo7n+oWdcqyxWruEFHSJFc2ImZDOd2PrhADpKqnLZpjbJ
gNurXiRKs6ili/4EfBLgI/HaeeXoMEOZqZGe16M6JvOr4Y0ioG5MCVA1hKwPCRAAQbbGzFa7iVDQ
BEed+oUNBpHcwsaEFrBw4PxmHSxMBzr4ymCiSBisZTOFwWcuJFiSRmDSGJYCZ5SbAhNtGrKxjZd1
LyqGh0WzoV7ymDY9KDOKgtpSSRvdhqQf1a5FWUwVASPuN4xwb/3BtKPHi7ZdsIWp0GDbEg0NchUt
BP1WWjus6FQTtgC20rB9DxPyamdaePOeeLKFFATBquLwnY+CckpkN+6HNJlp4a8A2fXbhl0KHoVX
6AT3B0sa3V9KpAs7VHiqu5YRb8fo0MNY24sv7NotItfUlz/6bq6BAmLtTTBHyyWklgDT4M2tv9sU
ZniPg6oYoEgiAQORNx7oLxb48rzRej4MseLg6HWwMAMDkFUosdUM5Q1IrTLXNcOUeUnF4nyYAaoc
64h+c0t/fpdGeMSyTTpgcCrAfjDicgKoMsokbY6omkzXRIRsv6oN3l2Bx72DilbMd7drlZQyqsNH
Ewbgf9Jg+4J9FEK+aBH73upxZ91YdUeC8X904VKe9WQTBwZC8UWHVCiH9euws92yHOd2dN+AkQzR
/GDNCcozfjX42zPx21FmzEwmb0IIXqF83UDbkGq5txLVlMohb8rrviJ6n1ptMOG+LTvPF4j8ZgRG
K5bm0Qfj37P9EWtf25ct/FlWrFMkejdIWDJvjpPXNgyeCVCj15HaxmNNN9ThNs6O62jScvMUKjzz
FGlwurwKS9R53GUGJL8uU8d4tOs4ZpWvm8hL76EJo7ct37CkR60qU1tF4Pw0SWxOIYcDXN213a0D
AIHnUgj2gobxXF9sQ8f7HCOqos97sKku4ZoV6qs1ndmbm6l5Vwi7SsBAoWaX0D2Xypv9XTX27ZFq
Eae44wrsVda5oxz8OUaP3i5N1qQUMwGDp74sRowH7BGghYbqomLwx85QThPXYMxpOFl0wPoPG3Yt
K+gtrqEouIQRmZk7bNSi6e+BOZflRkx84WJFvoV0OYuLapx9hpDBK1B+9m/DXg/viwpc6ewInFgQ
TlFXtk0vA3iBLuLYilbeN/XS7ZZG1VfA14G3GokW2LKWIY7QGMDvhvkS9VbQ0rBMpe9xG4VoQc8+
luwZTa5p7eabFq1ekDYNmLUqHkEms4OL8sbU6hGjPN6Ba4Z3Q8TtLehnW1NWc1Q/EdQsD7Rfp5KO
gu/pjDgh2sKirufvy6bguIa3E6MuYr2xafCFxgNqwlW/7Fe50hILcFAQWW0Fop2tL2PR9teNg4tz
EvWAmy6SvCEYnC9XBD2FIVjx8sokaNk7G94A8nZRJzNQF2dQYBWMW6ZTo7KUJyn8NzRudz4q2z5F
jkIN2bN6uE6Ctr1ZhgXuLsPErUZkAdxgD2OVtnRRNwZAhTWAI1f+ESQzL9uctFj5GmSlvbE7PXuQ
aMs6s7YFI7L1nzHS65feuD6AY/fYdcuDTgHMk3YAu0JsgmZzXQHL5oLtgqxjeEFJ9YT0/YewrJx8
/h3monCpq4MrY5L2AMBOUzapw9RU/Ur5NiDvERKlB/7YLB7NLFyUYXCxPcIe8iYVlSzISPBCTupa
9FFwNa8xMHnTerCUdVdBbB4i1dQ7jopSDiRkMTi4+fkrRy8V5LAfptUuQ2RWAh1Vl9Kr57xKRJ0l
U9CXkYc+bx3rI6sVwf/v4zwS03bdzPGyEwyYqdpu4imS6Q8NdvNx6rqvHqXehe5N0ccSwVYy4QG0
9XNH+ldwdIOsAbgV/ujACMVMLk/r0H3DEnyFVf1WhiMpRGowZMqMlzfMnXW+Pd1tYfdeO/vcdBYe
Df3igCCarzaYV5dg2SZZHWP0XCK22NU02vUt5n245vtpAq4G61Bz2Jr1TVV6yGOUGTKD9a9gID2W
kB+AOTgiEXGVLkJQ8goNkN4+RhAESPHMr1ekKFBB+a4AouheGhXnXsMOAEFfW49sWY9h3TzyYAtU
mRnz76No31njjRnCyjRDHQP8QxJtL+0MUllq5+RqRd3iQCkA1a5SJyyeYVZ1dM5AYyQPWBMfhYuq
shac7dLWdQVhFu4qWDbXRzpqEK3nToOyHFcA7cLaWsaVVzhfknzVyevIJlpsAma1rSIgXARQjwzJ
W9AGtxSAXOoAuh1SOF0Ey+jnTFRPtSU+PM7aKVsHGt8CXncIFdkRlYB+rrC0Nv0MrSkmqXYAUfBs
5co7hnF44RCUHPxYtUePgvc76/gRhkoHy7HpB+NYH1y9AagLsBMrBuNMAR9GdtwqdZ2g+o8KskNE
uxEZQfkVrEh0lLPoi9TuEG7JDZfzvXVhdR1sdrtQI+B9BsHopdgshjdMqHYARj8B8evg57JMR28i
4V2CXeBu0a130Qq0hFBNaXdeuvIHMAT7+15sWwm4W/hilZjeGrjuJphcRkOHcrs90wDeXLNMEGFE
/Te3ttOIrYPyV9nHTxI7y81KAMTwAwk/JKjeMa2y8isxx2lOtiDYgZLRFtwMo4TX4KizceIvjiaw
fUnWKFfTgjKG8wb0NGSSY2KCHFrfeiUPppdg6cLrXvrqbgbdoKD1uI/6cS7kIMVzYgn46TMozrD6
ieQ1SkA9aNRmh2Hc8Lode54HBna7BalJfFzB+3F5Z9IhF3CkzNAqJXi0/C+VGYqoY+aGpWIqNGl/
TEhiYelRLnWLECBMkg6GfQETWRKQEXPgo48aAA/jEun5jMA/5DXgeG1dZaHj/Yy6TwM8n5lN8FA3
81W0yHE3K0A9NAb3cg3VEmyS2XTSNY+vV8IiYJPFfI9eMbYjDOXO0PzFTl6Auc+/Rc0YFdqwVOao
naHb7/X9DHbHlBwFRxk0H+iGplbqhjjX84YFGmMl8TmiVMAsNw1Uxa0AjXIdGKDVFjmYXVf5WzfK
bUZnCd5bgH748IybwNcwqNsCU35BUZeEe89IgivS6eoClssLHsQmbOChsiQIe9HtLtvaDA+WSNHv
KxfaMavqFGHcWidIgdN5oftArfTWA1y7gKN9e0D0OGFyZRiWKAvTtL+pzKpuW3Am+9zVlCF/wFNd
IpGK1gL607EwEWKXHUZwwEBsEWMKxecLMsXji7PRCJiG5eOOIVYL9x0KFTSvQpWQTJ8d0zsYAKBd
tq2ByqpJLfi21O0mOtouS1ibXLqa8NfUt9MrM6u5WGXKSvj0oNAUjC7D+rVBihmnl9XstUeEdbgE
bSvLBmH6D+1EBBNdeFsAndYckQgiZ3POX4q4o5t3nJrJF0DicyFwJmTZKc+m7zRqm4tgbeTZmOC7
mpP5FaeVHhFSrTZPuWQYUAUYCY8qHvJ0JhAiBDTHg0hutO/TW+np5LJB0f4l7SCizc5bzw2Cl/qI
1Dy6Wloa4Eg9b5+gjv5lojjPDGhfrJNtv8F0UrpOqwxwf2yYmJoGndPzdVisXdU9QVux7oZgFV83
6LtK7MvrbuToOGco+AS3Iki3qxgWGdmgLAerNQSOyLiOvgxi9i8lJJmFBZr2zlvT5XvrjHpFFnkT
oa71ZZx7e+hjHRQWAitcYV9ZPILRQzsM4t6HqfMFGBD0sW0S90DQPysXA6P7RYOEj2LrmivE2OVM
AnkPMBG5ALJIYApWbpkg8FfIw5SCsDmietSWNIAHRLYNE2zcbNAc25HRC1uTtKgnEk8FCKxTHlc1
EhTk/DTMkq1XcK5aeV2oBS08yDoobHzo22LTuyZQMDdvfUxxek4hb2G3CmqQbAsHVD4j1oFiHjeo
f9pKoB6Z3K/LWmGJI+M3VU1IcjGjHsObyS5fqAcSicQaki1cvDZ62mB3h846LMqmbJ4qJ/frSJGw
M1WbsndbfIMBXZg09LbOeKz7KIP6kjyMFIBejJHZnJkEVF0WztX3pJ7nm0ol0UWSkG96Aji/CICO
2oVShiUTxO1aPgOkI2K5nqBMq3c+LDVwIZwt/TR9UrM6aENt3vn93me0O/Q6CLKw1uyZ+m3JBWzK
sOBer2uICWN4ZHuA067d7YTgZ+EGQmKtf3MDFDnh2gcnVG4XIGWjGDwsirslVDfnw5LyAkC73uWp
oOaxTv2DGDH5M6cOy/Ei/Ad4h5VCNmvu+75acswb8W4/NmuzIAxxyXw9cQJAMJgGbDr4ve2Qv8ez
1khFZ/B3o671SL5McQwy7IYnoRg2VMxvmxkhNya9NGMXDtMGFWYBiIaZAw/bej8QGHgcoxUhBNrD
ZIbvN0DP8rTVGEo4NkCT/OC6tsvFYNYq31KKUicoJRmDafw2TcgD+wQt1HXOlqZ9hslGUwCdf5AM
DnRrBMGnCr+1/lbrbG1GYnPMHcnLGjUrt8JbdfUK1ay7hiZPnmiP7ba8zJuNT9EWRXlr6HxZAHg8
A07EZaYtDDYaX97AFvgFDQ/AghuXXApdwbqD6LoApv2QpoKV8N97d5pdhUF1wqP/BIjk3i715TRg
7MTz+mpXQTqU11QigF7vKpit5ElHdlUw3Ydyhnt4Gry2UoxIVOJbOeCmRWt0P2/s6MN3vQwV8xAE
dQlCnCrON6hSkQFiRgAOC9e1jL8NKt2LVcBOgUViD7D8HfhZD5oarFjt1ZLKywDmcKiMsQ1Gde6Y
tLzKZx8O7HP/3cXTgEpLbS6HlO2QIKHNJvwAoTpsAcBU6uGAiR1tlMNpxoJTkimU2WgmjhwBgTzh
FayxnHvx0rMZyBgrDEahPrfr+3heLpha3hp/VJlAvZeUDXBu2JTT6jLppvhCUNT/Ig3LiAaFnorg
ggYacocEcbTyn2fB7iGJCvZBxYMnDqJMhMLwlcVQ5J0ZPHGysKLJG4m1padx+6rOkEh4vadeDAf2
CISbDna2XmmBQN1Az2rEM4rbg/sB5NbIHl0lqrcBI0G8QLA619fLjFwja40f2dOEKi3QyQPDFXfY
DN3Oxzj+d+EBfb1LABAxt1HfJPoV4yOiL0B06byTUxGqFZmdhlXvvUngAnDq116uwQqPs1GSaigJ
Im51bO36OM3LXV97t35qnlDGz4dJ+IcIDOjCX+q6wC6HY6fpQ63AKLFVkuyIEeoFwU+642R5QojY
7uYJlUY7JHeJ56FmF5HpqvPAX7ac3saL68I9KKOWwAZs9LJKYpvLNDfyy8QRhK9r5LPSBAt5RgkX
b1zAlgjDoHUsDlxW06WgUXccQ+hJUajh4o4n/fn8zt7EuJRwZG8xUpPHXaLvKODYFVaoiF0EZPZC
xPTcHEktuhoLDqLNuUNNAmC9Bs6JMn7WASbtTqat6gDOiTJ6JE31jqKzva6SNYFTRkijvLMkGHc+
56YvQRhHbugSjlouWV5SAmXMisXwLgmN2fFQqyM0FxT3qOM7lGfENQYR7V3ST+ZOLCPdzTTAex5M
b04Kc4w7r/5aYb1HV9GDPLY1LcTosyIoTZOWpnsiGYcxkL4AuN2hvDuirC/03MZ51w3yuuEYsALO
k+JFsPJgzNx+RWt52yfGh4BvW/rCn2HpBi75V6yP64WHHOkgsWNlnuNc4G3X/DKobBCDso0Gg0GX
7KbnnOVT4/sXrPZRUugmCfNG65qLjRm1s5hjPlZgz6DixJcKgpIkfgQTMXoaTS92Kq3GcqoR+Pqd
RNCRzn0++ihiYjgKGyD8OXMIgpvCNsHWFpBpp3hA6+UixA5XBGEf7eBWg7qFStAU8iTsLjMecN2X
oln9jIdqQa5k40sKdMbXtdnMPWzPXsd10KXHKxjNhaDqtL3jD4DdYkLLiLuuX7vLEEDxO9HBQCdj
CgK7CVMW+3mV4fdlXbuLEAh3PFV4dGF3gFJ1g8rusjJ70UGGvzMN5z/mGCxb1Q/q1cPel9WDXWHg
Zt4sCqBfKuldwfbo5EUEERjTLYJB6OfruwiL9A7c1bboNFr1KcY48zbWJMwcpucgjEaM7BerL564
P24LiqYiLIWmbt9hLwUEfkueNIY7Mju2qgD7yKAqlsKAKkUlHmfdvKw9ah8OYQ9KF8wv/a6F7FH6
JYas62M0Lw9uW8lBxVP8pfGY2wd6Y9+XahifA6Y8jNL31X7oKMsli0NUJFA0VSoByN9DWHhKpjD+
5sV8/ZK0C8k5iPmP6CzQXQ1ThYwPA8yH6g4OL5iJBRbTTHesgjElNsDoxxSMaZnWIygFM42KMPCW
I8KjtJAIVZ7oZtW1oVufpapb85oN0b62tim0is9NBt0+jrFtMx9DiS+1Dbc9YN5DEcpogbNCLa+S
sbaXYOu3d64b7wMb13ujY4GJfRGXcShcBnmA/K0PpbjB3V7u0ngMH5ZZANvvBal9tGjkRDkZAi+5
nlLalOPUoACGTlQG6AgSdAm8e4dtfUPmEQbDW9wapMuT6mD/YWmji7jpJuR/SJSLSNRINoYwYJl0
0QSnhNDObwSNI5J7UxVfL2pcUadRnvq2QugETjE47NiietTla/nmxiCY0NJkwZ2y8O0rmFQ+7NHE
2qJcQ5U4GouSKdp5vKRu0TAAG0G1JRbWYagPl1WAWIn6s3dkbQx8VQKk5FcbKBaevJEvXragdyKL
pYvaXbeO8RcQ8BxeqGREFTIJrhqctzwuI49PMffMvoXCAZ4XfWr2vfP5I7Ypr2gWDOnLEL1XR8fx
CR0Nd+fPUV8Qj2Gvkql+FKDkw3jWeFcUmIWdiA2mJcfGpLswCOH0JcH1gObgmwscMuREC7zrbLtU
MBzK4BwX7mk3bbswnWFSodySBUu0ZUjQIAuACdux7RBHpRtFulGhY9or49/PuOh5C/epG9SSozIR
Fkj9hTWHiC1hFtEajWtSeXDTQnHLTPJ5TUXzRvCUN7kbUCCrFwWZm03AbaLbdpRVx2+DAXzM2MIP
boRROZp0KDD2VYgQkZsDqjVxsSIg+r/UnceO5EyaZZ+IBRqFGbklXbuH9hCZGyJEJrVWRj79HK/q
waBrMY0GetPbQP7xe9BJ4yfOvTekq2YqOvnpLsUSM8xENn00XTXeydQxT8Va6j0DBSO0aJ82vpHn
B5wvkuNa5fRwsWLANUXeEyTUGjoKrpfNQXLnIobdFNG0vPeJWe+1J/vbCNWrP9Qkfa79+E1dJSBd
Zf2RIdYUbHuHB69ZxT3tpfs3S+Bgq1S6GwTqwwHugptQjt7nKAj/QAP4ls1KbSsvQW4xcyfsi8ge
eOi8KxobRrGE29ilErtl0SUssPxhkQXqSJsXaF82IaHaGPgvJViYkVwdt7qtmVpv35Fj+jH2Mf0k
i+EzEQZsrwdeOGz3smtia5+NKonIh7Kwy78iI3+qLmhie7D9Y5+ZFB1EGda0JgRuwH/YhD7UVki5
041Hva7Za8GYZN20hOXQZsr2IIZoeVxGYJpgwbKt5Y/I+q3TMKDeisRl+bE2XRGFU15VxzEqm996
6EvGOIAaCBwH825KuzWjfC1ncggZtV3KcYWK0PPMkyaSj9IZ++PQ94oqcYyjhxQkPLS7cXlyGfwc
zaYf3ohk5I+01nlYtzRk6RCwAJBB2caWuZExTf7fLIu9+OCPnhvvZw8xDEZbEdIiJlpOCOg/39yL
k/NAXMFPQQ4Dg6c2t48e9xFZ0XItgyYeF95K2vtrmvHyWiew09i8ipOIxG1fPTjOMTX4UoLWyMyP
ASgu2g4EgX7WeckQvY6th8pR5lNil7DHg58jWZF5vBniZn32JbJ/hPlc/0A0CZkDNJpWUPqF4oDt
2cTb6czDYvdjctDcoh+yi5Lv3JmbrcV2PGD5/5mo5HtRglk00HQG/ZyZQW9LXt1WPBqciWMcpJmh
0U4inaIQcNu9tczWOc5z/5YKicBKEeX3i6w57zEZSmTITdI4p6lenXNUGHRESam+7LJiSFvG7gGL
sYV2fkINM3PC5EGROOPZajvrYMasWkmbZElhtwmZOWst31VLuh3FxBzj3NxHL6JVw9W2c+PRJF95
31nE1pIXVg4VS3a1HvskHjYr1y4JcqMaRZjcRkG6z+yDqIm+MzxvoG9S/PuaQ/AYF1ABjPEK/9x5
IgmRJYoOy2IxvKdZ5DUsU1T5UPVxzyR+wdVI5gueXFrUyNsX15/PoqnWTaS8TWWR4dozudx7KZOT
PaH1pRU0bHXt7ZobNhphq8/fSKajqkL6m5zoa9ShK/geW2lNB+p0ImNMz+JrQ1NiUQ9NGD0C75D2
G5osOvfOmD2YSbpsi8qbNlHsFVsnWm8z7qR58TyfCtfwKuyi+7b0nlYf8vyeCZhx7pXoJgaurv0y
znG6t8qyo7xPcdkcy7G89lHGmFQ5ToLUTesNatMu5qyJGxXwRvaJnyPFMyzSQS4BPN/KlEK17a5J
Tbei9hj065Qqe6KxcZeFNUWbnhRq0mVvs0RkM15h7z5EbBmDslyssO8L/2VCAEpAksWQuhMcURtv
5aXWcNj0G9wzbPbsLUuR2KqPNdKVbmcnlSeep9EavzBgSp8yLdWyoTNUtyJwUETpzZhR1Sn1UJ/X
K56ZwFOBa0wsyruosuZwaQccRNqpSbbZCtCFstbea92vz0bZ6wP5iHoI3CLm6k8L8YppZVr7Nlvk
0aJxmneFLWdkEna7gRXiKSsyY8gZGxChR/5bet9PoAJmm0Z7VC/8XblZ3BHf9J7Ps/ur9DV5bYua
acOMJD5QqqznBBNLkyD2ZCWdftRYJ6R+NfAkMDWJ7dX6WMWSbVfLvvMMBmvc9lWYz256T5BUQyfK
u4Shx6TaLasUpAkgLkvYS/tZlmW/IWEpflORLHY5q4Ed2ADMSS2Wp9K8ZSbN9k+ZyoHZ75CwV6r7
TaN7EpS4O+3Ee8k8ER30MjG/saGxMCHftUP3rTQW1BA4L65c0teGYvcps1nJmcIeny3HY1ef5FJR
DZatke7XuJiXEw0vqwoMDKU+lTFbpC19ABO+YCqwrGZNNDkwGB0J9M7B1y6AEjGIoCuFN5G9mLYq
mp9nkfIT12uVcxyr2phf9dwt+fu/flImC+MuzIvM6pUInXZ6dKCp8QHXlJvMD9sCfsgyc361MfVg
qAZhkZCLufZvqZOT/COcqOHMiCKyLFlCMDY/NjcmSqRtRgyry/MY6NyHhjIXTuVg7J1W/+bZttsv
I9GQQVIZzS/Pyo1umxhlol8NHpb+3mA9hOSmrxr33Ew9Jx0pDjI6/4snKfxMOYd+pCLYKN1CY0xm
gUVyKNysmtKAhZbkZYFl+/Qssryl8qyIaA/tf8JIppZTtS/jJgFeu+F520p4UGSlMsg8F75eRkxi
uGUfSt5J1sPNP5Jd2phZza/RkLy02oHLAJ5E/ha7ZM1tu1q3yXhcQZr30gwIlY0v8+C63zUFOTMP
of1DbBucorE/4Ngr1L09NyVrkmYYt93aM/6DWrTuo7Ezn2+Z3z6EWDIfaRKwHGlUG3+LYpivdJPk
gHDcHfWYZ/O266QFJoeMYW/3lfnRpJb/3M9Dep9mvPsiypZrndb50XGpcCdvTe5Fr9PQSCivyb0t
/jTayXFKSJGuBnNNOV7GwjymU7PsoAGcz3l08y+EVv3rWKa06L2lbq1nxXqEvdjqfM2ZlT1GU1Q8
OMqJKfmW7Jxn1nwvp3JhXT/o95jMqSbyMMWoHR4PpMZcqnY0npM6f1wNybpfiaw90u+sTG7joXmz
hPgYSobDqaPbyzQwEdaLg+4qMjgfF8FkCJcgtAfRXk2ld53tydkYasqvyzzLN5bd1pam04FIUc0h
par8PSKGwJCSymVohIvMsCz6izV4MEyWTE9patR3paZxT2v/OU+Uye4AAs3TQ/eLCe1nMY4lEY9F
fil4sn8lZfLkUdldQFQ/+ihe461DjRf2K9kjTm6CQGnwOJnWarOuFGlkdDG99puzLDLSUUG0d+5U
WJfMKrswMf3eRL9l6H9Jev6nNSt36XeHqOfv8O+ilf+kc/lfpWwB/P3/KFs+Mw6Afvj8NzkM/9G/
tC3K/YdgfCmF8ASJujDz/1fbItG22LalCJMTtum5N5ea/9C2OOIfJmMkD2BLSDjom1HAf2hbbPkP
qRj280PfdwS/8b+jbfmnAen/UwuQlurwCXy6TLQ0rIX+PYeE3D6xxCDQIHYO7h8qX4ajw0rw0lYM
6Ye2pnwmPLneZjPdZX6jQLx2VltnjvyNTKT1ymGot7Hqs62vy+bYm2Us0Z7kTCUK5vgfy2hl7/yb
+UEZ8XpYZWv+ykzf+ornTAbCXjB85DkMSbnstjYR2P+FRMAS/0S1/9MfqdDKCEdaFpy36fw7sg/v
Y6o102JvzZAzIu0bPKt9NZ61iiJALhOgKEJItGxkJIdpVzQRNX9VbfW6FN9EDVWQCab9NHrrvPe0
r978ZI1fEAf0I/OP2WbM5ybeziHl/QnxqHWYLXt68nIfa87RdTuxoe9IQE5WPTFH1vIrioC84L6a
KYx1dAGoZLIYVVwQi415mXRf0tHDQZcEUFPWep+6uFFLxjALsZtag/RMeVt8jXRkt3g+gsIJeBGh
FGX1Rzte+neoAUAIly9Ft19mUqUYmzFQdgbWa53yi0szR/GdMOA4K5SjHNi51TzYFHdDUIxN++2z
InrJa2k7m1G0yTeHuv8BuoVrNgF9G6hrn236ELsNaJQzkvQU5ZPYNI6rXo156j+cYrayHSLwpgd9
yXrg7Mi0wlUrkLM5Y7y1sBcO4eB9zWtzzrdqKb07r9bVUVEabydp8r4bkffYGP/ARizGIa/z7HHx
8nqPU0q6K4ns++s1s7GtxiS696KMfaoTW+PFHRnYWINtbNDI6DvhR80VzTH61JV8zDzK88e5LtJN
3k/Vrq0nbErmWf8a3LQwg0VP5Y+m6PtYo1icWbDcAj+BoZbMbt+csRQ722XtO0TZbVu1xgx7TE8F
zCjNXeq4tw1z17Q/9IvuA0Pu26Q5ntjbxk3K3K+ON4UxMkLLzO5koDm7b8a+3i9FpDfeaA27tEn7
z8HzN83Y3ftmtxWOs4ZVOdeHytb9UZLz8jQ0lg3h0eoN8G7oFk38w0kE3anqHGRGxLukQiBfGSUD
Y0Rqx6wqxJvneX3gwjfu6xQ2MyvM8ndObvJTTxXz9wY1FDASS/rSkEm3Mj5ZqNVSZ9g0mDyi6na9
8USe4vJL5cMamCsMXZDSJoOQE/a3te2o3JXEoh5hRY+rY30P9hRduph9OE/CV8uDG8hyyUIbNiF0
pkQHwkBWJw3vj+0Nd0lGtqLw6607MSBxGUm5fdw+xFO+bVYuWdSO2ePsgWaRIIoRnGacG8tunyTR
CcL9uekd/OzK9QfO/ch+EuC+GS8M0ctdhfoZCRZ7SovifWmn99kS4JjWN9bD1sY24z+GeGkb434F
8iyLpgqYGT/pIn1D1nolJ5NYDvtqxMlLnpbPVtIeMubwvl1uvGzeyzG9syUke8Tmk9oEy8SBhymv
ULTH3bWquk8jm986as1A8bDfjGuDPBbMlV4XHwg7n74S27kmufV7YTh1Jw1ZY4sM6JG6g/3I2Ptn
SWKWZ4PW981gXPIFfpmliOjZSM3Uzt2fkoFiUDjGqUE5xXoU0nzF0koW/dX0qy0nUkhULjfhCC/h
NN5lSDFtMbLu6izFBSoGjze9hbsjT8s9mC1hvchfuKgJRhHJYMPa2N+FZIRsNHK4G+0kObJnyYnX
qK5OHrmnTrvszpOs/bYTo9pkZZzvtHChvZcHMdQfRpZ4fwwfTlR27imb5yttlbM13aF+Ee60taoi
fof0opmc/NBm694WyWmiCXOy97kehr0U47aWhMfkHJhFbjK9+u1OOOosOALGefanstrnrLQb4HyO
90HeL3NBr5GyMGa9q27LOu8+SZNrZmONUObVT5Tz+3WLWryxorsBE1xnAG/NxvlZwT8AKe5vXfut
EkTkmZ6KCco0McHZzQetzTvVdMHiTVTrhXE3yXnaLmnzxJeLMZl3YDLf7EytErZj/fOwMvg2KVZx
l0Ltk2yJemVVHq1Hw0nv2s7dujWq/dRrQ+VrRHTtem9xUs1Z/WSBrdDNAWJZ8HxM5z7iVH5YTXPn
+HxXuLK/Z4O3pZd9GpMSUlc8iRFo3fSyU0dyJSId/5IZcO5lRBJv27AIijH2M7P0IbONBx7qF6Nv
glTx22Ipe/DKo0AkE9QVqhxPw0mvVrkdJhdMty+CtGke5mm6NMb4q5mr+whlDMv3zwFjkXnROowS
X+0XMz2vXm8gC+n3yCbvxKIGblf5HI/juQD2g8ehNzLeXLu6CCbxWcJIOymnJ6Bl3mpkIppq2fbJ
YLJQsY9zTCQ1SxqMoK2NUEVQRMO20vowuK/WQIdE28syVI/+1u1aHYBJRodBdBdduneElWV7p/nD
85VsNAtCrCS1wklkrEI3zvJtwgF/8WUiLm3r5fvc7BdCkSyzeqzqQV9XTxqnSjrPsE1x4JcOiBVq
l2DN7IWVRPFPZQM3jVH63NYmbz/FPRoP3iFbWVv2NVCmpqA4pfih7iediKAfl+1gfzazzDaLQ06X
6xsyRO6qQqYa+TlFTKTixeB+YYjYp1m1mxjTvBiM2m+CDL1+Tmp8juryTQzyYbVL+02rQnuXJfJe
vbpnRlzsphlsQKqTB2FWFNhb+NmulLdtTKbvPPsytG9eAw4xEUoX9Eb6WJq3R9nCzXW5d+JiM1fi
TRnq1VnacJ1yD7Y0+2Vh7MShl+Q7onfAAnVVPuDHxj7Z7n8r2T2uGgSpWppwgSaIwcGyVRyUGN68
NvK5/7JPVC8cVpYHNt38tAJVm1L5FLBKaYPOhaVTjfMzVeq1XgonaNxm2vRN8YXyI/QHA9teuIyw
H/QRADXmPqLho5J8GWPr2BjyULXpY583Lwm2E0WfniPDCeFSGQdXj1q5xX3VvYxwDYXONpoYnDjS
jEir69KOoC0sObhB/D0w5ikHuuT11Z4yzwYMj9xXPvEvH/O8KaoZVpm7fB4Sro35oRO9yVPmF/nw
N4uaO/I7Tuh29n7n/9JZ+twYBn+WtxWZ6+6jeHi266KB+GydMGnS34lX9PS5DL+loU6xwjAEYr0v
we6agRt+MUp2kqZ5aBPgh24VYWPi4sgUMb5x6XXphkisLj26iw0qtDUki8chZvmYanjoNmsvmTfO
wcTBJVvALUmFz0y8e7TAWjtmEuECOrGPm27ckFAhg2bRNsnSLyi6rNCao4b/odyB0Z9vjFE6SuAP
lw1xNqbPbJemDVF3zcGMbu4drCemHrLVmif0OKgfWB47OweKJsA/neLfkfG+Ftmrdlto06LbjSMu
J+64Fb1Z7L06gve0RM+cNbYDsxfWIYWDDS1q7G25JB+DaPZJUZyMonrCIw4TYg6SgMiR337HfKTT
yUYudhHEDenwJKwzxJBpu0NtzkVO4688atxAFhyQQuAU1sKsK898w1XhKVrXO4HRzKZWrR9CmnDt
2+gPHvkbo1yeagb+QdMpY18YGfoAiwusOQqzjcuRlCzVR9mn6Wm2qbu5t87CXfq3kortEMfeMUpT
M5y6DpAaWJQ9dziuyV/hY2kWV91bboyPjbLeHMc7xFEVRnHHyWHl4XC7KSVBM0SHoMj11YNms1bX
SX5cjIEti2tiUiBZKLLMsTQlrWmZfmgytmOZVMVBVsiSnDdnZCiONqiOuickhG/ZkBxMzmcMIEJX
tmib2HfG6h0xbMvRNtn7xNLs6WtAEZ2/qtVkvdLobY7Yi5JqeJPFcucQyt3K9QDX8S5JLC9L99Ea
/UPa6tdZwx9lxr4eXKCmcxz32W7qFyeY5pUwLX1ObfNP2zNnj1lJUpKdrWj4ZfdUN6ikzqsNbtu7
oAJty+y+d/vPZoy2quMzTC2Mxtgtv5GcMTXJ1k8+66c3xx9Ob963aYJ2qCZW1cJGJiiq6csriyd7
AQHrXb0xODI3mXRvuIob47XWMZ3DtCo9GcwHIy8+Do64pKZJCmwLAK4vVW9WodPG1wp+cN+4qSb6
MMfrp2uD2VnusnhqAvLjtzFTXGroMZQ3iyPcQnv7GeL11Cm5ERJSacxGOD+Zc+xA83LQZ1c7H8aQ
Lfxmde2/wkTQVE4XhFVbBnVXaPRly05mb9fpW2d3z0WOAi7lyCVOZzPi7xI4xrCbcz3tx6xOroUd
m9WmB7RiHy/9+kAIJZweyDJ9Yul9+KrswdjGfM9ce97Vk+UfK3eSTy3V9rbTqiM2uhb6iDNtBS2E
pY8FTL0Hsbb/gIpY716dsIgWs1oPOK8eiFkIOEMY+meaxZbQZvSQ9Q5+CEbdsmnR2NwTsulH324h
7Q/TnVgHUl2wOm+aKH2kkcIsqNItzWsPJRUW1aIQQ3qufWUgSBfHYgptmhb2n5wGgzMjFURPZnn3
d5bsuTjq2WvTlpNg6Bjk2zaN0Du37QxMdabip4buOLMJMQ6G8JxtPmXzkcXkeEDgYtyrUTpA4lXO
Fgu84Znhib0DeKJarNtKfqSgEaGbS4j7UszA+gC1u8rv0cEor/1xOesvtZlVbmD4VvQqu3b6ttZo
OXlD3nxIS0oggxUa2SwWjSqJOKQwUYq93iyqg5VW0Us21B5mh4Z9GBFc/1h6RZmDTiY3AtuYS++Q
mmXKgea3Xgj2p/8OeWI8sJa3AktFYJTLvEVaVO4Xp106jrtO/kSjox8pJ8bbXjVx7mNjTelXdO+e
dJ5yWsHuXodcooYScjgMlu+8za0hPmubiw+o/WfFNOtlrdZhy1YNEKvV8f1g28ciyd+81CSDfUjN
ve77xkCHXFtbu07qO8NHJ9qh5qOxQlGPB+RtpmCgj3FZdFNdSONliDMk/VGbz6GgpwS7qCCVo2a0
kn2k7O71xgT8mddp+o2to33s3HLadeVCpexgkbqO0EV4hvEqjOaBxGby4GLEZ4FPb79HJJV8Fpzo
UPlyoV5bp0IdJk/lj3mvsqOo3f7M4lrvlhm5ZDe7wESi0YfZiyLMp9z6vY3L+RO09r3X3PdsomNa
qH3VkasQ4NqVfpl2xrna9H6S0ySRmwKVG2FSkHcs7/RUMCBhkfjtJHV2dmpnnjFIpWg0lXA2maVU
kNlZ9CjNcb0Bnc1p6qf2rnXIbfXo8/nY+prJSu47gbZTxV7Husm9b21auLqHFi4tfY+gSvJYG7M6
9GjWzrWc693a9+uX4RjFRjis6utJaJDmrHhq8SD5lVmufYRdYjsKqPzcR6K8QxuPJSDrkeTV5/g4
dEuK3mOQbWaGi0zYRS69ouVS7r3OcfAK7Mgpd9g5VJvE7dDtWcYU1Cq1yBl2s190Dt7PGLMKWKI5
utSN0wZtnCzv+WLF12hWbD5zVz04w+xt0UWm28Ye4BMmpPur1RVkt6AUp66J81NUlemDqXJObe32
u67T2bvjD1iHWWb5oGI3ZtSfmQ9OreanvJ+nS6LW9XcueNPJZHSfEuHBd+ViOTvTTeZSL+tv3g8O
lbFXYRRdkwWLwmCoeIcW6V0D2mkh5K6rn7FvKCGpWS8YLlSPWL45ITsi6/UmMQgSC9O6m6D8SlDr
Lbz7xqDjPBAb4bQaTShdx9oBXwOQmtjk0qSkR1818oE+A210Yayb0nWS0FtN69pAJx+SqM5ARNx+
KzWehuPijUgK2hF7VVNA2E1LDlFlmNv+hrfHil891EMEjYkOxlNm+b540XpGKWtvhWtEZ2UND81c
vkhcZ/Z+NGlqHIoKK2V4042l87KqfgotxDIgbq5LQ3zTKjmQqR8YzY+BD8JzJjx8eG206UBUIM/N
pip5WUcPPYIlKSA9eD3F7o25gVzElZBDzCl8gpUp1hZXPRqm0T51VQ1t2MX5Rz5AJeyqrFZ3I8/l
rk5awNFyGI37GtoqOVgo5dApDQlPt6rL26I+Ppd515tQHp0x3C01AFEwtAsbO8LFkUOZXTVcUWLl
r2lU9E6w+H7x0LrLLSoovbWANg+kpSrm1iONH427QyPqdZ68ls2KdFI5akMKNAbmKCIeCqoTNxB8
RKzzSMkLfJ+GGY+5Fv15Tv0j9dJuVVQXJ5QyzbdYG3G0E5w4mGzWD9ir8FIwulBMVn5f5VDR4KDi
3RuG8bHKO46oiCb2Ds86dzfK7FdalCI5584aveTTWu0x+eo/LPLiv43UlPu6S5ejQMH/pfMy+p6t
xvoaU9N6abzUOEnWyhCIPrlggWf4iPElY9lm1xapflM+qzf4BU5kRh0dd/gsvLvRGekp03ZmB05K
j/HbK+L6swfV+4oEU8xtFhXdYcI3HWAlHSJ6vRs3luSFfy1KY90NWvXpI4QlFuiOwvZj0ymAmu20
jHRuBUvTo+OXHFFm3DcU9Wk8bumB7RfP0vN+Nhb3MUFOc2X5QBHQgglfqjG1drOicGSl7ReIrUSX
Hbop9t9km6vtUNhitzIXR3QwtpoDo2mm0+qy2KVnSrDc6GE4rO3EnOY8r1530CP8ZAFbsAc9cH5H
Q279cgh923O1q5OD/hb7AVQrDBjlUv7EAp5JVyJ6wG/eeTMoUB5cLFREkPL7w7JOvWNfE9cBBtTY
rz0WjcXOR3V0bQr21HOStnVYrhkUcoa4iE1d2IIM7kUlnCOCLo77pXG7l7Yopi2bI3SkSBqXh25t
jLu0kvo7thOLcdVav6S6qTEd0bF1P2Js9UjKpLWpZoWPZ1ziO9QUBdIV7RuVH9h4j1xbwzeOplmM
r9YyGMdFcyIFHlPUDy8bf+JpQTw+1uTRhCAOKK/lxTCsECoP3U71GMVxg/eEuW79eqWdEE2/b8dD
rB3NXrs2cibvkXmfy0bhg2vCeWLJ013aTlhnxK0m36iA0uSeqEOz1c4GN3sDIi77iceGSXQt7Dvb
1d21b3DKrNGv3CJQ5/W0DkzhIJtSYytyhljeCF2HfZcDBqMixWwtmaxdRYg9BBL6et+hvqo6l8J2
zVneMxN+pakjtFJO9ZkGs9tZOMS8zL4hTkSeWJj4O7b7xNSsPtmNvcC7OVj1+AhcigH3jQ12OhCV
fcldYTOSTJpWvcR1FFPzG+l4bWpbvne1Ifcjf9ObO7vVYZh1WBbLaJMCHCef0ZoY+LXPCDrvXCCs
FSea7AMyvdomftttkoLNEyrt1L8VGEDABI7n7rZLR2tvM+jWb+PYygdaDFHdLZZr2RuCydd8uzaR
3pUzp86Dk3b1AxQKnK2dVzl2Ckbd/eprN/tmXFXQyhMYcE5vyJ2VGd7TWAC+FX1Tfa9ZU/0tkZns
KEXGVyKEeCYK3/k19WM6sf2ri5ce3PGgARuPbSwYwEI+GHeY0BQPPZvr+8ipjWPvZqg2UnxXa7e1
Ly3gStCZeK3lhdk8MGXizhp86zP1MqvaF8NCkWc57rDN42l6ZSzW58DQcb+Nq9wOEWs6W/pDPIKN
MTmmnErnnJrnlfvjp68khQHTpX2U+cOzMfjDde0nhi8aOfVTyVGTbMRqcyugtq+ePExOLiYDy42o
KJinukNB2ZfVD8uDdj9XC64UbiGWrTEaPDt9O/pm4HRzeSlQ5KEgHJ+6kemXcOfiOqBn3+KJYZ3Y
BiLbHjy8e/ERqF+TfFQ7DrtuT9pLu0mdBe2TO8Txlzt7VrG1Ul4PYiJ1RDI1qm/4Dt+rTUvWDH/U
zGp/GAzzUfp6vR9MZe1EQnymWuR4h38OzZOjerBfs3Cp1dqaYmruHvE6NR4zc736qX/tskg/l6op
tyjpBg00bSLa1jxUuxgR7CvUjcRLVs0z6blu2VFbg6526Pk847iuLEIxsUD3VXvNc8fLD12L6jaF
F1e/y9Trf3PIzBdHLuudmUX2OaGvuaSVs77Glt0Eg5LN7zzprA+MAVG8sfr7KrJaXKuo/0GRwXC2
TqIdaSPDxXJYnUFnkQAV8k2s4TiVBEs5UfkwYY71iY3XYbU9fbI6PmuR1yO6/Klvjwyi9aOsPGcI
YStv1VabooNMuqy8RHRYKwY4j5lLMmDmEPpdmgqJHAjrsOU11nwblZxeOYUYdtCi7mmtqK6sFQdy
r96Ydowtb2X/EAVWoMAvrYSlSG53ZLvqJQULTIedxOInDyhW6jejc8QfCWAH9MyCTkfFsqO9ne+6
FY1udrPnAsTE0qizzoXKOm4T+W47HeFZ9mTvllxEj+ncNlS+qRPtW9sgY0+5Znk/4gED5WncF2kr
v2NpfuItmbz5NXOvDhrNLbFXcZH5bGi5WK3nPrVSn7zX+YhXhYdDGlAlLF0g+bIZeSPHzFaKLq+x
TQAu7w1LAAxF8hWwfMhCNY1H26w7aLbqbi4EvKlhPE99Z5+nnHkc7e8cJNGtfx/FAzrI5b3KWKNo
Ci+YZ/5sYnyzDYJyLvXY7VU3yxdtxcfGBrZkEb/Sia5hnWQbS5WvcdS9tsWKqNdZzCNFxmmxYbem
4fbZi8F4ijPvocia+xkNHTPbi12bv6OqOnutGWirOGrhP2e6espmdCfZWnIpbDQifvQUj516Ezap
6Ek1RWHsGRrhgTxmVJ4yMGdtvlN2oso1wLCr4XmWSKEm1zB3naGvNBu09UW9lzMVdaFk+Y0YqD2t
2QIgaxG+AnFIKfgFBntTWMa+Cg2dkgPguERa1RS+zY5Z2HIi7aaD+u+b95mjb78mZIStqWe/+2k+
hHGywuz41W3U1MzPCPfd/8PceWw3rmxp+olQC95MYQh6yitTE6y08IS3T98fdKurdFii2HVHPTmD
XOsoCCBixza/yRcaI8NPiMs0s5tUAcE6JU/NBIGRVnyQ7Ed9ONPcGPJNW2hMf00zf2O2TU2dNfWq
wqDRpUXB4H1UjyK1JbjFqVxb1G2dfVbkv0k58hBiERh2MUNUGBSBKNlE2T24DPVISUqzt7YmuK16
MON+wK0+Gjl83Ll/TfBusyFjB+6ctrTyqcw38hgFL2KlSyt9sBgYAqOmaEAYDukaGUkD2zLNYSU1
Zy4pUH7lfViA1l6LMpOquqpTXlLBTG0Ap5uYyeyNigW9Xl/Gso4UDi3tZbGtn01TmcF5o94/Kc20
p1pUvXKiK3qmVM5sIRq6bxZjw99pEdEfm6qwfRMnrXgAmj8yKpKg26KltKMVfBZdTSuQPpoRuOJY
ROeDKAhoFbQwSLmqh2cIePW+AXfzQxe6hh4fWYblaFLb/K7KdtyOiR69IoTb7EYAXMx5p1jbWMyY
faQ6egWSsk61iS+QQgomhgAGwcLkDuQd7ts5zrLOEck6aLBMg/RI761/7s59MlNY57riNap13k+j
JBRe2I5ysEVEQYAjPKt1vmJ8f4YlzAz2ESQm7jOzoR4Mc0iZ9afCRpigTarGKD0wMqxoJ5xnn5wU
ZqsuA/8e1DDfYo5aZs6kSJCBUy2hqprk2EtT1XzRImPCTjVqCk7MOSpesllPV31BIO6r6nwvjZKk
wTdHBEWeLelAwqhuaFwLSHCHBdxEqxBJ0CJxqq1Vng26R/e2ABSkgh3ILLl2dagDW7E0nlAgp0Gl
RWFyrKlLsbWo4hXqc8yhqG7jqVW5YKGZ4RBi/JXrNL6bM21gtFuXyknpOIBOrwgd+1HHJOeMlSCW
2dUpgQn6ytCtXyglgqunsexwY/N8zBOZ+vN48aD29z3wYxkSXiWAjh6mp7PWFc862mHrCTCFbVpm
u5p1LTiKUoBkWXQfycWbco5ftUqnK2FGJpRMsX/MpblYi+Su39S5kO8yOW1dcq/+rcGcFd5eIuzL
c4MOJgp1ulOWVnYHdjB+nICX3oOX/CnHdO082n0lzadUE1UkN6B9LnbWTLsE7KoeJFLNh/M51e8q
NTVcAw6F4UA+sn4NC/MjmYqesTciq+eJGCZUovAXDgLYdS2JXnKq0BXhQNmEtSo6aZgr0BJxkWIq
KukHqykikAeQ9coup3Qpa+lnKQTo2PSatheZGWzhdJ6PU16ZG0aFIX4N559RUD5mgVhAq6BepLvK
GtWyl6DI8PxoFBC+EEJWazP3asn626Tz/JTIkYz8WfxHKatmJxhZ5lGBTwf0kpITXWPziYk58FSz
6+4npjqHOEtpfwZzy2yDyZgdian1qAhGpdodLrU/KPApnyqqX1iDuX4/ymd6TggX1ChXJRSWhjmd
19GQmrC+TO0P239htLTqSxOewzVFfkSrSbBW1KNrK4nndaflaNGYhW6segFENnaXDNeyUkKsIGIc
pLU1wHwTGeUjpj0B8oGdfi/2ywyTwg7yaB4bTpwqyWBniBSEjtTJNP8yKdQ2NLGku/xsFnddEnVH
yL3FIRkiZYA/ymwfOWtpQ43PhGFIaVZlVfM3F+PotRO0KbZ5g8gqWYNgekWWP890vl7pxtE6qwp1
H1JSom9XVl4xgArKQtoqDDsNRDCy9pQMcC1KeMuO2UJ/Ciq1dGvQy/Ysp+d9PxfBJrMyJpJyTZS1
DPjZUAuPCraTbtW2IP3ys9TbKUpooEAWWzOZRG6YKwRVKuteiVQEGq1MeSjKdDogaWw4Q2lWL8bg
VUASnKBs7/QAjloHSAHqmOiUQJq8ojNUFMj03qKlBhJ+SU/AYM90WbpJHJELUIx4l6l9ttP7dgLW
HycgGJaSGXkmNEzUcVujmfFKbxFkDJzcAoTTDpWu+iQZZexT2abP86y0mD6j5TdOYv5dosrzw2Ku
vgWQwl71WNB/q3m95BOwsgCmQVUbIbafIyl7rsvieWhyd6SOOJlTU23FvDeOnTgLvONKPchqO666
uKt2U1MIPiN5SD9Qhu/o+fOskoLOpkvbSNzQVw5gm4ijn6ZiiRIGwCu/KdTmB5hyeWZ+bwW/ozAy
1pJStejpoDWJ6EaaPCJlycgS/OFwYIoxrK1Wyju2dj3s5VAeQwf+AHbMsRUrv0UAdy4t/oPV5yr9
FjU0QD7QqynlZW4uwDrYdj3JZdssdKRBK9FeZcz1JOFtWWKD7vXwLX+m+bgEVDEefxdgde5gRyMM
ghQEyjuwKStkN0Qb+OMfdFEFJ5qnp16cQLRI/ZZ1lF1Kf80LIjjiyHoW1VsDZsUPgHnS+FTl6CFt
WseiaPYkxsWHEd0x00VyT/uN1y5zfI187khPLTn2gL08tLYrT6nqTZUZM5MNkh4m5Ko6QrEMVab1
gimhQyloQvO/0xUHBmvQZRcV3VJRoDdledFe/mArgKDyGBOO4nUXRKEzCPW52MQJ3BOSEdlaAUip
PRV8gVdQq+1Ns4tCu6tB4f2vrDD5HaamonSPrrvITM8QL2TF41gKR9Q3EL+MRmh9UdR6sdIk/1I3
/l9huf/fgNqn8s/5sa3//GkPP8pLSPf/jz4ECgLWX6G14+ECqb38D//pQiDL/4GZgKgZ0r+g1Sh7
/8uFgGTnPywOJrsD+q3CLOC/kNqy/h9gTy12DdBuPt8CsP5PpLYs/ocGqlsX0W6STGXBd/9vXAgW
XfH/BjELsqQaKjrrl269fQirRBxFaEB76TTuzbt8LTPssPVd+yzcMGviOT5d40LKXQ1rcYwAq+31
++4YvdiIeN6wtbpQ7v/vn78I6X84WSguxYIw86eVvfEQ7PvXYl+sxJ/hX/X44Ut+YofAKbny6y/E
wgeabe0sN+K+jvr0rjUm8AAhFXjS1Yh/GuAK3dyqx202COtJbppNN8XBemjEcZUh5Q5ipVJ9vByg
rSO546TZUqRrjeFWQRpTdCsmyIdcW09VrZPJVhJt0jJbIfBseoMqo3kjJ6XXDVAYQ6SFfEuMBtfQ
VcPTYasQJxqUu6Io8iUixqsp0eeHLgITR2yLvwNMdMcoNRWQUpe7QkygJ3AvoHi68lOC2wF1cln7
Oh3FM4BeyqUHiuc1rJrSW5gHQHghm57N1LTTXqg2bCHLC8c8uxMz8RdK1QUOQ1GXPMox6hom2mlA
eBTV72n8MzcZ2t9i0RHG6aH4iKKGFKtyAdDbVHYNyog+KkFnD7+L9Bg0pNpYVVEDp2jhjIPgY0uK
TkXbSIc+0gFM1ZOKxkQ87NAJLvcpA3ZbCELFCafGYgn6VG2em7+MFJk5Tc1wFEKuHEUvIdykonH2
YwwAd3IUDI4cDBPQWnR88oS2e6Fwu2WBpGxAYH/Ppbg/JDJJEj5blX9jJy0b5n8eNc1aHA8+7NUE
0+qgHiv0z6W9oB5iY1fP62WYMDYmpKCdrt8P8ca0NiF4r6/XJEx8uuTy7x+WtIKzFhVCpuxzZRjo
FfSy005p4tQd8p26XMk028feEyLplsf45yvq4oV/Aahzo+smDiQPuNZd+EWKL7upeOOBPnWOX+LV
xRVmoPyCJDV/H9VgWlH6Iem88Q4OnC10W6t3k4fovEO7ywYADU4ldCXYE/H2jIJq//D1S5U/jwgY
DV28Vd2swE+imGDiz2uFzROjJG9uLDeqkgPNd++cW8dzoTCSSlI3NYzvmoqiWlTPxbaeVYcuU6yB
IZNeo6UiAFIItgtUn1F8H4RyR0S58bb+6aXxf6Mjl8U/f6jRtnqmnpt5TxWAfsw9wzFbdQ1kY+Nm
p/3u5PWNN/L5LaJZi5HLh32mA5vTI4RS9kmP3ukTva0go7bv7G/GYDf6SgFtS/lURDtjO2ROjBgD
6OBnQ7hru3WdP5bp3de/5PPt9056+vhDmpb8eZ6Eaa8i2e12g3tW9nr5E7iGZw2br9dQrz3txaUj
SYt/BCY0e8WmTN2dYKDvEVhxtWN66DdIDNmxk286F80AD5ddm2J8NTpHEG6+dV+tHnP7vJm8x9ox
j1t6+Xa3u3XTSssL/yzGyP/8ECZSXV3S8NMkpItECmOb6jwHeIzSbfEXGdhZxzBhy8AGWTO7+vn1
G5GuvZGLUz9OxRlBrmTeh1jJoQzW2M1oeUWuoOl9LJ4hOsw73UxON5Zbnuazp7wIAk0n5O1CrN2b
friOHMkGGudYxBllG65uvcsroUa7NANHOws7boz39rof+N3LeUM7z2Eeug4e0UlY91tzVTpo5B4C
D8yxc+PZ/unH8l9n9tLEFzIdJDO9nfeIZMO6+kFTAzmi2lyhq90iT0YFamhP6E8rMb1nKNtQRKjB
VfnG7n4/s5+8XPMiuiFUXJwB78/7s4FER5e9IE5/pPm+MrXERlXcSYxNj7JC8daEaOpWGaKcqKRr
hl/h7ucmUOxivos2bMQE/mutYPOhISaf7tLzd4teNua+sBXQm0Gu34wdUl+0+41VhLGu0rde1WxM
uM3JvikeIH3IOO1WeK/OitMVW6F8acSHLuEIKfex9ppMHUySF7oVtmjey/xCPDkQJRcR4wkfpOmk
DBR2gJym+JcxZU4TbIL5W2f6WSpjkVjcJUW4RYN5Fwl4MhgtBaLfzqZr0t5S8CFR283YDG58NlZS
vAmbQ3vWUd7o7XF4IN0ZxgNwQKcMxI1WLBQHdQLX+ojYxmtrdW9jz02OFqKntBpU6uhXJHWHqpxv
eAbJV47dJfPQMuOs7WbCrunHO022xUO2k9bproud8520br35h/lL3I/P+ivSHI/yvrkR8K/FmUtj
8bib+i6PWDkU7mS6PYONDKNdbwI8F1/wUXaaEPL9dnlTU3UQlbdRvv/6gLy7nn6yPy89xtFdoKua
1/N+xJgb4LyDxKVnLVroXTT4tdnfgbbYWLRf1f7lDP7AEuiJmzRwTaQ2nsKm+tZYD/O4O9fNW4SV
GB07bzSeaOfbXRKsRKlawUq3Z3EC5uFXmGDmAO9qNiRA0FHt/bLC4rSGlQEPxwyxgRmSAzF3m1Sp
XYPFkmgUG+lxDvdSsA3r2g7S7/W4F3VEccGePSKRb+fFGuSkB2Zs38kkrIiKQHD/+hUpVxIU/SI+
6r0MIjEP5b2Gwwn9mW8TGrn5avK7v3LpKPiB26OHk1z1CM7U+v6Dn2ie6mdkV1HyRrvhhQHDsYTN
UzsQCse9ajiNCfXp6evfd0EP/q8Yp11kwvncRYYmCdJ+7PxoNUEBzL2+WSUGNPgdAnaqg0yh/jib
z6m/CGOPr4T40hn+hCgarIdNASiguS/0kwDq7ni+Ffqu7uqLfElkxGf2LbG3awowqgA7odZCBRzO
SOjkByn/3iKNT7S19K1J48vQIC6BCxbyGw6XV65v8yKPCoY8rlFInPdgL518BIazVyThxrZ4bzd9
cnLMizo8JW8BP1rJ+7iuxDdMUud1DTsBthWyGUlt9cxeAw1XI1BndYLIlxEp0jbDc4mnBe4MaAwz
BwQebHNO45UU6OBAg65HvRlPpDJkvA67MXeaHs2M2dJBOrZS8yAzfOfooQjyK0USdbjxONcuyoss
bMZHx2xD3hWJ3tQj6wcee0a1Yvz19S6Vri2wZB8fktrRzLqzWhNopu1wtFYwFjzBEZyauCp5f4Xf
8Sranm9d+8s3+OTbXPqBQeeTVCTJp30U+p0UvJmq7on5PTVrQJcQiVAL5GDr0uRW612RnOAhf/2Y
V57SuLju8euQymwiY6zO/pkhBcOwQjjV460aRFle12dPdnGoUEhf/E9wUMq96k30zO+/ms3gbiRb
f1nl2+W8A8onHpnrs31HP9iR3V+S0/q073+mP8l2fn/9oPKVasi4OFx6X7aWGBgTgoUHdfg1FSup
WMP9it/yl+a+j1e6D+QMGJdp176wBf8dPyUHQfRr+jeoXkCE/Zt/78N1w8hv293ozcrXvvzFqezD
OhR6NZn2UBKY3b6l5ksLb27u/fkvhgiIqY6OBdv1WA2+Vm7nzo0jBLsmG3KbEGya0dWaLYO4yTjE
jA20W0n2cll89t0uzlcVgjjvEr7bvCIeCD+6Ve/lrvyqk+3e+CLXHv3ihMmWPi8KPWz6feNhCf3Q
HABRMYLaJe55bR30b9Vdskb01els2Uev0lXscCXdqBUXM9lPn/CiaqHxKp4hSHDAs1cr8ltsKgoc
KFCchWujy/58FrjLXQU9YKTAovJXtsaqAnotWAF1Y4Lcr+7V+LtlaG6t281Ps0JPbN/dyLGUa2/n
4hbXEDvNR3xA90EggsI6tKdWa3Fw2cHI7PtnYEUgr5UaGwf8YPpt6OuY30wgtXwxPiIagR45zhPj
+QWzL03ZNtjEQ2IGubDJ+gOcjCFPIWDdNedjhCEU3m83Ytm1E69fXO9n4wyvZPnh9QrBAQ85UBsN
MZuZsz27xDAXMJGDUJnb2rkTbkAUbnTXR/rbgUa4paayQWT5N/bYlY+sL52CD1G8lxptQmWddDGO
drU++ob5PYcLbdzH4noaRKdTjnVh2WcUzUoAwRNY0yZG45dsCFUFe2xXYfI2d9wuTIE1GESMrYEX
UIn17qzcDyizi4y7boRj6drvXf79w+9NBWMB4y3HjtwDkceVRHsBHfef1ZHBODaIiksr9nwUjWdw
IBU26+P261e1+CF/dh70i0idl1kFPYS0rMjdbi0D7nbmrZy7wLYsRo3otfnAYp3gpXlNj+o6QQ3W
BhCU0+c6YTE5rfN5lXyTdmHrjY+Tpz/m9/nf4KgLd2XyqjSSZ97YYdcSNf0ilOcK4NbA5JeavuLO
LoSwFYNGR9nym0+pe95GnuZ+/Vaudfv0i/is0tFOzh1rxUfEa7aamz2Ve7wFSAUEJ38CCeKrNhTa
u3QTPpWOsLNc48baV24s/SIEo72QIfzG0vpW29NBcUcvWc8H40a2ea1tcynPA5gZtV8IWHsLIPTT
+Ahn6VX4o9M0OqQC3amv3+DVr3URZ2PmWAb4FGnpDkELzQ2MT14g2x5GwBOevIFeguP6uibV170b
a14Jnu/V44djBGtubGKZNaPex/pHHe9lTu+jBkm30+hHnmK8vHaoZzWYtqQ/b6x65QRpF4cXp2wR
3bhA2g/bCYWJQl41CACG4beh8xhEE7B/df1drJ03hb7DHgc6wl23QfZ7yFfFjYRiGTV+doy1i2Mc
gdoWRp1HL5A+hENWbZFkl6wVo6PSLVEaoNr1JuGvfCeutNQRoFKHbmebmq9KXn1I+pXV/xXlO9Bg
ugpS4h6F2CrfliVsX8odDDVsaLwhhEqcOb7feHNXsg3t4kS3QoCcz3LK4KI9l273Q1pP3xE5Ph+T
G1viymHSLs6xPIhwyMHq7817yX0abfUETfdmSLrWLdQuzqoB6DOsl7OabFTECffFLvPHVb/BsPEQ
gxBdtTZNO+LEZrqTPNgi+Y1Npyyv6JNETbvIooIawLeVsvIEquEYv2AA+VC6uJf60xqEzmZe5T+y
O2mHBMKLcNDvCj9+Hp3+xdoGdnRk97vDKjzQvtsUjzcj9LXzd3Hm27M1WYhDEloeBcSMaa0cdYcm
LQH6m+gWG8Ll6VamdGUKjJv0P+9MzLQLsVjiGIohAuhAx3ooX5DNkbzkEN+IxdeaFupFVmNKqoCb
C4v0burlW2sle4WfrcrV2TX92dVd3Y4epk27U91qj/jmofXFnXY3+W+ZVz7/e8fk0qFeDmu9r2HA
7JUVDk/eH8OHf+ALm1u33bX0Y8EifEw/BlnssmZpzSAKai/P1fi6az7FTmmLLiqaZHHC6nd040xK
VwKmehGrwgzRUWv5clHwszThkh5oRcRO48qtQ86qYBO8bYXHyAfPAxY4Ogizb934otcKfHU5UB/u
iEhIz0O55DvhS/FjeJg3w99xb6z1R/FX8QSsajW/dI/Zn68/3bXui3oRf8IAAHatsprsmL6+fXpA
cYvBxYPKf2ZXWp0QojnhV23Lbu423gu6mI554z1fuRLUi+CUWLI5WzVrp7bq5Q6RwLt1uyvLp/ok
/KgX4aedmsTUly3ZrhB7U/15ZVLCi3bl1Zvcyx8yt3HCFSxTR1ujNmeDnODI3Ol2/UN2i1VA8ohm
zo4RGeWXK974uMqVcP8+vPvwcVUlntvkX8dV9M6rcd+99Ha/lWwGDxt8T+3EU/0OTr/XvMDcsse/
xT44Ydq1H73WX1NJb2DM+LAruSWGdbQJV8bmxlZYXs1nr+wiXs1ZWqfqcsjqFZDofed1/rwuvdQX
mRdiEXeoj/Gd+q12skPk677pxKuvV37PAT5Z+f1tfXgrZRZHGO/RGRat4+JwmTiB6VYJWkr2KNhn
mI75oSxgxa1kbv+TVR+E4m7AtYZ2w4s8YFXtMVAHdX9+wYhEvh8lh04EgFGjWg2C4DYYiOcrNfkO
qSiEK5sg23YH6dW01mOzHhfhDhu+m5j86QI05VNwLWgyuXl3F7aAQk7hQ1F5poLgjP31E0tX9sF7
sfPhiRH0RWlC4113jraCqOtLKwZEXvcceq90m/zRV1fiSto2u1sn/Vr9+56YfVhyQVMYqciS8Ac3
hR35LxLfGY8CV3YiLsFoBVzA/iMxDUaa2TPt0q+81n0evdLHUWAT2Y83Hv5KeH0/sx9+SYkfWjEt
mbd0mveDp/tYQJ4qB9kwW940LljEjXFf3ZWH5HBjxSvR4D1J+bBiKowIBy0rliHyfcYpEbazfacE
ftQAwXHD5ofEzoPG4KSeqYLSuXHepSWMfrazL8KrqJQwzpfvjJuClx/TbeFstHsPrznv8dbBvdaS
eR+4fHi6qItnXSpZRPYFBkiHGa3DX1mHuaQ384UxIRzuhGO/GRPkZNwaZ7t1/9A7au5guCa/SHhn
fFfQ80hd8Q6v6QaDLNLpozncdeTl7a09f+2zX4Rkow+RKxlNaT//Er7NTwy26GbUv5ms/IAqp57K
HMFIe9ooj8NG/Vm93vj215a9yPkkSyzbevn2tZs/TH9ntySoRUuoB2vtdlxrCY08fNVvbbblov7s
m1/E0SRv6VyBvd3P3Np/AuWxq+5T5oCZfa91LmeLtrndYgwTudbTjYe8suZ7d/nDFpARhkkyzEL2
0711Yr6WN6vodw+3wO4gjba28lYTEVMMG/RDHN9oxl5bdHnjHxYdoIAtMiqgqsY3SXuxYojvmOvc
eKTl+3zyGuWLnK/FB8+oe16jJtm5bsuH8KFcpQf1UfyG+6z08vUyV3bHe1704RnGEXaxnukc0Ckz
KMgF9LwjtMBbFOwsE32uMuAmGZMby13LtxZl5I/vLDCg6+MSjsjeiwFH9Qi5+KU6JCdEgkAGPdXr
Zj9vcYu247/NWl6XW3nF6MVtnyPy9q8f+VqG+d7z//DMMA1m+HFsluGv5gYHCkPlW3KXQIP0EYYo
/yrb8qE+Rvf6w7+54EWih8R+pqNkQ0p7tH5ZwRMSbCyk41Fm2dof+VV+jDvEJxz9dxiUrvT962Wv
9cjki4ATnQ3cb0120Kl/LB7a5R03z9lpcPPN/Nfaho9nH/c6eVd46WzrVKbVCW7++uvVrx2Oi7DT
BoivBBnqWQa65kP/EFUvXaPdOBzX6vr3f//wCavBqtqxYBvpvrxtN7EHq9teGtgzzevox48f4nr2
Zm/JEcsbd5l6pRnynst8WBOqeDj1uPLteZc4V+5VcKJYYVHbo1d2l7/BXKLZ6Awn8TV4Nbat6ZzL
l3ijPQzDGvF7EDczQ9mYHxkfxr/KC1J/5db8iQTB8AoLXd5F9/mNLX7l5b8Xdh9+apHMIfRFfioA
FC99im/cJVeytvfy9MOfFboOAmfDn9W1b0G5ygwsgx7C72Lg4poiTf7XO+faSPD93H5YBhJajpb0
Evl+xQ/yEWGVlazZyQaWWOCdn5AB0J+0g3lS7fBZdzObK4U2zrFa8BPtoVgJzAmTG+33a6X3e/v0
w4+ZLSFSq4adNnlAZ9lfkSM62Qr1Rlt3/yhOc4q8eFXdODXXwEPvidSH5YQpbkykSjk2duzFFB7z
KlpB7lzp7h0WQw60cxsR9i2SLt75EN7Y29dSKOkiQmVTowrGxJfttkuhIduyuI5jJz1GCHLurId+
1/nSTv4uP6FUcie46n39q9lFb4gxbDAfj/SVpq1wVtrmh/o0esFODW8c9eW6++QalC6CmNr02P7G
LZuh/ZYh/dIC+5GB2yWiyIQnurGKfm2Zi3DVwdILE1GS9pkORC5KeyxuhQNyqF5q/AoQOTIS8yCO
Gw3keou0XAKS2WzpjRTf6/6xlRFpBWKJxgBWeGsxZrMCIG7Tn0aOXRRu29DeHak9Yo3XJs8lUxzk
Fu4FwEwKgqpz9BMZpBxi8ZnyLxjPnVvhJIgcxToxV4tUR+oNZ4QjRflHxjAR+RhNWSfhi2XYOiBe
oIfj9FYnTzXK1jo2t4Pk4wpjz11f2ghZoEPgJ9lrWp1SmE4IAayCxQVa7Wkzo/X/9bF93yuffamL
vK9ED0/qBnywpV8qFPfSFX6ivVw/tlu583Mc/5wZdboboejauRSXGPXhoORdhncGKo37Wvg5omEh
jB5wDRRSMQpqvPF8p4/r5pDpGG1D4th0QmYDqMrACyTyjbr9SlUlXuR/YlsbWhHwE7pFiiflTlgZ
Mpy86nxjgWtlsrjs1g8PieEbPiMTr7Re9e7kpWuk9Q/tuv8peOrmV/KwVKWZL++wFL4F4Lk2F8Jr
4h9rqri91WcE+AFro718HHfSLnkMt0gJbPVV68MVmXZn/+s9cy3cXRKdsijDcMCAfTHI05M2BRsl
HPHljFfDhCtgsjQgkmMVqb5koq8wKd4YxDAvf08mzuGtsi6Hzokp3Nr6TQUcGuu0y6Gv3Ph1V65R
8aJ6zc9qpXaQ6fdIQjYH5buxVh77UwIOzlXyN73YGwDkELveF0DrNa97BJIroYXgzM8BcHMQaUg7
3Njwy5qfnC7xIkJX5zZJu4DPYk4/avOpQ9L266e8cqmLFwE2NvGfH/Fi2mNHGkjbGvSedH7ptU1j
PWtx4eW19/VCV0oN8SLE5gkNtnbkCRow0hHCrAhUeImxQynIz6JDM/79ep1rgeiSjYKYiY5dHpuK
Kcep+FFth+fwHvueH+a3+aV/S298kfc8+n9+EvWSOgQCG+83jTen+niy77NN5GSu6c6OxTWtg6eg
pOhtVEl25XO2prvweuu+vnJIkRv65yHtGSUiGMfS9Z2CWAIgY7qp4ZvxcF4jqfNL+YFTWaDexr9/
/u1w2fznelIdj4m2POrgCCdKRG92x3W0ymhZIYnjx+53VAuc0bs117m23kUQQlt7GoKJ9fAP31j2
ExJx+1tspSuDKfWSF6OaQqehWUVvHJTCdITCbyfrEcrHrRnG8lY+2xgXcSNCbRMqFxswy96U4bd2
X20G0Y36G32HK1FTtS5iQawW7YDvNkOvVbEd1/Up3yJO7iYruly7ftd6hTucEJ73oi2ilMMuqW6k
ScrnNZBqXQQLDUHvNlGIiHyVb2jLizYA9znwU8QStfWMhpyEFKedrRHH1Gj0ZF6DYM33EF+Bzpt2
CKBUqA4wAp0WbX/HcOOTcnfj2C9747O3fhFfjCGpymDgrVeAvVe6Q770G6Vb4QHa1866l93+0Pu5
iy/LjQWvfeaLhAdJ49qsJJGC8GXep2+K28ZMlI3D7AeP4LStDbMx/dj68fd8dWPJK+//kv0ykain
0rJk5QX36Xr52mhxbyE8/JtB7ZLpUqXIGwUyK2QbOnbDfbvJt8ormBA33cOsXZfrya0dbZv9OFNc
i77xdKuPe+1cXnJcjBjdsmrJpzQFGcKnwl/kdVAb2Y3JNtpFNyq6zy9S1CL/GcrEdAoEq6K6TEfZ
mdDxyYb111/nSodAvQSKJ7Mgt0lMFYVzRfIdEfT0QZGc+hQo3/PJR3s7KdyuRyjY0fDBrR9D9cGS
7knxjed+eJLXCGRkx+4EPbHDLvNeav1Z9TBY/4MqOn4ecbACb7/FHLRZa4tq+OPXv/vqi7+IV2oY
hNO0RFs8AuiihH6ykjcAPn3z4d9c4SJi5YlSlpiKL92gX0HuqkppL6YG58LtUdhrOlAYL7c5vVcO
pnkRpbJqyHBHHvgOEEC9/ptxogZ6aDfnVbqZ76OX4LE9giYsfxQ3zuWV6+qS8oNbJa48YrI0Caqt
dLZxcwFt8udmA3EJYZ+EtktiD5qlOJNyq8DVZ0u9Rsxny4PoEtTs3ze+0JV3dkngSYJYPasCkX2x
8+Koo+3b53am+7jMYj6xia29/Ih2pTxsuZ1X6h2uAswX1/WNY3lt/eXVfih1EENXxQqt1T2tnuFv
9thvg8zpb80krtwNl3h6KRQnhD0FcT+fxlPwo98sVtp3+vPwEG4HJOx9ZE4hvyazo//8+oV+nlar
xkWYCVDXFk1MMvZ9hxwKXjGMuYsNejtIBP1bXT71EjqPY2wWCSWvjHr3Z7aLVPvrn37tZV2EA3PS
MIOt+bsBgnFt39i9cIwQdE7dr//+lQa8alxEg1K0SqscTcQbMGI6np/M+5C2x966751gL20F/+zl
J+EpuAV1XH74J8fHuIgHDZYw8ZRa4h5Nd7cZ7yulctEvwyMKO1IZyTvm4BJkyWPxFGlP5+7+6+e8
tqUvEhJJnvtYW94jsKBnDsyhulk4XwGJIjL0z+MimJqcjwGvMDxOL8ld8aIw10Pddv6Rnm7Vv1d6
LCiR/HORrLbwqcE/bh9tVA9i+M74Nm7SrYxpdkXfFdOxaFeduD/NEE+ZG7vvSiy9hIaj4jF32LiT
nW8YWBTPWKWtu58ojP9bH+W9AfghzkwB8qPiQH5jWPSmRM2BsKH+7Iwbf/5K8alewrUbhBBHPZ2W
SeRU22gT9gPCkDYAZMTLHgJEuVed5HbtjRhwZcKuXoKuUX2tsE/g6jGEg/RTOwww1xM73ET3Qc4o
m/bhHkzfjdU+b4iol6jrqT0bPUL2jHYp/8Bi3UicrhyUS0S1KY5NLQkB0Vlv7HZ6EXCU0l40DS+s
G6Bq5coNegmqLvK+tobU4HrZlgA9NEhO8bZ9Ot8ZO8AnW+3+7JYndCn1wi4dEbqDvordCGQW0O4X
c9d4qHJtbgG/rkxBVf0iMjCeMQcrWdrtALDOK3Er+ykdveCp3HV7ZhnO5EUrDC2O+npYd2vBJf9z
VSBH2vevT8GVEH/JRY0DzWylgQqynnCfcKAmDz3yyJyJr//+lUN8ySXFCamJKwEfc9TJ98IRARVb
uAsevv7j773/T+L5JYy8K/qWC4S/Pmdv8T5qdyNOzm999RLI7v/h7M2WG1W6rt0rIoIm6U5phXrL
cntC2C4bSCCThKS9+n+oYh/U0lsq7fhOV9SSDMpmNmOOB6CKChoX0Nnv9aNuFVuu9eOzYoHHqExI
iTDosYTOA6WN12rJkvto3hUIL0snUDFE41fP+b0W562D5FowrkhLLbtLu1GMnx9GG416NFiRSCjA
EXAWWPXtS/qO9P7f7/SGPp1cS70tXQImyvB11EkWNzH1H535BQtJGXLTV+EOWyEXG+H6ChdgT5C1
vqzUMmlyD8XPFhAuSAfroGy3BdTEZgmTS23NxxzWrF5Kbb/UA4Ehxl5gZStbzGdR+UaMjxolZkjy
RfP678e4MbdHrvXkUrFTg8MjdUu3C7SPk+vxkx3BhihoN2M0ec0ZTVEU6Kzj9JO9TR/FoYPxznN3
rwhxI+y7FpxPGUC3GWyhtlOkPvfP/T5bG3u0KgMz5Fu6RuH4y4KgjJ3UoPo/Brem/t9r2upc17Iv
5aCLoM3c8LUdlQ/NpkCLUvrKm7qRDzJO71Rxb6gKiHl1dukAojnNgDtAi56HCCnJTp5FTE/Fzvyc
tmnCt/mKJ5AbovcTZz7d//+YMLpR/riWlLvdaCykQECCSaOVBt/jPlnADa68hfv5HNYwFhLz/y0h
uVaWazCRdbUKQWNugIIUDo9p9Ta5z/rLv1fqjTvvWjPeiD61uw4LJR0BuQGvBK4eJ8yOzfcap7cu
mWvRONyX4JDWmvihAvK0JPqTWnp1nB6Nl0uQjUIYFOoz1OOYGcO+WNPLjxW/M2RA/Z1D5Ubcfa0j
B4tODEBaEbjB08GDWeqOd8OdG/1WseVaJ16nJsUphscDhQxm7wk7q3qE1I4khhtINxqcp1QcLfE8
smDBVFgTipMzw07+hYN4CXwMq4HGSCZ73acAW47wix5gs7oeULZBUmhuB9MrSDLFI9iQykpHD9Gu
N00LwDL4UsOdVXbjorzWn3OLFUjjEC4uB5k9GfJ0sYMtIoCpFXrnV7iVK1zrzK1GGQ0NNpNb9Tk/
GyuJWt6E7N6rdghv/H8v51u5wrXgnHdWb3e9RK7Q2w+9Qb60/ElHu95c1S7cWX+IW8J9Htxbob11
ACnDhRbMKvCNMZ5r8kPj3osOfl/Lf4kOrjXmPXNMuJMiwlfLjTljlEqFy/VZ9CcxHyx4uCo5GEgv
5KBjwqugMCGL23mJ+N5qYgMChhw2WEsXsOpiVCOxMyEhVVf0UJPvhlYRrPooOMgg0sJK0AUxmqte
DtGa8tK7QBLEhQapowxcPFblZwD86d8qZjE1gHZItaM2yn9j4RlkzYpdC4x3nwWYdgh1DGs6cquS
93//Hjfuod+75o80p+oW12wadI5Vv3201t/Dmq0BYYv//ek3Nva1YH0mYAZpaYtz2PxS5Vua3dnU
N8LSa1k4nAQzUWf46Zb6gH4CKGRAdXnZXYuqG/fHtQZ8sQA+YwRZ80gTMw3qp2FtrLUQiQc80e+F
AJcqxl/W37W8u59A/7EH1DqHCN4dXuk1ibaqExqlEYqO7rG6s+VuJGPXom4L0DKthSP/djEwpFK9
2W3ugfPw71/4VnPzt1LojwXk8qxTsYqwgJDFHjS4RsKlDmFUvWoTqJI26AKEWPHtij1Dt7yWz21c
nu+qrm4ci9eSbt1pZU54jgouCC8+ojjyDDrEtsA8+qW/4vpFvIR5CFmx+2bfyYlulaV+Tw788ci8
hCu7Y2JVV8kQpXEXA755LjZ16ARm7ESwlHG+5q39f10nV4HUPKsoDjFs0XE9HZx1uYOkiByVE3C0
PigWx/n075/y1ma9bIY/Hitv+UBrB4ueVLCehmSKmud/f/KtQ/9adj3JThpOhkNf6/tdaXQoCOfQ
v6QH24CbmDmFRmf7PH2aVCsUCzrhqRGYCiZL6g6Zttw2xADx7+fOX3Nj4/2eEfzjQVN4rsJdGmmh
DMawO/W7evcNqA/mnpzVsMvvhNs3lua1LrvMRcM7HT9bq5VbVQfeZuLhIMDcAyMXrOeEddOdTXgr
0f0d2v3xRCOBcTVUBpeJerLGkMoauh9vC5AuRrTMO1/yW3r9l/PqWpINtI3m2heFHUv0sIsvX5KF
5Q6otACKwxjTQu0G4+Bx9ljF9Ak0vyR3vRkphXvnL7jVf7oWZEMBBL3G5TEhPcFcGgjE0E1gGtW/
dya7fz+Sf+cyf7zH2aGD2oIuuy0BUqlxda+A/+oiDWM+ct3nd27FW7W4a8F1u8Ax157wJpVV56W/
fzLM1KwxzgYPjTkoD/d0U7ee5+roWJSlcg0dh7PsQshPGhiDFUlxbB/uqY1uZCfX+mozTYEcsfEF
1rrzEB0/TLt7wvAbH30to5YDODiU46MN+8kgz0MaGSUmyg9N/vDvc+DGBr0WPwvD7m1lwhfMWtyf
UniDuKhSCEyw+VZ65+69ocwjv0/EP1bUtDCqIL/Cy69DGOv1/COvfAel3jX8/Mt5ryHB6GCbkwFp
C/8E8aO7AdyQC/jK32s63qp1XOukwXA1llHD3wD0EuxxgO2xqy1kjzb87kpvVJ+dgCvPYJUHdIp7
+erMKwuOAvXOiQaoBpD7NDtlCxOlX/9+8beOq98FtD9eypwWYFOM+IOWxyFQNnyvh8VDrMWm6WGe
4k4B4uarv9xzf3xLm1tgYo5ImeT8YvKknTcqkDYSfoKL9S6c2SP9qsg58ruAog2b62vurGZlY09n
9YONXlHe00reGEMgv2t3f/wpCrPtTHdRIzBH/dhnbVS8FaAJura1GsyoMEB1MHaFAeIJOPPJQJ/h
UldriSqRSuxqFROYm5Tld9bkrY11VQbqG567qcAfo8zM7yXGnXTYnNuY64QVZ35He3QjQv+dY/7x
xMhWAcnIccQ19mpZ0LUzTyJHrefOVXAjpv19Q/zx8f1Swu67wTOwHtNIGsjhcMfNzXuNwBsRwrVo
GOggsAQvFw0Gn+Nmu3jDxtgPPqacQ6h1UP7490a4cTxfC4MVF9XU2sHXDFH/AWdp7zKeoG7v9eVu
xebXsmDUUwcCQieaGTCWOmaPs18dyrUV2K/1x/Civ9pwjoRNUbbT/AowR0B8ggwOK/d6XDfWwLVC
uNCaivXD5fGgbimnBLbsbl4HDb3TZbpxgP+PKBhwOrBUL4+HiXyxRzjgO+ig39kmt4LWa1Vvt2Rg
JyoI850Sh4M3PrPIeYQpeuiMXh8sayD6zjNKmOZDtfr3erhhqADoyH+PrH7JF84v+bI+Bg4OhpW2
4opXYfqUehNaTfqqpYEFalpcHkGObffznW++JRW8VveChaoWXMc3T1+Yt6vaAOwXC03vMIvJoYoU
nz7DFQNP6u7Kcwm7JoRe4b0w5cYkD7mW/LpF5s4lnCvQdcveQd1bLxHxUxyQj9kqDea3Mp53/Q4a
2QDDO+ykPCytBxfsHd1YEV/1wBx5+fed3+ASG/0lzL1WBWe5S3LdwMk1+ixg0bBZHroIFLe4W98z
fbnxOwNn99/fudUIMI4mJIj13n1loCoV/rDFVnxOA+HDLnmbRmZIIgwZmxBx3dkufz8zjWstsM6W
TqWgGG2dQv9RJLSHzgyrYaBf//3m/r7djWvt74yKf84tvDj3kGMYs9veU2zeCGCArfjv6ypH+JlS
goSNbfUPFMGxM17klxGhXtZsh6PYFU9YomER8yPf6u2qKvxqbb7p2/nOq7sRsRjXUmBbwCX4t665
hcfBB9yCga3A9AHYxR/F6E/fDjBy9wryN+oLBtgw/wlc5m4ReWuiczJACwzOpN9geOCXegSoGSBk
1Lm+4JTdvYzrcW3drctePvx/lz2oNf/90slW1HS+LEn5Wj8LjHEgHP2yAiCGExmqmzK6O1b79+Ka
ca0NHhpDW8QE4UZ/UmCS4tnxhJuV7QSOuTu5962Hucp7emcetKWQaCk7db9ydDADu1K0d67tG3ko
jCb/+64cAVgT1bAesw94RCnh4MOOOfOftHvikxvHsXGt3wXtZc77XqhbMKZP6CLT8/hDnqFIAqag
KDB6jVlC7TivQWkNAHWeA7a7y8y5xIF/WQnXyt6S0P9P1rUgCVi30WIf6tgNGYwIysimYRuIO9vq
xolxLeTttIlWC+mht0IxfFE7IOb3Tq8BO3nPTOHvEZZxLeK1qd1ms35RAKQRTLtbJZhz+LTWUCQp
zG9hb0jvZJO3FsW1qHcGTGiRNo4/e3yciiBtP4C2820Y4PfZm/KqTK/FPY/Ovwc+xrUVNEldsyIZ
dLisCAxMmjaJrH/1bjTZ0dRVwf/pOHeuDgRSa46ppiB4p1qufVi0qf1qovACase895raHe71nW4t
g6uEZMj1NNOaftnmPh0hKy4pCCevVRr0kETWASysAwOGlFx4nCVkCYbhjbV5YNzbbbeu42tZru04
XWXTYdkO6XrkG4AHPQZfFxaqGBSEeS34zQu85NfFlNRpMn/h2O+z77raNrV6Z/n87jr9bdddnSmp
tGsXvvywXW3PmBP0tIYG4/Km2mFubOkULikc2Jxl3zf7Ur7PIkXQQHyNv9ZApgruD5V4GifmExWT
m+AvN7N9otXKgMOwO2Vh24uwNoRfpytUOmBCWiEliy2Y5mr1Rm+asKYfIzpRTIdFoApE+bmzf819
9O+1dOtKu1YNF6pRiKnEG1Y26Vr/YWeoK9a2P0fVvl1pD/zMSu+RPt35thu7/tqOu3BHprEB7I/e
z1YqTD3HEH3fKLuYZ8G9Lv9ArRdW1XBn9u5slhuuQca1cJhrqaMBQAW7X0x/6+euQyWJsYOewaaw
euosjJpkR2LCWGs5M2rGYPF6FivDqmBby14OQpxhSwJQAbYAjHUtK8wMqBVyIJ8nH175/Rw0hHuD
xkBEmDw7D0m/n6V1Zw/+Flz9Zfldy5Adu5SLbYxgAKUSdhNopywkWsxVSW1UIs4OJni6DvsSJZpe
n2M9/1Uq+4a3v2By7WXV11J+9FyL5+zbqV6YhoJWMhLFa8lK0heFHnq4XMP72H1My7hEVb+Ak4VJ
x02NXW7Bo7qDACytAqG9WGjkqCY7EB43jeIpKtii33A58YGzDfRc8Wr2OrXVblDiyg07gDJmfBwc
cVyD7WzX8e02tDDCO/I7LdIbCivjWj+tFLYopQlTXxW1AC1QTtqKBSjYPoskh+5OudPUvHGq25dg
5o+aBgWYvBcmmbcOBPUEhspeBgxGxjGaPZ/d4e3fm+OGgAvIwv9+TYEFVY0m/J2HYNyBm+JG5U8b
Q4NqrvQYd2/noT+4aI7fx3Rrvw5aCKKVaXu6z8fG07clipfRSbmgj7rVkPt9h2ImfDSGvYRjiHNn
Qd48Ma4uhV7TCBgH2FA4kEv2CUvxDTksoXqxIipfbV9KDMJjVsbXaHAv0bgxtmbYV3GjmVpSzSaq
oiTcQO/fPZAFzQWMLFqH4qVxgqw5LNp5bL76LlIfROrPjjc5r0SbvE7yFx0jlphg++rTJTDQtVKL
CMDWefbzKqhR9DN3NLfuZOy3UpJrZTfVMQ+tGAgRtQ508CVyKd4J3Alhs6CFXfbmYmofgu/2TRX3
SiI3Vui1zhvU5GYqVXwl/PhOVZQl1qo73ktPb2V514JuOrOuZJcxhQEDFjGyb31vNnjDyfBJziiT
w8wdDpKbeWOe3Qf2M5zayl+OGiy0Y7651+W6UTU2/kf3bRkur7rLZn+w1vQNrKGY7rREC8r1sKkO
9Q6VDwXeb/Uvgj/l33vS1H9Lnf5y/v6PHNwhkHWAlbvNa3omqvugzq+NUn6yoX8AJFfaUIXkmqeV
UBUt8CjQ+ldDOxVmtm6LLmg7tuMiC3ScguxhTo9OEfH2YeCP1AQqkJW+QNsB6EQg2t0gm6Zj2sAn
v55/5Wm/ltm8b8165XB052kD+g+F8bIOI+myQwDUItl0U78WwFAW7WZJJaowY5hVWTjC4bPKQyPF
qK8qT4rmzl7rWrAf4ZGra4GYSAAffM/RE1Zvq17sRvdRYNjTUBNo2kLJnByjewctDeXk+Ir+gSsv
kOkY9Q7/6ItENQdfw+OazhulBJIcsBNUL+0/aw6aSVW9zW7jM/sn69yVM3V+uegiwHVTyqiZXtQ6
UiRq6txpqV9lsEUoh8LT52NOqtoztGaf1aDoOvMInVMxNtEiy1D20xrBktMmwGWtiWm9p1m1Abfz
ZaBV4JbsCfzduCHkLXcrf+rqz3waD3LKE82N+wa+p5KpKyldDwMPeke3TdHCSIlgF846ZXBQIgUD
s54DlW4Af8wWcAlgcaW/lWVc62ua/eJdHxA4AKkO8XLq4PRlnj1gVJcMmEjpG1U+iNF67xxj77Yu
jVu7t+rQri36NdS6+Oy5qGHLIkA6YO6ENwg3LUCdlIkFGQCSiZKBTFGLzvbwFmdvaG38y0G3wpkM
nmng8MKgf8hcWFwr7WtutdmrydkLrd9lJYetWZqxNpkBH0pnVZH5XevmasUNs3vNc3hSu4T9LFzE
y9jBXzKk8jHND2P/1FqHHEh6AKbhRj3DiUIMK3jiI6K3WX7MW79M3dDI4lLzabqeWQ3UQQ3EouP2
6NAkbQ5g60MpZoya/UqJpxdHA+PE+YZmSU1XsllP7aFDKJyXqW/0TZDC7mny4JmXj54qA3jTYunm
OIetoFbiCT7VstiSHoR7vycPMBavyAqJKAzgHOU0TNu8g6QFuOXWRwHbDkHyNfy0fFaXHVgR9QiV
ZKsGrealyrypVLFLYRpSo48CK7Sjs+QnF8DGGQMpvNmP5WODdWu/zioQYwJ8y0fT6be8/a7F94Q9
R1rAMfSPZsIiMYZTJ/PYKckL2nWYELORkihTUBAKuZ+aw+az95Gl+zn2uNacGTku6ZmPOk9sph5g
NnKoWm3X6m0oQPlKZpm99JoTZRbqicup1PY1Btum8X0p+QaPMY/oTSow7umeU7H4gys3s5pBf+2u
RyN1E8n0R2MmJzBtjbOTjt2qBgpXyQPFmKqNSVGUwOZtagbwEIORFZYGQQOrhdcT9Rqu+qR6MUQe
TDM9w6R0nPGb50DTCjviYj8si/Ad0NFtI6yHOpyAqO/bqJ6Wl0FgQB2ot8FVEIt6U7bv36rZwkut
D8MIhq4CP6l8QKm8gLwciBMlQyNLhgqWilkVEdIzDI0CCDOeJ41Grb0E3DR8bnf4kVSRaCJgeqhe
Zr3g+sK3TGEZ/Et3ih0MqKqosIwOQT8KLp9DQIWctsyE273uxrQw3UioHV8ZORTtrtW8iYYcG31O
t3X2OI6HXnxL2nogD8s5LsXZwa9uFagWyQBzB9gdtcV9u1f9zthYyqpwWBqwfr/AwtUpxFbJq6RG
sT9Ty9pvC/ecAi4cDLgNDcV61GUH9JdSrvGCx1hUO1Se3CzspddubZxsBxWla/s4SHiYYnIprx5U
gN+rdyjzHfcR5BB1+ARr3vQUyDXeKzdW5xUIGqb0qOXLytc+8X+KJaHSbwDWcDyw1TVIGdEQMLwB
jvxWsR/B4eFbdfGy+sS1YwHPKxZKJDCZiBxtI9MHZfnJa4zosS+thn0H2Bc2zGrLPnsa2nyl0Cqx
8upJUgFD2pLrcVevczQ6RFfHzpDbkYEpPNMFAXiy4g73VW/oMLsv/a5vJ7+EAy8sSk1caSZOwYuV
4yYzzjjJixlYoBmWRe8mWgmZuXGRXxE2woLCbnzTXOXqIn3GG3xDJuVOMLv41B7bIprMMK0w62f5
+qU9C71lHSPVizEMBgPtyfY1q/CweMKsI77CoUApMIeUHUdTDxZbgkEPlKK96wDacTIcoktS/1QL
vF0w9nFqwGQoAUJLpFX6koNRR9n4Rrr+MElQ3kBWQOljDlm1BUqu1GFXBpLdEPbaujFCJQ+FgZ4x
XG0kvtdx/XwsJEYs8NY+inLfwY62RFo0YgZzx5bEKJFLkm9DhdMACWa+p+pTvSgeRyVArm0r1Dq0
WNonWEfFZrfNSJDlmAsU/YPJ980QdrDsIigEAIxaA+8kH5eHAQIfKk8YxWRpC3IeCwEXceywL0AX
IE/zjPOITZGF0fNO7305TwBWB7367tBfNggVEmlMVHz3Dg4JTNJynFMQvEA0C7CdlnDX8HU90rTQ
bc9t9mTytXE5Kjxr2HG2QTcqq/fWHLYw20aFmnjc9psG59ybMj3Wy5kjaSF9MKSJjpm2PmZy5YL8
iRrf65Jt0H8k2BxL/gGKVOTo7ta1xA5RHri9Iyr5tibDXtQ4h+h8amYzyfCLNpl6IMhCq6aQWwps
D2tbtKPQnvOJWEJ3mdYU5iNhpna4YubyYDmoG2l5SC3rw3nP27BgCxYt9Q1LX2VdtYEV1Xq4vHxU
dJ2xjHoQQsUCKh6PBhz0DX4LVG7kNK3h2+Frog/YvK/QpR+EfWyl78p1lctAn0Q89wPzRSu2JuoA
FkjaxBAHIbe68pga1abTP4BWZnOK6Xw5HI1COWLkxBcwCIXL5Lm3UVNS1pYC/KmAxeQ0ah6ZfOrQ
3TgJA8cTs8Do5O2m123uu8uMyEpb6dlrb6Nk1BMbQZXaIdhDUJbrdjTXU/25DLjwqW0EtI4gXoYZ
sstjklnRTHq4MHVBvxhej+o/ipbqzm6wf8sEl4BNMETOlzWZnUhnSCt1K87FeJjGV/SLPUE6X4V3
YFuPgQ4G48yJn5tbtzKhy2bzxl0E8MSwFMHFVliPzdhFGKwEPxI0WdQCXKUGPlnNX1lqx0r6oaJk
gGqbt7hr134A5TR2Mx3g08tixiBQyojnPLRtbNbpunGdn9nIjGCgyrFmSdqoHxoFh6nAT20OItab
EW8MlfknibbTEjuPEJKbpuO59gaCb4EoZGnf53mK3RY2T8Nz7b7r6rNcnsmMsC5sqocF6ERNRjPA
HfB3T5McnpUIBXzdoqdRN74HzHf5KkAo8H3roUqrD6Jodnxwdc9gSmI1WLFKu7KHSOexWtMvYosw
dyUsdC9tRb4AHg84a8uscKws6mF6fgIvKdsIVo/b0eoAxWMyT/J5Wg8w3PYwzHsauLaz5JyvDHV4
47jDV5i9dGPefmgLDRl1v6cJjFVO/cF6phbCd0j2UWcvjkC7A8qp1Z8lRWIy1IDfjXB8GUTQVZBv
zf0a0WwiUmXDNLrKmzQGZvQZ9n0bQpR4HhHiDKz4MVxYKmdgzZmA2tvOuzrbCNKw7CzwyXFaQiXB
2R6X88aAurhrtwt9L9w31cRRsbdLN/dKbHg2AOoJREEZNigydWYXKgJHyTDBZgft7k23TMA7YxTL
K9w+307SWbWpcWjsdmui6ZY19WaZXIywIRlo06jKaMA1htfXqCsiORrly7ydsjoqlsI35xeVWO/N
hDRNY5taw4ZCxZWa37R7yxEhyboBMR6TAKEwzXDpu4NeSF81olz/7NDrdQz2qGinBuYp7fgEJuq2
JtVxkhkmDRx8EoA/+x7foHcz3N6rGUGb8dK1/G023BXvymeWj8866jOTfhT9dmL5N7gXYF+CfAZG
1jCnuBfRv6kVDNN5aXPOQMbUsAIfJVgi2AtlWDZ7nLCch3q3KdGE1qLZjevq0UU6gFjjsndJs5au
vtIY2GW4/cWIVQKC+NnuRSIKHLvCDGYFylDtY1TP1hz0FJNDRPvWq/7VHH9hEQbIx3B++Gldh21O
g7ScglR8WTZw48Y3H8LFFtsZgVw3FlvNUD1FfluO4mmgUrMnw3moi6C24UiOUjeHDcWEWqrB3gyT
Ht1UA5tIKZMZ4yTCmnHGoYU68kC3Xpe8Ws8OfxIF1ANdvdJVv1ZhaI0hmsoMbHdtI040vmgW4GyV
5Tux8ZL8AmMYFG+uXzVFSIpziula9pobgQMDD1XZOuqq/kSDsTX9DJbh7G00Xk0nQZSwTHHZoZKh
rYsRHNQuX9tuZArc1EhTNubUH5fR2WUwzMC8kdqxQEG7V0qEtDBMHSx/gJuVLOGZiphI/poWsJ1A
6TJe0zmmgDW0GBcv6izU6Z6IDwvjS85AAUZEajdEqrUrUbmFCSZ4Y7KMhL22+B6nZ4sbZqBbA7Oa
6oMOY8kJ+6eRgaMC2gpWIXEC13nPYKnTgoytJyZ6kOnH/JRDmCAu/sO1HtnL84SRvq7yJYpOoIxo
SYMNJfapEZnpznEBKPKR6TSI+KQS9PZeGjXOok0l4Xa7uHsHUTApRajBDwoF4b4tA63sQS7CkY0o
u6uzJEPGZbhlmCFb0EtsaxU9tdPMUPSVQTNnOxjdxZ1ERjHJtSLzyNXgmVlcCgkFIFEizOR3Cqpo
Uc2RGDjOOO4VbTxkcWtWcIJ8agk8duJaC+0qxUO0G1plAacGYuMisNTpMHI7MTP024nxS81gRlW3
K1ztR2UkkVJFKRwWp9cU8xstq5JZDQ1rzesfG0fPxJB2hBrKpSlNdCgrPQdj2+jkJL14t0kyQFzP
54+uORJMfTAP/SUJ0g9OgMpD9F0OYTV77BukB09w67nuEj3fS+UVdO9YGcEtc2ASADM5vH1HBuC4
Ou5OqxAZpRsXV+3AMaRGG446GTeLXxdrSGTLtt0/5Hwc30yhTm8kFR1KlU5P1orCI2OcYspkiPqE
8PO8jCzQoVOJzFfHyDflPw72WsZaGLKPZF2103rMilh3gY6wluOi6ZiYKiM5DwnT2l+LZRU7hMBn
V83YClITH45NZ2k0J1GPP1mGxA09TC9NczuWOTs1DuanUsc9qbNreZOVI3uZU1BslQeuz34HHDWe
K1Dn/tOphjzOUu1HcbSQ9+mveTyVYr90fvNuiC/0CHuMfiDn6QOj8qsvCwZjdGjDub8EcLbc8BdF
BwcHbnSwqHPiS7PFQUZGdk2BAb/QVkDLCrTRm1moTZHkH7zAX+8R7Uw6r2r8nFzGExLsWMLDolo7
WmR2mZ+2EeBoKDHM9Sv8KREIMkh+A6luNFTsGgEYfALegOsea45x6R/rUzuQZ+NNmSPAvbVY6wPN
CpouqorHnu56s/PROTaPEpe1mQUoVmCSFb7YeR6XfN/iv1Z4vAnVNq+rdj1NGKw3B5/RWMDx0j0Y
NLYAz4aomNmhAJIZWXC2VhDo8CcLplLpaRB62NfeUH4VVpRCda4lZGdAicgXuC1+2rT0qhQtz2eB
qbVuRY1NXTcJtWJA4DHqOsrPvA/0Iknpt5J/pMs5k19DuSSNFrVwo2oCpH4MZcKshUmwByJtJ0K3
OXB7wXEKOVuGGli5RiC3NDyizoc70H1lwlPYwj/D9jABOmjAyyXMnyiWRpmUj0aTIQM9CRriLplp
oDNYYNF8BzVxLLp8S5ytdTCbLabIHRjpQDbTBO6XMghk2WFmP9eoTLBDNyTaAiJ8iVY9bMOEhTx8
09I1wgQFY/sqOAcYqnSfajdpzNdcwwBiNZ4s8mXDoJeiwARI/YjDjL2SFmxHxQqJ2NYsyNVfnQ67
X/bpQj9X/zTD0UT338BsOQ9h9KmZKHDs9PoNdSaZH9ImEeYjK3etueWYnocEvMb0PMRNqhLi0pvb
RNMTBAQL/8XSsAK3vKoDG0U7GcIO1dNRq6KTvIwhwhE+H6wg/8GVlAI1OJEn1hEcs1GvoNACBnG/
QzjSYMrsCzFeIJqVBku2l5p7zicule6Zf5siysS5shKCmXxw7oHVkZjsgKWxNNzhkNb8AQRTz2jw
MgGqV09uGgNgmTtPeBabP7BHkj9n0wFew8ry1BqIbPLCpwXbNxJ5PJJqK68hZepjS8XDLbv0hSkL
RqZBTDITAq+4skHlZlO5VWwzih0Pi0A30PKjsibwkGZwDt/Wgj9buCUrBGF6jmS2ejb5MZs9Xj+k
Ekt+ZyGdYQS/ACSBKoH9M7ibs585x7l8dJcFYd8OnfWhPUCu5tn2duZHZjyJdG8ioOXoglWRkQaD
vqqrTYE5695A8bCMULeiLOlOHOcgzJk7HUsWec1jwyLbeu+Xda2gxhuL965cjRj8tT8MIHJUXJoY
G5ze8Vx2Ho8q8OzaFyMrFDe9iq/NIoIJCxAkrh3139hlihtKskIHdEQEshwL+6lh3331YYnuAfV2
qBCMbttIn5T47V7xtzL6NhmtJ1q0DO0TxKIufr7OVVc5ahENf5jqt7nYL3AIyV47lnm18UDTmCEf
zzzbfSJTgLKbu6ct6mBGbLAE6izfxkk1IBFDEagC/8R+0cTm/5F0HsuNI1kU/SJEwCOxJQydRFKi
JEq1QcgmvPdfP4c9q56YruoqkUDme9fayI6y+DgyynKO2F7b8bw/pNz7g806r3GmrIoPNMRI0ZZ7
JiCW5YT3kfIhnoVoxlG9IZkd1MvFyOaGEXed/DSr7yl/71rPxFNECI17LqvSI6LXBivRjl0FjmKf
ETGMJaVGWye9sDuVOtemnW8c400wVkRetXoqitjuqSFLsuDy+Musi1Fdityz5VYaP5ab+5b9kkkv
T/dxux3MHSQH1/DoeBN1DvUrucFpTmyZ8riU144u7fo0pJe4u1klAO6xU6ZgxDOQ5v9md2+of0x0
jSI9mylFZ46Jj9mKhS3zlRkNjtc0tGJsSp55pheVeWQTt2I/Rea1ryT8CT8fQS3Uslqb7meqdrwp
deyn7Vaku7ZleHnpGmXTyd/IPtrRYUUEG/tOvh1/mpRRjQQnbPpWEL/N9PDOvt6d8Q0zC3YsePqL
C+L+YFCDLFhRAJdU3uWEK3Brg5Io6b6RuZ+3b5lNG3oB4XFMB4ZGZ690n6twPDs5FOQddpWnOrsS
iTNNGzrX6dY5ZXNg6m/rr5HcdCrVFZbfW4RNnnPZLj214NunP8qXpe9wYhWPSEkU66cDbn1ZTAG2
vSnuZTacoznFuH2oYJikxQlGYP6ZzaA/kka+aEiAgBdfuIGciAQ7fafb39n83l4qLpZ4l5DbwpgW
/dr5bUIJDJSVc9SantFHPhqd0WY8B3YE/9hM3X5BLWk5H9J47EwSc7JwivmQ5ld9OvIk5A0YoWdg
x2t8tzupPdJOwF5fN28J4INzGWef9CeDPVJ7U+C7TZBkpbH9cQYSQ4zhbJzmt4pOE7HS7t78sMFz
Ysbm3SLOFb1aw8YW5A68TUrlo3vcrMvPHQ/8QPbrqA/q/DQjKWL1r6vt0gV1GqqTVyl+1AVdvye2
Wk3+iXGfpaU/TzBh6vBkjNFmdcRWSnLmu6dy5g1j/bRoNkCld07rZzkGbb1rpkP72lACSsL8H7tn
hBTSvEnUiiKIrgOC8g/nb8j8WPMqlYT6ne5ucPmIaTceeviDIdC5o3+N9KD9FibJ/YQJysgMBvlP
9O+z9mS+GMQQ6ONT924s24q/kRGsywpU+VxKbccMQmOZxxYfJf9WQ/UMJFuEJ1ils+dKBpdhW+Bz
2GZ3yI6j9yytTy3hpAz64ghY7+q/sfTz7ivJtyCtNGSL+VVTjl3rZ/MuUrcsfPafmTle+5GaP/Xw
CchLZfQm/aczUl+zUvCQ1XdNg1FtC5D3/BTNzb61H+GxN/nyYHLrKgMobFgb4IMzFbOfAwkA4kn9
q6pnVonc3pmy2jTz0aq4pmf21r2TfTfaj2E93/F/gqA42fTi8h+wdH/kzE36kMQ7omNcz6p28AOo
uFSAoXj9stO9ShOz+przlU/85hWDdHYFb97AtTrRVb3Cm3R0M9vztplfrfya8kzFNWHiRNVOz+a+
r0+1sXUWP5pD0BIEYZQBEMJdoG5kl+HtIt9o26r7Rgt53pz538C1IB96K3Aib5DbqC59KmGr6brG
RB4c3eYKVDx9D7LxqnfTvPK1q52fk1Rub8c2BKqesDx8rfYxjag1oGKYsMKGoUZp+NaWNwt6Jnnr
lN+19XQeHGeB9zjeiwjMu47Nc2XhGXXgapU/FD+kPTgySC9rezNM8BWNm5Do/Xey4pRsxxRdL8GI
Xkrh+t+2JhIAupvbL+prXeuYW9s02+Wa5zK7UpEjSBfrt0JwRoc5qy+nELXpSrHLhi2vpl2EINwK
/XzASXmoum/x59KzqRdwU7o3xjvLOWnI/PTHvtm5+vfE/7nuR2dfZ5tSuUX1a/1Z6tEhSl9hTu5L
jzsg0m+J+ereu0cTSL+dDc/In1r7qI1c5hq25Vc3us0xopDK40tgVtMYtFfLT6HEOIk7Jmcbhnzc
qOM9ACnxswptN/90Vyaq+sWci+Nss7SZ4cSzlWFD3SgvNmaH4tc0tI9Kw3ubg+XNEBm4q1rd4OY4
LqXf2/Wj8//rncaGigaoZZq8mJamqvo06T/AuWI/OY3+rgBAbBRruHPYVeF1Law915AAebaKDJSI
thrZvbRGc+iWeK+XlWcP9a6toz81rf+5o/hS9GTbQC1vMjvxzG5nZ1lYTGbgiEC3Ry6WTSlDk232
gpAJAelGaH4V/+jxl44aQT9GYssKTtlga+y1+niH4WJftf+g7IsfWuh3iUHoNp696txch0YGw/I3
jIaPAqXj4gJz3pn8l1Uj0FZj2M59E3vEt4WjFbRauIqwhGqxhuRvtg861Mksho/SDFjGm84zxfSY
NWQw9+Nx6XmJCzAxHXsNILWenKpnt/uQlhqmE7FuTRZKJ3sCAgiz4V7fpT+P432xB6idqcit2/uc
rBLvzxU0t3MgG47Xen0EU4vW8UMT18RIn6pon/KrLUt5NpUr2aJtxjVB0P0ljh+5N6clXF1mrAfr
T06/E0prCQKwYcAngsLxNfM4IV00SMuSJGp5HLX3oRdmuL+jDwvAd3+Z5K4cDwtILGQVVIIhn9wS
/gKeZ29px9UGcteDOuMUXA/VAky0X1fYuEdu4WTwhB2a87Ukb7vdRHZQYdCMaDHZjmq3r5ZT9eOg
ucqc8QK4DEoxjhdlOCjPa/9AnQUeytH5sITk0/VzfVs4O7eWaBt+baJSqrN+nY19kZHdt6fkbpNR
28ipNw4hC7fZvpjuM2oX4qSREyj6VefRZ07mO5pMf5bHlClDZUAgr0UQpQZhJAmSooNv5BcCXndf
ufMxTDtH3y8kFVHXNf+MaAILCLzzyFluDkxrRZBBE0czeeNGvOvGc5G+ufbjMp0yWFaAXutg9ujt
AHebewng3IT5kID2vxONA3tyZchjRNHIZ3wdl3OjXfs/9ydP7M2QBHb0Xc8AWElyne3hQ+NmWPjN
Q3yr6s8cJZg7HUea/ExvSkJIUaP3Fexd/eiJh2bUGCU+MqZHxsg8BL8z5o27c2mqis55ts3Lqzs+
tGOg5GcVbnnIjjSwC0PclvcG1PNXZdcG99zWP1X0awkvc1n60SpnqsfnrlqndfYtPu/ZIznX9haT
wdUr35KJtiStCOLko24e1S/BrxmyYC5+ouptINHVzC6sgJCQsEem+bhWqd+b3J84BjvtIKvuaLZw
gCQSQTEW6n4d2SRAjoH6Qt7lntnp0c7fshU6HTnLgDgg70KTjze/EX0zm8uxYY7Tbd/tH1btnDfe
PBH6vCVoIzSPkXOvODWDpfmYVXh+zzR+l7ucAkWNG7B9GMhWGoaN+36T6QwWqEhyrwLxY2RA6eNi
9E0/uheN1aT2emM3r4Hx7F7G9q25pa7H8wAIClihScgt5S8v/5FKVheh+1EyaGrvLTCLTHdq6fpL
uZEoZAvfcDZ1rPr6JSmhw/377PaxLGEU7XACqeKroW/1DHqOxRqm6OxyHVQaH/q0NftDPbDRuHR/
6Mdm+MKS++CQ+W2uoQKNuX5FI2qJ8mX6UO5JMP2DgkqjrWmx7cOEQ0Pdz6xK1UrQ36M0UMXe7xlY
Bb0OouFxlads+WiSdxkHrvpPhaJLzJuduVvrYVaD2YZ7POYg8C70D8UdamK/upr6NRTKUTbcNBFB
j28CbF+p3+2UY9aPaXQnBH38JDI/znx2jRKVoXhYLCKubL4chPrm7xwdilTZqvDXcbRXJz6g9DqM
TegW2bZx4HAg7tZzjZZOQoAixB4f6ohzQvo2r3ZdfafxKQGZltJrEZHIdifawltoZ2NhiNsvS3kx
iglx0IQmH7snb4h0GN6RPpZxmK4lMwS4ts0t1diBk03BYqHHySXAg5Gd+3za1JrzOMDok++seIb+
NMgrFZNw3dJFILVh3h6dlvU+e45rEgHG3GrRQIGY6PUusym3EWzhRR7G7IowzyAm/U3Un0Lb8lyy
jAMpKtNjW33mLs9EAuDCdCri6qQJ3SvFk9L59496fDL7c8EfKPNP/mtOioxRPOXmT1STln1LVeT5
Ggu4/qJQsxtb4bz2xByx7DInR6jCOSqKnfanA9q7cQgy0iwrcshIN/3Svik1H8qx5ihcPyv3q5Py
/luOPP8pqhhbsiY8mg5zd+Lp5vM0xyi/ig+ubKEBJzr2ZkSiXTjZv84GQs1nMm1u4CDYdBCQQQy8
q91DGf918PAL2+74t5qd/59Q5bxapwFqXbKjNZyJqhDvFSNR0r6PeXYwBJqsOD3o/MWlcI7UYh6L
WbsOZBJMh9J8ibKLiZZRRm9qN3X+6mrnoR+joNXv02b1Eefptjgq84ergV8jdPMGfpThLXGfdX0M
5/zQrfBU0VMpQZSMp14eKh3m8FlTdpYIVjfy7fG3rYIYdsV29pS7Mu1a5T5RXhN9ZNL+tqsvE4gp
6feWCd2ySVsaJ0uQ94xE2OK5n/pTWujPuQlWTX1ZXBwsYhSLb7NFLtEvKqxzAdO5fk4dF2nsXomx
5p2b2y97Tl4VF669Xq2w1Eb4J5SPRlvtm4E3vB8szjXne+hBSriBtUkRuyETn1G8HOjpe5HDYdZf
HWTFFRaCpLlZinzqALVbFozEUcbHBHYfOE2oXplA7GYMLaFlqHFY69azY8vkapgIhBrJTF+u1d50
5bVyKO8xEY5W37rMAt0y9kqDmrFYb6t6h4A4cqTqovs/5TFMLkIoM7orA9kbTbe9FS5VeooYD+Y0
4gUgV21jlvpucOPIa1In8wa1Gbdxb37J1pEhTCiqhSV+FBECEtMY6Q7VmO7Lc6SEfb4zNRd/m4/v
YDKmN4X7PbIuy/jC+tmmR1fgnWgSv0SRVH5Ztuk7FCGsG6tlncoI0xc4YbxW/iXKs0FJEUsoVhnX
mJ6oaIKE0xA2ZBoes7k3qAlsqudcKMdGUyZPKEZgkcuh86K6vuivg5X4WrlbjE9LwH/p27znadA/
25kVv0BNUZdwJXCW4k7QkUJcGZ5DkNFaN6c2rm+2rVG5PcJE6QFidvOQatZ5JHgTmGBhihVAWJQe
MwbvEhuuwPgwYzIq43jct13xME6DCasVwXYRMByLbdOofJkY5jxHFJEXKZ25aRtTC2LJ5+240CSD
ni4+BM9jV7aXQnc9wSmizPXJ6P65qTgUBI0041DR4GT5s4sO1TLqH0t5cKpin8gBb9yQgO8XWzU6
W2OY0oLiYssy6IFflLMhCLQlKaA8pQaDs8cU6Wg7SigMbotZPuJTSpg6l+J1sQ9KG+ruobK2cr6O
4mjSZoo9gLetr/snHmsZ9hR2QGeZK1h9qoBHGmjANKRZWpDOBri/5rzSEMw1XxLSlKz/urk9gK+w
jVa9V7QvNa0Zku3mDL2tOEczfratoCNqovPdBJwJojfhZhnYLPJ1xwbgYpDC0ipEMOBoMALkD2FF
gO2wOL4h+XHrvWzEfljicECBMOgsls1bPAXNMOya3Ng3Zm/CvTEypWgOET1z/r41zxVw6iC+Hc5t
ht9+/Mx7l8Aa46NufwDOorY89TI5adUu16eH1f01BWB3wYbS6ofF6sLF5nOolb2IvwyT0hbFx35G
WtQh17rac0v1U3W3VD76bY38xW2jz7ZsKNBJI0QkqPFmzfSVyv5MHG1l8qEYsBtuvabu9DS+LlHm
RY2g7c70rChBCVEp6HDHbtl2rUPc51wN7s/Y1mowqIvwFU0mgWZFv1qFHpWX2hg6CiXrHtlwqtK3
UFhGxb+APohrbvK1UJF0djSCOdI9IsE2fBhA3o5uKMIsTXdD4x7jeYbJo/wGFdMEIV/NEmystmYv
7qoQqK2qTCRnI/CNGMv0mM4NuFR8aTC1NcAjQ1Y+KpBxxqjtVpSI81B9TJobJiI7I889ZUn6FN0N
iga408B4v+JbKVDd2LatBupQDqFd3xVip9k6qmYqnlekndVku2F5F+2ic/emmJj8KN7b42YVxc5F
6m8xUJlsJynepAqVgnHteeUb6KWoaBnZejWwx89x/Wc2O52900BO1qK0iRlP8OgpvrSfO/00Oy6z
Tu3TbB3p1kbv+Sv+dTXRf5H9kKFAaBmUS4cp3f7MlIYNRrH9ubiVdfaqicU+L9DcYAk5q/ldva1l
hp+PZ6e+2PGb0oJSH9Syur9wZULuZGF/1TYPmvGOpiUcMuxoKgri2Gj+aqT8mTeK90TKrZFAVjSg
cJlqut7Siz21QTQv/XVkwnQzM457RcLRjuex/Mmir3gE7uQVFssvIoOJCbtI8eP3oBSLqgWtHa5D
2OGOUC+juXWip0g7GVEfXzKcmwYqxKs1rz9JPU6HtHsT+bbP7V+rSKhZGbcWcjG6/EKU8pVxtid6
A8YcYsXvay/rXxJb92zyYZ3Jy1HjZka/6+/KO/Ku0YbMLppfESR9DsRwqZrHJUbwhHpV6AUsf+Hb
cbuzY5TYAfF2zkKTA0/XZiJc6j7UlvATKsyesnNzBfPkO5cvshMkXC0qEJWtu/6XkOxXaByvZtCW
02md9kl01MW5s1JPcsRk49vYPkM6QS1PBURq6JYgb4hOXWy5nqJZ4ahyrcHQxGP2b1Tic8Y0brbH
Wfk3TG7Iof2UmE2oTK+mYRK9OuFNMPwyU6wni1mvyJEzjB0nbf4kbWHt+nYlA4TxP6iiAd5Ue+K/
P+qxh4iJAZmXtsr6h4RNrCjWR6mR1A1OYQAC9WMKrbqcRW7fVUzatlB3efW5LiR+zKbXrrqnaR99
VB3cOefnwAWbfToO2il+Y3eHA+Ehtb9iQACrdxsHTL7Hq1EZeeIDhq+LjeUUpCNfDy791frqF3UM
QUKQdyHkhK6AtTdVfgthoyBF3YjQPkm3sQxr8mEqAOws2Y31Itjv9o0YL7O64G4Zu6QmVBVCu8wh
rs2e9bMhEMXuFjAHIxzHv7hxxDPKgGYzxuVwGWIQfY79GV5Lxtriqyo+DxegKn1Qh7Txxtp8c5Ch
YPCobOtSl8Y2wedyaHElY1xRyp0oqHNUGLyHRfDCrogoZz2K/Xui03tdk/u7rLdsHRXEGzutV0su
QNCRNum3unycaXKqHVNsGj09l0qQIxAZKgLmDIN10VFgFlSB6zFvd/qoIGmdwQAZxJ4GRV7lmPvL
bIiHfl4+ZwXc0LDU1hc66uHKcZ8bjeo0d34Gcc3aW3vflDtd/lUuKfOJdjEYRM16yrzKdS56B6uc
n/XoBZV6HmTpv4bCkfk2tFyadXONxJNBgDV6wkGlSUC8zdl3xPLVNrd4+tA43GLx0tu32QLV1V5V
QMP0rgi6pSZkscGf4/PYnNwJ70AUN82Ds0AyRVau7Zwk1j8j3KoFxKlc4eSqKPJdhit1DI37cjdA
nEdr44KkOvupzczPfm2CSW8wNEcvczLujMjxi2zWXlTxEw2Kx7VgNUnyhkSKXgYbQUZr1A6K4En5
alWJAyX97LriV64xKNmtXrt9k0ZvCvCCOrwkM5BsbCO46aw828XOrPP6oOqtVL/g8dtwDgnL0TAC
yAfT3uXq9xJTMigMdMXGd5GIR8CLYRUqdDKzCbYcpG+c41bFgelsy/LPKG0Ixp5Iolkbjuoca4QF
f1fTzR7wCYHJm6bLfZdtu6XY2aB4cvisSEkf4hecWMjdUSGOfNwcD9PrMCENNdWSbSX1LRAVfYUd
csxk1zNGg6CDTU33nyZtw7J5gpbN2eRd8dE56rMs3X9FXTBAg1/aS6GgLbiHOyB63BZF+9bbjHcA
bqk9PhJInCohunHZz1sHQxQKZhNCRPhty7bTpneZOhUZm1iB3oDQLgxUL5aN/LtOregd4JcDrPm1
9fpr5JtFx6HFSEcJ28suBBkDkyjPynAS1NJ4HfuFvzQ3ch1RsxjSKyZQTtKSB2xd2sA5yTJXVNZT
wT+1bA36sd8PKiKQVRxpOd1gK541RC2t8PI+2SbRQo8x8IxyWyTfWKM91s4DEORjOwJ8C/uiyWqH
fLqQU/s+0yNbDhX+IdRqJDw7Pf+7hP1gWV7Wremg4mt5sSyiDeu/KQLIq2b3fchaqOeYrVvB4VzY
JriMWYeYE2YyTk/I2pt9l7tit7oN8GtsPpQpaB+zkOrLym0ejQGlmdBaxMbqIdIZhtPOT1OLrU7y
FHbqyFyKE6Wz0KbHLmyhGT3Zkw2A5FgnxRFXJ2s8LTpVS/tgM9EbIg47AVgsPI6xY+Yyr0CAye7W
ZIhTpnlXmcaZUkCou1d4yAWPxXaafvXGORapG5iCbxj+iz/vBXS3LaadHJt9wl9L69Dwj6+VNoVW
+o+Df7dUxTFxnV3UbVmO4+HReo3Q7NQ13d6oVrpK8yKw3dUZPWTYhzj6iFpORx4UxDVxsj7U0gp7
2G1znoFixWtNRFw10UpjX2yk3titoZ5Vr1l/TZRafTTsm/KfSxcT8Q/3yWlCG1f+uMNNMa+D84MO
LE4+pQqRgo5t8BPlcyKn27RdflQQjZbqiGzxp3rERJaiHodzA+LPzIuRfkTThfG06sGwat5iRBeK
E6q9ctWrdufGRtgSH+8tdy7GmOWeLX1rCBTwS7UbldvUZFubJFs3OerzW40ZSR/pdTNVTyTdneaw
tbz18lEBjLy/9BMHe0pgy/DtWlO8M/Von1nOv5h+27HJt7NjUiuO4a3EeFMgyNMzG5UZwgRbOybM
QSbmzaiTj914naZkWy9Y/+z6YGAhwBQYEKh498EPJp+UMkJ2IrtyzA078oh9vgItY02S1nzIUHtY
oHRFfG3tLyW5qraPvwj52seif+n1twMvrzWkug4fVbniAU2n72Wu8NbX5YdWpZc6IcS2M/qLNjuv
8aqSX1CsXu0uRyU/1i4Rcx3tdmKvgYqlbJX3z0HG/DUdLIgt3xOGFlXGP4iSuI+PYMe8W5yelZNt
ZYX8PIPKfBzqSxxdWWbiClL4WMi7bTJshjTorfTbAjidrovyyryfNNFltKCuZgIAVDkhto569g0g
efb/Q5+hA7em6UlFkrqitHWXcdeznAiR5BtdlCe9WfzVKg5LbOnP9GWhiTV6PJNJPwdiQIGraZKz
O9e2tbV868L5KvVPJ7+sYvDyVkHgondIsgpXnoQ1f6JgrzI3GCNE5NGsgipX9+moiopXrQXNZwX2
ZdoPPBflnQm/pzsw2cz1wq5L7IZRQmUt7MS1dHaqCLWWksUEdWl5oi8n7PXWc3ibycY3hXHMCsjl
XkSHOTOuZhqHmWX40p0xYmzrdKspKEuRtg+mr7fbMj0pInrGDNEn39PkPMnl3ZI/WH2h8tlCbUvx
9fhZs55Sxbh04OytU5+UWfVsU4SVrdrPzpyhhIodI2SJI8CpmEKsiP+SCdfVREJbIVLz04ky0mbH
hjLQfPr/uK7kiEq1jPVENArEWYMVeBj4nqw5XGM0Rxgm5/ImxCfKv9X4riELDCQPoz8rzDAcKPWb
sNcXdqa9za1TanAjrlRPIyYopf+a1+zk5MelgemQlZ+UOdYKB9HQssvmZRsLeVLQGjRz+mil9UGX
Fh6Z2QqHWtd9/D9BbjWgTuqhiUANkjp+azM1oOWYjwDfSYJiuOrCvphOsos8Cb1SrQu6/DX1DeH4
eTWhoesa7bNeXTsGWiHiVbl1TusNLifqjgYHgOu9jrhtog3Axq3m5xKQ9mxMHxy8g3YTy96M+NI8
bJYM+89rTHwLqvVnBuxaXnk+TPcJPbfo9i4rcyRe6tKGjbmudjhXDz2ThNYAGpj9dhLRlferVInT
U34rRPLGnHmtOfCW5DXCRLdGKpXWiq8ZovcS2fEBa2VxyLuJLDpA3jT1WzZ3mfgNfE0zTQentp8p
36r9zqqeuu66xFvD8M3EONYgxJrx2jcVI7RkEQiqPDI2TYMlrQpVWFdDzF5+T19iWzHKczoPGMdv
WNr2rlpupZbp21Vbv2f7eWI2q9eLq/wU8w06nBX97gilFIdgXkusXlSlIXRtvljoNsWhQfkgup0a
a19jVyMyLg4zQIxeHsT4I40V+Xny7eg5WLjC3eeSC/bWV8njTAg4hXTiK15Z1iJjPZow+CuzxDCf
8buAoizBwkW+nBVe7FG1sCJom2SY37EM9e5PYvxp9m7tukthnWEyoYkX/MZKc4rb0jdw5KdW+5iv
l9bMt3S+Bi3ckVE8teWHk74tLfcgXnNxzCe07C1ycePUkk2VtQKQ8s5XhJWDdSrx87sKEX7WYmhF
hdatzmOr/BlE5ub4hu0WG8xdpDQkNd58EeAgisml6/odPUNekcQBFO9CY6KO4zZE/KzbwpPj6Ffr
ybRLfjGMXAQhknC3Kg3QIkJULIllvlvqh0J/0Jlv1G2/HsiMBdjfrOQgOTOG1vXtTnzJoKr3OHQT
UElrD2Bkmtt+PDeDVwBzyaspg6ZkyEadbf42924sgBGRvSqoO9BJoFSKHxCTbzLjS7A/wyagr1JG
iNcWh65yGmKkKNTfZojxXJZy3eA7gh1IzjCaisX1irKiiQov6cpwWqaHuoPceEyGY7d8LKaf2pan
Z8c+fermRxvBqJ6ca1Xh0Yyzj7ow944QfHrfbn1plfJgO7C8rYsqE2uk8sXYsWctB+7DqA2OFHR5
7K+9OFSuSy0gxi1W3KqH156tN9X8s4oSXZd9SOT6mjafrjYU+FawOjST5uNO9Re9R/6QbZUUgaw4
yvtPNHyxpvPNo5cCncb6N5hRUPb1qzoODwl0zOAQHN0elVFiE1OCuJUvMr0/FcmT5SaHhk9aj7QQ
1sUz2mHfG49CXSwSURlhU9nR9pft1L47YTZmuHsRsnrHqIEAAEIgpIYtSPV9lBGUPFqISpa19Jfx
y7IM4KIBeEDWW3KxwFNbNv9pIKnc8XR32WvqsvjNZBLJWT5UaU4yS8wUVo496Io9yjmMRE/XWsPa
28zDdqUhzMha3J0gT8PcvSZtxdveSZWGO4uMFbPX9YtUNPv1ntun+jb7vS9Ha9i7GsCBdMESTBfd
ppiRiWKBwpKiLLdmPSPtzLT3rK28tSOpAD18A/f84XC1z/LaQAJZGCfcNozS9tPsL62NWWLBDzbN
xW/ZYXZeuogZdUDZrzVvDpXDbTEwfk39d2zoD22jHcQ9C6IuLjXZRXYlkl01PrUAx3Bqq5ZtJCCY
gDh2NK5FLDOzZYWN/UO5ETlH6byPpl+JRdmNWeDi6MkdGZNKsdTnskWkhr9+ZPOkf9bC2zdp5+i+
PdZQIYb6kWvWO9FHSjXsizz9MCR+3LJYnh26BK6gpjtGz94E8xovU47wScPVEHS8a+3wLIjrQbaf
xN9Lv9cTJVD1QDjDHnZlWxP0VOfFNSYvi7lpRapGtiAjOs0MqPsW85/MzkXhS+TZqEKTBXXDcklI
Nd8wZ5MfgPQ3VpxLsa6eMUVe2gVx133rfb3lXfLHLj4ObE5GpngW7KOTQ1030VYHGYrnq7kwmNlX
Aerqd9Gyek6RM2KTjqUU419xf+CSkNqyrWE/INhpoutkUsoomm19Hy9A3Zr6H5bfYQpFgpuNfiob
jJyfFetBo4eIiEQFS02eUeWcVTR8KfuFlhHmbOM/jtp5ZpTA8oZ/MU5yfy1L7vG1OzmTcvdEPoHu
VOlL04QYb/HiXxLI0IXt7RW9KPkBKj/1LHV8Y4AMoSxexBBEy7NGJouy57XE0lq7Yav8m3qENWk4
WN7c/kP3Len3VZ+76BBPL4u2H6NdJhV/Ti5R+pCjPXX9Wb/mTbhMP2URuOX/ODuz3saRNGv/lUHd
s4cM7oPpvtBiyZblJb3nDWE7bW7Bfeev/x5m13zjZKWkQQGNBqqyUtwigsH3Pec5ryFdeet7aNKc
eqzpooYvAWtF96jKtU0IVbcXFDiVFDxNyvfsWPF9n9z0CRVzR5tEnuGlb7OxuY5ZNNz21jJXaX8l
2sfUuHNa61rxze85707pXLEHXqntFa3JSm0eiuCicZ90Nss5dXDZetm6ci3v2mm6pah4aCEej0Zg
AuNjhcg/o2vsa7cAdlihss+kbez0yVRbFA7IT9riyxLGeaJV7ESrK9dE2jNGLFFjQo0x0a/rEjWW
ng3bRnHoRGXVhWdnLAvNIDYtAqxlge1KS54K9V1Gw6bASzLkpPSW4wgApw35j8zdoHvnWlSel3mx
lQpuKalsNEwADkSY5DKY8mD6dTD+CJyl40XXala7lJiti1xT+fLQUE9T1Tx3afpXlPXy7iWICbJP
BRsYi96GtgF/e9dm7OKRA+9Kkw3RgB2vSL7DnbsMVD6iMzzBUXDb2inL77BxYOT0yaa2rnVxLfRz
h5IQHUjVvpR8qlfD3jG1hVkU5YVhB94qCsxnehMAR2hzlwEIKRqLAU+81Yx3XzjbCI9XPNLRjlHg
0+UIWp0pri8sgScLQJYavSUOqteA1swgjA3l29xgU+uMF6Ue7xO9ugsNJL+KfFD8cOehzTAV/8qs
Qn3h5JjQ6mjrOsFWjBgiIKz12bACtdHSAExvYf8s9PIxj/AzdOtMufQakNFDYi7zyX4U0yW+bRiq
LYurPjmVrZiFrigs1N2WrnOd9Teq27Tms4XH12IgeswCYZUsmkJ9VgrvRYloC9OZsixoB4H5w+Jl
Xcq1hjDfrc778MwK2a4Ew6cfRbvURcGOUYEdlJlRpBsmZWe6adxmbSNjC7R07Vm3gR/ua7Q5pkqV
YtqfSxy4qeVeaCVQp3thg5Gz0QLFFHbprNXFKsITT4a5ibuwUh59Ua5cOgO1DBBs3PqcEbLuyCxW
40hvNx1+FC4yEIWWDNCXdsAQ5SSXNlXDEoFpEyIpQhW40OkHJjJdV0bxzcvSa0sGN8Q/n/eJc5M3
+6gDqtQ0HwhpImXrKNd+bK5AbjxrXrDzEktdxgHmBHb5tCHdBTWsfeyhcYp6BMXHcVTahIL7HYxq
Ikh/IdHFfjomtttht1moy7fxCcPzYkIm3nYLPIMnkIkHcNTWDHeXx1FrqsJEwWecBcp9Xn+rvccT
FzDx2n53ATPGXWEE6iB1oe1Utcsngago94MIIqSIJt0hbciLlybusMaapcmOPqDn+tH4Dm0lYwxQ
H5w4jwNk03macFyLtGxd1DljfzXhcyV+dlqAZ+MKfRc+JbEu5JK8dHqenrKPqDeoJw5tH7oFM5Rd
WevWaNm8GXoDsC7sLsv3VAx5/ZpaHmrpu5h4Tno32GuTRu5a/bzTzq3mta8BHVQMMKXY1C5eRdwg
Yf1cSLGOFPcHb7Eq2DJ/Kcyl3E1rUVB7MKpbYQ5LMbBTc7mo4lswPKUsw9WrXmjbEP2H6mIyj3zr
NegeeIdifsKSuXRwmHl5T/REs41M5UIaFfJ6yO9jw44W4zwDW8eLnyws/55EEruEcFYws1/VFltl
ui2acqvF9UUaKGiRDEJa2RX+kHwfiOJC8O96ifNOp4t7/JHqv0/P0OeJyG0eyyxJ1ZEgxuDyepVc
eDfZJly8rR6rbVwv1A3SEnXxpCyx1qGVXVx0i7tm5SwoTi/9zae/fMeDtFfRQq+Pn5GwDowyc0aT
DxxFVIrt65e+aLcwqlQ0HkrxDGL+ubTFInd1ypP+mtLd1ARD1YpqNIw6HEo6+3LwjXQvZM3u7KKh
XdWy9dwWAO/fouopZG+eQDQ1b4rgxtXk1kbp3fhQ1we6TB0AU9UUV8hcb7p3NX+Q5q7/NIfpADbA
rnGbpN8i/VGBkpivUbP412oAtWqSB1yJzsHg9NSiz0utC/yuRrNG7nhL4vTavqMqPQYPg3mmgseI
wYXuFTY0zcpmC0gHmiF14b/UGopw5ECYE9ejgef6LO0oeW8AFH6b7JTUaT87G60L1sMlyS7qXn8H
QZffdM2rzrrMu4vBkcQ7ScNnzK/pufY5Pn/lAkFm6fSLDohZu/BgQaXUP6gqdY/2E+1bU7/UeY2x
X2zaLa0LDG9Vd27BDWriq4nSlej3PTBdZGTiR5UzCfgG9pATkDs2opfo3kwDPXLQnIXJeIVFkTdM
EIiFqloMdP9Glj6eIONRCuMmjPZ+hibGvU6QHwIkiCgRVet6OK+EgY7zzhFXjfdBmE3dX+t9sTaL
tzHdYSmiU/1Y4sGyCPbImaCAlHDFaFSyxF3MlNKKu9IIG8jbzp3I25uySd9EbK9cvnk0XvlJyjce
nDrYEMMuNt0lXxJhue4hBfCxyQ5u4URvwiMRvc/PAnqsZF3n/jbxXiv1KmUjzWd7bjiwa0FfCWgm
yJq2sWTV0a94h41U53WktylnFXcb1KXI8sYIjknOJlEnJE1/GjAD4NiKqodyuGjSnUBhUKJ1RkNX
RNi+w4j102w+HaBtnord0eiWRFJbI9UAgvLwMNj9TWPsk+QWCozmn7sWiJxwzVaxI9G9wocW44zz
XyoRPjtB8Bin21RduvlDXN/mqVhprf9NYd+XtC2WZ6LAUmcZNDhLKj3Y9Fm8QPycI4Fskuzu+Hz+
iZX9zcvLnKb5l7cvQ6R13CFH0gmNBZsK5EalfQ0r9rmoFVuErBYdv4AN2yi1W8W4TjRc35Aj6YN3
QblA5NLrOA9jah7S23eF/akY6JuTejJjvOaUuFQ+K9nHt+DWg1uExwASdgGCZrwVcYOA0SqX6DgL
m90M0yM+16qKds2+Uy5quVeciza5cC0NecW9pOMmEcfI6jYftkNU3bQUhKRLqT5v6o2kcLswg+DW
DN33zDOXmfOj8nYech8VeX9S31ETXud1fxv33ZvutVujH5Y6/vleggsW/pUxfu/Tc73e2+N4an9z
4N2oTmv7lzucWp1nNoaW7IfbiL4USMaPJD8T7OcmgcWSIjg1hONP88AuR509TNsL8iZVOFQWBdq5
k5aY4+EJ9VNT8e8dYbZZG9LcyYMO/4Y5hZOO7xUd/frE2+4ASFud7dFSpewi9kPxPhIrFIoqmkHM
PlMheVXggDoFYJ9+7jcjXp1t1wyZD6ljj/E+w1GjiGtdnh+/NwfejOoMIszG3yitsInpAidUOSt9
YRvu2cjnvZmKx+PHOPCEzQmW+2UwNdBSJUlL4tKLmVmhwhuXRR7FTQaE7/ghnAM3yJwPWNVFlS2V
/pL2Cy4gAHsl4DUkp2BgTT9aOChBE1+eoSLZp2gj8vhSCd89qOOKNyLT6ldJezWiAFY+4oL6chif
+xVNnVI5c9KLIGZJ1qj65mjLK6p5SbsyE3elI4oNJxV/kW48Wnt8X8HPiyvnWyDfNe0uiNoV9bAl
L+BS21dgwPSKImgcvjTpVYY0G06GK3m/aN9L8i+b/sxVHvPgXYvV23KkpRclqzZAe6dBWXYjSvFK
Q0bdY2HctiRp18kVQoo+J+Cg/56HIMnJOmhoiwzuhcJTpHhJSE/63o8PoqQdEyRXZY85hS88OqAR
zahQ5vaJeawdWDPM2TRTaz60TauidVBvAgVwHV7bZ8XwHwwfg8qFl8CRxeTe/r2ZZ85nXpp2A5IJ
dVf7uXVnl3F1Tf8Jm0CSZS509TQFDSLtFaKqGCyaY5s3x8faIfC2OZuMqjKqep4O+k6pSnp3o5ee
xYN1pzTscVK0YKnNGkD93FRrKl8fSaGuW6VCxdnxsdxQ28womblq6JwY/Afy6XVzNom7IKlaPyj0
XdBVCt5LWXs6DPlUeQkzFYZTSK/vRyfQZxutTWPHEirqBhPwpVFLkB620b+XsZzkMjI/t+CsQ8VM
q3RXdxjhiliUt73NLkdkXnXfuVaE5rXT6JpPkw7zf4gET44QXRqn8k4s2vqBEBxz9nnWaCKKVHij
e6uxYPDZ1FmyswyUIuaoZePZNN1ozaj5dwVFq+lk+yGE3DNc+3o49WDQalThR9okd7kcNgYy5ATB
W0DCpENOoI+WtCybbVfSosF92pU5BXmAjXa4TnzrVCT9oWuYRVb0huupInYzgE8drSl0NEv11XuF
Mh1R+gd94ug4/pytqVMsWiGFzNFnf5h3+W3YvnYPCt8b9PDeuiumFZCezbhTkChx+ejJuSCiRoDj
vFklqI2tHb1SowQqKxbuU/0Zy0tE5YzDD0kgO8UU3htPJdEdxlp5Z3+qoLKAHfmBjEip1vFFBTgA
RzMZdBuU43UKGG1RfMfIXKqL5AY2pWOs4+oWOMkY+OgCd5TQ0xP5AT/x6L95vRmz7zMxaEU2AnO6
BNJ+pm/jC9oSlygpFwHp0cri3iH6y1haF2SoLoMzFxHkQiF7LD+ziGGy+HaMV96C3euWutr0t1bJ
EtPjCjzK0qAy86qvMbVt5BJ34TU2hiu5YUN9Ce0YceyGZuC53DTbZhesnTOsVH9zBBuz957l+F5p
ZVwVKcpLLPcbsVFvsaLCeybtu1uBTVpb59zmRb8wVrBKlx8vD/4qPqPaucPlXZwC4R/4IjdmL8dw
bOKeVV8Q2EbXcYV7ZDndImvBZm6JsX8RngUPJxbHac353aOcbedKloc4no7l7ZW79JxYgpvhHcD2
Ml3/zbqYMXvRuDVCkFIM9qXnIhIv4itHoMZLe7Zdxy/iwKbImL1aarUtnD7u7EtNmayPDUk3RZTB
R1fOXFmcjHw5sDoYs/dIqrsluPWRQgndzrxrVsbwwLcEsgP7rLNILah2zvgm3VObpAN7VWN6ZF/3
YVnXFp5E9N42IOQhUyrFRULhFagc8JRulQsSR9ITA2F6GL8bB7PlW6ezakhJx4wXx2ZUX3V83tap
W3dgt2fM1lXfsPIhNnTCcnz7ti2w5AFHPP7sD5Wv9NlaZNuJk1lBQ0WyzCAWxSUd9ThwrXqJfwLM
dW+N5lq1scvmqGuutZ5Ob2gCmQLeH6wTM2DPSZ4rkGsdZkBT1FRHMtdf9KPaoA8WQEEGxJBk1YBG
V5VwZ1VCPZdOoO4aiBGrvsa+0uLkBjaVOi+GgNFI0q6HyCwcXfvSSTT4np4HAkuq7o8GyOxS5j3S
fWlkcAtA0R2/E4eK3Or8EWpMMycK433nR/DZrLQdrjUlbWio8tbXAl4hI7GUWyC20Zr2Rrd2x1Tf
Klr/FteOstX8tjuR/3BgRuqzpZRObDmidSRzogLHA+eb9WwJ0WAhzBPvoENX+3M8fJkdYWlamHw4
RKDH4aZErbdIeZjr1kb8Zmq2uu56u9qLNveuw6BsLmSCyw3Ia4S9Kh9XEYvsiX3Dgbmjz9bQYEho
fdtWzxgqqBiEFw6iqiEsTuzUD93M2fqpWLoVqb0/XCrFnkQF0Z85LvSYE4/q0MnPFs+q9Yys1wkH
CGVJ1RoebLVvhbo+PigPnftszVTrMJEFuthLy4EiY6ju9wpEqqi6N9lGn8ePcSio7meE1ZehgN00
GMWocpCBEkwToRpPsvYiSgx2l8HOccfrUR/sBdTzlTAQpBw/7oFVTZ/NtwK6TFF4osf99tAkL1l0
Iml6miS/WYp/7rC/XI5j030tC37X1y7idMLoocrWcFkGa2tc/a1zF7NV0wrrpkiz6dwVetPOWRin
J17GB+6KmE39EhaFXSb88sRJq+O7Tj2RJnVgKInZrqghPzTxWKwu0faDGB60FcpiqHnHb8iBafDz
W+3LTS+rzvcVwa+bdrAg7sITgOE3x3/7wAMVswmMKKf3o+nMXTyeKk6hyZWefnNgZqgnTv/QzZnN
4iDx/LGVSFkMgdFbp21sgVp4p+Z5/BIO7EXEbB6HaTf6IG+zvYU03FdHb6HZtjg3WnB6ZOE5DFTW
XlfSTc8E3M/jRz2wERazHVAgEVqNRprtm7B5y2LdpJKvJ5tYglPI4gaPAwzd44c6tIiI2Wy2mibj
lThGe3w38ZX6MCZYkZfKbf+gL4YTA+HQU5rtg/IwdHJSR6N9rWd8MKRFCDO2cN4iG+1njlv+VOLu
gRH3Mwvqy2iWfehquleBXUXEjq9Gho92v1MGTGjVcxvkJ2o6B+b6z/jJL4cpEkUaBvrOfas64UPB
g995buZtjz+SA1NSm034wI9818/LaG/4Z214H7XX6qkg+UM/PT2gLydO57hWPENGewUmZ2L38HHX
RXnijXpgrmiz6d7Z7C61lruSPEJFT3FQQTbTQAguR8Csp9bZQ0eZzXhTj1rkmNO9py3Xbsof9Gwi
0hm8RQ9U4+P4Izg0K37uvr7cqMHR6naQHCWCaVWuopYIBGgJC5xvjXLhYRUoTqxgh65nNtfjsI6J
IeZICHlRwlM8xS3rVGsY7yWRDCcu6NCDn81yl5RZL87gOA7uUytfpKzAXbwfv1mHfns2u+vEdL0+
TBJQBTct7lY42EEdnrg9B2a0Ot22Lw8Cw1WlC2Tke2MPlL3BUEbV+0Yt1kZ2YgU8MJnV6chfjmDU
Tdu2KUdo6ke4Y/jxTpz6oR+e3RfX9IImtXK5r/prxbgkRebEDx8oYeNO/fWUq2CQTiETuc8x6ru0
7dBeY09eNO/ec4VLkeinU6KE31+EmGfN56PWBE5SyH2ErLewH+vqxKj5/TtBzEPmGy0dx8By470z
KhsDCEdJ2TkEo26fWkd//xYV87D5RhqlkqccoVFgstfQLW485bMu4Vnq0YnBc+gqpjnxZfAMfkiF
2Qy5PRhcG+Mu9mhr05HPxlPB14cewPTvvxwhtrLB0vqAbq1IHmVVo9FUXo5P3EM3aLa5CSJdccsx
lvvxvb3X3vJP7xnD4fHfPnTa4tfTrvW6lbho5b4eLBPKlngqDeXEd+eh854tZjUQDt8OuenNp7Em
dO/ROgtuj5/2oZ+ezdleRehVRD4zi9AA+lNIyoQBC2SMLEK14Mt60v17d2ieDG/nidX4NXcIfwOR
SA2W/OPX8PslU8xj39OCtCs4Y4yYGtHHLj1Tb9x0l7+e6iUf+v3p3n0ZkW5Tmanjc/tJTdTuyfma
YoxLPJ0L1AbHL0E7MHzmce9tnoWB+vMRm4vkqnrNb5Rv9Bb07/rSf3G2S2+NCPP4sX7/AhbObArX
yv+MJpXRpFxZIBvzPXi4zfGfP3Qls/lrwMHxNQxs9H0EfIY3WT0e/+EDlSCCY359Dp5bZZasMrk3
xSK7QoKMEpxMggZh7+dwbyA9Nlfek3/i6/zQbZpNaCUjZzAcuI6Ysv9jea98wytKs2aT/c0DzGZ1
75QdTX4OAItkhNxzZb2Iewh546t5Yr07eMdmszsuFM3RIw7hv/bv6Xv8aXxWt8o39M21tnHe6712
6kjTXflrLUPMY9IR8tiC5qvcd5/xuETKh7EYmtk3YRAUviwvgo9me3wYHBhf84j0SFEt1fHUeK+k
KO/stasrJybGoUlozyZ60HlikJOaI1Ag4GQ+SW2VyYcoZDl6spWKdzskmyJNqDR3eOdWSm3na8eq
mqu6yoxNJuvsgve8tz5+qQcWHnv29WJYVVbruRbvC3JkEd09+w/mpIhb4DM4foQD+37xU8r1ZW2r
1A7nOmGG+/QdrzcSSuks5JN4t2+9Z75ijh/l0CObLQlukdkqkQpybwdUhimbZ2V54gIO/fRsTQhy
tUPzzvmrVPUTm0jTyDtx1r/f5gt7Gupfbo2a6EOJ/4dlf2SYpQrOfr3Ne0iRXbE6fmMOHWK2BGSq
DR5ibON9C80LnzxID4sWwqlPx0M/P5v+SZMO5OmybU4S+nG7Idx0wYk60YF9wzxQO1H1mkhJfrq7
BdlNoE656l+Tu+O35dB+fx6o3RehqTgdkiAyG/v79gZtzpQGfV1/r67b79XbicNM9+E3i5Y1m++y
CMFfxFwE+W5kxwxTdsQCjJm2Cem+EdqsnxilBybyT/3zl6HUh57rhYhx96hQYHCZNbDBTectwvf8
1P7z0Ey2pkHw5RhTeLUB7Y7NbUC8LYErOH7Yqazt8gzxB4x/51S/8sCcm/sfiiapiF3mthU1hCll
2zTmift0YMBas9kcqVo/egU9ilYB5UassvKSAco6/rgPnbb49QbpndKMLg7oyzonWIINnKd9+/nL
//ne/5f/kd38e8hU//pv/vk9A6sW+kE9+8d/3WcJ//vv6e/8///m17/xr334XmZV9lnP/6tf/hI/
/OeBV6/16y//gHs2rIfb5qMcvn1Ujax/HoBTnP7L/+sf/sfHz1+5H/KPf/7xnjUp9rRvH36YpX/8
+UfnP/75B37kL3d3+v0///DqNeHv3RNwhsM0rOrXv/61j9eq/ucflvUPy3Et4ViqptqGmGqU3cf0
J6b4h2Gqtma7wsIvo7ssf2lW1sE//zDEP2zXtSxbNx3ddYzpLKqsmf5IN/+hCVd1XN00DQt52B//
c/W/PKD/fWD/gZjoJgvTuuJkfpn5/LpuO7rh6poBloxS6TRhv0ya1vP1VJrwLkReVmedAaEy0Fxt
Qs+bm64ImhM9jV/H3r+P55gqV2Zp8C3mC5uwKjd1oZyuk7ig7EXA2LhyFN87pZCYrQJ/HsjRHFfV
gU/a6mw1EFHhZIojHHrRPZCmqGgquSmMkEA7H9IiZT4FqboF9TADT2R52oWMXT3HUUGb8MSE+3U2
cy6GZtE/5/YajsmtnnbYX26yYYSOMEyiNokvjrdOofn3VuSQMzmMLOxfht+fD/jrA/11hf15LIcH
aWOstTFHzXeHPbiLAtiZu276XmE5L9Sb2gSIW7du8qTVZbBLgzG8UUR7qq4z22T/+9CMWJUr1KF2
zeUvkRrEpma1Lsw0rbvEPRrc8o4s91aX8S6BmUsPy9EscO9eW10H3OeNxMJ5X/UmclI1tzw48Vny
cPyGaNOy9r8vtz9Py1ExTOm6poqfm90vd1/L06hVDNNdm1mRnzlxYG9TfcA9OggQJCBe8B0RaqSX
wDIU6N6wEpR0R1iWtRoMjyyl4+fzlxlnaA4kBIP75LiMhdkSn5IF25n15N8fB7axUVxYaHWjEt1x
l3Tdeeb7ozxxzL/MuumYzHWCt5jw6l++eJNksMRIQlXWEzQsJTJ2K4VkdfzK/jL0LEdX7WmpU20+
gOZtDGDClaOEJHHbQV7qV43W1gE4s7hJscEqyXuvJLF73orUzrdZnBCkefz47Jlnj5pFxYXYwPBz
Dd3W5w2JSME3XhIjepb3qqWTrxfD7l7otlAFeQ1V89oKR/3ej4gzCtI8HoxY1cpLd3ALAiSqPHtF
PCs/pD/ZhmSQmIQbqWEznpHIpcFvCiuQQ56ls8tOQiUQ16mw5HUXwcCA7GkM99JP1OJhcGrrVoC9
J8XT8MWnkbp9fa1USaNiisVE8BDhXc8J0usL6tpO2gwmrIih5BPHriXeKyWIqxIYh3CwNBctFV6j
1ES+BMftXoYo4uu10sRw6CxzBNglasIjojgMucUDVP7CMolLSoWqd5tMVAG0NSUroI5XhWlZ1wWq
/Uc9s0Mwf/3k1O2rpHDfEhiKsHDJuCG8c1nmio1QOUgJxMvUuEPKVAFIXOWagCOJf08zPvkINYa7
tgQ7sR3VSlY3QaGNn8mQiwy2RxK8F6rfK2d6YBoqGWGSbrDThejASbKrtQWzkq5UN9Tie2fY7D5T
Lxi/h6KuFOxWDXlcLCSo4Msur19iw3VrVo2ET6i+V6OXblR6Y5UZ6kTzFbaOVkybDMsC8qND6Bmf
q4suL/yaSC8Ww0VS6KG7U0O9rIlHcSNUhooLyCUaBZifUVErY1WBWU02ltcayjY3hQI1XDTDvrY7
g/S/imj3nC8ugMGebWIU93K5lbZusQuEQIV/p6ohvOt6QXAkQQCg9IesosrtZVb7WWZuADaAZdG6
UBMz623EPBJQkR2X+ovQiTfiqq0uuAlMNSOUVJYJOUWaFyGKC9pAfRvd0uUjtSuz9G7IQ0/bmXal
ufvMFm5ob3g8fQQCEHvsU8Pd6ze+WUv8m2pXOfBSM9YGcuTDguLg2JE+oIF6YxGi9aQbZr6m1twa
rJJJ3S2L3mPU1UbNB4ET2dinMrOjBdbEhkeYohLGF7HsoeTAzpyYA7ztycJQXCpQfdWiS7EdkXPh
4+ACPXSRTK+zKq+DzWhKC5VpJUk8rXqdqF/Q2jBSSiMK7zV7MnwNQ9atGtcw41Vh6j7o0dC1wOc6
VrTxip4kGvDbNf5FLBUlSUN9LFdaLYsrQF30HsM0aM5ZShWuxXALYCiFNGowT6N8DfXKGjakSpfR
2diDWcP+EKB3E1pEpLQFE3JhqfXwEfF/r7Gn47dli6CJZ4arVV8OQZpqu5rwwwy3lUtoxdjZoyTV
VFbt91BPBQO8tTv/rU99EtXNqPdI0NZAhW1aYuNfXFuL5ZpdUK9s3H4MIqqauUWmopEDC/D9jJSH
Ue/UHq0ztJFpHSPpAb+1R2SYro8rNenoE/a234stynjAfaYkJDK2U2KNo6bOLej3E146LWxCiiqM
HiiMG5zSa+lxZ5dpDKwJUgfAc6t1SDkoZEc0FngNorJkqDrPox+GV1I0uEDyPCQYR8ItalfgZz3s
ZoAZf0jPEOddiL2I15ehXWZjUH4PoljXN3J0CH0x9Vr5VLLWx/xbDuSzFH7k1otKKX0AXL6GObSL
9PZSxuwPsMHYhbodC0JlV2Him1ZEJ983sXgPITyyJQ8NGqUwi/gutXzltUos5xrQK2Eoyqi1BDVk
mQAtHrpRvSozI3x0tJHAcE8400LmxXl2J8FDUcYMPA/I2OjU0Ak1LRrI7pA1jjio1vcjgRHmpRj1
KVKiVlpvBceF2l0e5hgfdS/P5VmFWLLfOGnrNpetYTr9RiHZt1m4MayEdZVK+ZS2UgyrZChbvjz8
zt7IQVc+WJZdMOmer6CwDIT+w43ZHi/ZKlP40MKapFJf1VsiS90CQFxq6OmaZVird2EKpXNb9iNE
fCQilX4+2kmQXWAfKU0sV4LlZmGPgRFvOsUsbQy3KVEpohGKIN0pT0cCPjI9uNRzsrih3KT5t1HH
QDHxEuzb0nKx6aRgtppLqyqsfe50DgwFw0PLXvJ/dyAlGvKAQNPXEDrT6FMxczzH0AyJRrFz09nx
dV86ezU07FGBT1WUGtCEVtb5rifpmqi4sG+hzeSQ/JI6xz5XtQMgVnXENNDIBipWyOqHzlx6kDIj
B6pk2+WhTkYM5s5FZKVcYuxF7nk6qlBSagRdlxn7DSAKVRaqJOMG1XBt23mu7gavMMOnWpFldlkY
CDeusjEOYBNKVylXHcqdEXYAAfWpuMaX1U2x6KyTWCdDLYnJhtc7lySvso5aYlT0AL5cnRgliAmv
x6rC3fQj28GgWzfaM2+KuiUJwbWtHTW9HC2NVGXdX5RdGDTPOGJMLPZxq9dUVHrhbOJYS84Bj5aE
s3RFPbwPdmWn15rlY3qoc6Uhsscusg4XSJOqwNC0PGyu80iq3qpj2D6VOe+9ZdHpKdR/O5Rk5vRR
d1eWoz881IGZ9vs2LjzlJhVhdWNDccJyW2h4T7JEMfdK6UkCg2m0kJYcJKF/5yqKDwx6TIrLMrNI
6BZ9id10bHMZXWAp9at3T3QF+cqyD6rnMsdKBKvRSLsbqzCqG88m7v6l0ULvKTQUGW0lpNhq5aHH
NfGXWbiB9YAp/5SBwwBUE6t+eOaAi2NrGFrfaq3nPvcNAOQzNdZ8KGFk/10PpUvqSjXmPstX7vq0
5ooaCrNWDvI5yD2yY0ytYk3xPA/6okksBihw9kQ4sS3HIzl6VHGFZq0LyWywc/fdCKP2oY/b1FpX
iuvcMPPFG6yVgAAjpQpIZLaGH3ipx1s3j4iqUjy9vIuKAKnJGI7FVeRZdr7z+6iXH0ab+d9q1xp9
kj8knvqumcIT1JYXEnKCQHkDWcGer4ltyS6EK9deurS2UJqHSV3eVWag7iPLwTBbKwYtO60UZQ2g
q4aUFwhJwqjUY48NhRokt6HaAlNozYhyfxtUj20xEO9VS4cEO1uPaQYVhmvix3HUsjg3B97t63aw
oVZEiQvAsgxZC9DUlyjAUW6Q/WH7Kkm65NMozqplqeuINWWZIWmc4GCybrxQbuMIZvHKpxJB1p1A
8sFarwePMk55uuiuunul0YlLw+Ucf2qOrxFkNCTYuVpnfI4aCxqxySsPlkIdoJPjCXFCvhqpD1Zo
l69ZNugADmqhPYN7JiLYDsbgjU+1vN77I7uzlhSnzi5vXTODR9WmXkzAW9Fb9RPjoXJ+xAbq0RdV
LURzzt4RVMe69FqfjWoE1SlaJZURmedW77kdQQK2aw7bUJpB9srWKLtKI3rVWCt12JWJIXX3Dp6c
Fex00i00gAqDq+IgT1LP24wOymEWNCnMEjE9+2yXd2Tqqx+myB0JOcr2uNW1VAVhpQjsg6btvitj
HMII6JrmQQmLLrly2a4CbBUllPxEJ24vGHqwwqUyxA9kpfY6pjWdDBR9MKSzNNm/ZmuLEkawtjVp
YbgeauJSVA2+luUBbz8z4QoX/OdJjs9TMXq4znnpfagm3WxCNiv3cuAGujD/erVZlKYNYkhNvWQ7
mHEUb4DawLVrkkQn3ic07dVYGvp3v6yUF142Rg1e05NwogI+Q5ZxHrbfbSNq8YmZE0LaqUJ3mFAD
kLgSv+dtohtpAA1B2mV9ZltDFazSLAKBWDhkufmFgh7UzyZUsgv04jatEaVtBhlVBvTYoSXxx5O8
lWOiODUoB27tr3K1sN9Vxglk4ZxZDiq2piUsXNnzgvJH21oI3mY/zDBzLw3Pdr1lWpo6oWLZ2LCv
zEMB3Cmv7FsY93G+/X/snceS5EqSZX+lpNeN1zBwbB3Og/PI2ECSBQzcAJiBfX0fj1clXWSmRWo5
IrOoWrzMjHACwFSvXr1niXVEYlwo9FvcqDza63iB8pa6eR8kbs3V1E75uO4y04rfum2wprSNDXGl
hWJeHB0i+xfspnq1z9qyvG+ofa53TLmPb6WW4afvFLwDwncXsgGLWNwbX13S2sqc62P1VHBtIlVe
8lKzQp4WthY+xXCh4g0Af/m1WRfnB9ebnTcdh/MEx8YywEqWCwRgrfPwem0FhEy4PDWx6bFr6OIn
MQU3uZZEr9c6mvkCSm9wSIqxB4IEIh4P4270OkXPpNcRhMokL8Q2m+2POXbIpFwxtXo8XEILLge/
/CBCYeV7h8hQa5fTGNubDEbyG1KIjHbW7NPEVm3GFdX1+ehtU/Tp724hLoneKxEUB92Y8dtYlHB+
m2lcfzRzMcZbLlUyV5elIDujG5w1usSvSfewaBsF0O0bMxydxumqX7UfZM1Pu4rm6hT4ve0fJaFA
1lEWgQOYOKO63jc+2dx3PJ+CMfH5D8So6nL86+L/v6Vm/1+l6n+Qt+/U7+ZJ979/65vv6v8FUfuy
afdff5ON/0XUfll//C7/VdK+/KM/Je3Q/QMdLQxCVEv7IkIjBf1V0vb/iAE5+TZKk+3G9iU36W+S
tv+Hz39AGEK0toUI+aO/SdrhHyISfhwFRIi5NiLSv6Np/+NILoijkILL5ldd1G2EvX9S2PQAHEC6
AK/qNKdDsXR3mK1uOmThUu6awXGeaX7N/d99Qv8H3fWi4f6Pynj5pQFvGi2fql94xKX/o8aL+ykO
Cy8kcMfULC90ZEeRLqYDHhmtKKHpVmTw3JSuk1FaVHIA1CarWfxbEtyfr8JxA1Q+4Tnwlf75VUzz
1LWVXRyp7U45gWqpwx5dtjoX9m/9UTvrcwwq939/6yL4ctb947vH3RA6iL+RLXzxz2p73i/WYvlD
e7AAyrwYf7hewJ8sjyP7/EQJpe78EGhD75UGvf8rbxVaS0eeexIKgE2bspiXn72eJ+8DlJHzRoUN
AS8vVjd4mWVTYLgnB0ptReA3/VH6hVM9+WVgnGuqR0g0HZGnrqqb2zHuTX7gOKeZtUxwjzp82w0l
LNpU2LOzbR2/na7SvNSJtRj3rWFPO/FhlTAEqFC6+O664tTUsVslxTxFwFIyntyXo+xyGtg6I5Co
csoX0H3N75LZKZERlgcoOzitYF2AEkzZ7ziwU2I8XVCoExFwrMzFB2ct71Vs7uNJvpWLBn5WaesB
QEh6YUfrJxTB7rQg8t0xIyALMGjsz8qqiUwYmyecMsFT5lXWMVWXAFpbXGhI/JIiLBxCMZryEHbL
V3t6F3QrSWUSNLbo+h801e9W5WLXqAPnECvXpuzLKFKXC9yQLp3uX1cA/SxS/kanJh0nIFfCd6vg
h16ic1YTZ9mR0JUEq2h+qyjwf0ajUmS9zqP9OGbeWx0W/Q7k79XsK1PsJ4vLZ5d3M8/7hqr4aCp6
lRtjmvbOC+FUL/XYHURnLb/XTunhxGKuNxOoNArorLHKqnszW0MJL1Y7d4QD+p9t5ZOFGVRdCUUu
8Ka7ydU+rAK5aL6UJfDeZ7mQiCUjU4TnODRTeCfR4+JElyWoZNU2HNf9LNhhBUpQd49Ovk79k88X
NR+rcsx+mNgaxpuuCweO+CZ2zgHSJkvaMWm4O82NFkEtWTCtrvNEzhQZJOGNNUN9SHwmquYqgzn2
zEqAeZRlUZOab6FAEOFhoPG1xNHvpGPHPfCZvJa8zsJpDqHMiS4goSN8dEoZuMeQKMvmNI9ALfYl
ibU/4zk0L9XaACbMaouFeBKBI8FG7ujb0KhNRaHfFoBkiCEQwZ03RQvEUNfL6YuiWq7+1vNKooAN
1mFyh1xTE9pedmiBTWf8feqUuidtA2Fvt8hWPZbaU/7WCYrmI+T5esEMqcqCaKYKcfByCV4mYJ/g
VLWNUM+jJqmPBKWFQ7iuSmBLzC+Bi3YjIZdJ2DOQSMbBIuyoiGTQ7GddtNlOGEw9QCRLSWCD1cQ0
UBYFZl3zZNlWXpCxa1Pkl5w75A8YNexGLHuXeQKIjaBrE6krD0mqriJzJhISZK3Nuo7i9s2suxD8
C3GltEuEgtVulO4iu3D0DtkfGkofBd7yrTAyGK6nsY1f5qB0qyegPXEFGNWJnrsmnYgXD9yn2Ldn
er7GzBXR5V3JBy1z39lOTZ+X37irSQTPSscnBc3tAK3niyWLzdDLKD7WpdvcYDojND0rMFTxpC+G
4ImE3TH/Rbgf/9Sulzk8c0S6/c5Da6uvYtsbmI2ElLZZ2ACpNcvqVET3xGKEbewsP9HNlbwC5YIE
jD+7WTcMPh2YE4vuJ7Ze43VfVNN05Q6NfPTnevJJg4pA+3jI3HLPql3zc0VxW7aNTW/LJ5kT7stQ
3Lwshd8zki0c8xTrjgCoVoBkPfWxU7K9w+5Fc8Wd66ZAZ5HTdsia66M366lKujqjgM17GQIF6qEA
JORQj2K3+rBtkjG2zO8YsRscNsxJwFa+Px4sr/LX7cJj6Kc9eqY8tHKKP0RTLN9DMuXJxXf84Nae
w5HOU6XlQdFMPhAe0kOsCtwp3E2pF7/7NptaV+0S5SO5fZqFyMUQUBWEiEjHciICbSsqpmsJ/M36
Z+hW8UMrwmFA4YXomyhGowT5h/N3+E1KbxaiwXcW2xnQp5hvbcIwsp59sTr3VmPP4PI8CZ8lqmtJ
Qj7qAsmEC6nocIwCgHgTGfbjECt2ORz0fb9a5v7QZyTlP8CYmNsbocppvenTtCViXWUyZxiTQxtz
giG/C5epqQ5WF7Y9+d2I68kQuEWJza3wvNuyJ49r4xNTel/6lbqzdMsWVasUYUsMVkgwh+xQAtad
uZC2RK2w22q1DgmybJMxfdD+3MHTdUFpy8LuwVC3fXavl5zEbMB97BTzQj54mGaE/1oe2ZDdSlBk
bUsglXp499oV8ELNNkObcaiRdK6bd5ApM8t3XC5XwdiTn+ePeftcZK5aACVYxSmejH+by8a6y0dn
7I+6Eh3XRTis/YGc9OhRG6LDL0C0+8q1rx1H9LeERqvxLS4cCFEOEyi5J0XbvJTEIt8jhRvyWDMd
3JspLcF4SxnZ8MVr2Wy7YLA98L0LaVeOtSwVfbFhiJf7i7nlkKUagubrmGtb6sLed93CdGDKoEIf
vHLuB8Jx0/WyDln98iuODwgsa90cfJ445Hl4mJ9PPe6O/sqOmkGeZ0gi/CHs7ykqnW1pV1Z024ll
fkRuyvurKOpLuZ9GTPF7r/TIy2493R7ahSj6pAC+3d+0RFWvpA/2UXoVUxoOpwEyGcWC57W/zGyP
11FhLfPREFwxblfR+Tcc41O86wYTflellgpw9TqAgKjECkdD5+lvEmjs+srkLXhEYBbAKYMehCsg
xzibeFyI6XcB5YCYapsc4OMIfc9sHUNVu1kkWw2cRll1GTayd1gG0+9m7BCeBjP+1KF/J5WwrloT
9TucrtEH2iyxoeJNe+4u9i19thWeotwxEKliRAC0Z2LvBchIZnZHoQdB4nfHrCFASbQT+lPOSdtq
fDyXUhXXazVE3yNu4c1Eb/vpyDg9l5NsTjjzvSOqElGhGtmq7Sa1sSwNnrAp9e8grMkvJkDixYqr
8luGAwHCGornlWJnOUxCeyyvMUiKX1rW3dlyMSCouOP4zsGGOnGRfyBi2y+Frx6nPnIY2pbMLOuU
wmES4+MakyguTLPvVHWduu5HexFvq/pyx1mKKW2pB1J/Y+dYLKQ9Ft7AwDHX2YExwLkbRvtosizc
LoFNDzDq5SjZFb8KtSh2VmDVSRhbxS4n5v22iuo7aqN2qy8oMM+OHntdUhYMkzjA/00iJ77pUAaA
oJZnXzSHUmZqv8BM2UZVczQ1srnnX3kGwI/xpvfI9QBN5ZOGx074JHtP+carh2Lnzn18wyDJ7Jme
jEceD58mbssDEtHHAKhIZ0V6tMP41e7qeBMsxW4WY3tXpmQcsJly5u+k5wXqBXHW5XubdTYjusY5
lAs76D6DKTnsh7h+oGom/tKyH1KigZh/+MesHkhECcAnEe1cnJkO4ofVTOczha7vL2Qo8CISSLbB
OW1Jmc1riEWCTWWpW+uGbxAwcSCKR7m6LHJ3ji9xpE9EurCpi61jAq9ZkWhl4XcC0CoQ4JS6p5qf
YdmPU50IRxsKQsv/roWcrpyuCZ5ZNwu+c97JW5TzD38d/XtXVhq1xk53qg2rM7Swe8cF/D746bPw
Ib2nI9GctHyJvYTvIWpu30MdpTXS35XwmpNfBwdZEzTQ+q1/dq2Q0dZEaMpYrodOVpBM5DfHBGI7
FWCte+dgaeuCXVHvusEbDKUrhqG0qoPqSxfihL5Z5+Ik5JwzYJJQASAu4cUF+8CqKM6u8ia2f0UM
SwaBg7a25FEJ86z6gIOOn3UecHQnoVffBgGxrUMk3qhkFmtTET+4a+o5eNd9+FpMILlm4FM+0b4H
QGbzzpD/zjGUETXMZb7oKxZ6CYJ1gJe4Ve0+enXdXjmR97Cs4SODfrB0qxPcBlMT/fAnhicTTD1g
Td0V16h5DvryGmfMtWrS5loSBL5MxU3jeuTkl4o5JqbjDXMCElJ1GZx8ssN2LjmeFUQRw4ImmMJp
b8figq8tib4k+mY6e3F/8Dzv0XKWQ5mPzXEAlENEO+rhstTyPZpGgBsu+aOuiqv3pQmdW6iBldoR
1ObdSmlSiEE9YIc6EA/VBdtupTBGDVgZnDk5WcdiaA7Wuri/EAvz1zqntmKMEV2bhjGhFdvlPiVg
thprEjFjpc7YMs6tXXCFuql5UIA3zpNcn+0YLLiNFePbLJDbgx5dQIUt5uox1Hvms2ePULPN6lb8
fbS9q051/d73AF7MJv5sF1l/X5X9tEDteDYuh90UoSekPPuJnQ+e+1Bkj2OBsbYuK0pgJ6y2qa0h
Cbl5u13K9LVw+quOPZv9UhegM9tmAh4WMB9Em9PBt8wJ0puVx/eVS5xLCcm4gmET5ze16fM9gv9h
4otJ7KmFaCddexcGZtsKwCiltHqOZGbpq9uIO4xPPOhbXZDNZqWHPC4ZphkvZ4omSEcRQErOYmHA
viENbvwexpl+KDIFOzZn35PTMt14JMxeeUvR7YFNX9GD5lt/ma3ndC2akmam8X+E4fwQ5zr+jn1h
lfSbBIEXt5NUUXfhyRB6bzpzEoF9brl1KM+Jkptj204YlPhvIV/yDblzANZC3bDzoAzxXGEEpdXN
6r1YLHOA9A2exs/0c1NURBay2IHd4JKXW3p4H6gF1jUtH3sTwJ6pAQy0XcSMDiVjMyIm3LnuGBxr
GwV38WkQarAdV1Iyn+xmSL2G4sFhxgbPIIVBIPV07baMRcouH2DaBT8NmicQJoK1tUe6rXtYVbGf
IVSToD328S6NV3UmGN05Vw0X60DUPx6Bpqtn9AUXNXoa8Vw9SX+cB0WSM1r8vefakTsAEEklI/HZ
xhLxmOsxiwGIYknwiGUOeDZcMnf7AN5IPzjM8cmIZJuG0tAfwICnzJuyZMJWBvNoTXOK591UOfLi
7yGh/UcUp2aEGGBVvpdt51lD9PWsNVDR3nbRFDnKB7gd7r7QGQr/TzGJLL73hu5FTw3s29zJfZTi
YuVvRTeTbRucnLY/9obpHB7pTVXFLMXSNeXtGL4zlXPq/ntpisZvjrMKh0Bf8iv7iPIo75scAkbg
e+58WFdfYKYYA7eOoPoYRg8rYvfAdtuZAeDgFjBp1tEm1IiecXatvfwabheMQIN9K6r2IxsUAW2d
5+BrYjqwiao+2jPDAr5MOG0yeNmQqLQ/xLXzkyNXJzEOjae+Y40dip8rdl5uQY/15gkJvgbBHLef
rRrVngAZYuTD7oWhxm6NGJdNQXvXs35edIQqFQSCgulgMjOuBRGHLTiejmfABguj+w1bTL/rZi7N
jqEwfo7OHHvc8KSwi1FckvkmkpKg3tb+UJ+5Fft9Jpn/525t3bDLQwdpGN62E1u/BA1GG93aGJ0m
3+q2sQ6uiDnKcXl1NvcTtlU4ZJwjOtAPuRlc3s4wq7doLVoIX7rPXAjUAG1S1dE5zcIq7uJmKb8J
Ky3A+wXlvvPCttv1HZk/pMxhWdjajuB6zXCsVFsLEZO8vMxDn1g6STe8MqCYN2iQVBIiVthPZCwP
fu5k41Ytofsmc4xSW1wj8uzw1W6ZxxEnAyeVdnqqXmxmUZtc9vN1N0wBoZDL7Tx45Umb/ncHFbgA
xZz4/bj3arxCTB92cl66k9sMgJxxYOFkatcHb53SYzv02V2T9vrFknZi9RWVRrXK21LQc2woVj8F
LrxyM0zOcN3rUVxbFitnOe4YS8T+duAxtIcyfjNFtbXvhbvthd2cK1lVh3iksGU7iHjQ3FxYsWzh
hY+2P/mM8VhqyAjVeurcOfjO1J6GN4BrP4wBgUNTJg5NYJnzkDtvyo3VSYC8pDNfXgIA0oDqAyJY
VyiCdtE9uNPAIW9W99pex09GNuAzddaedAjBnpjY4eR5y7FoxPzQTrBJc271O5l3wSkvY4eGXC1Y
ENuWTjt0XevGDCBdtxOyxn06hRrzIVfFG4JNusOT2x2tuqkT6dnh1sI8wawwTJ+pFIsTsHkuesdq
77vReQw8AKqVKOuHNnZCyp10PgM3E1gI2xz8QlCrrZUF9T538ywJwYdhTrsYeCzYWhmipwxvArj2
OZX2mp4dIswPlQcOY+ddQEQXDux1Vg4WUZoFYZaAjExiDwXvb+x7cE7tpHF+jN9sP1Sva8k/8YuY
WKLwy0/kT8QcW8S11oZquI/H7glbaL+ZFtL44lySjyiF6Dc8Dwh7ZcJ+8CRbO8UkxL6G7aKCbt/H
Wv8wtrdsJvTbY2FaWgOrXrf+nE7MU73uV0GDARQlI4Td9uVBkyB86wnIJ0an1d6KVx7+5WLe6Ncv
Hin5p2Nq+bJPCdJR7SMmE2xV+UxOPrZCtUtDNcAav1hdef3PKBvzzqe//9ABOmXiZ/Or35REwZUG
qp3VVUS8zTNnoZTdztJQ3gTi9DiJ/pxiMEmTGBvW62I3K59uCFSoAjxHyLd3gDsPRTVlKVWzSvCi
B1pfUsvEL2ftP7OBEhkBufHhjNfjE7abx8XO+oSA3mW7EJp7k7YrNAttXUw/lBLNBAA0W7J97rnV
rii8d2YQwDjWLtj0CyW+QBSgiuMEjnKwmF07Otf1oNdjOoM9dhqNeWdt2lPPFsC+xrN5N2dusHEj
aKDIdvEr+/z5bdj7v82cNvduDuwvDARlCJX2T4W5Z1+5Vn87VjNITnsAjtDAvMAulB0dBiQPU6rf
56KHiWVhWaSm86Ps7F1AfzYugG3a9CeurebRZ4PyxJ4QPjxBTDyO6AnrKU1PStujuL2bSHePGlYn
YTxhs5tz4LRDWWOKWvW32ulnoJGRvEYxjbaVku6JKb66t00Kzq2LoYkCTy/3Vo0XbQnBhvssc26m
MlTM6k3v/ggc3zrUvcjkpm1d0u9ZfBh+IUStP8vSD859OApwDtVC3YPTeJADNKwgsO5YlBhPVmUR
FYR4Bfxi0vIZEaDZOwwfklUqcBG9ua5FXV+hOuIarb0jJsQI9We66bFsJxHI3FBay0l3w3xfpLk8
NkuavUVfFsi+jSqZEDwB2XJmweABC1dDQVrxOG0XsFBzN5xqnqPd7DyBPW0SKHAvhJKFe9nw6UzO
fLsY2xxL0x36pmEs4fkPOCe5oqW/AsQwlT3cSAgMPzqH9QdscQIvDHbNodwHYVzs+ef2B/oBLs7l
y9FJEaKOyP7hqbNTq0+suFbJQq0OmAZ9+By0RZOd/C9vKNDm7YrdBouNyn5RWCzfjR9zZtmXwVPs
OzWAsWAHmfJtLGr6cJK9wmoA9+4EMBQKdd26frWLfA8vyuBTCC9uiyD55U8FuWFl+zCWeGFFSIPj
dCIhTJmEAsf+4WR5sydtNPy9uPXAWdzOWyTN5hbjtfOcYqI9hyaldyrcvMAHZvkP6QCFs2yAjnfo
bJt5HFtKOGoBNubG/lRG3Ji+khcbc7E8NcpRXDareGj9We+G0OIAzltinPHOVLxITxePnjVH1TbL
J3pWXegj2aHYcOKJKdcs0Egr22vvZ6tq3wTn28ZR3I3YsUmdyo10d5eQ6J0WrB5hQ5TPqC9mT/z3
kEyWm17lCw3YgOPxDUB2eMOMKT4vleM8Lo3tP170ogfUHf/sFEN3Xr7cxVBJDOB6N2a/JPYeRk61
ZxKimXvUBJseKVcVOKhQ0f0W86MTOx9D0JTf2OHBsjx92ZdFdPlY6n4RH+uXt1nmWEY2vCKaFe0v
H3rs1zdRRgGLLQpmXL329c8lyBnHjVHE9UFzGuFhR3sb3CMddtRtsjb3zsbNrGuhqu5cCG+8LgtI
qulcGVIjG3uL8fsC5yR+9VmbsD3EBVwczEHcPwgySVZP2DJLtrMRh//0bteBu2Tf8cAQwR8llrXg
yWq+PN4YmlCYwE1gd+Oudz2lUTtbsx7yL4+4/eUXr9EC06SnUf40s6a5SaimUd4iO9JXsx154752
VblsutWxxBXJdHAOYX2BKflyozNiC6B7ZHnd7Izo1RMq/HqsYoNpFd//PuvdsNgHyCi3ywQO3FUs
TWw4f3kyzW7n3HUlzvaJ5882iFp3H8+9c4tUS/mPvwaB/cseD29Yvk5Wv/QekxgHK3Eh+m1lh+MZ
uNdBp61l77Sa9e+oudjscc4i6pKV+dyXDmVscVHWHXx1k2cf4rZ7Gu1cb6qAtYRF3hYXItEYPyrD
JBOf6VauzXPehx9x/31lK+xGT90xYo8C2BNX+FbP3hXPxgSvZ3nWpGb788hAYUX/ZfR7iFBD0fWK
88QsYpNV6fVSMJAOMp+e11zxhjc+brJtwIZU73TLvrCXdh+sk05MCzQNquEmbL1NXDT3vtUwwYCq
sWh5m6l2b+aVx6SZ3eNonMcZbApOHJBoLHdCmuuh0AzFtzomnLcMOCpyIrx9fIoCpeIYofhntYRE
qsweKyx/zv9ihcjNdPnk4BDzLJZ/JUtxk9Vd1lzSaeeyMvUU0gXuCjnf2RaZKBHIGMCMQOVK7K+T
us1tczumIYQcM3zGRNyvdBJABmXxgFUq6Udzcvziphr9aHsJDJ0imXRqLo/9Yof3UL+vRGXGbeoo
bFXVDzeK7vzFQZ8MbkGkdcAKwk+3wMtgLsT7Epv4Q73YN6qef1ZZPyWKJ2k78WkrNzzUCopRF2Hj
jVgGIA9VXCBDQNbSho4XJ39+lV82T+jc8RJVMsQuZ+RNFksgb50LpLeZ1NZNu2pfI/plK9bomsdb
ojOXpEGE99K6KZvioXZRX/qeCjZlRL3JKeiTLLPrxGkB2tX18Mbnc1xGicHTfXNjqWTieV141fMI
OVDxpZwpzJ6Kec5voqmf3rgRiOAXDYtGw8gVunoz0w0dTDPwLP8S+yRmbsUqyriVF/eO/pU14cJb
mPkg0rL+or5WYcJS2LcehQ2Kr4CIXrcFBouGjQVh0u+Wqp3dRZ/YMPX+MJ5xPy/Pr8TYdfkzZf7S
n0vFMgdvnTrsXhbYoW9SxmIzsiLC1Kn3Jhq7qXMC7y6sFgCDLAvLJ/ap4oXizgQ1q0wxD6/z0LR5
ds2EKK+TzB/tT8PzdPOfurbnPCJd4ChZFqq+OU4z7lO/0+r9fzenOP+4b4clJop9FEUf3ZOFWvuf
Y6fYr4v71pbZ0dWxfKi8Sj9OoqN5smkn5u0cNXYIIn7kE8+NQYHuMAUQX6nj9FtjWkzibuNZcJWr
CqSF5/vTI+ZFxcbKhI6xYZsUjGdPrmyxG/FbQoKMm9xgTpi7axfU+bdm8dCVjDtiGCF4XewU3/5f
twr/v1ftP4TPOuHffef/4la7G3Tfjn+5tOpG/eW//rLTbd9q85fTANfz19/vcv/1R/3pYWP9+I+I
LlL4ly0zXEtcOH962IQX/BH5sRcEvs/N4l2Wov/Ow+b7NEiY27zLki02sL962DzvD4/LnZm7G/tf
V9q/42ELokv0xf9YqvgxmNd4AaFt21HkOf8cXKuWuiHnuwpeel/8YqmEZT+kuKTHbn3TrqD68Gl8
ShwLlGzh7SrqdQ+b6VrbaLm5GG9IjPZ+TV6Ho554bqJNtEO34nQPw8CqVL1EMxjwXj+mFy8K7ZV/
Zxeg0CuEwI231tfDCGqVSR2sbrNkuywGI2PW9Gdluw+hYietbrr3WoqSPuBiZ7KzXwCZAdRbabQB
UPhUL9mJ3vqbGN0Hpbz8yKgbyb0ZLzkllx2M2oVGWvwgjvQjZdy2YZJfIC1Hz30bDtySFt0ULE9i
ypm2tzZbsfFSfKAkvzpd9uLI+qPNUJlDFZ2c2vouRXjyTPVp0hbXn+3dQhfZO5bbn6im+43rDG9L
r4j765V4r7vyRy6i52HxgMaxmmM7/PJ54Lghtcw2obVzGwXbopFX0gysM3pOtE27HohPEflJLtbm
YGtUOyN5dYWgamMr8ZV0WlZH6/TZBBWloZUHm8blw+qa6pPDzQY9b7/a1JVA04aBhl+AzMv4v8kr
foXWcCmWed+gwNVdilcwScMp2hL1fj+s9IbYZauNXbfyV4aNEuGsMUdvHNKPSfnpO7Y5uTdQx++r
ETTpWClvm7XWVolLQN1cTRc+HH1Hn3nnWK/9KWYhPhk68NB4/vykyPn94WqrH4HfinejuALyMEN1
XCu171bm5IGd/yIL9SEOrbOYeNO4mOrEauVnY8lPJqqfeAlguLoQxRem0OVF2MxCOhvo4+mJXXzr
mI+kcnCZ5ImOM/uYTeoxLJtmMyjhH5eVIsT0RcxV61HQz7x97gU8guN4own+3bCDx9qnAyE8c5bX
MZLeYcQnv0Hl7E+FXsozj/Ry34DDfauQ9TaZ5ALL0oG0/+mV5/iShMMot7RTD4OX+pss9d1DZge3
HIZYFpTX/QTvQk5t1BebTHkPpDqqnR2Kh7ItftEyvBYdr5u1spXUOGt+qQ1kJq25ijKz9IlL8ciY
zSF63sqPYcBPgYF03/TuQ4kvjvHCxLfouVSoMbnCQJ/T57QrfliregIBxb5IwWdQKgJIvz7zRg0Y
YYT/YFHE4adnqMJeymWh6t6eRqJzqmuRixaWbaNojbmTGCmBGG642NFCKDZn/+A5QN2LlkvXZ2Nj
a1lTdo2icIobm4u7be47N8wfOO5vEeMk6op6t2b2Xa2RlSy39Y+tbp9szClHEu4/umF9xU5bbRbb
eU011wkOFraM60hvaf2vq77x9nmGF1ORqMzbZNtWDTiFRB4Nz5jeQyDmdvoMPm7YFuxDINX6u8rq
d7nHe+9tc5NF1fWqeL3hEj8PjrpvR64nzvfbbuU92RO/XUq68mGyVyL99bQNHRwZrc+GmjJERrXD
FrttzS6rMyYFbTxmJytPsHimH1/Pv5ZNwo3XVOEOGShIgB6Q/ZSurxbx6olNT7FjkXFIgk5CVRR8
x101xwmOGx8zYv5jcLwH2/KRpSN0+qZuPDo+xvN2Dpkhj1xmJywVb9yuUkmNbpi0vWAOnY2lozaI
ygE2K/48a3VFWmXUbOqYh0fY9e+N6N/xftob8AIDW3BdtJ2X5insVQfAzRsey8sXiVN+j03N2Vl5
HW15pr7S8KFiDtFzOnIK2LyYTdj070ZyUqj0uxfIz9qf+lNbgSQMkbd2Xz+7cZ0SP75/Gk34nJZr
tsM1Um7LtfyxjJW9HVoIjEPWjhtWgOFFTg3rk5N7aOTymubFpzNAX15TW5zjEdC7sNpkos1ATsIP
1srqGtDsdUdSPTWhexsP043Lwstu7TmWIq/4IAXuvTe1c9YREyQwVq9qAFaqRi5Exyem2p1AWCRN
EMT9vsEv0bEEYTVLMhRrfxOzk7zP7cVm2OXkRHhFt65yH8aJ+87O1FNcNx+dVbwUHTsKmeRaoCTM
tqHhq/XSzt2wY54n/spAj4XaW5FlLHWvjX5ySxXuHF2wTGnxXTocB7MZ3qtuKs+TKH4pwRC8M9pJ
JmMtyRQ47rnCBnXMHA+YVhQJFpphd44TTki9eg+TW8YHn63zEykKu2wkv20aFN/tf5N3XrtxY2ub
vpW5Ae5hDqcMRbJKVYqWbZ0Qlm0x58yrn4fu7t22fquF/QMDTEAftCRLRXJxhS+8IdIfQG2XOCdS
ApsF5ks/JC8byN9tr5xo+dPCbTlrzC9nWvocr/xpLFdXWbs+CoN+meq29TN5MoLUpPGrqLzQIe4+
lVth0cJmJPC9+G4B13BhUISVVTwxDz5VC5PaUI0Hq7S+RkLyTTSNxZPljd07RbJdWbfoLlqqmyJf
H+Oi+RT1K4kuBc+zUrWTrfXAwSxd+M5J00PDTV8EURgObUn5rijLJ/o9x7XRoawn8Tch3ocekQEA
1wnJUiUL9rz0nwDUYr4Xc48SwzytkRUKxvq4kM5RhZhqRCtKssicVKuS4pMuJsLDjLWo16kdt6Dl
34olflmX+EAL41s+sss0dTIGQlPUwdrQkoMsguHpzFkHK5MusQpvVxU3HMToKrE+ebEcWAmzZVYR
VJwZJCF7sVJWWyfw7qSZMzAlryZ5Sp8nRTiWGsvZKoWHUWMrB/1j2pu2DwjgTnwZmPvwNvO9XGOj
9sGaXE0TYmLX2nO3j2Ay1RDvYtJ2WawpTahatJ67SVIfJaBQ0I/ZdLW5SVZXrdNnTeHkHYTipgEp
4Yqi5HQKj25ldAIUYXmEaYZ0AHgIZBko6cl59ECv5XZIodpaW4dCn8bC2FpD8btiay7xIPVYsifJ
NR4+y3HfKZ2xXx5TmH9fuonmH1isT3t816dQ89N8rvxsk2DcE1thU0ZQ09Bkc2XKTAcDKzesNNhn
aWhUtkAg6MlFcYUM5pd63eHvU/1U1pDhiJv9YR7IPKv4W4o+e7WwXeU5u78IKN1rYyJHJarqQFv1
7izWBuYHbSd7iWr1vqCwQ+KvCkuxYWrSPy3sTGXvFqZuusxAyW1g0bdihpdhLEtXqcGqAS+GPQym
1CPWwdPM/a0iqmCJTgF8SycOA5S86Asy3KKSPncl205RcvAug4ZUwspfApKvHVBlvV0Yyf0kyONh
7ZiouUrNR97PF12Jv9VN/hTPUOKmPcROgIchfQ8xlS0rdxHRSCnilbObROYD3BTCaR3Ry2WTwrgD
9gIodnsG5EtlTVmF51jkMFMbQJ79rvEI3X4Jf2yGKZ0FD7GkY5lodO0wQaZZtDoEPY8AGIdgXuTe
tyIl99IJb0FLK6wDIETcZFVpPcUV59u+scQz77/FaGXvFTzQY6cFu5P52xTrvFReoPl3nERZtjCM
OdVuMUkG/0eO9r8hYX2TgrVf698SY/9nqIVB/9GhG71NrfozWT2N1Zc+STvS1b++TH+XsP7xcX8l
rPpOoEJfBzivCsWIjPGvhFX7l2KhdCWjpGGQsaL/81fCqv6LOFZRDKotoJblXXnvr4RV+ZfOh0C8
UlCoUi1Z/k8SVtLiVwmrbCl7fUUBmIgjBhk1//6TzlJbmzoFYjoz2pRBJRBUIgHwI7qWPZOuN6zi
lKRxbJtnegTWIa+M2uXo1s+63DRfIH6u3tBW24ETTLusAlvujyi8ott9VklQbZgtj2A4ZK/Lq/Ew
dgN7fNIR+ZTx6k+LkgYbvWhPEyOV4vRcXwHIhQxEZ9Pf5JpUqAel1m/6YZbyL4pRrWHZp1xl49NK
jK2IDJvErQe1dQEFFUFpkEaAjOjdGVgyCQjnstDAM28a9oWtTk7ExKYrIU5irHt2GhNo9EQ51kZT
0cy1jnO+eJZW5dasyqu0y76VW/oM+1lBi7C8woPxUU3YtZEGOpj19rkvdm0EWA+jVVwJIkAkgOap
ryM6gcFq/URbEWZ3PYDs0pqGAi5Z6qbqaATBo6Yom7/IZnRU6dAejUHYglTLn5MVKmyf1PexMZ2X
Zk/wUnLqdCJzpsCwb/zZs7GfpEmMPqaZcP9NJ2YPLeFNmJZpcm0O21CBB9nWU6QNq6+vE+ExgcmP
zBauNYHTYpj+zpqyOzWSrpZGv0A0IcnVl5umfRIHrkYH9KmYSFHgqXAYzozC/iMkjZ/ohd5XK26s
29B4MnJJHOtVSX0x4/CehK8/0htTEienkoZzsrK3dWVi0MZXQQAk+sNYkZbqHMVgK55aIooDVcnl
2BdY22zyImpkzsDZajoc3gTl2sGXbcediBwzvB7ZIlZaxIRzrZswS8+zl70MkK/7PY7Fk2XliWvF
ElxnEaTCnn+kGRbwRdU3T01mkR1JxKrtpkhXkJ3qYDY19bLuU2dR+rMFPNq26mm8WqJxvDL0WG3x
eyaasXujlO8KQqtnCZzELY6In+gG+3I6mi6dh6Bu0+cGQiU5XH2f6MNyaZbqqY+6+0ill4i28X3P
3WYtp6lY3kg9Ck7bvCSHvhNyD1TUszHm31ZwBq6qFoBQQdXZhtIvx6oGuKLuNQ4r4RArE+GY0L1B
EWmy5YTnHar8m1xrxLDSLeEJaPiyzjE6JQzKc066fs3TSy2SGtSyhvU2dPLHMc0ISiNjXOwo59zM
1uJG7rRgWITYVeLqvltZZ6uVvGirdDtBkbHnsWDapdWL1tCsKhLYLaoMfwdZnIpGlbqCiyRr6zNQ
zVY5n7M0oSVHJUWIiRSKjKEF8AW1OVElJbCGuUZ7Yo2vcMMbDlOkoZQQb+dZY84sGu9TTAkrCpRY
GItBumqWdLlOZfCdW4+wgZVHhdNoPXwfC1oSfAbNmSWSLTHnAzSlRSrBzDY4d6SfVdJ+omPWOOOq
73R1SgxtHSffhtr6CpSgPUZC+hKZqv8j4JUMoGUqsVM8tdqNwbaoyKIS6lWp4sFOOcmKGYDRLHpX
jrkiMk0EeyRDjCToOUs8F1S1gtrMRXdSVwohGs4VYp98m9L5vJT5C5Tp6bHIiHlkcN5gxYinoKfE
4PGT0pmzofLHWKbuV+Dyqsjdp9yMnztZ/GKKE6ArpU2BEO0BYTTmB4myla3mlB5ytZZRyyOGMbWJ
nbaitFGDWEephdCvWbX2OIoZ7XcqZtfo0G2BuUTtp5HMzzPxAboqp6p7bmp9tKeUfCuaxvOPeaNB
YtgXG3w0kyWFNQFqJnm3BqLEJCM+SQPBJK9T05S8SR3/MPP5/zwEUSR9lxF+OwS5b7ovQ7H+GW70
PxfI//zbP+MNSf+XaiimKOraD0HJf+uWSpL0L4tiur5LPaIpqHK9P+MN/kVF/48/EiUTaNdutv1n
vKH/S5GhjO8yvKKlyoqp/CfxxiuBT2Hnn6uITP6QTP4pzOiSWZnoqBih0h3xJUCcRndLOfpQSZIv
dLWjNjV6TtcjPIafRuk3DO9fG0l/X/AVp7qsd0UnNBVC3LVdeN2+DKXGNrf0ERzB8z9f45WG5r8v
8tr1RoylOaERv4b5eDdvqqtWePNquhvHnPjLc0QDf0rlU4eP+gYeYuBAVqP33MckGPg/9Rz+vvqu
7PjTmBY61p04sQihmKEYWJL/RgLVqs2W+pLg4kZUKdQAUKbQ5whLeVWVwTvPvQeHf3c7/r7yzuX/
6cqKJaRW1QrAkdkmzdofujTUJgkpNLoN4nQz0yw1ct3tQJhFFM/euez+7n532f1d/3TZnLZIq5lt
Ha4Uaq7HS3E9fEyoMD0igpy8c5F98H53jVcKtIKUyEO/1VFYTYrbqBaB4uyv3TU9C3eswRhQcHrn
cX4Nwf8eReL/nx8HSxrRaudlCWfd9CHVUH2kCISorhanNwUIABr/PtswuciDpgBWKTvvnUu/9QL3
W/ppJHVUbZJNmodQBVI3iTcIi/laFwfIL1KSoB3dM6LqCRy9m+jSO0P7q+jC38+7z+OfLmpaC2L0
BnZvuSyCuLVcBVU2YVJ9iyWjLpEfbbKdzuofOStp5O/Fkn8vx26qr1Mb6gqr2Q6mGTafmvv0uwCg
ZHHo70Qfu3MEQfbdefnWaL7aa5B8ykwlV9rQEqBTKw+lRIVntX5MHyxt3VhxWtBRUqZ8EN/d4KQf
/q3/daqSSv46ntpMxDRHHfhf4HBO+ih9qs51ck7u09Y8JDdVKB/nEZ09bKbc6WuEubldXKrz1AcL
4m/21yg7SQl6e0fwTBeEMfvHDODKl+kKO3dcxM1YObdf6kt9V4ye4uZe62vaWfBITA4dP77NsnA4
m430sWhpVH6kCmh/Ne1WdrPFNftgUI696qA9Z6efh7vprjfPwCid+soEZuP3YeatgRYKp2gNl8OC
IbsSHVa/O9Yesm6qu4ZVAFwx6r8m5+7SB2l5HILuYt3pfGKBednyUN4Jh/G6vWkNNAtu1eg5+6hc
xb45+W0Qn+ogg2/vbV7WfitukRsVO3d6VneN1YtwnFN38TsfQn92GoP+v7czogH+6zuR5tKKC2GF
Dm9R7Rp25BLNpCECxT9lN8aeeEYKClaybfI19e931tYPsdzfTYZXW7IAUQCWpiiHsFPsBlErA+3b
DsRCJD8lwFXrKaKF+JRKeE2wrUxDc1Omsr/SSQNP/M5dGL9fCVQWfn38XF/YPOUpCk0VKldN09Mi
zDbdGVhVD1sG2gVkgeJjMYunCGlXr9bi45ZojkAUr6kRZPxGAt2FfvMywbRQZTshsE73ruk6CwTC
kxW2aXuXpW4Xgw0iMp6O8N/SA0G616ady5k4uq1cXAsCIrmzQIFeJmMo57GnOAtxo0cItzMh9MYf
jTVlsq0fslgKAbZAt1egCk3j+hkE0nW/QPvdCQlFrN4sknZewUCDXG8PCoobKGa6K7VNwygvyVQB
kS9d8u57RA2DWOoR6ZJK6Jh5e0DeYSSB0S4IIMKoAJDUPMfmkzS848jzRhhCQfbXUc9UBePAtonC
KA2y9pNlxc+mILpLOt4YDSO4eYPe3K0mHm4r6pDoT5IB/PNJ8vs9HanqXy89JrE4aTlwBilqnxNF
citTcVOFECCCDBEbp5qpOHTKe3v6789M5bVKkNqZS6qLZRS2lc+jaTt2jEm+n5ogpO+SCRhYepfg
7btlMVBg453nfCOAVaxXh9dGBatcYiEKod3dVPloVw1tx0JxE7o7Vtac1O00aZBn7/55YN98qfsS
++m0VJVy6hWty45QqS3rWPTdB0D9wf5Sd0UOsGxTV9wgp3hT6/Jpi49W+M9X/n0EhCbTrxdekYDM
+0bPjpNpnSBM0RmdTr2FxKG+nhq+38Ogf77UW6P62lytFmc8dItUDutVvEki8WhqD3vXeYz7DwAq
iYxgtw8bpY3ivdBnf2G/2Shf264tW99VgIGkcIqGk5BudjTfmeDfyiQHziydUnbDaDWuf1QAuJV8
Nd7bpGXzrYu/2qXVftWVIiXkQ1o1n60gAqFhcjhk9VDa0mJFNO0pL2I+TrVmuKqS/FQW1jUi1cgC
XYCqnrZiDos2+two9ZWC1iYaqYqFfIuSOcIAWOdg9odcObZIP9do5rIV+Xl3EHh70gHfBtQ2J3uV
g5WURCYyMAV2WXDdbFoJbzaCqI0NfQVZmIPbSTZaX3fKdpqbZ5VGFkFi4k+4uVphZQagKRYj2LrA
WA4i4nWUXm2BwicBHVzrNTqt+SdFvszlKVI/aerdKD9Yy8dGfRnUx7K6lyY/V/zJeJkG2PLh1Ici
/FzJR85VLH1p2W+6Tw4d4nZTIExBEoexBrmYFuGBEhkymXYTUdwTGvlqMlcSkSlbEOEVgkxRrvNu
fAARCTMz47E2GsT5yWraELpHoK+tR0XFUdLpgCB0OEFCmtrLsubhlin3ejf44xqK4nZRzY+IWU01
Na11DZCYd/bO79Cop6zQDgnKf4m5fJNi+rHmem8VtGN6xXwRKulu7c0P6nCRapBMhf4AywTGdPkV
OOPJSJc7CQQwVaBw7XUvKTo3xrU2Ac4vWYKHQOPXWTAPFlFO2Xduk1VfNnGXB0qT29SkQLut7Dnq
hxI1xq1FPDtjMNCCovtjiqhl5A9Za4Qr1r7Fd/hfNmKldt9SgHxJ4wApywKl0mnFQVqZzwlmrQjJ
+GKtbV5RIeEz60Ebk9SBmliQ6IKudJwVOUQE2UOK7GZFOMCkwDQ1M535XVHjCHnxZDbmrZR0QTUs
HgxN12phpibOFnPcJHKAHP59sVTX2TS5QOgJT8QQ5SX0LXwk1PehuSanfBjyj0q+Ug0F+UeznzbB
3pYo569NRT+vEg9QZ0NDHcOi6c96IXprlqGPYMAlSc3vqrzcj825VWeHUhU0/hyQsUFXb1oDWUyP
cwwKeVHPVP7u59h4NrfF3vIBKRA5gMh3WDXtCu6Ovt60OdTNVrudUPJGz9+uNj2cxdHXqFcopRQI
UY2KC+V7wwz05AZUM9ws7WQirJKNObpRnxG/ZP0ut0msxjbhdpQBGlLz9AttUUicVASg5CriJ3ZW
OzcMp0pvgDi/d06+tdG8CsQkYP7U/8YxbNdw6xfsSyba4wB1EkSQ93TzpcRxbIgIqfTtCL3onzf0
H+Yov9tdX4UiBqg/1eiVKTQxNgO+dY4HFng5HepMvCgg8cueSnE/2GNz6QFf1+U9eGrMp3cF4Pt2
ZWrBNES2yG0K3REbSN/D6BoVDYCydfDuzkYiSAkiCrLqBTLjuZEDBnroq8+iSLTzLZ1lyAAolUsq
ZyRSu6bgQ4By8A52wYF4owyJz7qNJ9ryd7kB8QrWufFQzpvzz0PwCsL8V5qrmK9Coi2ZNlBvcR4q
+AnI1SkqjoX8UImfOWEA9eMavYz09rF5iZFkXm96gEkYPLkidWQR+6QlFCtnQUsaU2IOv9S1ZOWK
yO1Strp3m+TxO4fvKxnAv2/0VRGACmGyIdffheWqhAmHsCFAoo1nH/DRoN6J1gXXWcegH57LMB6k
K9pfYV4NV3I0HABNO11a8R5vUvkMVn5mksmnQmyPbcMwJ51T5M44IkZUfFIGptszTUSnLSK/h6Gc
t4a7ZLrTIzgc55WrRxW0sNrZIX6bBnAUdH4leD3qNrQiQWoiEFY/lDHipptTKj2N/69F+bKnABDT
HbRUvX7JnRzJaWlFL06F8taJyJ3Tkhi+CPOTFM/OLF81Gm11Yb0dlBUOvwis9DbHfz4JUalWAc7p
W075jFkoLA54/qv649IMh1o2DyboozRrnXZGFSDrDxUf38majd4u7AzdsYbP1SDapfGAaL2tLs8G
m+64vWe1qu0hwu9W1r7Sf4oH8fWIlbyXyJvRGJL8GlF1v5D1mxWJItixdCBDbbgfs8cYMl+7fG6T
W62cnB0cs+qjt42mUwz9AyIbB7M4ZbQXchwusx9JFpSX9V5rwdUD2IrROVLQCxvzveeEDrcV+Vne
XaPwfZUhSMHWZ5e6HJZaBIZuculvunConR9uFchMVMiutdMWIIrhZLoGKqU85pYRwIFzs5JzFYOW
ra29LEVXrorh0xgQXt8z3TbeyBB+ILR/Gic1QsfepNUWasXnCLEjtMTOHN4nEcFyNR4CuleXNrVu
5VH91gjpwyj6iSHiE2I85HFxURDjnvT2VupClWmercL1ptd0SPMPfaJ+lMs+1OPBAz8GuLh2AIo4
WrUn0VNMTvJZ77urOV5OplAHiqzaYvEFxwnH4izd4hw8oOCbGcoRzMYVkS2haK+bWQ9jBN+StnPa
cQyk9UkFBAm1w54W1KSH5dwYY7imDfzMyC9LUG38vxV1mqK6Lyajmz22c+bpe8Zc30dZY0/dDmCz
cTnw4DP6OfydpTPJ/N/bPKTf19fpN/w6HWs0R4AFZskRerlrWjgeNv0tSlYULafTOlwvAj8uTB+6
sNv21gfUREH+LnYhDTftaqFW8V7RQdnPlt+sjNcmrtuK0jclACE0MxBHAHZP4nrdr7VEOZN+X76N
z0gqXBXG/ED4HSrb/RDGuXkCLc3+S4+3HW4720DPaMNE2lnXj2vxYQMSluiUFebyGZ39kLL+Ubbs
nTIUauZwt9V1dlQA4slWMGvhkL/jUPlW3vfaCsxoVM0Y5kIPWwAR0Zp8UqhoNWglS5CQ3CnTT9UQ
P9KDPNXLSVcE5GrBkf3z2fXmxV/lJ1C0gfp2E20aCsLomoKAN091Y30p1fGUtDKQuOkEcxG6/3Bj
ZcWp47ViCPTe9X9f4YdK8eusKiqwJ3IH1jErjeuuiU4KMln0NW+ijBp/TbVyr13NGkS17PGfn/mN
CobxKmLpcoSAYGdpKH5aaCwqrmne7Hn9XjkpCE3mBOls7b/7dl8FB2IqDjgOWkqIysIHnb0ZAfVD
o31DN+2kmQ9l2rg1qu5q0t0I2npCXv+kkQf986O+kdn/2DJ/2hqntpIAe8jo6wPPn9G62pDZw40a
6SFOg8iX23dr7/vz/G5Nvjqt5Glbk20gT2zXa2nG5MYsP4g84z6ywij43UvfIs4qZRyVveICTuQc
IDTN3vMufaP6r/woUf70sBXGkQPeO2aYc1qWsurCz3aknFo54wmEFPFxCQEA0wFfeMi5rX8e4zev
+2pjLAqofbO6muGuK5kbn/a120aPKPHsvPeTxNDrleAuTX7TYr78zlXfeLWvjW2tFOm0XVUyXEak
76kD9tXj3vyHUiPbgmbYugTqgpDTwm8oPlamervEn9BBeEKQ6iamHq10YK2i95pbb6yq146RBa5d
owbCNmwK+QsGD16Pxl0qan4eIa1diifgPCcp0t57/jc2jteeuK1S0kWeGiuc5ezZpPVY6t2xnX/s
V6aSeCgTuXX9MSUZfmfE3yh17xC9n+OxXotj3H6Z4RorJ1Vxo4JiqsyfotjEDKS/mVeKxc2n1vDh
3v739qrXZrmYqGnLDO+JiH06xZt2yuiWjazgfVs0K+Mk0qyUOHXfeca3RvXVbjVqQIK7XBXCmNLf
vmHUrNNlUzi915PciXakwgHpJVfToj+u+R/BPB7+3zKlhckKzJMV8jbK40+g6X2S5jXetABN//3l
fyVG/vvz/kaaWjIADkk2VJI3kRn5F9IUDCry/ij1GBAof6FGKv+Cagv4E3SI9l+QpsQ8IowHVceb
UcNI4C/vgZs/tvg/TIR/34V9XfPcqZGqqvJ5mKbuYmGK8euCQRMNB4oq3T5AUf+orvKxS6rbrJPI
44oSgoRywo/mwOecgMIbyNPU38FL3Udm/Tgq2lna8WRZT61POGNidhdt0yEeGmeuZtgZ6WNeY/wO
OR3VgigLQLMugC53FGUdU/Rb79cuv7Xm6pGedojs+pNZayeQ8w8r4DfyGQFY9aa4WPKAvq/r71MO
BTNDSdvWBusBq4z7Umi9VBeCKQbiWWOXBbhSf2E/vx4H5WpB+ciUjIfaEB5AA19j9gI+Kg3asQhG
Uwi6pfxckgRXNenAotRIacoQWMq8/t7B3bKbEaDVMNMpUitIFVqKAodIb3bGkcuZ6vWprigiJUv+
WSCYtbusbFygVs/UQu6xFIDzIGnYanCWzrvTY6zUj+YsJnyueb2fsL0mwcaThzuhp0CK2eZcGo+9
tMROAp/Qo0R3UNUoQGCDEmbXK/aszvdxTn1c2OSjtUYv8kwneLd6EqYisi2LsV0oIlITHFs0zkUy
ZI17xoKL2nVPooxFkY90yi1MU0TbWtTH1vaRv6XSbRrBqiP6viIdUZjAxrSBH5uqcQHJivBKSr5k
Zm3rlGb7HendxLYQOHImxDltQ4VuhFkQ3eyON7H17WMWbx9nJfJWUbimKHgqMnLUamvvhFn8qtVA
68xFbW1JlpDs6bs75MwfRGu8CHQb5vU7Nd2bNE4/V1KOSktffY8RrqAwdAAjutqRWX7fyi52UdVA
DgIgLn2fDBZBgVJu02dWsGTrRytT0ItYnrQxxtXZuBSGYNmaIryMSe+jGowRAOWufu0bYINC6mmr
FahCFdkNsgBEgSCgs/YOFlYgTeLHqWgfc4lMw6gfC3G4jbbxvMrVnVSb0GHq8hGLxnssdWIogdt9
WiCvFNeKu6VD4RRrFiFGiY6+nlBsnWTt02R2WPFFyMNS1tQS9cqSKUBGfdW4bdZ9zyXecCefMDC9
nSzk11F/NxAvAY9xHNvu+2TmAQZLnpmVZyndX0Fk3i7qbjI5dZ7RR55gTpqdUTefjNbXW+kKUUTU
68boWiEnc1hjn4UMNzVMCxZtfZGl3p9kIRDBa4uNjOpj9jlqxKcZwLlJlWaci1tg4DCQZshawmg9
IJ35FQ1Byuda2Azlj1ubCZgrUXjJE/RysNJpBAZHnaUr1UqeV1F7kBTptE4ldpezeizEPEAU5K7P
l3uxFQLci4PVZFYIavKMiuSdKC9P6Ba+TOTlcwt9QpZP2bo9ZbUeom36NFfl96WRT7NG1vfTJv/n
Zvmz/fMrCNefeyO8dSjjnBAoN/+6N4K9SzEYXrYP1Y4TjdrmUyaBWzcr3K6a+Ou8UHox9MOG/GqM
tndWTi5l+sM7d/FryeSPu4AEr1mQDyhkG6+C9hI0Utt2nchdlI2nxHAvm1wL2kmgXVJcWUV9nzX4
kcDnatboWHdgsOMUSkv5R3PuPzr83ySQ/Mwf+b/KlN4yOGH3pOvt8//+e5UjePkXyvN/uilsq3H4
kv6P27H69qX+Gfb574/78/iXIY3oMDjAa/51yP95/MsKjvXQSVBo1gzCA1LcP4GfMsY/eMEZFpBP
w0Qijbv7E/jJPwERsUxRBsWC0IGu/ifHP8wUpvDrTBDtavFVDKmx9ox0ypRzFqan9thfqHoFit3Q
1bLNs3zcv1Uv5kX3kHaaDr3D0XCU7sF84zxwm14QGPGqMzWZIPJQg/Oy69lPjzhDu/0xu8q/FCGc
LFyjqes3IdHwCYsHdznojnSInNyVXd3Tj1OYe1OgOiNfLy5SiG5+h9IgkKbllDir0wbtqfdUBwzT
iZZ+KARQRVwKSEEXQnA5iL56bP3cz9zVEw51oB+b+/iouJKbX3o/XezxLLlNiEvoQTuUlxhqpy0d
FHcIVBehTgqyqW1e5WcjaC/y0bjW/faynhNXD9GjPRaXNJwCpEQDjooDh3EwHs1jfRvdCJfiPj9a
l/pcBu2Of/JSR+I5qdJ6wlnzDQeoDT005M/P8AKp8FH04/z9EN2MNBiXZ0BTIY0QL+NjlUNvfw89
XB4PD6ltOeiTu6kne9EL4qH8RhPoP25D9aSAT3BbnxMlwOkt7A+eeBNdLcfUr310lh2IjcHoVy5y
+Yc23DwoiqfRlfwu0D93J4qXB4xqXeWIbLQ3Hww/DyV/vqmCib+a78rb5LD51i3K5n0IVO0WEriT
++WRbkHuE8U4lb+6KJY5eOUck2N2NA/Ki3TMb+A2fLWehgBVfr93O3t8cBC0dQfbcCZPO/ZX80G/
rkP1gP6uhwVFIB7wVghgb9xG1+vV6raueBBdTM7s1tWvszvxqvy2PVLYgkAT78xAfEic7oLDn6dd
YD2f+zC/bz5UXhsuL+IBj8HQcLG9P6Q3yWnykY/3NZBsgyd5eLyd1bPmFn5EO2UE/Wen98aNEaJh
xWhjEudATMpvqiOSyG7mp674ERmLIyfKRzI6l4YEN2t6w9eUr1dXDNS78qSEY2Bl9io55kW9k26Y
iX7kpYfCa1knqAXdfRtPxQfpJn1m/fCb2S2dXz/FMOOIt8Ihvc7vs3N2hdbwlX6uT+ZddjZYAd1V
FibH6qie+ncM3WGpvbHU9/Plp5LLXI9yjZSydIZW7dHIWQ6D27j0zIPRxu2Qe+jclxfCgIPBqizC
JsTG1aOH6wyu8EBl1u698ktyMzuFI9qCOxxmD86Sk9uPqZseUPZ3MC+Ao22ngeR2ISvskAcS+Do7
+5p6hscsclDtcCRXORiH3DN53wqzfDip8bH0c4eGm4Njp0Nf2V+C+lY70cr1AGz7sZ/66XfIm4h4
4wHUf9+eyw9TMJyonn8w4TUEqb9eN4HF7M9rZzrdCQ5mvI+q2/GzIYg+Jwc9LE5qmDuRW38wP8dn
OZQucXqF9YJ21q+ZkGEcyg/bnXZHenOYjsYZ8f84RAztqjhtl+jQH9RrzVfqG5PfjuzYgbt8Xny4
zEzvZV8Ph8kxbYmfv4x24Xz5XNhfgUl6MKvs1Ual1sPl0FXsby8Zf48ft7v/buQAd3NWu3T5JK8P
teN8lQWTj4b8GQeMYAB+qR0meuo20vbeyC+nh11BPkCLyxNO8UdmnNs4X3RbDKEkO2Boublv7OFX
qs9LOQun6mo7INzt0Xn3xpN1Uzga3+WX7TAcTM+8o8mDUC7TQfZlX3MBh7kA1r3Cqxxi8lC4Xo/7
dYvz+hxfIwtGngE5x8GA/JB4LIGwDWpP9eNA9BY3t2H3u91lcFIXDpOHQ7CjOtIJrrODjs4hP8z2
bHfASUeOmt4T7NIe7ZeYE2Fy2fXtxUXs3wWZS2IRZvxWG4h3bZDRCTY+x27H9Es/4WPAQlVCgRNI
YBqjOO7Rm3ajOyOkdW8j/x8gSegmx+ZD7I7OTwf/72LCP47G3x2Zr+Kw2UhzWaHlcm49/bxxlNEX
9dHBcNugJP3inXTuduhc0+EJGMrRMa4S3kTFWbUwFJYruPf0MQ+jp/Flymg8QjU/rF5pf6ucykGh
00Yc2Z8YScNt/OK4BuNpZBlCvjrsS5Zc1F3cJ9PX/enA0QwiODtQxeNU7L3uUCBfx7TZD0n+wYV3
5cBJ9Cb+WvelQxeax4iNqjuYbOX4P7KExafxWIT7B/aBzhwTnfKyHFq+Stg0W6/nv9HraJ35wI1t
09l/xAz6ss/nPqB8x/e0XMP8jmA+bMEbWUwJmctk4ewsPOz+4a0nhRmTZXD/eJCMQGFidoPJcBHO
czdmZRbyV2cqvw5G6o8jTyczfXQehql1YdA4xJUDuxdPzto41F+yBz6fcZXtzok83RP94fC/2Duz
3rqRLM9/lcE8Dw3uC9CYB6531dVu2S+ELEvc952ffn6UMyttd2ZWuwcDNGq6Ei7bsq5IBiNOnDjn
v6yMJ4rBXsJ/iP25nNWZHMI2p4Tr/IFjlNdwS8sbr8WpXRbgF2Cs0V2IvulDd2yYO2qwuvTAHWhc
jr4veM9gWYids1/yOvHJdi0fcKwEOBouVwC5hFyFie6K3uguLJzF2bDa279tYwaYgZeJDDB7B01p
NkYYcCwEYLCsRhbdvmQL2qZy5Vl8TnKRqrRLnmETND+hJOuGbrjfHmdLlXp/OGK/6/MhLhQGDBDf
Idjb1IMsyeCV+/UJoffDwnB03LXJuyefCMKgPsX77oBWOAOuB8Jle9NoJu/gyzFhocP7bYAAm3MH
OpdngOpvl84bytm2xe3GRAV8Hd7HgnMlN81R8H2Qe24+4xcqhWwcik+TZmXCcjs7+dgH+k7f9ezK
iRt61k44EoOOwvUEvhsGnL9dSyXL29ZI5KZe/D4xJbaKiRtNnTrAUhajNMIlG49nsPK2KVGeiE27
fJvJRBeRKRYTPEIPAUuGmLzDqdmwOm99Wp/iPR3bxY1BoFc7jJJatro0MJjfatAjcM3ME9mVmy/U
jfetL7Nm5SAOph1CxO8zFQpyACLfp2Lk70JnOlp7oHnBthx6vgVMnq0QgUcPxKIbk+oSoh18Vvf9
i0oYtk5brMqDgSGVmdLbow524paMKDUdLmEwq2TGcvEY0YAldWM+TDfqFTGNd1240rlwt/GuWTaq
k+1If11+mp25E28EHqBDjuRjRGaXAYZNNuALvgdiKQuSUB9MvJfpSuLTW+BX+Ey9H1gJIbEIeWBn
ZKNgXZBGi4F51l50lq94swQmW0zrLG79LAQVYa3iM4NXPU4sx4I0ABsXNpeUd4PYMuMNA9Y2fFRc
SCTIXx3Stl3olm7tWzwnIAcCgelZbuWSzDk5g9z7DKwrHpT32Ca+z/DZl4hY286zrVa8kbcwJPKq
WamOQv5Z8+gA5U4dkCL2kZgxbZzRDl3Jlj3JB3cy8bH3XY9bGU8xuQVKn7ZkZ7fx1+pqG+rmoHGj
OcNA9OTfa88iJTeD9D4kxa4vRdCQqMSuQnxqgvW46ufyUtwsr+i0kyigNeYhp7xrd0QOlnoYYFoQ
WFcWLk9HTiVezjrOzhFuEgRp+jxudSh9QBeH6FAF+XKC+RJf5mNz7s7dKxRhe/GtAGSrQxIEYuUB
Yfsg2XEvPuoZDqAFnwlmx+4UNA46G3A+MHuyB7KkKqh9CPtkUCS35DkpR4rELpyWrGhLuzAf5nec
ZpzY723xK8KanBksp/a2vAVNc7f0l/NwhZayk/ogKaFnWEFPooZGJTIX/HgZrknihXsFwfKreod5
hteQsmNfsq+P2lV4jzh7zx/EO+Oh0R+W1tNPJGJe7BegwgKTo4QW6IrDKcBOGBbQ2Z5+PxJM9v0x
3FcPjC8TRXXly8ApBBHc60mwzdpOHtS9TAanfFa/mvfqdRIwPHxvehdxO/qn5BVA1FG/LgLa336B
Sj9y3Pg/O9GN4AleuysCtkjSzC0PlVZb86JA8BqeE7soJ+LLIeelwsFZ0Blc+DdILpNJaQFfsBun
s6/JTZ9RoECLe/GyE6L3FecaFFiCya890rwd2olqsytxGtpbnzUN9XCne5LvQtHVmCf8obrnm8n5
ttcLgNGHAaiBHWYmY+HhVvvtHGa9vzeLH9j56bM6H4XPpKdMQKE7hbvONe3oHgVseZ+0+zWIfcyg
3PSTxHx4mXmJ4cvkTv7sPQPxJSi0tmmbrETu0XAMT7WRsmV2dS5C3F7P3xZ3S0NH0m71PWtEEIlL
xKC4gFVy5uJ4KbrQM32QlXx1wUkBjxXCao/pKGqlCbcjv+CLu2+9+GrV/Plt8Vsv5HJbdgu1Zeb4
1XCFnJ8vs2xNrsRd2FYQmTvhRvZ1HxIGt4Fen5si3fU1v0XWGC1Wv2Jz29I6kiDCWsicrnccRM+G
x2wnrEd+6hUuhTeuJfoS31MTG9hzeHHMXee5dxQ2Wm7e2RYNpr382l4A2kj+lmxvk3s9rM7DWxps
+ew2XNsRpLc5QnORhS26dsSPAjEKc+EDCDQbbwL2PNJoh98JQDIDnRKQyM45CMh8TWLf4SezLxrE
fxqqZNJbViccU4dNjcNoSbBzgRCyjZrbczDoHEOD0sOH1h9cPOx4kpAgv6WDoIFJdVPP9Jv7iuBv
7fMActQ7eYpWPd/J9uvMF40HUHfWgXl03+wZLzalyeseVx8iDkHZZO9FTzUwd6gF2GykwVZ/6YN4
C8PeNsocAQjKpAWnzVblrSNjFHxk2rzUwwCejB9EnttzwyRSfrwXD8lVut9ybBMfEF+2OYGo7szD
wGrx6leO2uww23FRIKv4+/wbbvNfHGN/Yl4A/UuKpaqlM0kqmWaB2AiFJfZ17yt5igc2fmEPKTH4
Yic3uLDGJjtSC6JyREzDeYj0Cdt08rMtzV3daJdfb/nWvMf/kAoHgg7sChK1JDJTe72ED+E5POPz
cGn36Czt6eFS4bDIWDuHGhNJ9XTQqBl1j/n94kW7fh+S702OTsQWif4UanbFoTvn/ngEgM0vsNPb
pnHuj/p+i4iDb96N27GNOxw/zh9n+9pgEyqC7mG1y0t3Tu+6120bkO63/Q11JPh+2k6yK7aA7sY4
zvbLyOKmh/Meqmht8J+4xXl2O5XpHLvabo1tzG3YOhBmI6oVTurGkJ3IM7d9BUHMo0A0lFyE1t8k
El/qR27dE7RTHydorshGs9u2lJWD5USKyvUdKifO4udcInW7LWn1t01pZr1NLmGC79lytPBm9rfs
RqPQQNZsy4+ru+UGW/lO9mq/I5BtA8FeGggBnkDu+v44MKNJChvCFG8E619PZXeu9uuhVG46neVu
V5SyRiJ6b09k0kTy2UlRZKBAhE/jHY9OGKDf4o2Pws3KQlO82VMOCUd9jV173LExBwvxUvFYHJyz
Ej8lVzIDOBOcj7Y8EtgRGeKWY3Na4BlQYXO0/mJd12fxI3LV4P5EUr30PLG8tyACoiNynIIkrHaA
4CZMQcwUmZMTf245ah2RjfIfUjLFYd/a9P2IEfnNrDvxod0CyG472nK4Zs1OvEcSc5sFeNlSxIH8
Z0vxFK+BhUn/8JB7AKCcLTGcGbhhz9ZKLKmJGltKV5OWUckhqauV03YoMViP6XvkIo6dUJ69iq4n
dyYmbSUHGr1Eqpx89u9Xq6T91Wr9CW9TZLWW5bFpnMNX6YJCamVThtjyvQfxdr3TMxt0sr+6WyJr
Ehq31FLyy2t6PFSZ+0/aPrnTrqsjVbWb9QUBn8v0ll2hRrZjj/fMAwhGP74g1+tt2UN4DXbmbjzW
RylQDutbRX0TTLKzejJVzsVP9jqJYX/iAE0aw9F4P5ISc4jz291yyck19Ov2aDysB+p7brdn0/Sy
Q8UUSU6I93LEPH9icyT0u+IVGr3MKw9d2b18LX/qD8WJXYiEFgM5argDRc6G0oS+6/bWjRm50wvs
t2bf+BC3j9Yl3xPfieKUz6m8KRf5qjsae47e3nbATwNr9/4Kfqlp8y+G2LAMHWnwv0VsuFX2tQKn
cf+cvaINVjz/2KL57fO/tWgU6YNpKHRVUNswLVGnsPNbi2b7F12VZFE1IZ+ZKl2S31o0ivFBVhUD
MY8/dK1/a9Fs/wRGUjUxsZU1mHr6r7Rofm5C0pzRVBN0honkmKKhBvJj+RboxlphzlTdRMUb5KJZ
bEE9dy4kSnzDSg/7YWRB2Zrxx4wpcmCm9c/aoD+uYePf3cFPO2+MJq1itdwBZFY7h5zTgQ+vzNSd
zsteazPXRGxp+FzovbORli3h669P4f9Y3/FfbKKj+yaC12bW/XVv8viMCXKSfT+///jYtwlumB8M
ZOQ0Uf4GQJLpNH6b4PyLCuhHNUQNxS9N3QCKv09wmQmuK4aFnqVsvSva/d6DfF8vaFgDQTJEJiZ0
+l+AIP2FUgIwpA01+V1jIjRSY6q6JQyifDpjqcbRFNVoJx7zL+jDBWDZgxGqeTMOTpIY+wT9BswQ
DlV2h30btWjpZooAiqfYx3roZT5HMuByI5epq5hZBnoFW1/EN215KuTjnCO8xB88pSufMl32Leum
H5HujM2TIbVB1gj3KzZbUrZCasmvV1wlQcTgVmdklwmBXC+eOOarCOiat1jlfp0hx9iaMfC17iFL
yxeUl/eRJaXuHKfIKWjylS51p34TjC3MdmNZ4Pzaxo0fKQZ0NAGSG8AxN430FMFgLmYtpgPfzbN6
oAxd1L0KbX1r5VMQ9pzm6gymVZ0cp6n/OEakpwuEwPirgZQUpurU3UTjbuPy9+lTGL8NXRGspfk0
IWzlGDjdJtKlUbTaU4fxWQt7TkbVQ6vKX7UU+Q1NkW8kcfUWpHCwskrvs8KUz62WiQeAIZclaiH9
4GbtWCX9M3PpP0vJSNOhryRvkafHotauVkOZDtgA1E/GstDRKdIx6Iu2/TymiTPK8+JmfduSACdV
V0Mf0rGeinSVHo4pe2nYxoFsNCqp+NqZ1yu2EleD3vCNUndfZFN3UFOUiYFCIJwPEGwJk/qhEOTk
Qa/WdCdV4imfcPqrxmWEgBF+A2H80i76fxOCtgv9V5PX/BZcgCP+dXC5fhbyRHiJk2eUHoY/iTF8
+rcYY33QZR0bGNAJyFHJG8HntxhjfeBKpoySFl6oP26iyodNLtOwDEVX+MgWmH7fROUP+EXgCmFI
7KNANH4txgCL+HOcAzf8fYyx5KVO61LAjLNSkyDULWQPBdxnFkz0PlvRGNqzbMW2JkzIQlQJ2HPY
M164JGTrci7Xe7qnq52ZZvJsjG11aMU5etRUfKgxJ3hKp+7zPDTdVT0ZlLXLAk/mkeVktuhPk//a
WlwsQLzq2llNgRM1hpxBnlmHOM6N21iZBYr9ForyVWdehHCYTrnVZ49alqlPLRroCBujm4FpbYUA
aLkp78MXM1eIdl1Yh74qC1AVFO1O0p7lvGidUUIyP046+gWNikfThPFs16VnUxGrcxnGy66qQyh0
7dIA9y65y4Xv3mmdML1oSRnexSA/oUAikH2aFl3/HJEtHaJsNby6MRoX4wjOZN2CNUZekQSU0OZd
JQurVyVVUXZBvXeHK2ILEKksX1awbX676tF9CKzp0cAsCBlKPMvlLGsPgiVJuzJKlJumWhSPY93q
53k2HGKpNFzs2Ta/N5E/ZmGERgjzy9GN0oIHbq4TNs0NVPmyo6akWtHVFJVQ3PAA24dayKl1qoeX
TsFKDSUQzUDc3hQb5KHb6YDRdXUA6q57mtUpeF2X7x5UeXoe67I+L4JeXiMdVOJstslR51kv+rGe
DYHSVuVZ7XV5V6dieqVDyPk4JGPt4Mls3OppbF3AxgmnMqrGh6XK80NbabTRIJChEVXkl7Wusitr
bqhfo1ZxUkMZgmWNK5Nd9GGI+Q397KmKY7zKiel9OlKl1+F+6jKnpxnQN7r+q0Scb1YUk+MUMT+x
FTu0zHrHnBWiYcjp1zKXx2lU0i8RCpRnLRlvQI3RaW3Z/jCfNi9GG8Z2l8JVC3telyJDbgmX7lUr
Qrpsalw6RixP/4lTyL9m/ARl8dfx8+65jP4kavKZf0RNFYwXPWZdxykan5x/RE1yNk2CcwTSizwM
kb8/MjNkAWEj8T8dWNnmxfRH1JQ+IBgMAp1jDHkWsfiXMrPt5POn6DDi8vdRcwojlWw+oaUhz09j
MtA3ivoGQbkQ3YoIOQVMsgpP0xNQM6sZoWw047RRiniuRQmiBZY6OHW0sftQQHKbJaWMXVQF1bny
c1JUkj0iGX9ozLp4bqNw3CdCiEe4tvbeTLKKDlCn72Y4sQ6CAzONoQ6Ib5pp7PXJS5MbdLojub4i
WEDezyyAeta0nIlxhbPMYeLXGL83ttHq05dl6sXDUKI5hSSfeCgbq3LaYSQVJOs91PqoemZTt5tz
pUxRtlCRQsLfmJWpiRLKZKZ+Y2Uo3s9GpT82iTw4RaXVaFSI9GumtXLLYWK/kEJqLxhQO9jNzWSq
iN+MY/1RSK0e6SF1g5XjLpBY+I2tSby8AjcdfKs1qACbSA+VIrR6uVMKvOZToDRVubli1DgASD3A
btIgwILcjj4Ykl0ZALhV5EAXESq3JgHF0NLkPsoXc4MAD9QwDUyzIOzd5qoWezEaF9M6WDxEg/jR
EE35DjrfDDd6pejegx3N08i4NdF2D/RqWs+avIyu0GPwXCbd5GdGJfimOXYHqEu7UpefzDmLPamL
KaaqAw7dPWZyVqgi1aCqdLmQlMV3vc2MzWCP7vM038dNGpjz0tro3tJtVtuznqH5jrpdjCb7KKDi
MaMGNZuBYswGkoXi/Yqzrj6l4X4xIrolg0af0uwLO6pxZWjwmgfJP0e7ppBv8G0c8Neb2tOA0u4N
UiHv2lXU0Pvc+twpPdWxelAO0cwJVl0rdTeGYv04GlN9N6KD4MbRYOAlaOpU+ZQ+JAkF155PM52J
OWkfh6EbAmOdACMKerHDjTz/+B4X/jvB3LTW/jpAnp7rPn7O/yRG8rFvMdIUP8gcQdFNVb4lgt9n
liikm7phchTlN6LdP06vIgQa+DYWLmKkBoTCP2Kk+AHTMZxyKdzokqyI2q/FyK368TMcCL97iSt8
HyM7y1KysWmEQMbOxlG6zYLTzA5lluzLmqJ0PcefSqaNukifZuo79lBMuO7WSHJy/gkzhDMGpfok
AdvuivmTXkVPC82YAcsltOGWDgDNcCO3ED9GqXgLcd8U5OUpXqf7XkpLZ7RWTHE7pEv7WneiLgEd
p8RXVRjtcYfF9jyNfau3roYJvINlZAHifHSPjTJDZRieibA8qzFk6hLT7KzVsQdqsQQZSFTzNyvF
yKlKTuG4fM57aVcjSYH2y73c6ZajSNgk66a401lkZCm3ZTveRpjsxJ3+Mvfqp0VMXgf0dBYYKHYi
yx9TZAcGzL6G3vySN5x7lY0LEc5w8AbjkmJ32wHvrOr4biYU2x0+sN2I0qGcTm7F2aTKpfsInwV3
0drXTplu8yoEzVh5ZdzTe0A0YC4H11wz0amK6rxYtJWTuEcGp6TsLcc6zhfjlYgbCAGeFnCSRF9r
VHdtNiEXpeugqRP4DAJ5/rqCw2loPmDHq/Az4O/cagQNR8snVGP1/sZcK7Aw+pUlZNJeRypJEI34
IUP/wkqsT8i4TWg3gtkxEIZKRNODUWq5q4DFyrIsQGT1fhctGedjsb9HdXPCyUMe6a1BFAkaYwW2
PCTzKdb6ZNd0WSCOBe1Iaxgva9RqX3G+xQRdecEQ0dwRf6EAzIqws0LkC5ORllstXlvIlTu13CcF
Enm0/5am9FIDc9UKO42dmmEQjfis/hZnlTemi/WNRP3/cyT7+1oztqLt0H0fwrbv/xa8FND/pkkR
mEDDQew7Y0SF+ppuQQwwMU2ULX1TPPu99KZ90Km4kWBAx9Oodn+X4L2zCVRsDCVKetKWFv5C6U3+
MXbhlyRyXVVEDUeSKSRb279/V4GrsEyTuhDfhmJc29bOramRbDHF19gZzXy4a7VxxC2olU5WjZDn
FBct5seq1H5BJQYeitF28s4o1PohleapcXrB7J8rTa+futCAatcMkgEKIO3r1jHGJC79Enkz1f9u
y/gTTCYj9V0E3p4CRqQF8pISpoks9la//u4p2poyotgKkqNJC6CXpN2sWHE7SDG9cyvMcLqCDl06
fPr1yyok4Qb/p6gUKn68rDXXGudfS8JKCvEiNUS5hiOpWFzWeT3UOOxNrd79k1r8lnj/sdl8e9Tv
r7kl7N896gzPWKn77ZoibeuwxkN5Qp6zaeTPf/9w8o+p/7crMZqYZbK7Mm9/ajuIbWIkQp1yaJQU
KIxFhY8AISbbkv9yFO77xVKPRbzJ8FVY9oFyICOesbdsvTmJ9KMg4HOH9eeEJFkmIxhUx8rmhJwM
oF0qWXoWtUJAp0dZhwFXSqu6rpWOMy4H4ix3//5h4Mz++3GTdMC52yFr69j8VAaShlKVyypdN0XT
KMdlGXU7bJLGl2IJc9fC2WX2yJVLRAbLwZg9o1DahDNLsz4hbWYkwTRpgMGnUTqHYblOfisNc8GZ
vRlfY3Vh1WSLngJFM4QQKuGgVoMNVQwZP+n9MeXtidVMzpAkqWFBrkPOkJh1NQNa20Zq2sbMiqZ1
K2UDyilh6mPgsA1vt410so15gwYbUPj3VzEJE+hF0Qxp2atmhL9YreBJARdTfV3Sih1mJXxUB00x
KzZXTK4xfh4wsJTWdX5T5zqanJiLSNS11YntvbeUt6xOVozEComCc49RW2SPcqg2Tq2M4YzlA8aa
py5uZ354MZcY+3btnLvorejA3FWFTAN/CFnyoELFvNuFVNrNZIT47tjCDk0E+zeVyk0btkTnTNLX
WfOoXcv4OzfF/LGEWJkgayUXvW9Fw23eDuttivTKPRX1GGaOZDTdtRhZ5AI9Vta3Rd5X+xi+6+hr
azetX7W1KFZvmtMEXJthzfPVTKIVITErJMAbx265rXCHgV6rLxZzu+vDKNDzTNHsXE3bzFnQqEJF
tsfMDKJkK42uiTLuftCoxtn4ViPphCzd6nfJjKV2V/YyzE19Wuykgw5Mb8DQMmcStOleDpf2gLxd
UQR8ihmSY0q1wr8tKF8tq9bd4XoezbinRPJbHM7WZBOOldcq0TSQhKmsNGzT4/BMB2Z6rKVqAv2b
8KLzqCkA5aUVlbRZEzUkJiXFcudxbNpjwVtDQpF60+KFcT2FNDZEgB9mq9M+GCpsyLYYPSbN3GAz
QuTWtxg+vYfzcovsVScT5M0t3odb5O+2PcBQULH6X8WiNVnftEjyWILl1VGte3MkJpKtWzHikqo4
C+hodCIVVUXPrPskLeim/LPF/PNa1g0Rvpyh05pVWdU/Jd4T3dIpNqJNF8i4oFD41Uw5ruKWaRGJ
ktM8tGxMsvxWD5RBLYxBV9JbVYN5G0bjLSKNu4a+6d/fFBv8j3GZe9o4ebSITZ099ado+cfAJJ3B
E8vvD29mVNowlWRMtPfxyXsBknSzDduyDeD7Pfw/SLwu9Wt517evr/35uf63H3oT//vHv/4XcQIT
2Z3++hAZPK/P/4PnServkzCa799nYTqvRcTxCwmm9z7Dt+YE+ZksmThyoKZAieeHLEzCIUylksZh
kd4F/Yk/jpDSB9IlCYqmpFCE08Co/UIWpvy81epc38A1TqfVwYH2Z5WYsut1I6wjtNqwaPbHAVG5
q3GrfiOSGlIOOQihUuZOhI5Kh8p6hFXwAbvrdtdWwzi7UtwokdNBTjl3o5wdtcYSFh/N85Eum7J2
9jDP6aVTlspH2yGCljSz5bh1thabiZMgXDoRmbowF5DqW8pES4Oyw0cmrHUJVJs8RBD5Sop2+YK9
3bfc7b8n7f8km8ZThUDx1xP3WOFg9iN7+PcPfTs+yBKdewoJqH1wFHhP93/rqskiXTVV5sv02ySF
6sc/jg+q8gE+s8LM3Br0NFKZb7911VTwLBoJMgmN/K5GIv3KxKVJ83M+SoNOZYsR36ssQAK2uPhd
PoqiAxFez0pHFpv2Vkvr9SAMXbRv2u2Ev3bYhOVYNiLyHi1oUYxylz8aWv01wqd8XJSDDMs6FUsL
4QX27XoBd2hUo2JzhgCYSUv5Zh7nxh4sC6FUuXuOknnyFwMNWWkBsDxbkS000yVK+9VXyvBxMkY3
wuwKPYkCi2ds7NBBFJypkTnFRZaDN8xFHubrQlxoSo8I3SqCdDbbRL6jN1SZ0gE/1ujQCvHDnPSv
clqjRJBMw1UpL2hulCNbytBtuk0arBhsuG09Dr9gRrKL9eaqnLXTbGRPNDYPKgoHR7zJYBsXwx7T
cLxnrOwUyvSEBr2+lUW5CMo0H9DTnfPdtOZXaGbIezy1j4YBfmBJjgaNg3OSaDfDot6Va4jT26JX
zoISit9k6SUVltwblQHSS9VdFwJmqtixOgOuT+ko4FMtKdRaUwBzWRfgYw1MuemQ3oww35X1x74T
bXyDnVbpBvpkIA+tGXayotxFEWqM9ehYanUrWgvKwaAdm9lr8TlHJ9vB6WxvitFpFBXPTIbTVANB
bUChF13kFHipMRPu84xWY9kYD1ZXIIYcKo+LQfVdEmirUZkLrKJ9kGfZ15ZQ2PWrDJ0cWzUvFcHt
dy1kA4WbmaKXjFJ1bKxBvfSUqspY3sdNjXdvt+7LOLwrWskuCw0ZyWxVnCjO3LKjGqyprZfGKZm8
QVdgyJGlzfbCEO3kElq5hvpkbvpJRqwzGtCHSAC76HUe6yZCVjtUHCGFvS7gjAeNu3qSpBoWa9m/
V+OdVtJ9uTNeEzPsbLUOvXVEer5C7soeEpST0+FlVKVTamURsqUIPmey4dRFFqiNyfdJeSDKPRy/
NcYYYEwdUVmec3H5bE2AUk1EwpcB4mZePApddl3omGlIIH+78T5EjpoyOxaBpSfJPcfNvvc6lNSS
OqWuldYQi1TzS5PDkTBxctbxBXZEqQROPyWojg0VmqLiLpT623mU96Kio8Q973Uhm+xxofObDSIi
AKqS+syfx7A0rsQ13w4O+q2E7IWd4QRJJh15ZdvsslkBrS6W3rJmkZPImEhrg+UW1AXXVC68Wo3u
6jLzo5q65hJ+nJYViVm5/9LgPF+v8Qv960caxc1BiZBDHdWX1TCe264/IiPzYqDDjUGSdk8NNH8Z
dAChbbifDVwBteWkFAlHrmYnU7hHG7LB4CkJUl26tGUdGNl8YwkaytyLdary+YHuw03UyF5SKXeN
HN3UknCbABWPrNamMZM5ll7ey6nC8S+TEGKlDyKuqaPm1kelatwhVq7ULnxeG6b3qjQ3rcn+Gfbn
vq53K7ax1EwsRxPEnYSQtl3iYRjW1VcDL/LU/CrnEQxdhLYnSTh0IfK2PeLTbksbyjdLgkQ2QGDv
KQzmU1tuSfmLabQjetpG4dfzoyJi5hhVblcUDHDLnJJL+Z6/IKw7YLcOPnVaZQrJlCnzTL4qDBXd
gKbRQBRlp0YQDpIOKlXBfKPh9LXXW83Xq+G+WbsHoFEXuv0wIOYuyCoK2b3YF25IpSWYLHKQtY4f
UKN39QQKUWZ9TFKkGOXqPJKhuyb+3MURi2dLf7TKh9h8KMwZsohS+bUUL64wKTd0pwn+63gWw9Eu
Zvkxa2HoWUgbmstLBVyhV2nvW0sDuqez0l3XY0oq0Q7rIwGjxuRKTOeWSV8ONN30I5X+My5iW6aP
nSVL104nMOWm/KAZJUaALLZhTVklcr2J3fe6TVttj+bdp8TQbtUc1oBc7OidXsvq8HHQOjg/igYc
N2otmuSEtUK9ihcF2uE6fu0qpQ6UCFNlBOvRgB4xX470YOpQHW5b86GdyhurnmB5hxUdO614nmJK
yWrR3lQAtYtVgCeCtYltLOPHaeBvnQp9SCyrZNcL1hfsrGFwzcphEstrQsFsM9Yf9Uxa78Y5fuzU
8ose6SdcvV4WVb6OivyJcL5vQ3Gf0wCw8yFDhHl4FNthJw8dysoDPqkVcvFjwnCnHFHzeoHEuaJA
AeJKxJFgrBwRO08dM0xB59CGHBFgfWNC2rtHzch8yce5dMdpgB/SKo+lXhh4TOS9h4LtZZ5UdqYc
EkpkveHlSGldLuA/NtJgzyXSwejhjCdkoj/Pk/iEK8thVYugrRILpXsarJFlvKy4LFRDfUkUUbXX
Et+AepzpHxIZbCMqP5YSnvQ6ZluJsjwWovA64v5lW5st1iLd9gvmE61u7ELLuJmM7KxW/XWRY4m0
sqmuEod3c7xSJXoTVDfcvoO6bEJXMjNjV00gUNjO0TOYrV1voPE/1LBFE6mmqC5/NVL5mtf5QOBq
T1kG6UgRYlyozc2mdrilW4iQriBiFJkSMhYdfuEwv84RiHWUUKl+jsfeqq/YOjK8kKihLKHotWnq
FH2nY8FU+Qki13mb4tTZmSDCq+xaMtVDgUh/UmW0iNYB/OyIkhily8RJpuhLN9ORHi3hoqjZSyeb
h9iCqryUa3omo0EC30KGS7eMj5NKJaBfu8JupsWr4k37N6luk7p4kpSmZ3PPd8itUy2wstpbwUya
0ni1lUvqfjghKfiAdfmbsPmk0vykMaS8FdXsCa15HM143Rd1wdqaULpQ0a9SIgkdbXmQzkn9iToG
tx5j6964Szbuew2YfI+acD81Ll3m2TaklfCwyZtBGlmALsdWv9eQzkb7c/2c6OaXRSowoALfZA+a
eFkMkPD1+qkKeU+6hPKBXs12PaW8kuy5k9UYvVtEYlL2CNkabxW53pCPRaDUJkwK3GJd/N1PSVeo
jipsvqwDra25KsagbOIEu3ntGRnS3O2x+8wR7fZGXcOdU+mCwtSx+xynCAva9EEziz0NlJdmBH/U
Wsm5iWb4XsXUOy0tGl0pJ1/qY3RMtexeSMSTrIVpQCAbvHBUIe3N1J2iirJWLLajCygi9VvVwmk3
7wi2mnpqCgrlS0fUSKXDAnTRicPo4zQ38CCXRgmovCD4K6MeV/RiRK8/Jy5GE9oo8AwzzJx5btPp
yuqqNORnCRATTSsJbs2CzYWiH0dlPBHJUUyTk7Nhls9GzuvCDBYOutkJTkITSQADNYhRaAt9L0Ci
hL6SpdTmmi6/6IuierlmPvTycqsPyadpXdDlTk4Ay56NwaBHZvTcjZaNnhw3KL/3CNuBFKC+1NSk
AmG+OOC4Uk+KjNdaGXSPuAixLVsuEzuu2qS7QW3OgMtF+n7TRQCC5yL1ddPjMYvcu3g1tTPa8Up/
NOceDqAg3IEUCJa5p9xFU7+CkBgOytfaUKWjMU93a20+dCp6DIL5hgEkkmuzptEb8/sqBMxVZ4jZ
/x/2zqS5bWRL23+l4+5RgSkB5KIXTYKkRE2WJdmyNwjZspCYEmNi+vXfQ7uq2lbVdX1edsStlcNl
KQkCyDznPe9Q1fuT7e5mtMJdWXGEg5N62BYCnI51yEjSrtl0lunDMqRb44dQOOR0uXQ2qqKEHX9o
gMODJTnPy+TttIw4v5i8Z8vMn4rZXDqkB288J5ri1Z2ug5AP0ee5v/VUv+6rVJ8Vts/53Zpbnj6F
Xb37PLT1A+Dyeb5gHV55u2b0hq2/rPcMv3HcKdt73afNrli8i55JsBVCvLE8eM7dvIA2dpdz7t1X
SXATFevbXpsLnuGK2zrdO5GL4NURn3o5Xg3kUm5Taz562LwtYrrwFbzlAKL1OMB2tkKxW3IKKiDs
N2MZqk1XWV/cur2qNMXw2pTLZszlTSqgYgzleDHputi6Kw/k0pexbVbMLUqBCrJIzoQl37jAFkOf
viSeIqgj9HYlp0puQeZOemiUbTW9Jzo3P5Rp9dGQswxQd275Orq0IXscqgFGYKGCax9f6x3fHhHV
6z4t8qumFTjVyZ3XqMc6nNl17Mac22WFu1MU4nhh2RiINBLXEluJcyXYrmWdmTOcvajG2VaPixrs
HUDydPQ6fVzF/ABt8mLxYBW2mXwaDYVrXw4UuPIkuBDHxliQmHAK3GfGQtBJ0Y4nJHQUDPC6bT/I
4+yRc87IDRuhaXnsywZrHFu8Ub7ZmKXPdxhx0oUW/XtvqC7dOnsXtZrYv8jbJbUHyzIgTb3hbfTr
U+DGlO7nTqLdlx1l4CiIhtHdPreC5hRstllasqbGldF/phK9daY2u+1U/snBR/DCN+JYCZChsWVL
ZEp88OsUblZuEgiItKNhSvaHqt4oJZ4G0eHQEubXg0UKeNvVe0u0uC+x4iRuT0aWxYrTEVXsJh/4
JUjQSBHd2VH9iHtjRuOXguErD6MjITXV8/IxGL1tVWUPvK6f3Si8Udmpv+gqMvaW7lk2BFhYq7oL
9OfFK98HXodyzqv2ZInVdLCwO5e5mHaDVVb7olidj8qp9TZSjdoFjguNqrG87VI05aUrnSdm+9Rw
Dj9VEUQG7qLuIDcp9ugTcwErx6Ao7ThYLBoIuWud3NmSTBc3weUSWY+5uq0oBIfSgcPrCLLK9P06
VFvaEIIuunDjnQIsXEC2bHyO6t265NtkpATxzhN/eNOMuGKcBJXQ5s7UWLwNPALlTqEU4DcbN4T/
ufTnTbMc/bo9BvZcb6xI7LOkx3hAMfaxT3Mit3vUqQI1cQWbogmQPkJv50T3bwf7kelqcu42/l7T
5K4oDQJtGBNF7ft5FGj+W+yywoAqZrlK2L2Tabmue6/bJ6F341ZiW8vwIAkKmevpVhcJcRtDdg2R
/oJs0StbeFcDJZgK9ENfd/fQ+e9kUb9zJgeSASwI4WAWtfo7pRasVB1/08ieWBeA/1G6VEHuhGeQ
+yGpB2djetI1mso85vl11bcPXSVs3Ff64swNluduxbKtpzX1qcCS6dTGq2pTNAwBbaEQjq+BuxUN
iaDdlNEY6+Mo82mz9hLgk/eYTLnsOLjTxko+e+77iQ1xXJEfjQsRWGn5eFEF8qpuqqtxdI72XNJc
j8mN6saSfIDkqFmnI1hlKwL1pQ/by8aOtgHBVtYpz8wW7WVoqq0Pt4wy83GtnlrzRjSEAyG2GghE
Ca1xPzTUJDaMQtNnHKROcl4N131nQnLv6rezMWh3mfrEYlZ3iwcv3J4MFj5iKfbtOFLrh/b1Evr3
dRE9MPLE5pZ/sFm6Dn+39VRS7kqvZpLlpsCu6zWDWCYdZjqYDuO0wLluekzikvGMwc19pupur5cn
kYunsA3D82J+ycv5PAdJqLR90zZmvRZruGHy9wyXUr337XwDveBRt2t9ZgZkdAlXETFCu14WTBx8
HyZioPB+I9R3M2TQEUt5cqyVCZYsRYW9rQKty6ONFQS44tTYxjvgfN4Mj7GueVGkztwXoqVTvjIK
Hd+Fauz6NQRrEVlH0RPtGQyes5sdYIAJLnjsJ9a67Y24+89AZFjOn//7X85pgP3vcWU8Pp+f9A/D
kNMP/E5Jkb+5EITRE0oPmO0ra+7PYYgMgHJDwZzcPllS/okpeyg1Qo/EypBigzDyE9D7O6bsyt/4
C3JuXdvmH2Aj/SuYsvtV9fU9xQEuR/B1ffRqLtSYV+O9cc6Y2YELbyWN6ZmgvbzM19rNd37bkVcz
dBbWy1Nq5+d+X1ALWGEVl8ICSeg7H+iIVva8d7x3aL3a8ymL5lu3HT6YGqEC8/hrPWbLg1WF3r1r
dZg+08FNh8bL8ZVa7RXD6NNx1jfDG88OsWYRVdAfvcmRuIvMPZ/ChQDakQHnVd4RR7DB3UeFV6GK
QimR4Xpmd/2VsQMzIAwLTubQmHgmxZdSlKJ+SqLe76OYAoMMAJmqyNpktiK4A9qyCyuQDiboorj2
03nesEf0OEDYFPQebp0XEz1Ie9GEKtqtzZJjEZM7LfuhYAuxu6rC3w7z+2s2zuk8qrWL0Yosso0z
rPoq4/dWWzXTEu9gKDrDvG2GaQ2us75WmPnNXYvpkZkD/22C6gwvk5yz/TZFCHMOIoNP37Rmjt1u
VlUO7NptmKXnndfgwd2bxJ62Bd+Tj1I9V+2FKBg9WY5VfWCoP4eXZdvo67adMWFI+3W8mfuJDKJl
mB4iu3KwZ5T5TGy4BNRtpwH2ryeA0J48k3ZcQza35b0dLLo6EpBtPOpvJ08rOqG+S3K5UUZXdDvz
mIxqVxWkzcSdOycPDtRiXIlzMNp8C2sosI6ykP0Kl3qWJZZ9CEM+pwHTfLatXODSP0YQuF0eIprl
LijnnYmMxtePPhmPQhZtOHDTvN6LPjf7higLe1uWAafEakZ61I5dedyItly8L7qk8AgUsP92nRYH
RX8GEWQ7FVUm6MsFKVyztX4e3Lxb4nmG577ViW9/mMEx010VFpl953Yldij0Dsm7IRrTp9JfGUIs
owTsFlkh8QDNVXEHoRuoUwDL+JsSnjrhbE5I3ISy84hra2pzEQUzPBzLQLcUfoOvO0Rn76ZPOV82
viXYpZ2x7SHpqyo751T2X0KSTsHOliQi7Sas8XKt62Tc+nVTYBVg+eGlRcKj2GRtKM9KryRATRXT
+rZaQwuXPgBOLJpmX14VdgQ0Xa6lPi86L2v3LvAcVLN6Xe47gRwSlKMwn6LsVPVyw8NnFfZGQqCc
7cduHZYHr6ldNPPML7HZMjlJ7wlTsWTrt3VVXLp6RNtkFthFB1HXAFoDtbC+SBFJD5vWqtsvJlna
ZDf6Fe3NABvCir0qHfSZ8IVz5Y8p4V0R4VuOBcd+bzXGz+Pa9UcMLIpltC/TyB5Q9ne6PX0hQVPv
V9V17g5jdiYZ/egR46QDaVVAms3BKVxw+06sYCzhyNO2FrK6tweZxYGJ/GuGU32xHYM122daT2Sw
ULBS0yrVYVAiYMTeQjiay/0ces27sEMGSlSV9CC4WPNj1lXFWwgs2UZ0s+ecSTTq1QZ39jmNI35R
uKcIwBKmy3F1FbZyYmdxknnnGuz3u4NIyCHAr3rui73nXrozRgzC1JREQxDt6d+qjT2GfvofZkL2
+0Hs/fQgvjDTUzb8cBCffuDbQewjvvYQ8HzjrkMM+kP745MLEUA5Q3ttSxHyMP/vOWz/BilUBNLm
+Pn98P7jHI5QTJIIAe0dLqSE9PUr57DjvVL9e1BQBbNiakFEmBG8hB9HuwspjODYbhM7U4+6Jx1r
CSvUhgqPD6fMvBofgtpqsFkResbkxQTTTOqr3TKuTTobb9Q5zaqtTgt4URHIC1I92tSji7V2tmWS
SvRAIOcuoWVTFPzCKGcm+s4hntIUQdHGbq97fcZK8+cuPeUEWYlN2kRXGAdPtmGcj7WtViDZMXJu
8eBO30ZZRGTbyqQYfNZvyJaLjKH7LRkokNrYOHi02HVRMDkYAQWhk+nzIchm/Guazr6yEiy3z3Rf
qssuq3zaKN9VaezPfvamcsOV5GN3DbHozHuwPICPiBm0ToZdUS7Zjb0O1+tQRNdzbVtXrkwDRgKy
8/PbnGP0QzpbIt353TKRmxt6hK4Jfq0iXfgdrDHCJcXKH/WQ+ITEtZW/vOU9JUgQYbp3lwRIP5+l
yS2xK1ONG67SsMyOEbSwdF8GME2ZwjGdbpeaqroIE+JNI7V0zXVqLTW2QGPkuhwJ8BCvzahWup60
wjAXncQZfEZnPRRMudStVtLMGzv1Blj/BNu9GbrWw9XIqwamdMCHZ7lXNxdz22qf2cSSuRvfGdwX
nUZQ6EKZvympOhv4otT1WZAFd2g/y8u+Q6UPULUu/O3YwTdsIo9syXVuPqvi1HppCAuPIkV5CE/u
607bXAvmon6ABJSgB4Ti3iBqBEfHpOzK92GBbGhLUbVu8xQcL7WNLXYmpzVMMp8S0bedbEdcwQ0S
IHi4hmpn5ORodbqVEIZxAyz6TB7yeu7+wWrZecU25dUJ4JhSFUPwtm33VEd/z4rwazB6xtOYTadZ
tk+tLDi4dqLbDeV3hV1RdMoEzKjyGMf4TF9mGHMbrXVwJiavudB5Hd42IZjkGjXqKtGOfoC2hmvX
ouZ/oMb6rxgc3z4rdBGIIqARWJ28+qwDM4oCJV2cEr/AiDgnZPJNkvVRxJ3Oi3mTy4D2NJvtsjtr
XPTO62rPF17jFmBv0AlQj5RwI2Xvrx3zejW9BEOQvqBq9raNJfUZ8wb/zlUFh0vOsB4meJ7XF8rV
QayVfgny6Mqbwvq65kXca1U1sIR7U8QpZi1f5CLy26ZZh4/VKAM0vKMmIRn9hxeSsu0k7yqC2L4s
aYI7Cdq9a9r/OtwkrdcAKPT8CoAEhXxsJmTxYKpitDeKBqLaftdf/Q0F3XnFQf/6NXK8ImR3T0ql
18la0N/DcVIuyG2Ribd11Y2Ppg0eCgJcz5a0ZNhhpyiUOwWZIujyvVUMITN/A4xiTQhJGJM+JI6y
4oII6IsINuU+bIdiv1ju+A+3/G8+anAi/OMlw31HlfDjHZejVk1AnDy8SNe8V9yN3QRxZ18b2wUj
CvB15GzixhMt809f09+8GdA2mQui1oK9eRKHff9mSIndBmAYT9ssgnNddBEj807Gw7o095E1Otde
5cKBY3Czh22GF18Ne3mV9b6q13VnF/ILUKN16TN2BH2M3ONc+MXVz2/ma1kENzPihOXLiSB1QqR6
9U5EuZ6rOsAsnihjjpOu7GOT9skdKBVnxwqOS6zqvICGL8aNyyA5DXs8uL1wf2TaT2djFviPyHoh
C7eudd0lVr9zorE6C8gJP5vD0hzIVnZI5k5Uuvl11OP/HMHT+ylP7vLLpydd/whonH7id0AjwHri
z+LJE18rJAGIAeUTVOI7EMNHVwOvyoZq6b7S1Xi/2SKEr0dCF8Q5PJ9+qXgC8/iRDwz17lvVFFDh
QYt7xYvrhjGq04rcojnIBohI5FY9l9Ib1bYKo+LKtmbAvXwoPlRhvRyscOkYwC2F9TGEqI0hWp7W
zybPHBwMGyaz2TAlnwrJERl34DZvkiQs8HfQVrLGjGX0x7SwB0RrHdAyYUIFAz9ygfdpV62nrHoH
SLK3V4eYn2LFAWNs8gQ+aeBMTWzLZHopWykedCnz+3zUxX2iRwWNZbXCuzqc/IJBgN9cMqec7qsF
3NgazTLE+Zill1Dkh2DPgZxglBvAuHas2SYiVyykVdOlkWYugVmQU5v0mtkXLLMw6IMHJNg21oOW
1vNhbUyDdds4Y7rnz4umpS9rxNjCNNQMy1R8SLPmGXJMkZ/qmx330O12LSlSjO8qO0ppBSW7q5tO
9kd6ZO8qDOb6vaec61JoFNAWo1U8N5Ni2UcelBndmiHdu6om4CAaiJlISpeTDjevE/QulhHTwdm2
jwiNtUejVKmPorRTcgvZnCU1pTMgPu5bz9p4KioJsEx1PsT8bfukfauttymtJL5+TjndjXmUX/c9
Q23PtnK8ipkD9fS/Eg4B2s2li9Xi2Mkh7CfxNus1GWhRUskD/GZ/3iRqzWljpZ52VVl7CmU0UVYk
ugWYHjoh2p+saCYbQMZTH2ZTJ8tWB+BiyCsniSt5FNTWtg6r9sw4xv1c1iOaQgpNrFelU7xUbhQ8
Z6rM2+Pa9aUDx80KvvB9tVXctYZhp2wVeEi4VOeUrJYGBzbVp47ALObEPYJuCDtlf9XkqWR+kyEp
jXPSl0lCIZz6NutXp98MSeYJ6gti3WxvbV9qrwYq8sdwILRBFP2936zVXRmWOT7mEMeQE3hNe+xW
ET3OyyTIF+iN3Z39+j75/2dJ8X9uNz253/x7dPimeoUNn/75t61UyN8oWl32Eee0dTonUeI3bFj8
7zbqBr/BNwZDpmf8hhP/iQU7bMXC9n1q3hOQ/ItY8Nei6TsoGPEjJ/HJygISPmzn15VKNoQISPJI
sKlEJz48dHaM8tOMOGCcFJw3I2ql4Xwco7G9svTMiKgwMwzLpa4jHVsNAOXGgqT40ljJhAGn1STX
uVtj+tNWhol+C4SYbwbjyGGjm0R8jvoBKY81zOq0rzpKn7DMApAVNfkd7N/xnb20WP9nTZ0vqB9d
7cc+jCFowHZr30KeUI96XYWh94qYzPfUF/NmXNNm2QCducSiOB1CMgBtxUwW9dSHqpJOF7tz55Gy
I8MWJVFLiuFeCCsod8Pg1Gbvgk8ehYpycsZbIPMtiWzreuy8zsE6f+mdYgdZBm7oSuRisSdCPvPu
ZV2MFwytVEjAupfz5zmPwm2WLnKBgdiy1UW9Wc9W/Dj8jQ9GZh1DJMJFXEzKuxsdLnJbL8WKG0LY
Hb974v6uXj61QD/cWtoN1KuB9GwHL8fXedplwuzc5IEfT4lswKrMad6cTFU1nQVJGdzmbJBxIgDV
BlfBQu3tIcASIwuCjTOF0Rm/WL/5+WcCiPnhIxGmhZXdScnvgPxhifdjbYpcL63UJAmhMYV37VjB
HNftRBuk5uHotkm0/+X1sJwMfRalk8Ey8sf1psQeS3dtWW+GE2LQt3wgVXOAP1v3nx2A4cPP13vd
6SGZQiHLajb1CEklp1vyHVffNH0R4fRH3EbKpRVWOjGPnphkZ4Rd/3wpNpBXXyVLsY1gOAiKBIz6
41J9LfuTd00UWwwKgYvn+nM2Nf8oBfvLMmw/El0hPTYulSejzR+uKJsGJJ1pFsap5RJeodZ2r5j/
bH5+Me4ry+mQfDYXAzJ0GAi1uRqKwx/WKabZnzIS07b4NPWj3EEnstDdpJO3HCHpZO2DcUtbfCh9
ph4Qyt3shYLAxVg/b+so2WrVCc5y3FhgCtiqmGeIlKVyslO0aPIh96lvNrgXQuve5HinJBvamwnO
z2SfmEKitr5IksmrK5l6FmFd8xq89ycLP/pTyjxjFTbJLt1orDD6je76ytmugzDQmaJprT4ox6dY
gnK3LtU+EPkMZ6uG95TtPVJL7yZIjuFmGDvm2zmWZ5KYqj7xb7XVnurVCYwQkSrkjgra1Jhitg/Z
asISwYID4wKAswGLbVKJ0IFaWimxHIsE4vY2LYIQqxktlnSvnaqG+6+Dsbp2VvbWeAhMriHM94BV
F6bGL5DfURX2LrWdAf55mDUkJ4CULMllBe5IOGc7opJIJrsJHoKKWQtJjEMuPoH0a+hXDNDaAyTD
Xl/YtU4eK7ez+hj31Mw8zhJi65rb5S3eatlMOdw62fBm1YWVv6sktme33tKakfzRsMnPIoKAs6u1
0BA++1JXpdkmzRRkmDgiBnP2kMEXg2ahGdvLtZjz4l2aLX7+tnWHtsFsulOQK4y23IuV0dbySZSJ
5qMMUStvRqB4Es+whFR7VozqTTE3WURKqC8+LUVZXk1WukwbNTYwEjsr75vnJC2LHD4vHmEGUtUi
vc0aOH0gMLToLOvBMqUMHwreOLJqMhOV+zpbJaEqMGqGh16Z2r8bV0fN78o8SzVejtE8H6aqHNet
E1nLeFO2q4ZwDSpbJo+UZl5wdEK/IyrASh1Mm5pSpeUZhM7QSSk2xeg+naj31nBonLlqP6dRGU7w
yuh+gTkiicXelHqjtUm8zHHjkKHV3aAJeT8xnIs0LjKCSi9KL4lAxTrTL2cF0ax4pkmiuXs1ecGh
8WttsFExyJoHbm506EcDoWawLJhSA5+bkRvkOb1vu9VgywZl5cPi8kzGqyngb5pB6hkeVk2+admn
CXFZhRG8YhM6I8hVXTIco4EB0K5sAF9RU8MN3gRJtDxES5Je2tovMfDwBHG7BMcOBIpFPQxiZNBk
MCCY8WO00D25TokGFDcWvKsYRuJcHGa9AKZlslnmjYY1s2yCBh7/pee3c7rH3WFczpTbEBU+oJs4
6KKVHzOsCnC17nCFii0X6dG+bbMwOA8qSnDEIiawj0ynPTIOQssC9gaNvXKLUaY342A6RNJqJr21
9ow9Qqu19XU/irBhP8J4Lu6qJL33R653m7YWh0vEOVPBvzW5V61Ib7qmtOJ+lR6BHTg4cXP55GXI
Oob8NTyWV309wzqDYjWjlyJfl3ODHcjHmIQK3YyBm7bH1nNbRvax0WUJMB1lbR9b4dpU/iGbdOKk
/4QovToDfM8hR5kcbBFx1KBse4UosYUMeiySKVZzzqBsEwVF4l93ndcWO4MEvHk3V9a0nruBbrJT
6Lv7ceA1kZe6bsfhsi2w4Ti0eoYHRCeLG4rKWzk+/PwIeXX00o2BNkde5DiciCj5XgFKWiepynDk
idWk/Rs526RXGCj53upY/3D0OqfD6LvK6utaHommXw96ivBXhxXVZMPGEKrY7ka9ZzKLGU40TbHv
1uLdImT2tvFwwcoiN71OYLPvakYQDFVUc/7ziz6dvq8+CD3qqYnArQ6N4quLlq3de0Oos9j1lzA4
46hJP/nsh2TXJNiZEcCXwDX6+Zp/fRooAxwUiZRywUnr++NJnYOV+5bvk/UBCT4eNLtrOdfF7ldX
oUjEstSnpBL0KK8qqREahWpGZ4nrCf+4tIG9OkpkAb+8CrxIvjlqDmrS0+Dw+3qtral7yipbQMkH
+7brffd8svrw889XeYXI+h7C4/AkpMcYAzLO60cTAhpUc5KzY4OxHp6Y+IaKpnT2El/SwxSlc6ws
P/t2m/6j+v2XI/mC/33vffs0PHU/zINP//735tv9jbabjpe561c3bv7P7823jRmkDUCJ6tw/+W3z
2P8RFRzAvkKJDq4JzOjz3v/ZjJM8jD/3qb9Apg7eTjP/Cyr1V2+Wx1T5tDKwKsMN1nn1zKMpY07R
JH3cd41/5YRVfsxs9/a7L+PNt83h+8TtvyzCm4ulPrulYF7rvR6cGdpNmLEewZElw03ROeKsbeHY
/3yVVxsTsAK//jQcgK/GGCTiK/v+xcpRPdTsXF08tIl9AUJ7r/Ah3GejRd1kW843oAlH5/RL/TcX
dTqBvtsHvy3HJJ+vDuI3BkU/Ltf7WWLmAZwvwcIbq9VCbmdav62lBJkczpIdRYHshaJaH35+oX+/
Mu82Lzej/BOa8/2F1kNiL5QdrFyO5WXepvJ8Dsy0S6d+wbYXBzpc2ZfzXPTLP+zDrw68r9ccsqyE
h4B04Cs+/l2viZa0SKqSlWXr4cE2jVU8Nna/VdGQ/gOU8NelHIxSOfZOz/jp+fnxIrM0MeXYR4yU
wIa3tU0N1WKBhqIShfjPv08Agb/cy1AK+OU8hC6uU6/HfCgPk77PAJfKhp5w29amOmZumN5lDuTp
HYVg9xFh9ET+Wus5ROREkzkvhcFis028wyjUBEW+zMVVu4zJOzeIFLEtS5G9RGWEKlvr8HFuizr2
m9neJ4wvczfiwOw8aLtNTRe2XZu+f1zWMn3vQ3n7aDkqu08wqYLTXCAf2ybJMNixW/Y+Eb+JcsVO
+fNU76O0w+fL8e1LFYks2QZrMuC4mQRYCJoWSpaTW+s7nBidz8naGR+5eoZ5vpO7nNijcuXLjIyP
RMwWRXPcIoUlXkgHyUWYO+gpRhldydxLn5AgSqTlbvIS1imPucF48BnAqnXOp7zH2mYYyuoBzBn1
VURDiJrPrA8ZYO/9Ihb/QXU143ydBDP9duhiOJ1ypn/II2f5jC+pk8WVmHKimLwqv84CjAwhQoYO
QT2DwtclpWExsYhGuOI6ETMqnBm2o177fohR2VLQ+sGK4N0e7ewJtxZjx0mgoDaKKbAujKSjinUz
LJ+bQKdf7NBqr8Yib83B7lr1iN1Odm9P2LxsvE4E9+vgTVS7+Os9R9kEPg/kZV9NudVeu/my7obQ
TrEszWCarqtSN90gbfR+LnoQ37IwakRGStdPgQvHcILgiEDRwxVwXAwjmqXGFHc7QhHE/dTC6rQM
0HT1PZF6MpfPsir728y2swZBOdbim7rsQELVimwhLVcks6pZ83cJcxRIe82QSCa9zKAxD9LZU9MU
Pt7T7SwuCg9r372D+szGAaSZb9x+DIkBc1AS21nqrtgbYEaeJi0JYPB3irNhmtfnpcIKDJundSBm
1ikZiC5TML+MUVe/K6d8eeqZg7+37G6toTeswt2wKyN7m50meIxEi4wDT/WRnMdwdN/TeJMf2TgI
PrJ6IPS86aIDdfP4yUSD97azmz7O6nV8GYYequDk9H7cKm3fokLs9eXPX/XXmA87mHROpx3opHCY
A7+a4MGbr70BbDVeWhgmvdy0S4Qk+kGnyMIMPlYI+HvB12GCjdF3Tft5QpdVVttWXgt5OVc3E67H
zKKYegDUlK61n/vy2wb/nzrqX4iivrthMWXTf33RA6y766fqy3//6+7JPGf/9T/d06fs6fty6uuP
/V5O4aLIfyFkOJcilzL6j3IK0x+KGdBQiBp/MOD/sF50fzvZ+YTccOBLgW/jn+UUsw3SUASlljgB
jvKXaO40QD+eJDTqlG0+E4vIw32IIvzHYyvF1Ljs2dg2ZevU1iFJ0+pL5ku41bpDaTYLNjq3g2uz
dS3XRh/kDcu7FQTPOR/ZXRCRBVX50lXOgluHrLy96w8IKTFNPaD+6nEnsRETZSFe3uAQaQudK4W2
gLKv3oAtp89Cp+05pdCDXoHvusjWFw7TXaK6vaRD58+r7urMek4oat6GjXb2k5jxRHCdD6B/OSKk
Id/IyOAmrVrtIXDCmuBpdsvgw5IWhBFlYfmWTRvXCAKEivMiJTuFW3LJ58aLmrcPzKSDQ/wCFxcG
ctmNWIVj1PdGIE/belbvbzHimG5hsEDcLUwaZlsvqcdD74/GQ3mk/MPSD0SWANAXtHzDWhFL2GI5
dpH00GePBaIvlN+qy++yVLnjwZvmpYlDTBiGK2DY7FDT/1zlFl5Im0yH4tFm5DQ/uMJ0hCgnOVYs
YKFfEvTvB1+VNtF4kcKOoHTb8mFWdcb24EimJUS7tOl0hpdFUnwu2rrgmKkwBcHDgzkxjrQxPo1V
0B6iaPWT+3GNlpTs54ZTUe3QU5t2fJnUTDOYbxiMNz2pTqIyiWN9cWRtmTduK5AiSG5Y6hISSklZ
d1ZMvErU2FdzJaICudoKuHedAQbWqKLd0KqhF5OiA2mFpGoHpfgVRGdoaOtocDe0jZ8Qkqlt8zxx
ivKBeYKuqE367nxqjQy2o8jr6DJae5T76PpHQoydOXifiAiosA+idozbdca+YZoi+WSMWJ0NOmB5
gX2FGC4xFPBXgjU73eE/oYYKA6AZg3geeZcDw+BIcTX4pT++DfwKGxS/8gL/gxBwpMSaEJxRm26U
76UsovuIoug6aHJl9rYaitswmKPxLSWLFudT0nT9u8mKgnfJKvNnZWvPv2nrsfk4L4XODnDSwbTm
rEy37SzldBKCizcRpyIG6o1VQc1uq0I99PgJLAdARvhhU6inzwEROOm2ABek1y/D6HPfKpTUYeMO
6iJxZ+RaEEc5ogdh9fJYTsUK60FQ3SmnTy+Q/jYlBsVFXW7I4HGzXactaIGWTqebSMF4OBuRBULz
84Xce7BAbhHOuQ9CAGPGSdYuH7RBrxKPmjoRiy9T7Mepwi2piAbnCKNoAapj4gkHd/TusVVJ+i1k
WPmQqxWtCsEa6ryrF/gBk9WkQPbphIvPmrbT+mRHU0cSo7emUPfDJW2OKi/a/qyHjjtvh/JUcep0
aG7Qr9htPK9Wsd5DHWNwWS88ixsiehz/pgJeJ7gJodtzN2t8Oyw4EmnsTl1zb+CxDOcNxHSSTQ1m
obFCOEKueRGMe2BhIFKYDrLaDV2tcMx2AvXUFJV/VjuTuglDZ/T3lbaKD/RGaPrxOvCtfjs5Ljcl
gZZ8kTY+r38eZv6XFYD1TYOf0FFCokw3ddrmL2E022Y/lXWJOwBZMGaL5w7aXCiAWX1c/h91Z7Lc
uJZl2V+pH0AYuotmUgMSpEiKoiRX4+6awOSN0F70/dfXAt/LLInSE8NjlJkWmfYiMtxBABe3OWfv
tdmHeGOgVpY31LbcSBXDrzfmQfZITVz/NlEFxeM8OflXWl3i+6C1jUq12ooCT8vGvlwUwp/pK7ad
QFWKIgwH/OkgXBmDZYTLLDIR8JXkGLDBKnxvCoLymjKu+1VhYiWRli6Zsw4hTm5zm8yPtVNqjQ+L
lyL8QvauC9g1LqeU9A+K5XJdyibCghBlabaEmRQYa4rXJBB0WF2jS6PGfLfVS/KbiLo/SmBr2mJZ
s+gyn+FzYbS971tepEjhr2n3EOtL7IJKjT6aHSoaFhJrqvqloqqdtS9yK8YzFVAz0jBoUtd/AqTp
riK9NKxo2eoqIEmwi3EOJFYANRwhn97YvW4kJnh+IcsORBZxL/Qd+Uiw4VsHDC5ppiG0yVRGR1np
dU6D3lRCjME8XLLGDXbS0huOzqfs6IIqDVFWCWdUpcTGw7Ko7TM1G3R1BbuUv3cVBh0lfpIHYKEz
7bShpwtpw4FJk0AOFw7MF+ljkGr9mQ0G2aptV21oG/2lFKFfktpsJNaQ3CgmgC28OaYry1Vca8pP
QcsLu2gfDOXejHmhqJW0J9FTpbgbbYWOjnDa0fUCp8ruotK18yWiQYRYvRSjtVR92VS3MUKwdu8b
pt1v8EZDnxRDXb8gTKrvlcFtiElGm4tHvSrk71CGVM19zaobsqrTclzmxqA/0XwJwb/3PRytKpUT
dPaMhB1Pcsazr/XEiApQYzr40nhQcewEBb2+hRNxXOQVpHiflo5S681FWfPj4wXfYG3BE3I68a2T
osA0M1bkr103HCAB0sgAZVURy75e22zHIxqJJb7jRRAzHRt6yObcmEZL7kO1DbZjxESy72WL/pqT
cyemCzWLUvNAy3LQbyY1kwZRhVWI/3XILHr7EFMMT486/SmoDbtAnj8VgOUrJ64PPeqhjdOPznXD
HbmPdLxyh0nF7LC2Ifk2d6nasUIRL6F0YEZNTc2um0RDt+H0qriGNEFQ2tQ2kmjauU7zs8aXTc4t
6rXvaalARJftEBxEp4x3oiChyCafo15WYxTiajf1WGJi1vRWJ+OsAhnPpGPmT7ndRt9SrYmIks4S
BxtWTBd2K5UAz71bhNmdNqIfe1Toro7qUgFirO+YOWjCpaXVN8jtNLd6MXNu6jF3JMi7PJYdWcII
0AQSi9ap/csqBfl2ERd9Oq2dOsHF0Pg1xZNlxBcRYYouAcrtAjy8P9GmWcUKW9g0oWjO6vGmk0MY
PLXNlD7FdKixiccWPzRG38E7TTPC33K2vNF2NLpa3AeZIgoCR4RocN0HsU+CBpTgNYENmr9vXd+a
vmjOFGj30YiVbDWVeMhxLbqwpjM9RLkM9TS7aYrBfopTUy1XuIp046JtIoZKpulFtaJTRgd1Ng8k
PLapR55oaDLqntoYzzmzQ52K9eiAt9+E+DqJ9KULWC5oe5NlksZG+o32IRscCXhcXBiuP4XbxilG
+p5WwVJgTXYMrjftGm7RKOezmKjdqlsZgQCLA23HXLPvCq+gk+tfsxQOpo4v8d7BuQFLCxW5WDUl
bfxlbXXswhvys27VnP1wHY6Uqyyno69epqYxg23c6qvqgvxammHbQuXvha2s0gmvynUiiia51jTh
64s2ydzNBFal3o0uBnRJASVaD+hddj6CoGe/qLNuid7FeSopXvWeZNBYd0pXy8RTfRu95ZiMLX5U
NvhWUwQbv1UotsStWb/kKpSKou20CxJM7HCT6rL4MvGpjmtjrBmikY1p1OIWtoEOlKTzI/XWpz96
DSC9/mWHUa8uNDVq9eW8dwTBoKiCUW+YzTLPCJhaKH3IqHcCBF5eTcUHcpPbky+IZHzC3d1NpPat
KXealxOFJVUiADDCX5Jqolhja4SIB50HyKEtZe1uy86wvuVKEl/mTUduWYBZFDbIlDsdZkh1eBZV
OQJfsaHyLBr2iyHEvNSS7Kv9yt4jXwyvFM1HWZDXFZIlDLlquszy1r5hl+4+oxjI1zHlVbFoQAPU
KCdavhfiyMhuYZfb3YdTb7ebqQnHG6ubnUNjYMYbFDktgz8kEW5lN9XwI4Elkm8lpjk8fXSYSzog
mo2cVvRQ85qh1eSqx3ybL8qBif1Mr2euJryqEc+8ThpJ1IaYrugPOienwbxilS+zIlsOQwqLL5lE
cBdnJJmlaQiLSVoEAnXsVG8MMhc3Ewt7f+YXnJTe519gI0rlAA221KJN+fY8ymJZTknERFlI1T/U
ijTXfj3WL69O6R/Uwuda95v7nEcSyiBgpjjQzdOeVmJqA3iLSQIuIuhumbBlehnELOTl8MO7aSij
D7QYmqk7Uws/7YseH7GBneloPADbf1IMn2ClJYhmYFMOlFDBG9SyWIIVdLFB9rlCbC00XZilUEfm
XRwTilZaiPpDumf36GjD4kyN/P0TN+356O8IyyK069R508RK7qdmlGMoMMy1ZnF8J4EpuP38iX90
FYPm0fywVcoQJ13YRMMcaoecHoSjAsw0TOAdpp+dsTydFOF5uPQoXQ15mY75CRb229EjBodjY+xk
VCU4tzOBEyvAqaUcH+IxCPIz7/L9Pdn4jwWPjxoNctWTqxkOFYLG7zM2ZC5DZ0RctVL9ojuXtnDS
KOKuHNXUYeg6gg6acdo/oWMBeBbzOjX1rIvXxDCzXwXrTvHYKLJVgvTrXG/qpMEwX5K2AhYEOid4
sI85lq8aJ5CiXZZWfOjAA+qXKrKMGxGG3aUatta9OvXyJ8vNsFQVxumZ8fjuHXKr9BFJU6KNwuHq
pN+cWyqwpNGkjpCkNDBw6CiUimrZUqEP4nMBE9o88E6mArpwJk8Vv+rc2Xw7ZHQAQDLSHPY2ncGy
08CexXefjuOD6CTbLK5v3/oiFCCSHD+7EJXtH6Iiib59/oG8e8m0p5h2NRj5umvrc2/1dZNsrFVQ
+4qQy7ih67Pos4kjhFaxl1qqZWIZC5FaZ0fWB/OgxTxv6No8IdEYfHtRYLhySpyeyagR4lHC1Am0
ZRS7ApZFpnbBhRs4EwzupHID+VdAzz/2I9+9Z6EaKg1BtK7sb97NO/it5jNwKJdph/JOFRMtqEhx
6pcgNDnCfP50Ty5GfZUL0W5F7Uk2rHm6rJBDULSomhWYUjN2g2wCQKcPLsf5P74QtVQiE5E/Y25B
Xfz2iWoxWoWOQCTWzuHBbvsHKpMPatk9/On9YA7ipuZZB+D/aSxKQ2JHNHtZlqU1AYBzzPGxHFoC
5OZ/+vxSJwPTmN0mc48R2IvFm3JPvsextlp1MDXy8TjaX7ZtZyeL0rG+pzU+mMqhqHrmEZ5Mq/MF
WfdZK6iVMzhOL1i4cYODEVRh3tiUkmMBc/v8gvTutiwd2j2viko61vZ3S4UTpWHhwtVsElmsKjfW
vMmsQ3uZ93q8gY71h3sOhiAXnC83e74wLpx8a6DOOiT/BcbxwNCfUs76Xwdmb4pNAlsfJbSQZlt0
Zjv1ftyjDuKwpiEXZlt3OpnSGapogM1aUKX/5c/D3c3bX6luDWde2gcXIigZlTX/YlE0T6bRcARe
qlcxQZLMKAtEdyNMEnpTsZ78+SdmWBbGDnrfNsr1U9lTr/ZEu3F+wkxbzMkE3FTKzt77N77mo9Lj
1erAS4NhgNue98aayJbx7eec+uiUa8MKlwXoSupHceZQK+6b7iouxRTv/MkObo289g+T5JS6mMND
A2Jw5eTP4ZhWeoUuNe1Xn3+S7x/27KzC1qKpJi7B068/azqniOuI6vrEidhXK8BvThuv3Pmf/vxS
BiOH6sLM6j992NGUhkMWgrDTmMPm+YwguP9oPjPRT87LvqbNvtyT4RNHsVkgTw+WhArSMNeInzdj
Bzt3U6X/wcPDFYmzwmCkMojevtKoBTnVgXpc9jUg6zCa/ANujAHBMv/0+cM7WV4ZPSYOz9l4ibEC
qd7JpahNpUkFEGLJNjHeUKjn+x66FohtwhxDayi4Eth5fn5+1ZND3PGq83KH0IYBAinr7Q3inFT8
mBCkJTMcoHtwlN2hF2177RIzdKD733+diAzYpqwVS7Tg8sxW/4PRyQqLix9+Foap03dJnaF3gEXM
W6eu0G9sNdWfoJ+zrZKW5Ad9frfvr2axOzZZ3Flt329h+qZxAkMjWrqs4908QKUa7f6jBdehOMr4
5FSKp/bkVaZCcEYs6ZM6ZphfUm/9JQ0zu4zD5tfn9/Nu9bPo9rMPZO/NaYnT0Nu3J0LiHOKGckds
avHGFH3nnb+bDy4C1QUHPHtt5/1FGluOUQ6SipTZLLsjcax+YVicC8T74CrOfIpHasJ3hs//7a3I
Pkc0Vw/+IiFG5pZJMrssm/bcyfL9ALDn56WjuAVGQ4vq7VXY30b4PQnL1XNLNzyTe+sugCexfXZB
a5xTen94OaSRaBBZT3HkvL0cEeWZb4+USvW8Hx/I5p225UipIrXIa/t8KHx0KQTEbIc40op3e0mj
nEac+WxaoS2Re5a6UX6pJhyf8zJyztmL3r0sigDwFAAvGSqurNMTH94dKMPgoxaxr5prhQrJSg0Z
fJ/f0rursPUxEUOwb2U8iCN179W5UpmSqjO5DMGoDLeaiqtXjAQsf36Vdw+Oq/DQZrEjawoT79t3
1BbEjlhV4pPRrLb9pp2NDpyVpf2FDZFZnik6vNtJcjVEHExC7FrZ/5x8sUNr1I4VlD79jCR6NAzI
Z7jxyy+jBqDcj63gDBfio2eITwg9CdMsm5OT66lx7JS01N3FsaSsWJA5BteJN58/ww+uwn0BUmQ0
qORKnkx4PvvzHNsYvOlU8cdLVQ4cBx1/KMe/SRH/eBB8fyVCbqk/scmgeiPUE4nT2ExIeSN8Zros
W+zzg96A93UkoRif35J4tx4zJObthUudiPnidFzUQd9nyF3naY+5u3OT4Sryff2HRI2wL2qDnLS+
L/LrwqXZiX7fSHHXjTH6jgqIHdDBJLZwq7LhIkJehag6QoVE30CAjdZIMD/22B7aphNPIrcMXOVh
Wh9sTU6PoTtSO6DwOT5YZgO5qPRbGlE2maTo7WwzgnjEOo0hVnD4DxOrDLZJTadhQ//ya+n3RryT
vgi+1wJX8FqfjwoPA9ahAzV1oO00bwCUCKBuD/1UOMGhbiSkK9qAxk0JfgbCL4KGvTtoGJAdM/Dh
WOaGRV0ZL+bvqRssuWAu73XYd9awmYhJcg5NVGtPMX4o2lZ2S1n089fxwXun7MC5kgoaC+vpd1On
To1XxnYXbcBGrE6UjMbT2XH8/ut0jmsp3UXyapHovp0LfB4HSEyWB9PJKScZ6eAfMrdlI9Qr/kEb
i2n7Z7eFk5jTAqKqmViGwfXkgnnVp5SIhIJsJKlfBhfLUZp15+TGpw+PqzCRUuWkQka1/LSMHDsK
UlXkHgv4e+wnI6oAEzblu8/v5XQi5SouGjMqgEwElOROVnA/jfS2DsEvdFmbX2IBBKdYpz7bWIlu
98xu+YNb4pjBB8qumTrN6XYhiYs2yvNWWbS9AlOSDBcSC9y/cxv/SKt4n0v+9TZi8OhJ+JkDukCD
1fzffw/JcPE7n4WA9elfNf+a//67/meEF+qzVeKfHSF33PfzGwnj/N//S8Jo6kgO5/IBKFJIAWyy
/lvCKP5FwwYJOv6go/Cdufu/JIz2v2AHol3lT6LmPqJx/kYEGvx9bDWwf1ObIF2FpME/cIQwNOa1
6NUpHe8Eewp2Skwlx63mPO+/2lXULRTKuFEIUjWUmXRqoKMDv6nO/FM4d0zWUidJJ6p1+azJjIAa
c0anGkeKaioIHlrQOMUx6ltJ7gB4c+SwInUE+m8i0Q0s84AfQMKQAqXVDgvnpzMkmQ8UH9ZosWjb
BqK02ypREy9D0UVia6i+/0BJP5kDUSu1T2f9TkG2dWSFZBnAuLIGiRO31MpoNWoN0R6WzFgjF6iN
QxgmWuM2WXbQSFFq7yK7GQDPOWMzNCu9sazUXgQNZJ8XQ1Y9gHu3dBOCH4xm2MjUbusvg1/iNoU0
KgyvrCqdkGAaXYN4MbS24+yrN+2QXLVwD9Ubh8bmj5gdjob4fKRxNizaAZDMY5nKlpymbADKS+gZ
tE8t9kE9pG5XOeVSaZ05C05irn9CzzLep7FVX5ctFAcUg0sMXcHGhl7xs1asx9w3Dk1ACDP1dFJe
mouR4Pt4MH63UXhbpj2iStzTmMdbhKHk+Kjo6F3aD3F+pWBCf5hgZFB2rKv9DARZiRxJiXSVPT/r
q5+YPNOogJOcmLsuJsuqaZ6H/kDha51l4SVUYC8p7XYJ+2XcElJGbIAZ2l+sRuzdgKwr3dmbs4m0
MTd2jj6ktpAtJMXjOJVXBU9Yv1IkzPy+qq+nMTQ7bxxp+Nh9eNvjsF8jco8JC2za3TDUhwl0/rq2
Z24jp+4VKKHk22Tmw4FKnwn1UNurDRZRBgYHiU2YiLueH4n0IngEv2psqlBJbqXeoS0dO52sIn8T
9KRVyQFC8wAXe0n59KGBj7zsYps8Fj2k2FQolGUbf5fGMdyjET1pMqSWu6HGr+7JM7qj3OrplXws
kibw6CdBKalamP1WOxTl0pkTtrpKz3eWRQSVNpZOiJoqvFTd3xYRH6BlhS0XJgWhZdJX+14pEXra
7HQVfdX7ZBaOhyCzYrHKDQOofOAqwaoANlcB7iQ0xmUg4BInv09UXyJzqha27WfrrhoOkZ1YcPuI
oIJHQuKoWhB/7HohWWZ5FeYbYY1fujLfAPpvvH5qyHVwzQeYRgSYKM1C+rK/mUUELBmaucQAw1iI
BBs4HFxbkRSUVks5tlcpW2n+w3EXpu106WeWsa5b/o9d22wJc8u6aSmcKFu1BP9G05vYlSAelgBI
fmhZgwqZqKoKzlsBEjz+ZRdtUpAaNj0DVTL2TU/o3bzl3M2060vbwp1mzSIHMxk26IfLFLl+WS8J
RdFDZHMmRF4Su4hubvHSSOMqZuuysGLFv6pbUlp0VC0ed0VwCRTjbkV92srXZj08J1r6i8CaDIWM
1A6kEKfZxsyVcY/QVLuIUwSmyzHkT9PIt72+J8ewJ0Jb35FV3AQXk0XuEG11QYup2cZ606+ylhrV
mrgbAnP6rLwYkR/wsRFSwExAZgtQABexzgK9Y0fIohHH8lqWyoumtNd1WLxYvoWQ1ogUuoRj3twD
wXY8XOD3iY1KZaZ+wW6iaJinS4e5dq8Kf4dZ+9toZ6nyQxqlTnSUsyBxYxtraMwjR5XsqP3M+Fm7
nAXUPoNmCib9Sne0A8BKAgAjl7gTP1duTCvcVVFxiLLavISKvWiL1LxOu5j/kqMQwIj4BZNNY6JE
520G4B4o5mov0C1dzyKNcWF05e+qlz5hAfZT6ioro3O7hYsxbTGpBTziwf/qd+MVXnZyO8jNfiD4
DoCG75bbuDMOmGMIkApzNtTLmnjF59xXsusg65FnCkS9lQk8I4tvYGYcxiSoEK6im113tgLmGYaX
R7PDoQ1RkRUeEX0A/AOTlaiIxu0vtXi6QmhurPie+H9Zg/pVw4+/NN06VG61oBSXHOpTphpAA0Wc
39lknTuTyr+pQXaQAu4qGIOcEBBCrV4YZiEOkCKQw/pEUltW6PSbomTKwMGEBKJcMucIb6pZMIK8
pis62ndE5nwXfv/NFrm9H3FVEV2Zkxs2dOW8Haz3E3y1MZ62iLXbb5ICwsJ2221W7cW0Hdx80aXl
dVKOrKY9thtDMPbz8jGoVDj5/oDjnbV9FerwXGuaym30k5mOKNAwEFcQM8wvBuT3X0b3Oy3I3uGr
Bp9b18kNqRMbSBW3bkOqnDZcNH6y56SB5bworyO6OYtUWuqTqDmLu9k+DY0vlvNcNKLbw+1HbEt0
8eRf4yG7UvO23iijxI+Wl+madlf+g+j36wIPRB9qV4jxdmOc3iakVSoDKqpoUfo7LWiWA/zYocq9
UO2vFDJIg1EjiE5THoixQCmuXJcNPc4gq7ZSD34z+fbB1sbtttRFeE3lKl3Te9o7ykuh3bazQLtO
12wOvpKrRy3GiqHu45dyi8Sd6wsXpozSyOvL5GfBPJkX97rxw8HM14Xmoop/oRymY55fszdYq+CQ
1YocFmSPOKyKLLinUMZnRrYbWulYIUim1vB/kh/WHCrlTirV17LdRtSmaUgxJfteMP12LAV/BGIu
W/HaoVyncb+RWXuwJiafp6lGhMuMgi5/0Vn20nYOHPWu+GRv2E8uU8mWB7pmOSGna4mWz5iMo5gU
0eIiiLpdrQ+bRiuhy/9MK3HtRMZNKPNVUjro1WqGEXE+yneh7KVhwggp4Tk7McjQzr2S7Twrfk1S
27OkRnVspZu/KlVnntKjG+DCPK9gN6ALXlaTtap8nInwLx2l3LvYJhd+0Hcdi7ab35InjZjOBGuh
r0Od/cfgXhcAc+pEblrrpqxDmhJBjrkvjPUrVF8IjXtoBehcitsYzFyCW4KgpF6gWwYkW3kzxWeD
8nY7GRcClODQGRcUAzytYLQgBi3wJO76Nk082x8uECld9wN0DavUwDi7RcEyHEz17VQq+laYfbZD
9BFtgpF9qYOSvKzrqzxu+Paz5ls9msYWjSmqSAs4dAI6JKpu9T76IqtrO4zzTSc10kPL6Vp36kut
6i71ZlUZUKN1MP3EzUmbKTJPvggSJB4HwyXUJeAN4B5BDzsz+HJI/GNy47rDNuCPLHrT9Xop75Bl
m8tRiHYDD5dsuVEjta26rGAkLfpi3DtqeFcaRB4J1ju+v22aXuRNPAeK9cWK/8Usmn0zsz7c9X3N
6MYKMscqsu2JaTovHT18DnVra9vx1zyAUQqp/s4n+SUEmWyU0WK0660p0nudK2dVVJEGg3BVdx5N
QhddrJiLST+YzW1JkgepRKlXtAbAe3vJWozgMSI4ZtxrkYpuL+DBLJI83oa2QjZNtyQOcRNF+bie
AlIn2RyPZH26PYM1GjappXo4cZrFrONGEO2FPimpivqNdFBycTUM1sWdNPNDDDpwodjGQ61WX+c/
ZVXpozokd1GsPLkiubK75ouiqS/ENj70bkmOGluChQtVuikTk4oQoYtTj7Vv9NclsX1yKK/UVNsp
hiT5Q2OtV5FtD/qdZtYPA94gI/9B4NdFYGOmBZRyqaYWI8B60urhu4v62Knsq6BVV9aUEbY1uGtF
Dy6yqHgYcv9gtmLTEi66jltXchjJxCpoVOOht7GXEF7hr4QjRv5syZwLVE7BvroUUJW3emSubMT8
qtKGJZVXa/RkgNcyxnsjpmDNoYDsVng/qH+emi6qYC8P5cavNK9gRw8oYwW+fNU2JVL0lMyPnZsZ
36k4XiaMlWYgjgIDFGEWKj8WHWhauWt8QbsAepMiixIw37ARLcepOPw+ORaRaNlYb7JCfdYh9Q16
RFThHNadX8c+7ls8CHPbozF3uZ17WNme7Vq5d337Pki7C4ugeYBLyB2t4YdILn1FdxdmgWlV10JQ
GO61FXeDJ11Sao3pMnZV0mWF2EEVIldoYHdtimKD8Y9ZiIBfnKtNokPww9tFdiVAnpWuy7WNlHMX
5v3atscvkR1tMZPSocv2xDzgxI+XzDKrss6f0sRaYZz1evq9uo1scKZOiXQPLXAXTte5WizgltMt
XhnNS5Arq3bKbqOxAxFI0nNesflrvIFnZGbXKm4CmTW5J9gZ+z27qkC9nXSo36LbmKxuSUCqUtJ4
qoxp3FVX5LM+1s21nQ13pQiv6oDDSvDcs5/0htFdB5Z1lYSdFzf9I6Hp5RLzQEfehJLcU9tnfTCq
SVvWwYGMLQwzkfJiGURBOCTBdNWEvDMYLy1tEGRjQyhSObyU6c8kcE38CrZgm6cmOSccv6pHTkOG
E3+124Rmi2MO7MUxyPo/0zDCw4xGf5i+KEOnNstCCyz/QhhowT1fav1LjFgvW9itBTCiwDKy8LXI
eiavTT656pzPaYDjfgkLMwu9HAkvnFnDHe/MMbUNQPRkO1+FvRtvjWZmpYLGyojPcEWJzvjIU3XA
7JJh3GJJG4VWW8vYMipkrH5TPYNPg8uqHxmtNulsqIMguFEhPHJcNaSJPYsWeNfUybFQ1mal7kiX
hv+qtq3Fcn3kwmJLUNQlNXKgsfbMj1Vzf1jbVgW0PzkCZvVQO1hH5uxMn231UH0yjkja9oinBfOH
nHRQxhFsLdHdYcUu2TNCs8GdKClZL6Ij8XZQFLzghax8mHnwii6xCaVsrzosgZ6CluuB/BwIusz7
GBiiDg5Be2Ts9jNu15TtDN4/onh1o62tdTITeienHxrPL+PowA/r7wOlLfa9TnLkAnORfSdtm1ET
zdzfeCiSe1BU4gFCbP+iCA1A8KRWbsrpjtigparN/Hp8qxwt+kFlfSXWKAbAZabs4PTcBDY0UeSe
4AOg6F4GHSZGz2bGsJdmx3mTk3JlffHhbd0TCwN5i54hvnWtEL2yj2sM7UsCgIS1rq2sBwOiTjJZ
GVNGdpCwItEvbEqm1+Yxw8af42ycMh2oM80hN2wtybuZtDn7Jjnm4JjHTJwm6MnHCSItvtMa2kjs
CeYEHcJxsU7UOCieo0Qqj9oxbSc9Ju/0f6XwzIE89BnJ5iH5CRN+T2JPfszu6Y45PrP3RFmOs3vq
r+b6HxVL/71K6P82OK2uU37+53LoQxY1v38dnd3/ZyWj6rn5Xb+tjvLH/zZ4zxzaWSyPmkyjAzjH
pPzNy9H+RdubKh8KvTm1bI5W+f+8HLS1AtE1WgK6IBp/3X8FqOj/InWFLhXroA2Ch4yzP6iOnhbV
KdnO6k7UUsih0dOeVPAna4xjNhU6bjSL+GLsLayCbnqm5zG36F4VYLmz+f4gn80VDvBiPILXBVjH
6COjqIDQo+uvlrPh90lp25xFT432mm2jzuisysP9YMxEhvzm1bu5+etCr3k9p20KLg9Ch/+xafqi
Cju5fDpFMvfRDHs9lvmVIlXmXS00PKMqnDM9xPl5ndwpl6LPy2VojOonlzIwQui6MpgerPK1Kaf7
3mKTgP0QO7NdR+T4Agts9Oj753f4wWvk+c6NMhXQqHlMyXlV4a66ShGpVLjDMCapxneVNZ6xc+aE
017Z/ByhK804IhVt6UwdeP0asU1Zk+ML4akcCvfjkGZPCtddaJE092qStD8/v6tTM8Q8bmYRGypP
C5gTUpS3F3SLMtfa3oaj3HRU2rCAbRUKYZTwfT0HjETruV1anE/Wra5bhCjLpwioJqFnWvFw5rcY
798svwXhkmbRT4AS+va31FQ6bC0MTE92XUGlxfbGIbrGLQ9vpPOXBtCDZe7XV4LfvEV5taBbZT0F
RFx6RPyWf828/9gU/2BIv/k1c8vj1Qt3ZK1G2IwNT1D+prVXP6t+oO5Ues3hmSH9wdgSSBtdvFK0
+fl8316qMeeaxFDNXw9OKbA/d2lR62dEEh/eD09lVjYJlMQnLZrUpiySZehzXL7UHYoDihJ2HBI1
6hcXn7/Jc5c6GVSm3ziDFZuGhzGNtd8OqZy0xVUT1H8I4Ptr+ILjndVn+E3MeVp89ZIgaVJkYkby
CmpJuBrV8rI3WuePhwKMML4O5jXkC+iA3l4F4mpjFrbDfp1S/jaT07jF1im3bDzq/+BSKIDQYNDw
o48yD5VXNwRnE5mCaRdenU7+fVSG4WpypP5I6kj1hyqWGUPGLsecdbzIa0/nmqZFXUKdAOd7Dxw0
zDl8c6Q7pwQ6VXzwF/P3k75xXBpYG97e0Eiyl2rk+OtZvbXfVm3E+3qy3KVqUQztobL8iPXO3/zp
AHx70XmmefUU28Eupe2zZ7V8zcHDX3YUhVS7WWhEQJ0Z7O8/3vlVYTdgGKJRnnc1r6+Vk2dpCmK3
PBBa86bVhX1qNv4ZDNH7hQEzgziOPpdl4WiieXVHBMizse5E7VHY1DZGXdgbUEX4JXvJY9QUcUYK
8MFrE9AEQWfas2L+dHAI8iNDqPIU+upyrsdNeb/07YECMQXEXRlb7crFTX1mInw/cfANm/NDxPlo
vPNz2XkYGK4kbydxDTLTskru0rxqPCfWqjM3+MEDnVNhGJhgMFS0sm9fWxiWxNIhBeZY03bXuaja
O3WCvpwXVFjN0HWGM/f2wVLLKivYabJv0ZlGTmbFOkjqQS+jysNhauCnajJcVVYJ7j7tYeNB+dDj
hZVX4rnA+iuJLG+bW5cs99vILXHJfv6JzFd7u41ic8szZkqDYGraJzNn1GSJLdOm8sTMXl4MZJ5j
hWiaBBsEQKAvdTxiqB4HS4N6FWvx3yqQf1xePxhgzMvM2QD6Z2jGybzQZbUO24Prt27jr41MKTzM
Zo3HmfK5jd1wW7bolT+/53fDi3IwWwgMO0xKeHdO7hkIujY1DaFTMHDiVd1FdGBzh4Nbnv3+/Erv
XzaXwtCGlJh7YyI/uVTRGIFjYZmjncd50pO27l84NKy2FZHXUFjKHk1bjgiMECnTXup+aG+d3mx3
dtqXkff5r/ngvhHz2DCRZ0QoKrK3Y73PUvDwOgz0Bvf8wlbs8otItfAeyVp8ZlF591mh9p119hyc
5mF+pKm9mqemDGA2HrrGK9Q8XFVRDBFQCYYHP6RSEoyt8+3zW3s3+3I9lJiIqNE40wA/+YwthQZ8
5TNjVKHr/kw4o69xLCjbz69yfEJvvhYuYxyxnRpHjyNC7PUkH3e+j9qr57aKxL/UajrM9BDz1GsU
jDA7oNnVKhnaehZUhKBegnhlg5Xa9YXT3EgFTzVl6sCkBtNEq89/20dPQJhzhAYSvlkw+vblWnqK
1DYDlTq7/UghMIb1lKfhmd3jPF5PHgAT87wF4hKIw+Yh9uq9Ri2YmVRMYK6SqAiXYTcl+2hKAt8r
yla/MGjtXtVMqZ5O73UjoAUoZwaxNt/Iu5+AN533ME/bp3rYoNQSjejh2gvCREfpaRFy6Wc5DQRd
XLZp2SyiuqDprFKl/sYYdW/qvpUrB3qGp0+VtilgNp5Zlj98LBjleSrz3v10RiGqQbeTrOXL8vOI
fkqhclYYe7WhD4dAZqNGqr/sOzXdjZk6bfpB5OaZSe3dRIp3FgknPg9hsXM83X8g2CSDwp6HJing
1wVPY2ElY7JtEWe/TIozMEYn7cxn/i7ZkvKagLFKpcEw6K6fsmytVh2UIE+JQ7aNr2Z1yPIGwKHi
kQhNaJOyxJWwNaxgOYQjITdriopbwFAdjPy6DxeCtq0MpuvPv4T3T8KgTU2NBeC9zTn65EsIXW0I
1Yquh6iMdk+nWz/UhVbeTCZbCCWe6MWNdvHj84u+n/AYktiG2UugcsU2/PbDGMusb4FTqF5W2/Hl
+JLU6I0KuWJpk2d2EB/cH0smDlDWTRSaR3H1q29Q9maG4CuZPNCj1S3U03aFeSS7S2jcblCKOvvJ
MPUzVN33I5xlAyM99Z15/TgV02omIdqYTUcsrjxFwjrjHX3RepOOBQkKMnOiDXYF1VikbjseGv2s
mvf94sV1TTZMLCxUtk8rFLSxBBLtaPJUyE1LgieCS9/O6+999f/YO5PlxpFs2/7Kszu+SAMc/ZQE
O5HqQlKomcAUHfrO0ePr30JWlVWQoomWMb41qBpklpwAHA73c/ZeOxUXlvmPSyneZHYkuD3mO3xa
RCvjct6PTeSwp6b/I8v96Gve6q+fT5iPg6CCnvXCcLoJlnTnp/zbUyz90SHyXh29cdK0n0oR6t+j
nMb256N8nJaMwgFAxVgPSOTUTNKPBFJoYTx6WivTnVUbpbZQtIjluoauE0aj6/zj7xDKYaAlRCry
mcDyenxdvTONiCqb0fNhmm91WRF93HfmhdXu3N1jzZlPWjDN2U+fjKIGstXLlHdcSUjeidHLAL1J
1p/fvbOjsDVGG081iuSC41EmWHv9EMHGTslMJ94utvZtHAwXptuZZwTFATI7ym7qMfb8z3+bCQnx
HBTWAFb3OC52RVHNGCm/+mIYIeABKCgX7t3HNwm4P6VoiotAM5DHH483JG2cRSbjZU6kXOmxorio
MNPchvc0XPoynrs4XGH2/JTYaZ+y1eu0oeBco3xS/Cb0YnrGsRr8UtX4jtmTX5jtZ54XRyoOEfMi
NX+Wjq9MA7xmVaPToLStXI5LZJs0YdVuP58VZ+7f/C5pSKlno9FpGixUGKqTikm0rxH8zAiXZp+j
vzasRps/GYjzGUdTarOnk1xppcRQqbceOND8S9WTVA0Jazr4U3thMTp3SRj3dJAJAv323Dn5fQoq
TtZFjq+2nupq5Z1emPpKsZXyYSgH/cIz+rswf7x/m8va/x1LHI81GaEIHJsTd1XawaFD0SSXOppm
jL+55t/rTd1Z60zRNNCVrpxydlDlAKout9nzwbQq3KUNLoMYSZw2E902QR6l2trRHlH29GXIwU4+
9kpe/pRmJwTsrGy0vWyCwep9/nxOkSVw+IjLAP+ANYtdEBFnx5eiyDAOO6XoPBKt1BWS4foasn/z
MuZkvJouYE7b99GwZMakHEQd+dvRNso/mI7zDZ3JKRTPTr1U7ch5dhTkzxcG+q2AqHsOXVa7ma2M
F4Y68zLP2zw2OmAT2FmdrBwjtAtAGHgRq7RKrnP0xcgNA6U8SJThizLUq0v5LWdHpKMAcpsEhg8Z
dWbOI+iSpvMMqia7SLfaLQQUZJYByvZrPSnDu8+f6ZklxGCfQnuHPRLtutMlZMJCaIiR+CC3KFCP
jcj4hBVfmDlnLgtXEg0kTBzsAU7JGk1KvGLXE0tTxaXqxX3aXlVJLLeTGslbpQYJ+/lVnZupLPoA
Xqiukux+uqXJYhFbomgGjySxbhEQbYaYSiD7Jnr9EZmH8p7pQOo9nOz9fSRd95vTsge68O7/7fE6
effZwlGi52tA1cmc7/5vnzoVZEkt5TB4IyIkc6EDzjsMRhre6rnT7UcRimVhIX9o4FYu6a4bC1Tt
8rqZEf6BZsOnNoLsOsgHk5JuE645qrcXTg9nlsK584RDjY0TtuLTOc5JBZmL0nulM0bqgoiyYetm
vXaX533//fPHcm6yMbl5e+fYSxx+x7fD7QPYqllGJlmIxCMsygqYnBms/2AU3luHtp4KrOJkSveK
60yiJPmMXp2/Teu4uCpdSJOfjzL/lQ+PFgcRWz6a5bZ7ct8iFC19qbu9V49jfpeq5HwsacpzEI/t
fthYssu+IDrz+yV9FPdCWeLjkYiqBDt19hgA5Yg8O76RQ2QaQ1pwI6lPTLuxjLJDGsgYuZfvb/oU
AWurlca3z6/47Eyx6ZlCPIDKM4sKfp/MFXyZrnALtGdN8izR5y9VFTFe4E7Z6vORzs6T30Y6ubya
4mSsFoyUdzlhFOifr8Mp7S8UMc5fDyYxOs46FoyTr1kmjJwyr+R6TOInJcpEksIA72EQSdWXP7gi
HDIULejxElZ0fO/ixG+JoGQ9SvpEW4+zbE7Wannhis7dt7niSZViLrSfbj4re2CtN+vBM/q+XWlj
2C6ScriEwTm3mP8+ysn7lWhqXWk6rpOMY9hDW4BJGnxS+crRtXdloKHy+/zmnakqY3meK6xMPDA/
p02LXjNGFZJ2z1QAFxoYDr4ekK/9VRdkznMvXe1q0B35MpRq+iQSVNt+00Z7Ixsd68Jrf/634Blm
b4/xHsbE8ZPs0F+5ilH33ii0lDV7iFaZGj4Pmi03ROD86vTIy1sE4FFTTwtriAIAr9GFI83ZB02t
B5gMm2XoTsc/Im79UB0mCJ/ERZZbs9MINIXneOGg9gFCNOei0ZbSSHrD9I/q5HgYAh4dJKrccnD8
9n7KguQ+Yf95w7eydjwBhPAqqgN7FUOZ/0aSfAaV3HZeBBW5d9wc2qW99Lk39vffc/LGGmVi93BN
e8/xQR61khtAOwKsL2nwF+bcuTtsuCztVNgFGoWTO5wkbCvoZJCqMOoArX0DUXGZBBcWunMfET4K
c0mREyNxHMc3WLY9uOg+7L2YPXe7iFD7AY+cW0f3hpog7u5wDBxUGH06boy4+KfEs/kB06Yh9Zjz
Kie8k1eZlmtgT4HZe0izsquqi+US/rz88vn7e+6xscSqcwEPEt5plIxMnDI3fZL03DbXdpRvYK0H
euLcjdOQdRdu6dnB0L1x5If88qGX2uHCrHt6Ft5EzW4NgVpdFqEtdqEj+gtv4Zn2CCsA6i/2ePwH
t/Hx4xNVmODApSAj9TF8T4UZRJ49tcrjiMJyrxUDPqYh7mqsY3n4nWCIIVwEHZqd3dRoynMvaoMG
ia/Qb45APKcXft+5XQJzZRY62NTq9ZOnWyUVcv9O7Sm0qPoWqPmIo62x7ybHybZWgVPRMDLz8fOH
fe7rMO93jblahX9EHN+TIGgjkWSs1WORRqsorDE3FvGytcxXrVG+fj7YubfU5s7THWG3j9n7eDBR
tPjSRpYB+tjiSq8ckhhis73wWT13SdxAFkLBf3MGPh5lzMOetG9OL3kRNs+ZMJNHv4C2ZgVhdTVo
avcnVwU+j5xU1nem8fF4nZbgeI14bsQoYILIs7up6eTD57fu3NIDdHduIaI6wBB/PEiEvpxDB22S
qlGJp4q1TCEXL0lpZcjmzVcMdxX7Ojk1aq/9yf1EzQEo16VffFqkpVHZxQVaKU8PsIIRDBteVSU5
bqvMAte7yNQsefr8Ys/OE3K64ekhYtRO89irAii2jSTH63vX9XBNGp7SRfH681HOLT1cEYpCkiJg
V558LtG4CqePtMHzEf7f6PXgXtGSanYqBvgLr/a5pwcWzGCho16G0Pb46aXSsFCnJ7hKAr2/SfAq
Pvl2k28HGSirjOe+C8hyfsmFr//BraT+rM41YvYfxskrV6p2TZWa+PdMH6KvUVHqyywj1PfzW3nu
gVHcoTjHORH8x8krN+Hoj7pUZ2WtobNmbp9BphWF+ycfQGgpcydz1l668+/47YBespvJLUKqMRoP
2srt3XFjjWXl/cnV/HeUkxcaALSVgnHk3Gs12gqTcbrSJlf+waGQFjGbf/RSPJqTJ1MFzHtpUGww
Db+/bkmnDld9q1HsVslsIWUxI1NHTfsLiqKztZaZZMrQc17c6Vws8wajlsZ5oG8NTNRmXtl3fjPW
T6z51tbvhm5XI7jdTEXc3fZuyGl5qt4+v8Nnt+VkmrHJ4FQ8c0GOH6QxaXWhDbx7+QTYAhHPsOss
tXyPaz/ajFNu/FDFpL/mwq3J4qgxngRxY94FafwPY4vnIik3/7+/5GRhjUn4KJNw4hBmlS0+yVCs
Y1deYn+deUFQ6PPJo25DN+V05wY1xAhgDXAamrokhG6hTzhs0lK78HTPjMMRg8MO+yk2O6dt9jLT
RJnVjeaB6ssOQ0z8GEEKl2ixLk/npJhCSx0y1iwmnOn7x08v7AvTIDJV8xJHsLFvQvMWp1W4Bm45
LBNc78sW7PhVZYfmMtF15dIzO7NTOhr/5AUlUKeSph5qnuEoeKw6a/xOsEK+kaixaPkGJu471C2b
zyftme8FoiSKvFgIZoHWyagyJBImDALNc7VWvcs4t67sXI4PNo74PxiJGiQ7fJpuTJjj+wvAZgpS
zPleXzvjnkSmajUllfKg6kSDfj7UmQmDLgnE49w6d9CIHg8V9XHZ+5GjUfKEYzDYVo8vKvS9z0eZ
17LTCcNBGzkLggxkticvmSNNX0qgboTe2ujGXKsOn9VapkTvtF0SUDLNk/zClZ3b7ju/DzrP4t8+
FlZSh1bjRsJrs7L7lZAZe9sZOJqnaDbNFpmRb8iYylaGYte4MpxB25AiY3wVkbIHV70qIuA1gRHU
3z+/GWdv+Uz90i2K69h9jn9Xq7co6ihve9RJqv2YjalHYaS58Hk5O4qrzuJJjgsciY9HqUHl0FKC
5ZJCayBcKg1WEQKdCzeZo+eHR8tJ5e8s71n7wKH4eBzVbntXqSmAExVHZpQNCudlws5qaNOrPuI4
TB2ZbMzOodsJISh8JDusSLxaC13k3K2f3wRKrmFihvyjwFnQGvOxjaQSEKjm5NdDO2F6bGUHmaCr
Ake9qjIXBzwwSMfaBbqIy3UkpR14VhBE5brAD/jmDyUWb3yJBTErykhgrB8O43aa2pHyTlOL4JCF
eEgX/IZxAHAyEu2WSWVMNpmPNM4jXw5/UiQHlEBqTGHF00RQI1aqga8M0qndldanERzn3EidFdC+
4DCa5fTUF1NMjTUHnLsYnIpINKcz+mBFeJ3fXCX9WDbLCK8MtskQ/C5/pYC/JHhW7DbapA8WBOlm
woPTVLxKmH1im5OBlK9rjSIr+bixaa9kh2pqUYu6dDapNiYYUY1ithOFvW5tuj62NzONL71yZFuP
2wTlbIWElMbjvtbrNPAQYgXBsjNK68Ef8Cl5xtD0GL4cN+qhqcdkNZiRENXX2U4EKyauuElaYgkW
/Hq6F2Y/kr+cDgQncWhVqnXYksm24N+1CX8mOPBZUIHC4AUy5bqolPLFNGtC7oQtr8oRKwd/LSqL
ZdqTRZlTz0rwLIyVcqV07MoASrQT+Z++qS3iYHRHArd8h3J9oMfdPhUka+L/rGsgnZHReJqT0JgI
GpQCm7S1EhKMfN8+xJYNn8jwJzFsyKJSn0WQxeOiMRP9JgrGENRQKMJqRzUw1pd2I2qxtIYwrQ4V
NjGBfb6Ws2e7rfau7qOZBNI4gYpt4RosNb+zq23nwEy+FXaufCXNo3shGBsupd1raQv5N7e+jUze
d8vJ+1upYY91silDV6D2YsGpTZ0Nr3H/qBrAjqH4yv7KLgAhLNBNaeSpBUXTuEibswF8gRM4N2pT
u8q2Jx11eG0dpzEXMRQunK1NQygemV1Z7KWdqv8acjLqwNjo8aZTpPKrIFbVgHyCBwkkRM7kVeGd
fWFJBoYx5VP2bGYQdohPpIK2pFQcvsVx6ewA5mY/yTGK7npt6OJbP7CN5ySCRYmMCgz4guilUPUg
xfqSyZOhvs7cBmN3H0B72ZFqV5M9ao7Rc95BHEcC0/vF3SCIZvQgI1fpcnIj+cMkpahYJGmek1Zi
l91bA/S13FbQ1ZKVHQfmM/mHfbcheMAXS3qD+m0SDq5J9xrEZYhGSlk1qTvVi5BdCctEnmXgtBK3
VFe2tEnRFMrk3iZBquBX9/khEXazYJHy0Oa4y1H7ITm2QXvUu2/AZhQFJpkZRQQMJsZzhEMjWDh2
OZFzFMZR4g2Ii+QK/Zvm7Fz876oXuQ7bxtwFbLSs6ym6E7zWZC5Ax2yXnY99ZAmfIFfgoqX5zjUi
Um2iMte1lZRtGSwk4MlwkQ4VPCERxKRkt4pAFTCEUUtotJrkpdc7ZhdfW0LpzWU0SRfAqBIS7aIA
WSPzq9ZD6XEMy19ErxL/3HZZEW9GV/J2CjV0MqT8nZ9sZW+1MJsEDm4Cb1gfkDX4DWI9V8/vh8Ex
H5SwrwQEiQnfPaTfXpt5phGxX20NrcBHVz2y9lDeWeC8AC1kFkm/GSwJ75U4WWu6yro612IvA32C
jrs1yaok3ndQfK3+hvQxH5R7VeknC/YeTGYlfSqGxCFXHeKmqMPl/+YV3kkH5ZvX1VF+Q0HUfTBZ
lR5NIRVqrJVbr6zISq9iMBfgOPqIhQXMmKxs8TSGWsw/dmv5BDesZEalhZJf2Al+EPk6iHhoIqLu
ok6KMko//ugFCFY74C+GF1vBA7cLsoTmj4DS1NQjvIHtZy4rT/eTH3ygCG2NFfIiEFkvXIIZl2Vb
P/29pfg///X/oFz5bXf1IVj7+Wfd/L/Fe54cma7n/8+/TNe6+ReWY4S2SG6hDiDR/I/pmlRt+s2I
sGafBWKueYP0HySl+AuW9pwqNDe/0bLyj/6DpNT+moUXlFM4tOOawAT5D0zXSJeOd0/ArTlBIeZE
aEwNFgHr8USyIJ6XYYRtRnOTq843vja61d6VEcbhlv7F1qpYdrreJu2UUNi9Mw13IpXFOs9Uezlg
mJFsMGBg0Vk/tKo0NqriADhJ9OmusIxhOxCMTUrkIIwNPWhPR9G5p6KtrqPMamByQaOuG3pigh4h
HLGkWLU5/jDXUuwF+pC9HNPG00VVmGs9bJSbfrK/Ki2qTOpxyrrprPiXPxbarWi0/DlRRu2uaHXl
XkyWvGv7SL3iQJEdzI7wlEWRjzOCkiTXZy0L6zfsgyGks2kVy03ttNf+UKxselSx2/2sZqpa2Npf
ApZjL9ImXiSIr1bWZZjJRgCD8k1EL6KNHgBlHkJT7kSabcwRzE+4S97BTxKZMNyZRf7uW9UbZYZv
UoJHEu0qtd09GcyHwh7WUV/e2YF1pwX5HdG9zcLU0b/72iNkMU+xyo3lr3r7Lnfih1CWD7mNXFrk
9g2biRWIhkU1aiu6bfskHe565yWObE+P/CVf1o0zkB1eD4eur7DXtCWmKeWtaqyW1TO7b+rgwR0B
fdpm/NYMWF2a7Jn8y0OY2Pux81+TYnru63TnazAwi5qUKbEKWntNktf9GEh4Hj6RvQF7Ibt4rQn7
G7Aam4p/23XFCAwrXvTqq54egurnME5eUcUHgr6/iAL0XZkFe7tw1wMJvUsnEHsCE/glkXMdatmv
ikMcaZYLS3FvQJFuq9q5FRUjYi2dSKrdBk68m2JzaXaJ18S3brTgKHvbBuaqkv47B/EfuT15SnOv
iPg2DpPVOMHmSYgU3ZririWIVpHraXrt8h3x5F9DbZrTEKXXjbDFVPFeFoJN662hgYpCFb9x3XQD
0iQHj9S8KKmylsq0roPiyfQfCx0YVPpFaj7WlWHTinjD9zsOo7tICXaKa2wkydIuXVC9MW8IRLkR
ubOuiq9T/ezn7Q5LzNtkIzjOzC0NyxVIo+uxm67szHiLZHAX+slmUNPbUWG/YxSMVAEoqJp6Gejp
Tkne6k67YiOxNUu2fuq4HEZmJ2E9i87ZVEJcU8oPbjhbXmVl+GaKd2bQfpL1WuvU10S8xs4XLeQ5
VYTp+RUh7P0vPon3atI/5B2YRSfcBEm1UAd9Z+cvuVKxd7TMPYWPlVM2B713rzifPEWt6dVNiVf6
usaT6CTtWmpfwOY/a7G9NvprB86LuYcTTY6zPW7ccTgAFt9LC99pfKUG6VqfPQF8xO1c34ioWdV1
8OamJFGbuX8/pv2DPb98oeM+at22ar8Y1c8MlIIeryVYtdyM10MDWhzAQe/sLFmtHbU+6EW8tkr3
uqCav2D3UeTLPh4WBZk0kGUWsrDZukEi07NbU5EvqW1uR+E/saVe1WV5UJIMmpvi3neluVes+y6o
uA1iU7jBTnCs6qdNnsnVmHfb2qxXZvg2GuZd3dTYb+p00w/qV7/qboiEeEYe8F1zCB4qo55Nr4Q2
2KxAZJlWEXHNwaapS3gt5dYIriCuG93MMjIWrRABtccB7KThPqmueqe7khyhlp0ju5OlRDewsLR0
PWjfRmdkIzR5gWuvJ7mpmL7s8rFYdV+FyoFLSv9X6E9LV518zrvJ3o0xwOixvSDsfF/m+Y8ScxQL
ug/QFr6WKowrOXVrK+wfIFD2Xupo3YpicrRMytR9dvKyZuUv31w/lAcjjMtr2aTVsrbVPSf2Wwpv
BzD8nIJ6BdOH0jm3rc/bSnsu3BgRyfN4Sn0tPVgu4GGnbuM94bP3M7lmUWgak8PeZvxfF6WFKbnR
xGuSTw+Nmb63RXdTg7jYV4BCVk2Tq1sz0bpDUwoMsYTy3Rh8eb6YWS3u+lHXboT6govQrP3UI1zP
62N1GURPYWBFSP2DlLlbaRsnste1e9270XsKgwcxTDbB2oNEH9RbGLj3TQYOMB6LJyWbVgnsspTW
5T7fKAlgvBjzTjMkxEVTCFjU0jeRPPR7N1XdLe5u8lGrYlUF0TNrfrrMxgdBxDmBmptULfYidl6q
sHsqDF9ZhNJ+klEFRYuHldi0bdqqPWT5XZQBuRCRDwTKpGRRZ8NVJ4of8AG/T63+CCdpn8d9tfQD
MqFz9Zb4dxBYmvpSWqX/XkrIwsS2LJqIt2O4yklsIbwTTFa+LGAuLUPOAvAJUcs0OS9I30p0Wxyn
1EzO529rhS79GeZjs1P0ONg52nAdT++ALF/6kX9LUJmIN1nmAGnCfpPHyg8VC1rWkaKhTBs3r3ov
CfSRCsgUkECV3pDKzcYD2tfMJum66UVt9V/KWMnFpLkomGP8g6Ye+OhiOGm0g3GgBHRIUv9Rm/y3
pPfnKOmbLndfEIu+9664Q3q31o3mRzjsKvElKHrodzN9mY/SY19RcYtVVfF0s1PBZXIcE4UabfoC
4lZYEtCtxApn/qSFszb0Ost3+qCnwcAnH5RpR0iC7KZqY9RmtfbnO5ayN18KN/XXRaq1103o8E6P
zde8AutArpZ/AG2tLxBzBIcoTK4ji+83XGsKEj51EMWoup+G0thrh9abN7T0XWA9OYvEjZoruwl/
5BZ5E24yHbDQwnGcIihUWtbtct9MDmFtJTeZNaqbyNCaNdUWaK914xC2XaIAlluRSajfGnfZsdkt
TRzvLGeAyWrUm97KN6mu6GjDX8rhtYqMQ0C0+TJz/TvdJmpRB+PB9sJknXIelca9rVO5G1hGdLXf
yhoJ0dBINKrqTZB8cwsOhGDT2pUwxxunrx4wGhCmrkAKVRPlHgp5sNLL7JGz5NXI6cwJfbnsqi5c
l3r+UA3hYcpjjYWtSeEry/LKMltnnzekLy4bRbdvSlIYrukCp3fEx7N6zlmTZFC6xrrQxvyeZAHu
mn5Vqua9E4zOrg/Llwae8FqPtmRWKl8mQkSeCEwap4XulrHKN61HNgt+azWkPPG+arJNlaX1Jqz0
Z5jE9qqrlV//mxWurimdjgBft4mdbnajmg2cfimAVEq7qxRAirPmeijHayHFt6jOPNGJHy0bTaOE
8xX9+/z3f8et/6EU8dlx6/Vn9jM/OmrN//6/+VYGFCuEmXjfZpnC3weqf/GtDO0vpMqUh/EgcOSa
D03/OWrNp65/H6008Rf9Dl5YzCRESIDg+Acnq38lW/7ecsBpgJpo1uVz6kPBPNetf6v+l4CCzMiE
GF4Q3qhs9Jj9+92UGCFfnKBxg47wwWHeJgdVrUQHxECZuUHIMd3aEzWjnQXIdI5AEUq1EXpeIfeK
pwb7v8goqttZnr2OsNftZRUG4zOFP/vVKZIJZrafFM+ODp9o0ZIjo5Vw6wrF7pctFT0HoqU+g9x8
6RgdxFlJ/xXMejKO/JHQ77onzQpAywdpFerlMqplrPxK0tbI5NLoQg0Eg0pZKKFgpsSzpxtnNzgp
NdAUuLI6pfWD48fAS6s6Dw+N2ir9ddpHwAqnVBUAJNMxzuZTjlPfmWpkGTtqoaGeL8ZJgjwvxyop
3p1GRQPphJYekGDDuSBcabaSpAtpJyYlOCzlodjEPSyRQ9g2DQx0H2sAdre+Nd+pujvqIxsNE5V8
IvUJJHhkRgqA/VjGRfY1152qexuHepBPJCMM2rKUQwadr8/9bK7LknoHeR7PYba0R0sfb6YU9ve9
O/nu24AgvdxxVuzC6wGykpUuetRsseSrooy+iX0fr4JYxvwxAFHk0pYkq+AlA+TqB5x81pLzrIB5
UPRU0MBBxqUMMg5j0CNYm3zbLkhLXIgJ4lD3S43oH4QrdxpbQRcgL8PwSSFQyaJBTqib23mBnuH9
WXRmM+jNIa3ouoALphSWfCfRvoM1ShokUNGsaYxsG1uOjH4RfqCIB9a+fDNFtgyXpuImT75aNu9Y
SmJAqSmAVjdv2I2ofpzuq7Qt4x29Apld2+ib+AzltvmC3V7qWyTdVnmV95kWbOtQjP6ymAzKra2b
3vcEkXmN4Vb3ZduCLrRC9t6Lure0ez4+za4RXb+qHMIaRdm7L42ald+gSd8KWdrPahArIz5t3bgv
dJl9F5Shq6WhtwZMELWVL6B1cYQMsZG+lOqgPlQB3vq8K91X+lu09QKK455ZcrpcVqZbUCVu83Uf
KQ962U30c4p0P0YplQhjNJu33hzK+zTsjTdhSBjsIoRQQ9JDBCA9nfS104OkbhS+jVkvon2Sq8p6
Rl3qJNHv6PBgh6hh/ToDm2je5l+cHYsVNEqORpP62KUNVOdWWAeiy/kThpBfAif/0v3dmUiN4RcI
aLkfx0Ksipw9Hi9HQrokbZmHOquLYukOZgxlVFQzFTqJM2uV5olqcZRO9XCZkN2YXFVmRHkhijRX
9xzZN866c/06uUlVbYhXulWG2QvzIO5/zOQPd5nVva/edF2WVgjbA8V6DeJ65PGOA1EXgL5Ndmbh
5OcoJQC73UyDX09LhZQW+9Zl52KR89FT4immJPyVUAvvKHFb5ZfO6ty7YYjkN0dLGnuOirLDpTM0
ouEvRcWTq+BGBIFMywUIJ1lUL66b5flKqp2mrkTSTKVXjEYs4BM0YbMsYo1Drxqo4qXXOgmFRdPZ
KIq+JB0ykXFir0OjiPL3rA4TeUV2fRFvlXIKtBWRd0CPswlsTrEY3D7snnWrcgZOtl0hlnobxOGh
Kmftpz/IemoW0q+s9Kfd5yK+M8qqLNeNXkipbidymacHNgSNQphJJdK9zEmwyr2aMl6w0LuOXspv
X7i7f30yfocGnjY40ebTzCBxlLhxVBWnZETgw0jU7dYHm94QA5zbeB28spTNP2wL/z0OJnLUU4gJ
4TQdf7BMeiyTrXf+YoLC/a0M+/GbJsNLQJ25ufz7Z3EehYo5ey3k0uRCnTSfJ2BCqUUzcqaK6lvc
+REHozT/wlZ2WFRlUl+PPi/F57fwg+ZoHhXri4U4DLDQBzBJ2ueuwxOao9sQhzTKoMNrV8FlG/YU
rwhhjDY0sUkmKSq3gldb6umiREf69fPfMVdTTy+eljeKK1TNmAFObjFpbTaBp4R4BHlAQSAODnxq
KZc6o9x9PtLHSYNsYzb9QLwgC1uwzfl99+GwbkaFBpm/CXL30Zx8bT3V4yVl5sfrQeQjqGxjr8Q/
ciqryO0s7mDScz5zeR9qV9ReGOT+gfyf8h+/BVTiAbAZ3DkSRk6xJtNo0oizcn9h0lXfO/TMwl5c
soKduR4kCDPsFIE7vtUTSVxqmSpHuNhlX++z+QkM8iIaHzaNSNJm/OdXZM0SYd5sC7zUqRocyLTV
BRhYZrvhi6J2VAOCJLowD85dEftQZEPMAcr8J1dUmpWuREbvLiY9LsIFmOYm2SddPrGvKiDReP94
2llQjWY30ewq0k90phYcuzkzjdKJVbdrIRt3hePsUjLyqZoHeCrWHov2iDFHvp069G10l0A+DHcR
mtTO6o46otXyckula6+KXP3x+UWdGY5jAZ2Yv2NUjVM/gt04elTWlk1NWomeB472eyV1xV62bnGj
j6NxQTnzcYnEzE6hDQgaqzFqr+N3N5ioTlX1SGHdDa1F2gTvKGwo33fazWjBWxdddmHEj7OEEUHU
8MFnmUNHfjJiFOgArRkRiF2xnmzkFnwiXKqHySVe6NmLmxcNIDR4ZU4trqaR1x1KcnvB7huCe9L3
awJl20fboasUaHH0ZNc9ooLPH+G5C2Ty8xbMrlq8BscXKK00YAVp7QWyvm6jkLC2EmVSreuS4/7n
Q31ceQHlsbrz3/TWeJDHQ1H8y302vf5Coy+2jxR73mfW3fbzUU7n5PxBw6mBDZH/4U04EbTljUMC
jZ0x59Mu/JbIRMHQnuWrZky724w2zPoPxrOBYBrQD+YF+PiqYj9IAbLQrXNtaCmhgaSqxRPw0rGs
tAvKW9mF2/hxnrA3oHGK6J8Pt3YaXxy1kzJL8J2F1ueIEnKLrbcI7eTRILb7Srou/ZzRqnr1wkw5
Oy6rijpfJ9q4kwtthk6TY0uITdVnxmNajtoyT4leyaXZfB8xbzwoBdqqz+/uxzkjLOzukFT4wOER
PJmeRuSOtlKTpU1llh5Hnar6N4FS5sLq/PEtoL+C5Bn5qIsyT5xcG4XMDkCncOmsEXEClOEHa1Cx
iV2irz+/oLMj8UgouDAYDuDj6dLFqqSKi5a8ULWaNhMFvYUx1aBASB645L2bf/bxroq9MYUQAjlV
djwf3M1WIFvNQnNS+OlGpJO1VGr7ex/oVPL08gLo6eOjQtWMnVngWoAOc4qTiO1C+pOSI3CBV7ZU
B59SsVm4F+7fB4HHnDYpWJS5IvwayIGOb2AYlkMa5jalXH/qfa+1ehpn7Sja0bOUIneJv3K4p3Fn
hy/0VSQJAioRbQtdCe1yPfJ6mDMt0cgIrc3VS2SPszdh3lLAnJjJjSe/zuSk6dc6V22XVrW0fPr5
o+VfQoF+fBVJqQajwdceDw5rz/E9cBAGh05LOyEkc/dQAE66C1SkeppTlw+j3VQvEfKYC8i2j5cG
ogMsI8YcLKxc3/GgvWL7LdQ+Z1FzWzehOWZe7abhhdVtXp6Ppix6fwZRsRzCj3VO/d12SgqiMtTW
Qo65/G5GY6IsojShEhURLl15kmhG5SasYnjmJvgc68L8+vDKQDdCWcJeDX/T7MM4vkp7qqOssUrG
Jz3j0AaYIFA0aOg18pFu79RElzz68188uWLMcHN0O5tojFUna0/r+mUUsswv/j97Z9ZbR3Zl6b+S
8Es/hRDzAHQ1UBE37sx7OZPiS4CkyJjHE3Oj/3t/ISltSrYzS4VuoAyUbSit5HCniHP22XutbyHK
14s7PSiD2WXvCPXdrCSD8yf74999jMiOTQ4+2L+/WvHUH1+gWpGNqkP6cJV2UFdOgIEDQMAvb1LL
o7CiUsQDKcFS+OOjZM3Q22BdDOTNqYDOWiobI9WFp5Sq4qEgqb7UgdH/yWf394dZEDN4gFnzqIwA
6v30qMXcBsiRyb5JnRDNmzI+Iqy+LxzrZEfi1sj7Fx1phm71t1GJ2uOPV3ZlqT5//CDxW+Baw1u/
YJ5+vkHyUs3TeMoM1+wifY1+ItzlwmJOORvjpVnTRrPqNrmqRTdsJDTC284bUqN//eOn8dPnS/2I
X3R5GlR00P5/9rMkSlkgl5xzL7EK4ghbILj0wn/RnPD1UUyiLZbz7RLe+9NikKXhNFcx8a4GcfIe
mHH43HOq/Mlb+tNiAHkO9i2fJOECiokL4qd1Li5UDLfq0HjO3DsEwQam89yK2M48SdWaCf2QMSRr
EdVgp4ZuyubnP34vf7o1l8eHxbGUPJTjnBWXdfjDpMJQw8qOZoThDHWla3aOnuRHzRzVtcT4t/21
EymPxt6GBxcbHdyzv2PcmLTIANSYrdeGjCFS3npCNdOky13TGuw/Iwl9rRM/XK483IJW425BgAeW
QP9ppRsZFDexUvUednMJOb7SO8Xgmo2whk1P0Ga77xKElvgBGnO6rR2ekE+Wji1tTCeT6pPeOMiG
Aaf0vfncyAALVnqPWmBlqaFy25tlHi3KJauCdVAMRMEhAO2sFVgb+WnK1Eb2k1SpnDWIdVJF3JbK
uUSKIOvJt0/xv2eCf2Gr+OcBOP+evTwXPyaC8/3fJoKq8glHNJwCBWnjUolyZX+bCCrOp4WHw6K9
tEVIsWF9+S6+JEScOhJaxyKuXfIFuGJ+F186nxazHvBUwJe0bPjSL4wIf7rtIA7w69mfcFgtfbol
xvzjbVd3dVwzYCFpDEoaFw/KGdfqE8kvSX38M/Sf+tXV8+FGYIui9wkBmUM3bwUb/08PZyCPD/Fq
eG1T6o+z08YvMplTWHNEV17Ykt6168EuONuUuTq8CC1HyJmFKgrJhBkYUZoZOzY6r+Q8BlOY+WEk
Ogc/QpVc6R1dn1XUmjEddND0B6G3eenlRTXs+k4uCi920Oe4Iwv5YwoQP3B1RmUjSZxqM3lhoJTI
ZtQkvzeiJq9cpUm0q9RsykucvD3PhTQul+aY1Xs6cLAe4YQdPzZBFe4GainEG6Q/2J7Qk4EBWlxV
his3eDcJqw3UJ0eTrNqbJiu6F1TciieTb8C4vshRVRmGxARnllotX7E6o5PGztGfwiYrH8QY5Idy
qJLrEOFlsk20Se89CPAVXpehhrMqY+iSXKmr68u+Z0UADT8p/VtipbXpt9zxT2HpGOcoiBgfTWNj
PKJyYqTVQ2UlSzpTBw4rc1Hf45of460kyHQhkS6crqwUIz8AGxWbil1J9Wc25eAhduA4rRAVE6xu
FLLA6iPPbE1IMoYnXY7FckhW7Ad16iETToQAv+T5FA/rUp8ogQiTFISpyjaC3zF0lKtBCnNtq7eG
MCBRKN1VgoOHECSI0GwHXWzTQLb0nuyE0eyIix0a+8BVWyESaybnlu5VtMRZ2+SDhQzBkJdIlvkU
IQxWmTeq+rOUC+Lul9jx0MfcHjWkX0715TS0/UvS4AB2O2duif6Lu5F4Il30tYt1Tb2DqIPyI51H
Blh1PUcbYskm2BzDMN21FUHkvH4dmYupm/0ZxTs6QdHnDdqnqDTAniKBK8hGHDcaS+5bDGe98DHf
oUBSuWSOdkNInqc2tvmFGWOiuFM2ybdFyCx7oY01sz9VvZC3itwIP1KyvnvUh2War04R+QNaG7eq
n8GXeQqjcazdYDSBHzRlQ6QfHsOYAENOa4Yb0HvNdzn0evCyRLdHXkbI6XuqmhNAiFYl2TIhJfLe
COL8LpNn8zPD+oQZZulUTNqjgDy+1J6E5o5KRmauY071TRjbNnG1Yd6V645HSBmX0RZhMKral6om
AIfag8MEtq7TNnUrfAup388aifVOrKBHMvR0rlypbUXu2rOhvbdBlxOjTmidQar1YB0LK60kXA6R
sHy6Mzqp8dIE0XyQJ0cigjBM4l0LlqrFxIHnwkeYQUKoweCE8RHjt5jGd+7nVTzHtJ77DhVloHR4
RmqnnPzGitvnCvoCuaZyiAaTdOfsaZhaQrTVrgqaVRDHVujrc6i9DRqg/IukIkJ1PVaNKDdzpMTG
3pHm8DaCqjb4KlTLYm3EdUvC4kxtgftE1i4wldO/LEn5JoSviTrmc2Km862bmfk0m4ArUI826rlF
a3FvxUK+rbK+uA4RADBppLN2aTiZofhzbav1CuOWla++7lX/vWn/BZbOH23bp/K3/Ln4H+K37Ln4
8lHQ8/Xnvm3feCcg6DNeYo9chjJL0/Hb9o13AtwrZT8mL1oEcAH+un1ryidahhBhVQxQyyZNtf37
9v1VBmRjgmA2QUmoW7+yfVtf6+KPOypnd54TvV5OtNSYP6cqZf2AS8qA1UFk1C6Jj3WjncKqfCkr
TOmRmlHJowLXzLsusPdMFPewfi6qxM309AAQzSS1Xf5sVYrlSSbeMW18C5ddIg+PumfJ6HhLO1gr
8bNo1SfMS5OnxyXh6VNWeTihULALcSwMMtjhxXqqXj9jslDVbXLjJGcyihs8W7o7VevA9s3SK/dO
BR5jY9j72r7kmm/R4RKp6kXREc5Qt6l1P9ewzvlB66mKO2DtatdT4rosAVOC1GAnS2jcfFknnPjS
Sa9ILo7L6yA5YHutS88IVotgKWWKsFHTE6m3jr7LbrKbZIUvEPPee32nydconmU3Dz3+1FhtsvmY
rbO18SAFqwn9+RMa5uqGKQeerVuJvbrExuaJ+C1Srosboudv6+xUSvcIBPDHse0gsXElrfRmN1Or
izrZyI2NNMYT0rghpHmRW7tRPq922XgEf7Y1u6tSwvi7rjvrgLksKzIP5qOrbEgNalVQ/F73OL1K
T9LT9Cp//af89Z/Ln9Fz+/7tz+hZfW3f1dff/9u/J8/otzb6a/+uvxqcHhA/qpw0plMv1sG0djZ1
elStxNUdUrjJG9Y6IF37rMqfMhJn1zJDOrX8jL5+BsdLy/sxe9Y1r0fond7CW70e5V3akj6/cRWv
3EWzP+arIdw4DbixM0E4irEeohWOQrM8sw+O8xmBpKZe8bssZcOfHRqg8mw3WwsZxIyuxs0JQXAL
Yx1JPlCkz6Nno9VtMlebvHlf89P8M70ZvbFhm3adJ8qvs9v4fJ/9XOo+GenW0yZvtkmFNOeMA8GN
Jl+TN2HnWZZnjmuCrKdLXmcUeDVW7Hal35aDq99Ol9FLgCRaXObxwSr2IzbjQ0A+2TbqSNMWS8bW
dSi9huKcm0d1l3XrcMOPl9H9OF6P2pNR7C9NeZ1Ij1yqoc5xjHgYYu5X4Hc9jnWePZVrshdIwYDb
vSTC97s0XU2lF+uHBrOJNl5G3VbrN/KMOHZVS37BC8ZmZLltfYFN0JPQr3pVuDGCCy24qI4E/I5r
Qpjbo331ZLCNOPAfIs85N+2e/LGw5Kb2JvVWSJei77x8Gb43q0S+RLMzvEe38elitV7ZuKLf1/W4
KjEzPV9IrhG7jEsdr9C9eV7H0VUlUA574gQxWSAc8h3t2CAWvJXOfeTzG9XJN0JfTP6ocp4M9pl6
TPP3IH7AA+qmEziB40CZ/Izh0aeK93QZP4VB/10yXIPcDRInibZfnAMyNZ+0daJD1iaeEr+QS7wa
xb7BqdMeC1xdVXp06DIHS4U8kxjjV5fyMz0nyhv1HiF/fZ3X7ylOzHDy8mz0LRoH18v+G1WwssmM
tVlgzrgIEkqp4kuMzp3GlIdNg6TeJdLeQ8XO3+0vZwSHPDU+0cQdd0ADNPQZnmI9pcHkRdabM0gP
bbLOjG1W7SbtsLCjs8q1qQCUB902eKWbQl6nxX0h38uZX4HLPdnPKucGEQnCfDx13g/ZQVORSNs+
/XS3WHfZpTzdotXTq3UfHrsL62FgPVTc8iq/cmRYVu6k42Ne/k9x7i7Exdd/zb/79hWZ5VUnBt2d
lwWNGN1v/zOEJ97KC4jdYtixMM6H+WEiQj50UyRiqGtWINgREF/W+glRtzK9cNmDgZTGF5HlaMhO
xpRxJT1Isk/MY9xxT9VAf2UsH8gvM/lFKTB5SNdWI3lhuAsrieYtmdHFTmCNdgzLHdCo2dM+UNdR
tWuMu9wPBn+wVykz3mTuSEIPzEchs67SfKmueVcL5lzEuQNoNeAdFC+2G/DIK7LVZ0fFDVL2buNs
SuFmnYv6zKkes8Fcg//CRG5Vbk8S/LN5TF66waupnnRSqMuTGd6X7IkBEpdiS2/HsvDyrudThUFM
9whqH9XHgkDHlkZe2Euor0Y/trl30BfaKjV4ql62ls3fAXjWzwyU/GJvcNPG7YNujH4FdcxpjbVq
YeIrgzXF4HtoZF6VsMQy+0g6Kt6vNf9doKQv7OafkwzdwCiNLidIfNjpqulgqcAjDzpSrPXJnecr
uUQ7F/Ze6Giu3Slepys7UZi+lFWHzJTBmdsrTSKuqmz8YXgfwqMtMB8OG9MkoSKWIwg+l5JGqk6E
V8ZFgrbSp/gq5sTiS7bjj/HMbB0sqKuI/qA653y8UXAZ0HHwU1XHHU+1KVtM+qswd4d+XkuMW6Xx
CdPHKU2UIxnkZysb7/PM/KIWCPf1c1T8J/pJ/2phyQs8G6XTP+8WbUrqzd9uupcvsWib+LX9WHp+
/+m/Fp8IjRaxGvhpWjffC0/jE1MFJsManSMGqB8LT+0TAgqTOpWxHYKbxen7e+FJS4lECSpZMhF+
qWdE3/fH9rtq0MCBYMMRn/oXoNvSnv/QrI2rWjIY6cheHTizW+em7mUOHE5CnHa9na0TlXwbS3nA
znnZ6G/Atjp/Kq0Lxqa6X7biYOTmNocMSkbtWZLMfdnrJwYOB3tI72PcNHI03/WjObINWvuMJn7f
iK2S9tzC6sskh/tGl69LHYiUlDqFp+fGlxyZSt5jmNWUd9NebKkiHzZZhkGqTJIXK03Nt6rvxSJq
VpW7sXC6jWHUWOvpyO5722ox5SnabowQNMiZ2d23aQ3+XM3GJ3kK1NWo5ZUnoTC/iqBapOI5TKvy
DMGayqIyXys5HldRYgARakS+D52hXxdQHc6wAqKtngjEfBUD3UVLgzVQSzJSAxvzepzSm1A2ylcA
EAvwAmyVpMr6qU06A0OPVpCXBi+IHK866N20sLHEFdZDnbMMTpiQvURnK8vtLPImo0FIKleXcEd2
WjLmbpDU6cbqmptKZdnrIQ69GlngNyXfQ/N5n+YivHLyatfWWBZzllVm/15QphunzynYu0NCCw2R
726BUVjpQQzpwU6wrGqN1+SYA9tdaWsI3wv69KVLD+YUx7VbTRRbSRDdT2HPN5SnSGe7cZqWg0cl
XoyQxojaXfLRfx6r2R+q0FPsR3T769mp3VgvdjNuV2ohybqxcsdj1k3EZOE6vCYdBW7imEclkqDk
j91lUU/F5yoxeYe13sKJqCBxfxXabKwSgxJV0SuxU9QivdcW4W9WBCewuLtmzpr1WMhPI1kYd8FU
3YhwkrdjkCRnkhM0qdwbQfKm9wcRJWtutrWVIM6U1DlF0Gjc9Kh9uYBfm1Rkl9Q2xlZ08T4hRicN
eIp53UvQ5VCIaP20ThUguZpSfOE6kLzZGpUVTytdq3JQHfIsO2eBhahd5dgjauM4Nmq+0/QJ/bWs
z55VC1RDbXjW57mgBxkVFPDDI5Npy/v1XsC/2oJLyAtd9UWM+c/X3H9/6X676ATbD6tN3E67L//2
l7/93LfV1jDo1JNxaQFVREn6AZOwfIVUFYJ/wB0wp3Lo4f+eTW98IheKcEzt6yh3WVp/X3FVvsSv
IWqJ25pniM3nFzr1P5/0l/xkRvVoEUBNMQa0WNo/LrpSR67rEkGF7zrcaxNlyJQEqyjQiNtiRcP3
m6T+YEQ3jkKNNpvDtkdcjCEEH6+BmdeYlWk7huaumOkPCsMu/xPXzkX82pSifG//59J+ei0rNPhh
1H593X/727/cFcaH+gfXFqeQOMt+vLb4iW9XlWSqn5hsoiKBNckY9yuv89tGLpkaEyCO2eitmO+i
ieIa/n5dKfYnIn2XGRAkQ0aVGiXF952cL6E8Ze9H5Lqw3djkf+W6Wjbrv3WQeEYowfkdzGXQtyj8
58fras57QhFNavxSA9yCHeqBkjOj9Vy+lk77Ysf2VYcFcxupabXnUAmdS8e/++Edu/z2cB/9BT/p
CZZngd7Z1BAcUU9ojEt/fBZ61sMZGWyIHwz8D53d7+0ifxNJcjtK4hAnUuHZiZXhKSoJpWZn/5PH
X+bLP74LYIt5l2GEwKZnafjx8aFQVIroagLtoQrEK0bUIGr0lJTG3Ig4a8hzS2khKSz+E7Otiow9
iiB3Fik4qQyqUZsPOMbDOqTDZadJtDJruiYq3fgtNUhVrr4+4f8fTdv+jfjh5u23i+dK/Lbuii/P
Lezun2/QH+5X8b++fjl8KxfYzA9/8b+un1fdWzNdv4ku+3Zvf//O/+gXv6/Ct1P19m9/ecXv1C6/
LeRpfVygEXUR/aChc7ORmNhw/f+wrv7f1/6Nf33vr/7Pbw8Qcd4aimyWnx/uy3/4K/9abDOElTXA
pEtKLXfjh4KbZV9ZBAOczqD7fuj0ap+o2JnGomVEn/HDoFb9hIKfMh3FNlfUUov/wm36TXH9tyv0
Hz7xj+s/n7HWZHmjeGFOLE9jGNsQwoYPzXjexm0MTGvoow3JFhdGJl0len/PaXLVhRwbDR26hRal
btPht26ME7xJ10LF1jnilNYie7LtMfB6SScHCxGdC+9B3VCAP2gN5v04I45mUiipGbjpZxljuJ/E
83tmhJ+BrBXrabaHo5QFnNlJ7pCz/HqoOI/neDmvunaCCdKX+q5ieOQ5LafTaShWQK0jlMNOzIG/
L5v6ulGp4KNRwSfZxeNmwljpZhYsVQKg1+UI8a+g+5Hb+trpwewkUXWpxzQHDXJ6XVCDt6WuPUdN
fCpy81qO8B8aMqlltY0rLYlOJfbtuYzvgWFeYbA/ssxcRLG6wfA5+3kqOgA9Nm5wQyOqIalmz1AT
Sm/L2ehyp/qFkC+wjr9jRIRsE+IShyd0zLv5OM0yTCGdAWje2507yPKbiLJnEZgnxnKCxjjwHk2X
UoxnjbEGMkj9KuwdHnvyToAsHouKNoLS02MS6UGrwtQLCucmDbJd6UCrUMN5k7fl+NaI+h2xvvAi
I1zkXtOuVaBGpETOFfZzFYy7IMWEqq7wkyXI9tDPO/4QWOcizt67qUHrVnUthXTOhMtqqrM5I3fv
MlpISZIB7YlkWjYibMVOnWSIg42kn4qGti4ilWaj8xa6ndBpU8jjthSKdTMoLxZRN14XiXg/xdFN
FKqA2Vm6K9cAmQ68LXA7cJAPcTzf5ZEFhZAAQMj6gV8XY3k5YZc7ts0wXM7LYLOXBmk/F+KzEJGz
yQnCtK3stS+0eo3BDbajGvi60Vt7DhoJ56IF5qhMRwsuzkbqxzvRLjCHFNmdp1a0n1WGupjsKzXb
OlZ+ThNxiwTGp0KkJ9q5SfOOsXINvcRLNOLrEGK4otO8roj8vordKKx2Je37ZnpiB3TTrqZjanoC
q39bKJsGOWyfV4c6VL1C/txzInOS0Tea3JeQVIwYiglkJT/M4ObAiGhnG6u5lKNxMyyAJ0xnp7Sz
3cxkgqzd67FxUUChCmyZYYKknC3dVhnxh74MRbLogRjf/T/cQ/4L7gdM0f6oCvuC+fGHxZ7v/7a0
K58sG2kVazQ6U0rypcb5VoIpLN+s30hgOEBQwy9Kwg8aHBxEyHYI/oT2tBjLvldgyHN0VLPLL0LE
grH+l/opy0nlQ+1hoeRWSbpfdP7oN+HZ/FTZqw7MLSRZiRsEpfwSE5N+qY/lSKEx07iVUaVBCS53
AV3Iu97K2u0SzHQX1NWx1mSGL5lEAxLoEt+T5FPPhTPYrt6Duh8btCKxods+6lqbWRjNkmTsX3O5
eYKu3K96aboKGDhvLA3A+9g5kTerZbrLzLnzEHMDCAqhjDVK/FSP9udq4LYrSu0wjcGdbEbaumin
aBPUzUGxc2nBGd1VptKdsA+9Behb6nKGeUZxCcM9f6invvdFPVl7laC7jaa2k6/kCmE8krDdVhnb
V12Sr3kq+UUPC3kohwZsFYtoAUoHnfCknsPZjte5wkywEDPiDCdGVjOY/SqQShgYQ3toITKup7Ar
/Nk253U7NKFfldqXUp9pJyPvc1Mj33R21N8mWXWthdWXIJUedBiVvNOx8S4BqrLHOLoN0kbfoq/Y
OiUrCK2m2qvyat7PvV18cz/9Uj13W+b87+fC7Idz1H/sfLV5K0/PVMc//6r/gvc0aSt/dFdfPjfP
Yfc8fSwLv/7I98OVoX9aGJTcv1hNv5dmvx+uaHjqMkaWxXGIQnnRtn2/taVFegdEl3sbTdjXL/71
3pZU6xOhG8tqgSiPuTopI79Qt/FqPtzbJPmhEGZhQWKqGIu4lgr2Y9UGJcJGXxWmvhZmN4XChgTm
i6MFGNlvJwI+forrf3CE+sePZFK+ouvH4riccD40ZYngNBUKuNRPrWk6VZ1sXA6gPnwSff7MDf6P
Hor6CP0o7yAF+k+HNVawjk4aL0qOlMsoE/A+FOMa7t2fJGosh66/lbzf3jxEO0swErK3v5PpOo5R
izJ1Ej8dVcGEfAQnUqAtO0ARZY6YhOnDh4vrH7yHP54Cvz/gciJGzrHsFCz5H99DcpjA0oK39Y2i
yc5OaT8lQ9JcSJxY1ykMJ5dEAfGtbfJPPzcGKMsC/8PrRLeBH4GzvqzYHPt/ukiCXNSSA7zW1wn9
uJT6KXuDShX4cVpEWy2K7Jt+rIbTxOTM11pRbWOFEe5Y9dYpsIDeGQ0zbibf+YOjxGKdhGCUe9Qb
l9AGbLrjjXGMpq7ZObJUbZXQtG6wTM/gzVhUhRBZ4M05oiwm81V7gAds782xTD9nqpEzTo2czEtr
nLpek6K1kvsmyJGqjcpjMPet12hQX3o5yDE6sY+B1RDSGeC3/RrIgf5EmQyaxZoZ4eZNOoZuy4ng
CAuhfQYZ8SUC/4ws2kKgYCHiUJ3ew4DPVHvW2oT3g7Y1yZGKVxPdcrCbJtvaSma6aRtLDwTe2yfD
qgc2kb5dmyZqVm8U1ngPFkRsYg6H53SgiMoqMwZy6LRbQ86f5bJWt0E9FBCDexHey0j0nsFWKTcV
fd0StEyKGDCfUF7YyoKOGhhpkM7VbSQ9WPSo6CPBYnYG48a44g3OOCmcDfyyrWvWY/bSmoxGgtas
j1FmkCMlOjldpTloP+hd6bWiZ8OtFVXKzp4S+Gz06lDtMdgwZw1qYwzjURRhrK3mIJaOoxraKymW
OfINdvcampPkBhFwTkmrgIHaZWDE3tTmydEsm3QLQyPYNbENvWKGqRM0jtiDnEjPSQbIEXlvsFOs
JTBS4V9uu1xG3pLQgF415WSs0zgBMR8sh8E4U/s98sP2ZsoNJr8E5iBUEVFu7Vva6p9D5MlQke2A
EgWaggcfGanFLGt7qqniGVI8RGaAxeprj+iOUMdcdEBFl8NaxNwDoUxjb5U4ZtZei2byO06qKz0n
q0Mu43OMm0N49dx9aVkC9vnodLUrm4OoXA3i8nUrt81bJ8vigCvU3Jkyb+4Mq3Udi5lZCUi5qIfE
zFGrUpNslRBx/lhjdd+ZPfOaWEXF0IFE4syD0QpgOLOFHnrXSiPyF1CeYty3Q19eqljLfGgCnMjK
KniwWzQ9CjG9j5Key3s7j9J7Q+5n263r7GmSGJ3WkP03yWy/wYIt1iDsrEelRJdsmO10i4sjvC56
A/pKD0gxyNGBuqFpb0TITMtpo+JC5u5DzBUo8p02R/K506rgpCgxVUs7F+NNFBjyKi2H4EtM4/U8
GkXizROTGSce0yvJEOLR1iqrvdLbqs58iachXqVIryJfnZw82bbFJJdr/Kwgu60Z3WvvoogNymvm
GBrZ1L1a11ub2Vt+1csqfay6k2r5S+FkA3jMvu+CDRxZu9gEho0EQ3O0sryIZBFAKxVOcpemjC7R
YmTyF9EDil9P8hBOCydWrrzaBjVxwZbC+w2FI7W9YGr1pxl8GWoEdbaYC6V515JEDztlb8aVBVgy
tC/lNt/CHFGMTabqIWwUpyLbbHYmKSEbgCf7bFtTdxvTZwCj78yp5WMz0S9se0ZemgFjHPaRAXl9
XzhT/wA5WIelbmrjc95jS3HrBafn1aoYXzs4bfMGQKt2P0CKtPaEurTveSWmG2XKI+2WYNTW8Ogy
SCiMcnWOdo0kkc6VW3k1HgDpK4y6NA1Kaog/SoqDu5hCciPTTkQprKMwEO2R3oSzmkKY7wzi8Fa2
TbDue06NjQMSuC6HfWhH6zrouOCKKbjX+rhBk5Ak73o0zV5fRZk71Q4QRy6nkW+sbAt1DVV1aGj7
prADL+0c+SB1SKkD3o+d1EtvBCf0x1qXqsu2itG1ZSjp0RupW8KUJxRX/U3K5VW2BDuHSrqVebyN
MqIXayPnVnTi3JikIxW5vSh5bHmd12JTheZetcZ6ZRdd4cIMAoSsT/fd8h4hmWYH8m3OB1Y7HMxI
2uWVdcjG7H4Y6kc4qfEGIf+rUSvPGqrrpNU3StMfFbO6IwWgv2MfAiFqbmUzRLsMKMzN6hgK40A3
NgB+ivSu29ET3sx4FRlwzvfpxG3jBmG4qqz5OYubY5miCu6MTes07wQubUpNP+t6tcqz6qass6tC
c5gsyjo0Qm0TW1H31LE2uHkUiBX2vZ3Vox9OC6EDeYRdqg+3cdOeLYWLxCmuKrU7VZba+MRRPjSS
SosLGLQ7tdB+QiGu7IrrqJ+3llwfCFbYEPHQEwIQvY6y41XdRBbxW1dNnVsbzorE4PuyqogWMHqW
zAwlTRpnnAs1T6kLXJjj5xgeKQ4jrxejp5WsuylsIXo9ets+Nz3PeFbAJ0/nXG/2TUSmCzxq6s1q
5jtgDTQDaQLWuRUDADSZFhUuQTfXugsOieoNKG0fK+ym7sfbnGQ9zzSa8qK2g23e5FxHar41OrKA
K0QpQNQ+B4ZUeQkU+mEAY4NbzFUZvrJYorcfoBCthlLSN91Yl6twlEx3KvAaKEOzSUrSOLCETq4K
Sba0CV7AX70p6yiC+tRcSlFSPyh2b3uVRmRNF1uXWq93yMBGrTxmM01Dtdazdc/IVY97ZwXhGy1p
mt3GBqUhgMcLk/iUDYEK626Od/JsHwxB3mWZfik0ub6O9NDHjDG59Af2AOy5ozQ3jM34xsntA7lJ
2hlJPkMHorm3PAAvPikIW5hWVaPJa6uF3iyN9sMUTG96VVKgGGaH9iqMWE47Qh3EgH6wVawr5JbV
KZaTfJVlHOpluTlVVd66oyN1V3JbOTunNB4FIDtvENMBtkGwNjN5V885Isaqba/7poPtWdbDOpeC
rTOrwzNhdtFFDaRv303DZRAX20kOOk9v1PkilYxdjc9sGw/zrgmJVh4t6QklEE6Cbuzd3FYu+tm8
KsYBGLGK5gcgf/I5lW3ArNUpixzxGHFC8oYmk2n4qZspGK6LXAC67uLHluCidTNGjzSKsVXyAN5o
j1eij+9LZbimQXtwBoHaigglLu5gUw2qegKddzFYHKAjsx2oC6KbcZJPitbvkFVcOdq072JxhHsw
jm5hEnBN5tqwqUv7Qpmz2Sd/7imrw4OpN9tyHM5lbdB27tQjCqxb+AjvhDMgKa2v6yi4zzLzmgQm
kKDN0cqiy9Tp+nU/L+nSs4x0jQ5fPI2vphyvpkkiJIMIi7bZiiHZzLV+lLhdUWZN61KkF2UUnrIk
Tda2HZ/KXnnRULwiXtv0bWK78cQShCTkSdHr63BSMGnq1jlJMx+241pNlXMjstST0ewr0SwdTbm4
bWf5hbgX1Hz0XyKymFcl6QxcskO0Fxrc7IYXHtoIdKdxRCCbFY0bDWSqTLwv7EvgjEflOBPRuhJN
w1pYwm+MY0O7xvN6UvgiwMZO2bap1CKatR10J1rvthXkEadS7ySh7IqSBGK5mZGlyv20g2SjelKj
foF4eF+mdD7RhdF4T6XXKtPltRF25j7RBjTTkbjLSv2miDrJs2hVwT4r6JqgkI/cRmviK6Opl965
BVJIBU6blqgfGee99hiu6GJWF8gepX08SP7Mrc2l4jyKrHgam2JliWS+mccML63WyG4KFd4T7Vyv
q8FR1m2fISiiS07183nKlQvkKugNTYX3liEdPlWhbOE7lKt2FMkXtbde1DbbTEI6TE35HBT2olYN
zixTvm7y9mZh1q4rc8FsmMq8TiITLOL/pe5MluTGsu36KzKNJLOCDD1wB5q4A96GR99PYIwkiR64
6C/w9VoelfaKEeQjVdLoTdIsk8kAAsDtztl7bV/iDo/HO6DcLC7S3fP786u41WWWym+F6o6+TrTF
6J4bHY2FfK+L0EyjyTgqYbN/ywSuKAxHq94sumM0drBhe6UhaBnQHmEyq3ZuRkxbvbiZHlS6zNiz
xk1gNBbkhHr+Vi6DDHKIKqsK8xNTpqxCs2iaLf4YpwrMAcOR0enqcSlmdehizfkrFnF+n4v2suuy
ed3PbXm3DKRPLpKokCmJaFTkPQcRHfD+I+ohY52X7I91uHtvVQvQcG2WiYHyvvbvUnKDgzrmzHce
i3x1Mep2aiz1N0MlywXYGudxjB3x3YuTcdtPFjJGt8xkMKe5BJeZg1siGmpBS1kktwmdvS+5Xqhd
a1unxYqSzaT7kABnM/2WDYuHQEF07qvm4uiBB+mwPLCtxpcb5UQzNGJf4e42oS/o8z4dDNxDmTLR
1lcVhyZy282LJFLZgTDHdG1PUAuqtF+uI9+FGA5K8RKna3+Hx8i5sry8PLW5eKkXCy9gr9vfosIA
mR+lPccbN3bXcc43StO7vmiZBbc2ePIL2ebuHYSELNStAXh+dQa0IQrbUPRsAkxx8zrSnZEei+0+
zmMH1dxOMBkhKOpO7jR6xy6ls7zK/C66kSIug9yocS9FKcNpbIanFDPXsdIM44biAM4MkVj5yVzK
9F6Lc7a/ka5PzTp3onzDF+v9ZRtaHUoW0CfFV/jdQ94VEqFkvina9hc6pqr1QB7oMSnblI6fk7G3
EFlCH6+Jp1KQoeHLA8ijeGvGo7dr7Kg/OVFfhEWqfxu6xtvEukAkj7roPlPKumqE0dxNi6kFczex
PSuNfQLMbZWP/teRzIEwZiI5dIvgRSuzDRJd1vPRiZfhtnXKc1XDy1Sz7TITmIw6v6lDasca6Vur
OGHXZF4XOt/tfKGXtFj971U3W34dIovQnGsPlOc8nHS7SY0paNwlR8Fb9rpeEH/m+pMVNnOO9LCY
IreEoewVNRUvzTh1xO3Z127uG0+gJpFIOyqz7NVo1/Ftac8XiCGYXMup2+tJPEqI5qjeerPxn6rZ
sThspfGaTNKyZIqpQ5e7ZyN6LnhHrbkxDCKyJMZD3Gl+F/hq1MOaUKYQUyQl7aaMtkPpOhuQDchw
Bp3tyTKGrQWhnJ8RYOdEsgwxlRJMhtXAt3AVQLa7sGgjY9qLrpuJ3ZKh4I9zalPbmoV/WWeZic/C
43XhDt3yqyoIk77ccuS/w2s5nV+wv4/mlEZa34QZvaNT1qkX21++uanKVrMGun20ei0cge8cEhlt
7Xa5xS5zyE1LP0CGndaijscLFc8o5RbsHEq152bYMBz6PG1Psven7VAsxTGZ7eKQZo3BDtOyniPh
/gW7kfMHdqoAG2iFetEdwjRCOl5X9n1ksgmenW4zpBmRcL0Z92upaDh4feQecSH6a8fRxlNbAo+J
ZNXi7XOIkCgjk7VyUdolWmYX+ikt1FoLPDnnGGeXN9EmfHk2mN0S3tdmNs48JiA10E0T9wYQF1aL
2Q19C5MPRZu1M+O0b/mOGqjINRRLX9/DAvUuGMpnl4mH6jA3ePB5Yl+1Ul4C2BX7xNX7TWwTj9yI
yZjJ+5yzp64uR2vVyXjaD23xJuvODdyiz0OoRDQ6/LzeqhlLk93FzjrWcfemU/clJdp1k/gVdii8
rZsEgxBOGr+5aurhNotjN/Da+HHUaQN6M77KtplfVd/YwCDHKCzNWuwY794uVu4cmg0WCDHqm7qk
DDFWhvU8lxVk+DFp14o6wWryrUtKnfNlQ6U24FRZBhwxhiOmsWVtQbVhS+Q488Y0bWjqLGulwYcZ
6znd+SaidBdr0ZGD2hfdzL+3bnVMfKZmlLs4htTsnwiSvPIdPAOoT8cXS2jZXsyJQqozWt/BsUTN
qjGGiuwWZsGijG9kr6cXvlYxqS2W2NBbTnZI8vQXg4l5L3O9DXryeE9M8UCAG7/bcYwpQhYC3GD0
g4mnT81wbj1nr3f00AsCV58Xyqth5/rzBXXw8ipT08xBJ6vetCiabmxK89kqE0724vRVHkrfiPYk
hecEbKglbMzexnNg8x+xoJYHU5+9jd72+q2QDkLdmQAxZBea/uA3wzlJzXLDtKyGu6rSrCNncRnW
rdc8EQ0+kdTRNCfAy2KvRcLAarVkFDbpvHM4yoRMVrL0o0vNhbPTNc0jnK9lP0c5LivUJWvHwjJn
mnSi4qn4YqYG6zCu19VQNo+LbV0asdSv4rrTmZcEuzKvqYgSIVC7SDFWCO/RzDAFpIsZbxW5Zwc0
5MVq0YqSIkT9kEvK7Etg1FGdeHj+a5vNIlExU2SbwawsSGfO8sznkO26drHDfspI/shqgaV7ZAua
MDxWzsiXYrNR7ozX0q7rndUbFJ0trVkxnq5dNWIkxAq/GXLq9ZmR5GvhS/d6bAoiMfAntrIqOhxm
sx6IVHf3wMwe+sJ4MPy0o/SZcJCvceblc4N3uWqZJfgk/Ba/izUip+3dx0bD6FzZki3MsqEbB92F
SDk6fraSL17m74iBv7Zm/7VU4xtbKYctbjZum8nvrxJbfbXlYm8ym8SgyPY4dnTdWxJPQZ/Led8A
uw5ko/d7o52ca8Zce1pqzEgtS/yuzIwukGkx75ImVqErLTDlKQKE65y+6WGe0hMkpSermb9oWTNw
YpvmOxSX3a09UeBAu4lNCYD1GVlsXsmhZJtpK/q15WRgSkun42AOE8rxSjxF3ayeHHDmyQpuyKke
2DwXCH08qXpkJW66Bth8547+IyCpY23kmBjLPChyhxWujQErqealwqx9zgDZylEdPKTobBoCCroX
M/oCZA2sozn5hZyndqM33E1tGvbKDwjPuHUlgh0q8BsH0laQ6hAaFrAso1sFlpP166pN05up7cDB
I8bgL9UO32I2NPupSveeci69VDyLVj9mk7OWtrld4uwQN/bOX8p7Zev+pkjLtZ4OO6w9YYcyp9OG
+zGRD2h91m3t76ipbhJVhgPlEFGOhxhrfJG4G9KpvvU0CBChBLPbXZO76ryi2QvaCd+WwWK7YGEz
cdTVcRt29bw8ZV65W0Ys++QxF+McSjbqRaEd24bRW4mj5RmbMhon/Ic+rj2c7F53Dc9lI5zykRCW
IEnblxlfUkc1ZjofbZb4EFfJunQk+m59Y2tz/zKW7qbNzTu36VayNfvVGXxzmIX7EMlhjcc4LOyB
r2gBd99sZiwEqwyNjEfl3zVZ37AsTpTfQXd/LS3ZXKpSdLvJrANWjcNkTvJ5sqxD6bTbZJyI+WJV
TxH+xLEVJLWN4Shni1ARQlNXWw6mfKuRdVH1056CAbbSbj1yp3lcI5hvgzjL1qwfAYyMa7qhz57G
NOhj1mBUXpROdVt1FJCE3lNagetWRP3Gqw26AgYvYwB75F4oD8CdOxLbUlxblrTWYKzXRULfCOo3
PPfqgkd5EoRU9T1AbPMvazIvujTdqDS/tif72GQDQbhFd+9GxfVM0hNLPT+E6jOHHWGOmyGGUCzw
RrRpeRfpzamYqX6xoqPmD5amRGTk6nJVTdZNnAzNehGvpMavCwZfzOJBfVTbKeKvLGsh3NRVF3nb
nTpfMl/4J23ATdU1QYECy9VqIk049gOVxGlA428lJ3IiWeVvZBFfWGP2OnXD9RxXKS2E/mBmxNVA
ob2lsD6zDSD2MBr60HXc0zDYChHPuYDZNlBuR3Vj5SZlbSdnQeizaxb8G5jvp5Yt5aLnFBBMSmv8
9vlIergj+uNYJbdNCuWj9cYjiNCQJDjsExNBK4nYSNs4qnKo8Nyg6aDsdF055YWNdGLtxtPt6Mx3
SREFXmYe00HH62h1UzigIFz1gtk00s7AktoaNn2q79Ik4uzJd8XZNnQz+9XyI5+KxPBS28NjazN1
agTdBnnnHe1zJmdctF/1aWB1Gb4rYm7aKdvbtQhUlb6MiXdDx+jBdIBiFfPwWljjEZidQK1W3dvM
WpLeID3OUy+St3mcD8koNlHmXs/iHKsWMV3S7DFSkYCgExvPaG8nh6KCSSYSDlF1bLDCOXm5jYTz
4C/alWeyT64hMRAjZN8NadWto7Zf23FxmsbyW1YDrmjMrVTalXCTL6LD5UfdZR/ZHPzOR7maXx1t
/RVnk8DS86NDqFMk1G3uNrcDcVcI7roDOVOXrH+vdSrsNRy2hwJ537Y0e/ZPHgIbuoL4basrr80v
WnPIt0CHn+hgr6ZSYRUdrmApLpwrIv2CVPMUsx3ncG3I1OWy0JWb/DpmpzGawx3Ru/d5Nql1ElEm
yXUtnlczJ619YkfGHiCvWBl6Pl9MkEAJocXKSADXzu8YF4yPYt/NjbeNle1fFswhOzxUxsN87gvq
pCytKsPv8UybvcCNbjdrc6go+JBnk2zh3FjPWjZnCx+dWI4pItmT6Tg9rumuaDakGBOC0bbnLZDv
bmgk00RuinyX90VyVy5R9pZbZnZdzGdWTi7w0luQ/YOBOOTbcU6da8tLEBbOxPfuyijXv42joBKj
GdPARBSlGRieBSO/nrwViYraXURKLNiPLB5etKmZWSHRBF0bzSCntRL+wGJl5uaOn/02FATjRmXV
3jR0D3d1bnp3ViqWJ1dzfGTcpN5pojEgAhWcmEUaL0E32hicW2ILKR1aL5GW6K8TleRdPRVEtWGV
khu30bEy0YYrwjQW5BN4fbmJvHS6bXgz4cz2Joxkx6bKZA2rujj9IhoPT1i3DIGryKqnq26xH5+Z
fbJeHZ1BWXiESVpmGyZuyWAibEjvODeSXWwQjAVwbWNQJWFiH6eTPZrpyZ8dsmHJZ5oesS8psrXQ
QI7O5H9JSiAz5LSq+zgHZOP7wxhMdqEe9AGz1WTF32LiqgkxmLFl9RMLAIwmuQPPMhz8gTPRlHZf
syR59Xqnv0qpHhDHnTf3Q4nslay/brwQKq/380ICROtQWJVTSlGGumqwtIax9mrnnG8u7/SSyg9a
spimJAVUx1veKnqDgA8Age5R8Rdb2ZHz3euLR4xig26ybisGEFNbE+uBXRuXNTX3jaLsdks8XH5M
e2eLMOGG1pB1Cz+BfXDT8r/DLTUC5RPUMLLbfoLivOwLK6dO1vUEK7KHHbGnFxTU03kMe0qoAawq
MDHQRK+bNPJPUe1pl3MNmxDclapRq6aKykU9FlcmajJioO34aLdqYu2YovNqguJihU9tuEw7C4Wo
Y5ATl9gZPl3vtWnNZkP9p9vEuVts2TthWfOckkiamoV9iPv+Uh+9OuUL6Gg25cLJD4OTizvR5+Rh
Ab/qvi5GhF45Htpy03jTcOVLveS45pJaMyzmsB0ngZbOY/vGEd+zt4vdwY5J54xmepvETDQW5ZNT
1Cr70Plxf7DJx4M42SwuhY5E5iNx3irbDTRA20DEWcTe32zte0PGpgwcZS1rOoZUAIDiYQcuB61c
yVmb2TH286UikGw14098Njqj3OVjSg64A+xB9b1Dppiq+ZmaeymjzgN9RHb2Cm7psvKz2lz9Y6lQ
7MjBoJQgoBfxLZOhQexqHHGUqIvIeBZu5ibPUFO0eKUSOluB5yrd2v+jT4zGaGhFhvGIwIr2hh+j
xaWjr1+6jdf123/kJcpe16JQITOYLKsk5VqY16tBrWH2JI9xRHjR5l0r9G8p9v7v5HhX/2UdGJaB
SugHCdXZDfK3d+MsMPzf//3uS1r1OEvaPq3+2//YtF+qv779zx/Fen//hB+8UO9A7XOwMM4m8R9C
3LMXynDYY6C5o8P4T7ntv7xQyGPFWdmGCQ9gLfqov5W4eKEY7Ai1MOF5On70/w+x3j9NSD4Vaccw
HZCbZ2P1j/KvXOXkAOPFCubFoCfelPY6QdISWlX6J67wO133X5qvf14LaI9hYHlCEebwJH68luUs
gjAcAnKybqF11YVlS4PtXHSircsOmIDSVTXGpGO5ogpoCSezKjbkJqkVPiZ7239P9dihy7OIwId0
t9IZkBAYLrxcd/75qf+nErV3xuinm0XljL4SKxrZIWfN5o83a/q91428vKCrvcc4xwSl8Hlf+H5y
qsUEkGfUV430H9zCoTLX7HR9JuVQ0SgpO19fOZo10uvOiQq2/Lc8be49onvWkryO0mv0lXIGKzBB
uwfZoqFuyS2OByMC4RLMWZxeF0NZhg4mhyC7NPuuIvJXhvgIGvy3/BynrNMNshy2r9mxdTPSh9Ov
JWA+CnwgL/wmwslbO+G/P/5/a2T8INz9rzsHQLH63Qxw/YU0ow+y+/e/8PeA97z/BV8VSDDq9nOO
hP+vAe9bDF3BoAVhxdlaF6gi/x7wZ8Slx6emC5PKHCpTdJp/D3h+HswDxLk2nlsECv+mq+o8yn78
sF1B/cI6/wMIpwXK+OOHjUFfdLZQdtj0ScJJ3zbuTIquu2VxqZr4yrzUkBbux2XGDxhBc6Qi6LrQ
o4rswtKQ9ZkYYkiA1ImkZZBv+z7m4F+qXgNKmepbN+HnxExgsIhUtf/hQf9CrWqd5aif7p5hicsM
BDylg8/QeaPQ8IlGwgoLzfWvEaykRyEYM+synlOKqM5LDfRmNc9khiCOqJIDW3v2CdJwCLfFcLLN
fOxbo55uloyHoGy4+E1f5ocOauZqcofXLqlvHdNtnklu14kGqMRrVHh6YGQWRFqTGQzR/6y2jZWM
x0TocxAtfR9QtYA9WYFf0dHV7epao0LoaeMGw4sJeahmoJJht/v9A/n5eWCbI5b+bNkQ53SPj2/T
afWyHorcCv22VOQmpFScOUvGHOYA5M6plT83eKXVamjHt99f+t0m+/FduDTtcfNiIT+LsD9Jh6ui
KkEXdUY4TPxjyYSgprnM9HVStZESLozXFoE3lHTzx/FRUznVQkP+9fvb+Chg5tosgwQUgZezeQJQ
Qj4+gTqRPQUEAmCnERWe1p7lrFPxXfP8R9sslz3P4U/W3Y9i8PdL0opDH3UmkUCSP9/SD7pzqt8U
PRqvD/1Jd9cQpp/Lpr3toLiufv+7/fx2sUJjlfFZmqGqf47AqSTMZgewU2hnxUxR21nqLdN6v6ka
UgkV5258Mj5qnjFz/pBN85M9+UwFgFnEGEM2CKX6s0KbNxvTNOlDtH81xjRqhuzM88DvYi8s9PZe
kly+UjRYOmN5rEgr/H/45bkH531/xLbh01PutNjNo7Htw9qJnvWo/qIa9zmzEOg0YMen3tjQLrn/
/QP/KEt/f7NnWyvaewzZBAV8+qRTbZp0/HEQt6bO2aM37db0U+XD76/y8/cDKJHJ3IBaQzKOe/7z
H74fApW7rvJES0Q4O5gZEQUTFhSPKifi+/eX+sVr5FpoLBHbn+Pf3v/8h2t57sTZtnNaXqN9HBrv
oTGcbzhYMzgb1BCXrA0bfS52C75KNhpPf7j8z6MTijtxPCyHHmuh8+mBdvbie3xhbdhb5leUCRc6
9SRP71+teNgZCAZrMtBXqXKDLPHudE1QjRA4XBdT8l+dLeZy4hD9nOhz7+X39/aLt/Dh1j594H2H
ICSKuTXPEQezEtfC7t94NbvfX+YX0ySPwNNN3NJMT8yXH9+2q5W+ysylDTNaF17fbf3aeiystgVy
NYSo4DaJnpz8CSC7CYJ4NSnf/8NQ+vmz5haYoM+mEtvCevfxFtKMxkE9KD4CnzB0z5YimKTV/OE3
Pa81H9eD81XYVuiEz+h8cB+votdZUU54JcI88x7i2bvvCyK5WW1b1YW/f6i/+qwYQPRImR5hjX+a
9AkeFXrjUNSyFtnulth7TuuZBjbZCNvRQQ6Z+ub8h4f4q1/POu/sOLQBMX9HRP0wkgSlH1dlXRva
criPz0U8N2nfepuyVGJ9/f3v96thS33mnb7ClX6CQ6AOX8xobtuQ3F6IZ1qjcH3X4NpmTkqJzGhu
9SmAw95/runA6o00//A2f/nd4kTit8XITy7Tp/ExUATC39G0YevaJ/SNBgjqMdv00RKoefg281ou
DJLDAtQCW/att+nYan945r+8CZvz8fsZmEXo04vORYx1JanQ6Kr62YJjOhvmaTb6e2nIR7Z216xd
8LgcNOJiZamabft/GGp/sd80zvPT528aPAeTFHssgCWffF9jmZVD3NFQGzsaaNmoXYhcr7c58Piw
R5DZ2V045mlO0RTBrBLn5F6SSRKIVlrY98hvKqKscvRAq6jRcjTRQsd4UunB72/0548TjgewHHYk
3CQW3U9jz6+8ZIGrxsJlP6SD5eO29reeT/14wWL+h1Xl56mTpYTGnCUgmHhgIj5erZtMl1prYYTC
6caveZ7eOVZtfR+1P21v36MsPz5/BjkX0114FBQpPs0pGSU7ahTUrI3G3AMCfF6snLCHqrtWMfvK
NJqKVYxWbdOU1UHFpsAKoU87WRYBFiSojmfoapbQqa1y77V3/XHXT3a8klVp7nqHzYSRJDftyPux
CzKPHJOiqOxnCqcQUT1d/RX31R+yrD6/Kw8fIQewc9HlvHP/PBtPeO1dmTRLOHCACh2n9G9UTEaG
v9hnt271p3n58+z/z+uR3MLJk4Okfv7zHyaupOyzUZew1Vt250foAM4NVUj3D1/g5yn5fBVgOr5/
5vCd96wfr1LYqVGmiBNCM1qKYJHJ26LS196WF12p49Ze/oZ4/6clms9DkwuenabINwydMD7vfEM/
/FrYAxPg1ZBXzdiLn2WTm/QLoTG3xl9GQU+4HNMUIYf9pzg34xfv77wnJr7inIXD7Pjxwk7m91nv
+yoswEGvJKuQWVv3eNXzVT511sEcZZg5GY2674nr31V6euX61UXEDmipy2eIhdlqFMm/Z1ElakWn
FkjtgI+GohXMy4+3paqYOhFjIRRN5weRIuIJz61YCznL/e9nm/eQ1B+HJdcCuPh+AMJUbHmfppt8
1oa+0FLFHEgLr10qcNCWxDsCghvlcB4uMAACdzG+4EDazN3cQeuW2tqu7Q2fB13SKX37/T394nPw
zyJrbsdnn/U+k//wOQyNfXY75SqkLt5vOvYikFA6GdKV+WJa83M2gLWI0yLZ/P66Py3VOFhZJDkJ
UsTVz4eGj8+dmg3zucqmEOz9dygC52Rhr8zLQNAbDqnx0XGqhvroQjbcgNBDT9SUTf/197fh/jzK
2SgYPiGbDnSen17JUDQWyZfaGOK1tL46MnqhYXE16fRRIq//lk+Dez+yt6FlbIj4tqVLAKZpCUpT
JDeEgu9zeroXYHLqHZInJDrnSM1VpdUt3WfVovVY6htPa5MruWC3yHHd7EW1TGGtF9WLUzbOrqZy
/NrLxdxGtMa3Q4IJcmhpQzReCZxXIaafJaaQbiwv66naNk1lrc25Kdcukd97ZWdvleZ5h3NCJPh1
Q932Zc1NDnYgMrMGoGg+NpOlbgljOmct5OPOdDvnskGFs0rHor4qEc9vE1ESbdAYWcBmFEVAPE3q
VORgf3s/oyrigio/qsnIH3Kvzpwt3sE/Jp/+4qvgTZyN3OdKgffTJKHNDU7XQUxhXFn3Tmw/8FDf
cEq+Dh249hTgsbN0O9qmYTxrf/3hW+CL+zg6WZVJ6fK5Lhgp+9PObWky386LdgyncnC++jhgHzAp
Vbty0R+dVqg/bMbNz9sBCmGw/8GIGSRPYpH/NBvgIkWp6BZjKL04ehwMSQpJ6jk0jvXor3Q0XRRM
qoEFXWjq1p2i6anQrIwQidY7xl7tfh8xZwdlprRjX3bINLQitVBDNXVKrsx5Nsv1Wd2SgWGuRYXj
uff4QbrT6Vtp0UO1wVBuf/8If55NMEQ4Jk4H6mo6bYCPg7pw5lnA6GE0tXG19pAbXANu8mlRKr4d
N4n2/qhiWvFeYa5+f2k2AucX9OkF0hRi9eIOhMWi/fHqiRHhBkCkH0YJMSWbPKtyZIp+uTdrnzQr
KV35Uqc5QYZjrLx9i0OBHK9SK68ip6y+Kj8FaVcRNTCplNZ156jrJaLtTsbNYB8zxOrPvksWqSnH
78WgjMss8bsj5p3i0p8MTk5NVDkoxxNf7PoBReFGS4mBVI3zUhnGpe4Vxg6eiQ2VoKaHPJUPiyi/
YHGNGXd9vbe6znxqvdJ7nQlUWcu6LgD9WGpfRK23k47Z4Ms2vTU7FoFKwpaX2HE6rLHNue0hS9va
a6Jod4SCm/e17qFZHjUrXFhv8b4O8iVBt7LNIrdaFwqTj1XJBogWy8xzUtbTA3UbEeZ2jkcRZyLy
myajrSRq6guhtHQeRFm29UWKCOtKaTP/HtVjfYzIMYLa343LFy0ftC/ss437jiCULwTRobNC3MWq
bXSo1rLekC8KBDB6rEndEKRGp8qKlr3eayloU3++MUaM4qPUohV5fB518iwjrAkq7ZfEHFA+0iHS
RbyC6+SEsuqBXxMv0Vy2MdXkDfSBaJ3MmTo5UqsDJ9HjZpNhgU3XkaaZLgY1/FuVO3X3JTIzdA+x
Ll+wpctNByg3XRmWJi4BmMlTNyCuy9u0evWtJjk6SdJvihoYh4hdc+WPCJ5H10NZ2GIbzVaSsu4L
exmiEqicomXAk7QrlsRDjnyGGlt1c8B/kO3MtMm/6vGIPGz23fWcn6HlxpQgwcGeMttmuvWydKKH
gIWcPpW1RsLLpzZbWZhI45REuoa8uc6ToB9x26ysztcORpE431SPlYSNBOqdFfmjDDS/p8y1TUGA
o0QyW6xBY9RY+7nlULyp3ZFeBTi7nL37OSQHMa5PS04oQQxcAq09G9Nt7kbW3i/x39p+Olzqs5se
kiz2d0XbLbe6ZiIfx/Y4Enk1FfMBsW5847lsWhZHigus3hE1bkRMBMtdNI6str1s9cdWWNUxdaUT
1tMc4TbVCeDBCjAcVJtDwqpc8ZhnYtzgS/Ne08Ftdgton2ZtL4SCqXwun1Icbiyv1XyKIHqtTVPr
kaKVwjxMTtSs08ULjZmMgEW5GoPMSG8zU8mDXXsC+80owpZMr9tWY3+xWnCZntq5wD05AmQfUa6R
yWlg4onRCVIPO0VI6FXTTYc6N7zLum59Mql8I3BFn8Iqw4oOdaj23ZVtOdqhn6fm0nGz9o5h8jJ4
rRW4PrI/jTPFtm9NDx9hLg646LTd4vRpsDiad5/mvReqOBLPysgIjkjMBVsdL3PErrGRTJq3OfXl
06BD16iK3L9ErOWePC/CDIFF6s1kFfgLSBSvLiqzZ+nk5vb9nU5d7oZ40uzLKFXEsnBUIwBCikTt
vJ6kia5sOfrNtFJPJDTRrUot27iHo82mAUHGznCJJ0tTnMm+jOcrLS8JeujU9VCa6rZWVnrEW1Vv
Rgr7GxPva6iZvhYWk3DXCjj4EWGZDUM6+zK5ABrIgci0tU6K2a5wnRu37FiMZCtCM3Wz65Qj6nUV
5xES7zJBuGYu2nLVY8Y6Tb2XnTNEYQOsMrSP9QqEfYqhYLBObopvABPk9FBpDUTqZblL4XRf4pK1
9lyipW6KewdLHW37tm3R5ryvgn1f0e4aB9TbXN+spzBirX0pPP5uhfrzxRza7Ahzxf06qapa981U
IwGW6bYktiosqxIpVtrmOnA9HsRzTVgiVk81Agyvh13bR+OhKbq9TPz4ahQ+mWLSaQ5gezH75oV/
g3l4IDptQEEIhOB1abv0yZ3t+aYSyV2FL/qbu3g2c0/qEP0wGJfWrJfrIhshdCG2uvaiLjH2WmwM
80lWabYaZEdEmKoy6V3JLGuNs5rZv6WYIg/EXZkbd/b5y2xPvIcRUVMaKl2QO1sN8ah2VdXGNyl6
cQSVvUCZZuSTwxHRqIyAKi1pX2AjtBUaO3fcDi6AbngeMd1A2rsIUptx2cvFeDfm4HnP3bGhr06i
T5u1D4XSpzV5Ze4VfpP6W2Zo6gn/nMalu3HajIaKnizNTppVAsB4M3Vj/ZxRHSedZdQwVyUK+0kn
WnDuU9KLY+/pX5eBRK4Bqkufk+uGAKzJ4Wo7py5T2ZPQq2KbRl52xoj4/ppVZrqmOD6+ermWY0PD
PFdLFW/KCvzxGi2v2W/MdxBN0mrLi2aPcPnsvPclWtsFU3u8MN/oxX7CQ3dDf7T+vlRWTpyNVxkr
ntf04CprvpbaSFUkRppZ2U5dYuiQ1sHAq76J62o4ji49mVxul9KbQsXx5MskzP4SpqR6iIirWDbK
0JLLCFLlN11P36Q3eldx77RfNaT25mqAgvugJuYUurOzupbGOZ45B+3wsCwm3UNsEZjHs3wvsgEi
/dyre85BQAtlXhxZUouXYQErMI4tqSxVVzKZlejo4zs9H4+cd7q1hTduLbr4WLTZjeughxdjIy7I
gTYuRyxKe6qOvhW6iFfrrdFrtLnlxB7UUdXtrBfmVjemPkjoQL6qDJPio9ctL3P6f6g7k+W4lTRL
PxHa4AAcwxYRiJnBWRS1gZEUhXkeHI6nry9ulbX1rVtVab3oRZvlKpVKkRGA+z+c8x0nNXdc0iB1
JuCYm8CZ+YKGhrczTZG/L9Ypoew/VKihaTnoefb9Kh9KZdRo3yVkkzC1Om45e7A5gh10ytnGq9kj
8Jn4y4MihZusuFsVFExJusciII/NPBQrdKCqOwAyOvn8jHeUK8MDB2kZeqP3o5K3OqYvgzPJA4gs
8/lRiSTbcXXn52Vcz+ZUJVtAPTgdqaZlZQ7Q8impjXIWuzktDzfQBAeoQVYRbJVwsry3Oq4ilbKb
mgwPAI62/sQ8UwcpUfci2ZOR33pRZUzurk1RAPoYj/HFqJ9uPhmHEqliuKiWf1AWREGC7PmsiLyD
L2F6u8L3kmsXdFTXyKULOS+RX1nD/ej47nG6DY36Ll3eXLfKTkOZcAL1sf5x80KeG49XpamaCCMQ
/mBlNttpIMEzWRpv4y1+cTRte99N+YznS2EgBQ/QLnrrJPkLLzOEp2S9Fi0mPOSh2KK0/TC6yuTN
F86jH2NFRCFoNsdFZzfNeFpDVmr1g4XNotr1PZkNWnCCShaGj32eAuRwhXlddX7P3TYtt0+GClZT
b6BzgkrqBkOUeW61CTjoHuWCCcAvK3nJh6x7QrYaXHxRfcVzrc/oYyll3Mn1L8vtDzBm5XgzTcAY
oklElBqOg+Rv8KNhKfoDPdCETLJbTqlaJPOwZHrl/+dMiNV8o2KR4DPGYvxIqg/tZXJnjoXaNjy1
p6nQVGR4lPegJRzq5Di/WJPEbTK0fIdJ3OFmrK4wd8TVcHg2c2oMY7LqQzzEyy69STtjK3D46+rL
do06WmSqr38h2iXF4NFUhf1qxE13KetEP82ZyI72WJgPyRR3+9kyaXKaqTDcrTAVnAEWpgvH541w
ulrVvusd/eoqtGB50ORPTu4i60CkNsDXtQgvJV5S3tnQilAfV56DA8+4mb9o3EIQl92ZHQnJqoHW
YE77jPjFcCL2HGBqbRa7IIWJlNgD9FkFeG2bGzau0dxt1bbCLc//T4IcmQScEaF+nNo8On7f/ILJ
nTzPRkGEBGZhcLKx8pMtI4v5EUMElV1ururajbG6zo0FqMYySOhKdMwx1fTYgKYyNy4lRBOu+9W9
mc0ECtCAGSb6mu3krDA/JF+9WTnL09Dm8mOZqz94q6SzY5Jl86XjZ7Ay0zNKpiDtgCpFt+Vegfi/
MIoyTslq5ztR1PlThgE0RE0avKeVW79Vs4GxxVXZvrnd+SKtKV/KjA917TUH7+g1/na2qAQdbsGj
gdHz3nTrkRJ7zQ5DY9VMcmWL69j4y6gD3kAGkF9MHPGD9Pe5QbzPzC5Ij6uOKt21GIINyDwDkbCR
ymzvMKcJhhHS9L40j9fWTDxJVJ6BpJuqkd0+LlPIMLE2HmSVDHt6hPbyl5hmdHoRFSu4z1BADf1o
FhSzbu+LE2mdxDzpFHQKc+6QBsffDWvdhnmGUqmD8zsoSVFnL+nWzGP1YRZJvystvpxGuacu0FdW
e+IH8IDfXp3jRFV29gkuytytU1J9IQtG3mGi0iPgq35S5ZScBtmkF23MnO0YObdpq2/5ngrvID5I
8Rw4CUFU7SpxIN9+JLS6iHnRD4LqRCZs9zXK4xmusjF3l9m39sqmphvH1jh0bdFFteVNJ5Pp9X6R
QXzCJ1ruE2Nst6LGXZD4LS8rUUZgGGr8cxxWKBJ7+hdjCO4Y0OP7SdcenQhD14McAxgoVAwe+5AG
SltYdMn4YukVrzEkOKVAlaVdVKhy3zMSuQtMJrS9LU/CVeN+tXvK28Se+BRtoNZqwSGU2NolPdae
3xyrUMcWKgBWhKHk+a17CWjDr89GFXDf9dZ2Tl8glaUnwxQN0seUgjEufdY3LfdpCIOa6q62aQTy
l0Rl2FSFmWxrRhJMIPQzBjj3pOekB0AfYCVkhjzhZBWEzdhVtqmMGo2VyZEUlE01hKYJDoAPDSPy
5DUbIF40gbkqYsJzvZgILByI7AUG4V36YrxOC+0i185mDuz5K2FTT4pp/B7AxbpqOMWkQTnuQ+LE
sFmR7IaNC/ltjuNL4CE4c8dB7TCBBBHhKcf1hvwzHOPn0ufHwU2/a4E5STm3Jk411nbMVzdabuw7
qoVg34/t0Zkm0l3jbn2Za/6ynWKwGhdhHhMBcdxkeUWvshnmYsZCDzMDeu3KGwsgsk09Y9eY5MO1
OmHneLsRAHbsu6VQFz9nwGg5DfYYPyYGMtYvurfrrUkoUGQarncn7ALrbdZe7LrIoiLjUZCp0JGv
TVYn2XJX52PCCVg+xYVP5mMGR2FpR+rdZW+55itfwseY5D/4oH5oWRyU0+/14p4Vtt27jhvZieY+
abst3oOBGMLFhtxF7RDIcPI0lCHHWB7sMh9OwqIIWleSqDkpcfQ70sAIYpf6wV/75dHJuqUN27k2
nhxZ4CdNcuvq09F/Z4iNCZWu31Z2lE3oFIO6obzHXUAIZaSdESwTXnxUuYHzxfsUkPnLsa95WM6u
BMUbtgyLQGBY+7oObn4F9yEu3S7sxWy/zcJ+8VfL2aiqaq8SUV+Iyustq6xs6wW6QO8l1nPd49Nu
+TYPGVgp8rZtOrOA6Mk2tRWZ1Qn9fGYHv6xhfS0hl0QlXTu3KAzAVue/GU4QFxxkr9ZiTIgx03kD
7fj3FOc7TjseOYfmmvGm9SCt2YrACIBw9xz/0fYn/5qlotmKdsrBYwXVNTHEsaBLvt6m3rBU1ITN
xi+zH7HWDdd3AcsjHa27sk3Kq9n16CW7ZGcq+yf2gmRj19QOMTrxOxx8FS+Xcg+uzJ2fEOkXOEr4
ClmUX2dKA9R94/IZKKN9avKFrYFL6xKvYj0xZmZ/4NpMy+QC1QBA5XAAOFVdjS6P78a0DD69phdg
vmEM4HhODaZpJYICjCBdbXBTAGLKXkeGPLDx8YVaX3L1uKBK4SJvpkG2r7PpUBBDaSG5cEo/gC+K
c8c78ejxHZwT1dXn2sQLvfVXb/gmuznln0tz1hJEHR/qXCf3ngddVHIn/17y3HiGcFX8idtKX5Yy
ad+Hyi6extHE9emZTLS8joW9VlJApPEmFv6DtS0Y1kR2kvLwNInc2v2NNt1a/c/EGvSLINEdO3ox
vw6r0zzy7UKYgyWVHuKYwifJzfzi9cS5s6pvz3WTx2VEv0MYndDuGbNVQn8+OrhuFgXSP21WHM3e
dDfCS2eD1pN8C3eTuWOOdGtw/J1GBY4scB6vQeHC9Zp1+jDFRvVc9XN/6LGHAPkvEtalHQZ3VhD0
R8tTJuol3oE7YdBeiF5+JGvGoAJFZRDN1cLXNFEy5GdoAThtsUDBnuCeWj3S2dGwy+ClczEXd7eg
sLWsnB+1tpM3g9LGazRUnKLDCsNwztj6XYfnSONKxDJowIEbPfsHxiLGaN6SPHPGPzHR25i3hDNW
/pQmzwCuQgo1uevcbr/YPTwazz8mN3bNLYjbE6SFCsFjMgXlrxE4AVr9xWMJYfyxC1RlJiGMVnuD
Aq2TEzHWPqQsGzZLVtdbHDUMfX3eObK6f5BscuTVnb7AjgEmLRX2sRS4mYkUuAUEESYxDJwOkw1o
RNUCqZDyAnO72ade0EQAnECHzMV4TJlibyWX7DcpVyRsysraOauU33oRwUbigyOAIvnpzngechXM
56xuWuJpaXaY1+PRTCwJqePG1XfmqtqkATG5KX/vZHdILPjomPQxgh2eJxOeFuOr+a5NOChI1RIv
xTQFEawvN9JYiVOq3OQGTvLLmOrMNCB4dC4P0+I/doy1Ln813Bro2CsmSeIh7GTeOrcoSxOb2MHP
S8m1q0ieH8AdOsStYbfaaX9kZtWhbd9bDc5N4YhqPzt6JrOYqjBEAJ3v7bkMDo6alsiyx/Y9By31
UQMZ/tmLcfjBXM0tQoxqCRHFVtqcq3kZfsdsCc41SzWMc4yJNRXPBSNX+wDpKd/XOsEqXWN0qDE3
/c8Ll38YU266CNvmV3A9F1HBfxYZKZZRAAGsLhIObBpjgGorRfBaF8yky/a+jkX7LPmpXtm5fHM9
UbRYlYlbRdml/HBv5bTCtrb3Olr90ixfhSI+ZGiw5xYZJtOKruZf/Mz/xQZecs4jJLFdFr4svP++
InKYMMXKLlBvNrnzqrMlAFVhY2glYw1IAkKt4XbiWFPzm5BTLPwsDc55NTh3rV+DorAQfVIc9f9C
GfDPvZn0UGILMOK0g4IAsL+JMmwyNJPVS7oIrPFuQGnCPuoxpsEETZs6IJZgrHSDUf4rQdJtI/b3
jZlE4IJH4raFdJFB/P3f9eTKEz1mXbQ2ojwFDQgWDZYj38ap99Lm9gfy9FeNnnjj9/lMi0ChLlkY
hCNg14dyxesKuuOD0UNxxyLSv6rMaY5ep2ESG2zbKjICkM+atyUV0QD7YhHLlmXHnx7xbchE26NS
azkGzMT6ivvuGteEGIhWRHWqgn21ItuDKYd8bK2rL0PjGvDKwjq5QVVwL6wNbbfrvjCOSY/gdef3
vhArZvAKBHM+2CDDwKLEWfXuYz1IwjkX7tfKuwPdiQG4syb6+39+Kf6hvAOQg7ae/SPahlu85n/6
RAPdoBhVyEVbQ+qt6vU+MIPgyiS+2JeNyzSoc730ZSI7iuOm+J0J19zYuVTFv9iH/kPYgLDCIoIO
kQ8rHO8fhHL+pMXQ30Sjtt1HNwYOTVCYevjr9/1/4G3876IG/mZ+ItWA//x/kEZg8Yb+b0XkP8yO
4XcJB3z4P+2Nt7/w71Yn2/pfHurbmzSUYwh7At/cvycRWDgbOQYY/CDLQoRws/H8h9FJuvwRXkiE
aOiqgc6jrvoPo5MUt2w4VAt4OcRNwvR/lR6I4+rvhxFjf8nEjX+FR4cIlH88wjOzsyKLuVFFbBVO
lDEW3YkFUkA5rcCkbiMuWoe99CdBHrHhHyVW7ll1GdMkVErUlJm3r536FxYa2GTBSlQI7gu2FcYx
4NIncQf4G/1hEE6D+Uhonj5UflM+ewYJH6VyVowv/akrKsR9OcvOwezZi/FCh+UwGVupk4HQt37v
Vivjcp90zxRcpx27w5b/lbsJVOZu2TEtnNT5utPjDY7ho7AhW52RH6vZ6nFZE4BrVfveOsNjgi51
OyMx2cZkuNfl+kMWyuEcSc2LAI++7QxN6af8lFpq3GFJb/euTa9CQNXAPVwS9xEEyY6EU4jWwNXO
VaZ/q7T2o8arX5KSa6Yq1Z1losBEDdvtnYTFSS16MNMoXY52OgGMGwCtc7I1Z56RZNubHaSyrjQO
rMKyg9VkBuFB6XTGYG2XQC/xoflOPe3ZpZCt3tursQlSiza77/IfwucsZ6K2vpRd454zo2WbnU7N
lqjA5TjbZFj783pxZDb9GSf/MAbZ+lQzKXbcEfZqBdeMGdEFHJ2EDmZdYLjrUw6KgekCs+UI2+lI
Re9/I6GuSgSjMzRBVilQCevltSuc3wEUODY0Q7ML2Pic1jZuDzHsPwqBe+gHjJdRGuxoUGn+V/Lz
kCubkbFgRFJSrSGRNnY0iv5hgeV0Z3jNL1Qnh4V4Fx4DuwyOumvYLwy5t1lij0ZynY52CZ4kNqYZ
LlSmtm1RELTXwCbqxuyc9eJXkAL6aYnta9BmhYKwcL5BMK1GarxQV40PuR/0v4RZrpss6cpDqrr4
nLC2hqcSpypkcbY3R/cjF1zKN+amMC5JCY6+7LZFwWJ14XuU7XBRabLphHtJiQxO6gq0hBPysPFd
9Nw964Gt3Osy1MhnCQfoKkhWmiKoYvMxI568r+qMaWsv1kNsV11kyrK+p4WZIFxMPZY80kgCXk9n
+DEupWTk7DXmqcxUd84Wo3+dCe8q1w76w6T3xejUGz79c9/3IBFXCMRInaAvEdzWKz7BVrChc/zD
UKPUGezE/sqNkXk1gA4GA9MQAXhod47JNjVMOz1uGlbtF2EuNuO8zoH7Q+5w1AgviSoSzqpRbezb
7DaDreZsBoDkd+xg3ceSqQ+8nNsitdDXoBqjKR/2TMMaZliG2La+NW9N4hHo2UrW1e5avcJ6aEib
SPqfY5vkD1XbdrAIpD4p4LObv9h1yp6WfbHemDfThL14lePywHN98QYK7TVJLKZ1RjNEwZD/tGJi
OSjWD6Qmn0qgTSDONHDDzgDo2fkz1MOJAp7RYAO2SVHIKgWZfEkpUMEQpnM+nmzvw4MncJ7nzjx4
GSYbS/fLHYjdkccJe9iO3W69nQQ+s8BdjcfMwl44zgxo/dSqN2wbSFbO3Fc31e/rAMga98Q+KKr4
CK0jIrmZ7Bc/eGLGOJON7OF9DkAcLbKCkY+Wcg/ILUGFYxB34sdwBmNacOD3Ql7JHjCerJSTgoDp
+KFh24K21NhIs9n4mWugWAr+IG/gWUTWOWfFL9m74FZnMqQ4Ou5MT5FO7DFPyeOZMDI/zoAckhwf
mkstaa6m6R5wVXPJZT0eUnrCzdxV13wkwjgIhu6Ktpg63gO0Zggf8zfy3nAxWnXqodVHXW+3e9se
oBJjT9mbXDV0xSiO6JpHBEkT6skwLeEg5nYwwm7ySASpm2YMnX6GWRYPHwOcTUtVUZGK+yqo3mF+
wkRcX9CHghf1yDoxo7wGDhsgQps8bi99C4HGeQuvcGHWPTNHnNzhEylgqGPkPEF2iZOef9u6lov/
gHPqJCXrkpl5bdU8IlXotqNl9BS+OaMTkahwmsn7Hqf3KjPux/lNOemzLAN28vrRmfrxq9FWGZbs
GcOYX3AJygf0euzaQIURT6o4lzZ6cn6beXvMxeec+3faWume0nFdeMWy9NFLbZNYmca+tGs5MLps
dLOxLQIP9HJDby5NedSuCl6IFfndVKyARlNCDlvUXnYB43WpKnItlEU+ouxY6YqZjclMRtxopn94
wvwDjENAU7Jrs6thmFVkAbIK45F1csgbRMxV3sZbdLfxvShnJ0xw06thkTDgO3HW9XhnpTEjEzGo
5ADKMruzOl0WjDvIzEo1vA9PdT5zAD/5MNxC/HD9jGuqyyF/Oj2a9zCuvOxusUVxCuq4g/lrip9j
bh+QMdmfKTqiTTLk7mdfYPEappQnJ1CUCyymvWgYLXkw3ImDuTBVcGx78CNdXXYviqHkVXtmew/j
mNMiLVi/B65b74u26njmbv+daxGl1EO2Zxh67CfSNsIRLeYDzcxPyxj0ESYrkwvCZVOcI+/NNJB6
myzZQacpL2fZs7vsySMfIIMXo7F+retC5iyUFDbp6VRdUjFkv8DDwHS2/ecm1ikj5fGTvfcYrnWK
85tURlCJqIHZSnTQ0vA1GuxrP+c5De54sH6xwo9RuVgJiCsM7uAGSygtPRSxtJq8a4mrd6OH1T3g
yr7GfvoO/3Q8kpL+DuDrUC5jzwsxmWHfg3tSjG9fVL6YR3RHbKs1mSM15qC3qmLaXXIv86Wn3Z2B
HZihYbbGx3VS7FFTM4iMltus9XpjB8Z8DHmCkpv0br0kTdXv1cpWenLb+zwA8M2Yw9xwTCiUULe1
Q07WbS5xm6FJLt8Qj5KpFvAMsXD29EeG2O+9DjJ00q2/nFiyIJKCT1UwzwySbc6WEQyNLBmI+I+o
o9JdP1TFfoLQD5YvWI9WWWd7ZIHVj0pY80ai5glnVfkRrqoYZWBb7QPc1Jl5orrr7xglMwqnptyy
9bszWJqF65i+wsnYepZ87prqV5fOz2VhskDwduM4PzB+jpbUjR8SEUMCg04TCsdJt0Lgz4BR9bKu
hXybFrmpdEa3Vzb5l9/BZq3kVGOPT+eHZvDvXd0YN82SX2yqbPzMV/ac6yDwGClTlJFkvAANL3kY
+7l4A68nX+2qEfduy9aFFp55eGsiMcuS5qXkU7wECQn1mTS7sJk98llnjZrRUlYBOpAVD5n3yAPj
5XdBSuQZyD+JOyA8GSSrMI+rr8RewpFwm1AG7c4r1LWHdRugeGQsw+jdPTQ+D6ls2ycPZJJTaPxy
ZOJMdkoh4Nz4qZusdgDb+T+zZXlTst33SE6UJ6nrlmRvurPNm1mnoa8d6P5TsNdAk2B5pT9yV0aa
zKEb1PpRTSslWzWcZBacBKBPP1bxVs3ZvGf++AQONCpkuRvgm3X1lzmxlEzNc1Hj6+aH6X9VMPWn
Jj6mJTun2W9eZ7/642vrxoljesLbWiv/amP9I2nBuKvnZW/7IwMEbC9NEq118wzzgOtCuOwdRdjE
1lOikup7VqW7ZTC6nLppkpe2mMxoTV2kYAawgkHplhPe2eZZTLZnXlIvgWmjt0iHOyzYZBeZ7r2X
mO/GwP27VJa1wZXDt8VZx4+UlQfCDt8Yd3cYCzjFSKjhLs2aE9Bv5h4dJGOpH9iL4+ctj8jNotqs
A0r4IdkWOUw8b/Ttw0w4y8NN9HWovbZ4WNZ0NyXqaih5QQAh3gXZRL9G6VyThQSvXC0M88ki4jki
OqAUNoRrvKcfSvcEV6G3ZHc2fdspArp68aAupcm0Ff2E8yb21D1aVWwyeVdvglXa91XlXFmoPDLG
JbqxzcWHlyGkpYBKv/Ms80KOG6wJ63Bd6pnzC3BYOM9vZp3XrwEKMeXkW6BVe8HMlbiNkEuB6VIh
1MYr2uUK8OW3yyY2su1+vNYrN6ltZgV277mKeul+s8ah3pqbYGO2cqc627vTTemTONN28iyt2D4x
J/6OJzhTq9bWXWAnr4PVnzN8FptsGj7zXI+nairtSLS632cCnjqSkY8g98HvjoqYgU3j9PEmhnSD
p9QlPcgkSkrOfbab/TUqmBFGlJ7WZi7K9H4ZvJ3yyPsJufaqg+6dAwvvO+h36lnr/vGmAQWQ2T02
8paAm/5ka0X8yEhseJJ9ypQ9XZJk0S1JxGAUyvWWhoZJcknPDXznz9QLHEfZOUW7EfrD6G7NynTD
JS8vMbv6Q9DV696ZBcdf7ttvEL7MLeBd96Pu7PG9d4AWjgWBacY2nwOP5h0VCVh6NFI/qmq0EPyO
zJ9ZW8t0U099cOi5f/ZQfmekHs4cTj5DM5W8IrIzTgtibavMPl2WvJFZ+cXenduPuREh8QPfviw+
RnWL1Vrsm7LVIhxCUkYPLUcRJJLQmZobu7FaLqZLoG9XlA8G52Qcm15ooQwVxsdMkkwFCkQqxz1k
VntaKuQNtVt+jBDtw57ArqPvKKpZg/cvSYhnkutcEGciMY8gi0X93/s71x7P/TDycJF7QWicMDdQ
pb6mrD/aXledcYbmV2ctlyjwCmCl9eSfldU/BwUdjYyHILwZUHwVBwd/9t1DwXaBLicgtDRng+YH
64PNlFtCw45mp73LtDdv+X1Odtb9mByE9MgVCHdXDkqIjH7uvCYuXRU1fr2dV8iK7DtpnFnV+CH5
JRTLlfOKzaF89QYxUH5ZxhGs4vDmlF59gRfXbfth9pCdVOPjOCEXIcxnJfB4TsUthJvmtBRyIHnK
Sh8InmPxIDIidkj7CXHfzhdCnObvQBPyhQYlx9mTaSiu7mvn1e3BtsrqM25E/4K+yIq6Nau/+8p2
T8xM6523kJulrRhoul0BdounagtODk41Y3X0LjXklDIP3lu7mj7Y0OAvyOR3bk3msfDLkUmQ1+2M
nPbQRJawSysfiHNqNofBYWjrAZ4NG5W2SKN1s4th9UVrta6fRdoae+zdjIN1q4hiKFmi8tXMEGGx
SiRxRpbbbXS9mYi8Dc169p6dCXJ77jrpI3sF+2m0vazf9sZSHcZ5oZWalppvRvcb6ciJ1KCuhYxj
3LRApgpJNvDOi5HCYNYFoje0aRtWNYCploECpGGzaKRtEtUogCC2EBuIltu8WcWyu7i04m1leMVd
ztabBJJxg5xgOJFAR8Z4DyjoZzff0LtLoI+O2ZhHbcrnjMyn1vX/yLHxER66GEAWRIUkpTtoVWrr
3uo97utZwd9BB53zCeqRrrlb1afjde2eCuYG7TTTg9eL/GlK15+2Wd0lauquZtn6kd2gh+gSj1jp
ZhS/u7gniB1hvrq6kuxHpIVxTXe/DOXzUi6fbWGsm6DqkudyIDYSNAFpi4jb3oVxE5EZMdMDi9b6
1tLzo6dGhRq60UwHB4YvS6y8q3bwZ4BneLcyP6baRn62pb+5CwwPMDW0rz5smtx6j6dyOCTuOHNA
tXxsTvbuVMjXstj8jCUpWRafzplyk9AkZ80+xrYk4E6D+uwvQQyfUMm52nYzmojE1Sejhl1uDgD6
0XULFB5sV0668pFRkQ335heGHYQOutsy7MmvOXaqTAL499C14zzJtoALE0SzDC7G2fQPLqygNxsm
4aHOKsEnhoIBDb9/jseU4MgEvVmWp/abX5r3fdfikx7amHO5W9FV+oPJMBIScGTgLoT1TMiKMlcM
1bCiCKUsJC1dnT4S21SdTIJPQiIv7B1pF1yJMsjRzqjxm/lMvF3Fsp4cI7XIdTZ6hHfq7EJT35ud
Je515V19qtCu9ne2XSw3RH8Mbab501ClbeOJMoHlKVq+PkglqlpIx5NOcN8XE0omczCOvaDv/Wsu
zeLTBvhqYOJahriNdCDoIxdkQqphi1NLDCoZAQ8Xdku7uHdRZBGmmNv8zrictujaHfQZNsBoo12e
S6K+LgOahN1E3PmRhb3aEd1ZvgO5jEpchAeYsv25UpoqypEPrimuReqVL60caJdYYxBKpPyjK0vq
zsWzcWN09tm6BZK4y2CexlEvd1mZ6XuyKTNSdnxrb7UIctnZM/YkCmoyVli2qkEvh0pgK6r5Azn0
b7JX3ss0o8CtcVma3bsobePQBi5v01Ihq0sFY4khHtx9PiPOKAsiRW0n/bVYcmPFL4bIwFidEoXT
ir3YwFW8ikcyuY94RdZdUyw+G7wg2GO8bSj0uscgGxlIj/edSwTQ2t6rgEJYm0nkdCMVEZOWgC0z
x1Y7RW41/eCRpnVM5eNfGsQ4MH/Sl53IYYoGrIKo8M0d8jCWzMwwtkNgPNeA4qlbu+R37PJN+KW7
q1MnYJvfW6HiCH8TZnAaZwcnIElmtVP8SVMqP8bt9Y8qbb3QYRt5MyHPQPiWT1ETMxar4qmGJYsX
Hhui21vFdbQ6s9zk5eARiJlgE0jfW8YpqnWeDL8O7epE3NSZHNm9F5TBnw4jKrMREjMQ2ZkTFqo1
Hc4eLE7a+na+uqNwt9L0qpONIG/15cVP+4Y8GuKjukk/A1ocI53on04PJoLO4o/oB4JDzHhP9mN5
IScI04Dy94pJ9CHL6+68tDX5JS0sMxIf7/RQqYM9Ef6WTUl9LgLvHUVn/NtiwKni9VUw1n5J3DK7
3aC2OKtq+KQ1F2GZMycYCo+7RGdi10lN8s8Ky9aZM+cB8DR/DN8+bbe2IWt9GSYTcXFs5+0XbTCC
cNsbs3szWzlzeiL2hrvxFqw5zL2GlO4VHoO4YhJdpNs5rT7xvBfDpqlyYP5TM9nWBm0IviK8Ht5t
Fo11Eb9Vtu5jjEZ0BQqH4mbtyva3OwYOYNzEKE6xn+dTFPuZ/44oa0AZy0Dzi5yHwN92Vp99jnm9
nKwBBspsCMLtlsmipy/qEVWarnBZLb+QqaEpMYM3jISTCGkyUqTz9pNsVhBxU3rhzGDWZjrOxaQ1
ea69DrH1Ypt7rBUmL+sYXJNkqJ5VTeYVDoBgRJgv08jAwrad43liTOywuKmLXOymRnsPgaDN87Gv
nXE45dyGuXsMbDJR05w4XSNzHqfVOLPh/9WmksWuT8I629Wwtb299n6PDu/SgrhrNPU34THVGww5
Uu4HBzOhQTFuT7W3a8e+Dl1dd/tAW2x8brKaFcsey5PW3+gW14A5qF8qkI+jmPPjitwNt7FKngKD
5RPLLTCVnENGvRaYNXKKEVQ5pDx5e4sKjOP1Fg8nB+K161NfOOVpLuj0RCLCqcvnLWgrkn/iMt8v
ABBgOTPhzscYAUzePYkOpFORPgosOV8z0Y0fA8mlV2I6ELHnqySDdc1JGYIht7XU+FeSSzw9VpN+
qGR+E5rfipXCveqRAEenUbzFqiFGuDCsvZ0RQTok+Sv9zSsPqbXpBdpv23xPrTjy/IS19Hrs6+CR
7bv9h6EXkg5DCnNrdrxBaU1cHaJeHotY9i++xkNL+PfvRGlGRuhRUafY+QFcIL9VjOodJds1X+S3
s3Idd8Zk398wc4DdXWagJgPoeCUNOtQ80RN+zl9M3etILLXm2S6mbUM5QmAcyWTuhP9cFEIepr7Z
Ni6JlqmzupspI43WGI+o6lkTBTTNnPek9s4VpmoEs1G1evnegP1ZhSQEug9jBT+8Qh6wI+I3eWcK
Xmx8HIc7Z/Hcn4HRoAFKzH9j70x25UayLfsriZwzQDMjjSRQLwdOb2/f615NCLXs+55f/xYVkYDk
oZQqhwVUziIjJLrTSbNj5+y9dvC1TzO05W1uvJrNvMa2sZ/PG+HExUNa99krE7diC6o+44hcXLdT
/HWpGp9Z3SdRwQ9VMO3eID++pzXfH6qy+OzydLOv4wMyNktNWJyMGZykRVkfg5JzdLfU3oGj/5Mn
6P5bDbUPmT+f2f+giVcBUTvLLsMhcp0oe76k+z7tGrNtHi2dyuv1F+xIWfPtBnJOV2cPJqYhnrbF
2ozfxO4QzzehkZW+EZeUJMFySxBbcajatt06g453SzggvYXFXubppwFjmJ6KizFaNhn0nVCRBgWR
oLmq8+bFZSa0QyimqJbxMykvYCJbG3eOVeaSd8HKb+WUo9EK4iP5dvMmtNSMUN4d31OQ3+MtyG7i
Ol9ecDHz36sk2FrozMmNJGAP2KG1ds5J9JZRdMWQkWyDmdgulIHuPbqe/qrtSmdbIh2ty9LbF1Mo
fALJDJo9yFGeWgrFbV4HRAzknnFyOy95hF/Q7nns8GiqhOgmV1rzPnfyasuyp7bmqNPLUNfdlsL2
E5slAV4JOST4ZfkwbkX3A2XMoavjR9JV9KXK7b2hgfdXEUEtYxVRz2btS7iszTcA2a2uv0hBKky2
sNfncfXcRO51Z6JHcUvqF7vbysogAqLZQCb6gIBF7dZQlDwJxY0MzfITZu1V76syP0SMuiWHL3vu
Kkw1PIvFDXku9mUws99XiI4tkqIDPjiJJx5u4nWERVC73BLL1HK6LEhOzDB5gWTy6dG862pwi5np
sH2p7poANOsCnSDon3LeGlNXPHEqbH0U+U8G0vdNZZd3hWgJWcNMSUhna/sOh6lNPzOsIoSWR3Vi
h1MBrd0cm3NCKcsOE3BEMgjO7GXcbYqiC+51GeDtMQrzQIT0W6qNzwYeAb5aUjLTRD2XJLV3LREG
QwKX6IeVVU/XVs0EV8/jS9f3X7qxI1Gv4IgOA58/VSLAJfeScwcZ5plqicqYiOWKLrxg3HX4jodW
RFtcRLkPDeupjnK/6JLLutYkYQlM6/fhkhBsq0mCW2SjcKBU2wgZeN2ulk7Bcho0RDF2eXiSbk9G
huYpSzvGEY1Bk9tQ7YmsSc5m/b036PQCH9tVPNQ3Ya3ja0gOJvPQPC02VU3TYxxzRsCO9TwwKzmG
o5HcBih3ifBK6NwaKfL/uVDuRTfRUvY4Hk3x/JYzsQh5QU/coVt3tKDouwWNXZNgUom03Fsnf/i3
g+PYBiQiR0n/eU46TtNT2D2k3lJRsxLxsUvKiVdYBt0OmSVhDCMG4w0W6fc2/cBL0Q70qzu9bwsL
46h1SV9b+VFM8eGWjfXolhEZJ8NUHUk61Jjmi+LSjfrkhqw9IoiTNvUXw4QmO2OCNGtav51YwmOV
i7u68JrLfma7iuwp23pxBhOaVCp36xSAAyERWUcv0W/jutKlQRZutEP22qgZN+aFzEkLyWANCgmb
1WlwdBTGocB1UaTuW1t1C58qYmNNoPenQb+rYxZZODt4hZeM5T86hlHzGZAAd4TAS9IFky57cHD3
4HOkv+ZHcn5SNa94zLQXrfQ2qF7xFCMnIC0tya7J6ZN+JV6zinayWz8aNk2UeOb5NFrOZzR/O0hq
ckz2o6S5WstDV2YbPeAdn9wRO/lQ+tIb3/G6Xoxm97i4PRq7Sp5WDEXvQgOeh20+FLuE96ioSRyT
3WEimI7Xn1lwFu2KLp3JAIQ1nrONYWzCdQRhv87lqSLRJTbER7zKvuRNSVxmg6HJ89nyUgp7Vwv6
patfJerqwzLGHCtJeHHV6rmgvWBcRACPGT/ntPaZDwbZAZvXclqI+7qVeNp5ZqAiPJfOlG56o4t3
JBObPn3Su4HD8iFNs+km6oKdHKv+iIitwzTGskoS5fMyGoeonIq70Ig7X/Quy5XlRreyJ+O58lrE
1kEyA8/szaPGrU5QQF1fi1G+dxyMiQYpVSfeDSu9isO8vlPIGPwuToJTV/cU/kTh+mbbfpy0bRxY
Gm+XIiY2h5ko27b13LnMTao4yl7ZLRp/LMrF5yDjHaImfSsJ6uGljEiyNKtl67TmF7ew5tvYqaQf
T23P4THGtib6kI61o98tRBzsx4yxHq10jlwHXVabJnFW79ub4oRSEqLkyWYjOV4QH3thqLHagg1l
rE6aR8qyuLNLcQwczMRaczvc+DPHll1TlwdHzd4xjHF0VE6N9pv4nDDuh4VjJ64arYIUQl/Uvnqz
OKlYMpget2ApOUC5ACmzgaNjk96hsWVdTL7MtbePLKx5g45YauPFX0x17YxYRwLqobaNHtGf2AdZ
S2yoRjxca23tbZPGfikfHGGIeyBQ7ACD+4A7/RX/A4aMiaZsgOXGFkxrEpuKtYm9O34J47binPCm
RMtBuwsa99BbBVobq40lYlCWLvZlZvI9QOPWrL4qTnVMEPPJPQ6D2frGPFunNDFR7Ec0/icvxgfR
zc8Mwi9bfNo7KdjWEjX3uyhzwyvPyB69Mcgxb9l4JTSxTTRnOJoFMTnBoBLYNIHjIPBJAt9M9J2e
4lsHp+hixC+Ysg9TGx7cRt/FlvMg41XlTs/PNwfiwkLhPYayZlrVDXonEo8URjvCrGLVKJxMfi+0
+5H51REuWlhhOM07URJgZYpIoVJXbvIMmqBPMB1HIa6Cwuu9GyimwDhqdWMy56NH7dyXLQabud3n
VU9DRrDreSY/4piAKd5RgRJ5GdkmPWinLiNrI6QXHdyBN3K7SJTdTx7cPnT2KF6bITSfJ/I6Eyyx
yEG3XJzX2S4D98HOUt50U1d7TNPlferm4QWFJKIzT609LJN1CcNo+CVyAoR6pDjNzbIt4cucOJNm
26G2iOZa+5qkfrh+iY3Dxw1/Y7fkKramuMWOwiJa8aoW2C9LL3hMK70usarzW0uGJycKG1w3oJqc
GDbt1CbvUMVFW8Ks3iEc40Sg+uVUNgQ9zlDHCpehQ+IUKLO7LyZJW8so441lEMas2poe/6LU6hFa
ecoJUKS2Mg+5sJ8Q3d8RG3wzdeN9wgPnR0FzUWXwxCd566Tl89r/3LeOKE+Wi5tAjWa2NxXDAa/v
GHGR0vRMfnazdQgObVLJoqDpMPQM8pifY2BMHKaZy26i274ps3BvhcstlhAfQxqT4WEhpVWoB2HM
QC+wUEN8fwKgXh1Mu3wsSWNlSOx4O8ewg41UNS0uTuwNezgNsxxN903VdtHBiLzeIKoPq2VUzh9z
Y0q2lTPDTLfJkVQRnbWkw/LoUK8W9ZLuwhb14ejM5QP1pL50ehNgGfXElcDscCBnb32lhnBfWbXc
l7gzMU5Oj8XM4a0z60PsThMh9Wbt9xHYjEHSqK+MkBH4YOG37UcET6I3fUfFFfGuq4Mhni6oS+rL
qiqNw5qWfMUdcVbLWf4W9pH0naVyr4qYiq+uxtdKq/GYWGblGwFR22ZIwEK/NMuBYR0erLb+MjBL
2BRkou5gUMR3xtDKjc36vGP8vmu94BPeFGq6CFMjqq2jMXjk2g9r5YrdYkN/BjehOb5n7trCsh3Z
Ph1DbeEDeduiMMPjuGha88sY3vX0Y7cJku0tICdkcaVl3iCja2DiVNNTS9VywbWeYxXb2yWajdt0
diFL0kQK7hbDAqOK23zbyMbca2dIn6j0pzXrE3MPXZ27hsC/+7rENgZ/h/l+HVgfw8YcMbnL5dqD
L7H4mkDGnecG9snSFaWR12eHREAytqs8uccQIS85Do3XFfpMUsiQt2DXmYkicnXdkK09z/d5m3af
x9yuOD4ngftkD/KOMnIB0tnBn6Ng7JiRmiGjkdc5aiYY5Ojasi0MdHNrMBNmWsEIFMZqOm0H8p43
M4bar2Ulo/p9BXuJ9CLkwF/lUGNFZeKZkcg0o2itbAsNbxRNAg5KW1IfVe1100VDvO/mVfSR8ZBi
PixVuIZbLvcVXGiPcHlNMQaGiOjesI6ANhSYytjNZEwhEy+56a5LNKrVpt5VqnL2vM8NTh+oN/bc
HewlGjZN7iDZsGKqNitK2qOtQ1KO3DtZZPvI4bwS94t332tBmpMbmEQxMR7bWXExKGB7o/A4TSIH
MWjvbb10ugyUfKpKL7uNRsohFPhXo+VVUKdkv0+y/kNZW7eWwQknsRgS566sL/I0J9wpWAMcS0CN
cAKAmFj8zbDg3+DSiGvRxafQKEusUeJOEXZ7HMqSMBjntnBpvTvDa0RNG3j9TuHTb7vh0uTXiZP6
Q+mF75KGCXYUYZ7KratAe6epz3ampK1HbbirkgkimcA5v+/ZHYn51iq8qMMez+NkxxxyZuNyaTG5
Jh0YZ6ogdwcFR12Gic010e6uM6MBK+W8r0ozWPD5O3sRYYfQISWQxwjwAiib/VBHzD83ZRSID62T
9MgaqmB4WRLDuR4B1X/oUsLbo7nz9LZRGO8aZfZYZbwxQjHSBFciq7pXCjBclnVPBxg+0tEIIXik
nFw2SV7i3uTQ8AUoRbqjwf1QKrIP6WfcRtL8UtqYryvjBHvjCgf3nof0pq4GYgsbRHzWFUTFR/Bq
H11mXdQUFudGIFIW+ciBsZ8So3rWktHwBvX2TZrErS9rYBBWnyeHBNZGNUxs2sjrtdz27pS5H8Do
MRhQnWpWEqf60BhN/jZ1VHZRGFuK8fJgccjLTmosoEPIYrorC3Hbj00/bonnta/0SOeZSC03fIuW
9SnF4PECLQdT4FRkpyjNS2pQAJ8Be6IzdrfgjORzDjES+WKM1qfuo0snwhOWDCLYKwhlb3RZH0xm
QRdOxuvBAcH4DI3QQPOM8fM5r3hM0nImebhykyOACY8kO7W8RrGk7cHI+AsCivLayufkKUYty1jC
ME6FrLkflfgw2PJT5VH9unGR3MqgeOvBRF5zXJnfmVIGR8TTzT3hmu2hRcTyUXNGOPVVXd+aZmXd
oauXl1InyVXLzb1lVWZ20WQZDWx+ybQpxpOTpOnHrvHQAiPM8ABZ8RvQ5FNz018VcolucmPOCUFs
iGMNoac1wjuWRE2+SybnYxIN5FmOtJt1hp574obfJPa8IkWs+7wL0/GY1pl6HxbttHXiMnrkfSXU
ICcBNNbmCV30VZqPXwt7PC1d2F3OpPIiKhkSqJ19BdvRtqYvY4EALM5mUoAlKZ5B32ztfv5sOEO3
a+OqvPf6CjF/2oFuAfB/7wwzrUWTQPGghKDOMW3Wj0nJXzyiOfAzsyRB1knfodS0QfemKbHAbbJt
O7f/DHqIJ2NBf8xRmteLHj9NqnYR1SF2pLwhJM/YCZV8LEODOcJouRc6ar+0WRx0RxpQYNqM3nnk
BCZ3QofDvky4O3FcvU8GRoyjEfPaQBfe4sJ9LkFxoHWMbd+z7RPRi+UN/SDrkh4by/H67sP+fnMi
9JgMj8nCdGXx6IiUraDN9HxsR/0+6j3vCizpTGO0KJ4BjFn42bELLAM/apGiPHGckPU7Hr6UWs3+
IPMXOqf0gJfClHvVmSix+hnhiAogmxXKWPZjS4DBJo8y59iVNu2XSbUFCQJDflTDYDNPxzM7Oovz
xtmDiXGnT0L1l10NoYOJKUG42rSDSwGN9OB0RnqKOcjS/SCHe86txO9FP+xrL7kkD8O9kWXn0p+o
cj8dnUNLBiGEC9o6doqBVwNtvCN6hqBqeJgH3oiFCdQSPMmMkqNwve7CjVBVUi7gEV7cxB8dNNcm
BdcHJIAIISWtXoemOnUfwJUaudTObiJ2wVC8GwIdHpT0EPOOdBlZt83wPT0TCiPdmI85w3s/NMAL
t1q3D1nrXXgKg2oRT9elE32KF+LoGEYmVwxDPR/0loLCUKW44wvOO8pp9NGNh2VXoYrwhyn9ZGfj
C/E1H6c+TFHJ1f2phQVz7Ayrh5lgi32JrVoLd36ZIuMWATb9aMd77mNZQFAx3wZvYduiNiDYYtUO
195JF8VNkVmPnkda9+i0BRnPgGgH7D+01u1nbGQh1v/A3A11+SDZpu/hy7WH3LCCHe5ifPXAulZu
RK63Kb6XZ1lU96gNbD+hg4hodp3AznRjzWT2YGKkN0wQdmOdWU/1t4ejKOwHhWhjZVMuuzKiUpOS
DpSX0GncAJGGLjjDbzEb0zdMjq9xo4lRglYDarU7IeGMj9TaLDt6cV/wYAHlrGraeaVRH+sxhl2k
0wKpYYyDxDDso90k9lUECHrnhrgLENx2PWdJ2A+fkM84xzi13sK85chUptemEZs3fQ8eK6qtgPsi
50PO3rMnilL4pU1FgyqEY3nXs96gwJ1UnW7DBUNVT2r0hKkY5oSo7kZZq9vWRWivwpnRvdFN/Quq
8fHYDNV0RenVMFAzPi0DjsWiFsrnob6t2ppaZ05y+kprrRXm08Fb1Hil22S++WZb+6/sfb+MLlv/
pk8l4rg45Pb865tzD+n06oj74R/oUsXdfN9/aeaHL22fdf/6P/zJv/7L/9t/+Y8v3/6Wp7kiUPBT
2Rfd+reFjCy+d9qtyWH/2Zq3/9CUX/5xarMPxecfDHrrH/sri0z/QXUt4A9r15XUEDaM9D8deobz
B+0QvTpmPWLK7NW795dDT8s/sEBLzf9JlgCTamx1bdl30f/8Uwv+FRZbD6AGkUDYlv/5769/96cb
lzv35+3465//gc2Vlk3Rtf/zz29m4O9MuxZCAqIN8ecBKnYlZIkfTbtJWUTC6gvLj524pVvjiRO4
3SekyVSDA415r4nbXclJ/L3iibtcvKLxmQd3F3GSFnvC6rfIaqNHdw3RrkT72WXMcgWOMb2fhPOn
QfQ/ftozG+q3D6sk9wpsv6WUPMOrN3Ew123nKd9B6PvAFGe+0QFO6u9+w5/cE3WG0f92Ge6+IwjU
8nBDnhmoR7cKkhLZD14w0b4ERSZY88vGfYLxSEuwtKqVGEWQMYkPxAiTyv6AxzBHBE3v9NTFcYs/
SKh8j47HPTLvUpssyjoECF7PkdnGXQZ/ZDa+pFMC8qTOu5ukpodQzSt5QVrJch9paWz7crEfKxcx
hm95626M2JqFu3FbIDhKzOo+qmTbbAj2ntzK+FR6XtJRqlbDewxAAGh/fV9+8qwgXgMs41IW25Z1
Trfvxmyx7Bx6RG2QrogJZl80TvZMGBWSCxh789a2qvDQaupOP8gmdJYhJn3ysaLxoaqcNTsFkTL+
sXiNr5ojnNm6kvcxff2c2bAN9M5S9W8+tvz7U2PzBgFNwjBpk4N0FlJgCWuEWuwJfxzpjG6CYqTj
H+th3SQOqEeWe5HQBVYNWgQrzuRtZjsY5rxR7MZSBHTzQVpdls08f5bQzL1NNC3jZdsYt3Csbhfd
oLsnOyMma14C5qjNyqXCHqHplGJ2lt/Z7DHnfm+z5+m08eXyA9jKZFThnL0EpgVNouUF8RsVGo9d
EWQnk/POp47HsaGVakcXJiPm59gObQa/4M3YuGBtcQqDP6vD2gG4qcz5xUTH+xJQ11OZBqQm0HJt
o4ehaqf7CdPFxElmBv1JVnrlE1IW2PyxKXkfEPMCNirs3V1BKA7NFeaCOx716DPXolGYDBbaQZPg
TL+fuznbttNU3S9jB0vbqPradzDATtsR57qD4uS1VyLBSRXlDx1N8w+9ycemf5nI7eIxCWAoGzGK
Q9uJsqBvjrNw289tBjYUu2LEZ8c3QlbIor1rZTvG3eg51W2Zz/hbvE7E979+CdaV/G+3Hyufhu2h
1yXizJNvMLVuApP9elRgBRsniKlhE834lZF67E9ho9PdKKEtGIXmFokQC1/fWw/JSqrwDYOfo2Xg
ZzXDXewkpI+QvCKeVikOA3Lw0Lch+wiZZ6qL8GaOYXLtMeIByrQERA2Popqv+6A8Vlhcx03DbIEp
mQVUgVED1FgxXM1BC9bY5izGH2LO4tczR/MoStnGOKy8ZEPJLBmHqcvsLIyuCzJJ6FPrlOE242MX
ox06VgWljWi7IURnPNExWue4xnzl1GDQKwuTgQvWe0czkaBak0YVPJ780qCuuXZ6ypa9zGR1sxiI
xrthjC7KcZx4k6YuQzOeWfVVlPMf+L2O1V0s9S1y7Qlya9FHxzq9Z65jYrTCgWBC1gJyGzjv9Jzb
7V6vavcGmQVc0ti4NMuwzwGmYhianORN19l0ZeUqe5AL1uTfvHo/etl54XjzPLYfbSPM52x/ti9k
cklREyJtZ47OTHduTJDUnr5hBmwyEFMadGLWfiyXyLz+9VN3jhr589L458kzkEQsmmdrWB4uSF5H
RjitrMqdjRDyDVG+c9nQ6qPoy07Uh/UBbT2JvLRQMs+ooBP20TXh89bOq3hUODYVvwko/Lbh/lg9
UNt4MASEwzcnkeXH6kFMVjm5GelKuOTVLrKc4ZBU7EhB7JCByVR8ryqlfTttmHkYPU0oZPgPIQA8
n6EDLXg1mIe+CTilhcq8AI+n/ShF4ElffeIQVKhPlE+1T3re76KQv0Udn392PjmBIZp4AfUt5vS7
sBI8k3mTRmwLgWElVxok1bSit2a4mql4pE3NNLoAqr1f8g6QeZYbUAdoVKRV9TXKE0QwUaGBww1F
TLNOjezTG7sxy5vGSstgx9TN21a6Ele86cztYVNxrEMf52BgnjjKujndoMQKmK4wccCkzdOELshi
AdkABhWXhp4Xg/LCcy89y+JgKpkk7ls3QeKasnpYqp1fZedGj1mQiNc8FmSMYoscBp/oMvUAjK30
ncYG+b/M+srs4uda590HZ87we4Oa3AZJysIFpir63S51HtCzPrAOj72G++CstdRZeEOydFLMhFX4
uG6Xp8BeguNS59NWeXGPJUlApyr4dl3d5Jca/v9uxPW2U1q7p3xFzifEvW6Wqa+Qp0Nw0Ya2Dr9+
p9T6Ec4eAIehExghxOzgh+SPDy/UgBkJp8lKPuTpu7pW7qVB20SFFrGWidb7DCox45qSdNVIh6iS
67d6SBHMuojy5BLTDjYtBQeacqfQQp5wMxuHeGnQgsz1XriR9VzPHNVSK+qvg9bIWbUTY8f2aZMM
UyY3Xc5gNXf6/NgYhHP8+guKs0wQixULbAykD64N6UOqH7+gEcP9y+uRLyhSeRfyXF6YvQVSq0Q6
LhqnOZVWF1+Jsp7YQrZwIAYPgLfW4KaL3jZx2unPJtvM79498bdNlE/mMXtgzTAlBKWzU0fl5gHj
xFygxLKSO8sphh3eid4XzoCzg15JjHCQs/mrNtm5wL1P/ejtf317fnJ3wJNATDE9wet/jiuKSWSc
ahJm/aoaP9kxriCCB8Q+l+Hyu2Vy3Rh+eNI49UkyskhyJReIg9aPP8TUEoUMk0r4bThld0PueC/O
3N4mGUy+So8uOrvCru5aWbTvS0eFL0JrFFkB7PDNYNvGpVQMLTZon8XHFA68RzsSUzmIKb1ZZqyc
S54tB6RUusDBqWB14Z5a7sGgJE9mjfXaT8vmQ5E5aDCEGdMPDr3J3Vkquf3NPf3JTSWVzpM2IK/1
ZT175DhoYiAuYI2MVB7bYlrlv1IXICzc5bmfLYiU5Vw/gOZGNkIgSLcB43BbIhLMt1U/qtw3xuiR
Mand0OQfgN8HIOSgOXnzIy/WpYlm8ylvipYKuxoYq2HEaD7URJy+sG3b+8EIMfiTPUapaw+4q0N0
1Yw9EIIp+j/IMCoUAFE83qp8qT6PjWF8Nr08fgtpq71mY+peKkM6H8fOEhS5dD6v0hpfChKSfh2M
2vjM2ig9iaVDKABQBaEMHG/d9dNrNYmCEUj5zPFuEHhY2vJgiYQrmcHOjloZ//kE/1cNlev4U4PE
5Gt3zjn6vpfyr//X2i4ea/F/brsc6PwU7Zf5+0bN+if+6rjIP4TtsarzWrtCKsfhdfyr4yLpuBAI
xf8EvmrefP7UXy0Xy/uDN1QTleDREvmh5cK/4vBoYt2j1lFrj+Ssw/LLjsv52ueQamxZnNwsTtI0
S88WA84U3QSeDcxkE4GIN4L0xYCQfuOURnTZK7RZXWw74FaqDjFH2140vFSb0o6d3yyAf9uj10/i
gvNiQeJOwAH6cVnqgrxIaNpPm6RO03ZbAOA8VEz8P/bLaL70mNQ8Y3CvaUqEHQZpB6OPPYZvXWsw
zQ3nzr634F7iPRrQR9WaUBSjmpffLCnnzRg+5Jo/7WiLTAXqzLMSE8KGArLH7aqHPsHsZ6hDwwJG
73wEmMxQNah+s1z/bd9cL6m1iQBYOexP3/og31WGHPFI5JGcnnBb9qvszzEZDhkCfKOJ9X4fapB0
RtC/xikD5JLSFYDHpDati6PYcpky9GMKjzBlAP3tOf//b/w/6aX/6pU/fYKCVnz+/o3/9if+euWF
+oPGjuC9lgJEnTLZl/79ylt/wBFmo1+7eY4j1qjIf3dZHVYKKjRtUYfQTl1fxX93WdUfktbfGjzG
4AxCmvxv3vnzZ5hlRfK/9SWjo0gP7ccXbQaaYQZ9OeycMrptSlABM+jYQ+1O7dabl4ypH4KG7+7P
3Z/Vxfed3fM2ESWCi+KbaE5PcMY5j27v0R0FxFe0u4YK/ANGT5q1o7hHQzDcDaNp/+Zy5xv/ejkY
czbhzNSc/Aw/fsXO7IIyVXW7KxxG0K1VoWmUhJCCpfldyulPL/Ut4JpSSjrnR4ugz5AAihRFlTCA
3js4EDGAr84Ks4T+8+vbeF66ffte5L+BVWbNFue3sSWjTGCqoQWumvQmUk1/wJCo3tdJmj92xoh8
gT7GuCGNt7m2bM/6zfV/9jMyZ2Q1YucixPDs0RlMM9AwXcGvaDe/rPoWRXvaNFfd0ic49gz1m9/x
p9fTNpXxtxjx8++L2r2CFK2a3QIj+cFdkNGSQYPGZHQ5hgKX/fXt/fnl2HExSJJyfV4Z1znxjES0
NCsxGHySgd+iq0raHDxqR06+2fG/vx51IIBZzVZChfrjY9rOVVzEECp2szvpfRdqcWeOGYwcyDi3
o0Ty9OvrnT+rlgnYFiAQxQMpgiTD/ng9cGr9YqWkvhfJYt2lbQQTVmboFjHQvv36Un87VJ1f66z2
RvClk0IRFt4XRXtKdV/4YdY2vgkAF6BI2OOgk3dY2qZ7ZC49aoEJiVAVYJz59Sf52ZfmgTUpKyRe
VO9sLRiTecjyjA8ye2gpZsdATudFMVko9fjx15c6z/ikhqOzD2GSxVrZrLNnX5pz+TKifV2TEyZN
Nz9Bsoq1+ZFMMiBaoRrfY36GOGa3RP4IYOOMTA3552TzP86lzhcJCkmb3ce1XMa/0PLOmh2VSL16
rkMs6y84s28sOoSvxqGft8vjr7/uWht+f5C0BApdG7Uc7wq9SOusGFLIipqw9qKdY1UdCWOxfVsB
TGa6jFpxl3uhc3LTSO3kaMIb/q+vzdCHESbzTBom8qwFOcRaxeimGEVnQ3xJhJlJ2lw/Ya3F91aH
AkSl1Z3CBXDFry/8t7sLwph+AVv1t66rsz5u35VjfWYVom5pYQ8Z2ZNcBO645xJviHgeTzIosaFE
jA0FQW8VeSa/WTL+fnlGRyB7JDsbe+l6mvj+8rWXeiJhMrJrF3vZU+xxlAwQCqmq0wKvkIZ4qGa8
iLrr3GNJlfG7VOm//+oW3mWx9leBR7nO2Z1vwVKZeC6IfGmx4NAA/AwYWcH+jYqDaIZyW3uFtx+F
2ex/fed/fmHOS44l1jbp2Z3HKx8K3AnVTici33teSaIndJQDLoDiJkx665np0IMbAS779YXPCyZm
cmuYLdmjFGYm2/yP99ycAyFiZLM7J3FbrGRztTddZCNmTh7ZhF1nU5WYB3590Z98W05DvL/O2hLU
3yY/3z1nANZADzYMNYoaJOIYefa+1XI4VbkHFrSV4mF0W7LEPYSS/+2VKUNdikQ6ka7Li/3j11Xj
6EAeAESocjjPQWqUb6GZvjAPVsdZDS7OsI74F9P+zbp1vvsSICRcwe+6jhK1PH+lkYxg42Rn2Nl1
48BzcMXOBMZ06TJaZm5lnH79Nf924OR6FlN7floaVngIzh7kuDSkVyetsVVQLz6QDS8gpUUdMP94
NI8ETTRXgeHQ2qqGJLoKFy++dgxDfeww/ODGAggINoZI9bFqn1BSD3B8SHf+zYfkjnO7f1hlJbro
VWRAFUTd5539HA602w4QK/1xZypy34TQtLwXqlTZVyvt8vqGwIFiusonIC2XIT4idFUBuTLovyIy
girMBvixx2nKyFQol8ZG82bRYDX7QMYYk3vTvEEpYonHALyf51tNW02+qktbXSD2jNpjYNWF/X6Q
c1kczTBdoOS0SMSZi5ZmiBPQAbKHskzl0PfgOI/+LFH+czrOsvxGjcr90NZLrt8FHdSta7JRGnSj
pZpjAtewzG5gsnYfI2Oe2rvKaCoEQTxqsW/iCXkIFbFoK8ie3yGXWGh3k8os9E5tGdwhUMtCpMvU
aJg/QKw99ehxv6RVOR0LgAWv+K8RiLhzU9g+E5DwmQLbJFUv71x8toA3fCAHRnG3kM3Sn4yo9lAb
ZjnT+Jbop6ualzDcG13efoARpao9cq3xkHtox0+kzsCsKZYBT9XiRPNrn1vmPbhYwiGaxQ7ez+NY
DxfhSuXZDGR930zuZITbkSMJxnDk8tUhxeTYsKBEDspci8AgcPgF6us0hJiym2LA6o2c4ZRiOWo/
FE1O3pXlGN2L2zctFvckx8todE04nRJCIT9MbjHc9KWjx/1okM55OwwTmZExsK1+jzJdGP4saGwy
XnWNU0Zn50osdUeqSt/ARHETBxhZVH5VttkVB9m4ng2K0+h67NdjTKAHtunwCHtBnpwAZfGVA5Jn
3jK2qOqLKDQNYFmph4XCtrtwLxYDCGGBFcmCXjjrlTod6hsn8/g/dIPpmImUEAnegaEZCI2WGCDq
KHLlftSTg+mUuFGUaAaOIjZdFeySBdzNQeX5NDIyikqSi9p5vJwsTBo74mTC7qTbvICUJGoLLzDV
ZX/yRKnjPWrL4IvnGQCBWtNkdualUARctQoWU2cZnlSFHR5xRUU9nI//y96Z9daNZNn6rxT6nQkO
QQb5cF8OeSYNlmRZsqwXQoPNeQwyOPz6/ujM6nY6szJRF2jgXqBfCokybErnRAR37L3Wt/ANYIc1
4iqKPd18LgvCizGjDVZNYLMj6oOAaP3JqRM0qj1BqAm8yniARJgN6AZHGuwRo9kkvzMnR+1tt5ir
S3PBrI+cLh/8LfPV12eHq9wHch2d5LJDLHJPTI5h7NImIDzHXHAu3bcD1vR2nTtnH5BVwhP6iRgb
snZHxhXVgmS1xszaH8FvTEeCB/PmOLoivhVkGFcn3uBIDcuWtOPQ7BQcZrdqTeipvHbIEkHwwwFf
mvmDhSkF+7tPi5t5sR/v8L4Ht+REI+LwmMPXUD1LcmURyKD6y5OlefUSxTuC6hCviJyCJTvUZt7p
W7LKc/POTkvozvQayjscUwyinMZsDzQ1a8J9sr4Z+DjMMbhdWq8LNs4fc9VWoSi/nqSc73FubPDU
yhyvgFun5NcuRf02FxmWPaSEGmO+DxoRcam1hjMlE3mbmSX5vwubIAddmhb4VBcXXxjHzgyGGQ83
+XNN6cK47SZNLon2kvd8sM11zzzbvjZK0QRRtgbpSS80TnYgKMwbkrRDAFfZbZr2HdbkGAMVpwl3
mLQScgBfW7sBfbnc6j9jB8UTOLSK/DFdtOSy+5AB05uxtbJsT4MVYAsS7nY4N81UM7FtiCQ8LDXh
LmECOWg6QAADSVECRf6AVtlaHgrk55oSIOF7zQfmh0RedS6pLCUZjuGyuP7XCh34uMs8bqr7zOuA
RHjA8cD1KF2F2GbW+6EwABYDHJwhISqjJnxTjvah6yfT35G3acGiqNEJ71qZtubZzvP8pl5aUHBl
GSTOzWiKEaRBL81TYo7THTz4FE3e4j0RERwszJwVuk9uJPGJwHibOYeOsZOnc9EGO0VhliGvwfS+
9+RMGARMqNWLGL1bM5jrrF152WAhD70lqx+gL+DpzuI6v/X6nLFb06XAZPxqkFzLO7+6nxt/4QBd
POteki//BimtbUMKNNpXXo/Aslio586gNJoF/2VQoNhIiOc6ruOg1VkEhX+YmlROkacyfIqFnyVf
q6TAi9T4ZpYcu8GSD4weU2AGzCrJEfeXmPtaFes1rNx1HIlEX7BbDjUcQ8LM6fTEw307N/iXFaQe
PCvCJtoI0zFy1gGPFOHsoOdC/OnGE9ni67e6QryEEdP2rNO4xn6oiPRyAY8CXttVMLfhabRTlR1Y
UhxLib3m12vQI4uyp9j4aqXucFehi2/PiwZi5Tpb1CXCW3QqglT5Zpcapn0BnURokFUqLiPkxX4H
OjRmY0zKceeQ6og30QjXDAYi8sg08qceDEvqOYA8BVSmcZdkVBrsj8V+ndJSXZmpCqA5Ert2SOc6
ACqmy+6wtD2mvhmTT7sroO2/Jph62rBpTZRViTetTVQY0rvp4Cij4ied3d1Ls/BT/nBph5BkzBUQ
SKou0qZ5T/BSO3tHNvIDLXH1aZir4mVMyvRCuSmxW+vUCBD0vOBfXeLtGdJpkVzzFlQ6KgBrvzai
w28XdBbQGzAYW3JWUBK9sBQVPMp59QvzKhs6ODb50qtrQdbVp0TO3ZcSwxAhCqvy+/tFQkU8tj4m
tVCShrZBHUj0MUbfSh+qfi1umhX6TBgIe1XIBUubetAoi7elEcu595hWE7cdO2QhNUnwaWFZwy7M
TRD3g9p6IGuBiaf3dPEGaafDtW2NKWAW32Om34APp850KH2k8BA5TdRtlwvKrfJcCSh2h2kNmJ8P
1vxlahf71PoMqjF2zRQLJV8480s4yDCiLD95SGapD7bgcCG0N7a+xoM5QXoiPHKK6HEFt3gU3fS0
Sg1UosScMxMOhLUzbGvUGREVk3/R1AbpQWtvJnetKPm2lG/1rCFr7a1rz/KUOuBCgY619g5mCpti
Arl/SeDU0YItIaMZCW17aVig+Dlktf3SuAXhEhUoN1hRXl+LE6w3QZwoGxrazYoQ5GCPSbvgCCuD
xwn3UhD7r5SQwrlGW5mRR0w3hWEH1shsNRGZze1nTQzyYy0ykpYSQp8LGngSS6UexPwAb7TZg7by
P9Vr3mGaI1R0uig6Ob333phX+9RL7U+1oZNPy1Sr5mTMZfV5bZupfTfpxx4DMawOYYLzXF3XsZdv
EgVUnASd2TO4pSbphiu1pvnVOChEYNplNoSdUROPB36SU8xoHdw7CDbkLqiW6rQaFb6upqBfA2bI
mYfd4moPttLaNGnoyZabvTF12KqLOSv7QxoPRvWh16YmIMNQCGUmT+nx1E5bJGKnyiI9EfYwYbPs
hKjOoBGxtyTVxLSfPtj0pUyAxBG4WfeMlqdxyE5Y9Fa9c13Xx09v+8MLmAPUv2j4cD9mOKAube5r
6khAakVlg67ohDTcgTurWviq05w6JwCZDa91rBL4pi1LvRrOaL1hn9fURUnshWsGvyeaxnoNQpLO
qiSkq2N9MmHpLuhBDQN/JhY/DHxmRvAg+7lEZIkS5SDdDuhvBxF8N/c+C1YG3QTRW5CaRF52GvAP
miuWJFh/LW69AUzMfl5if6Sr2eZ3eTdwJtqdVZ9sxYvxBDyp1TuufjyzXmz/fcAvv7A8l/nNSAWh
hnxrnHxSTFh8SHGFJlLlU0PFmWZddhpANYJc0pgzcMVhfYumiqy1XS9zROmgxF50QTPmqBaFSKIc
gxp8XwwCfW5lRsiFdsrP6CwpJAdcZcY+80cg104y2ee+dQbKTkGpSzlpbfET4DyQY+AUnRnl4WA5
oEwEeGAD0gKfGcxdTSFcEy7qrxZOHhXkwY7wEXe4WfzN4ENjLgNtIpRBFUIIMqiSjCkh04V22S+L
YbpRNzTFZ+Q/2RylvbUlFcxk2htWC7BkDvKMkJqCOvNiLk0t9jal3rRrqV53SDu62w3Y/imZTXUh
hxmMejHF3O48cwYQIlzD3I9s7Z6BBIFNFGfGIKItRx23aF+eakPZoHeNcXws6ElIGoftaId5a3j6
2DAY5wvlY2Vh4ganrTivMLPbxNbvOd6yBmBkrczLPOuU8+77w3ISOmjGfV5m9avflZ04jPFcveWs
UnaKGBFnGrXEtYj5yIMGaPCmi7rGqpGWClmKXeEM61EGw2DvQXklG48lseDe1zPQA3ssjaidhuYM
i6NcAW5WxhufKTwLl5Bg1M4tF15cmpq092ZePnKLHXmBrznFkfDYZbCM5vzGWAN97mHc1DsLeudl
5/o4zMbOMSac4HKd9iXElI+FBucW+pMbINLHktPuqgzHaCQrsd6Qmb5FXnPZftBA/La/vgQ5P5Ie
bzHQxI+kXmMt0kxsTITfdnw3CjOWIXmQZbvPoDasUZ2slL7pHFdXIx0DJ2TmLR+KysxYJong+KO/
Slb0YIPmsEsAvQCePNkTq+sMBMahSun2aUvmLluQkOmd5Wt7pjz3CFseeOUgtLehY5Q2Qfa9m5Ek
UXWUDH6WmQ9YlxNIDEnj78dFadjOsRL8Z2eoC5W5QQB0lgMS1jRG/sQFBXEY2rSHAT6jtcZjbLt4
C2efqN6MUKeQgRgUJ+lMsgtFWhBDU3mQFpDPlX5EaKL16o1zOh261Jb3vtL1VSaGpbozK1y2GMBz
APFbQuW8sy1/sCOIurz1HHohyQ1jIe+TGNdlCo0+ca6FGqXgYLMHYp4Sv5IIAmlcXBrVBm9CXUey
cFYa6bRvYNVBH9BD+wEH8ricW7TTyWHr9JCjrryaJV/bfnIJm0MSd9SkK2iLeibluQLyjqQvCbw9
n2gc3/uEWmwXVLQXIS8roUjjAc12M3qGyr6WWZ6Q6+COnNXRyG/FuMV2uGyNZG6z0ApVBGcSKpJl
13fAwU/uOvRZOIAx6PalbbnrkaYDZG9/blEQ9Sj1UYHHVkZRPC6PvllM9sG14ukcY9JBTk5UBcmZ
UzY/rzaR0rOVciJhe+WdBE9k/IrekxQFY1w5Roisma4yYD1ozlK7rndl0Sgryig75isSWqsxpFEP
stu0FPPnxucYjhTCXONMcg64RweCzl1sIioHWk4I+E1t8AYnNXt0sg+DgdH44PMiA06e2zI51WPC
ZLIrkBsfSmpjHXlNgDNvNfrFJJS6qCjNROIAdCdCBK7CXH0TJWbwNrBXfJ7J9pWYvUh442uwhR5X
LICRCR3i0EloEu5YBuqLpAfmg7VBBB+yNTUM8mCY7IslXrtnf5VUaLPAkfowQ9kh272yLaSDK8yR
nFHxnVwIi72fU0GOizsGmYyIzkQTV/uABa4Cb7bfMBMAeOQoBhNHs6Aad7NF8DYe/b6frwY3g46E
k7gnJmkyAvvA24q8D01AGDeKoU0ekPkR6C5q3aegFCAsQaEncZyQggmHlOliyN1llU+0RNIZE2aY
ygS/uxJuvxGauENytehtgBNF4Sd7i9LzXCAuTiMCtMdregk4SjhBJhTEyJgIQGxrIDjCt6sNhZoB
xGLglr0gHRw/pBS1bNRNF0jVrJ1kR3cjwzhfIfnfWcuaPFrkTDdRbM3zVV8mBbkFZiqvVoGBK8RW
H3/LOHlfwXn5D72hMJwCpMBEkwnNxANoUI8sryBCaQ265tFpIEXsHC+N39MFOw1kisWwTyk3Sd4o
yo3LsG47eUOFuC4nTwNsv1X9iriHESH+8lxU/hIWtEA4e1afFJ4yH9SHHJfCFFZj079KC58aoRdl
/9VYSvlqDl1zgwpppGsx+3A9Ve2B6i1Lui6XDY2bFIsCIr48YdR7ItF4zc5d15qPPa+cz+S7wiZZ
hql4UDIz3ztpzbiou5oWmU4hYEQm2WreeS2n5Ni0BHEc0rLLT8JNbKbH9MqAAK7ijXEdfFFK7FAn
Dkph8HMEiSBcilFyU9iTWmStt96Ui/OSL8W7Awo44M1gWK8cH2P3kRo69U4qJvAJZBkFRESfoWC9
cx1L9wT1UY3QGiLKhDty954oI57JIbMKoOODZe5dRXzFXsmVLxqWpfGsuBpyYQ58/lcuvWgus7XE
dy5MPTpRMFFEtTRMVMSLfIX9opQhTouZmvt2zNo8Mp1ypp3owCMndpxeA71HrfZtZQPFgfusYRBk
cngipNlAbu7wNj5oS5uvYyB4Q9DCZCzlIgi5h5mOqJL0AHjYthha2Jt5ObFiAy6Sl5vV4pBAeGAS
MCR4ys1EAu4mf27bs3TRLuxqVcWBtcBsrWlJZ45rp7gpnXWmjmkGsL55ouz4aPs49g7Ah0Hf5MLj
FqVpFz9z1GHOZT0kH4oiSL5KIwHxtpoqb/f0oXFU6E6O07Fl3gO1OWE7hKNYidgxuoU8+QLABJcZ
KowRqhLDoYKvMWwgl3Ynq3O4TzltBb+i00NgQS0YLeDmXtdp2ncS1kqnmy9Glov14MV6+ljLSi9o
ZFZ09yrxSQ2W6TyfraHq6Tl0XlWdCkUfjydsoNmiLtrHxGT2dA40h/49DZs+AEUnPMoe2pjioNcR
On+fDLjpRNAUzaGAwZsd6YRwc+ekQMfqiKYhQcMGYhB68dhxcQGVA5bE0LoEdusPNyb9751F8BRX
w8zqDoHErs6dpNUqWqAr07n1VyAMGRYfBLaNV31I2xHYr07d9ZFeDsMr34RWl64xfQ1T5tPThnyF
6eGln8eAlKvQzQldDgfuIURTOEZe75ZSQazr6RrHO18vmo5k0jrvsL9rmkpSAG9dczwW0vU79HR9
98CnY7Xw8sr0smVUFOykXodL2VACgXet3SMHAjcZPeEdCNuq9Bs4mSvcUm58bbov24DtaLQelMNY
2BK44UhtEC5rN1qH2WrpvNeUz9xo/BwDUZqsTPOttcICygRSj1cAF5cbI4vj4LBswQgHDnrdXJkN
h/rRx4UWnGZtYga1k8EvCFrL+uFgW233hX5usbm5PdeOEl13p0WyXKDXNqU+Gp1dfhryJa1OrotJ
PEWFY+0k178vpDZ5ApeKqe48B+jtZV6ayTWf/TBHOUqOm9htHGB5vBTisCVFmfolyQG0m2Acr7Il
TgitczNuX7booKXQ5YLFOqCGJf6OoXew6+wqFtgdGiclqjApPgZJRdiNKv3pJc2ayt1lNdFxmBod
/ThnvrFG66pW3rJMg6J28PsndNdctxf6DvE+YQ6IIV66tYpS5XLDsryC2HW6rsVzv/Tw8H2t6vp6
yFdWIQBs+w3nZNowxqr9Nw/F9Sex4qrfbb1eEn3sOWjZ5nZxSJbU+SpVX+pwqccOerjjH73Op5UY
xAZZjK2EVsIL0ouzQ5Y6uNOYJZN4pJzpCb2ffp2niT5JnMVNZKjNAVp1KwRGXnWczjEtEIJHWZYb
4qokOLCpm7TYQ4lom2NjVNlF4UHZD4Nk7fwTQFr3Y8DNKOccJQfuNuWmvBFkVXKn8FHeA0vqrH0r
UkD3i0DDQhoBTqIdbBcdXwqn0fHHjPmEiso6NadvnQHJHjTBLJV8YNwSuACXmD8em479esnALk/v
bGizzodxnvVyA5q7DT42dl/IK1F42fDsFoFT0BMgFGrHaFLdWi68xx3TRsxIfzMx/8P82AlMNAme
5UgfSfPPukZSFRbcMQJXT5xN53lwvBtAafDJKu0coFkNf/O8P8gC0F+ILUkWLQSWre8h4j9M6Isl
69M8dukjtykHNOOESARTc/JEmdM6ImkQnchw/D4Q/l/N7X8gaflhNv6H4OGLr/1PIvvvf+G/VPYm
VnAHXSKCW2hnJlqkf0puQR44PkoKTo9N1Gf/l+IWJT39daT5iJg27cGm5VG/cg34I3gGKCTxZPH3
TMf6dxS3371NP87wkfH7PCLY9AZo952fhH55PHJO98QM9Xh/wFvCzLHhTzfET4iJeVwJ+/cL/eTx
ZPucNRSBXEJ3HamMGCin+V0VU/dl7nNY4alRfIqnscIPMub15563XJijLvsi4P7fwvK1n5Q1ed9Q
Y74Izr+3/11/w3J+/z//gevur9YfXvUhU+k/HrM+yeo/w2x8/wd+W4+e+AWXIT4NoBgObZjgv9cj
f+SjvGasxnL0vy+tf0rALf8XVgpFpoN0D53TJvr5bUHyR5vBnnXkS6R9CEb/nQX501EJxwNLAcwE
LniosVn9v5f4LGvft7MiaFeJvsVKPZOoBLSXNsxYLt9++Jhu/yj93mRZP6z978/yJQBKFIIuDruf
ZDamKtdSK1DouMqw4SaQsTyoBMyz1eNfP8lmK//xUd8lS/jooM1uf/7DiTyvsPnijF8LoUJYO8Gl
9h/rX8UCojhglYfOpPXZK2IjQlr8tMg5WmPzNiV78Llyvunko4GAEUdzZUbxAqYWiA+JM5TlwmE8
kP97wrLvH03gCcu1bG+TdG/Snx9+3tzvK3cC5BeNC9GUq8Kp5nD13MlplcyDYrjlAN3/RlIk/vAp
IU5lhSFWdRkYW85Pcjbc4rjxlwo/cO675CM3d0mnv5V2UN7BzbieYkIvK67A14Tt0oV3qOQXcAZa
IMwxBQ1jbmQ0x+7QPhIxAK/bUbrhunDdUo4ZxXTIgEeFuBjww60yo+9Rd6GfBM8L4MeS0uV+6j2g
DmreDwLJ+JKuIhw9LseuJIHHNdOI/NSt7REviCsCFVVJu1dctz6r3iCDUWdXf71wrD/5SASyjW2J
ShwDPwux8ZQmU1YMQYQSZo56Wbmhw824LumsZkyTo1ElT9UwEL4LmtMkmbgEErlr28T79f3+L8W7
1vbp/267eLaw2ScQd/iRcC3/fk0sTSEZvYI/NkEi7jQs0GhpYcHnlQ+orMOjyIQu2EOEJicYhq4a
hnARcKDd7vOkvf5v7Ed/OCl+/+P8bG8IyLKTmIMD1PAEmyVOR9fWgerojI89UJHwr78ITsU//PKs
y82bauJ42d7iP26IbE4qAeSUJJcuLulpDXqftKix/vop39EwP3/GrknNtnnNLE7B3z+GMTWXpQxH
vIFXHXHW8Owgj6OHQEvL4Caf5Gu0zL5z0aaOsYstl5ydFv003ZDUPSmvNEO0G+rozdXH1iH3Oi/1
qa7lu1OPeGSD65FcqGtsawnNiPEQ1zawS4pug4kD9bwiV0x/QCtEhZgGD70LepHu92XrYTigv8CF
OElJZqDXy/Vo61/A5LGWiAC2Ed1ZhSgpbfothu1YY+Pf05UD21bGL4Dq34t6+pIkZnflU9kb3Awi
fzbR/QQcKUX2QA4nng2vA0PYqDXkOekWy63CQNfN33zOf7qWXea6EBmorvi4f/85p3PZEUCBv1+W
JeOmOSTCB71y7TanwTU+pcC/LlGQeQdvISaecCfoLk2U6eLCHsrXv/7Sf5JR8sKz8T1L6YKx8hyc
AL//WSTwlsGPyaKRvU8suZo8UrFAuZlv2zxLoaxoUybc/xcPpfLb/Iz4yn9+qLlOAG0SHlont3oY
Asx6ekv8JhI66yXemRyJRf7lrx/6p6eZZ/Mb4/IwOZG3Pf3Da6WeUFDrLuft7sLMCzjACbQpjuR4
Mn4kEshQ47OkDbHTjXxeMGRcVto9+bQG/+bX/9m7+P1DxwVBIYTXGpH+T4dZPAD+bsckiBLwj+GC
VCmMTUImUN+gZAWcG66BI9Hrz/1F3OczF1c66rYEHU1RcuF7EU5n8L+Uvqe//pC+c5Z+PgNYltLl
XsBJ4/x01BRZSaomytsoqL44sitvyuXDUmxwQw91N90zIzDbYyOcM7K31YuXazEWHBZuxoCxIugE
pdIOVyCxRXZP1l8bfFGVQ+C0Iowjdz5mdq/CFIQZfU/Cdw2uL6EkvZ1YWUQz+XVHygAdTOMLYRhR
EvRwEIsXBg3BzlhYHXN5VUz5CSA8WrwtrG5s6PwNBt2yyUtfMJ9A2luXg2qs9UomN52sZ+Lsiamp
E3VpmB050JWRhyUfdJKgzvGWTiKTYFRmdeUd1L+/ccb+2YsCIwZmJlo1DhaU3y86N+3aeoylH005
0ZVbckDiYwoB85HZdv/ryfI/cQvWX/th7L/+4/qlVf84jPX7ywBV72d/+vbkt/+3YH/f6Xf/2nZ+
8VLzOy1ffwcI/P53fruCyF84dVjBWC6BnoD740T87Uoc/LJ5T70AH4XjcJcw2Ze/uVClxcUXCgaV
UCCxi21H1m9XEGlyccH6sXlTuSr/G67z746JHzafwI1FBuxmYHRNcBc/3wkykYB6NGjcVd7KnkCp
l5wBBQssDrI4pSXraAcrAY8qHqPxQ5e4Y3ZprkT+7nSSJ+WJ5hrKEZKaCKZGycUsKR2mitQHkdK6
xoSffdZEmTFLzOT0XCLdkAfSPIBazblJ3thsmcwlyVBEzeq4nMnQ7cxda7fOLXKn+Rvht+jFGLap
nYMgPRiZyBxX2CYdfOa2foEos9KDjfPxfsAkMciFpO0iU+YD6esJmq8sqC4nw1z7CIgq23RF+waD
C+HBntie9GLy3PzNntYzbyvFgWHPyUU7C1JeF68dH/ELWhVT+K47kjg6H+AyWuWxDoZPAUGdJbGs
DK0Tf72WCp3grqMthlpjWiE/pYb1YvcWusxqRPYJo9B+mdt8eK594gObCVmJO9DZ/36e/k/syPZr
fT/0X78ObMn/D/bhZsj419vw+BURRPbyoxV8+wu/7kHh/SJtBIDbYAy2ptiYmr9uQWH+si18tuXG
eGAD8if/RD84v3AxdKlOeYdzK9z27T+7UtYv+Df5rqHoCCx3Qv5bu/A7Iuy/tyGntXC2Ixtvk297
8D1/ej1X1AhSOyP2Wn/oimO55KY+TLL1HjNXieGwKRkUb2ftUKKJfn6wNXRxfuL5HPuE29Iw8NAC
FOko0Kt6qz1e0NXIy0tVOMGTG4/stGGoAq6JWVC4xxrKNaXoqvXNbEu1RYLbEJUZ6PvPQ+k5NPkD
c3EPjG/ja3jFatj108B4AOm7AbK+kMR6FubE6HtAJLXzLdRCibR0cTPpOD9l2gyuJHL8K6yWYJuE
m3eEANSkyqBnfFlXJu70eXx6bQRdOzvUjRO8vDI1P2RZMX8ZOo3yt66m7JjGKcp5jD9IZL0lyTJI
wkKqHVE5K0FSkOVemAxY72ldcQszUPZ/Bu2MhMlcePYuHtYKnbWluzgCOV6hHhj64slNPUJXADV4
Z8O2yKqwyhtb9D5ZFVPQX9hI44pjpWriOhCqc+4Aln9P88JAJSfEctF7LXNBUw/S26fTosqQjxWs
lWuDwwwFYdw6Al+hMuiJNS0FMkZogOco9+N9XJOTe/BqJPZNmyVbKMZoPwvFeHnXeGV/x+sgMfaO
MpunfAC7T86aKAHK2PgV+sKB/VsS8ryGXaUgXs+iMu29gfHpswP3+rWcdWHuOqdIQGxWE0B2wwLy
m6QwMbiqTsOFTnvfO5E2OHHmtnmVhpZdD0z4OtH5yKtHhtKKnhmjxGVqT34ucjKPZVGLg4Fc/qTn
ZrLRYkwloS3W6j+AN6jr0MKQQdTv6BKh5g/WghRB1hmG1zmQRiSEIbuLDq0iD3KpdRk2MlyEoBog
JkE539onYgW7w8y4EvAUjRO9T4OUf6zPekb4Qd7b9/40yI/1PKTnmgd/nOM5JRTCrmGEew5rjGh7
kIRSKf0wFz0aHikZnu2sYKy8izWtmfHkFOUvZbJgP4qlJwlXH2N0GJ4Ph9T2Y1XuaJjIao9UAO8T
0H3/Wq6NV9Cdk/6CGhwT4pYNzmSxkEjIT3nHLA1EKGYbZFIIjplBObWPnAICP31la36uieH+0hq2
gSZq8DGs+UrQ5osDwiF2fjktB3Ppg9d+xcCy60Y4sClS7uvVqS206FZunoZKlwAk84Z963jzhKza
SxEBBMa8fCtmK/sC/BbHk+R2wwQ3793lnBJCx0wK+wqaDLPrv1mJXxJB1xC4FDH/YeCmEf0QP4vj
qSTpMnY/y4oOOMF4BP7syHqF6Q+1pn9ELFx+K/VkPFdq6FAG9Lh4hrYFgcQOnD64GmE8Qk/PdcJR
NSC8in7TUheoCymzMyslERsrejg5Hc5YMti5kg9DCkymQGiKFr3MmRmqVeRU7pa/mhikCNQi5YDF
E9aEo8gLwtw6eyfQp6YhQiTS5ricsE/dwFhv/XmZYFq6Kbdy0x/gy7JHRzzBCADiCPecJC8WzWZ+
HLKe4Ka2RHt5oNVvT4eFup7pEV49jJVBkSU79GKch4jWejIoVjTRYSbailtSOxmof9ccVV3czWVw
MDGGPDVIVUXo+0ie/aEJ3pvYHJ8ATQsjwnJNPAWtj4SMnHGgbpgXj1CmUhfeaWwHGwnmMiq4/0Yu
p0O9WEnLyWM6+Rs/zjyeM6QG88H0lHie6QJNtEnK8WMqiyTdV8RNQfJGI+Yck5L44o8CrV9PEi0t
vtuJFEfnAIODeXxtWnRep0kRGiYrVb4buafIQkLJikAPlXqb3IE+J0xcQh3C7NXICh190Z5qZteE
0Jku4NeM75X79ZYKghgycQmm9dzqiFZIXK0NyaETCOKuis8u3z35D5d+s9wGNp4p5G4E+RF/V40f
isSJPPZx1eob0Zlvqs3uTLfQJGdaF2gljvD3yLwmOD6l4XKCrReRdnrptVtcXpVjiVpvsDz7+yxp
L1XvPtGDfl9UfT/jERFTi+TEfrG2i353XRVLCZPz5JBlpYb83CbBfgGHuZocWEl5w6VvX3XpU699
IxrcriPYfvo01gjudihxT45XMvqvP+KSScKgc3dl7F/XqWOH5ZZg03HCjG8EweE2R9qC+6qE/pcc
c8ia1RT7oPfzz+7ipIcB1S77sozsuDoY0HenwhHku8LBdZYLoPzFhVCOceFX46ekEBXKahWheG+Q
fJ3spmKrLv25SBYq7No/9Ul1KH39UVnjWXsg/i1KSlxjoZhfV42vrp4kKsdm+hz3yWeVkxse1+K+
LLILLdNLv3CusGhoEieYcpnmctQdXiXD5J9tE3GXlvObixRjX2mMJvQ0LQ1BoVePhB7ttmBg1Q97
Q9iHVCPWndfLvDUvytq6nEh3CysiGltX3IwpiV49R45Z1OeEhPN25/vdU4+/ssoLoh2IBDfxqub2
yVz8x1ahZ/LWFH1M5RePKwIM02tvIKTtrYxkrtWvrjmM8FXNVbbHNNfs03XClFpbj7JBOjdYWylT
Dm9ZY3/s4TWFI7uRgA0zkkZ56Jruk7bzJ85TZO9BejZq+w7oDajsoeEQyIimF1TwOAvM5b6TzWXX
lS9wOT7P8eADXLOsT/hwD6NLVhtAsYC0CWvcGf58rSbi53JCiEDBzXc65d9EclDsm7GbMrajLS6r
sX/zBZ2ABnvH9URrHlLxk2jLmlXtfeVxyDZgycA4lNGgiVqrXOJb3cq6zi2BXi3ujj71RoTg5301
3Khup/2KA+SCsIj2Ht00tYm9JTYYF0ZxK3I0bLXzkcBRFBvBSOyu7aGKNbX4MvZ6vVqLJCq6KfTL
DrNAvdzZguyrPI2sGjJG7fMd5rW4rer22PcfeiwEZzpM+FKLsCUPuS/JhUnr7HXN0mtYqLs15r0x
Jx8Mzz1jMr2Vmy+O0y+cWzPCZnVvYwTGpzBFtpdsUFji9tDN5pQ/JLzgQSLVE72vaECoDkV1GrgR
2kZxvfTJJWnTt0i20EmRpiYLhG36mJjBLWKY0IWbuXkdNlr1KcAaaAYEmi5MEIiBKp/Twj4YvXqg
ynjKasqI9K0mQ0zQelk+GGPPcm7uGftceDFfv6tfqAKNMCO4xCmzkwNH5HZMHpnVIPLuDzGqnTF4
N5rhavHyPelu8XWJIwgT4MEoqwqLc0wG6teJIIWyFta+S4sNDYgphJdMe1Qr6U51P56sBNNTrQkp
3x6lsvo5DppbOOmmdYyRue0c04sQXgYHPRU3ruYlHYAeVdw2CYh6Q7aUIepx18iyBQKbnmrEXIf3
WqUHXDI6ylca4BNengBJ1uSqy3ru66goOU5U9oS+sSctgsK2mQpszm73Qm2tT0GDQtRo4YET3ZLt
0Eymz3LgCwLgYdJVL4cba4q7lIsBVIv95m1Tu1n5Zk2Uzdgvp96riufALAJkel7p/yd757UkuZVl
2X+Zd9Cgxcs8QLhWocULLFRCa42v74XMYlVEsos5aWNj1m3TZaRVkEn3gMMB3HPP2XvteFUX1ojA
umWWFELJxzTqk3OZEcdOiCaiwpPaD2y7Mf2rObC4TH0jNCx7kUgXIpjR0vHU6YaPLI4U2gyboqYt
MuYcXrzb09zfaHov6mQA6SyJrSHjJSj9Zg9JFOudMDbKokDtPji3Sb+VdR/tsR75SPUQV+tXMS38
bynYh9nOelG9MQQzXR6J1cAefgzyezE1wv4gjNRXZ6RD7cWwCF70mrRXb0o5kEBll5aaoqfLsMKD
Ci7fubVEmht1SpAbSXK4fqBXk0g2mnwwdEgtaleJpeFqGOSmcaS2nc6kqRELlEk1wp6R4EpC7aKR
+NppDEhyHdR4OcCcCmknljoAOpzZS2VppbK+K5JIeMDYJ5yoTKZqn0yAxlEgGe8SqbE6o7GuzVCa
xvOPPv7/NBr+F1v6v+s03KRF/5J8bTV8f8mPXoMs/7FsEKDO6RAdGZ/xZj96DZL+B20+eZkEYFKD
HfOp12D9wQCYbEhJZiKiqhov+rPXYCwESugYjC50XiPqv9Nr4IW81afZnsEBoTXgELSl9cck5qeG
e9NMcLfBpDp+ncnhEyMsg+c9AaGiJ/TS8nina8WGj5An7CLkVLybMduSuUOM23c8QKIEEPxEMhLZ
qqlsrmcC1p+nPsq3/iBXT8XAXhLGgfUYZP54T9a34tTifKsR9G1DMuncZiyzWzwA2nroLVIOFSP5
SNsy3vdAJR8HtJvXBFbDwu6DQ2bOwkasEqIk6z5/k1X2lUM+9vdIUAHhV5pw5ZetcChjwwpsk2bG
SmOosZEJkkBnq9c7tc1fa/F+CelKguc0NFYIb9+GOL9YySVU70vfz66Kua+Q2Gf9dg6g7HeD+o60
LrshZHY8s7hHnVsXcnuCOq29BlMvX3dMbq6MONQfc0Y3uUtrJ1vLGJw3uNR4tqQoxK1eb3exCOac
5k+7KxXTYQ4y2Jh0aFp2sbkhJzIhyzLVV3WAQtPqimozDJr/iLBXPQH8kJyeuHeeCeteRRSNjJG+
g2zOLMTxXWeUAuUFvsze08VwPChVOewz2pmkQiet26lBeEAI7K99WrB6o70RxNW57SCNl9zQxmOv
ZPnBT2Rw5ypq2EKNLqZSSm6riOw5ED9esT7cy5Efknoumvsua/gIaUf9E8AgJV9+dEup2aFQLolK
Ut8Fk4/NVrhntpnfCpqgHa0QdTea7HHNTDA/jDIucU2JA55aecoQBXtUpTf6XRxpT5UYaBeIGT46
a0M5FAEhp34UjfZgTog9zbxR11Nevfkx27NhypQNa6BAvybzPaVWipcuu9fpMeBrjOsrncbKcVDa
wemt9huekgmxatlJ52zyEzfXi/Y4clwQK7C56Pks7udRw0VWqG16bQZ556BSyTZstfI1guoaszsc
jL4d23tpMIb7sefE9ckkPijIXkllBYhnZMEeH361YwqD2VcTBjcgRxoLJNyUShYxklUq1XHdTo48
ysPOH4Cm6EqoPuNJpcscEkUX1qV4hLExekobzRiXK3nRfvjnuDCRd4C5IuC4isGoCfH4lMukQWpS
2p2LfLGf9/TL3b4lbo+XOPOIdnebKawCDQPCjT+1xgYxN+7OSjPONWtn4bSJVeDWnbFZ1AO7RQwC
Hg4cfOH0B3edJeiOQLHm1cDD77Iy4IqOm2kv93K1wt1Tv7VqXtiDpM+ukrXSHZ6eeuv7EXnEiLTx
0aaltIVEpayCOHkajJaEuzYnzR33gZcG8fWINJCltxysd66eFysWsAIi1t6FQ1G4CmEGLK85qKeB
yMymnPN1qI78RNLDapz159kkl94TJ4Ht3SBI3CJxyPpbVfsMOfh20OiJaQaZOvZMGok7qwZPoEQg
vASX+TkfcKxkUdTvRIM2EECTGIxa35P1pmZ7oK94nJAH3erxUO2VoMb4hnSC0yRMiKh9mQDDQabz
Ci1jkw+d+hKCb8EKB5LAIvqDjkZDSHKYVntTLuUbAvVkL0jVgzwXpL/r0ZOsm9dNkeAJaDoUCol8
MlShPBDyzC4lCW7maZ68UtfPtDkjxzRqrFvc0kAIAMyOQ4/JFjOVrVVm69bTEj8kUMPI+NjcgBLv
4MskPYqBaryqyTTdjc0YYWtQjRuIEcls12Kw931f8+JuYIjBQnSoM0vlnmiJ4RvIZfGKshdh0IiX
QIpfIxkrq9B4k0Fx3anPgbDR9SzE3SXrtpIYq7GsXlVVVotVFg6HKewYJlVUfQQ5R8I15uD5rCxE
3KEkQlUYEBxZCNH6urNF3AhuEpHBHNYEVsIGqtlrUGZazfAgECPoiWLmRFrs5CLVoJ3OsIMCIBWK
akPMBCIlJ/0+oKO57YCd2l1Lx9KamxvVjM6TROuloFnlQY3JTh0ulcvQRcGD6Lel18k4ZKq5paus
mRdQIsqq1nMv6v3HXDO2lTwQlzjJ1m5QLcTF5k6k3XtjzDFRp0m3FgZja7QV+Ej4T3hXgTyQqVt6
YqAT/D1VEIIHYTcq1jclji8aDCUPg7PPdCt4ES2UVYI0EEUZVeVO1aOKNg0yvbo257cWEYFLuk+x
eK9aEuDZ5epachASeju27OuanSkN3/5Ufqvl5AljNTw+IZNvhbwOViI78KQdhw/GfSNWZgnNveqT
PCgL2lOkR+ahKbGZCTo7SPa/+540bq/w+yrFzUqPnUC+XcFSvo1No1oFc4KmpeyOI1CZnQGoqlak
K26ylaSH7MbliLQqYz5JiCrOHb1OS8eS5BUyabm43bD4+gGhf2ZvpuuxVzvyjku8N1FahN+s3u/v
0GSVm1QdhrUxK+KpGNJnVLo0uDAB0cIblK0e1t/IuExXJplDJebowiQZ3FcdAr5Fp6miYC+golg3
rdGoNt10mACCr11Xs6aeAqsrL+QGG2Sw59MaL1h2TctaXA+Zpe86WrDHjGnRqqq6cjtPabEHpDNt
hWgIsFk2rZ3VsXCH8V92NOJrVtMUs9q1c7SEDUbqfGcFERML0yybD6jPM02rqZLdugL1YLBOvCa+
htsUA/bOyulOpAAd7tmudRfgQKjc2ml4z4kUS1Anq8E+Zj56pFtC4i5JI8HQHww5VVZqpm/I/RNX
iNCqrdiCwsMV4gJ9vNHKQn1PBpUTy5K9TUUlO/QKCi68Q2SZiGzs6XalBvo1XfdERfDPYzxpm4oi
i6hC2dwwXAqeG2Gm1DO3SGj3ozztYcZgiRdWaEZXaA8wOGmVk4j+LlnEUHG+qcnG7EyZHLCZh/cg
0PQK4/SolQPuETbYcL4Y0OjQYZQUUETSpQdcxeqqavJ10i3J3355NfW6cdX5erYas6FY6cH0JojC
1i9HZJnER43TZWr3URtgNorWTC9cIw6exqRRPG0sjqQMnEwik5xGmPZIm+i2cCFDYqofpGQ+kuxt
q4txRRfrxp4Wn2Xdkm4LbCGZZEdIemEtNzieClgjdKaIm9ym07y4VkRwitYbBj3DDWMuYu6RVbSY
yJiLW2vyeb0uGV4r4ZnGcRhxj0rj0WQpc5W5JnTVwoWOK8T06xVILeAnjaSs0lg9xF1yB0qSpGmr
zzzToOIKClB7KeGt+dkiZNsh742oXBBeEzZUJ25apkqTmKFl6t9rSaY7OrSlIwp5Sc+iInHbdAOD
+huBV8Z4y38reute03eTjKyOspu2EE5GQcyuax9hT93vlWohc3CO/ZTpgWjwkAkN1sZUwhuqhDKR
B/6MujFaq4F0mwjGRoq1EolcM539sH3H178fQxx6yZTpHhFe962qeInYAWIgob5N3/s6+OYnlTcQ
3Rnm9ETKHlZWRLUyJWDTFS26ouGL/Zht/kGg7bdSegrfDmvVRBy0K4nZTqWFHnZkxVZhF3kIx9pd
yhePXkczbyy+a3YDvVPqCoag/iFU8KeXklTdz2RF4ds8BRq2olGmk1OYOqtzerdMoAhUr+7xEu9Q
PaFAxPipZe3VGMTYX4Nt26nFTqriEVpAMDzIy2MTa6NVvgqtctvPOdEwoRQRHW3R/893hPLyQO82
dV3dllpEoG4LiyVjDjPGaXyClVPvBCnXNhPO/tjhqrMecZZi+8sE+Vs6x9pzigN+LAQnJIKZap8v
tWi9KmhIE9JpO4/lCcGpxd5iDF0tBa8GGwHclVYZ9UdPb3xF0wC9Bb1qlHjqSqmM2ZvEGAlHxDxz
qLGRtrr0yqfbpYJwzPpWdw3oJWdGGeZda+o9BzOKJ6PWfIqi2fQqQa9BBHaVW9PFsJOsax6kuBkc
2iHnTMIiF85psabfLuwFwo4cY7ayY2UF+h2IH4g6ul6u5cIovLa8npSRw7Z40JmuxmCyYXwdLcFo
cfvS47omH94d+ApnUZ8O5kD3csKeqMqnwo92ZVSRT0Zc4A6q/nrq46epbotz3Goy9JZ+l+TLk4mp
GvyLwGsH8xRJlrhv1B5OUl1JR2oSHWnZIHETjCs9LY7AfJ4TsddX6jgfoa+x4AGH3/Zx2m6aeYi3
XWUuLDWZ4bK/b8FOeCnROA+qL7GvqIYPWG8jux3GrWrr7/ohp9CvBZK1gh67Z1WP6yJU0HA318w3
4xW7SJ3buVS5T6LHlL46I+oG2BTmwzOde/0RYknA5tzi2SaoDV229jWNIh2eLPm7UMaNlaUHK7y8
t2qa0ZFPeJRb+rdesm7kApdegcyRfprNfbo19ZkQc1kH9MB1bncwK5wpnSbHHzASRqrlw4/gOEuL
vvrQzlfZABnMyOl7B+hf5XAS3CTWKSCW6E8xwpOnseXP2cVjI0sdcsuh3fm7PCGsWJB4hAVmGXiB
VmYPCJ88A7H3rtE0XL8dsEmBCbsRG/eyBK0ntbQdcXNOlVqHUKZd3VnKuC0ldD4GYSmLgua6n/TQ
mzXtmJqGxwPMd1FH6jhEoa22vvHkc/Wx1ujpsS70yesjEg9lKCZie+4IWLngV72StWiv5eqTHFeQ
n3KqnwyvpYkIlaokltahJD6oCUonkMLU5abse1UN3CWpi3tciHj9w1A8KjpzQQredE3JWX6YUTbt
GoBpnMRuYkMHVszQtO6d6ZnJVTyWI7ZzKzW3Uy7EjwVYlKNmwKhE4hiABpjBM8flZLzk2Syva13t
c3ZDSbqT48x/FOZeeSB/eGIYTZ5dhMufCT4WtzhAhlnQll7jCbW2dT2Xd5AAM9vPGmQbpj4mWJUM
CsxpgUiFMX3i0cq0h0xIBzAsVvQYxi1NgZmntE2zCMewIU7TSa+UiWqbOG69Up+7scm2sO6yXVWA
Q0ugP7j9RGkMlAkWSiAHjowW5CBEqrrNu9bAp10YV/B3mDAkhbjlqRfd5poer9jhCSdrnlh1jdZA
8+SrzalFrE1WoCi8DH7SXnWtlTut2mrfhIw9XzJP0hGCzngLcWlBnaJ+QD4z0yHmJkX6GVcPUT8y
FRfnZMvN2J+5oeRlXARUCYhgTnNZzfwbSfPxNZQk5Xh6mVfXQ13Ez12ji+y8aiKZQ4isuJiF68Kq
5r3JVsCRUT44dZmTOgbgi7XFN1eB6ItrM4ZQ2xZRujIkg8FnWRJKbckphWONOsDCrbxPYSE4jdLo
r3WpGHupI3ybsxhhPTWgtqgN8l5tZnZp94qSel01s4yPuco4q2RyoDBLKnHvBvK4GiylXlXdYDL8
GE3RyeiTU9UYESKc0eiclvn9mazmyusZcUNR9Jt+j6NEfyIRUTzi/MaO0GvkIVZJtUvA9rp1JjVb
gl0M1qPEX5mqHN9B33ip6N1djcb0ogl0/wrVENbAxOut5jOoTUnidoaQx1VS5QAmW6Ip0UxR+RUu
bDW3UrJjRoXiRiItOn8GqcgstJ0dOWN7r8+rJOs52PBWJfYcoXXolmMnvWudYe4o8pH+G9q8iQR8
s1pZlusw78QtRkHlKa8Qa5Bj6oCqBOyGNTyx6aUJF4YcLXjcMQt3uJ+jTS2o1lshFuXG6mrhtexA
YLaF3K31hfToIWOQ7xKm3DdSg+woFiweV0Y/2kALlet5iZIHXEgG+1gHF8Gnv8ByL7gSEVKbyhh7
2PhDdQVI0Hjg8ZI+WEiPb4PQN06iOIbrQm6Ua78LeAikkkDnEiHalkl5ep9X+klWA4FDGPMBjeXg
DzdJijLSMSVVsKiv5DF3gIdkJ2kslQdFC6XjaFaolKJAZftVQPDcqsRyn0cF+YmnBlNyIOprwTIz
Slwb4JgugQikSKVlQ08AQ9ETVD4BIgRBr48D6xbjEp4JN6Eea4mjmQIDpiaErOKBpGj3qRLr9u8r
EP+7JUstHuV/ry08FZiICJdC51tHL/nLf2Y6XN7hxwBAQm0o6iTLkIhsLhpddIP/GACoWA4x/NH7
x/Zl4Lz6p9hQFv/QAOBgNsSjiFnxk9hQUv+A7y+jUfynePF3JL9fuv8m7w9IgAYxXmk60qr6k9RQ
EpK8GH1tvCQCJDhRkJ6NBO1KnIsGiqwcikzNPO7T2br8EDJ+Dp1ZJgr/kjcuv3Mxc1mSKYM80aXl
VH32QZSNaaCIkobL3NMTjcR8dukGZdu//y0/hT58/zUKWQuaSKIzsRrLeOXzr5FKCCKgffoLoNr8
EMZg/cBJucRTy+gOR4CajRwckyHZjrl5o6eEUv/iCBYfzZcPitmDepLpD9J73C0/JT4UJhwjxI31
xSzafqOWCfz9kvw50eqHpf2e7DLEeriGqH6yqpfp7SWU9YWVbhKJylrT62nfhUpylFop2Ad0Yl4V
vQ9/caaWi+mn48QCTfIjwx++EKxXX8+UOIdqrMN4vMQKegZCTsER5YGwHvJMoy0ES5uU3UZ1LKU6
4T0E3DGXT4CleKKrM6C+gCG63ConHsfVDs7JeAz92NqkstGt2kFR1uyO4xUMdZB3YncZ9Gl4lGji
2qaGHDpspJ6GlJg/6/F484uvYDnFX78CE0m2IoM2Er9b175+tDybhKlX1PSiWYm6g9kDG3PWooM4
MNdBjSbCcamHk0purhcyuYFXno7u3x/EX0+vqVs0HCXg+TLi/5/usaLRB5TFcXIZ8lbeQ5l5YElH
5zXo3WoyztbMFEFhcfrV5feXz64tQVL8rfDlyWiTv372VrSaXkedc0H7EzqzKT2kYQetJNaw2caN
tYna8MbwtRilL8lu7Px/Fdzzk/OXe5C1X+eDM8/ijsfb+vUQcgkGfqzn1tmIi2aNjlXFQjgb12zZ
YMX4RrqWphs1iFH1TIM90SBvotpfoR+e3YLN3R44EEjNPp2uktrchIC65VwA1dNKj20qUyQCeJyt
XyQe/OUBRRgPD2SRzR/fmfazDSJp1XIYQVGe68gybiZt6L12qvxf2fCW8//l2uTd8Z/RGsaALZLV
/vXkyCMZX4VhzmdW/C2zfWE9SlykRFjYHZ3tFdLk8UUp1deoM3hs6d+dA8YvHsbfr4KfjoJfbRrL
94NYb1mePj8mhaQOIV3P8jlXfPGklf1BnMf0CVKReWn9Uq0X8bB0oH5jq4wQ/VXTyBRxu9IA4ZRV
SfHEdgxV2LCMjUQASKZWy9scdZjtG7HaA/aqlrVErZ+ZmSkff39vSX95xuq4XlQyUyGac4sbP5nq
goIIiTqxxHOYaYdaiIKnRuHaAuWp4lKWpp7NVWfFx7hqiqMBU5Ruytj7W6PXRPqm6IFsdQqlZ/xl
zdEUDb+lGJ8COLLi/Ksb8qsXi7sBhzdDB5FYHsVQqTO/nmrZGhNE5H17VuKsumYL066HyjegjCfS
ShACenF9buxhfI93WUHYm49uZbKjnmkWVWjfOImaLxKpLG7PgqHQxMhzYh+/n9L/UXKg5MD99u/r
ukP08Ra2H3nTfkRf7VvL635UcwgzFC41C4MUtZxCQfdnNUf8J0wSQoh41H7XeXA7/2kdMaBOkMsj
4unC0UH581nOAVp64T5Isojs9/esIxrH9emRYlDN4RJbOBT4U3AeLLqRzzdzJw64yuoKnY+c1W6n
T81+bonOTeLEHfy2WwVaqpxCjclaqy7zZEJGXSWfElcUO/3WALTqcqt2x7lgtA7BDXJv8Cqo0SNc
0NqRNSIiMl07g10a3MSHt9Qmh34GlhUl9QPUM8uuU1PeJqXBeJ6GBrb4Oh68Eh+qjOTXr1CSZMW3
UEtLtH1gw8Ys9eGFdfOdgNY8shPZ2FK54e5AHoBp0swpHFL1jF+KDkGP7T4Ww4sgFEgKREzYiTSg
FFbiaN3mFC+WlIdrH6DmtVp1qvv7d8ZtkfHXz/6ozzbF//1/lraLQ+n0kn00P7/Vf0XLo8ai8O/v
m2ORv7wVn61WAFT+vGGMP8DVk5BJPitViAgE6s8bhj/B68/e3TDRHanfE1T/vGGUPwwCzHgVFm0F
qRNL55/6J/5IRnRr4cvA+bIYIX9j+4O18usdw6Ab/7dKUpkiW8QZ/kyLMkJRmwB69fhprhqQtm63
v9LcyZlXoRO7/YaGsNuJcDhvmJjvBi93EbivjTMe3zluHNQR+/sApmNWOGtl3Xo9spBHfDi7bhVm
brwaHhFj7CggdkOAPHGHMHgEQne6b7zGzjbISTxzNdeHqWYIgglR38jZvYhqiIlaayPTBcFqZ8de
u0bv3nNgkzOuepgD3rhCEh88a27nXHUcxRXAMs9y03W4xYW0jtzEZlh5pbDVmA7dPqKhat+D0T+I
J/kq3Yp8HM1Gk7IrD/paXpeu9rQX3JQ3EVw6oJt6l3rya7TyvW5zD2L3hgBbe/kNUMiNM11m5eCv
lMiLMFdd90/ysXM6+woCvSedobJp9v3u6v7eso/75R9YjA/ptvGeVYd+rl0f6kNhTzu87xx7Zmf2
4+r2NrBfERAdUCp52TXqMDu5h2pC/9lpDHsvrmXmQ4tb2sGD0N2HK5j16NB5u+fIvuVc2fG2dVv+
3egabzi2bd2hj/taPyluct26gFIOmR2cQDI70R2agGva6BEBHvhMAxDmOQCCq+ptXovbctPu1dhN
VLqrK7QdGq87aFfRJXCQ7W7AL59byNHIdgE9yOeIz97s+Es3z4NxqR/nVeqabnQItlwH96NH59bV
n1N2IHisVuAfG9cA+zxcKrCTFwa9Aov7VfmqDnTc7O6jPEtYjD60VXXVrbt16rZveunWiY1Nja9N
0bbPmDM0Ade4O/Fd07+aP/qjZgvJGsMPXHjbegCjaqOiuWOADsHeOKLxk736OdiOKdav7WgX4faS
h9unetyG3zoinskIUe14xaxkL26Zwx3qp+kZBsMooxq3wWha1YbNIm5ftw1com0qtPSHRvT6/mFG
ZZWerKvYBse9Nh/KY3iQj8pNfRjW3Z1uXIRX6xU7L36cCAWWDVSHH8QdIndXONMoBr97HAZPdOrk
wLxb1BAG2whV+LmWbWCJjI2Gg7HNoQNp+MsgWbpT7snSUWlQd9iRbnffWELQqzPtHLRVedu9AOzQ
Du254T2K7TDtus4two3i+rvwEm/jA6KK7pt/xVu6r/SS7cvlsOP4K0e8gUDMIwD3GVPA8FEo7PI2
X9YaJyJf75v+rB+zfbi28FzS1Xaw6O2SlcAFBs4oEjztDUMN14C0dkliDJ3M8ZF8oCy0297WSXhg
kPDIVcdgLnqQSP10tCcXQ6F/I77FK5veus2keqMiynMAJZuO9sYHs+x8heVgdZk2smVTOO5Fvhdq
WEpHNzgpZ/8O2Lu73MGicjc9hIkLlxXy/yHD5JQ75aPGc8Nw+kf/Kr4E+/FdZ6D3Ibx2CDEKBzN0
o6yqcbOYQh8q2vrTray40mY6kq3krCZvGarY7XZ2z0iY9q+C3eB/saM9hJOTvkN+qL/AvreTDz/n
lBA6Zj5BBhbseiM/XYKj9YKLjpFzfJGvlUtk3Snxtpef5mnbOtKVcpSfzENZt3aAfKyz38StNB/N
szc7xtp89G3mk4feQTD3Kl+2yvXacKRT+E05mZfeUbzpRtmdqm28KVZQK8Xg2ki2pe2r92rNB6pP
VNThJnF5LHsvL+EGeLO1Fe2bcFNcdrGnOA8eeV/2aXI9jaAk7012YXA6zbt84CdbdNXH/OVJ4WFe
yHw706r1oDmswpfOzW2TfwP02Ru9dKM5szccTvJKck65jV0udNXzvOMjUMs72bY4MC7zzHOxFflP
KJTs0u4dxq74EfhvrHUKkOmk7QaXA+KvhwO4SGB0m4joAYUOsJMc9adkq/q79huiJ35Mvz1BnVmO
4tTeT/C890TM2em94S1WDwaPTHEP1WFYdbiD7RBV4LdY3hHnntpSbTMEXOk4Dfk/hOdbfjxYaxLg
FI2lqt2hi/PPKcBkLDXrblp1Lq9hbrpONWwOLpKrkctTPKpvgYjTRVspXnDR1k/CUeIzIBxjio5P
ac1V6RprxD/ui/JyF9vx7sbZfBOYGLnyXt+bqztkrDYcdd+0tRfmTNuaddM4SifipaZLxCnqVpUL
Pn69/I3l6MooHeGZNZbDN8jwsoPb/CXJnMZaNwcOynykC34aDugLdSabdni0qucJOel7rzKjYmTB
vO7se1eWqw0sX3Buo3Mf0KtjndOeUg5ZYOIe2425gqau4IlwJXA0qAB0sOb/T8rL/0aFI3b4vysc
b76zMtAZfCkev7/oH71zxPNkT5oAGhedOimUfxaPkkz1qGoi/yOT0lIsdkL/Kh4tKBk02qnpKCuX
jsa/ikfTWpocMtsNg2Gz+jvF43cO3L9aJ4vZnxKVslZfFPzAPJbexCegTxtruawDlgBsQX5Sro/R
2gLpQ/O0Icdw4iKUSUwi2ak/C722lqpoq8YtKaVycpvGMhHMww2RZcS8jGF1qAvtXkEaYivZ1Hko
1lIMz3C96h7xrJ5S7KXI9NwGWPQqTCDJG4L/kcqDasu9EiN0kdC+icY3g0IRiBaRAVb+YARstPqR
6CC9k2564njhIQOyElhLemgTptY8lUG3zavnrggwZLa4PwXVv816+QeJ5rf6Cv8/7p4sLtp/v3la
dy/vH2nRlR+fN1DLa37cAoIOXEKU8DaxG/q+36F58A9eDH8EI2JByYgyvcrPtArMJQw+FsSTCfPn
+zbpz5tA0vCdyAY3lcxMSgI28Ts3wdeeFjwMHGWKDn7GkvlFDLK+3gN6qeoW6bPsajIJcyl+NuTy
eDLQFJMD9KuG8veG8b9uuR+/DnKCBZ+G+w299ddfV6u5X2SJjKzZpx1pAO0EZgTe9zngptnNQ7Mo
MMxY4iYMjPC96MjL25RIUrdiMiMz1yVSku2InL2nmuyUDchq4TpOFkYCkpfVLGFKqbt2eCeMI3cK
q2YWpucpAWNAF7ZYd2u62Bo6S78yESpV0Q45Wb5LU1m+DWEElM7IMDrCroFuOBO3AoLqnWyB4Afk
vx6AgJ9oQQqnKRpLooYiIX3L5ok8PjahydVAyiY2RauPrz5dU5cfJ+jLyO3rLODHeWOyo0g8++j1
LrTdz48qwfdHKZ85b9IojK+ArmbT7QUcIA0qfMo+E7WgPvYGe7JceOYnNVjJako3VMhbLIlJHIpI
UGMFisPIdthIiJF3raYI7uISZy02+ahxWiIkJ3vOAWvpGkIDO4r7DjbQ3EseNHjpven7OF51BLfs
hiqetuQkaJXd5vpmFFv2WIYem3ss8uVmmBThUPRZt5oNJMZ2pDTFB9yeW0YaAOp7eqUzhoL6R4uH
/kzwUfwnJ0pahjE/XWDQBw0T2JKE92ppV3w+UfO8eBN04JbiCNoe8r1ka2aAW0IITFwHkxSXB61C
TSxBqmuljtjeju1SmIlInSV5z4RpvGkHUVsL2EPsvulwsibivZBkAUb+MfX+/pv9zoT96YAtmtnc
eTIZzSCvvx5wGhhDmchp6+Y50EQO2ofIYT0yRhltQ9XQgUtU7MqI5TKP5naVzRaFW1L3x78/kOXO
+8txmAtTh14PCJ2frrA21eYo0VDrzyAnPE3wFSeXGuNX38/yNn/9Nay5rLywen9G5BKaUUHMiBfO
W5DajYbjyBxryU0DgpeaVhk3FqNYjzvCJHUjQI+MohBpNhwOKfV/iVL86+NPWWLfaW0xpVfob309
+1rm5wa+CtDs6lQd5CItt4ECRMJBnQVuJhyyK1HxNdnLs7Z8ieV5NzEQ33dkjJ0NuV0rvTnnq5h3
D+2hz/3j0NVQBP7+q1mu2a/njEJIYwaqQbrRsL1+PciRAYxcgwyCv6vLSHii4yzlu1YfxF1H5u1M
rNb3X/hbS/3faj6+9EvP/21ZcLQOP30Tf2Gj38O0e6PGdVDpf17dv7/snxWuqi0UdIvV+jvk9s/V
falwVb4sizkQ6+vypf1Z4Ep/LN1PhhAM7RBufBKHqMsfUd/y3zP3Xjqnv7O2q19XDQpccHMyjiwF
6Lqh/2W4htVbDrAUSbbFoll3V5F65bcvvl8h/HKbnCyYtTHeiMwFrc15lZXXVnSWlcDzQ9nVCBgQ
MoTbgQ6zkRCJ+jav7pXyXpvuwuFOnE9hdenayo3XFl2xeFzjTpvMK714M41TMB4M/1qTbn7/wvy/
qUH/CzbnqW7+9hr8yD/m7iN9+XIBLq/5R32pWUsRCT7QXIh/PL95sP+jvjSUPxQwaKAIKbUYUn2i
oVFE6gZFJ619qIGIG/61yRL/YKKN4IlLehn7swX7LRyazE7uy9ML9zRLG/fBMolHSrA8gj/tssQ8
7TKhmHz3/ozv3X6n13uJ7HNgn+jVXD7Wd7tvj++7HxfKv60Dfrr0ueV++q0/PTPnDP8bIkvffa7s
+6vCpjdd2Y/8w+vHARzA8s8fa+/p4eW0vz8dXu6+3dzt368G+1fH8YsP/1N5LWbyiAqTD18U95L4
Woe/KAyXjcXfnt2fygd5VFv5Pzg7s97IcSzM/iIBkqj1VVKE7QivYae3F8FOp7Xvu379HGXPALbs
cSAL1aiubnQng9QleXmX7+jLPAvn8f4mI4b+fP94v3/9s4TTH/nXM+o4zt3r1eHs6vnuLHDODs71
2eFwdn55OJy7l5vzk8PZyeGwW/5ps9tt9s+3l+fu7nbnPt1eure3+6sbd/e+v73c3Xj7/fuR3/+3
WOzj3bb6TsZyhH2wDvw44M0dv//i+eLxZnd68Xz1vH98PDm52188Bs7m/HC+Odmdbw6Hq8PV9mr5
ibub25v97eZyd/phY13/b9CPTra9rNVPv2XlDBRRASxL/F3L18VsWMvX17s/14FzR5U2y3j4Q5bi
7pX3Of9YLH8/+XP3h+W9GxdrfuB/+VA610+h8/7ydPn+9vRyEzq7lxus6+n6Heu6uX2/f39DZYu/
7m/e76slcXJzfv708rZ/vw2dm7cj6/vX3/1pTiu3Tktaleoe5uRtL7zTC2/5963jbM622xPXcZ2N
y39wTr3TI47eImj642Jy0378sGVQjGnkj77HDDHDm7f3/evVkih6PfwJnMMla5U750+7+5frl8sj
X3LZVT9NevF1PxhVO2hBYk1MWjJOK+Mhkp+D5DoKkRQqO6eQ73+2m1UJzv/OGoMnh0kmkpqC9eOM
d1tUKDEoBoCuXmfd1UgVQ2bMUC8P1deACu0KBTq6YJ7n8SWSxCbvD1r/AEnY6bWdNL9Mya9hvAu6
u9hUj9RCfXv8IgxBhIvKNVm2V0adpDO1oPCpOSDuXgsOwUPkvL5ev5xfvzxdX77dys7927Fdvard
/L8r8mHQldUh+lTReMSgjSw5LTp09KImyn6cbi0bqcgWCTdrr7RHtJK/3DR4ORZFGpRrLjfbulAP
CmEHGbOi9Iz+Kg+K4FxDuB/QP2/7+ffPH309FrUiOoVx+Gg0K0HhWJlY3Q9Q6doACOps9ghGTeKl
1wZ0quIou/4PQy3JdypQcT3/HlsfrLmIRETFaWx5adXOt/ocLFJMEr1V0HKzXz+PtfzsjztnmZZO
m8j/pI3xGT7vHLNA3karTdPT2oIyEWiOG4oj0yNG+d0oxlIAQtgV/0JenQ09lM1QUFLn2Xo3n/iD
Se6DMkDv57l8scJlMksh4EJkoa5GrCZDwx7N65NqemozAnVEUR+RioXzSf+3v4uyWi2pyW/heiWW
jo6VZf+Oc7pMnZ9/x7ezpXgSEglRQFy11Zp2YaUlBYnvGKE4oLm9Copxbt1/HAXgjIWwOpFxSpuM
dTC70cPazH24j11Tg/uwZlrohvJYUeqXufDKkamBRQ8N5pOlrDZ2MMT9ENI77I2VTKLXzlUnDO3g
yJf7srkYheiNyTuIMKFQVl4T8iENXdjG6OXINOzCCo4mbHS0zAKqIH5etlWJq46b+HmslQNl26md
KTRaeVONFmGYHDIL5fymPe06/yw2m00qZQ/Fgo3qTTeYy1PsDIkRY6vQF6oYw6mZjht9nF+EQUpK
VrexIJkvhPJrjP/xIKDAxRa40Sj94LRTEfzZkGgTHbqgbTuvk4KmdK0CcbpYm0RxKhf0C21+Xplv
PwLlrSgj4yFQh/x5NFlBB2hQWRiRx8W2tcSjsMBJRDHKYz+P9J1RKRqGxcRk+CwrXz1prSwVBY2k
vsiMi4RCvHOJCswjG2TtKS8fmq3BK4S5EH1afsXHY9RPonqk48yLrB60dBwN23To1UtjohCktEL9
7OdZfbEsa9nrTErIPHwI36z2fdTSnCOUevKU8/pav+ru84v60X7TLkcy8A/1Pr6frnlFv8zv0bW9
8ze1Nxzxg754JuufsJrzMFYpjYL8BLC9t/LBvNIui3fjJNiJG2rvBrhmDuIH1zFynmfNqbgSd9qR
o3696utfsDqD+1BoYQdl1QtoSgeIjNSlho7OsCsqc/vzgq/NiO0hSGXYtgJ8i36dlcFK9LDLbdMO
Hn2rCzV9rm/rIJcfj4zyzTAkLjkSiBcuFZurNQ1K4SulOU+eFmZnFgpN4FWUR2tUQS6XPXKACsoD
u7D8JaivGalw7+xfJrDXsFyajq3ZMa29blePM8l8NAqVcJ/WwyngcS+TLtQCFhKKcxbZaRG/2Gi9
Ts1rOzwpytNIgN0vz5RpOpnlN5UPKEsPpoB6arQbcxjR3n0r2vKZ+3pLTbV65KT8Zt6GQrW7sSQh
qPlbHcpFDMx39pku/YH2K01o2nORHQuHfzMIHpwmlm4W6nCXOsSPmzRWjK5V6SXwNNoet33d35hp
Me6OfEL+kI9ODobCIHgHFgfOEuL4PMhoTDUk5GbwdCRDHDuhpT9trfjI+fndVFivhYOItfAPn0cx
bHS/TDWmzjZtxDkVlJOrTZ115JRZzsb1XBSiKlDtVNToxLL/PpxqYmDgsOoHb0wSioKH1L5FpBYl
rGoGfB9EtHpPo3okV7B8hS+DQs1j/VhHDrfPg/qUAKdZiin0jVXszLp+qXKVwqAZBQKqlSo7cZSZ
0qXU75R/t0Iio/j4Nu6BTsHn56HRdJNydDpYVQKUXltLvjcRFT/9dwvhLNEUdJTpa5JXUQnEjCJy
VRIKGFlgbmP6MHcKd/wRCNhS/vBlHUn9kAmFDEJAeLWOEtKEdYGqO0x0VTh5WupuNanBdT9M1i7x
J1THkzHbNkZOy5sGcKgZiubJHtNTdDYRR54GgM9pdlfSTBppyr/i25Z9YhgQDATvAVX50puhdmPS
cVt6NHsFquu3df6qj0pJX02xnEWJfzCMPj+deRTzmkcE9aYZMwTgZCNVE1ea1fz3z99lWZCV4dkq
yWMNt97mV62O+Jo+t9JSqAE0keU6zSZBZSfw9G3aDce27/JHfR6Kk4F2z6UjwMZvX21fvbSCUtFI
jPeRpaDKpFJHGE3JaU/rueuXeXSOnNFpOKqHUpbHI77Kl3miN2kRuCf8ZVGZsn6GtbVfW50cV1CU
cuoykYHjXqjNPlXJQae1svl5Wb/YIXZOFyn4Qh5KDLq60mCgGAIEMUD6uEK+tH1Euw71GHN6TptK
PrKDvxweiFiSI6Pagb8L8Zcg9eHEkqQM8VrLRMQpNttF462/yLu5OzPapj/Ag+m5YIb0xI+R5Pl5
ml/Oyr8jLx4Jy4ttr/zMVAJQXjd24hlw51AjLs/rrgwQqQmfa3ob8yIPjnzHL3cAI+JCm9R/cGZB
Bvp8WpH0Hgmvo1DXVuioIGRICd6MtMbP81p9PlLd7FAuZTaF4K+/XuCHFUVYTElbcy49olC6QGMz
SpuDkRmjcNE+sy0US8akPHIHrEyUQek2/Qu8JHlAb9RqK+Z6GeRWW2eeWZbN7yhtIWxw5xROp4fi
5ecJrpZxGYtqmCWFsbTZcaN+XkZkLQ2fJrbMa9tIuUEt0r+LZvT7/30UZcmXoJ9CLs9e+R7+PLU6
xLrME7VITmYljF9qIcJ/XTfsgbYJ7vulRQIs7ee5RGMVGMXMuulll1lblN7yB9RNy3RL5rg54n2v
HwAEPcj6LSxUrExmSisDnGDHpFUfZ14Ej9k6M0uNSAhCCTaygzVyQzfyFOl25+TVNBtXqPPlT3Np
SbRT6N0Ub1KoDS2FEaYZPmeIIL9KQZLHf6xcqi+KNMyXptuoRetFi1BV9EbfMpp9P6vUz6EMad/8
4wfC7aYNy8TrJkalyKu7H75eV9ehTyNHG9JVOhPi8BUamX4eZXVK0MTFKASOKErEGiiR/fyBgqCo
ColyDbcfqvygWl30XElW/6REmgYlwZ7yRYnJuPt51C8mzoeiHoKImEayDIDX51GrwY4k5NMxvjm2
3SKlRieLC/+IX/PlpBAcuwsBFaeNQ+mLTzrZVT9JderZdqVCatSQsvAGnkuW28qonSkEFvR/87Yx
QYU8tM3DjKoSzsPVzFrWrp31PPPotkcxLKZlXAcxcWTzrqGYf4dBdBmPkPkR0lmdEfSRdX5vB5lX
LYU/ADyDy8GKE1fuq3mnDFZ5W6UzWCOgxNumG1HxsChxQ1AMIVt0aU5ne1Ie/vWbLp45TwzNULlu
rJUXmVmtFiHBn3n0pFOqFuvDNkam4cjMv1oOo+CjIlq9OAyLQPXHF8A4TlEG84Kq+FqPbq0wDK+H
WKqO3NrfjcLRuIRONBqr10ITUgN4RdSIo5eROu+jTupOqJfK/4Ot4O2oEN/YBQRsPs8lCQtdSks7
xafvURwAjOPpJk0V//5dOAttwloMRO/251FQfJsqfNaU80pJ3wshD5smQNr/yDBfDhIM32Kt+DJE
m3jMfh4Gn6CR2mWYtCmkGylGgIsKrooC9LA9IeaYnJlRcuzlsvyhH9zWv9sAN4DgBK4rU1ut4IyW
YhHhD3gIYlHnnyCrpCWS5M5xnd396zJygOAfL33bHHjrgFqi641OTzSydQLVSUATVX4ez5CovZ/H
+TolbIFuWGXputa5ND+v49BMmtwUBJnhnBmP5cCTgzaXJlIR2NZb9VhL+tfPppKaoPZcEPoUX9r6
U6U2UDizGK7ozV3NKaFvp2Gyc6fMfZpqJwguSDNIJz/P8uuwmAsX9ZLnWfj1y9H9wYlDDjkW0pRK
wBryatgYSiNVJ3olFVctKAbdUTizYg/EQX0kqrx66GAxi51ijQAtufrWci4U3yGBLYcSJ+Xg75GP
z84SM0BJa0RXLsin6kRKE+myUkTsyVk+HJn31yuJeBI1eDLlUERl1hkFClfqMU0lH4VOFJsd1Z7D
bJtlFN07CIITfi5Vq1eOmNSyCz7vEgaliQD1Gpt3919Vgg+LbfVykWkGuuQ+EkobqaNAdYgRl/n5
k341XEZhfVVFEJrBpD5/Ujtu44a4oI/Yej8P5zRSEA2k1BRgThJjWEcugi/D4VGqlJiTn1nONXN1
rAXdqOkd+vqutgArETy+TxeFcLVqoyMn25eRsBNugb9P0wWDuhqJjCRyZp1quYk/5rscNIjT9Ar1
zzX6xD+v4bK5P30pPD02A9+IV9tCffy8hkbEfzVrhemGqlnfoyMx9jdGl0oR6HbgVcEFL1pTO2lj
pK2RSEXCczzisH+xlaVsSVfwTpYyfuK+n38BYrz8qV2vu5QbN4+NVdv7atHDO/L1jg2znA8fTBKN
bBEtEAV3oZcdhh54DLqITXZku33z6QhqUNpFRIc31fqRA4BwLOKwRcCUJ8O7yHRxYaBRfxg1tBx/
/nRfdjYLRxhX0RcnelGo+jyjoNNSxPgq+sDsGt2yDOHq57YQ7Y0fNciUSTZb/OcRv5vcEkojKs9H
N9fN4GmjIaArUt0VA56DVIocgWw5a++LytL+9U3K7NhvyHwtj251XdY2SV2cIXiso8fTlTu0x4sL
VYuOPe2/mxHHE/FqkCG0S6mf1zCe+hzVYtBZWSGjtwvp3kaTk5C47FZKYB6Lrn79ZNg5wl7EVzWd
kMXqqq000/KtHAGx1Kg3SpN328EKFgqPdhBjeiyj8OXKW3aV4DnPMYTnbq4MRIMy0c9Ip7pkyrSt
jW7LryEtq4NGIOHMmCfpQQBHOPyrjTCovrzwUe1A33m1nTPe9X0+mahL9oKmXTopmsExVQCCG9gT
RfDPJrlcAZwgy7ouT8vPH3DUago2cJ/cuDP6fZyojevno3JlZlq2+feZ8dYnNI6pEN1aLWeQoP6V
Ti22IlXy5PV6pT1NlaSX2wot/CMvya/HFfP6MNjqXFaiMvG1dtIWDfNhW6podLZ59e+nFacQvU48
bTB+bPLz6nFLT+qk9prbZaaZunFboz0Vmta5qC29/Q/rB5tHpesI0QrCdZ8Hm6OU0oyO9Qup+N8C
DZFRyNWkc3UyjkkJfbPP6Dsgl4aUEGHXdQZq9ie6GmKGUsyuuQlnNL5ntJV3kH0nyDR59s932BKq
kwm6qotQobxaxw4Wg4iQhIHb3Zp3fSYHpzZsUO9nA/zGJtjJ9HIi1kclyvpukUK1U5U61dxhVhT/
fAzRLT9BSFSOj9ws3w5E1yZuARHyL4mJRrFBIcYJGM9Ii6/yOFXPsi4+2nTF9/7serBoZLkoeCEX
RBDtsz2ggK4Wtsl0MhMRgaRBmUYZAHf8+6LhV/DoXTJNvKM+jyLXXQNkN9JcrWzQfB0RFIvO6iiR
jozzzWHLZ8HoOGuXSqHV0V6LIgjaOYaq0HW7GM34rd6nEDyWYq8GoWAnQ4ri56ktVrVewCUqgXge
O1he9/rYcVjpw8SQ5TgkG8CtZKs06Q7d8mMVJN+NxHHOSUHDw1KE+XkRQ/QKx4hQvBtIpQZswNYR
um47rQnhDFjR08/z+s78Po62MgwKAud4GDXh6pJVkIVKosNkB832P4xCdGLx0mSZf/88J7k2Crub
0OpW6DXejmSR97TbNUfup2/mstgD6nEYhU5n4edRlLjV06Sl2ctMp3TT9oO2Iy+mHNmw35x3jEJN
BqJsqoaE2udRhBRUrdIzCnpB05mmlJ1XtsF878O4Rnyuz49Ugn47K952xL5JTfB4+DxebiBlFdfL
rCQUGmMrCL3CGrN/vwOxblol6GPlujVWW7crBEriBVanj6Z61iPCCJXVSrx/tgONomKb4j6eVV+y
VjHsZppLsQN7UJqLBvroWW1E4ZEV+2YHMQopHRYLl2xdhx/WtemTWoVzqUAiC+TY6k7qKUrDX6mW
msf6gL+zh4+jrb4P5yl6pLksXKkNzDfuR3A9wEGcpAJl5Kh50x9ZxOV0Wx1FS1UJkUWCsVD8FoP5
8LpSO7MuiootW1qJ5MWZZZznGeBbOx6KjZ1UdrOpsrHoPdTO/l873f+3GeWbo5dWMGLumD6px/Xp
lAwNQvkxszXrwfS3sx6gaiOGApI8EtF6c0qkQkbuyCxBe/+78VCxgwyxoANMNVcLjUGFLaR14c6Q
nd/HVkVw3ad5+V/jtuwAHAuCZcTNbN5En5e3CPoaVPUkKF9QJI/EYO81FgLo/2EyH0ZZfUQrs8PE
iGaY50PR7Qh2+KeRlZtHRvluJ+BsUrFDuSU1GaslK32AYBSZUCUs5U3uynNjahTsVvIfyi0omPt5
Tt/ZBuW6srYEGXjmrU7GqE9NvQoYTQcl5Ro8zbmT+8G+CAZoOLVhX/WDHBxJC5KAWf7cTxtiYUUi
bU8TGCE/e50Lb3n3qHOi9lSRVu1dqfjVcNqKqD2nqFw0nlrqFXJbaiM9wXxJL2QjG6gAmUprk0nw
0reJjefgwGmODkEsJhuFfmU875oYIkVX6xZqLCLIFo5TBdIlLka6y41apAjOJOBt+koLb318UlSS
wTXvrVJKazewAjla+CJ08XfSqP5SK/QtsjaeI/DeJZBLCNDqNjBnn3ruVtN+a/yfL5JSox0+EYjU
OoAlbOR6ghJlsqQz234b+sWEHEavnNXhUudb6EGxk2PZ/GNLtnIGy9hvT5LKR0sqmgKy2MK3Azds
9PiKguosd4NqSFGlHxL6xCvZeC00UqpO11Gw4LRNUsDbqqvKCaNKMrdTbaoVZHAwRpUvc8/pQcOc
GjkWe3hrU7ob/M4iH9v3VumWU1w8JOECszRiv7sjLZE8dT1UWRR/qHNyAklRDl1RxhPNJUQyIOEp
0SPMjmZ2hGoU01aZx+YtUKQCoayhSe5sKxXTWZ631kMtzfkNdfUwKbNI0u56UUQPY5O20b4rDRP+
WG+id1c1VBCngMBsR1XKDK1/v0VeWy4r6Vpv5vgxUEh6um1YWN2mMhqLgpRYH5EWsJQ5pUlUGi7m
xsiqE7MN0JQ0UjHMzjAGCQDuuRxOJbWsYaqEmhg2sG2ipwm22JOQKslw6mZUdYSzLY78jircPw0d
COdEZFm0qalhQOnVCC9YnoNzKRjabCNi03qJZY1wBD3kZua2ZEG4t5oIUF6rpe2rWQ6g4qAiaA99
PdUvw9RAHPFb47mivtLcg64KB6frzeo6UUH9OaDCQDLLVtscAh/UnqtqaFACj0DJdTNDLFYgA1cz
BJepz6xN38C50yOAJh6H61LRKQsCd0HCYK5ILHHWdGX2mqhjem0PffHWhan9EKaQZdyZMoN9UNbZ
s1JqzQP1XNKvqFKQXgLxbjr+DPbdNUg9VxvThNEXRhoxJiPqtWmjdTnabbLoxOjmYS9ftTYd4W7D
e+zOasFDOEVut9dNH5Um9BIKRraVUsDZKkMj3QsM6D2Ulj6lMZBQFTMGv+BrJSK47XkB3fWTPT1K
ltwhY9V0E2pK0zggQqVZIDdDE2ilChwt25LDCADfEEMqWcRwfky5cYftNEvNCe4drBzAr2j+iaEr
W3fQtPmeVqhqH5DTiDYSishvk9kXMQju0UxODRtWay1G3XdrgigaKXYfER4jqO2DFAJs2ckkNR/I
ac76Nu+FdFEVqfEs5fHYnvFyyveyH5WRh6vc3kSL2Oi28dvgLJnRAAFOSxrWHVO5Q9yNGvP+bFB5
2m/nZk4vGrPX/6SGNR6MKp8NFE/7WnVqlqBxtKytZU9V5/ROqqzwXuo17UodGpVNOWU9cNo2a41F
MsN6npWxusxi9iMh2yywN1TOFcjf1Uq268U4mm4JwczeRELloBLmaMZOa/h17URFn8eeQkqLlhsC
Aqyd3uuvhMWG2gnjebznEjLMk66ZegTnFCkft4qk6rOjqtmYb0ewfNfqFFqyN3S6ftcpfTN7pZhC
RP/aurtsZkDbfJAmX0jAZqC5SSKhpqex6RV3KGcq94asUmTPqtp6b8ph8Ba1uoWWRxq2T13TNNez
KBG+yxEWUUkHvc9GXHFqjCmilJ2SpR6GA/1QTpt6ciPNz/9EEa4Wgn1zGl7BgEUqr52n6TbOkH6h
By8OfpdDlL2XmNbkjbhN/akyIWPtjKFhM++2v1db1BgDXUIyMm7G+E6rGuOFSFoVbUWXDZfUoCrv
/pjlV1Js6+PGmqbiZajY1IhvN+LVRoB5PO3IfZQOjADI8Wk1yJRY2+ZJMJL88SJRAcRpo6j7LXwt
hgE3I61Cxfwob23W+0KPC3hKvZZhtcZcVlt45oq88UeYW44SSAIJW8kekhM1i/qbMPalG2oDpZdJ
nofLpUTleYBWxx2RCeU+762so5wPrqCrGnMotmM0kqUP9ZFaHG2uqHhLk1DbQXnrfhNsaO+GscPY
DCvvb+WFcRyGghthHAYo93aqVC+B0U8cjbHPTaIrmcrVnKdIUVpNCLRF7nTQN53q38OlsXNouDkk
w/GkbZPsRsitn23QuBI5BJcUXkoSw0+utaZ960Xun41j2/wO6wRgS5fz4bA3jNcpa7W942IzXu1Q
oL1YN8qIfqqIn4AelzVqAZioi8RO9i6NtfFsw0Dqt7CnapQXO63E4xVS/6wkkZjdETIckGptpg+y
LtLzBPgfOnPmoCB3WQw1q2MOEIq7LIGqhwB+6ditFMVUJmqa78gVJx/gIq27T4HoDG7p80sdffaT
cKun48gnreeg2g3hVOnABktIFRPBHnU7G0EROpY5a70zJwqj2lGvhlvNKDMwYE2p3/vWrE+nMIe7
W1WipWQD+aWQUeDUxExfaRFUjj+A1HFE1fTPwqqYRW2FRXFSTRma4FoPyJJDV7Memsa3MIMAvKXX
5T0TQAapgywX9Vnravgj6NtVdvdrTGbzraE6sfaQq1EEy9JA1OaRYv1Oh1x9qKrR3Gv9FD+TH62v
pCaYf49DUf6WQgV9Z0pt+sKh79JXoG2iml7lkt+5ZVwmKDhOYQiCOsIFUtUumrZ+0kf2Vo2MWPbm
skzuEuoEZa+vpRJAkzLAd5W0AmlJlPpfy1YpQH0nNREIuRotDp1Ue5DpbUOZsE396cRI+gE7bAKf
xpo0GQm9+PiVqKji8IGkoKQDuQ20lDQTjG6VoHPZF0XxZBMIjTz2AgWMMXW2iCnJBtm8M73wJfU6
CVLypT5dbfE+C5Updm2jwEC0yfKNfSGVxT3VqnOCIqof15umTdg0ykyNFQoUReSfjv1soPM4FaDm
qHARJqV9uXiIe13utpI2F0i0zUYTXA+WGDWXvrd0QO4ij+zkpKcWQPPGgXYMPDSOUpO8S5PqO1La
DRNPYxlKZhNEGdy+eojDbtHCLu2DVRaKtNGGNjcfxyoLkOYe68ElkV8ngVeUtRGcEUmV5ntLqivj
CiWpeT4DajWnO3BtdCTB4cTDQIrKUtO9lBqFtOm6og2hrMpTchOKsAdGJU2tFwhZknc9/ra60zM9
ad+0EEezd5RaSlI343EAnKrIuonYXxtPJ0NnRfSiUK5lIxYsR3LghX3ZRzstoW36KZjn0h9PKfmp
ytLRhD/ZOwrBs+YcPX6cP44UrbtN8XG6/diHk3YjWu5KGQHXVK03/Nki3k6o0dm/5gxdHXfQe8s+
BaAnSCPh9vjuQLVYfFtAns5+WYOa8FUJGiXBg9lZo+y0ZmTJj3E+NuDRtbxLIy5QnWcD/0vdOmu0
qq+cPAtRclQCatedpMwQeRXcpYprqEmNXjHqeDLxBBK328jkyjwBgTwkd0rFh4OXloXGzoyauj+J
i9aXvamKzP6XAlZ0vtZCctEIAUF9ozVkoDsUjeQgN8P+D5S5vHPiqBzybSWkTKZFsQ2le1NtovSq
0gBMb8w66PTZM0rdR3F6noS97bugiZ7bkkpMhKEHni6Ka2pdG7r6FNT3xaBB6A46ymDvLMhYHacH
GWCvSn1tvEUMsNQqMMY99LM+KIrHplPYXj3Bg2Qr/Bl+FEH/5VHWtBxrAlYdA/P5orOy7CRcKtv0
K8VR8DCay1LOe/YPrcZpte2LrJ/3rU+c/Z0YBCFAMcZCfTHyvLYuCiNr+0NppTpqnXWULp4j+oX3
dPWaiwswZOn0MCltn7eOaXZ+fZXNOcUj6BPGRe3mKfQht7Wjon2TEyvBXWspOl1gVuFlEdND4uZw
O8+KPurnMzWWdJV7S2myCXBtlafbKEQo8dxuoC3SYh2b/bUCHavGd9K6J7OnqfZK1JRwOKKu5e6N
lmI931g6YsZjrHJMW+agVZ5m1SA5gnS2D5QrKZBbpgj4MuEKLdxUcjzkJ10VKipordbkVQFrp5a3
81iPZuso0WiFG2KJVYlbV829+e4XpuJfjo2EiwdFT/zyxz4a3BzPHm3VNomCQ6ZmpvBadR6lPXWq
NPvKmQDrZ0sadMmminv1ruUj5tsBZ1LxfB9i06tip5pxalbBIFqa5FuzOJmrsUhvpsZS0CXXmza7
QDnSjy542uJOjDz+8k2ASmV3MLj2pysIFbZ+xwfJ1AfY6sBbnCTkDeekYVUrJzbdotFZ0EHrRZFt
EBJ8n7p8ByDVPCrAFQvHB4ALl3nSIYXLgarHp30wBAfbDgHpBhplZG4liyHdBxLsEDcqA2QVOqov
dhQHita1s46nFGktSbluckqIHEUdebeWVoQItZwPMGo7Aw/JmaS4s7dtTT9J2hZs2RF4blm5xTj1
r+OU5PZ1QuOJ/xpxXoe7mGeltW/6yUoexoSIBhhFeQIMJRpVv+z5xfOlpKnDAL8ONBOc5rTu8g0O
rZa6Wkjj0Gkpjxh+M5SacR1muhnXjDkC4DSyOcju9S6Uyuc5rsY/0Tjoen6a+4xzMIMWyVk6PpRs
kymZvDOteubEwgGypl/wnYrqfQpkkQQQeexGuTZkQJ6EuwtzM3ZQK7Uy56EedTlS7GVM6zArFb8H
7CV7ExexJeCAjGXtmGHbcRNOibVPCcC2e7uWebunwtZ2PmFg20lGvTs39FpnDzS5lW8qHaa8Q7Ww
+t4OCp0FRBe4EhoW8rfeQ19wRWOO17FJMwfbJoXSUwBBhPqK9F+45c+j0UOVAh1s7VzMJ3M3pr+Q
rArnTTZZWuZaVdUgGK+32vkUB4XYFD2IvJNmabl3eH2k3QkYw1SlbtlEc7nuE/N9ruOTflKL8qQz
4NEUnQJCs7TD7plbORucWRn8ZjMRRpGcEbTF3syjOvI6btxhE6lAEJWql19FEwF7L+Jlg9dyVeOw
xaYdbSmSm7wI1YA76i8IIdAr7h/aMCVYh2qbClMZBOJvY1CMt9EM8tSV+nE+lG02EWCTlerCrIWJ
pc6q/tDWcafzVqb/pEIBc3bbSI1eKp9k6bYCSmmd8KDMy8takksDsWGSmQFY5Wh6M82GlitXRL4R
uxL89hd9BmGj2v6Avv3Y2fJGB9N7S3ikUjZarNS3qSVmzcvUORrdgRzI/SzBznbygf4yb6CH46lG
NCxwjUGrVXeKkqZyFFHK79WYT9pmVKgccKdBbufTWFLISUp1XP7hw0H/niaQGi5qB8GzpacSUQG4
WD0Km1r8qESZWrrI1XFrBnaZA2BXErEte2nyHdXopachn2MpdJMiUZTTVieNu5mgkoJQ4IXYuU2T
K4rTj73CEo+NRh45L8pXU4AUXVjs4cbuRlgZakQtRV90j8oQdqZLSZPEDxYSXnnIe+EXUhLgaK2G
SKjX5BqWa49GdCcjdhg6bUvFBoLl/XuYE91xpzKZyxM7DrS3WgR5SGYiG66EP9JEY+AWE7q02iRx
iER2+0nTlTdJjxHBH2yzu1MGehtGWNQ4FoTezdO0k+3Z1busVHZqOoSIX0LmfsvbBM3Muqijx7wl
gMRjB4/fk2J5BvBJ0KXYhLXdP/lWolSwWG0cDS2i9c3qaeyFkLafRS0Q7vWDOHICoRA442Bpef1m
dvE0qkpduJpPVtIltx/wOBNtz4s0g6Xp1YPEKauMllyTCIBUywE76EQy64VlTlf8gjeYJ/9t7CoO
8t7XbJAKYYykNeKK4hovqJSIePoE9fEKmz9VNDKyVmQBAjQWFzZ9GTWFsy34ueQs0QbJcowsio1N
XfoRdNYOGqxuxfrjmNhR4/lZV7HZk26QvK5QiA7/H/bOo8dyY03Tf0WY9VCgN0DPXdAcm95VVm2I
rMwsMugZZND9+nmOXF9pcButQS8ag9lJysoq1Uky4vte2/eTzG+mKRUlQchTOl8Lv6o4fWq/mqnU
7UwGrrLrrhgS+zzK68k3okIfti+21SMG9Fappkhw6LFhjqpXcUauAN286+J9ZiqdCdbnTDUPAQVr
1tmWknQFkbXD24pSDaBx6gxBTdhIy2YzWsMYlkhcZjzSM7XwOTALcIxjV4+dXq31jablfpmYeSC+
8TBWa+Rz1xqxy0a0t/KuUMepd0ct8UH5Gw4OhgcsUkZmxl7bEfA5B223JWl6KXZXgy3YdXSvceJs
XAifL6yerHww9YmjqAnAK9Qi25zRtTVuAlmbethno6SqeTRpoVMIWppE06Sg0iIYXYtOa9pCD1ra
2MFRtZrzqcSosbbnoFRx4GfZwwxD8xjU9QkMqu9ifntsNfTuDCSVUHdnhLZyVjPWJ6OWSWcG0xqb
qpVpbPb2lMZ+ubmUOTir+FFPPfUMy7JZ+bEi4yFzY9aUaXmUaTmoaLroHeN5sLwbFF+sJi5G30+f
9j+WfObEc1fry7C3tjFVpAUyMsa0/E4Po/KsZ14POUYS9dsVrcqGE1JHrG5IVgHE0OpyQmai6Unr
FN2lZELw+gB5PRdma5o8C77+NcUyL5KgXcGDcgtlfDQERVXthbHw3UvRXEjVrQAGN1rPWUKZC12L
/SoF1wUq0R5lUYuMy73V341UuH6oAcvkx20eq2UvoD780Jya7nZpgACukV7pilVBrQRvmVNwLjZi
gs6UY+djxOarkzFMfG0WrU3LWZX5g//sd4HG9dddltMN08iYPcBq5PWdZM24ER5jf+zZGjBRurbv
nebZWVSPffUjoCHvyYHN3ELVDJYBsCaqK1FO6CuMxb6kPTn5K3Ae2Tqlks3BS31HcKHxIQMorcPt
otRGtX2zMhTpS16e5Vj1QQJpybwL13zi5Nxee7KTmxD9HAIOhrt52oOnaodxsYisbZdAglpps8x/
pfr+fzaoaJs/ZSxeRAr/Oveb0iSqxj4z2f4f3/RrMCMVsGi7kDZexMvE8VwCQH/rjfXpVLoEVfCG
uYQCeXzl92hQi95Yn70bSwXr/y8FYL9n3xMW7iCh8EjRxx2DmuLvRIPy6/9EAGLnJqcMgzPCxIux
wv0r4a8BrTrKqsqosqYLQdVKfYzUNNqUbOTLwr45dss3ssChwxXTXBFmxVS5PJbVmB0qw+QW6dZl
SKa6M/WEpi/3ahjGYUsKsV7eGQzFTyhlSiOsXel9lJY/B9FQ10F15ZikdMyVU+PWMulesUdbfnr2
Yi57BK7ersaJyfKWyj5Sac6JxEo03dqwH9y0K5xcaBvF+lwtjh6mot/SUPHS5Xtf2f6uncD20cB3
1nNdaxegQKjFgcfdLiDUIr+R4Ote21bm85oM3vBs2f0FguUT0CIvtSF77K7ViqiqYbcQ5tSEpBgO
UEiXafoBl4Z132JB+3T7qqXAx5btye6BJSMAQlEj5BP+13EZ2yYMrLEdAWg9rwMn0Mh7Y63orgiM
KDng2c1vuMxMHwPapdNGViD1wYbG/2Azxz1BxGYnoauNjbGqmE2od6tvSndzZcS04H7VKqLVhsEi
q3xVa3v2tmWiu16RC8TWXTBHd0GbGLPZrdQPrpAxnV6z+dqzOd3pfgco2gKlPMPDsfbm2SXwOnNS
8uqCdCiyUHk+f4nOXssfpXLs68VZyttssq3vTqMsta9rRJih3xIHHreqDuT1Cip/MoFSC368yjgQ
rURluR8s9609wR4221IfTcpxQS/IkSJNSJPDHRXGO+DPwODnnJdXPn11X3qjC15cc9SdRKW6dfLg
W+2wEoHG36Ua8YTVTkBBjFa98IBXlGNNbgoNoJVTlXDDEjM3pE4XEBFRSnlTLo2820a5nU0ojyUG
k8Dab/Pw+Ud0F8ZLbVYGj79jZEk1z26WZE7fF0mWUkWPqix7o4xeFbE2zMaz7WrTm8BpuUEvjXNB
fVC2tGE52RBCbM6eE3ZrQI5Y3nnyq65vlR1uo1quM6iXHE+NJbeQWXt8KLORyOgC632UBbYgZd7P
AaBNeumPNb4KGQmvcIMwVxvwsuar8m4IGkpTfG9pBhr0uhbEcssvfJIpbdaKrCVZPdcG/gTUaQYe
T9N1bzDsegVblT3e2sUElIgib5JYJXXxmZtb3h4pTp+uAwDlE4lZxsEztYIxux3xbbblKutTa1vd
ccAd1O8c3DlNFGAjbhjEpuKSoW5dryn8Shb0y703+4MTBnOv8WD+wl8y4ej3tdD15tixE1zVREvx
EDc6ZTFmjxj9aay9kQ3Y9Kb/mwLz/1yl338Yef3fMTr4Iuf511fU46f8Lt7+fD3xDb9dTxa1FAiC
8HNesth/ae/743oizhDlC7o5LJK++e+3k/szPi0T/zVfgCe5WHl/v53Mn7G/YAtFPo3+nGfq79xO
+FcvWp5/16dc0kYuUfREUXgIbzG3/kWFQxuBYBXmAnBlMZ1Ejh52qlrnRP1J+wZ1qb6YcqZOriB4
fVyXb1bAWZybo7z1hzS9ErOwv4PZsYoXwj9W+Zp/gU7ddgQO2ldjQUpjmHMzvxqXYuOuSpv87HhB
cxeYY3UFKy9+zJmt32uVcI7BNmo3TlrKB17//oaozxl4flZ3DPgk7biqexk2LaMOLi+S2VFkCS6e
lpSjGBIZmNpzMfY2gkc9O47GWnfhLGjX3fSlv/ed1X60ZbftLa0svlMnzLSdi/loWVtzWNg27+d1
3s7L6DqHZczNqy03tqSF1t05LodlO8zXGH3uMlZ2kkYfKsbhaDONRw5N+pOQ5obruCg+Bit9C/xc
hHpL92Cq2PPEpVa6Mz/SGSB2zqgCrCCLKkyPtYf3sBx3xUXgYbn5CVfNrZs9w6I8aE4lD3nmzHeK
q3gHqp7B2GTz/KWR03rVNH7G/70aP32Atr2oqvpgbMTbVMwJoY6T8rtBGcWjrer+qK32U7s189cy
Dayozmw6NowsnnPKyInEh6mRzX1atyaFpn73PDf6mniuAiRttekpE2CS0qX/JjT1aiYoEDXEyHbz
Qo8AJwtRKUuScbvfBip/V32dGHh2wpqAobBKa9SHPtVQjTem7yqfcvIrUBBYFgRUU1Gf3qVqirvO
vqUMwY7NdrzzhvFVmxA45L0VzSvLs77YKIiyeAFnRnSibnoFH9pxZK9YdLJSAZKIB6ekZ5GApmsd
euvkr4UejfWW7yy7aFmTAOCn5dwDwGhoPapOfs9NSWWlysqkqafnyfRzGQ6Zyq80qiu6cGTvn8PB
kBRvNW4be6VPEpmnXpQHmmbk/nxOfT6dMEOIc1HmRAIv5U6fuppcBhkXoknm/sPsofkVGpLQMrPl
6PWnFDF8lA0Wasil1faSnjt/3Ph4WaBPrcqTpZnKa0kO4YWYKmLEQHu/sCh0yzT/3WDE2aGyhFsa
co+CEsNQdysFR7ab7eGxg2j1KDsk8iV04KciwkouHFWi29OuyhE0jWZIywnASt8uh94U/Yll7VNK
46gtvkJ1NJ4NBwB9sVYjzEaPovpp6RLpZLvJ5M6e5uKMhaOMN8YVVBD5lMx2ebY6YZymqs9DGOed
Iw1ICauxjqKzrJuh7W6GyQctYpwKS69/HzT57E1ze2v4zn1j6iKqxq68MEoOn7m9IczR3sBry6vB
FcWD1KldLFaLbjSbBj57YeuuXCZlz12JqrDhK3gR5Ns22u4ZCdrFQqx7sDcaiEia3Y4jf6OuyL+a
Va3T2mbML4pcwZ1qe/UIQHM9kscRFYiNmq45ecMcVY31g/33KO1cXLvZYr+UdMPEXXU7DkEfE15V
QEXbeYwN7r1ZU4ApMPsXZ6n7WElfnINeo/kTkc1oa69BL/RdI8st1mX+BJsUu6No981Kt6nB2xT7
rfCuhBDdC+xBE8HsvFd5ce80jroTgw20Z19rNPQw9r+0nlmHIit4JsfuMc3FB16rN0/1N7gNuhsP
Rgd9WIW8jWyLvBLFyekwxWbKlUeUgdNLr9X1telbGty/1oTmRkxgulTluzUF8kpkkHrzUm0/ZNGW
cQNVmyAGys6l8Ia9Kl2Ou0HX8YY2BZC9YWunsTOq3VAstGPmFe8TgX2RbTYb6mZfD/O5cHZLjs7D
DtI8ntnrD6TnZBFSujxx6/ZmmykqusRc7TKET3Fmm/55ZYA7B5OWP6wILL+J1nbKGPTegIeo5e2Q
QqVm5X1q9l2TVBR28L3bdVWuEURbA+KL/u3D1Ur3YEwB+jqEhzeeHORnUNbO58KP7VRuwb0x4Z3w
/Xn57hSa/wYg2ofSSc/8Rah9rkCtsj47+lxFydQ76Bv9rHqsPfEB3oecqO2tmACC5qWl6vSBRunq
ZVhrlEPudswldUBZZjb3wMYgbGsRmABcm/uqLQ4hhrgML+vf6jXPaW238VyAVaO1SG+mvnyfc51K
PTHWEZLHKtbzKst5t3vzrYOq6yKlmcOL8HMQ88ZIc5hhK0PwUlbeRdzd9w+IrVwtGuZK8/fDqtlH
X1tQmk5dc8X4UQKBdo33ZOuaT7tm00H2IXs/sBs1d6OmpmMQILukt0WLB7uAmjdBuGlmzSZ5ZRVD
Bj5IldVz13BJTcLkGBDQUt+V7s8+Ev0pPRhl371QLuw82QaZiVHZ5RsbQ9W4wWFEd/DWK6EeJtOU
j5rlEwPT5cMjowiw0ty42CNRiA11lhJAYyH31Dm0WmRIt8Tdb9dTP6hTXlbd3km38rm1DQyogkdM
1e056BbrJDa5vPF55FzAbt9+rltHNPeaqx8Zv2iNKzFYz94K5RsWmckJOV3gZUNad2Wzb8m/jBaK
6B9M5SS9T+AadcsiztLgscBTC2l+08v0QYOJPVptimiWHUUF1bO7VukPIWd3Byh/GIaVBsgP329i
Tff2o03cndi+E2E7pcRz5UgP6edGjHcrqja98kukS1MxY9+Y3vxJWwhz56AgHUjrvl/GxbPFJnhX
Z8MIeLClQ+TnngpT1b71U6rFa6a6y+N77fRqH0BHFbPg/grGaa9tmfNsG2qOGSOsa73iONbLJdvB
uYfkHm4JYdHD/UQ85LPkdQKiG5f+sYCHTnxyKe/yrBnehITKgWULorQy+0RtJdtPUfjH3EGYh+Bo
22UjGqUxmN1P1xu+r5W3PVe9IogzqOW+05X94axOnjB7DdygskbKzJA29MbZQcz26JSlt6MEXcZy
cfdzS8SilxvfvUJ/YdVXsRyc5uZSOnbIip5TvU2Xr1UqDjohCibvpaM1V5nf7s3U45QMcCdvxIe8
CH7GdKqy85+5hJrPqViZUjYUgJvZZXvkjTOdwFWRffRD+eZpvrw1ayMpusW5sqyyeXA6pK+2beZ3
ONrMr72cpnOjTe1zBml6O6txOED9NfHgLvSVYl3as0IX71OD/mMagA+20rKeZ3zFjAJN7+MLrzAn
mE5Ps3THONsiknFgA3PjkjY63a7ZSS9VGzf13plRXmFrO9SpKxJYpOoua0Edt9aUh2UY6UMFS7jV
fZrEkktqV+KZSiPKOVUJllnn2JjiXm2r98Wx8uBm3nrgHqddaXmbjPaZ2P2hjdp6UDocyRpQWZ8L
C2kNeucCLs6hqkYrvs0k81kaMahG+gjAJPwN2XkGuQR0v/V7VfhTEWJTI9K5mowfpT0Mh67Oz56w
xpMkJvOscn5vubrLoczX+ihlp46b8tBc+UaNKmG7KOswBFaRI9xSD+t+8EO8eiJRnoRpYDcawqly
0qtMDUinNr24CEFFasCMI6ZLiDGw0tCbvJK31NYYzsw1g2C4POeiXbtvcqF2uHPGfUbj5itIts3z
sQoCyXjws1jXyXFgijJg5ZB7xebQpOeaFw3+vZS2zuZBW6UEF5gTaHCoot4LtKdAausGxkGTJNN3
49P141iHbuhHCimHBYEPDN+XWfZN1PuWqCPbvcSNeELpTwSumFTnDmKCtC0qsOxq1lM+ON1/MZC+
J3ne9knaWd7T6makII5BVj4gIKn3mp96u6zZ2lhfbdTxq0vvAcOBGU2djw1nFX0H6FiuT9WMWs61
ivqW8z/bFRmD3ICeKNmqWtym2kXxmTnyzSwWXmhidNofpjZsbyVCfkR17rxb2v5pAr5DyRrAZGzw
tR4a3zE0C8NEzd5bN1p+cLbVvaoB5kOrlPWNLZXEB9lVTyZrAAcTSx0XCG5Pi/+BmT6yb3w60MJ4
TpBHVW6EVBunc+c5V+mgvnbEPseVP2plFCjhHKhp246qTjnyGt1tblclzMOSqxE9ThZEEM2MKmgf
TwaX86kf8RSTLI7sVrbaedbQVWmzu8E6+fo55eZL6lRaxwYP5aFwbC3JC8R8Ueep+hVZunMsOn+L
lT8E3CDGGndevR74T1youmRp2Q9zaXxx5wllHAvrg94H1DibbWiSXxZMM2qAsc4SDcYCxRR7cp31
rEX5onP0jPZ6myNEivJ2poSd/KDz5Mbd8Ihu9WGW9smHc09G17hjYfimgg9rydDvDPtJzcERMRwz
rkFLij4/tGx84WTNwQkCmGJ3BIhHno8yGseZnMnO/ppOjYOzu/2izQKFQ1+Mb25pfyKmO08NDOhW
UWtab7vAt0i1XbSwSLs6HDx6ox3eiAsxH9nKZGEIJifxivrL4nfe1YIslJQeE46FJI2gTq9JpJ2i
clb1jbRsSq6zyj9s6+KnUG+5c+2NnFVr6sSFp+nPnSlYuVgqaFQ3G9oEPYJmmS6XhqZFjakXUY11
hSJ/LxqjOQNjR5Ysd8vWOI9yq7WdliKn6A3n65Tm/isHYXmYRfmt0Rs3j2A7cyIBhKG96M26JZ3Z
Ont+9AgdzcE5jGn5RCrbRrF6QWd0EYzsCiz0cFpd89CmqbaEdgZ3Hc6GXu3R0aUFSqZLQD1J8LGB
JGHPN/bJFiAfK7b3lQpENFUjAXZNoeJi6tK73gO8LXvvxRJN0IaekxZHOyjU92IydPTEGENDXp0E
OdkuA00OJ7qMbiA/LzIqKINIpv51z2Lkq/FalHV164DanK1eYDtYlbtzRztxHOmHs3ehMi22IwtZ
dbp6Ffw1A2Y/3gQ9nQvKp7F6hf2qqyFZNPNsid6MS7enH97vn5UD36ehJ8MNRIy2MXwdR3L3WSp5
Xh1+HD0h/mE/udOhtzOy3woupDm7SQ3DPsGFbrfGUn3bbB19hDV5h5EIvJDlRUdYDH3RixtTk9lx
YV/2On4P0xd7hwk9NFaJ5JCAmqTIMLK7Rtw5KwMPGaoMIPzp02C8CVT2HKzmN5ow/aSZRVQgCYi7
SaVRAK6U8NOzmIjBgH3kvonv92XYVtu9oZrH3uiP/UVYojlrEFsUEkdoCLudkdlX3LeosdLH0vyu
mbB7tu6suwHx+fclAyUC5jpVk/fNwzQ+Mq73hlHtZ8lljIjjkbtiuFUVySSY14Ep6GnI1Gyf09Tc
jl7aHEw3zSLHTneTHO/6JkhW4Nd6DtaDKidYlRlrjmFw4GRNc8zB+6J+dKY9j5tzL11b7Ks0XXfB
3K2xWwxfZpo8boeyQcgs/NfA5lSBSt2XqdqiokyvS+bxQ5cCaK9bZlKRPDzPdbGzZHHV1vKj830v
0Vvi0OFe0/26iO3UDP2rZTTyvh68p5E2r9CpWubYORj3je1PN8jNzGhztIPCHHBkRZclhrQ1Tm2Z
RZWdubu2cBE6FuOaqNq8hxH1OEs14zvr23cKfUqG+do8dpU1hCa2CUxgaZgBwdiM0Uld4qLJkLdF
EGRLKHqHrJcl6CON6xkdJt32Lv/Q5ro4m3V2W3YG1a8ZHIqsAf+EyMhsdvXrrqpTItKK5yW1bvQh
0w++VGgEeiAechlY6d11ibepzt+FXqIulXiy3zJLBFGZN4+dubyNlktTFARLWDYojTO8WqHo4OiM
AhRDjvLYu5ikyCfDh2doD6bbn7I+YN107TJqreyQVSB6emmKuOiYXtelP7htu0L36F8NLp5bu/av
dQbri6KgGI0+KvXyPDfNFyWN4qC5uti5jhRXhl/z2KiEXJjxxkzJmrg8J83BQnmC/CMN9uvo3zN4
6ImriHqcLIUCmcIQ3vTTsiKVmVoWTMULGjIC/sgZyj79NX/HC4jEpVzhyDJfhhxRVBHr/nrb99YB
KQPbaRaIfY9Ahw6V8cGZZORuaog4sseHeoQ6E9WrZRb9cTNR2dY5/J40rnStu3cbdy8tzf3hp8zJ
It2X3fZVzowT4iLl2Gr8YxuABcynkHvNtV9HByFVEEwoULY0sszqqpvyd49LMVQWn5vHSPaKBuPY
T4AFLpFDmzFN9+1SnM1x2NkdGhlZOiqCjt9nNvrlfKnizGuaJ7usEXHby3nIBp+LY513aITf+tI9
1el4ZaTfvInnylrEZ1W3AlaRJ9CeACvHLjEkyRch2sTx7CjXi6Vvlectd++XiR9XMMskHXJGp7re
p+O2JbnXcdWWBUTi1iRmuhNu/STc4GiUUH7EjHr7qirgNpdxZac36YJ+dnPrB63pxlW+Ih3ukU7u
tNyVV8jPtSt/+Kb306tmj3GA8TN2ZP/h9c2063ABoHHSuoR0hDrOZwR/oT0337lnCyb6MpotSx7K
Zvm6bPCh+SV6VPaf0jYTw11uAKFpJa7eicN4NQuHcl4XDs+tc+tQyKy4FnO+XRm96TzhjcqQeto8
LfYXYpjeWnOyDsF0repNHfouey/bekvWXl+usP4hxCmWilqWlLFlQAo9XVEifZ4Vl8kyrNFaYjTZ
OvcGTdZ1rtYElzGlRGPHNT2b247oJ/2rgGsgyg0yskuHg7XWmFc+hzYZeP775Y7A1WQ25N4sf6zb
i9K/IpKMichhsaqauLbKz9Vpdn5XMUCOTXHnbkMV43EcQnesJyCs/MtQVNox01y6H7Yrj9P8Scec
EDaWVn3kynTjurGQnppyuwfOtOJCG9sw12UFhK81J8bR9AqhPYxq8+gV6c2oufN+MntxXdEYj35+
eZ5TJnQnP+dZxtmvNBQ1C2whlMGradcHtRVD0m5afrbLorrm4192mnIOqbL5H23z5kkGCydV56pX
pb06wbQz1yWRlefiJainyK3TIl5tlI52fQHTfPOUGdux5E3cM5K8u5pI0jI766gblZo+6AK/IRAw
3bEefQTwMGaLm6Sq9DM5TPsqyPjEtiK5iBetAKcQofJhYbSxrefbyd0cP0pFRem3R9odUZ7nHHVs
0mIw+EJmEGOBjwDSnuFTh3yQYbvp23WWtv5hQU61Y52qGLS74d6cCu0oYAz60K7IdVvckavbtz8H
tOor6AqV0O8UZqFmIz75a8nLzgJSRNv8uGbOwRU8hG04VnslyqNRiITqrAiPPzXlX7sSp8pFB6dc
dcowIl1vMEW7jkLtCTMXksNIX0FUgMVN5l+ed3WHwmq3BsWjVAUawSarvw04drGXgX3ND2p0+thK
Z25lOTw3TE1iZW6WktphNM3eaZmgLRpfAvcL731BUo62qw5XncjKwuuds3S5qQDB5NleUY/PaoXo
BUDoPV6EoLfPPcCsxa0n2jbUPRRl3IwNRLN0kKpigzHxhiq6xo0L/NddL5uU51KfNnATzLTtBDoX
ptlwDUD6o+0afElpz8FrMPkl22AMt+OE8avKNS1cba5JxDLZYSVMPGZYe0I6bh1Gre4PmmaILOwM
5h7b8Od4yecxdGUbXGNCQOSkCppOaOzKOVnRikW9UXjP3sI9PauAEGXGqeMEf15HW+/meVx7qrlO
jZaDiTsoS3Ry/PYF6aIw4+Ua88cFd8R0Wd81vW+Z7vyBUMyWDlyvn8H4t1Z/s1vMybUbo5kTx2Cw
8i8mEaTxFHDMT0uvdpPdF0dzCYiWXPgjVmN6HLmXP/nh9snU+LS2eP5EGl5Z6F+0atA/cmabLkzT
Kv9s+1ywTYKI+Up10cYH+e4M1CHllae/SbG5e7cZ59fWW5aXEuw5qlqLbqayq065C7jfCzJpkClb
X4nwNa6BhJx9gQz+UXEQ3qaBeK4R9F2h9mzuc7ab76hGMXIE7AmxE2gUACgrfxmL1kFXW0zbDZFe
5XWFZXBnLEMfFYYjrtdZda8Kf9lp1up0Bzo1MNXSYI5Y37wm3F/G2EDesl7e2WiY41wHSxqcXjvm
Q+Hd8EConRHAJ/AD09tHxr7urETtfDVbjLWM9Nn8sgRFcVL4LcGZUvt2RdSSgUXO+iloN/vslMb2
uBTMI25lLMwdzbhy1ZrZrVcxD1dt5u7HykcW6EkfI8QiPyZnUHGd+u2uTd01maW+7SbykFBYK67F
eYtRzRoPdum3R9PshtfGdNYruijacyu29EOaQCdgQE1muOCI0uaprpuP2QPItgVuj24bnkcNYWo0
aNn2oUSLYkMY6R6o1Dq3y0sxlNqbt4wpm5E7HsxaV/dDZmexj9ckLhpR7VHD4/4eAnke0mHhCmO4
KIf58vL0K1KteomGibmIGa830zuRTvNBNw37jLbRi9YF+4shveq94wM4bQ3UKxDDuCCjbUf4ybJ8
kGz4yf+0eZElPQFttBU4ZuspaM7pNjjgmluWWBm9hpWW5Rwxtrz7RYPwX6cf/G8otDAIKiTC5l9L
LY5D9flT++On67c/aQh/+77fmprtn1FIUANxSd1AdUffxu+KQM3+2QcusgKCAkgaM4gA/kN04dg/
2wZp1Zd+n0tJ/T+1hfMlVIK+Qyc8FYfUexp/R3Txlxxg5L26TjUGxU4ekIbz1+Ro2c6tuY2ZFtaM
D0AQb4vsLou67odjK5z7SyawvwR50nb4Q//p07r7Vdfxz9W7f40jufzhhmH63KKOxV/lrwF1xbbC
FeQafAqcECL3tRE7Ig3kjhKL6sV35gCSMJNFhC3YGKCDSdDphi49Dj2xoiR99M7lFnNnJPQ6LJ3W
+FcDs3EOdFwOv6wsiA/dsjqPM/+RnKrXaYW3Jy2918986NCnRJnCMZe8Vka9vM+z1tJIp7d2WA96
mmTSGb9I3SR41i/qkdgvYX4IY6J3qx2sKd+R6IGDTBNmm/jV2gFgyPUqTfPgvl5rzH+bnVP8q8E0
QeXPy8uF43W1ynnTdF59xOWYf1Dt1/mvKVV/64X7f1X/hADpX7+Uj+Qp/5SoYXwbhRr+rIPiG397
K13zZ3S2AcUiAdSixfv0x1vpXjRSZCd5vA7k5V4kt78LdQ3vZ4f/iP3LJZVSJwT9DykUXyLXkZfJ
4Ffw2v69t/JyzvyTEAo1sOvavg/eRBi5z6vxl2glglvWssB+E3d9yhHvpZG9vOEdGw8NdTaEfxSx
OEFIiy/VfFGPaO6j6WQxA70eE2kNRTvb+HH8Ypdu3vesAsmS1XBnzNhsWeiQ2baPZmrpeyR59y3e
JcRRa/RffOYTpfXedqsUWT7+43b6lKOSn5ym3fDTTjUf/ADb5t/+dDH848//Ovz679lnG7+Nb3/6
lwTjzrjeq0+5PpAeU43/+Ldfk7suv/I/+8WfPn/5XZ7W7vN//Y93WnDHy++W/VUzfjm3/4MH8u3y
RN6JT8lf7q35+Ola9Oqz+ovu/PJ7/PZsOu7Puk9uGVJt7oZLOeYfzyZf4pYg/dIiGdC9tD7/LiH3
fjbsy01ik111eTB5YH4X6bk/06NDMLKL8JwKUdf8O/cF4aF/fjSpIg2IZcUyd9Hn8aCjFPznUDVb
Y1gUDcKpnMiogzeLL/yZu36orzwBB0xQgo6kYEVRS+VB5OUPY7mQQpH6O9i4fV7xFUUqwcEpakR8
hvXNmYUbKr1P7AaEE1L/bNfbKWV/wujxqNrq2/y/mTuz5caRMwu/yrwAHFgTwC03kBS1q6RS3SCk
WrDvO55+PlR73CJEk+72zYTHERNd7komlkTm/5/znTL+pWOmGgzzqhHS3utTiAXgGRZBH/5oQnXH
l+IZDAPud7evAbFkX21/fLaREy+n/yf0kGpUoZ/zGnnvCXDIbWCOnF11C0yKZr6PSvUziWxp7Qqp
XxctfPhI9uKVoiv3TPiG1sG3QMaXaES8YK7rrSqD4pSvoWfV6cbEv3teajRej8OIUS9GL9VTd7c1
5O92EP6yelqRelTSnzSKr3GefLOzZI1OYl83FCK70N0PrblRfIZP6uhdNkrbSVwNeZOS5n/8rKCC
i1IWhhNjcuGg432xpds+1+5GMLLr1spoiIob3+tJ46uDH2TmPHk6vwTNIU1bQZZBUMvPCa7/O71w
2SbrUrwEc0Ad1CRe1gx/YLPjYxu9l5OXLCkA03TI1fVMeUkqCcFZ9w3L7XNVceeCSPSw+v33bjR3
oxXmQDLKfD3E7PArV0wImnXol/U6SeM7yR5fxo7rpBrcIxa+hdE0902d30XwPJbEICDG4Dyy7CxM
5+qom0tLOZR9U+9jazkUXbFJTOtrjU4tixt0Yy0qcjVAZyCN8rLXX00Z12MnUb2PMWtBvHpnJz1c
WeSKTA57aW0POvGcGT1JdKweHVb9nurmIhQtojZF0vYgqeJd4Pr1g85HeZP2mopDVOv3UC6u6Xqi
bapKHd6EYIc+JnTuaUqpEkcXPGvqEuPysCRqrMb/2VRPLi3lRVogqaNOixvREOjJZLYCqe7uwxJs
AgIuh5JEuAh0jayFFl5aUt8M9KPobvNoxp1kLPyRh11AXDFzhSh5jKchRTxulq6k38acAMjUgIlW
KHtFjx7isLwz8aou/KK+S5SbAWCTWkTfPqxeJ3Zts08TuyJkwDKoX+CGU47K9OcfoIoiZXPEucNz
LKjdlN4NBznu1ggijQcqvpRGeGxYMf4YDUWwoU9AbRCVx6O1De0IyXc9B1cCZQDPdkqzcaQspVy4
hvly0xkdXUUAKBw6v56f6W+58Z9y5H8OzqKKHprPOvM9HjxNFC3LqAk7WRS9E6ORrQRGBMpfLHBU
mf64EUm1tN34YKXJQRovpdvOQIG/p6/IbEynlVa21OnyfLjYwC3BomNPcKK2vdbV5OD5YlcUyRIf
9TpzowuX25z2FbMZwwbkewHKxGSnM4MtUmwEjuFyc10CEhd1KQAmPJfRbY1sYlF2YArtyqaYXdiT
6/qZVsd1nb+rRbmNDQ6t1OPhFGxIWL0ydP0ZdfYqaa4AHzxbmbUBbLTVcphZduGMP8iyp+9FAcEc
qHCPrEfYS+7TgfP72Jm7PAvewo5Nv4cop/DXrEZrkGD4b3prxQf/W4+MbJFrymEo6BLyw9EktvU6
LAArTMpZ3+/eCs1+SjxWzUjWyiuqqBL5Xjql6/JrWEH50PmEOXmj3Pu6Xi1iekVO7OXhIqOei072
CXcuFRfryR/lZ1ghPGSldcP+b1hmlr/HYrTJcmmbC9n4G3unpyzh/453PL93MX9umv6zHb7zM7t5
w4g9/6uOtlb/T/ZSPHD/fiu1+BkH48+jPT3/+39umyx24ISN4SafDsVsc9gd/eFtkCz7H6oK5tie
li1BxOa/9k0KrjybfANbUTWo7KzD/9o3KcY/OBRrgM0ntr4N1/z/tpD/XCS5Yv8WBssIH98rQycP
mHhqFcQ8fxehb8fvcaMGFJB4Rp1a8neWDx4pLWnWjZsPl+PE2jxbLv4YRmHHaFhkJsGKOh5mGGmK
q+OAKBbxRlbLm3h4dzWEGv5djCT6/GC/w9U+LBZ/jEbJwGAobIv2bLSIKSl0livHKs0bjwyVZVB0
XwOqb0uTvuWy1HP07zJ7wkGhZ+XfhS1hc27ymJrBdT76u7580LEzbCgbv+M+eaor6fnCb5wu7Kff
aOms32xcNQ51x1dE6TQyXG08za4NYxgT4FLLcaLnINNX9F4efaV4KhR1a3jSQx6p9IQkvmpSSHcn
tA+y2u8iCapebgC78IsMUyDRvOd/4+9FfP4becYIyWNbLajsHP9GX0dmiO4B37Wps6UpoKc05aYN
qXawt92D4/qKlmxh5QWxpSGGMl9HX1SYTg/epPTRP8pS8+qXxTdat4+jl26zbOzhU7rq+vxPne39
f99xeNQ8wbxpfBdn/hzJILY2NrmaHidNJ0+Gah0EYEw16JER2HzkGUq1iEr6EyO+sPODT7fq02Wa
mLmCQxFmo+nHffgWyo2VAzHJKydmmU6Fy3skvZ4fYv6acoAnYHJ6ngXZqto8744yWaDjTK8ctG5X
zVBtAyNylExc+Mwqs10N56eJzazqlP8szeK0dzwVUSvJEKZ+5ZR2+dNLrfy6QjqAUoy+oZGYsRNZ
obcKhthbjYFHkyYsH87P9Dem/OPVnH6CYnFgJNlP6Pzn+CcYSWrCa5NKJ9Lt6BAFCNVKklnerQ6e
UZ1gi917dTe8ANmUFq3kKq9eZCCAihvrIBvUs2j8xcHPNif6bW2bmbU0Eq3fIbfrtgpl5hzlgFR9
60v32i3sm7wwk2sjNW1HidrdGIJ983VlAQQEtXGbK47SiNsmlxqHOjSIAs+8hfS06cPR/ZJltbKo
Q++ATU3b8jMOkly26yGSjI2r9N6TXsv6srdCf9npMI50N7u1wF6udWBBC2OqriORiRaV7B86vKPr
zsx2dL6VRacCRBXAV/w6kpCiSdFGtj3aY3r/ricoyBS0pJaLLg+ZkaZ26lpra/tgUA89fzu06c2Z
3w6DzAlDNwmE40U7vh1w2qy4TarSiQvAKmroAyUJ4WSwNDyYrFpIjKDdTFKI3qKFnud+45hpqe/8
QpMhShjPTaN1qH41m0aBRrDEmJhOlaBakD1LWg6td13BivVKjwWZKUsvYCbwDZcgDUtShb55YTos
grDZ8hGBfaGhyPVk69f5eZ56wahcT6ZBHkBCUI6nCTCpN+iClywgIHBBo9TX3lg9FU388/xA83V/
erzhW9gon/mvrs3W1A7ifZkBHnNAhERbCHvg1Sy2jAOVBlYtosNrRNDxKzKhS1HXp+ZIxY7mpExp
m9f7eI6ylkG3QnLuVEEW/UQwfM2ZUXl1IXFeKKDPP/dMUlcpVtKWZrX6NNLUuyGvxs2dMTXvDHBm
C+Cqjx7bDGTH9InyH3/5olKlJ7yb04FFaMM08w8rsCK1btpFcukgNNPXUET2ChCawBD1CujjtR4p
kHGTC5M8cTkZlFaBSUTVdDePB5UyNBJ90JVO4mnRyhbhQaejvsBylV4Y6dSyLFSM4yyL9H54S46H
MhDk2gUSLWT7+U9viN40sxsdRG5LbEho4bt+h6z+FzDBdFkl0ffzV/fkREEIsJPCBkuG2vHoorBa
k0TyEtFShc/dIKKt3lRFf2GWJx4aQR/YktklA+6fp63aTYzSwU1LJxtVtBxj+hwQDYwUHed3rDzl
ClaK8xNT5l9unlNMx8ZkEKY2TgDr8cyI2y1pdkrYIWrbeBFevFTzCsi1zeo7xA/DQJyopIl8JzoP
b4dahq9Wla+7WmT4XTuMSwNKnQs/6sQ3WKi2yknBUM3Pu1fRSLmVej4325U3tdnYSEeGt9z+jpg+
XkBVwG4gN3c0ECjPERt8Ydd38jZgxJ2abhzuqcoevUsmuEyj7DgJG134gDnFcZPhoIr0BkPIe0iV
dHV+vqfugWZaFjsO1iQxf41Q4nusmEbhQETcq0X2wqn8wn0+NSWNVYHnV+Atn2/QPBE2sTt2heOV
vr7R4REimSmHTacMXz3Zu2qkCwN+OoFMD9aHESd4y8cFybNB6JVTWKmX5e4asUx7m5ckKCRp+1YZ
iCjXpZmGjp5Zxgqo8NZgK9eI6BX7yw3k4q0dGr3jmtVbm6jXHi5E/vdavw3N4Of5q3/q3daJWBFI
6KZD4GzjPFQKEvC2KZxICp/NuL/uNMyRoX//3w0ze6iipgFi2rSFI+iQYgOMll7cR/QzO//CKjJt
D2f7FfFxQtrxlc/i0g5GCGVOMI7fAw3hbCvdxo14rlErnJ/UyWX593eOihTggt9//uGz05myCs6x
KpxQy2IqqIcI9ghCS+Wmsoxr2YpJEoi3pLZljml4D+dHP/XeACoQlMMA8/xm83x8xLo+CDo55xHD
awjwRljte5X0+YVS46VRpj//MEUCNXrVZ2fmDBbgNA8Qn3eplHpiR2TJGthfm4Wfw9vs2UCcVLhV
oeVOCZOkzbpXGz6iUoV3pu8+ygVEd8MGVXf+6p28d6TqceUYlWTq2b42FXg0xtzMHXfsFQeQvbce
h4eUbe2un3ADLgQdWVTKNkxjbecq+tOFH3BiY03Fh6WNBJ4pd3J2zgkhB/WwSLl/ufItK+IXyY/Q
7ka4Rb3kC0TqVz0PfoFuS9d1pOBuBG54/idMXeH5u8JZ2dbhLfEzhJitUlnA44W1NXcyo3SdsYx/
Ajd9aNPexIAkITnzyVw2zPi+6EptDy6/c+pWXePEBCXKOXVFMSW6rwbXd5Qi3XsVWL2sauNNb5Mr
kIP2LsAM7CbocpnS4wLBf2MjddvUrfRYlX6FUKh7HiRo7GlvXPU9jOu6rrIV0rnIMTXYEQpq91Xd
SbuYSISvDTKtNQ+DSxoOQRIJd0xII5p/SaGHpGItR2BM90eLHqEtxCuR6Xd5ae5CP/P3vm10K7Qr
ytLvkuvUy+uDLpPLAgBz3dTeU98CAcgjbQ9qF19koDmRXxRLyEzhMhkFfhCJHhtoZAq66VjRRAri
TSsVjyIY1M0geWLnjtqt32sY8zOYBn7Upa/KaMOZyNyrIik7BzAHZiHLOiA7jzeDDBlT5MAvVEIs
CEGolX1UWtJUqPiFevI9qKIbLR12AfiblVfZWI+y0riaeg+7zNP/+pd/iryGNwGfiw/y7F0H+qvZ
iTzkTt2lk54UCzI413u5Cu5w3Dzwb114CU98l2G70BmeFD7TWeF4cTHBBkk4ynInRZu/JPMUmjdy
cVeBRzW2EDPq9MIUP5W0+DATNqhqFFXZWxm/qw8f1jNioeIhqkTGJhNTDzKdaE3hC/g33I0FBq+3
puAPRRvZ69w27pMk+Zln9YGfll57aq4v3NyPd4odqisj6IdbOgrpuy6p2qZRBKYAKw66C1dp3u2Z
ijK03FkmWKWm3OnZAjlYSTTYtpc7VZ4cLJN4316q9zDDby0tr5alRSCaG5IHYxfqr1ayILh0zYW1
4sRSAe+NHQK4HVYsZbqVH69bVwCpbUBAw5JeGjH99I7UZn+EbHh+UZoestn3GxnBtB5CnaPiMFuT
tAoOWZf1uJKj5JsAh8CB48IOe1raPw0xyRR0iwQ0db7DpVpRNGHZZk7Uqc9VBxTcT9PnGOgZdRki
Idj9CE+7NyvjUrzhqU+dmD45MgoeNHbzjw5CdlvD0+iEVbCPLNJecvfJqJI74kbujMwAiR+2F8JW
p5fo02wNHuLpOEHNaHbnIotIIJm4BCeKEI8P7vhY4HYzg8je6ABUz9+9U5eWRgL14Knb8am60eDo
z3rLznHyizuI2hFeyGQZaeIqN7MrSTcftUI8Aty50Ps9dWHpXghLJWqbDdHsqTE64WcSVjWnVRZU
ete56gIZz3D05+COYZSiT4iil/OT/X0inV1aipQGsa9kVFN5nl6aDy9F1FYJFnufUUc72mGiPoCY
sVnHjXcNHzXkkYEUnz55DxDYUl5apVF0pQwC9wwqhGVk2sWaomqy8bphXHrAZhE3miBnJdDZyAu/
63pOLVCqSPvoqmUqNGOpVOWjGRnvdlS/mvk4CX2VLxpAvEWj2DcjCDoI2EjKrcx/yzXwJxOBglqj
dUWdBqeTHvkrslX8dVkVJFCYpbqZ9CWrNigez18edVqXPl0eSmkcIkkxQbZ2fHkMtP653buZ01cJ
mylT0hfqdADLSXsqR+hZ+tCYm5xYgmHaHfiSWnyDC0BuQDw+Akpf1Y1frc2M7I0xgxdnIn7sJOLA
w0B/FcgeV6FHZEgm/EuVshMfJqR0qmVplCHQuc1ubA0CxYcmzFdCQP0lo2yCp47KqgMCfLBy7mpT
WNaFd+fEoVGhz0JPCN0riM55OHcMQJJOsJE5ZafXm2YKagLc669yvsuUQHJ5A7Agwa0ruZs8DpQl
+Q4sJbD6ISRqXwhUfe+7+rmBi7zo5PE+zIW+J0GowMtoSxe+pCe+StMmAYEw9RNtEgkf310MVl5h
NnrqyDaF2jp8IqenJkGKnjchS/30j/mZ5GAocT6l7RTJtlM75cJ36fOCg22WvQqAuClqfL6i9mEx
hbqQmYAu8QrG540sAw6vhnUNkyAd7EMXsIUlgujCZ+rz+QGUqoV6jSKnbvMNmVakD+++AR7BcPGk
OLhasX0rtgOzBSxTDWTJe4cg/shTusAChF/hwpw/fYtnQ8++IkUVKH4ix3wi62Ebuf1uyOgf5O2F
O3xhmHlJ3GrV2DdJVXAyzGwpZH25njxRl+pNnz7402xI6DZZR1knxPTnHy6kBwO00UIuJCCQcufC
n7mKp9yS84vR6fulWih1TLrdfCeOhyHprBEWeD36FNFGrfVHX+g3BNe+4w+6azxUJDS1roqy2KqN
9bcGn3STSO3Zd2rTpf4wxzxuaw4DHoPn0n5SkzRu+GOAQL4Y8reiLnYeEKWlVT6lQ7a7MPFP58zp
+n4YezbxUJKgXHmM7aEKMex4XYqpU8uhbxCrtG2fCpj8vSU99RUsWOjZ58f/tJROw2MZoG9JhZWu
x/HUyanpxw6Dj9Na7/5AnF3iXXXFrRqHW8wJFwab5nL0xZkNNiv+4GWTOECbqZNg82oh2KOiw2hC
pCL0gPPzujTU7LF1ZZqHHA1Tp5LTRdYlS4/VTwGCRFH+74xkKFAuUXdjiTi+gpre5IVQeEGa2tTX
uRAQVmQ82rCdhhtVYLL8G+PRaqawRMgzeNXj8RI6kkgFmdlgY40KVHIGSmhpGxek/KrBAHHhCT15
JT+MN3tCzC5qGzXhpgVefmcq3XVVgiEgJlFW6+3fmRrtBbKXedvnfZRwoDoch27qKAiFF7ml39jg
fCAdd2wPLzXTP+1Jp4fxt0IPKQpemdl9A/aBAd6e5jWg4RIC3lApbhq7XlfFCPgHPYKkfTk/wc9f
ZTr31APxQ1NbQiM9ewP0kvCtGjugA/BlmQ0qSDLXf68n2KSX72A+Hwq/wLMfD+u0Nh/jtrxwuJqW
stkrePQDZu9Fgxy6k3ved8AbyyAWW50ORWx1D+cneuKrwSPDCY6SNc2Duf4wLuBOBz0Xt1IUf8/e
nCwRYoQuPJoIrj5PhyIhAnWZnSDBxbPVs6pHlu2IPaxQpW9BILuocBOxYUdAxGu6rjrZvx/AFxNQ
MnwfwPOvW0p+K9AGGsUv+TGSil8Waa2LwFJB4lthuasb6mtxkT9Gsio25lhuB7W6KjLtOuzVexTH
GYleot+1it9uusCAPdgWHRZXEJ7s8SX0zPkX6lPVgVQz26kpd2+8MoWmge9wkrw0SCDqKEuhlfOc
0yyH1JBrUeBUxMX+ylrZ25axbxwIutq2qXTXNlpyFTHSKhNInSdbo9JoFhAI7crt4K62ld3cjam0
7lo72ralojqpyeyjZPyR15F+U7j6V4/61qqn51sYoI9MorocS5e+aAQpHLhJ34xY9I9wY7VlZntg
/7R83PYemQJEiphbkcP2njLAdl0rkXiCnRzACml2Y7/NcgiNdoKq0oybgmhL3XKa1HRvdT1RHFRy
EwUMjYVucGoSChF0PuiOwJVf86p56iRXAiOm3pKbu4uUfCBkFlbqpqxySIo0PF99xl0GhlodiMmq
KfgRozBEcrfCee/e+67RLsmqLPc0y61lwRu2h1coFsZUPOz8KPopjVqxF+qQ38glW8+mdiGge+Xa
Bp2xFp4aHixSFZdyou9K2TfWuqjlXZd6B/Td9H6SuNsR3tOuU0151AbvzU3w5YbdI8b6bh8o0Nna
nOCW2oq+pzrcynYs3zlmQ+0WYFqonxMSNtaOpsUAf+Vs26EtWOsIwvgGRsNiEvpsbUUDMBIqW4BX
SxuDx1JAV1h7YWisaBtrQDXSWyrvE7bKxURBdosJSDszvg65TlcDAX5zhTgHsIeluZs4rImkIUOj
Wyfg1boyqL4oiFwQnWOat81EdZSEkA8yLeHRN1W/TagleoQhleBrsq+ZVcUbj6wNlPVdd2/VxMnw
TDQ7qXKvczHIL6TRGHtP9YgBBeklrbMmNBcE7Syg9LoHAZYdtIrefTNS8p1SLny1llEBaJs2FXKx
bUmnvRZ6EZWUj7GKT37vha36WApImmq1sbon2lklmLIl1VQI7Kyt0S+p56Zkdub5VUKrYifJ/dqo
KvhFGTwQW82eTbneKkmXvQG8yHZuaDxwjo6e6W3K6qJFAQmDQ9RvvpZjMwAq7ULSq7qfhu+rAOP1
ri32tlp01koicYyY0+YpGACcU7BYqIm/rKHGQ9NdJppdQ6GtxR7Mw6vp98pVISvo7gAiQzAyx1tE
gSWAdWkDFBA0n9ZMRPWqKVdKw4kNpTAW9HS0W4dsVoklReq6g+p5b7XcibVb831NNANkhlp6IzJq
5GWOZw3ICzn23JgJMVu5VjaElioDtl8tGdWNDEVvZVheORLeWyFR8rxCdSSz6cJlTj6dDO8qy28l
KW2vzcRu9xUoDWWjhCSfJUKqHoNBUnZ6nBEj1iV68L3P3FsoJtVybCuxzlrIJK3syvcSjnxt0YH4
XQ6JSA8unMe2q240H5imW6Q/wEUQogDe01vnhT3i6Q8MapJu7IqdUhFyjjK+7G6Awj6QUrCsak7Q
NlWYqygiazvJISgXhEHJkX4bNeEdUsX7TtEJZ89f8jL8UQ4kGUGNuTLi+MaCkWMG3V4fc0grZPWt
TBNSZlMqL6RkUpaRkWA0VkglOY73AzIbZ6zIkBfx/SgDDrSCMl2PlRSvOH98RY9QrSDA1JtIVl5M
gy9GwcZnOXjanTX5VwAmKE7v13fU7H4kFs8FWJBu1XbeTvF17Nyd/KzG/GO7JtsMr9UyRspWF+2V
mwdf0kZfddpLW48oMcvmpRLJiy9zJsc5xCFZzh8AFj0SCn4tJSmu+jo7ECe5BpWM6Kl4aGv9XSf/
bNGJbk2CIE3pYOtxZZTBvpdql1fs2W7AhUsE+2Al21hWc50Kb29aqbFQ7I6wPWpR5FdSSBWlf3Ch
qbl18jNsuYD2s5/ZyyK3AUUEG2rdu0z3f7mh54RJde3FsEBAZsBW/inH6RcE8XBblG4/RupULGUX
LxCNhdojAZpXfP2XCofSITAciuc3mveq9DUJPa7/0ubiWotMsB5dWCy7KL0D2rm1BWtB78XpA/kZ
/TIak2eNgIpusBzFyG7pFS9FWxuTf+a737pkngoPIEiy0gPlVdKrez3qsx3rzKKxrG+8U9+idljC
h13XxDi+2xT8PD8BJ1Jajmc/CFdsJKW33pIsuq6BuZS1EpNxz+PYldJ2iPU9qAVlq/EPes3N7kIP
ckShG/3KlMtlZICJZUOyIkM9XOmDIJrXGh3YUg9Aa34CUGj3Bb17jEhV54ne8UUbVF8Hn/THeyPR
0zK7J/Kv99doJEEEBNG4p4L56/w27NSxehK2kxGDt5SN3+yw4PYQBqWBSlmolgeSqNADovOzXtXu
dlDlW9S4z6SIbYl4vXSmPnGwnMICFPoRSGXoWh0fU4q0byUeo8ypqhIvnbUlhmMZSY9Z3N3YrrjT
cmnnynRUKwhnkfipBMZ+KM17eIdXY/Umx9IKFMH5y/F584tKF1P8VBSajhezLX9HPjGwAih8ntsu
OxVIR5IuJdSg54f5vCklOnQKIkDLhyN4rpSKItW13TZOefBroDPqQsKq3o8PLVggufVXWXGpIPp5
YjLqGV3Gg0PDhFbC8cUGcVOgDaZ60hliZyntxJK/HiVjdX5iJ46CU7cLCw8dSA2v8/EwfhjIKa3T
zGlBFnu24SQ+QQsV8JhCvXDKPfXkMhbVXVmZ2kDmrIqm484PSfZFmgGEXwgwGMObmj7rFfRJLa1o
Cmn6aqC0nFuX+p7TX/3pjPTn0HMhJog5Nw3AmjhDPFx5Af0DO54+/fmugwKHabKiD2ruW926cJ45
fX3/Nef5O1OBtS6Tzs8czbWflLLawCvcNEV6o/b1H8Fc/7GxxJgOopT+eUM5PiHKP76V/WhEJJxT
dpJSjpqacs8RBXNSc3v+iTmxChgGrAYsfxr3cd6C8dRMESPtfafpmoWwXwhTpOWkbX1wsJFk/mV9
vEbN25gsb5MNnsPn8axk0ZhqTj6sw/q7F3K7T7JW2pZW9D6WkBSQMkBJBFrmFf5emJd0oCfeQgal
c21hqeZXzColEcR4EpLJdNfGhI5APUSb0MTAWTaKfuFN/LzEyHiPpnqdiiQAj8vxRIe8aoO+LDLH
b0fjKjcgniYJCYxoKIJtZCDiItaKgKOxFo/n7+iJk/2HkfEYHo8MPYy1wWSSZmXtpu6ha+nO+SFO
vAZTDYjbaLNOY806HsIDch6PAe+fMdRXqdha+Kg5ThhCuzDQiadzsr1Tt0PRqptzk08i7NJ3O9YY
Kyq/qsVDOUQ/MslaA9K5Mitx4e0+9XhMSTiC3hXS6/nbDWy3LyN21w4ts2VZi02ZwdnsL129Ezdo
Oh9OeBR9Mu/PvgXkeI6DCmrZQZLwrZykiYZ+f/4GnRyClgDFetxZLCTHN6jHtS7nuJKdPhiuRZIU
C7W2nv67MaaH5ENN3lN70Lc2C1Q4cSrAENfRpabDiRtiwxpHvYqYgW/a7H1F9dLllDNSp7ZljKbB
jzbXt748/I2vM3//5AfkoIpmeHa52t5KelkwTmqOz20SvrcaZnNU4+vzl+z0fP4cZ3bJyJQk2CGn
todURwIm2ALVs54KKvrnxzl9+/8cZ3qtPtwaqRs0NHjMB4vfvWxq91LiX2oVnBzDwF40+alsY24Z
aAZRCtudvk8mOdiuui3KS1uM00PQmaSAaLLYzGqxuTVYPbIECsC1tA/r9NC2+vb8lTqxklFqnHIT
MYkyl9liKUPKIo+bci95AL90t7mewAcFyIvRvtTOPzkbk/4c21pN+dSnU0o3Ftz+1OnZn/wGAIRY
v//6dFDHaOjf0YOZc5e3YmeR3UYiddAh3dhSVkC9azc6HDkCyC8Uqk/NZ9r8YakzsXGY85cTor1h
ZzJj1fL9WD14UCnOz+bU66JjDzF1/Lt0qGc3JyNsWXhGy80ZksN0qpx88QSiXNC+nBoGCQoxjSZs
NW3eiI8RkFgeEeGORu6eTtgiSccQ7MsLZxv1xK6Vz6XJ7pzuCZFss7dypBZuuTEPAEXoW7JyiWHa
EJy2yPNiZebGRgpRoNkmEYfGzqCcQ46x01WvkYBSJxSIxeky+p5AkLCNcaEXCXESthNl+Yr98D7t
9Mc0G9eSGW1LrQGDd9MaxoUP5InP8dEMZt99uJsoAWwtdWLowGrxXuuqE8rZtaqXa10tnfO3/+Ro
BlI2DJXcn/mZybMbOTBzHuaANHl5vJWGYSH5hJFkvwL7UpPw1EPATuNfg82W5qTHvmcFDCb71GoJ
0iLxfGGKl78zJeim08YQFeXsfJb6UV1ZPRewh2/GC7PsZR+e8AER8TIT5oUj2uk5/Tna7A1tW2rO
ecZoY2ZuTG1wDOnZVy9sN08Pgo4DugRfzwl39PFb47ZmQRQcMhayjtdSei/bGai04sJUTq3T7Nj/
Ncr0rHz4osXtKFemUGnLhe5Ctq/G30CKfq3o/+V0Zo94jji6HTQGarVsZSXfY/XVKNQLS8HJJxul
kmbhEaL4Pzsc8K2DHd8o0z6gcqTulyYKJ5PMFeWupVTYFw5dJ6/dn6PNvTRoF+CpdYzm6fD4PXs1
4gcdLCJim78sPkWSaU9fU2Qi9BXnD4MoZMDFYuBhkEkGybpNYpkXrt3J5+3DELMnoWo8SwbByZNg
wmTu9uTVrnxCm86/qCevGYZdNp983ND4Hz9v9HMCl+5Gyjn12vBlnBvZOpc5FV8yQZ4eSEcpAHiO
Y+lsOp4+mKkw+YrWtNx6U4CYrZc16Vd6cuFr+nkkamsk8LA5oN/7qQSVqrktE57JJheykKYVu6qi
Q1I0tyEH7/NX7/OXjqGwiyEV1347dY+vXqvmvgLjOiU+3txYxfCM/MHxFf9Giohl1A60a9OwvjDo
5weDQamxQRNCqItW5nhQEtZikaQju4VoXMvmi53FNwnxeuen9vnVZRSD75GgUDnZLY9HsZUGzXbC
/SJCbY2lhAZgAlHshZBkqgriwj07OSeOzVREcQR/Uq4XmMoMjywN6CLkvmA0iSX6hV2/Pj+pE8Mo
lNN4YakdUqCZTYouZBz54ZCw0VIJiZEOzHwBmv/CQjT9NcdlO+rt9M7gM07ugfmRgVQ1qQoiK3G8
SiaFx8rl+skKyZv4608CFnF0aiZie9iNs6+sl7ZxUNtwLJKMNFYjXymdcYe55S9vgCd5vYYXgnM8
+pTZGqEAg9dik3CkMIzKpWWgkQwk48L36MTzRmwWABtkrejB5zLJ2iI5oa/HxIHlvzbU7JDI9qEd
irUKgyXV0/fzT8Kl4WZz4mjdufRtE6fohg0tiVtLVRdTF4BYyVWZVa9/YziII/B7KFYjEjl+m1I/
k1WCXhguh/Rk2Y5rjI5PpGIcgGemN3h+uBPrEpIXVkCBM4Lz/uzBGOzKBxRNmEI3Jote8d6MsVgj
74MHdxMMZKUM5lbyLm38Tyy8R6Oqx5NsRB6NQ0a2GmqEZR6MqNwgzVWBEyXijxf5L8Fh/x0U6gjK
+Z/xpU6Dqv4f0qWmw+e/p0ut4/95fIvbtx9Z+RExNf1LfyKmUD+zyPJd1KjJTTKlfyKmbPkfVMfx
O6GtnT5mHxlTsJwndbvNv8Rxm2X6T8aU9g/Achqaw9/aXGTVM6bUOcYUdsb5ygneCvq0zt+JXeLT
Am3qI1krozA2Yes+NWzCH6Neyt7UUozb2ojceCMTm7Ju7DxxF1XphtqybSfQIpkmd7WXEQoWWCSE
wFmUgLerEnkKqW4Mr5lSDVdCAIGDI+n1t55luvCUce7g0ar7VRoo6RfFiINvrtDSh0poI+I3P1Pu
ESnhQrCV6CrPgBybnocIx1B7Qhp7zAgmte9Vkpnme1nb4Uo1grFBT96KcO2Wcblupv4N2ypZe/ED
iSgxw4iGr2lYkUAEilG+9t0Kc0ZB9tZ9WA71faIkxo88SInetkdfzRdNVeDvb8pAB1HUqkWNN6Py
EHGMcbbVYtWg8s08SFY1AtPehj3t7UWRqCJfKMjeX8vMHA+9qkSbgkLKt6AmRH1Zk1pLIq9OHuEy
Ggz7Je88/Y0Y12HvkudLQlzafVNJyrYXeaUR8pnoqxAvwmKorPyHlMYjdUNtADAT5ZOcihtAMpbv
1bexqpHmUvbatcKhL1xjZZH3iM6dtKv3aWSL1SisX7Jn1E+emhBkXXPSXrUjwNVF0augbmgWJddK
LIU3aZ6QURKHP7Bu9CidShGOnIqytobPVUH4NKRY/kLAtHCpLJDYmfWVjFKltf1tneJxlof6ax8R
2RfqqbSNyUZa1Dl4vP9l7zyW61ayNf0qFT2HAt4MenCB7emNREoTBCkD7xNAJp6+P6h0OkTqlHhV
o9sdpeHhIbE3kMhc61+/Eai5NnFufqxsYSUbdBzksznaZeysGtMJS+xvMQ7miN0VITC58b4w+stB
F/pFH48WyEVgf5r69BMkEZyHHS3zwlzg8+dpXZoQp4h/WDdDgu28bG9l7Qnpfr2bod1dAPFdKHe8
TFatiFdUxFxUvhy4KQAaQEP4u1RaqW7iTncvihpx7crgu6cWI1NBIG921Fxle6eFuMEC8v2HZSFW
JTVyI5Stul/SJtlByG8PwhLxEla1j+TVMiELDgJv/qQXVkoYpQOxrczvJvRde+k7UVLxnwNflNvK
qr+5M4waTZrTNhk07atjoMSRw/jU13ke6qN4nE11Q4gDxl1rYl5tTON5ioSjyTXSeNLxkyvJi4/5
1pvasJ47l0xSO3XxLTURmHiDtx07AhTD2PE1vGZHdcQaBbOitB12dTD0mxmqnxTBzRAX/P+5Ud8X
XfB1MFjsfmNW27Hpr1tHFJumNbqwGVinmkF+AfYH+A0tgqYzqjTPnkLm98RT2oY8zEWSfWoCXX8k
vIdQVdImzchWbb0vXCJa7NK8afSiiVqfHGhfGNnWlPp8JWwM08rK/YBNahmJRlrPwISuE07GYD32
asK2WsT9iDmbXxAOUecBcWLKDaLKNK770eFtKjSbtaqsjXLWGA/ygTcCq6zI6OAM9q6aosXXiJ3B
Y25LcAS26u1oM102g1svHvvQ6xpj2ys7iDKtJ6TdTgbyIIyGwOfCZaaf1kPwwZSeca6hOmID0pdp
K+PStzYWfkz3NqxIZ7N0mZ9c6vjl7mxFAaJZmTVsKAZu7XapqVO9WFxLJ4V51nXDA0yj+E4qktCv
UXZAPzKgXaVa9lzYgHOzropTMM/ymiQm945pFZbe1mzL6yJL3XyTGNDVlmFo7pI2iO/F5C0HuxAB
Xnti2BS2h3ZXbwdSu9Jkx9Q9iyoltdt5EgU0DLkmJxp27sIThEVQqzpAPJfLK4zrjfNGlq3CelMS
zb7Q8ONrM+AE5aLDXBwZnxySu65VnsOAz/tm+uqM6xuGbgGna8xxo0DW8bcx8NviOk787qHHD4E3
2G3du7rzBuO89AQ2Bj+dxdf/rP9/Dgswfj3cLE5YnbELs1LDW0/Rn7EdExKKcrLJ2U0ExrZJa4Wd
O251UZyqzDy5CRlqRV1AIfOTbeZh2tIWIyI3xB5N91DUFKauvwzXv/9U36HyF83K2g/R/+ODyyQQ
R4yXn8rKQaZTyFG7UUst4qHiB6ecPyzN7IZt1lmwi5d7Y4FPNdakCcVj2JXNAHNWuy8y9xL8X4Rx
k49RsxLlgybY2E5VhTpjOAu6fLQM4zcm0UsIOfK0Lp7ff/zv7gevPz7xFB4dCnpjxmcvP77bewMx
kjYff6R9DBinM3G/SOBdfjesXnWzbtBcl91AWr2Z7fNSt48OIceW7LY4qeyTKa4O0IbemFD80mBw
W1dCwzoAJT0b880XD9vW3CAQ4LA7r2xFBMPhQ5lWVigcYwwT4A9LTP8c8fxRTfz3hey/URH/q+L6
f2BNvFIO/nVNvB+fxNfqqXz6uSJef+Wvith/ByLFENxDfbQOxWnm/6qIzdV0FUBxRZFoTdcf/XCr
JywBwgrcqpVRAsHjp3QTw3qHPRFTPDwYIUS4aEL/oCTGYoqF8tMCR94O3muyAWIciQXJ6yl6MVcF
JOS6gNEns239/bhbDz6KiWud3I2tWA9FovK++esxqXu9ttpm3EC4OxCJ0G/M9VDFa4xQ+9FUx9gp
CL0tPE5fn3M4Bqma8flOQpUgTsJ579lc8OdTdkvpqeZPTZ4VxIamIRGxIxxQmxJE85yIRvem8KfH
uqrwVI7nJ6MlmyEpKJ086U/bTqk0Mufum0OhCnpEMKmwiMXFeGOP5yIWqtDd8BKj7BjGNY/NH5pw
JDKuDofvlYuxFjE1OOhOzPp9shY41hpYVK5Fjwg6XWxIO64xPO7hkJKDUXxWAq8OZShrx4/dC3OS
6qbNW1QEFh5sh3g97vzvNddMzG2IS8il1xqXci3M/LVEs6nVpu9Fm4/rQx6T1fi9orPmdjgbv9d5
NSaqe2zznU/dWgr2a1GYUx22VIl6DPO6KgoXPzst+YYAl2qyDYLLZqW0jxDkkw2OEB/9ohw2Br5w
YbGWpNlanM5rmVokM/qI7MIe+mVnV7bzXlXqPZIvxs6znlzU6Vgdh9o3n5q+xluzU8LeZBzZn8oZ
IURtLCaGC8U0nBxZfoTArb44XjecZ3bpHiFZq8em04ZnAuue9EXVxHnC5xahZ3UEApq9nPa08COb
oxfMC9Tr2YtyoluPs6MFV3DPOLKcpjt5DVIJQMjuXpgaIZHuoK258NHQmuXjYsfV0S+Mkfzvpj/z
h9n9QmFDvnTvFl9Iu8+ovzukXDepS0zghZjJTj6QgiWwiuDgP49noeVbx0mL0zI5uRNNMiY1U/YY
tTDaiqNRJl19mBoNFnbsl0UOoGHWt2lCJRLCUJtDffaWqHE8cb4kjnUOgf+WlhOK/rQyT2tvQlee
IsAlZcudy8uAEAWlWSqq2vLBFDMdnWo/UFQOG6tXd0jJ7TtAsOLMI06QtqoraJFG/GzGSE89pR5a
VEHd46SVzYXTWf5B9NRLTj0OD5IEtV1mEGnnyzxvN0jolzt3KGIOfR5gkrjqQadQ3sm5Enc5Tibn
VeXE9wS4Bftc82p8O6TjY/3t8HrkTLk95jS3RdOXV3LIqkdL8cqWY6OfezrZzttsVHlzRTynxnqo
rGxXz7720FSuvB5rU2tDRQvJuw/ROuUZavl+0pCCtM5w0/fymx5PeqRmQvI8Qbvn+mO5WQxyXJbM
Gk+ZT+RAmlZXxOg+FrrcaJOnH7T5iuC5cSMduzhCl8jgSFRfR0nGEGBDvesmfVfliDhJUhg3Vq0V
IUS/ILJrW94bpQrrOI8Grze3dZXsxhwn4zhLLknm/kJ6tPgq0h72YRYYKdaodoFJ2pltpKn2HoMW
P83O+0Qry+GytYvMUSQDknGttgPwLKJ/14lNJnXD3I4fGFSdLfT3n4m8Lr4IeAqPTlO712SP2qeu
w6K1F0RRaE40JoRqB4IIBM1fykPXkTPZLj3uEKvO/SbPnM9CKGxcZOCS1I4xTToF29I2FhIE0+nD
kBKaW2u3eCIrlzhbgkMxnZgvxk42YUkTdR74RfqRjOX4Cp/S6SLOquRiHGs0+Cb6+F3aayR7joPo
toNm7XCbOpdzdi5i78wf+yaUsn42lXVE6J6G01Aj9WzHyMxkdozj/g72urEZAv3GWSR0/9rbzDSM
keV0RTTkkoDMoitOTfexk2mUWUhDE9iKZxjR+dd9GeNzlLbTVZCT9ajRo3+oPH3EmhPSbYieFZdO
I9e1UDDB39EAEgxN0LgMY88D/DOahrzMat4s/fK5hPIlWxKsQt2ap2NbETBVZyS1Th7uFdithdo4
qZt1zwScdC8IzphwwDDOeF6M3l29OWZ1JkOn6zCWhiVz7xbdDnGFceWXWn2opS6/mE5R7uZhcK/J
MTZOUmR3g41RkNer5t5y0bc0uKVGLQXkBmb3jOtHnxzweyNIfvLayMhgEoa10O9KArtvpwFwJ5Pd
o675BG91ubcF9fnCPrWTXaPhWsAb10h8f70xqEjOSLvlThjBB7Rb3q6u0x3VQYEqrnxIWlx+GpsO
kTpZMQVX/TWEMtajlCIqzSXs+/jcwf+DoK0Kp15Y4aEVl/rOXeY9lh/1ppFiHxtzuU2rgGbUgLFn
Fu/tckr25NdmWN92cueT/7cbOCvvPZG8j+2u5zEP/qYpvLtpXh6XaS7upiHvkELN0zkKpupgTwMx
Y3JMdyN6qA01CAYINgoeZFLIAZvLRI6XQ0CzbXSmf0aUOo4lWBkdmdqps5RB3wET2j6Kbc4xHW8F
1M3KCuvAy7dke4YDUxi6YVK5s0678fURUEQoQoHz+KqIjctihQGacZh2hc2w2/cmAg5csl7B1ZCE
LOxUogAFlMsuH+3HBSMUK0N21d2mchzwdHYH08ntEyFmNnHIVgqgGJrKaFPig2Pd+6CVSUGP60/m
xgQpEU/D0NZXKmiuasPcmYAjpNx+YOt2QgKsskhMwthKgmi3ok9zTG9MQKTJfjAEcZTzkB5kEFyY
XnfTrFHtxqQurMYGzk9STkD3AkrSDoevTY3KJ9chVmjZES4zCa4MI0mDqXf5jMgye+BYfQJhQvUl
UcAFxDkrloUv56hXpFomguGoLsifiQEv4/QM/d2xTrOtRFk2TP3nsU3Si4TszjttTq8pRW8zJKC7
lB7poBWNvjGHAp9ri9PO3ZTIhELWPDsXKdKfuyY17pBi0pasdVpKPqg5x857Z27TjYNz+yZpxuBu
Nivu5Rx8dQKyR0eDkc8k7c8SN5pdI73+RutJUiUqQ7Toy/JzmKY6JgWjPc1mugmUyvLtWFJ4b9sR
NYgImybNlou+T8xxI3zZFJf2AAx9UYwD6buh5cjcO2qBmOcwzWKlHW2V5tMD0ZlZ8FmpQaFj+t4G
/KddeiPsCw/i3/VLl9nnp/4pGV/0S99/56+GyaS/YTqA7QzTLNIo6KX+Sqnw3uHdgMPR2ov7zBBo
ev9qmJx3tMJYLsMIBlDwVxXFj3gvQ3/nYSEAt/Lfaphetktovd2VdI/OiOvTNq19+U8EGq/EgNmm
29/19dKFQ+c4d0wVxM6K6zezZn69FEIovHMgh9Iivh6/Nq7VOnkW9LvVjb2rBD46xZ598d7u4zPh
af/s7/+lUOIXRGG95YZJjBAWUpjgrfDST9+saEmVR3tNtuRo3duxv7VorMLMyHEUVeXFkpfJ7qcn
/zeI1S+A1XpFnvDqfQxl+HXrOfWD06uRKxLwUEbz0G3l1G3jsn6LY/ur2x5XMqEyuDD28dp7DUI5
bdPntU9uZpesOeWUZ2jaQObRMyfq1BhpceZ4g7h3VN5ywk74Kc93/KVPk90+Vsrd1w2nAQFawRJC
2L3S7bjdumZ8rKl4bp2x6t5gHv+qCloZ1Drpdusa4w6xnn9+GrkJB4Wob4KcNXHhNt25qoZrLwkU
xE0S2VJ92kwYvJFRayDqnId5+/tn8yvwtX4AHGp42VZm1Wu/FJnQKjelj7LD6FFH1+ypZw1n1i6Q
YpN5Wh1CWj8Ghhb52BbjpX+OGOwkE+dJ1+ezJpFaJPTlM7qYt3wI16/+E2LBGwha4Zvo7bBY47V+
9Qpmfsp4gfyUXWwWyDSpuAlBTixGbWKs9chtWhglVtvHpBc4aDdh1VlvoJokCr76EGxE1vegP/Ip
yKl4TanPF0zAsizIdtU8Jt+0XDmfFqWcNAqoZY+ayfAsTPuluCbEtPqoxf19PC/LJtbqpA5rc562
U0vY0mL6zi2/1p50Z9F3WHLZO8ub7sd4pA+dkizyeUM2QdvcN0tzVE5SPMp4Z06Wf2/jqKFtE3e2
ObvRxMywWnLP3OYqx50Up61lPKcT55CM7Ul/dlvhTbeJVRrPfl0y/Ioxew0NpQUf+y4TDwP/HrQm
1p8V6GxLfdAv3qa2vIV2QHXymijmygRuiNVuaHPw8rGvaIfcYcUadAKtqqq+9GZF9FuK+yoerhZp
5LM7xl1ENFzxNCDcJSsLH1G2ocLadlIu+1qUagf6rO1hqTbyAbDGyPcq1pV7ctwp2Es7L46e21tz
uLJYLxEnN9up0NqvFRe7t/BzcMOapO1zYt5WUFsX30ggy7uwMPz4shxEw6hh6M8Rqut2aGNV7IQl
GdJmmE0L7os0t+W51XviW2rO6uBqTfBQB/Fq4iq16rH23PgSAft8YXhYTU5GaR5LkRWE4LQ2kfIt
PuWRKHy8pHsIO6c0FbDbJrtRh7qMqQQHInC10KlGxL4lZmQ6uDx25inl2bgfZt/G0T1ppwgOs3se
LANuDnlpDs9tlmpXyei06phijqvwKwBo34Kq6fa2l+6yRHikY4HPvVwhBVvPxanq9P4I+bLlSzp+
QYVGa9KpY9c7RnFsOU42cSZSJ6Jg8naM6Ypo6lpaLtSplX9lZplKDiaS2XgzWQX9LO4CSwS0YvSh
bYn3duLk+ia2BvlkkukOQTpvsRIoepLpttMiVHKxDImWb/ScEHFcd/ObuLBJmRxVpd0njS8LWop1
It4xuduOxQRm7yy+yCLpli7qLiwIGjx+POdGajj6Hv1knC+bISu/9Z6yv/oinhM+LQO4Ivayw6IX
9UXn+IKEmDL/1k9Ti8+ifx0r4AGrTN7DWL8o0sr7sgT1XWu5znuvroozrQzGQ2ahc4z1vi2Zkvb2
VdzKKqzLNedj6ej5JgsR6xi7NyqY0iNjCnPrFEGysXEpOCytLiPk0/lZ6plTWI62s/etqSe3ZcTn
wMzpqZageT90SfOEqe2DJpMkMi1VHsoWtVyF38iGMveZ/BFmqjKTm9JVcbQYjQ/5QGg3MJsZK+T+
3IYyJczRIJSxmeQJu1XvbLY746Cl6bgps74/5o1rA0khHmks4xL9r7XVzPFKGeO5YTbtqQqCHRw7
ecz13tguqVgOi+HfwXOnEmeMRoQNtXddald6YxGxaCTpVg7CINDBq46iIYKHlIl6Z4FjQrkPxkfT
xeSy7sxrc86/5dD9jkZGIqgTa869phvtMV+C7EzmxXOXLPOFXlvLN5kb2fuKffOx96r0iFtHtZlE
fYPk3AUVrNjJqz6oaJnpaQbuyab1RH+yqtyFKTgSGZJMGi+uzSuGXfwCDK36dtPC+cs2c1U+2I5u
7dwkuzJhT2yGtgmC0HFTPwv1oqJqM0Wz6Vvjds5ILiJocw7uabnsTT3XsAcIZA2dJClZVVV/Sbee
3hZYRnp29tEuTIKpx6Y+c53CqxGCLM5DBzhxGWMvepa51bSFtdedplSMmybD8VKbG+9oqfkc8oPc
1U2ZXdZVdjNn8CZCd6GCZHDc97zR7Xw5lWr8lmo+ts8iG/a6OePBmcv2YexxVgnNZMn3bmtAhUjK
YyXmJHIwXtgl7fAlt1viQM2+uzIwi6w3dqNrezqx8ZsA7A3CMsiBxBbVlwdvpqwIWzDXqLE/yDpN
trovl3NbusFNXQXqZLiiQ+tv5ycv96wPKZvFHtc27DX61jw3BGaQXld/LmCHXc0GJESGbwvd1nIb
oDk/+Brt4Ni49H2WXKxoCezsvKupVBJSpj9VS6seS0vUp7KWwbPbC/mpLP2FgCTibuH9Nda5EDVK
6DTjXPHbUpGiZTnXXUNVmOeZuEfxseyMMZ5BaEoRdZ6VbyfQNTKJEnWccdeOMlNHfmLGzXRIGJfu
hByarZEvVhhb6cc+TbDUHsYFvKFXwyVHMq1nFjS4k/bduV6Vw9bPTHwjZMzfT9Nln2UVDrJW9zzV
y2lqlqei9TBoiPMSvxEB5ubHzwPb09av6ttgsJY98evX1mhGZZr2TxX+D3ssSvQIHcFwJFJoa0xZ
f72k7lWbznf1IM2zrjU/J5bfbyYTNl1ar344cYGlkmFEAyYtUTcxRHZIzoV50D2rcu6v+lgGmAsA
oWJyYgMCZ4aK93Uxzls349wu3bmOuJ2fKpWm1yDyEOdaoX01vfw2wSgjCRZwKz8tt63B2Ya5a/bV
7VrjKPqM6PaAlPaxLyW4jC/x92CkTf8ubCtEINWHestGVdruuMsVouc4MJ4Bf8en1ExhMihnkJdL
0Qa7FDcfkAmztx+pNtzLhbcrjSaTV+Ygx7x8n2miA3v3p/sWEgVG0oN1P5X+2EU+hk+xcMcWE3O7
35SNG1z1Cdy/kQ99h7Hu9CnotQzEpS8IoQEazM4whzHOZ5UGH5dicW2cOOySVG/N1D/wJmRHxgx9
H4LudV8Lx2cJBakjHhdlpDeGNst91saJhxgIB4CwHQsDk3fLjusomyxoPMYihL9R0u+oJTKLmi5r
9ayFleJ7Bs4qARxWrOpIICXY27xyUqe51giCAACs+ubDGp+sb1pHmt1hwZ6sC4nNzO6bLF/ISx1m
yFxD6+YfrKrGrC31++HbMI6yxXBWNk5oFT4hm70ztPdlt1DrpX2JaX89bpylZBdqNeO8sjr7MuuW
xj4VVuLFp6bKSaRzq965IL8t/+KWfplsyQaxjoMrrHOMk/xDm9jiNlAVkp2M8/khZw+IBlvUd3Js
tlZly7OWENA+dHVRs2Xp8UdVoOmtqng+Y/o1H2Y4BxcZE6Nn0DAqzNAZ6uCTamf/W1l1cs8qX25m
L4kPNYZLJLcTtrCH6GaEoG2NscPqRAX435XeCIa9ZMDk5ZJsfVWo69xM3Ok2C3yVbsZMrzgCXTK4
PGHxZweCWuToBS3jgIr4BKqcNhpNNplG5ES34XaGDWxbSwLfq+BC70YnDTaxELoV9nlKUZuiU63e
o2CTnz1aq6+gSuqOHLYh2Iiy7XGaWCO/HJkULT5Fuv6cAbDmjDr05q5L6jK9niALggMHo3Ii9g1O
YdUEPMtYNbddyYLYk8KqXYpOAlF2lSyB5+Z6axrp8KilZvA48LfTraG71cYV5XRj0COcsiYVt3W2
aPtSleLcm6HNDBBcMgrqpQMW1Sf5oVUKC66+G7GKgaIkHRDkoGmOtoU1P3XnYi1RFcvJ/VBmDoUY
1r4XOIfoeI2J3N36wYCGjkeb78jcM+LLqUlVHHqp07df2eF7QYKVZVT+3moZVd/rQ5mWHyCl5Uc1
EXROQxhoZYhpsPhQ5FVyTRA1I1vPlcVtZ/YMbW3FAA7j9imq9AbBSdcjQEumabPkIi5CmZnpfjI1
zsC+ZXhnlYFzltQkdDNKm7q7xZgHYsjITYGAnnnfzKCYD4UaD52u6EKkPryXeLfik5QvD4I4voM5
l9UYuaVY9qZfp5spCRqik4Z420ppHlJt6UOKh/SigF7FmcAgKqn7bhc38UJWsdd9MeMKvDGecNvH
WUiH9uaNN/8BCGuRCfUWQPgTELF5Ek//+Pr9t9YA3v/9v/6rH59fQoP/l0nhBu/QLpKlClpkg4qt
oqgfwKCnvwOSA/VDeby6Kaw/+gsYNN8RNQe5wkViC6q4mhH8BQya7wiZAFpZs1kxa7f+iFxsrkSm
n2EJYCU4G3jrAqCBS7yWWWp+LpSnFbTMs1HdODrMOSxUksOMYjo9Vmw9LMGsuh99LTkZqhuXvYPb
aNRqS3GfDe100jMyZpJe33b2OmlmRGRc8UK048agijn1DdILlxb/ltqwvpv8wW92pgvO8ecL87/H
a7+avvZi7L/+4+KpHf6xG+svTyJr6v8XYpR/uwhZkCDU/3iqv/wjfOqfxy8vliT49g+s2jXeuZ61
PuvVj4iFCcL5Y0nyI8BbC0tyCD5r/uALco+3CnF91gkqq+8w9l9L0n0H9GpBUudvQcyBP/8H5B6T
tf1iSfouKnlQz3WZA5m9jmcfzZbkVFjfG5IzvbuMsdZJKF81ESRW/dlqA3MMnamId7NujBf14lew
g+cguzWC2DwzY0ucJjzhbrNing/UN92XfkmEGSkhBTk34HvPWECVRBdpYw1aUr+ljbdew2xQnwwU
6/hl2w53xVi/4U+gtKYvAEENeTk446mnWVrmXeE6CrZwQHmbBkH/wZhSTluGypieYwzs4i6N+sak
/GC+cOxlFWCLzr7QkH2KdjActQJfnNTANVT3LlErq+tRWPOj1RvKCbvFwohUZssOEsqydb2yH8O8
0urHJYH2eoVtW5+GOmDyjZvn+MqZdXEMaK1IiaFGykLMcDqCLfXpLReH12j5eivghBlg5SiYMFl4
eSsMhl9V6TaSSb8TRxjae+EodS0KWt19g0r6ehSwXgrFIbYn7LKg0K/uetZUtiGqQm5cT/Xbsm71
04B7aWQGE96nQ+ztk7G++c+uk7AZ/swLNBhY/Wsq4brVoK0ZXv/Gj83GCd6R14K4xoTyuR5k7EM/
Nht+hDzPJ/oTcQvzTpsH+tf5Z73j9FtZflhKe7xDHFt/bTbWOyB04C+GWiR6QFH8o82Gy7/YbPhQ
bDHQnFg4RJG+dmqClj6gjbW1KHeMc3J8E7HJ7STbLoUTj1sqc8wNtNjUljBQ2ZJFA8bUWsTopxcY
Kpr9KYXx8s1ZYG7RQJXz10mDBr70jZ1swftX+oxlzF9IWXDC1TP3fePU+UXvlssPt6Q/Gt3+f38A
8vj+9VK8T79y8qVP1dOL1bhOOX6sRo8xLc4LNmNYTKVeVGO+/o4VykJdHW1M1ik72Y/VaHrvMFWh
FsP+Yv2d9Uc/VqOpv+PPoDfFpsSD1+xZf7IaX0tkV4U2nDiOUhz81sX/crN0+nlQvCztPkinJnKs
GbSmd9vdTzfl+p/F3c+U+9f75D+v4ptUfbxEeNS/vErijKNtSRIDkziOJoFIJNYBL1FjzLhrqHoj
ajt9Y2/+229mIzG2uZEWiSMvr7k0KVImAm32lW02W9VjOomb6rD5/Tf7Pr/6uZpdv5plY7SIaB9T
n9em8SMwzzDGA+kMRtUBeGe17W70dKW6DShrIpUubhXaFFLndKaoihZIcicLDQLCH2Qnx05HbRWO
JaFDED1gjdbNaN3l4A3j3mxBVMNUDdo5gVOaeT0aTkJ0XTZg/aqSLL3//bdZt8YXexMqegSGBK1R
R1BU2WyCP5cRc7ME4xgw6yH3zr7WTDNRoV2nJqh/ar4fGVGFam5p10UQ7/Jenw4kHuU7ZdTUNVrn
zW/c3l/Gu+sHwsYd3zefKSti7pcfCMlAmlFP4dCr+e7JNkz5MZPTHC56owgiDEowIwvxgDatLiq1
tcEA2n5jxvzrSuIYMXA5ov1BLbA2TT/fFIdp7jTVWNd7cTk/ZO5QXSDXUuHv7/3rsoVEzdWlBScL
EiOYKb/6phpOmnoyJyWwGi61/tyUJyzCwA1RGr1xV395HdltqMdJLl+Di0jDefmFbEeYCMnqdG9D
HT6rJCiWsEzkaX5Tv9el1L4YST/lf/pCclW4nhYlmUEb8Nr6SrVWp1g3yT7B4CLBF1iWp7EYqjfo
Gb/cR8o+0hQsbud6+r/2VktMb+oMYZAnS1TGCVi+2Ja+ys9E2fl/+o2+Xwr5rof6f41CfXkf4zYo
bDkQU6yJIb9PY/ts0Lz+DcPM15X92pDwnKhoXfbOXwkONQ6ZVt62+ywOCEUTsjiYQk5XjH/6i3J0
vD/dqz24QatjFELiFQh4tQVknFaBqyQGMf58bVrZ+WLniNM0gnlxxHIkvOvfL/xfXi8uSNQdOp0V
YUAN/eousu0tpOGyUftuwrAvjxmmM3j9d64S4O0ESwir2lcHnQfnunItr90biPlwshqHrWHE1b9z
Fb4PDQHoCh6nL7+LlwnuaGm3+7nv4q3K52dpeG+5Cnxv5l6cOesd4w2mDoDl/EtmSAxrv2NV8l1s
IMvZYHZhArfDpTc+VMTVnftxXhw6c0H4UY7ZrjPrZNvMuvvGPvJ3Tw4LM2ppFgpmZuvPf2o6TXwv
HDPmyaHKaKOBqMQd4pT4jQX5i16PNyDwCEQiThPlDXSyl5fJusL10UxQo8RBiyAUgUKeTluzmu9U
Nd2TR0p4hGWFFjmNSdYdY/J5ZQLsnPTQpRoDjUSQ9G98qr/97mxk3H/gLHT8Lz8UVOIidgyz3Str
vF/LdVzv1Ft1099dBAIPmzSrlqNw3Rt+usFQdTJX77kIwyjM4DVy0IH8kjcW7d/smCvuQpwrR5xJ
o/PyKsPgF03eSZKV+1o/jEWb3Rfsaic5ePkbm/P6p16vXA5yrGy4ZdAQX508iocBG2bEQLkRZKDW
yKbIma83rZkziZDFSv/o1LYn1PaNL/nrS+PreAeiA/OAMzj9Xl06dpOY+W/T7sG3p4/56DDHhoCx
b8ehRQuRkdLrzc3XgRV8gdarPJW2FUdu7GRvrJz1ob24BwCspLKa7A/uis+++iAaCG0jmHnszaT7
putIbFo1lSQ8xFZYjFOx+f3G98thv/YIq6gUqx0sJ14f9kPsJ0PFEG+f2xX8tL7uEnIvWL6XeSyY
D1RNrMhct9X731/3l7XLdVd/U93FZQrB7auvKRx37vMZa/WZ9ugCS0fBfD1x3jgdv/vVv7qb9BMo
PGlgoH+6r3ZciTjQk3BmYCdp4j0hjwqUqRwPhF9pZ6rtpsgXaj6mVZpiauSVl7gUW1scav3IHavl
IzdOHW2/ctqodGYXfcico85nKHXvjfZjZeMBQOxTdk6zMhEqNPCQiq47BkiENrJP2pOljSKsdbmG
4DjjjeXZ07ZIerQ15aSf1YxPzmDOiA3hOhlyUyuNmPpl5GazJxXJGO+rUhaXLYnVG7Wwr/3xY8AB
DWiKdpF/r4tXLaALMT0kuUSDOxuQvHnT5dPH31/kFxIkESNcxaPcQvlr0BK93EJmU8MrocAkDdPR
z4gtriSpZ1GWZcBuTPA3xVRfp5Z2hx5+mxto9ufY3adICk2rIOmlbpGSM2uWbfBWdfHLjrN+Mvpk
QOLVA1V/VV2McfZ/SDuPZblxYE2/0DCC3myrWO5YHXlpw1CrWzSgJ0H39PNRcxcqFm8xumfVimgp
UACBRCLzN13hVqh0gfKXl0mra38qMRfRsdYBoxZyAnSiAJYR7sbBuwmri5EXa2JVXuLKHuWuDKIB
GEWr3+VidPwspk98f/1XzhpdnRl+ipGYDuT6evnDbtJ7VfbI4MFRO+R2Fe0rO9pyBlwdxZvF98kN
SUoXSymM0ggSCthwMHA8MTK+qzEFn//9VHTaQkjD/056F2FDVawqVoETnmrNrfxJ6jjj9JsupGu7
gkIE3ggq7y5tKSiO2Cr9/jLh25BcHBEsF1/R/cYGpemL5yTp7Yc+bDEUqRVzSxN+bRUR+ZsbdJxL
ug7X36oTcSzB9GTITpnxZxAXua/UvXW+v4wrl8zcrKOhQgXJAMt1PcpEPx1qQIyMV1bZjyD1+hei
IiC9MDb3dWhGP+6Pt7KgfDCqLQwIEXtpRa/DMax0O8lOStcoJ8tAhaPugA8lOAjsgBtLX++A/WT5
WO/uj7xEORN6TNJtQo82m2zM5PA/cyQPjEbXF116mgDU+hZslv0kp9o3RJ18sPmoh9DJaz9s4mpX
lKX2LzXmlsMvjp5kE5WKbNIT5FQoUwXEvsGut3xKVj7nXNOecfncdPZSX10AlCgRF2IUz7TOA5nn
OQm1AqEWHY9Qo243AsrtohIsCSjgFMiXkEu7XtRJGciqiyg9Ffw/P0+Kr/SErG8u6nl7T2L1JIrI
fFUip4Al1m25XtxuJorznM1Z5IqSjrvYvL0Rql1hq+UpqcQrMRotC+kor5Ws631a5tmeTYblFbTd
+1vppovGk5fWOamSzjaeKTTX09aMqg/jEPPACqB38yzw/Sj2RWI6yuOQVsY/oMQBtri1UjVvEPaa
Z54BVrPvQWEXhywcvC9DOrl76QyEDXus7W91o3WOT41L+dEnKXrP2jji/tUmLkZ6CPhQ9sQVtH2v
4n0BgRsEE8zpMNAwsUaBRTvqbtJ8zq1WXtDlKb7LEGMrgGglogBh37ivvHN8vVJs9xvepi6KNkWP
GpKb1f/cX5rbqKW5vGjRAeC9BwBx8XzuAZUkQZeUJ0y21G8NN/aujetiI4+4zVU1RM94TBkkcgik
LW6YvJsMIHu4dSgUOIJweNJ6zwV3kn+EkwJ0rHG3GC+3BUZaeHNtkfEgUxEvrz95pcYN4LEYHWbL
lBc764OHEVCkz/kIMX6DExcI8EfIKAVUX2o9eW0cSAn3V/d23vOP4PomSZnfKIsNnwG7FHoTZKfO
m7Pz1AMpLqvJvWhDiORL5oTaI8zO6e/7w65NnguQje4QskkdFskzJjpROFkIV7axA4GlLNQXrn7F
N5068bEmb1/iKHG/B63T7JwCXYakSqbT/R9xG2rgzvAmo5k/K7UsswpPiepMjRCcVHIDsJ7hwNaM
2/YAhiuB/x0J4GN1kzwC4O9B8AtnY/z1RfjjByx2QNGQyVSBnp2kMRRvVTslb4NpQXzqesVPLKt8
DG3VgaltpHvYCrPCgm5vXGK3x+t6ERbHK2hH1cGGBl3KWP4I29x9b5l4Xt1f6bVBNPrhv6t7/HcR
1NuG8nano7XZIfbxrulMdaeh/Hb+L6MAF/r9RdlY1wcqCkUv8RbMqJabqg9PWscPctx06J7v1et3
n05rgBIb6qDoxixDhdGhTma6FWlUgsJZZvbRB7SnWp8uAlIWVgx4UA7duxw/u+ccmTxSu0H845qp
cZgGOP15aYlzOErhI4aV/Ouk4PrHLdZA2lGReFrD53QLoHXwJN4UfNf8+yu9ugQWkrNzI5lSwuJ7
RlFvVFJjCXKzTD8ZRpU/TZWID4kZbbyyb9MP5oOCjmPRNjeI0NffNACILaSZZqdxirW9WyOYGjle
dCjj+nvr5FtvgK3hFmFJ0bnVuFwYTk2DvVEYtm/XYXCxDTe5eIGibCzk6nh0eGaYERmkPR+cP8ps
TRv2Vdwh06p2QfgpMwrtpDSR7UeV01KVLoKNWtT6eJhy0NylgLtkkPZBZrvhyHhIfitPaR86B4HO
z95zm/GkB/2W4tnKeJh70TQ2yKpooi2iS543atSPtJZAoU5725bRwbWKH5M2oZQ4ZcXx/r68gVPN
Mty8EAHEAMGYzXSu11OBBYEDsyKwaVS7nZ2IXy0etmHbHoswf1XUGD4pqCQtFk+JUj3EgevDaEG7
UhyVInwq6PX5uHwesUcAyV4eDSySSMX8KFWjjU+/cvNSVmbjeBrwM3pT1z+1g2yYd3gtn8zUUXcu
5QfDeKU1X8InbD0/q5FHub8689lfBC46Hdy3KlVd+orzL/pjs6FgoUUt1pYnQ637k+Eoc4UqFmig
Js8hPqMPoTOh/06bcSPJmHfxzcAuzTcgMDaKaItd3oUFYkjFIE5jD1NSKRGhaIBNb9xkvynCi2FA
l5JJzYfJ4Q/X81NQv+mLIBKnVuTuPqWhdXTyqHlFRdI59/UUP+iBM/2AGWj4qJurL0CzvYuV1gJ2
Uue+xGltbcx8JVBig0Lw+o0X5P10/ZMar86DbEoEPluWejHylgxHjTUkGd2tJufqUEQSAB9w32dc
4tXXrdLOpbjL7EVrxrgcJzx8wxZemPC+3N9HK5+TeEU7leR1Lv0s9lGmVypO7W7CWyXI/MKo6iPk
ymRj6ebfu/iaQJXoQPCoh1O7rFY06miOWVkkp6xj57id5n2QSYfoUhBASa26LQTCyvphJsmAnMbf
oM/r9aOv3vEeNBK8yjQkRaDGIDJTjw94dBYbR391KGZG3wPEM73H66GkUmQg6tvkFGUdkjxFhCkz
ThwXWybmxv35e4ctltGzMWECaoOtnHXzsRqtkLLzkD00tf4j6ojmHt8k/OxKaJA1hLtzrdbqGaOM
6GhXtolVp51DiUv6R8ON8DSPTfMwUhH723BCC0btYP1TjyGsWhhqvtrBurIF/QMDZvOjLVJ7P+ZB
9yomPYBniDxnA/Ly38IiwNEB6p2fzHTbb1QJpIoCUANz8TTQ7PDtrkQ/xZJiI1zeBmgsPsCLAwKB
PI7E/vVX0rIARmtXxqcCeaZjYZWwZy1Xzmzn4mSjuXpEWkI93j9bt1uDS4HbeZ4VjTFnkYAYY9SC
IY3iE9UWcUTN2TpUBQAdB8b5/ZFWXh+8epA3/H/9fbzzruc3KEmEdJkRnVCTUk69dLFuNlr9QRaV
cegj5HCqompfrZ4OQt97+t5Gy2bjJNyGEvozIMBowhjcbUvoScfTrgKAFJ9qMEZoXKVopg1WsfEl
tdVhMAmkG8X1QN5+PVUpFfASnhedUsBwpAChgpZuAoFamYKBZm1gnFMQIk9lVuSXKKhDNILy72FQ
Wk8TDGMkr8f60cCv/rTxDeayzvXpNAjZADhAd+IhYiw+t0bvBRMTyDWyVoKLEkOIroawOUMJ0ndj
ng8vuY6OXJZ0mY9WlAOjGYrZVMfTIWhASN3/OWubj6Kby+VJbOdtc71Mlj3AWEZoG9cK2/oWjKN6
7HBF8KNBWBuOEre5CF+d+VKPJl+7OcJWw/VsoOd+UtneVEwbBLolnasxxMnNzuEvtuGQ7yiAbJXa
1vY98BwdV7JZcITa5vUsddnOvkeVOOmJpxxgG8H05StRd+n6czuVT+aoPAdWkO3GctRPbmTUH/71
OvOmcWf7EYvQvKypOr2UMtKRpgryCuIePbqzUYwSViUm3veHWglimLcgbTrr9FA+W1w1RpxE9vj7
VtP15kGJbPch6/J2x28Th8bqqp1ssQC9P+jKcUMTBW0n+r/4rCyVURwbKYREcJWOuqHsa0WrfZqU
m/neynbF95OaKXViKvHOcm555aLwYyYnLr6XaUjcV7iR6gWD73BfavjVo6Hd9lB0NRJ53AAudmOM
cBPNBl5wWNH4dJUnWgePWqmVn+8vwepvA+BGXYnWH5HtepNFRpjasLaT05SOL8I1qyeEG0voEFA+
74+0ttjcFXMLGjioujSONWHEl3aaJSejmrXxsUCFAGBK9Lruj3Obj4Gio8OCd/tvVOs84z9eDyRj
yqSVqNC66E0i+WaHkGubf5DBeSVupRujre3budMH3QMrGBpK16O1ta5GFlgiuKNqcJwak5wZW0B0
z7MKnTNEDDqZmhv7du2jAVTgiQIU1cLV63rQJPW8qh88Us68iI9laSNL7pHdGjikHe6v5u++9CLy
z28C1IbpMzDc4kpSvViLejVggyjah6hFbrBuX0hAnwJLP3QRyr0WvlWC2mig7YzOea9Wsx9g84IX
gJ+HVN37+sUMhk9O+T8y0v+rzNQtFnfmN5kUt7h6PLCvi4PlOEIZSfaSU0rpcy9i04EwW2o7R4t7
386EdeyTunyZMOm5MMUQU9SpOzmKtIHThFs1hJV33fxzfqOdSJZpBFx/lqohJxI1ZynpxvIQq7b2
OGT1j1Qi3h42/fs+QdUR+DeNAWCre2G3wwP6hvXBqNrmGKFzubFP5gFvvp0F32nuRwNZXhzuHNwH
4g8EnqR04C9lireDgFPtgxyFDbQQ6B5Hnv2l0KPuPE7IPdzfO2snHlspmiLsnBlVdL0enYMGrYos
7snrkRsztApVEYBcG7nJ6iSxtwN3TMZEPeV6lKBAFqnD/OJE8MUqi4rnZ+THNJ9qNOI8HPv96KLs
mPRm9tIUprGxxr9ncbPIPDPprNoOHZLFJhzgKSv4fPDKTDUeL9Gb7NAUqOxLrwmEPHHGNqAN8IFt
6b0aORHIq5JXaoIf6748TVpwLFUcRhttB7HzLGLxoLvpQ2uKxwZMipknP1tRPjlh9wRwET62eFPL
/pc1lk9oP+0Rij9YVogcDjYCavii5QZGA9Ee1Ax26mlyGjyBcob+bhjEl6wqfs5ZK04wRx7HD0B2
0bA1nw2X8zG2F6EEJ7UfYK5Fj30+v5Dci6jKY29Y58TucEoKHnErfEBj7rlv5VFm+iVTtHelnV3U
MfypiP4x6s2DIqNXXYz6jsEIgqnP3b3v7eJrqxjnDrOSYMgvgSZRTemri9JUH+5vvNX46LDh5/Ih
vKTFvncMGVZ9z0GMcvqhsTEg6ttGMT/D8z7eH2p1j7szWo0ynnFDpUPrY5KemO9PRXNPEXykXSjT
LZD/+igm41BiIJNYpIKV8BJQaGpyykOveujZSTtb0Yv/cEPDJSXjnJkEQOGuT1I1YNGDzEdyMqU2
+WGgJr6CvMDl/oqtfBwOInq4qPWRU/7uMP9xP5cDErg5TdzTbDAO0qgcd65AR1iUWx3ZlUyAkejQ
09JBdW6Jr7O62owSFANOI24UT50iTDxgCvdiFCLxE1EWG2+Fla9EfgdrmxcxD2NjnvkfM8so9bVS
Z2YpVfhH2cvkZbSDLWzz+ijESarVc2d2Ee8oIshMJYs8ZYim7dLMsg8hojUbec3qKOj1QTyeE//l
XnDIUvt0XrvcHqtHO/Y6n/detlH1Wd0LM8WP1ImSq7a4IbixJ92IZHKSiRYezTYb/T7MUd1yyvBw
f9v9LlYt4jQwNwe1T5YNpN9y3To17pUWSgcKMyEkoirOEIVx4qY/1yjxvkolw6w51h2BtqMdoWEz
USTuH2ozc5NdHQUTnkmqWWH9ZBSxz80qvtSRXn3E5vJvK5gweh5a6/MQ21V6EI4CWC8fvfRZGwE4
7KrS6cwHaZW6teNvtB9CtZfKLtJ6xPaGcXZczB1tDPcmL7ufDmjUo4g9uGZqaHr5Aye+0t4CvfbM
Q9dl3Ve7jhNkdOqsb0+V1eGMHMOu6tHV7+xTWoAv3gd1oX9TebcnO1mYGboBEIlnsu5PACkWyvkZ
HYXcKbLXuhqPeg7pc98MEkWcgn7au94FjgHwUE+/l62Hx0vujMPZRjyq2bUeXO9942b217RU1fet
jYThzkVl+8usnPcXYgVtvo+Q5vZ87mzxlSNz4V/iG2Ohs31AMcSSOw9RUiRz9M7+ZojEeF/zDLJA
QfUCkcjORvS9Eo5A796xi7ca9OdZZlqZ+M0ktSfWTE4PdZmEnyrhVhcI29W7zI7wMRujgl78pD9X
vSaPqjVmZy92YnUfxvqALEypUc107Gr6gvYc5jluoESZf3+7rbwL5ubV7LeKuCuP2utYoNRaUBWq
FZ8yi9Jw6bn/SKMJd26dvFPrUj4UjWtuJEJrR5bE2yH0gHCkTXc9ZI3yDO9KaupOmyn+0CjTIYrt
aKOmuRZUOUUoZFD040JaBDnk5llPusennrceuYxudaeptIajrgXj89Rr1fH+Sq7FCEqoiOTOmry4
gV9PCwlQtW8spmW0VMNcwfYzCwoyfeZ+uj/S2jfDtWT2vpz5ije04y6bKFYN8Sm2k/aI7J37XslH
yuvZ2J8qXnp/oSoYbMSltfWEDAOshhow6ev8o/64NFKpd0FcgnbO+0F/YH92FyMbilORDJiEeOrG
JllZTYrEeBYCVILP6i6yVTzhHC23G17hZZTtPWEVflnGf2NkqG9MbO11xlA0eX6LRsCiu56Zq091
IxCMOtlunX0MUi4T1a01vwJKs4/NytlpwAAO+J1EmKiF9mOtl80hnEg+w07dYqOsfNyrXzMvzB/r
jI5Q5agBvYwB9XLUvdq9lZkoBoYCJLBQsgs6dVvFgdXFxiiYojGgYBLE6zHbljjp1Jz/RqbewUSb
1ZflaB1RfDU24s3KNkLfl8QNpg1ePrNy9p/TI+yHLrcbKS8euGdg6CoSjQmKbRUO42pDjf7+WVkh
i9Co+WPAxXXau4kcsJNITs4ETi9MBqBHoUmVsA4q38obbNewXrkUSZ4f9bI39m3qeAdocxtJ1xzV
Ftc6BXMAF5SUqK+5i6jXI81hC42Hzkzu8Lu6LSlK59/1dFAPiedgOtSY1UmthXLWS7l1nG7koKmF
m1TqLSqvFCFgcVyvO7CnIUcpl5ihomWJsBpquS5Wd9UTUnP/TNhnmWN8tEX9OeiTC3iUJxI41Mg8
X2nLb4NWfHXQfsYm+9VRkR5L5UddeuPGoV+5GdA8AdwAPhbk5pKF2UGNCpH8I2bbqOmhX+0dhCy2
xJRXRsG/d+7coyE0UyOvl0IAeVfxEqJHMuKwINF8PgnMdTbmsrLxZp4x4dmdmcacq+thUEOEpB7z
bK4VINR95WUHW7TinE1DcKEf7Dx5SlK+R380OKh1ZB10u1ZPWRP/un8Cbk/c3Kjk0ecQG+mMLA53
H+Cq4wQVRb8ID2hhNcW5Ugz9NMs//qgqwzn//403/54/ApgqdfScwHgcnTEZfTMByTVMIjxUETpx
JZKdW7Zwt9ELEy+qWZRWaP5i7XU9YJ4bQ2lMmnl0Jb0RP8A+Jd8Fbosz7ATGFseNsis/AtGIKWM3
VvERVWq0VAFAYk9kYmxh+A5yNh25WG48tlHjjv4EnLLxS5Sm3UPUYWO4n8bGyfaNYWXqDv0g7X1Q
clJ2aRMPyd5Li0R/cjGbqKitYrezi2StNn4jB+OH9Kyi3TXZbxUdYMh/e7nof8Btzr4i/9yS6wKl
QOHQTOrOb6dmutSRqVfHpJmotueYS6Z7pFhRi9UUZTqOQ6q+h2apogiUVq374OaByM6BVVR4WbJK
T13cYgoU2krGA0WxcI1OTazMbQSEur2FNG/qu5ZRwlbLBlv4A4Wpt0E4Mj7gMvFFWEpTHtQgGNK9
Eyjq1zHozLfBjTHTQlBwSB/plg2uTxe/d7pGO6boQaHg5002QKAuG5759clTV2e1iRFuLoK9kKrR
HejG5+/v77VbQqlLyjpjTm1KmmCVFtFdV9IEXJ7joWCgX4QhDWWnmLWHHVZhJHsTF5CDKEbUtl0z
2GmNcFD9mw2A8Sl7dasAuUE0w1E5amTlIyG7cdn9LnBfB32akexN3ZmVYqi+XG9NjL70Nq5c79g4
uGlWoboH3VjsjNzyi8jR9uTB7+E3mjTMelTl6ddZpWQGJviF9/YIYjloHksn/8D2PNxfupWwAKmZ
bhJ6GvNzc46SfxxTp6xGLeAuOjpt9NRPhjPuakV9y+PC/KIpHN/7w91cf+SqFLlQtrI8LPeWOWuI
50+EqU98MkMUWdlW7n7CjuTZNSkEDkkIdiJoDrHQvg0lNrz3B7/JqebBmSJ9FtrjN6i5acgM2UXY
psPpj3aZEb5DJPazJkS2K2X5yzK7d/9hQNq+pMoWXXJ1EftjZXKrvuy4yLoyOKUibz/YI9QVb6TO
alaWjZhr+68LLoD6aQ5yy7PIZOjLOKjAjYs6ZqlKmwymT719ju/Lxlre7Jt5FHIY7hIDANqyVu+J
Ad5AyNSqEL3r0FIp2yopBkHNKA99gNPs/aWcl+rqCM3jUaiiaE3nBFu+632aD7Qs06ia33HOS1XA
+qWo5D4HNorlNH4dRHVLa25bbHVt5gNwb+BFaKm6sEZhlQdPksXqLpvC7hh0zRbyd2U5uZlJu8Hu
A/5aYuwG22w6PR4BLBS5PKGL6BzbCVdKWx2HZ4GU7sZy3qYlkJXJBOeK84xLWMLAEKxW9ATDsVNQ
6vrZlqnxvgwH4wEl2+DUuHF5aUeZnsbOCh610CnQzsdPMkFP++P9D7uyvngDmOS9MDboay/SsBK7
AiXKw4iEePyZW0b4Eluaerk/yOwauvyKV6Mstg8qRVatuDCGg6jG0tL0kr2uNP9QpYGdw/Wxow9z
8fD7SkIaEpT4/LEYkT+no4kFZ7KPWrc+0Esz/V6oh8CeKVRjdBhjOg4x1/qgqm99k7xrM5omAB5R
EnbqHfCHR4oq9qFp22bjC67tGKAHcy8RpAdn8PpAVLLsAgf3rRNqYuau5wlzELb6CVha5yOit0XK
u30es2HQV7FhrVHe0Jb98MHB0HBqnfAUddXfTpxi4jmaxjsB5dzPAuu9ZYziAGYseiIAt1SOgvQ4
2vCsOkRAN4LPSiCfFdcAQKtzGLcWNZbccNsCpn948rCgOChGH6IS1GAKofeUP1KbHDBFIvr+HlrZ
QnMHAM2BGbwGu+Z6wXkxhpnWslHjpn3Lw0T/6IUy+6CBEfioRWa1xwSWI5Li9b21e1fmy9CUXDin
dIiWapYUfyZtjGP8ZJ3iMdSmaCeCAJePPqWP7VBCbAVW8enwdXAkcSp4Sx3k9+3qJ/WMvys0E0Vf
YdOQdb/sSNDOTcn5lO4HXY9ziL+Y39TyGQpFguBT9cOxiuYgMW49hKWyv7+GK4fd5kHHzcRU5v7n
9RpKWSBh6bGGQ663R89Bxt/TEGr4D6PweJxFaUFmLsv0FDnjGHZBeOp5RvrsaB1+4ehuHMDVjwLm
jZYQBAqOxWIuQggaiKgfAYaZ9sgRqH4kUu2Col9L8M4RgqaCtrEVVhcQ3sasMgH+ZdlZEwjlep1j
hKfG9H5WraYdrDDONnb6bZWARJpTjgMPReG5V3g9taIOzMQFcoDSQ1K+mtUsVK5N6iHEJfeIhHnq
U00RB+B/yielrLAKqFP1AHYz/gA4rd/3WNpR8TatV3xRTJ9uIO69GJtMj0mZp3ijYMe5U9JNVbrV
1QFfgmABVewbIUZMEuKgVVQ+ifT6na0jcWR30a//sLuou8518jnyLq6SUhRB7VYMotpNezKSzDrY
dV5uhLi1qZAlw7igZEMpbjGK4bSip6fFh54QqMhHp97LOSu4P5fbhxNfeobKzGI/UCaXGWomhWcG
OFuCzlaTz1U/mZdUpbtkTzESPNRofPBhUCd6UM1TObyh4+KAEABKKUDCn/sBFXEMEUCz5Hl13vhx
8xW2SL0o2quMojuo2i9zPj2kUR/CPj9yl0hcsDUDsfJ02qvZVOEahTlmk3G3QDIw8SZLoRpK+4gV
cLO1SvNi3/wQ6C+zRNMsdj1fDX88kqapiHMpWuU4ZoX3GsbDUxUq7myVYh6txMhe8xKH78gLftGU
yn4FZkgCMHXDW2kV2tv9VVnZGMj5kdnTMZkVJue84I/fEnpNXyN/rRwxCKl8BLa0XRRArfm3o8xt
VLJtIFSzyuPismsKDYbFhPKTnerDTm2T+hKlYktQ4zaEMgrrOUdQztOSWWjidCVw1g6OAP50zGnG
8RyjzLfXsds96+BL9mquDxsnixLfzedkWFoX3Kn0FdCzuV7CJh6N2hra4JhKxKRi7ak0svInvSBX
Paim6E8luGQPv6+iNvYya9L3VuDgKFpn1qDtenXiEi4d9T1Au/ENnJjCJay+2onnfQg7U3zHrsI1
D2j182owJj37GEWG/rMy7HHal47Et3jqYvW7TDWE/SvTHRVKSW1mXoZ6UOKdR8M23QeBwNEzNabk
IzrWaQCrMfZwZ8qiINw5FLrw+NESb/BjqwgDP+gwEt+7il4nYF/S8LkbW/ybMxl8G3olmqs+5Y84
lGO6EwlExp0OVvatk6X5SeuH7FeO9+xfSRlWMXqWqtXTlrQ6tjOS2GWIUZUwW+8lRuDI9ptcZaiA
MvfALrcHMjCnL4Gs2BDep05EPxO34gQUool/KL2nZTvkB+IvoV7IzzYu6BcD8sdnrZhKzBsM9sAp
ifQcI4RWghAC1/pzMDX5asc5poMwcurzqJnOW6bR5wV1pCtPWm3GwcEAvHOOpEGPWlfU9DseQv2X
vDSbt99+0fiNNW8u3aN9ZGVPQmYKgmpYGuQAhkoKLnkffLS7ynokujgfU2qjb1WSBIeMclHj17k3
Yuan9t4Z0/QYQ3fk0BQfh5ZS/at0BDbWJoLh8Z43kVUjpyl4KqDXpjS7TAm8/gjPO/yu5VNX+VLT
5EvSRWI81VapmPv/k2LPMeAgBY4kdiK42KXpvSkCk7dOza1PKSol2Q71zeDdUHnt+xD8VbjLXQF6
WssUrLt4cIef3NRWMFXKss/3T/98uq/jHTUqyOO0wxCHuaEPhLXnDIFIgmOIjdQ+iBBokIWmn5zG
/vTvRwK5MzNQ0cDgZX99FMksKhyjM6rjiI08lk30q5WielG9Jt5IPdfmBEBMx4oa+AbZ9PVIRRJi
Hz5EjMTT4FiFWf04lYG1b6Ty9f6cbpHwwGtRJkPxhthJd3YxlHBL11XYoMcybJBpMqbso+LQ6Sc2
GGcukhGftIZOPwBjPwo7eJIY0G1FuXmQxTfkR/ADVHJgWj2LINeXBlC6PvCOWYi3XDqgWWsN3nAs
zPyTPspHiNI42mAuvbeC5keeuBQ3pFc81kr7T+h9T5T+sW2Db7FrP9qRYf+SJY4OTWKUG7f8yneh
kAS3kJesSkheLNZQOZOpFuy1Vmm6E348f6dNJg/wo//H3eF/xd+u3DYmFE1gWjBDaL0tXswunnIi
N9LgGFh24XeZRbtPOo5PNVtFCSI1cHsCCfLv9x3Nn1mtatbTAq92ve/CIMbZSM6laSdUv3atNuIH
lfRn/q79H5YSlhP1Iw4uGs+Lw+RorelFOUN5IlJ3MhbRDsBQhZ4kDvX/YY+TlbK/XTg2kE+vp+VZ
OG2h5eEdu7oHJlMEmXPwFKs5NJPuHVJgFpeey/egWFrnV26ZX/AC2rrK57Vb7nEkdHjjoX2LX+ti
bTG7w5XeMb3jlGjpkaIhDfJocI8YgBk+mrj1x2rgdZJa+dZXXR2Z3gpyTwQU9u719C1svBIlpWyO
J2N3yLHQ2ZlR5T4oHdKqIu7DT2OR1AdsWvWNj3yb/wGkc6CeWPTx6OctRnZD5FTqEA4u3vLJYSxL
jf6Gt6U2tXYqNZJvPq7DblqihPuKXk2MT90xV4LYbxI7+AHb6wl0nbPREF+dD68QEDMUVW4Eqk2S
oCoVunc0Y7t6oWtYsHPjLbDRvCo3OwXsvcUlg7v2UtjUAjHhkXAwSo6UU1cbzdHQhvRZxSTkOafy
ulEcWIu++ixUDjKH2twNCx1zrQGUkXdU8qh69UZEb8KyxZu26NAOnzod70cj2xmNEb3mdb/V518L
dURT3gnsFd1aogxiLNEiNWP4wHD6ixMN3js9cZSd1JFlod8FGUyNhy/3Y8Lamfhj0KXEVF9qAUg3
Bm1oTf5s7CB5NJwsPsLDy7ARxcSuMGrTVxz74/2BV2dLJRRcJtQgXuXXh7G1cdkDl8THpX+GaEhd
+K6Rpme1rWocW6LiAxJcP++PuVJRpgSjA9Wde0m8JBbnUNpWEiDlxAnRoh9FyvuF53n0d2fayl4a
Y3dEKGXCbCs39aOThPlDjWbvLlQa3JtbixiNrTWYRmWkeeJ8sZS6etdYrf2iTwgUZGyRI2Rd+1yZ
HvgfmsRH2vfY71JcA5aJtipycDn/1JA/6zwL39+f3er2RU4cvVt2L9Dn6xU1k6GIip4VtXJFNDsV
vNWjbDwSeawRfsYpOqoCm9RH1QmNHZY59Zbcykr8obrL5WJScKUMtYjs+Ec7vLa4Xtqibp9VNU6f
48GVz7VjZvvJyItn1eqyJ7d1vF2DdP2uiqr+ncI7zs81ofq2cPAKlYN77pEW242yCw4pJjJ0oiuc
jFUQle3k9o+6Mqk7PErxxAvrMypb6EhOmf0cpxo+gW2rfrLcbtg1ZeP4HiJ/BzVsIl/VQaMM/Ja9
PenaIxKDqKZpBq1l7HNocx+kQRPFROGLBqoZtdXJzab82ZTx+FXTQnG5/7VWQijKh8j9Anug8LVM
olWZVopas6esNuueS7fzDmocGRshbeV4z1LvdKhQvKafudgTUWbFge5WJJSW4hzCbEDstNQSP6wb
SkWjSH09azHS5TI53p/f79x8Eb1n3Aq6n0RvHibzAvxR8yhires7i9sWTG52KSOj6h4hquty79qD
GqDCWY7fUyvRLmXIgdAjgS5bOjgHmGDDuAf8YX7L41p+aHEeN/dIPqlPrhoVODkZTYMEc6zFl2hy
+n/NaJpZFjOTibg0m2QtIpMYhaukyrxmWD6flRDLTUfH0rKOqsKfdFP6tmUgN8eD4qh4cgtEuHaK
DBC93HdzlW+JRQ0BfAxjXZCkZUBsRz0wd23ZpGdLCzZC8NoWBLBFqYgABJjXuP5CceM6yOAxUS3u
wmPsoqEXqqG6sQVvKWusJ8n7nADhPu8s1aaHOIuzZqrJ8Oq+j49aE7uYsfYNAnwDqRq+jl3SfWjq
OnxrPGt66IM0Ts+xksa0P8B28gYqxlbs2sGLP9zfpL+Rr8tNSsEMbBUVJQpL8y315yb1HCUJnNQ7
9q3tV4r3fUhAGqoyO+ShdS4L8dgV6YsXUCMJzfdZr/4luum5HLOHsC7fZNUf+jLeWyr+dhTGy9bY
C2c4K1px0JEyVjxo9SEbRhq4R0qv3ulIy2ys78pFStFvhg1A1qQet3hAxKktBRQH98gDCaSrBJ+S
lXI2Q7WeNK9tfWcGhm6s27w1lutGYx+8Am/l2T7wet3SURVymmz3ODqy+RjEifXqAZvIKXoPgulW
rbfj9V7/BXFd/wriuq93jfR+KDUlqV3VxePrCNn8ZwC2sfbNYXhOqM5nu8iKk2+6oiFwOaKU+iUV
Fh7XdYGG6n4MAv2rCBJti827cnGygrROUFUE77R8FwwSDfsoH91j6/1I02x6RPo2u+QlsDK3Q6m5
VvFGjKpaHIwQ5sP9pVzp0c7aTBZwHRC1EIoXt2YaaIFTwic5JvSDd05SPWpBc1KS+v+ydx7LcWPZ
un6Vihof1IE3Ead7ACDBpBFJUa6lCUItqeC9x9Pfb7Or7mEis4lWje7gRnR0lIISN8zG2sv85j1G
64y+lTKQhvxd6ShPsSn9rkOVUZNO8V+/jIu7yGJ0RH30fHyfvlAFOeQoA5EWrJFzr0yx6N+vnJdl
Eh2csOldK/zx+oqXog9oe8ohkQUCZzpdcRpytJ6oi4NamdAgKmzLq2JC0OurPCNntjuVCIcHA/Ri
mMzbLzyRUXIZON76aPkCadcOMDaGmAJA3FezInHrjGF4zUDles7K9gjiePAcJTY+2OEMeTWx9CtT
iZqrFcfiIE3K6cgoO75bUGy8RYxQC3DcTY+zGef3qLr//MBSiKoLTJAAmeALf/qUOvz9yq7W7KAZ
1eyWEZ8ayOqE1XKktlfOmkpvIkmad0LKxVdDjgzjGYYZCJfTRemHryizrHZAZyalg9lgdl81xk6G
cOmzo1EJW4pxJVWeeroKjvJ1q4WTHeQKzqCwlkzaopMTYAWdfjCMpLvDd825LcrRftfmTb6z/KWO
H00QITCDMoEgD5+uH7Zj4+QS62cY/h4M0jFyySy5rkBGeH0YO++sPJnIAqbVla2M7rk5qDsXcfFJ
C9gXSD5Oxy20TqoToFcj3Q871hV3CS392CO54b/+Eby+iiNvPjUDvOJM59wOJK3t7oauRDHAkfq/
ci/g5RQAZsD27c3zpGuz0GDp2KrKgNXAoFh+ZCPi8hfuBSwLekektEDZTt9abmSYew8jezOJIwKy
+Q7v7T0A+KWtCQgPviA8J6GBfroILsw9ksFEwzku1YfcXpP71SERkxY7PWq5hWbI3CH80FTqwQFt
tnOPl+pUZl1cAQp+cEu3LP/Q0rJKR22ZTyO20JlK2xWedzZgbtDY9pfedNJ/6Fo2Vy6mSjKG17Ih
ZR5n52zcGOm42i7WPXWEy04Z/j6M9NxcR6pG2wdoZDHrKA2UR5WF+4iaSkFtr3Vg+pqpno9e1lj1
w4oxXORpA//vSlkjJimWUzwRPqMnzcm7L6+/1EtlCrk2c2NyMJD9mzMQVEZcj01ODlNBDwfibpA9
cCpA0ZyOKTX1odcGw5tla3n3+sqXzj1BEmaiSAyCYXH6pjNVbUwG6pxCaxQ/tthB+I2Z/UNp23f2
YD/F1roHijT5jdsD6eWKmw2s5zYAF5lzCC1lnzHKt9xS1yPML2+dVmnnm7yUfOO9AQZMmG1Sim12
ctMOyZANnLL5hCls0VZz49boeh+aDq2KmMzjDkA9E45F+hibvXMzoU7pz5qdeYM9fG8U66cdASGX
c6wLdh9ICfDEp0+8dSR7kBiCBBGqb8ey1Meb/6DquPBeT1bZ3Pc6xm0UicC6IEpwhZq4HqAKaDJV
7LrHLFqSB0n+C/UUGmw2CCaaWpTd2umdsXcnyRFhVqvWiUJgXTxTNDde37HnAl48QHR0hMbNM85n
s4FMjAiVCqgizSV1fGsMTky+UjT+HCvxoYsU+2OLt3ewdGHrd/qi3VRaqX9l/jg+YMWb38SZJHnr
AOzi9Qu7EDSFtzSoUKpnmabi6e2jFqv3Y4VCDV6LrUuQ7ITJJJXSIBtekRUMzzRJCUZD+2TL7fjh
9dXPRWQcJJ3EM0EiAUa+vHksBYXIyjAjDCgZx9Zz0mh6E4fGWHsJJA4k+vA39DO7i56URminCFJ/
7CaSZN2ufWNg7Qhm2LVLChRfYmp8wIwpj4O0SnLxLfB1uZmd6zuXfSHyQaalNhakUICRm/hjzaoh
pZPoODnq9GYZhuKmkZrho5PHyIuM6KVYNL4CuQvNHe7NhaSAcQSzYqjqQEa2s9VMVmicDYgi0Dsa
vivpPHji5Nhh319Y5RkCyZduCeVb43RTOGmejuZqW4GyYM7qOnatda6h14X7+us//96hmwK0FDw9
oty2nSznVqtV3WgFYefkvixl8VOctqln6LN1NVP2uIUTZk8/vagYtoAuAgojQDGnN8d2rOtMwbpE
D9WucVfbWR4rR/kUmmp7V9Vr+a215j236wshnbYhJEzRsEBXbDvmwdMoof8UWwHi2dENDdfuaTHo
LdiRoqGtSr+0UerwvnXAnMyz6dwjH1IHlckQs7OZXutW/fMFA20yPn16mQLqusUExYMdRnanmUHu
hPlRy5rhCkvb5vD64z4/OVkFnit6fOC6oNmdPu461+ME7zIzwPEuP7bkEz5KIj6KejNFSrUnIru3
3GbrdprT9ewqM4AFZHqdXLcHZwTBK1tD6KvJ+PNZOp8/xR4TNWGB/fzeX/SiklxqpVVazGDW6vZq
7pnB5rU07eSW5wGHVUSCTozG7HE7ZWo7U8PSoTMDM1QzXwu7+e2oRRoQPIn18EC+s0AceGsy75EL
xfM6TXxoNILF5tSnKczA+/T15VHtFPlSmwEIaMlb8g45PD1vrpPMGvdGEedLcXvAOXigEIe2nc06
Rx6HBNIIkmpSr6HlhdfynDXpTtC5cEdCAAibDEFlOwNi0jMoIkhXRpDHUnSbJal6HIERBVVjVTvR
+sJSsGoZ1AgkIyyszeGqDzFiE2UMrzuRKqTz1sbDecTx62rdawVdXEoI2wmvMuBZm/cUd3HStZOj
B6WRVIE0IYEbTep0pUAm3NmMF6I2nmCmjOuFAARs4dgM0to+XnU9wPYanm0WIv4YR8a9vCbZJ6VV
5CtaduvOW7swmeAx8hXoMKohQW0p87JC0YQdtYaOLUVwMyFtN9eQT3NLvxnzrEUHc9Sfpkj9ljpa
8i7TgBHiBZME8+o4V3FmKDcrWiK+met9ENlZHtRdK7s9YkZ3Vjh9fD3qXXhGz00y8mXc4xA6O/1s
qEhCisCVWUOh2wQ7YkPg6SDRjm0RxsfXF7sQ86g7GT/zbAROWuyNFzGIGZ1jI/+kB9iga7ekHsaV
tEgjOocYoCxSMf006p80C3gP1S7SnCAsT9eb8nriEwaRG67ANlsFlnNhF8nOXV3Y0c9sJQydhSzF
9uOx0jFt6jxhFXPRn0wnXw5RvvbI/RPOX3+A4oI3QY5CFoI6wyMg4FuYKhbkeamlFl3BpVUeQqeL
ECVI9lLtC2B/xLOI4ohwM8xmpH363JrCmg0kW9UAs2LpRnLs8KnLopqpFDommZvoUnWwm3q+xn1s
/lFU7RKUsz5ft+hDPDCiMW4dk3GokTTViuhOnqNPoWR4rySxO1jx2nmAIs1HI4+X4GcfEMNh2pmi
58vHZ20CWa81VW/WthpkBk32vA6/2XYb/ZVFhJQLYqCayAhPH4/SrMWAiLIa4Oc9ApGrui9m1JTv
X7+V848Fm2TKPLSlaBIxdz9dRS+iLEWMgNYyCnsuc5jYW/ueMgEYBSrRyS7/7/zsPl1QPV1QmmB6
p7NpIXYh9TdL3lb0LuPix1RlyU18F8P1U4bRozyzkHoZqMSSOQ6QhZo+FzhdQQm3nKeuq5qDldDj
pIYsr7oagb3Xn8v558ZlgkMX7WMGKtuBn5asDaA9ywqWJGu8ZiARrCd5cMECaDsv+gIlkrXQDqCJ
S7ziKDl9JPgWOWC4sN9OIqQQoZ61vlJViic16RyEZU2nHPnua7muOh+lpsUfM13yzLIpd2LM+YfP
hWBuIDq5FHRbap/uUKHB+LACHMnG4xSiLa8tzl7z6ELTmmVgEjAOgDBzhlGKyjXvQsbXTB0iOP+Q
lY5RGA9uYzdUV0aN+suCZGOOC9ltDRoahUhF2Xm/l25VuGqKeSM4ui0uq0pjyh5m/kEcWTqeq3Hl
afKg/3QkJdEXIGPgC5QW2xGjXNtKJQyZgqSfLD9cpuWYllZ5eH2vXvqkGEqTwomVYFCd7h95aGdY
NKqgtFmAAG1lPiqr9WOKLYpuVYHxNGXFjUoOsJP6XPpIhMy5aPEK7R5xYS9OWiRl+zBvdB7iWlu3
fWeEhy7MsQpXyr2lLsUpohOpNxBTxEk2fSk8FTSpXnhf0zCX/pgy0VKUJMVVuedQN/SfL2SeSzRG
RCBoBQHn9NYUlK47aZ6swFSX6lodktzNx9jeSR0u3hXxXXz1IgBv7mpUFgHcn+kslJbtMTWpKcOT
8pgU0wdtbvLH1zfKM0Xs9GTnrsQgjlYN6eP2A0/o+8XgA/nyADUdqrKZvdAZVDDISxiokRZdr9rI
CIlOBODVZL5R8YaE9FHnx2JGj5dEsfcVudev5VRDNaIYc7+Xku8wEdU3TPIUIL9GdVR6pb7ps/Hz
mkOvcBSwCWNYDA9laWkHSA+RiyBI5CtIsfu9Ag4lSsMSpP8aX71+w5eeL100kjNB9ZG3c2mtGbR6
WemoSG2uBnmehQFtB9aDE8D4UVP2MKXihW0fMGFNeGsyB0Dq/3TbZAwA5TC2zWDpqxKd/cHxLJ6j
H+Op4UWRVrsd9JgjmrvmcSL/CmCeYAwwtfFDok/2sRlGzZWidQmMFUOdfNAnb5Fhkoxdobho6Y9v
Bkx/7iLOR+YmdnfjhPZ8tM1x8odVgD2naLm2Vqf1gIDJleugJnys2xB/ZJw9tA7VWrOyXVaxzWrG
dis1rtRFS2+rGW2B/6qVto+StrWCrIBAWUtrd5OnnHsrQ8ZPr7+cS2Hr5bPabP5aaWL2GAOizlEb
t+0L7aPRG8pDE6aa12iqeYW8nOE5gKa811e+EPzBcyEk51Dy0kQQ2+ZF3JqjytE7KyEsj0ZzN8xo
qyt51x1fX+VCdAQdx5GOnqmIkZvUCpTsnJmwm4Mx77F9zI36mGjV3WzM3U4YOS+vsON6sdJm1xWF
htR5HhFGosjwNLWcsMQApC2tQI4sCcvcVpbav/IQ4U6QA4skdetsIsHn6Jsu5dQxyvmqdGqJmUG6
h2e+9BDpxjMeEwMgY9sojJs4qvWaRmHWDijUyFKJXtqk3vSSsYeZu7gU0UIAaMDybo2OY6lNIkPJ
LZLNrPEbR30H2zc9dhUohdd3xoXxByXPi6XEBn2xAasiH8DsmmYgmYb1xrHiOujCKrvT4WAFsxPW
X6Qq/z215941xya+SWxyvaFsLbfJ5fZ2KM1vOYD/nZzo31wW8w904i5Qd/qxdJK+KPgutFKWrywF
00x/sStVPSSVbLo23C9kKZJpeaiLVW/d0Gi6W3vS685vcMA4mksF9Aydo+YfWS/Pe83TCyUj3Xcx
5AQejJfUVjQIlSte/sgr0mMT6Yk4qKv5dnWsL4qzPsQSqCpZoYDRYb7F6aM2zMdRjd9MAvE8ZMnj
UkvXplJ+rIzeWzT5vrMkb1oRoH399Z6HF7I9GnccPLBhEAc7fbsd48derYw1QFA/vEblbfBkdAB3
NtH52SZWoUIXPsMUiWKU9WIP2aFsDIiRrYHRxQ3VQP4mzMJ7ZexMz5Khev7sPXEa0bIGhASv5ayD
Uw9hYkBUUoNB1ZoAMmEOibWTPry+ynPavTk/RfkBw52MiM7D5qZoEllrl9MetyUpBBkwTMutY0Tj
oU965L/wowoKtauPEc4nbr1W0xF7u8YnL84Py6xNBwnLgENWLOlRynP93hnS9c6cTLDvHK+H1FyV
T/8FHUMBBW9g115jei2X1nQA16K7MKb2kI0XoHFsWbr96IMJBPFWhm9ZmyWyMt0MhMbet6XuKhd9
ndFPZR1t93DuPUkb1StJLdbH2CkBXToJzY+iMI4M9nd59+d7k8uhSSWY7TC9tj4c+O/OS5o6ZhAL
bEvXFqgYqZF+ZYQ6knT5iuCvLSVeIfQJ5dz80Y7lCPE8z1wy+9GdWnkIWmisO9tLvNez904zBSg5
dScH5ulmdiRQPTnJQtDF4R0pUfnOzKLmXT8iZlzL8g8zsepjAeU30FYUKl/fdZeeCVUa4z10umDq
bA5qdRqz1ExDM6BUXHwlmVfMipI9f+jz7xW+Gkqg9IvIRlFlPL3FQQmnjuY3g7YKd14jHKa7csk/
6PA0Dmnv/DySieVwiQOPaVGfbSEKgqoxJK1lBkMcWodw1hK/UVHSfv3RXRjksQyeFTq9aCrPrehX
0cWaIk0MmMosG1xklHKPlvunVW0cf+G/v0wLkhtta9xoUYXutP3Glgw/HuaPr1/I+dPFYh6ZSaSQ
YKgh7Hr6dFu1U8won9RgXvLPFKuqZ0gQoCMnt4Gklf3Ofj3PFVgOzhjvk7Y/CmunyzXGqDNLLdVA
XyVpcGkgDe6YF/Gtalb6Tw+CTtfabk/OVKQfMxqBoTzfmeb43VKR0/wLzw/DIdSq+fowbzu9obwK
M6M1QWYuCxxVe3Dkg7bU1cFqe2pSa9nrjFx6gAbka/EQAe7rIqV9cXphybsIwLASzFbduxV6dQ+k
keWhM5T58PqtXVqKBp5Mg4SeNtOH06VKuUBRAm0v4AmlfBgSIGRyb2O9ZoXZzlKXdqEpbosgAlVy
O/5E1xcCOa4QlJq6/qBVdX2DzG99iIAB3oZ12exsQ7GrT8MmZzFNERgqgpy5xfgRrpcsTipubZVp
CU609Q4J1q9UfH1xCOWm8CVYif6cO3tfwHnQZGmVGQFMXPKPrQ8lgPNE7aJcCTC6b68qHEzcEoOb
nQd6eRW+Z2SOUN/btn3WXloaxU4U3HwV3esHOkxoH+z5m13aIcxAKQWRHYLcttkh9dDWaJjy2oQr
ACyvZcW6s8ZERm/anRu6tEMA5XDyUjiBWNl8zEhpKzDLGiWQ0y5302g2/TYeVD+i8nd7SMQ7peGF
/AN4sIKtGjJeBpJT4t5ffGgCpbdOEjLXudInj5KNYJAuR4ab4clwKNhAsauhJ+6bTqge5UZer3W1
aby2tDovnOpyZ8ee3z+XQ+2DjIwQdduOTsKOMpWhthzQSTIPS2UPoPgyTN2gjR6gW3392W//dLnN
sVDKlTISgvA97GwoUHKTBBPnZQDL+P3rK53vVPJ9PnyhGENetg1oHUoKRVGyktD7uHKacDrkStns
WM+c71RGiZw89FupIGGmnb5NuyvR2a2cFbG5rrwmJY+CEvjnNa23vRHzM9XxNLiARMO+AP1YYEGM
oE7XcsqmiKg25WAYulDzJnkOv6ylamh+M6H8445SF2b+lIcrWRmu6rcpQNM6iNoqHm74K1N0GI0o
0x/mvK2fmJtEn4pOylDZYcf7IIMjlFXWCrPhNTHZ/Gbfok9bJnb3pErDNzDA9QdcwlLFDeth/ZSu
YTu5fTtAhoxHSWU2kU55/hDbExVAoaSNgvyvxAPJWkCvs1V9kPNJgemmTfoXoxuIvrOYtPg/++JN
KnlAKHQMBGd9Ezzwc2Jaao5yMHdFf9XOiUx1GsefX1/lgmAW0VZ0MplV0A7Z6h7EpKWQ0FCPD2eJ
iW8yxfdlubZI56GHkN4Z9SKlMBxKI/UxMWsgl9pj/+ikPHY3D7XlLpGM6TYbwv6hX7MQTiAIq72S
VESv0y3DjqHZJUYqGD1tYRcrdCfetdLTS55RlTfr2GPyYaM2PNnr7M+VLq2uIam2fNWMOUadYegA
5u1y05jogEx67zsgQm9phoRfja5NCmGL1efXtRlqxdFyerKDtG80UA1JdzA6C4FQramTr4yIR+cq
SgwWiJGPXd1OwzMSMpYNJbMCdVW6lDGl4gI+qBtP76rwqPX0/+A8q+o9BJ/1LrE660nWZ7zH5KYv
Oz+08Apz0SmLSw+dyeGgqMiUeEpoOLObVvIIr2tUu7slrXMvhakKR7jIyq+dUWLr2smS8jkhNXmT
VHitHJdioW+Dtrx6sFF9rwCLgFH3whQlYreLW332c9sYxjvNKTpqLS1GKSVmEEkPmIb86xvqPHUA
g0PqBV4BLJO+BTVOcpaoc5ktgTab5a1gs/raFBf3bS8BZSmcGBp4Vz6Y2bwnOXseKVkZZAa9Q0qG
M44FPqkMgB2G8q0hj0cVQKqv2eW4sxcvrEK9qOGrwplnoVdxGr1IL3VpSmmP9EM6ISK7Ynqgz+ZP
Q0OxqxDfvuBdkvJt4rFiNBaSfP0aRFWf3Jqgw7zELOy/cC8vV9kkDVkDSVxr2xVaUTP4RbNUgaPB
5Hp9R5yfLdwLcA+yBB4Y2hGnT2yys0lC84onlpWNW7WJ5upZuXoREW6nbHw2G9wECiB0oASJmRoV
26bcaPJWG5tFBdGhD7QV4rnIP7XUU+1NLqkrEUHKm7tulqPyVspa+NKxNuEwE8lLJbmpJtnmoV/1
/mtdx+OdY+txeKWHS/PBoeMde20twXqroQOi4tU4kuu064BdX1Wq930IW9YfGyXd6x9f+KLYbaKH
ICwXQLqdPr8swxpqoS8aLHZm3yxTHzHA6QSlVlZLr7Q76SAVC734OLZ++gwSeDoWBl1F+rKlYOXl
lOKFk/LqIl328xRiPM1j+a+sIrCCAuZmUySe3mAEotdKFnsJKIHosBrF5EtauFdYnGeIghJApfYn
JuV0lVZuC+iLOuD/RYs/rsbYX4FQzK8qpH+8wkFy7vVtf4FdSW+PEY3oX4AU3Kak02rm7cAUNijA
PN/mvTpWnpKsnyItRHKbj9uda/JgZ1GMj/CknEf84+srC5Skq9lj+dSWa3ctV9GICRjWDdIoI/yW
VKCZJrU56m1D7l2n3/Vejj9AHCp3QtD58xLRh2hK7wPAwnaGbHa1NciNPgetrkxBug7D7aDm2vvQ
mFUsfQdzJ6W+AFcRMy3YhkhSovmgb+IEyc0Youkyo/bkgN1Ok+gmibvwZlblD+aspQHyJFBHUDs8
Um0UnlLpw5uk1j68/t4uXQejGpFuixk9/czTjdIsYWrKcz8BVS3rfwDYyqEFMfd7rOqo/V2SaMcA
D5iK8qA10/K2VKzWwgnO+lrqU7EnUnEePKnqhMobaaBgQW6S5TlPDLbGs44300SttYY7A4k5v1hy
9adPA4BCNDM4tQWW3NicOVYaYxeVs9Q4TtGXcZEGvwO4s1NpXHq89K3pBJEbCFb55vHigOWYo5lP
Aa3t98jphF4+MqddVqRi5vxu7Y2b2Zp0T1LHa6NP/0mjYQ8Cd6F4pUiknKKgIrcGDn36itXFsMZ8
iadgylBPMthJuCuq0UOua41LV6+i/e9owVwOhddPS3cTprg4VEnUe0Uy6juRQmzs00OLq6FXxVyH
uQsF9enVZDVNj1EyxqBITO2p7urVn4Yq2uERXthJqLujoyamnfTpN8eI0tgQIzpWkRq1QYI/6t71
K94lrixp3c4dPVf/L29JkBVFm02IkVK0brs40wQZnHy6CZRJVvHgS3vkzGQ1ThAxTmJS5qhdK7dW
R62HllUWx9Gshttcab6oRTHoB6jPaeOtTZXp4PaitXCHSJs+tuWoSDeYCaYtQgl5CbGDNPm+6+Px
o4XAz/d8rHB3KvHDTUeZfYPxl7lXMW3PY3FvtOCIUWLaATb39HXJdSnpyIZhZAPW7DCiLP15Rpn5
24BhT6D2sf02D438iy1l0bVeTdYbvZZqFxVnZkcJKte1Pra3bWGpi5tmssNNKdYR9C0A6RhK+evR
bLu3xMXSBaVBA9pI4AVOL7ata8kM56EJJr20vHhdLVKXad1J8bZnBauwodAwoWeNetR2Zh9ardAH
SJsAzBgk0YFCJ4/ryg2T5UsJjuT1ezqjs4nlaO/CKwOCL0BwpzeVR3aBtTWgpqnLnEMxLIs/6KPp
S8LZ2V6NDjhlo73V51g/yjJ+pk6RSsfOaP6ZthPHqRp1B7MbOlfN1N7N1ra5ngbGJQBU98qhs9k3
16ryPwHqRcgbAMDmWoEpxyNJaVDFZnxvLU1yp+Wx81btzfZakSqmQ70WtjhRtNUTfMzlKbUq0fVf
wKikelqr3tpV2tvV0fdk0S/sDSY4jBrQtcCNZ6uKXi74oRt10QQzNu3Q+LQ4yKpoz9fhwudCFsQq
EAtoMG37GFYjYwkT1hhRL21+jzx79wazqdEbktJ4U4el+QYd2uwQI6y7U4qeAUJ59lgJYKME4Bw0
+JZ6FRYq6nt4nQS5UXwszMpxI01GiKXN5OHdjEXYfdhBgNW78HOdmagzZ/O0c9xtoy5CkjTtZZtO
OpwiGi2nrx8TZ0OdLG0MxhUb8qQ1u5umjaUrpDT25MUvLiUmVUKySCCvT5dCA1VKehudtTWzf3TZ
ol0vVfLJLOo9IsTZcxU3ZVITUGNRGKANe7oSWuFVUVvFGDQhRqRyjC2PlWXaO3Npo0OTIdUyI5vn
h1Pevs/kcj3o2k+TCbgGamORoDlk9Nr2hDEjnrYyOkOw2qAutKToOS76vfB54ZmKCtzWab/KGCVv
nmlqrA7EyXCA6lpmACm70KNQGm4LegA7Z+alpSBlYfUMHgmAx+ahxh1wPKsyB7AnuewrepTfVNXS
3MzTnhje9osUjw5MKN8F3XLcEDZ7cjW0eYojBu6xJZdeJDFnGWwjO7bYZrvaqnVPuPf2ASihPZfM
M+MwsTSCUrSaOSyYm21uEtc2rZ3qdgiiZBkwDdMU16gHSPVO1LpKvJaVS0+sedfFogaX1ytzAHk2
KG19u8ROfQxValw+NyPQtCLD31Bf3zdhme7UPpfehXBgF0gbgbURP3853GCGEcYASgN5ApJgIlF/
1Ub1eAAsbOy89m0QBjLBEcB7oHUl5MY2xS8Z/TJgLt8ETl/L3qKTFg1TuHdkPiNSXyZkLGPQHqN9
KvBuEHNP74i+JwCJqKqDPoVl6WdLt/xTk9kFbrRY9s2MwQ6sGPxS7/O567DOjmN8k8pFbRW3ntBf
dzOtM5KgLk3Vz2Nda0EBWr3fQh4KrCXPByGdHtZX9Qid3aV+1z8rQ8cMtl4TvKqjrKsWCtkJGwaU
EOubRe1x+pOThLAhYxvtLs7UAb5K26TzcrO0v/OL5B+GPvQfal2LIj8du7E8DMhuoV+YNMs9lqvV
h8mB6uGGqRHbblfr6cdpqLu7rJVpLqnmOMaBExroetilMrw1RgXX3UjLhHQP4vxyXKzviywE8EXN
47aJrvtMrarxoKeyBGlASmyaLWbdPU5rtyQ7ydk2beKloKcqMgNB/Dw/HJxUn/TUqIO8Gmdf1rL6
anJcbJpqJbF21hKRarMBSM/o8VPRg7MyNxsACZEF5HZRByBgW79w1NBH5TcDecMEu7ak0EcSdO/s
f5YHO10VBpuJNatoI5EXbkqboYYBCvI74Q47CfRooueZX5it8CUfV+fBaHJnYGY4pUCBQ36MAGIr
fzOsGKvpdYG2kphL+AWNnnU6LGay3DdDVhlXetV3caCrCOCGbWhmzK3ytT7MSOov16bTJk8LPN7R
lWJI3oek6UPVLbF+OIROjJSaRhE/e1KqzdgMUSGqPlNcKPhW0UeQpiOzHwJripIMHQlFRpxea3CX
xTtsXg+TnWjLdZvNyzdZL8a3y2xW17qwvlxknLJYRh/eS3zyGM2vo1NxahiQUF5Pgc8anYZD2gZX
GX0+DmDyy9PvuWx6uZDqLqMpwutMpZSxajEM62Oy1lkB56TKXFVutZIvKov7Y9/XWk9brZe+rDmq
VdfyOlY/tGFNgL/RT3WHokDGSU9k6q60wfHd7cY1Z2yydv0hrWuzOESpvDZHVOnwdJjKpSoeX7+p
s7Kc0MQWEf4wGqhAHvvpTcXxoPXZ0CZBj0k2jKVRH1Zf16TmMVwcycJAMnFqL5Nizo4cKl3rj3Pt
5F49wyg7VLau0MQOq3+lkf99orPe/f1/+PO3ql5A48b95o9/fxh/tP3Q/vjlzde6+yUYyu9f+6Qq
/0f8kv/7j05/xd/fJN/aqqt+77d/6+QfsdIfV+J/7b+e/OFQgj5c3g4/2uXpB5Vq/7xA9KMSf/M/
/eEvP55/y/ul/vG3X79VA+pM/LaIi//1jx9df//br2Ks/N8vf/0fP7v/WvDPvK9L8bX85brLv5bf
u+2/+/G16//2q2Q5v1EMo2dJsk2Tn7r/11+mH88/spXfGAbRlycQ8I6JQ7/+UqJzG//tV4V/RduX
bJL4wMkkNKvgz/7xI1iQbAYot1TbWDf8+ucVPv4rxvzrLfFA/vjzL/RjHrGu6bu//XrWkhDIGQBV
qG+Jq6BSPd1c5TxOZVnHiKwkWX9VRmrxkNUfM4wl3TZS46vYRG6z15TkM/oy3+1JjR4tecbgYu18
uVFwOsnGkNhQOegwL5UbtUuquXViqwdhXI9wjrx4uN8e41H/hgFH9yMJUUHNVkDCLx7+pVvZjkOf
QUAMoOjqojN55twWoy+etBoT9FVjc0bZB6tealdtJgTyzTke7pdluYqbpVc9Na7JqdJ61rwqqsYj
o7/koVJpNOfKbN410qzdyDJ9rdouZyDW+Ti8a+2sfprX+pOc7+lGPDPTTg4E6FwCy8Be0MQwY9OP
UO0saSJQrUGH/H18UPT2PbIz8+dKb1CjcaC1e+ZcV1+rRS+f6mb6gEWm/KaM8BtJirLQPF0r08dR
LuqPabPmi6t2Tgia3RzIZJxi+hGjm31dxv1n4G3adSHH41cwoCoJwFKUb3t7qDxJXpjBIph13Tqo
+7pOTK7nVj3AYD0v62CJk0+ymYeRD9Am5BBZjNhxtYRm5POL/KnI8m+jxElk+Q/jz/+DkUUktP8+
svhVkZTJN0YF/wpTIhaJf/FHTDGV3wRjgjkKNEdRQfPR/hFT+BFQADaQTe8CFrOIYH/GFOM30mmK
DKE8I45HNtmfMcX4jVY6gDYAe5xqpEI/E1POoCxEOyEmLjoMAi3/XO68qBMUeUrjPlEaX+0LvkY8
R7CQ11XJDaV8Bu3Meba6Vo0qFTtrKR24YXnno1aMoG5WWLU79bL9IyvTG51+e+PlTv0Ix1G9Gjrw
mK5TqOXvKjylwXXoEteI7/Y6ym9tn/qNMkV3iQmOzYvTSL9r7Wm4S+1x+VRXKtJ7sT4WHxEaVD+A
txmwYc3WG6dJ5tuQzwtaVN22idcQKQ9zvN6DrWiG4P/v7u256RCa//3uvmp/lF+/n2xu8Q/+d3MD
i2W2ycFkEA1FuvO/m5vjEFsX+svCj0PMoP7c3Opv2GQAB6KUBkf1PFb8c3Mrv8GXgniMnSJNUQum
0U8cmNsaGCAhEZr+gND+xXJhUzAsnNhlbTWpr5FdopjcmAcJFsgRo7G9MfOZpqNYi8tl7MTnzn9t
1lKqIsa8omNXG470Jh9GvqBQNwVo5wuWsJ2nZsKKGZrIMkX1Y57g2FhGS+3bC/ojcD5TL0OUfhpW
kNJZqR/MYu2CJZKGq6mogmKsQC9laOEvqoSgvo0FwIq0iqehseGaMcPE3KnWN2Xea29fvPALZ/W2
18KdUQERhsiMKO+3apW4XJlOFrL8KuHo0hPiPGXuhAR221CG6DpcFMd016HYk5DdNhb+tTKgdbHF
iHbi5y9iEx4SIz4CZeorShkdjLEofcC8ezy650Lj5YHOMgIKyXQBmVg6L+zvl8tUSL0ng+Mk/gSw
DrdzQ64P2QAQT3ZKK3QL8hRfTe0w9zAKCL/1YRp9Xur1UzOli+X9H/bOaztuJM3zr9IvAB14cwuT
mUwmvRFLNziiSoT3Hk+/v6BaXWSSQ47udnfmnK6urlaRAQTCfOZvlEwybyxp3VtLpm7rouhb18gr
7SkmzbqagV2UrqJP7eAnYxU5bjoM6elsK+m3tJ0RKbbsqnWLytROtSbrT4bJ+LcJyP/e0S9uXHru
L1a1yC5ehf/778X3ozv6+Sd+B/7mFyQ+6INRVqDVR7vpP+eYZX8R5xoisciacD2K/P/3OWZzjtFv
JtYj+qeQ/CLwt75w11MV4Szj4BHI+j84x5BFYAm+XKLsAGoXKkLKJJcgkY6WqNpn/eDg7LBZFbkZ
XXNSBa5PR2xv0nUdleuqrHO3ozJ7XZHtDxANS3x2IQSNi5vLC45LujwSQRdFhzwc6Dt9dod4DTkw
YuvQ46hbUFEx0zWYcXL2BjOXdjhKDyTfw7jclY6zhoBNm0H1lm7MvtbYTpcBUf4+DuPieslxIfOa
3jIX14xsgu7JyGcdb3Zdz70cx4eS4N5CbXyFZhG60Em1ewQKZc0vaQQc8lCtHpq8xjmkDk0eUNXC
CzuvyhEjiVFHpsgcnHTbGJ1y2U1y4exirZjvTawcKkw+e3BRDR2RwiuaSZdcZJctDlXJPq/QDZn9
UVXmn5HiEH8kTTHfKYQ5u1nJ8sKTVyU74R/Rr1TLRfmKTLr6aHGJ9i6XWvJ9UE2wtY2aRYpnRIaa
BP2g4q+orIN8T79C/wqcA0mjac2cR5y9mlN9mgwrSKxSqj25RgTCDYeZRj2V8fBR6h1Al0mFCC1Z
pj6d4FmOusw6xHycjur1Q211ADUpFeuGu6pyp7qNEoZw0XqliijkKtI3Z05HoL+IvOjYb4x2wAll
fa8Aj5YYHSb9g1po8Q9x/dhuZdbhhTrhqemGlEI1P16d/pvS0JR0V5wTWDscvOthnLL0AfCY41F0
skc/UbJ08OKqN7CzHKXkW6tLdeZKhdHpXkLg+nNsBgJEgN/oFI9Jm246qqsPoxpCODSxsvck1ElN
d8YBvNzofVYgpiA5U+iNGL7Hm3AY9Suz0+ZiG/fxtNcXHVwYA6zzZxS64zgAhiICPlS/2KkEFsdi
HGnVmTK/N9kYalwGCR/RZWOrG2rFn2WHohr4aqMKxJFoKKFLx7lxjEXOUcOIWsVKN7XRXErWmvq5
NcHOxuo+6GJn8fsmGQ+YKjqXSipPv2Tk/uikv6h/ljd9+/NnT6HnuG7z/0lGRiXmo9P+knpTX/3r
OvlRvczKnn/qd+RKFgVECp4wkAL+Juo5vyNX6wt8OXIhDcU6QjpxrL848Z8FMLE6hM9A8PpPWmZ9
IZQ1sEyjQiPiTutPTvznnvrLdSR0ybmJMLIC7YKqy9GBX2LZMgJWLIIqhLVbr8Pk611hJa6Kar07
lHHuN6SV9CCsG1sebhItK4NaS+M9VWTZhVWbcH4ToMW9jaZFKtkHM48fqSgM+zhu2OUlThRDhl2s
NOKfDB553+RLH7yY93dix+OSvWgDwoSSuVeRVHnTvp5qXaGEhBs6LLrWk5ah84swuTQKgIBSg+/a
kCqT+/GYx7udbQ4yS6hQY5UF9u+oShYZktSXCwFjWMtIYDr5k2qV3xwZTObHA4nw8+U3Oh7oqIA9
OPOaEBVGAXfctzaNCs8unNs/H4O3AcsmVhd3+evYtEeyjUoQ96ZUS7aL6irA0r6tP/lMbxBtvApH
Ng0CmbUrlPdfD0P+IGP9iyERZryOH+X5aVU4XyG2b3FAehjb4a7tFDrkvQKMUrkq7PmTwrn4KEdz
CYWYiMkCYkL6dNRVNatRceo0kXwnqw55NWVnaw+kLht7xR+nP8dVPL8wPUSF9JDA77grjhuf1q1l
GMK3bRavapLHuMDmsIvs1UUp8qJ0gOC0ho4Ad/o0ms3Nx5+Vys/bF4bHT/uMLc6NcUy91MpZ0lcU
jQL6AXsui/NcWtVAN9OnCFvXq8w0rhLcqrfFWONhbOWPupY+0Zw51Oiqu3EBLy1bYGJX8hpvNFQ2
LwfdPm8S46qwMGGTzPM1zZ7kTj+HNpT51ZJriOngJVINCKUqmRHuC6eLLzMFgwCkyP4ec8jtrcx/
LSFYHS3D4n5NboBqfstC87az9SsULK5smZF1K7pLtSn3cNx7tIhYsG/Gn1mMNvUhZs48Bg28Dm94
6xYnNorMs3KlD9FjCGXTdQb5L3tJHXcUf2RkqnGDKVgfmGqOsnhstzuzm1WKQgwFmav29AUxWwkr
hCsdsyA/6fjVdGkPSLJepR1Rz/Obqal+ttAkPNVxUSAkkbKgRFRvL1tNdpZk3UNWVrwVFAvy5LXw
pnmyfanqMXkwzPNGwy9+Ncy/JKsrv/YEKv7Sdw5u5MychPWFZ2RoA0Vl52xV0mGXotSjmVvn82if
gw6sdvSH17M8G5zNYti3pohjOcPXMxu4nGfRjfYMDZnRMilHn5vnXDFKzVUXB6yJhG/3amlXNL4e
gb3cwyBVfcfqHsIizoPC4hGUpFzuxHcNrfKQ9paNm1oeXwwOLnqppXhDbXeeURWyP8LvCPS4haSA
Zro3i0l+nsZZ71LQ743tx9jl3FmRpgYy/CN/0TAkK5XS2S4xtBs7sc6dOHe2RksVvlkII+s4eYSA
lnpaButZ6P5Tq57UoJPiFQybtu6qyrhCndo4rWyWwrzOxunENMTUMTZtxkjp6ixnYRTCNpC0zDcI
tL2w4B8BUElB0+RP9lQ/gI44eX522JDlFgGKk7JYR6+a1+/TqD6ZoYSBLILXVAwrTBB5SVRgnswl
WjcZOrZe1C2ORx43/oTO3Ad2ujS7bMyvCjOptnY1o9ei8dyZk6y01buHNS1l30jNjIgX5lKeT52v
dMyTEyfRRkvLZSscelyr7B9A3LMUjORJivRyWy3tQz9bWTDbJmmSlNeeVfAxcTPlenWSmoqMcuUo
wN+SkSeT0oafDsuD2DTyyC+eBv4lkio0Jdnug+A0LaMWQx/UqbbGcLBRyYKkX2RPxsgmy9fiEfzV
eTwpZ2o4XTSyc0vHNHWzucvOGo0Fv3JubzEFRNVl0q/oRzte0822j+YZpDhlCsqcvnxf4gK1aFd5
ykZSzehRc5gYxLcZI2wfDHRaifYfJImZWqzkKykJ1ZCJD6asvKbqxNJtSlv7LLbiBSoMBmoGBkb4
iK4/RvgL3mzbt/K6Zn5YSLd01WfgjPYtOgdPfZc/lhFbFp7obRcrUiAO3763Mr/p2oe0UK/apGbT
qmwOpEs1F9WwylXakHaiNHu9Ohl+U0mlq+kcGavVzvs66ef9XCDyW5gSaU0k9y59p/hc64c19PSI
z2l1fBqj4yFlSUrP5JVnmnKkxcc6f8Tkkzco4pH8cI2AFzeD145V8aNY45NMtxPPqdnxXdo+tFb8
OGrDQ1u0D3kl5l6vVM8yoRvGFuvEjnnuyo6f8qRZN8/7VKqt2yIHCTSkpFvRgvJZW7XVDldIdkVk
MG8ji8Qepdt5yVhckrN3srze2NWSXYPOze8BcC2Zh7vwskWD/SeYnsxXZw3ajM5PhbJ6lWcA97ky
w+9dasyuIcK+0BFHYzMrB82q6HhnhaFsETprqN1Z04XS8y3XaJgvbY1DMJ2ULGhJa4ACUKeaWpY2
1mAdGN9ClXZon9l+3krflxkrFc0uVAwFqmo3qBz4mVE9mEmps22QuD7oCOWiuLWq18qahGJBL+3p
aC2ctFomFQCkJATYshiYXaYM0q7QeWTFHJYtHUgeYhk56QvtChAT5+KM6GmfAW8k5U27r20exxeZ
VOaB0RrfcbLPgD4U6H86ne2rsSY/zLpunHZzU2/CRq7/UiR73tpluJxJOTqvvpzGj10kZdeJLH1X
sFVOvCQV3y+V84IixyoF6qTQE50a/W+0MIHSKxrOORGbBYUldngU5cG8qLAgFfxALAxfHqY0f5wB
/4OEh9ZUsYI1Lmx75vfWY/vwfC0St14haKcGZYdbbCeLexFR7NNCBBuFbZxrK+uwtNgGNQeGRmqP
gafRnupKL3ldN10YY598Q5zQ9p/PiCwxz+WuLm+kMn2MUNvd11GsuH2lJhuOeHGn5LcAyqHTm1ZE
fdO+nVdKOFmVYB6vXtYa9q2V9UOP879KKzvNFimmrEyU0MEHdquywCN9lFWvTdhwKkfcZsDfm6Aj
N1EXzhJXQ1DodG7k7LDMFolKaGMpLFPhYdOdqNl4k3ZjsVFzefD72Zgv1Yk7pJu6eV/WHOtElA8Q
HHlNKh0Myn7Ms2b9NiQOcID4MYmYP/q9TzV1Dk9pxKYVAcZzuFAq7cNiZo9NymzaSachVQRB6eNI
7bj6TVyMHAG5PHBRVFSOZRa0glSvnNc4yG3OKtOSbidG4tBMn6akBdmcWBRBgM18Mu6zu8SriBgm
BXJe2IYArSINPMIdUTED3q1Ekm9Z40WMnV3fx3tNH6/CLLfcWkE7BnV68GctLq9hdWb20r1iNQ+p
Hm+trKQSpHOfr7pGyJalntw2QQmIHq+pm4haD4KVquLFXXcS9qCV7F5ytVD6Sp/mxqjb00axwVnh
N4X0/Z3SDX+nar5TIgvaFMt6zMMnbPF6Ly6SPdLLhGn5OJ+jt57ti4W9XIYc3FRNTyYRu08Uw1yx
5oxUP9dKTp1UW6SgyDkhuz67WPCtQAkn4d6kLUTUmDtsyalbke1YCreoM5BO9aoFg6R+Am5+k6Ai
zAPun3jFQhMdguDrxKeqrdrEsVTyUfOTAnRqCNIU82S1oqcUPIHLxfr08YJ6Jl8dfVg6uiY0MdQB
AT8c5VrqoKEOGOaSX4qZ4uPoJxBr1istdqKg69a/Bts6aVJulSLXt2Non4twUl050AtnVL2+JwFQ
Vu5cETPJEyGQ+MotwcCiZY9zzFVacIaMpX2yIKeFEGF7Uqn5U1O3DxpCYchhktek2tWMGLzrdBke
OklNFMS1D78lD8Zev1J1QkcRbkqwmsqCILyT2Z2JyiWBUsXixqPcE7WRtDzHdCOAOA+fUrAQbBGJ
+ynLWmmnoAFPrcE4r1f+TRKphzlVutsKpkfidlNaAkfhTkbAYN7/uhnJuSJhlTktsoRUf7xkPGLr
eOpUc7AW3MW5yq3gOIskArvOJ1V5HMwp80W4pSXo65mIvxM8h/sI9PMvDtIfldhuq4L/fFhb++9h
IrY/KwFP6o5/1f+FIAgSkhfr/E2D5eY7mKV/nSZ93/0LhNW/zn+OSfe6+MbP/y6+0QDWResEhT6I
DUDT/ym+qV/gWCiI59A7AeMtNuTv4pv1RRcQKxqswOCgRlND+N02pt2CBg4wIlg1zw2cPyq+vSlG
CMAnVTwArQKndAzxTutkEVZ4MqDEPj1Dtiq71kpNXthWkXqZzlm+je0q3hu4YGNSaFRj56ZdOIAp
tDi2yQX6mUBiUn5UQ5xsZDoN98mygGKyK2M5V3ulZX1D5uZsMwrpNJ/rb3Y0zo9C94/mbtxkHjCw
9icgtc8kBt4gFHFJoKAv3OLQBKM3L17+RVMVY4AIF7N59SPDTL47sEKfZsWUDindUeEjqIkEvVRO
JOSpbhwqWorraGvysDbjCTRnmArP6+SPNtT/iJq14ID910CLXxvoMPxIvr/aNuKnfm8b+Qu9cENI
TJIcidL0P9tG+QKCh2IW+icEC+ygf7aN/oUCE1BSGTEf+jeC3vV722hf0IRDxJvghlYPu+tPts2z
b+zLi40zm98hIB/sUnqlR3dpu6B5XiNj5CeLtoEMmDhBN0tUC9gq8H+NHwWSAzcT7bpDrrST4S5a
l2+zpTpNDKv8CU9Yr2hzWRCSUfbQXYxD1u+9HcWHfprKw2rKae6vVYNdMdyG4UKd24NWOPplJqnO
9zJMkstoCddrKUkUL7KNuDnr8E9APJ/0DpXTTroKmy7+phSLvCnojJZBbzTj/WqX1NrkgQQrD4vd
jEnk/y7x9yC4IEQ+WuK3Q5v9uh08mvFV9x4a9/lX/O7KK1+ErA9wGgrT9ONE6/3fPRpL/cIyM7kL
hIwJNeN/rgkVCBEkAcQmQK1wSwj113+vd/6IpQlPgfqUQLsBSf+DrvxxZgAM2BDOfqjZcVmx614f
pAvOOWHcUy5Qp6y/x3IochVqncI3CEnQPnka27S+15SKDf+fc+Gdnspxf+N5XHa6wAEL5sVRYrAu
eP3WcHE3zJzqj53WXqcku14ilwilfTyWaC+83NJiLPCB3NE0yvAvFHPw8rJQ5WEcxyXaYGua0d6g
JNYhrPtrf9BsfB/YLJ74eBRw80S5RONwko+K/12nW4WpMAoxQRH0XUGzPFSyHZWMEsfSuThIVRio
+rbtpuLk4zc8TgB4Q7QtUMIBpU0b4Jj3a0xDtNo5Y8+o7wZWDAxRWs8qeUg2apsoQVvrn6WU73xA
DlyuXmGLpCAK9XpSNSOkWiyjTzaFTeKFpYydkJ2untEY8ScssHdmFjK+IM3zcia67q+Hcpy4bidJ
ok7U1cmlGiJ84qxlcgKfKDuVgKYZmXwK4TLf5T2t/4+n9g1xWMwtF494S8jb6rFjqil1eJFKBmWB
sbK9uLbWLVAUzS2wi9gVk9LCVILNbZfLsEnSlay6x3ZPsScofOAjDJUfkhPjkzl5b/rpuQBMYF2j
SnN0Ta2KEXeUxCmR67gvmECwPXAzODgkpMd/PgO0g0WPmZCL0tfR/lGadEpyPYk3KGBUp9UYGo9x
ZeffyrEx7igbjTh+TV4tp+XJkB2kppA9bUCePsFuewP6jUaQEn6qX/dM2T3acFADFfh0MsRmYoLX
y4L2ax31nc7RNWtErW1uFe4sI2fuJ7WjVNyYuX1LkqecQ3FCJa2eltgrQKGcO5U27bGLk74O5sxP
LUoe+51uooUENaE5qHioL6VmhX5fRH7X2vohiaTHIgPegvQbdQBpTvJdak7GDS0fgstPZvztfgZQ
DSGU3Uyp8o3mXAarHks4vm5LHrwxxnU4tZy0oLhUybPshVUsP81hhWL7Is2zr+l9OCNgM6ou7im1
5bZknGfFLBHn1mPtfAUwZS5+E0UxUH9tqT7pvL4JmgjnFHIrhOu4xUzCsdefYoZ/vCARGlK5Dyu/
b9Oh8aoSqhZ1v+I0jSvlusMstuLwLYezNdXty1QdkABIl1DKXKUJC0rpWq/x/Cr4mSnrwHpNwECp
BjsAsoWwg+zaenSDmeB0mTRyfIXpRZi4UjVbpwmGd5dUXvLrJDc8BPvgtUJ398Oh17dN3Kl7WsfG
dWJipuEp3UzxT1moDq/lepeBV7tLAcL96HXoZsqAI+vHn/Pt/QPsTuaiBidPLUw/2qvaaKCTqOlh
EGrJeJfXi7yF+WV8cv+8PwqSmxA76MQe33I1InOh5Mhh4GBz6k/q8rOqTfuTV3kbLggEIe8CmB+0
oCGOpRdXqUSbY22MKQyUyezpOK3WQ6tqBToiJRHzSGVtqKfWW9pS/eSKe2dkuqoEA1ggcweIvPnl
yGnXO0uidk4wGlqK7h+dhBh9PXdpO2RMrLspauN75E+tT974LV/p+YxheRNBICRyjFpsYzOR4lRz
Aq2StcrVZju818a2+652KaooTmtIqFPK0iZLJixYZBq8u4o+DnTpVK2FBIZVH+JMXv4muz40E0V+
VejCu1kJLT9UU+l0jC3tdpUiHIfNsoyvpawsfgBeRGK4dtLLecjC7cdL8u2V+uvghLBBEYLF+Xo2
51prFnjdThDXzrjRJ9u5oX2PP1/PAW/NwwYqyDmV/njrSPNnQmrvTykbDpFAUObAa16PnoGnlHS5
dYIqq4dt3+qxF0pl6wE2tLZp1owXuVQgS7PQvpbSihtWMbLNmsvaZaGGS9CU9n1mQROa4xBiorrO
LpkmqsiVbgaQxNF8bCfVr+X6Z6QZtTsU7fc8wW+4V7VPFdLFNfP6GkI8CRo95zRIOShyr18mmmdl
jEfLCppIta5XjhM31J3kNC56pRfWP5C/AOSeJH2o+7nROCczFveXYdtF9x9/1DcAGAPVYdRYhOMN
+fUbE625zDUtySr2SJu1XMhD+30cVkTytKE7sXGiusA2UXYbHeotfcrRzRbroGhtf/3Jg4gT7XhO
CIExdhEKCm+Wl8PXpAUd8yBNeygH7G1XQz6Be5EciNBgcgNfhjkaHZZO0ndaDRpBSavcrxPV+GT/
vrPSn/W6IRrizkCJ/PXniTWV7i2BHTLElXYXxZl9ZrJTTzvEe/1cj6ytFSnf8UVZTsFMNJ/IM79z
KAt9HE5LcjiQcEcxSoWyo5U2jI7pS3iG77e90QqMVZ7n+4+qT/+9Wu3/u/w16qUvFuF/Ubq9T8of
ENiei7d9/PNfv4g/Sfmze1WOEr/qdzmK9BwwJFgtsVARJuQk/A2hhNlGKid2068UnI/7u4qrfYFE
YiMShsoBkjb8ye9qFFVhwI4mBSxhnEfW/yfZ+RsEJYBDGneK8BakwMz183r1ho7U2nh0Zb4yljRu
EbujCGQ6Y1d5tdM1tES7TL3TM027T8HgxK46dfbl2Ofdndw3rjypBc2uSg03CEs0KZgfIwWeYMlu
Oc/VgRpxH3uKpEa3tlmYfjFpww3WZsUSDEhE7tJO/cTsQBV54cujgTeCX0T5gnQE+p8sdsyLCCKB
P27paYmwdNJ1frTYxaVeT1BjUy32jKXr3LDrAFU42JOhBpqfaW2nXw12nW1BbbTI/vajR/vlMs31
Ce8yOkxDrNxlZmQEIdoQu75sP3P6Og7HeWawtBh4AioEyC8f5bo2bFhDWrIMiFFRbPppnYNoKu4J
H0cvKRq0UsLuMw905Z2JopmH6An9NQ0A6NElyUdytMpWkUEYU/UuS5f7euoLVxlU4FyWfqGarblJ
Ndn0wCMiCDKUzieH1zPI9OhbcafRQhWLUFSvXn8rqyFlskYeocaaKjA1ZOMWXSkfZkWD+G/E1pnc
0SpH22HdKlKKMc+iijykp8dsLvFpDOTA1ersR11Mz7Kunxm9vUNYA7/M0UrtitIHrc/XT7jCT8BF
12KStPsE7zw65y2NfwCX7ljiONpWXp5e0Bz1Vhm3w8I85NrfwJ7dVCq8LDT8BWueqNgSb3jrYPua
VQK2/WtBgAdSRD1jyNVJm8S5aT/1DhXf72hygRXD3qOoQJvm+NGbOC3Lgg683+F9AD6kLfyqtGLP
yVYEOqS1/iSAflPIAAIASpzuhkX4TtlB3JQvdp5tjLozOEpKwCQtm8nOT+WlTrfVOIFsRnzljKbu
49CnliuDXQ3sbK1dYP8ghkC3uDZM2G0fjvknj/V2GngqFJCo0KHAw99fPxXQsBZcBU/ltPOItVes
elXd47GOf6GP9uW/JRH/6K78H9GpEQoO/6nIvrkv727+dZ+0UfKumgT1pH8uSP2LEIwGzYwEhIjp
OAR+X5DGFxHV4Db6SxZCxPm/L0ibNieKEUAD6KbhGcBi+31DWl/o3cH+FuJTkBbRp/iD+rU4gl7u
IiDQAPOFBRdHJU9zdABIqItOUYmIjpONGzVZtosdBi8m5vLXL3upWCFW4EdDHEWQULMRy5sYAhnD
M7Wet0nN+TY6Nx8Pc7wRfr0JgQNpJh2wYzvJXhqzCCmm0A/RZK304oDqmJ8Zzr1UDZ/suTcHuxhL
EV00erFUbY7ZsI6BRYm8LqFvj+NprPTAXQWITfabEKgski+JNp5WS7TV42yfFMt5v+i7JdJ2Ynad
adnK0EU/fn0xi8ezTJtaFv1vwCmO9vocUFJdyat1Dv0qlq5rLd8JfwlwdaeR+LCtfRfl8ydurp8N
eXS96Wq0UFUnxyzk6Gu5MGyfeGjNeuWQAnSNXGN2Pgl/3luuL9/y6LTrbTCybcNb1rALUznex3q2
+3gi32SB4uOS/9EdApGPz+NRzpFaC4XqqOfjhtXlKpcof+o7ibGoUJ2ZhX42msNp16ee01eXsq5/
Nv5x8ifGp0Qk6rII6XK4v/6SrW4MKrCZ0DfHb7XeXqx94S9dvstK52CHyX6Jkn1qONcohu2awr6L
u/6T4vgbVabnRyDdoi0s6pLHgCgnXOxIGwvA7wX9mDX9S22LQ011CkXZOzB7PhLCiDhMgRZpe1Sd
UCVRk70NHwkbt6AEOBtBqkvZeCyFA9JYpxnA21HOdmM9ucZQXX78zcTVe7z42Ye2SsBHXHxMlGrw
JzL1uOKTLeZZ36VeLkHIUQdPm5wbqetO4VGelXL3+PGw751sUHIxBKXMTKPxKK4tQosNN5WsxnJ6
dNriUiiutWZ8/fEwz7Ygx69HlEYBFEoT18LRitAiWwnRygj9TL6l5HNZ6jZQUaBwdV9hlGTs01Hf
U53eyJl0EEdMWsUB0KgDvILDVOZXdbluKSG4UrL6M74yZjYFRW+4vTQgxg28X14Ax6aAnqt859TN
BUhL31wXn4jZl4W0jjIGDI6AzPbjd0Oo+p1vB8oHhXbBmaM++Xq5r7FtZ1JvOX6pOLexVVyq83ga
Gc6Z2YV+jsIIrRU0wJAeXZP+ZDbryO2z70MXCTXcvbDZlqrkr3meqIqEQU3JfpovGpYf3BqvXqjO
hYYH9jhGXG/Cr63Ylfi+Y7DACWnu1jW9XlrWJeJ7EKVhNw1epyxbGHa7WR0hQoOR6aJtWRguwNJA
zKQMejVUOVk7NkQ3PVrdFMyNsWuZ0Yj/P3amc6NpLsLiG1jV81jrTlLal2g2bOAAXy8TwH7DWf2w
KtCMG9F8iIqDY41B2GHn3KR/AckLxIB6UV2yyw/DEnkWtJpoxk7czP9CEem0sOy/J03adN28bRLT
W+J0v87qHm6BG66rj0rFTrTUDLn9DqZnn6Tl5ZhAT5Pi9gLO3JkdLdvRjLfGVJxWQDCsKLxZnea7
VGuaV7fzuTqxbXX7vlCSayC6F0mTG369ZrcjxnduW+aXqaPvHB1aWhQHQ9Rf2LZEByv52waWymW0
raIkyOsRGrT6NUn5oqZ9n4p7waDuuzhBb3kIdwfG1tDOstZ2Rw4PcZBU5lPM3IpzV8w1olAbrQz0
5hsHNzDFkv9LM/6eI31Xis4H197OMutrJS0ObZj7xWrdSNN0mifSpi2lg/hd1bhuo7W7cLJ4b8Vh
0PX5YR6R55964CbGsoXEfYuiWjBG8b5rJlfQGQppvQs148w0WHjSekL74ayPBjjNQLwdTJ1V55CW
5q6RnCtx6kiJvI0U7czO4y2EiqBJjV2UCZOB+HoqR4rftVN67TQ/LoW0QeRG/OXWUsm12Q0nmFTf
UPS9o9UTzH1LGgYh3Z2U4pA28rYeDLfAibVQupOuMeEB6ORm8V5C4b/M0r1pRMFkjadaBUa6W/w6
7E/y0YAuuPpdz8QCxE2i4TrUU89u2guaQUGlL7625LirFX458TM4yYbWhBOYo/zoyiID5D0B92xP
hk7fi08d5/wzvbDMlu6lsT+Z9CkAPb+To9HLm2jbVdJGj9Dejy10LMGyluNw0iP9SnC8z5aVznP4
vAZA4+wXPXpasnXbqNCX4tXHafXGpMWmI9MpLlZTvbWVAfJVujdgrURMays+DSgEpU3+6mgk6sUE
aF7fjUWxQ4/orlDnT06o9w55sCTkyNjlCKnZo/Opbczcpovma3Z7YSGLEGHnPRjqJ9f+m8KOuHNF
KYxaNrU0Slavx0lDPa8b23GgMGRPMbu4NSNA0NVljulqp+j7ZCnwuKZ+tVSYwknlZVZGD+JOlY3w
awxd3+3m4tq0+68WFAQEm710XvyPj+s3fqa/nhLcCXUN0c85CjN7yMVlEdoOvomLAQBdzhE8XX9M
hr5LVW0/83fJUfbQOB5XTT3TjXlrUa1yo+qzruBbDKOYMHSTnwMl0G4ijnqRj6tGPuVabuKjOsXX
KEbf6uX6OGTLFotu37T6QNX603JqvidW7zUWhwWMuI+n49218eIRjmZjHgup6JAF8Q1tPreaCPpI
VX9Pqb99PM57iwMgrE5rkmoma+RoEY55k0hqrzn+OuV/1bJ+BgcBGo2x61fneY+UYxhYFvrxHEON
Fj8s7YXu4DjPKeSE7Ykkj5vWcQ64Fu2LgW0bD58Vu477OKwM7m+wWkBMHP7H0VyYEbLoVqs4PpYP
SM0hMtxy8IA6STO0ifJxI9hbg+TcSRHsNvyb3Y/n6J38T/D0cT1HUFAIer9eDiiHanEzyw7NxG9z
Fwd2qP5IiIPy8rP07528hxY9hUXjuS9xXFSWat2qshwDXzU9QRotwBbWT0Pbr9Vlq9U6J/InlhfA
n3j4owhQgDSRxSLvh5l9NLm52c5FnzAkLNIg4+IYDMOzWyBZBLqtosau1YCw4Q9F1inoa4Nm16CP
s51YEQtJmd4Y+wUH8EXHoGNVd8aS70wToxLH2Hdre9L10cOazNCW5O1QjEEzjfiBF/7MzxTzGFhE
QW0UnVHoPhSJdA9R/GbO4iBtugtlSb3Rdg5JxuUXG/u+pbAbGXtUUfZdAcimTa+KdHKt0dg1Zvpt
IauCKnQv42LV8tDi5/t53CxpHCDwugOWsgcl7WrYX046d9wcP4hobGA8GDGnRhMHdd6fjGV0Nqep
pwz9hb6EwUgUuKz6XoFnZ5Nmi12CZAz3YXshc2I6ub4TwdI0Dd6QRQ+RLsH9FaTCdE9r62m0s51G
rqwP83XjrJd4KSKjkI4bsyZETLoThThYRFoWl20/jtxu+S6MpSCWpWs7i7aGEm257dAxmX/oan+6
RvO5OL+XVt+H6rekCa/XOqc2KJ12TsYdjQ6PCEXC0T5oaXSSz2dmXH5ThmgbQsJuqvBe7gjBTftA
GcJDuRduK3+29l5Xswqc5Coi+myIeq0K4kjvHBYLLa423k9a74k5HPvmQi6ia2cBuqE6W/FzyUpg
yI0qz8YOQaAzyeGvSbqZmuRpZv6qFGl4+7YdFzI9w6Puuell2Dhc+Gq2QNTIrrDYAbbkXK+WE7Q9
8VOe+5O8bEUgo6fOva0j9YIr4VknzdA7rLuQfCR0+gur/D/kndty3ra2pZ8IKZ4Pl83/pKNtST7f
sOzYJkiAIEACBME32s/RL9aDSpz1i4mWttnVVb1r3aWSCKJITGBiYsxvgHhdj9cRw4bf4JtirlX5
WHisvYkT9A+1r+e0uW96JN3DZ8h4drjzf7PUjLISaVVsT74Mr2w7XkqHXijsQjqa97Rmd7Ord1Vn
rwUOp13M7gQOrLCjQHt3j9eGH6ZjgyRZ0oelFrLMkQRcVDi4AC6A5QlzcNli0RB/6VK0sg3zKfJa
zFd7yCN9mWB11SXmJ0TJQT+fehrvlm/TEwNMW4LebvKQdnhBBMdOqJviiV34PTI5+xYh/e7fL3Z/
3/yAHsGVOS7cANVA4X519MTFEJwrXZzj1ZKH5TwQROZ6Rla5TAPRRBc1qx5SaO3qyJ2GEmlgmL9w
LP3bgotHwGU5RAjAwi0QyqcLbucpr/dC+COgE+gwwkKcB6AcxRw+ji95nuGku14Al2IMtDmBB+kK
SvCrvxdd6UQIUmX7KG6uCJrIoWABY60e6H3qzftwRho/ROyOxPSgsA7D7fS9otNnpei9dMrgDj+4
KiW5GQFhwkEGCjT7NYnqXTZVuAHqcOTE2uDjEg3d18jUydIMweorsKNNobMlzVleLg5pUlYnU8cX
vsOhoEY3R2BPNjG7pdg1J8jC0PV+SiQau21UFl3LLsrSXEOmdtWl4S3YA1dxiPpRWt/j/HE/IHQg
tniV4wqoh14DqBZbwO0byb+LbjteiX1NkwLUlxn3dNWHJpvBxk3mV8J3wCwsJ1CONSoMNLqrBVbB
ub2J+uTWavpRhPUdYd0b3beiyKby0Mc4VEisl6ZNscZirgocHIPyvvfLBw+ttcKSA9bhx79eO5yo
BXkg2Gx3QUvvTVAFhfP4RRTpr6Sn30EMR9N6Fl4kQr7JEnM5InwJShHoq71nDYORzVg+dEm880N8
gUqRm5ZVH3SIEyFOjmKEo02pwKgH0rOq2xO6Qq/KTLzRMQ510MFeURzWAoEzcDceKzVOu6Gq7pX2
0I56DBn2Op3dQPX/ADjYFUpmd36pj97Mb5QXXkEafpvhPM1JfljiYoAaMBQRgF9uj2l25XDYDxOE
KM4ZBm5SWtIr2dgj66v7ZZkF0OKdb9Ghrs1u7Pu+gPvR/nHwvLmoJ84APKx3KcR2YL9f6ACb4rwg
K/AfzMB2aDd4CGS8bMFgRoT5tzRBRwHsKS59OhD0PqvwArrUrACNAm0KPwwHRRWOWbSISuB7CANI
YnoVwi8vhn/O4IkvjGUPdW9ehZzfJVhbUt3dLAfvBovyjIOU9PRX2vMMmArSF4zM7ko6foem+vcg
Xt0PQXavsDgfctNiwcK1cTWU75YjNm04201oYCXws/CxogVTtSMJQx9vdUg4dsoOWiyLGy2Js3VH
DlBIXno4JwPh8TlBf8eSb3M/x8U61kzgGMrrzg+vUPK/4mnydhiQnah5esVSgJm7NBXgsocce3vz
KRfwNQibdm9wRXK97PS9qF7Inf9h5YCsCDkzxPnInta1eo3yVusGL91nuUV2hJeJjReKnushEjcM
1Yl/vzL//dctuCHk/NAzQS6zFuZ7dQKIG9AKe8LN9ZKfUJyaMyG+LDMdgPcXft0/bARoosthhAZh
MSqgjx3EZ6cgB+IZuidsuu+w6HMcsPsa1DsY56L/V+8AcPvsOfoA89KbmrYX9WB2U97cPf7Nv3Qn
+N/Tz/zfNE0uj/MXo/7/D9x8kGLTe/6S8OHL1y9PhDPL//5TOBP+tsjeUDgGVPIPoctf94L4TzH+
FS6xsgVKdn4viMs/wGVxmYhODKgalvP32b2gH6FTHGbFi/T519hjf/MmQ2cMRMnoxFg6a3DlvSrL
+o1M0hmmDPtZ5+TkWHoB74i8yIz9Ecxwj7ZvUYkd0MNtfx8q/xL0VO8Sl+7o7G6zfTf3N1yMwS0c
j3BECaPbWH/69Tn3H3EPvVy+PD/FgF/4Uvffn84y/MTPWZb9BhgdpPBgh+EfwmX5+Hn7jCvm5RYZ
jDl4pz1lmga/4f/EavmvFqm/ZlnwG1pv0aaDdixMMvzwr9w+/w08DmUY4MwLFw7EYKyWq1nWuaBB
x0Hr7yXUnh9oApDnpKMJWGMgClAYh/8duEwzgPpcvYd63nvoo6i8HOoku45zJQv0zH8sbQRSi2KZ
2Xn+UKLpzPPpAjaFMMNyvy1sDEu4YSR2N+Lkc5iFp3E6Y8k7YyoQUy1YPZ8Y3ERuqzZKvpO6anhR
KpiLTFPQQCXLMiRULkmODlzywpmWHvFiQCaznS0/pYM/P5x9wzd/HOzPr8zXFYbltaDgiKZMH6s6
dHJPU+ueV7Mfl4G/H0ZVonwednuEkzzEA4yFp0p0lwOa5Q8tidvTr4fVf28p/x8shVzKJ8+H1A6y
3t+/PIVGLj/xr5BCXwlAfDC0XXj9yw7/M6Ty39AhB6HsckzxcGDBdP4p6EBILfMTWg9I96C3wk7w
c+F+xJ17AMHB1Ar9jfhdvyLowJM9KRWhiReyEazcPkSCkJ+tTkqu9iLguOBuBfQE+YaGbfoKvkRa
Xo+y9wBLCJJ9l8BLUMoo2YnZ+zRDJHc9DlOaAzajyrmoErVHG5APw6FhDO9qkky72Zcg4EZ2EHQX
yaF/qPyxP0YCPkQAS3bphU9z3FELfxf+GGGUdAltXxnDy6bDwbitD2ODtoRbTetrBqQQ4F/1/CmL
FNiUMfyy0oM3oBqQUSTFnd8ia48sUkQ7Gt7uG1QWKUofqHZNujQvsD/Wp9gl1HCMxstI0YWHd/Y0
1Oa0jUuAzAFa4/ElncNrOw0QhKbQ4bVt/0e29v8gUfqfG13oFP130fVHi3vxBa45//u/+PfWnW9d
jz/7M86C33DbsnSmgx0K6eiiPP8ZZ+BDpEAQYI0FiwfwlPhfcQZuK5AN6K2BFm7BsyI//xlngLPC
BAC9ugvFHg2m8a/E2d8v5XHfD0E8siQ8RIRGwqcTp9RVP2UMbRLBHAe7sXG6mDSp92PzDpnSyauC
k9Lp97wp3yZ1ywvUb9GPBsJJanS+00H9trzJ+iw/Ri4HOCpI9yIPL2Fm6oMOr99rdOfteFe9jnXR
NX5wVXUDKs6qQneaT8ZTOqWqEM3UH0TcfXKeik89ULDJGLe7X98S/hMyLSTii/vm8xvDw0I3uf2C
qfv9ienUnz/4c96Gv4EYghwcDYZY65+kXOFvPnhHaIhaOlYg3sNi9HN/yH7D9SLagNGhhb6gRff+
17zFf4LaG4s5fGAfTwO/sD08Wj4+uUlIoBbNIR2EKBrqnnUfmO46iqZBuK/YFs6Cvb/Ys8TqfVxD
5i7faxDRirITb41wdi9hyLJjvOYAkaA6X/vjZRJWKLEb2u7P3uQ/ZDz/UOBbXAQhuMIeCYustVzb
wrDdE/EYwt/C2kLDIvEi7r1rw91XqlD8BZXhM9HQJVM+v5Gyx+1nauBG0713M7zyUggYODrJepm9
8/3eKyyERihM3uYVCkJpxVEjMyiD4nTyZp7LYZ/aFOw4Nqpd34fNcV8xMOrzbNHsAua3A/rsFIB6
l2SLC6ScHRqFvWvUZ/gff/gvbQn/CdG1yOyeD63/1VeLcZL4cr4bLD/yZ1DF4W/AmYAgjX4SNJUA
GfTXZpCGv8UxyO6ouEBC9KiH/RlUBKwH1MfhvLSY3y4pGX7sz92AxFDfLgdlMAdQf0N79i9tB0jf
zrIu/KKFOBQjtp7uApEy6NgtgWetuPmAsvTX0rw/exH/EBnPjbwkLmeFHR4DYAnhCD8gaoqmBsYP
CpltQ2P7PB+6np2O1BSyg8vTN15I3nD/xb6+5x57+fdnjy3R9yJKBmqpZ0MgFGI0NJSOJ/ttT74k
v2ejAxycDhwo44M/giiDW536zxTtWQzFc8+9ygO7xoNaIgPXbJ7EeIUjotlz5l4SKT83Omb2+XMH
ZT9bkXb8gO7edFdHDeR1aJDY9lJWmUjqaGojlIRxlcaSi0roL9Zj2R+p66++l/VRdM6GOlKpxw/h
oIqymm+gir/Y9NxrW3O8XikhzARKrhqCV/DezT/nQFS8dHn0zDtfMsHzd54qq2D4C0Jok5npGlea
/m2ZkRc00M8NvorOWKeRAesIfu/B7wqZGtqntgVntArOMknKKQVoEUBnUSQy47AwQfq47ZUvf85Z
/NTjwIaoA9O1hsizDMbqIpaTd9w2+Co4vTDr5ODjehvAaP773LfV5dAE+eW20VcBGgGoM4Gxhk37
4yx3odz4RlaRWaL7wgEoyw8WCFXkQ6rZRbO/MXhWkSnQhKNSgVlSTQ3EEzYA9WTa+OSPmpGzbzky
X0tV9yA1phWQzVNdgpRp1LbX/Vi5OxudCl7OFa4NDlnOT4Dq1jt0pfzZePuri8paQTO37WyrYeYH
eOy0uNIFOtulWm989FVsJoEx7dxhdNncDOZtJ18oGTwT82vv8SiIRDMTxw91MN62JW8ggpUvSO+f
G3sVmEk4g7k+R80B1drLjrXtFwrH6Rd0RM8NvgpMlWRQCduwgZ4nYZ/7xBsecZpiW9yHq8icW69W
NUwLoF+uj7Pt0Orik5dkmM89+yo+eeeMX3l4MQHn3b6MBYQ4CYTDmxaV9SG+gf+vFg0aHfoerpSR
3QXjt00jL1C085UW5CfVUFitHgazyL1N9C2EBeu2sZHVno8t9NwQOCTUuJH19i24kdSHuGrb2Ktd
0wcUSs2hgrcVwGNFjV5gWEnI/bbBV5Gpx1S7vseDM2ik2jBuCt6wu21jr/bNEcz1Nojx4A2G9ULx
bmhfMvZ+Zg6u+3jFtJBpBIbuASa81GF65cG1b1v0rPkXjDsa9QMGh7sElPH7Pnqz7YWswnIaoqFv
sZ8dHLc7GmDxTlIUl7YNvgrLAVQRB+NjTBOFNouBevCqzN27bYOvtk1eEimYaRsoK3nET6Wfu/hT
2tlObsveFqbgeQCl0GlJqnlzoBDSZeQDbDK2fc3Ha9WzbdOlxEzwPmsOHXFXupJ+0Q7z202vZa1w
lTFtzJiCQt609ish5qaMpdq2EK79kkBrN8Ash+h/CKfkvvGmd3AjfQle8Ez8PNakzl5KKVRdh7mp
D5VPbwXROER4dti2Kz+2bZ8NHlSRD3sPtEx4dQaUlxCfcCCi26b5WtRcSoaTlIamrNaw1srIAB5+
22/b8x+lHWdPLgjqHDVAdAdZfwKj70Cpty0DemxxPBuZeBB5gZhF8cInGEZJqLIT4ne/1Iz5V83j
kbxwNrruLQxpCebKVH3BXoGCIXS52164t4pMntW+Ne3yNXnQHdCG+X6o8mzbgXONWbNj3QYBukgO
KTq1mvgUdBt35AWTfb6goB0EKS264w4WPPw4R9OMScDb3xT3i3n4+eC4qY80hSXMoc2UBx8OIDuq
nNhtc2WNsmqaiTSOBPQQOFixeRYexHKqx9O2Z1+WhLO5Eo+jGacMo6OR6BVn9ruaSbJxrqzS2qbs
yzGgLT30BJpctNIf2DyUG1968PTBoyqz8BRK6CFRAHhAKaN3fqvothDyVttn0Fem8hwePYM/6Czf
JPLjtve92jr7Npt1VaX0ENYgTzQ2H+9Gm2WbRgcu6+lLgbhaWKbQVNHAT9v1FxxKoC3PjUu1pyP3
rsytyjFySzpa0PDrZFD+2Db2KjghjnGcLDsEs72/py4WOzO1f7hu/uJRNs5XwYmWrZB3HfpNOlgB
FuM87kfcGG588lVOSweetJSg2aHTN2AztOOmPRMgiadvOw06owHFhJi9czeS89v5JRnkP2/1AEI9
Hdnrs3nKco0n5oVfFcOmrRKXYU+HFZE1Ax2gpscef5kAuBCWdL9tdqxCMVdaZJSOiJg5QTvobejq
F1qjnnsXq1jkLvTsFGFTAKumuUcb8DthBNu0gsDc9ukbAQOvgkgBn7Dj0UOf3UpVbgvyNfFtwn07
kILYbiL3tjIHQbdNujWG2OcR6fultxX9+787f4bHULitoITGwKdvQ+dJpXWLaTfJ0pxK5tTS+l9t
C8NsFYa4KGWDNy2TuiP9YQ4W0IAhmzYa3GQ9ffSwTQGUVQKDV0J+STPp39B4JsPGZ18FJM+TfmxA
NjsYNWfFSKcT7njDjc++Ckvwg71MdcgzY9arD3PZmeQYpiaetkXQoqc6zx4qD0CDppLY4XkDCPIE
30J3sSns1zKpbkwpHwfET9v6F5Q7ARIZ21aaxYX70+fuVDKmvV2Csz2lkXvtJrltu3n0FTrLp1wT
xjXEKFitRAYiyKxOaMFpNh1ecTn69LFZy5ohCbHKOh1Id0yr2Q1wyjTQY2566Wvbkd5rHc47+AU9
fE+vGYejlAqi+22Dr6IUhqkyDKyHdct/G8Mo0Z+23TrGi4r7fBqakgcWHk5IkWm+o2E57JK89Ta+
k1WApqqrwaDG4Nx2F7S+nUm9KfeO1xQXngUadTAsWywb3vCM+MeEunTbtrlG5qdu9uH5Z9LDmOvx
xnieuFG4iDhs+5arrTOB+Im1ek5AhO+rfT9G4tJZFW8bfd2jwYTfYCvSybEaZXvKez3D/ww4jE3P
vsa9p6nUk69rrISlHXdhWrkDTZpp47OvY5Rks7M50IUsH8xFD6HwccJhfNuCvlbheGC95r1QyTEz
sn2Vx8DAcNe8ZAj+TEK0RhxI60sFJkhy1IbB0i6CVM2B/bpt9VoUtudRmlcj8Wa/SY7g06K3KyiT
yz7M2JttX3UVpgmjk5ZQ2cOUovevsWd7MKKsym3RBKbbk2fvHA0m67rk2OaJuFORCi8Zz9m2JWat
sveQKapplst7n8xdTNR0wWn6knv3c191Fas1XFHgkSKSozVZAjtQnX1sI2O2bXiLkcv5V+1hvjox
w5OjQK/ABWE0fDMqre82fdU19D1t21zDSjs5dizoCoEe5FsbxGRb+rIWBxFBQgWuNr5qYzLwuGEz
cevpmGx8+FXS6w1lBPsZDA8CaXdUJPP3bVZtEwnFa7Bk6jt04taYNFbRO0UAMJJjZred5+JVrMKn
cw68Gl8VpUnwg+A/XrBgzDa+91Wsxp4PC+YKq1gcTept3IngB+3geLxtzqxi1QymbMWEFTjPeQCI
E3rX0xyGidtGX6W8MM8ce6nx7CEFzKvlHdn5vP7TjOpXqxVr15mpcdTWcZUcZ136B8idkoLAMGbb
CrzWCjWtVqBOlPGx9TQ9KvRzHhjMwLedH9dyoQhqrKaPsGvrhgVo5wn1YYjajdN9rRaagOQpe9iG
HNseHfPTjD7nFAy8r5u+arQK1TEDNC/uLEZHo2/BeMx3gAB323aPtWQoYUrB37PFfIcB9wUSyAwm
nI5t/KqrWM0DOETA5zMBIYGYV5P2SGGqmNxvezOrWAUi2QffCTtfp4P4NVBBX4NpJpfbBl+Fqqr8
XAwcmzamO8DEFggR2MvxbYnemjoYG6ztyoxIUuPoTZD29W2c2GTjbF/tqmTMbRKPQ3Kki/UMl/V8
kPPQbXv0tXao8ZUPr5MQi7svqhuv9smFN3doudn03tfiITfQTKsR0z1L0L0+lioqOthXbxx9lQKP
QHgbHZAY7Xhl/T2PuujUoQarNg6/itXKY8BwRahkoETqH9QYu0vrj/KFTfvxDu5fQvyft2fxWkUk
tM0DzvDqB2Pzg9+xrACF3FykZWSKlMZhwWMYMjvTX+d+G5x61gRvGVL8jSvdY2PLWQnB4rggwXlM
juVsmo+dS4cfaLd6yVLtmWxwDQgzkaWtaf34aMTArgBJqSC9lNkLK93yif/p5a0CmisewigujkGA
IOJSe2ZaMLCtgI2wUXzPRtfvOQA825LPtf0Ej5nBKQsLK41IcoiGoD5AsxpsO2ytxUcxoEEK7BrM
44Tag0DHxS5k6iUDtmc+xFqAhM4qmgwzDltkqNqLru7LYo7l/MI0fm701X0NXWT1ac3To4sdGCI+
yS7QRr7xNihYRbivS4smXKQpnm7lt0kOgENUwr3dtDo9GqOdBYCOWTn6S5qi0Sh2CIjNge6s023J
56N5z9noo6cwkwkSuEaPQCuCS9Z/l1UXbNNQwUD56YFoSpPexg7jD84BuJPNaXoqxwjU/m1vZ7Uh
w6sVvvGwpjmWldQfMm+ob2bejS+UXZ8J4LXvHnSIY50ss3IAwAUNblhjd3ne5a/bsA73JQNAxOC+
rtoWYmu47IgyPTrrWHoMAwmngKiXrzrrN9tqAo/UvrNPDWUCXGNLVKkqrlQRNPBhQjkj2nYSWIuU
kskmkyeRdzncnb8T9dSDmjdHD5s+81qoFGPCODTa40N4drzG1Zo+zr3eJrCCf/bTSZrlfs8meEsf
E4g5/J3ouwGOdnUfltvSo7VeycfNM6+w9BxVG8zvTVZGP/o821jSWAuWIih+5BhgdAigcyBp5cc6
5i+xNJ9ZOteCJSZCO45xisHHaXoYReS/joaKvxBgz42+Ct826AKWkgzfNfD1G3CP/V2KU+S2s8Ba
soSeWkKJGNJjrm1XXpaZ3z1oRMFLYM3nnn59+kUni/SCNj/GvcmLEs0+R+JEunHSrHLqRkUmi2SX
A5rchK9a3no3+cDSj5siai1dilicCUrR0JsNaB4iJs3fVb2021KRtXZp8ND+5ZswP6aRahb0HUwD
5TRuW8nW+iVRdrPJSJIjJ0S/I4hf7e+0Crvv297MKqN2kITnI3x3jkNC3HsIo+DD04xVe79t+Pjp
YpOklOV16vIjYYGCq+LME7bLy9xtK1atQXc9o+00VLI8dn3TF55okzcppEzbLvIXP/fzAmcbllMz
9qI8Or8P9nUyoCEXhIX9tnezSpg7L2mSIe1K1EsW6DYK74UNw3Hj6KtwBRsy74CgyEFj06gKtB65
kJq/BBp8ZjFY20ZVDP2gUMCUKIqL/l42KX1lNNnWkhettUwt3BBhZ92XRyqR1ifwyH2lhYF/95YX
DzLX089a0zJvMzqWR9V53oGEpPnSilZ/3Tb6an/tw8FVJhCwVrIQ7SVwuILLLe4Pt42+itd0yruy
iWDcRPPWf5eEi7OgpcO3baOvwnWWDA5hGki+snXTwaDudrKa+JvWeEBanr73VpC+GXJeHquBcyDt
HHuThiz8fduzr4LVTR2blkuyI8jTwS31iXpLW3hHbxt9FayzR1udGEeOI2CHH4HhY1cl6JabimHR
2u85ShsZMINlTMxzcLSyeVWX7baCUpSvttYSRt4wiLTlMY2JBM93KsHBBMp904tZi53KEYRJwkag
5cdYHjTxmpMNwGTcNvoqVIMyRD1zjslRC4CXLhU47A9hmchw49OvgrVqdQgSAbwa/JSFCpNdT2lB
Z2a3VazQCv90zjcpLDRVhD8AdfdkDyvE8kMY1fW2iFqrn1gMCvJAsdYY16tr6lxzCcL/SwfCf17k
wbpaPftYBanLYizDzvDLAN1S71li25dOs8sr+HvBCBZcT4eXEqdM11lyzKiJq11pJu+EHidzZIoy
ECuBQpq3RW+2il5o0DLeRhM5uiG1RVeFAdpLumHj6Kuttu4SD9dAM9bkcPFjiaqoAJ6Zb8ouAfN9
+ppqiKFy0lbwb7Cxja7gSpS861DU6Y+bQmwtiKJ55/SUeeqkYRB0RFHUXjRy2Lg8rEVRmgRR16bd
cOpYBQsiNzJRzF09/9j28Kv4jUwMI0a0Np/SfOr3msbDvqWs2bY6rDVRDXUkqYOWnCKD5JV23J7g
G7KtrweAsacftqQ5KUkYl6fYgbWKGgVJvkdAaW0qdoGB8XR4D9p+CtPr6oIFxBPwQcINd8L6aeOs
XzBs58nxOKiuK8G5v0hl5BVjMJobLVm1cVauInaG01INHk9/MRgNErzkFaytEtpua4yFs8fTp2dG
hC0zmbqwLIafdIavKoB+2DhxVjGroIL1SlbFFxLGMSdIAeQdC/W2Y8kj5e78zXfMWMzLiVzUSn5w
NhbfeWqHT5siai2R6rOxsW3dyssxjPjnGLDRb1KLl9SXz6z5a7lLn4JvUjWTvcxTouxx7HM9XQyl
b390nvbZnqGR44VMGagXfMt/2GAWgtT5e2LGCxycxuQleORhdR2jqFb6p1SHYSxg+UTheIGWnaEB
PCiD7ewt6EYkO8E+w5XfLahioQNlu+lrWnhDJw0cRMhM9C2JUvCxd4S5MD2mCaHNVwWHnrZIA29y
IQw22iS4op1hsgW2r8wBxa7HkH0lUyi7oJijxPqf0uVHJiSrtZrvAbvv+RWIfXV7m1K4slzFVSar
T0YYZepCdsPUP3hKGS53zGkdNQX+iLL6SgLrV2XBvKBrvsEmQNsZEGEzVWD6U6vGAnb0FPO7c335
uvOjZrpp9TQnPZy0xkzv/QjuqPdyBA3htvPmbCb7BvrS5j5VhvljYafKm9K9ky7u3/O+h80P+hOE
vMwzALOLSo/t2O1Hj/MWfz81s7qc+yhHg4FHqPoYSB6KVwuvUNU720eJvoEmI1AtbB6mLPvWRtJX
r3CzpryPreZj4O1Hv61x0uumKUv7nQhoBeuWEO6CDhBzjKnUflBZ5H+duRdTcD4z1dRy58Kp9NoC
+uYg7QqaoXWgL5RrPHmoSlt2rxondHzXV/GAEbKYkCDGbV6Qx+5QgaKP++0BVk2v8mAe4bOGc5DE
H1RGnTvqwYeh7JxlNb+DWZgEVw65BDy0aOzi4XYwIe6+ihpUoxEuXXGg+U4D0FqBnzjNlbygQIeR
T22o3SCKGgrEFFzGCTqVDtWcKV6QWpm0g4HLWhP2docmOxeG167hIwqEHmD2c1FOIo2bE1hAHGRf
NQ8kxp2RyMqkBsEdRYkvYzhY+87UQUbfqTJWY48WdIBVangoBxO68gkMAellAmJ48rkeAt780F5K
5uYI0fkcwAIwIfixXQInhumimfBX+SfXlgOHvTHa8H2v8EWK33sQOcR1iAnbmeyHN1Q0bIq6USW6
DVVmBPlIZm1g8tYD2Tj/DrteR75FXgpcJDoutNrRRubtIZRWTeJaOLYEWKqAXT+gcbnLpz0V3ZhP
11HdhX5/bDzw2cWB5FSH3i42IQyYwKOsW/s9QG3D3GsP2uhPSs3S+w4TnYAfg1KGZaFto4qqJ8MH
0yC1HEnUXWYd0oSEwaqu6ONxonvkJwhzuCUgGHqV1vp3f8Cb/KbgDw47u1m0vrsSKCylN+ipHoL7
TKkUrcM4yfK7NoFTlvWZ9wZGEDz6powcrnqIMm5CGA7vQpU2R5kARuHXPvKHui6bh4j5tvpWgX0Z
nao0pymgnuFEVXk78U6zG6uZQ0vNborKHDYohmIOsttopjnc14TrWwRP0lVd/37AYhJ1h74BIJ7u
oam0HUzDKzeqfdM1VaP2EXeJ/ZAQEDy/k7Cs+nfDmMq8AeMepXmvMGGk5zvql0gU9hx7li923Kas
ASpeQVem4DGWVbU8jhFr++Ai9UZgjE7odYQBYNGChqN+oO9Mwo6gAilES6jTAQzJYPvhsgDaK9M0
6hPQfWUWHiekmTyHO9/IYOIwiNxUeTGTSHmq8Bw4Rh9jrLz5fR8Im3wKHdFVUOQjND94Njva6AfX
fdjd1XTI1Mepa0EjLaIpkuZV6TXB9MVWYwMFT+M8WZ94GY898EVK1obDDxOgU/9oqySFEzNzfciC
Gzb63ujDmlAoVN36rAzrCUYZZPA/TsY675BGLIl+GJgiEX45dFXe8WPKcH1yBOJ16F+psTGiK1g9
jTM8W8Ahe6AgBnhf8VkN/CKyKYvrFv6Ins3fTLKO4uk4UD3yb3MzKfIZHE7tY4oGSkSiIDAvC8yJ
KamJAuhGJtXrhIZE7QMdz96lV0cau0uajBlMnJQtvznGR3rHUm7N665UcXDCq6mi3zkMXnx0GMIW
qnqHDMQ0cEQALK8aCzq0wl5mKprVBKV8Zr0KLnaNxDKho1EEdpcabqp3KFF0+sLrg8F+HLiNBNmp
uKbwpuR6UtrupJ288c4orEq3Q0P5wouBVmXng3rL9hWf86wthq7z71IaaVMI7uqgKWRkJ/6BlCaZ
uzscOhpc3fTo3GvktUvlnB6sP8jpGtenJPaKIICj0AlCcD9yRYmqHSwUWq9z7deYT1ENZGBOLUxu
qeoj2QArDVANAzSgoq+b1PRY4Mtyir40tcdFu5/HRvu2QFdPL+GnAZOy6cOQpfnwumWs6cSJeg1l
2UkAn5t5B7/ySX0ddPAmda9tNrJA7PLBBdV8G84zvlWhfM37GmVV55XevgtIC7sEkbBUiJ2Sy6m/
0HNI5J3U2ZA2RelmF6jDbFF+FIXu40pkr7my1aeSdDESiKnXwfTdx98+lwVQqc34LbI2h3hsGnwB
zw8CHxF4U2Q23FXEK1GlQD5ls3vP+JDHVvlQj3mB6zDUGn7U5Tw6dZS4jsvfYb30groYoxrOY/C2
NSY59YkcWVMIQQP31WH57K9LWAh5V41KZ/tW8HkYbyPPddrbacXqOEQmMmMNYIVEOM703WQHTJBd
MOjU73dwaNd1t3NT0E7vsQc05LNJHYwDiyaAH+upavKQfm9yLvq3fWbCDh7MXUgzf6d4ovKb2FMZ
DF+M6dg4wB5BdvWFE1MN37B89IUcgSbG4nRvSTpiaY4iFYk3IWRd5rLMJ53czR6D9wVQGnUMQHmg
dSWGXY93AuMNvwrT5QQtjN0xWnVoWIK/bsgfctFh44cpEY31ZzjPjNV3CcO/QUJy3FrjihESB9hh
MAmASUEsb8IP/pgvbjSq73CyKsrMzAQocgq0kX8YZiEZ4s0hfYTDE49ccx0nY5/c48Y7zB/qGaYk
Gl8i8BXKw4mqBQpzWYLxkrli8iqDKWrzns8mFv+Hu29rjpTXkv1FTAACCV6Butvla7vd/ULY7W4h
BJJASFx+/cnqODvOxBdnYmL24zy3w12mxNJambkyf7FYILmsSBRZUCi6HJ6gv6AR1X4pYkE78Z2v
vB6RRZgF6JSKxaT1cOpt09bwDCVQrr9ZxNOFshA+bAI8QDpNOFr1KhgCsQS63rgUsGaE9wjyKIMI
GyOwJnHot0bM6wW8cU19ahpn8QTlukR36FAQO0o6lMa92aKbu5Xa4Fz2vmoi5X4Z4nmURWJBnfzo
t1zbJ3yUFHkkNeyi7WUOtY0fEdScBUVOFxoVrFdOl0Eup6grW1jC1c+6TpbxFC1dF++3BN8P2nOv
828Ta5YRy5SWrz/qjY3SFWsTkH4qoibUyX2w4Z14CtfWtKQwyAiTuhCcpp3AolQ3QQs8rJq3yG5d
vELsTjgnIpE7klvOflsJ0y5TGLi94uf7Fqz1Me1xSX1Hljhj56VFYNc7j1BPfm0aD+xJjlPqHxrd
E39doBZqznWnGBb5MNfP2XlSdpz+RAZm27sQ3uOpK7yLGn2sPWnduzSwxnghQ9I1z34OiNOFxgr0
+iaFlcMRPHQzR0UWUqbfxhBc8dfWZ5GKdmT0C52LGOTo/CrzIUb77/ls0tM6tLNgxx4W+VhpFU3g
+iKqkU36O3KyTXG9Isz2bUYRwfMBVChSPIMlqPEt4H0ehsuy9d32ERrTPq2YAdM75oJb1OnkwsdF
O6yzEDGK/JsQovV9iXlqTO8DmUv5I4bpUfsggY7E+7HFe/jB7YB3spRpnafY90LOPLYzo+S3r3WQ
P61wCFgwas2IMDqqEP4xJ5Dv2fSqu3hqPldEg+HPR6mX6wNDTHKPt61bJ3XPg7V1RcybWb2TBU1n
YQwiuE6t4QaBdSESXg7eCSlf09Q0SEn1co37Y2cSiBAD9HZvLvfUPLjae3mw7RQEA8JcVRa8Nmbg
8W8JjZo74OYblkJF8RoVuBYZTmXUxrYKJ9+GyMVzdf6mjOoS1OwsNVUkXGa+LSoBUIqnvOElsBub
sLjgkL7onwI7TwDFnaxVu/PpEMjKZ35izwG3SAYePU/YsUWCZId1hyXvECW0yY0jSRrV53VBQFxa
ajU6jduG18hgoC2y9sJwbugz7OV6L8tasW5Cnk2UueQZ+GBq9+3iJSrhDMf2dp9sLEVUre0zWLob
67mtsPyMjFgYNTTqDr0n82eW8YjueuuQWN0SvKHnflO0hjR3azEaMxENCMST4c1w0mkhL6JP4A9c
4JuU0ylcJ5dVMabj7uqhaLMnJD2AW6ZNp3teOHxCemQKa0bXJc0ycteHIGuqlAatwYfFYhkrkKi9
hZd6pFL/4rTP7LtjkMQ+RB1JVox7WH6iD9xYOe5GO43+js4xNaekHhD7HkfOhyeRjNFyh91UOFAU
tJ2S/KfUwiz7TGxevUq8xbB1aLdoOIwEI9AD9TYxaK0y8JgeUFac9/edVPF29RQPWnWlC5YQkZLp
ypMAmXS0FggGroOV5TCDjGlA/j2+459LXmkP8S/SgjjCtAfsGIEEGiAtAl/+899Dd/6BOSLNF++V
HxukGYbDBbKC8CoRc/Xv0Vj/XPOK+8kx9EnbKdWNLWYbDa8rlg6e/r3P/g/AkaXbOCii59NARXSO
m679fuuY/5vP/lcE+P9Di/6BOPI5Gvm6CnnqdNeYdpfQ7Ta5JWN9SiHwCgssUrUcId9xgGO/9hCH
hvBN/i1yiVGr1Ty9ChykCUguWq9tQRZDPq5FkIwrwUWUYbGxSlyf4QesSXh9iAedm6KVJmZF1zUB
R9YjU/bMvYgaHGsLti7c4L36352t/4LPof9AJZdBksDb1Z48PNKCcyd0HqQVEVGoq1xvQFKKtN6S
tAIgECCxpUlyzMYQA0YBQvluXt4Fyvhsd1E6BeN+6Wo7HvMeMUV31NeBLI3CqpzbJZMMcgimh7FT
9oqBnKJLmibjsgk2tdYaJFxvbMbCgqkbdPSQpA/nm5JOY/Owlph0d6INnEx33aJbVsVjsyKqbUYx
iA+ScuRIez5G82uvLZiQoqO+b5ai7uoulJgwMVOvh4GkEbCUYeO2QSD3OugqnmEFtOt5sFh/TrIl
99c+o9zJq5ztrET195z+j+zD/9fntQBr/a+twwvdCS8+/rNx+E3R+y/jcPYft3w0WO5HkHggzgrn
9F8pEvnNU5wyhqSdJEn/GvX/Xzf+AP9EsbeYw6opSW+++/iN/zIOj5E+AQsXmt/ir29O/fH/JEcC
gVq3mvL/igGCq9MoDREXh9AKbEr+zRT7zxAyjIbGeCYs3Hk3LnxXY2xFnmgbj87f4x6L59fg78iE
GRx3QNhoipQ34KzrZwoj708OaRL7OUVTiwDYPAimklC6wlqRJpy40qybREaqDtTzpPNG7NF7SdcU
U4v13ltY5dIUeltV9DAg5zwvt8XMW5GOJB3uQrS8mSl7whrMapFJ7+d2HhTayzHVZOdlui1JuU3D
YBGHO6zyrdPDIE/JoMd+n4xs/jP3ZvrZ8jFm+wz8eiFWRndwEWorANHXBe4Fr6PrFV4ozfBG6ocA
fpk72TvkzK/iDUOk/hVgJxNRSKOusEz9CZ83ctlQW3jI67JhPkRoJmbMTcmhMAIuvrdZ/gCPzEsY
ZeYiZWpLxuW0jygmjdXnl9Sm3QNBfjqtGkZKRpInu26ikqMZKrHOyDOFMvm6SWzEhODbK82aJ2gc
aJG14zV1S3OamnV8cd7QXeZ5dsK4G5eIRJ/2JEV8RB8tVTSwB0wG42nwwRng/58oWJ9IKrcy1TzY
j4v41jnvDpgGtz1bW/0UdfFn3rZJOQLoq5LaDN9MD4dzGfdqh4b3EwGoPwHpEuR9hvpAw+0XoU3w
EBJndjHg0SIZt6VCPnRbxFr4F5m79xUvwTNCSynQp8CBbOD1N4ntsJ8wJ82PWPA0u8Ai4WdCN1xG
vEejlaFuLq8iWprwa94G+RYj0acthpk5+jIosZ7gf1CTs/V+Il+17zKGA6mDoLSkT+f42gqS5Hsj
0mk6gHEM70y8Jdku7/jQnBuXsZdgmVSEEXUNfNeCIRjg+1YRH2Wru8+mpIHEbp3yDBZwACXS7I8J
+bSud5w5m8ePyFQMZg5UaQojJEyPqVEVWk8/HIa0h5VCwjf3zEMwEpdMh9GIy2aMXjC/xB9sY1kJ
C8Ll6NpmeEKOVw6HLNwxAkF4JTwjNkzjyPktqZjoO44tKbfAZYUmNAWIHvbTsYHZyf1Yt+YP0O6p
UMjjAqSNiIHzrPh6degwrd1pU3eBfbOixl4Ha2VdSjT5JeezuEYLeeRMk2qgpC+nLPCiyHvaJJWs
W5ziDB2ov/SoF9k5jrrVAFYAVLodLQCsEuqL4DJHXXiE09KCwFAEtCZBsO7yJjZFI+rB3lnMGeA1
DeakyqoFq42FxgLlZw4Q+Nil3rhybuppKhLO66OrA16sg/3WjDr9Gcyw4Mp632BleQ7m/epM85ho
uh5YgPE9D6J8rzMV7pHfNBWw2TFlVme0iPukK7BoC39uoFL1pIZTNN8yOdphK2SDBZRcIaZZtNt2
vm1uJhKILmmzByticRlro04GitkLyNIFU+k47wE0ju+6X4OLnmZEliDw9T7b5vaDc6EKueDY83XD
wyCAeZP09iNbo4p5hmsosnmyg7VRwwtETolLNvrsEOoxO2SAX09oqMOydSmiDIXJ7ySwxKtWyEXR
eRsew0S0l7mZg0uWkOSbSGH/BhLCFtbCcHvd2pNtluElxHtS/P0v5bQOL4ggz4ow//up8jc+omIh
wyoXtMLXgf9XTOP7329QWxMe9bKRKotvvyGg8+9xGRF50jcfUgMSXOYkOGMfdT7xRi2v2YpHgtpb
P0wQEwEAtV3ZjEaclJ+mvU0o/r5hnvfAPvJD6uRWAIInJ0zSSL9b1vhhYB4BrgiZLQV8ROHwR39k
9dp+/P3/dU6b7zOj3UFa/EQ48Pz69xmCAlhew6WfTtmYNMs979Lme4hX74vbNLtXpCFfSzuFT1iy
bD8s61Rlkdv3IR0Z3xVWIz6X3vdVzyBWLJCdh9KHlYMfMgqWExih/JVhH+Rl3FTwJgx4tg5C3qKN
4J82II7vbo4g5O3jbP4jZnSuEkAqduK2vIxGlZvsO0nTPGAnU4N6kbdnTOP41lfqzp9hY2raBtBA
GHFdAAiLGwBmxk3nBCGBY2FYKk8BxpJXK1JyXtgKZ6SZPtQ6fAEQ+bxSdVwU2SqdzbsGqeNxZ0+I
nNnHbj06Qj5NhmyzEAk5VcatOocM/FxjsoeZDDjoWfSY8e27F7m+LXWBHaVAs7Y+sgfQu2jSvcNh
Ala7F+M0Fjm3cg+hCQKRdUYAbwLiyRBEuOMiDwsISZOLJRC4hI1yJfWClFQxAFs85ceR4ojbmfZR
udrpgw1RXC5u9IgeXt/gXCzw/PWrjOufbqx/pXDZqyLkOkfjPFxxl+TI9l3VEVFX/a51M043Qyl2
4IJ2fstAU04ISlx0ulRxs9n3tQEDwzwLLqPwwcFqiPwURuEDtc0JFOyKwp1kf5bQ7reVHUPwuz0M
iHFliQ1p14jCBtyDRHKC0HWKtJ81kg+xDNi9ScGUZfPES2RjZ5e1U2Ep5QR/JpoDf2m+1QokbTDX
azEP9oxJ/PswbQcD4rGgnaeHKSMb4HL5SyRiBYVx45l0PIKBhDtkkNiwyi0suEcRYRSK1uPmgmHn
UtbvwnwB20fzMkjmbM9B4SWrj6u1pd0d74DJFhCkVVrN2U51DcpgyoKzD7cFnJ474X1tD9imoTsX
mRNYWdRq3ZQwlFEf7Qq6x5KJPCGhgxz47OsS8Gn+2IOkfI4sxcof68JKZV32okcWH7DmRo6yr0Hc
Bp1YKt5bUSHQksGJhSUK5udR/lRzgsSjOWsrkc8xrEKA4OPwNeK62b57yBF6uUethuAHO9vhE2in
8fu4JnSAZky4UyZYXqEhzdqCa1wjdI2nM8vrL6DY67UGznKPqbMrtUyiKjOmfxLhoMttGPgpwiW9
q/ux7nDl0anC1io5INIP5zVB1GAdqmE/hu342hsJy+k50LpyML74qXIVHJhLx2pJR1tuSBc4ed/T
80oQ5y3AVQHnyeQpVTa6ENqy44x69bU4DcaPtcEDLKc9jimXd1E+bnvUxQiJ48kKTHuZl9I0QQ7+
JUGRwXYiWcFogQjBdcjirWgns1ZcBDMwbdrkd2JjvGIGCVKm1+ZeCz1WrZQAxkAKFWoJxxc1CwnG
Hx0jzbCPZiRbf/o4mIq2iwUv+cj4M6aDuWKp33ZqmUE7pDrdzcq1B8TOd7RoIKPbOej6C6wxpkWI
Tr2qt3l9BL2fP5na3lpo0HVUBtdblOgv/GL5mM9Tt5sG1H8fTts3v6wHWidTQeHoeQKvg2TtNQG/
vK6/edzTr8yw8BBQBjqIy0pIkhxFC/gurev5sMAZHhci6ApIy+oJ/THupKyt/yDdEKr3jrECd/L7
JGd7H41CPyVS5eWs9BuiJRAB3oTLWWED4jVHy1ixOBUnChqpJBMa0Gl1dNeu+EUZU39woz9v8Qiu
AldZgdDjq8/dcx0mTTHHsGjGtRzDsWjEbYLUyP4J9K0A27Kgqg0L+97l02uL1v4M9cQXy92vsKPo
vdKAVEqaBJxxhMuMxxudUC7VuPdx+0nnNq8cbz9Yt+H223pdRG54GPGOIZk+SYoVW/pHbbCZh1bD
ImmdxgWVYYdpPdx2AEfve6Xiu5so5qAW4JhL2DVvYZJE4KHyLrtwgnqs4XSHVjku85ugwjV63i8K
dXTEbFfwQJk9mK+PDCzoEQ2X+sBWI4pi3p1XAyvqoNH5sU6EeYLAYi5d1A0XCAgVvqYYyQNd7s8u
XDaQJOvLqjJ6TAb4/ArC4sLbuavqLrmqlH5knf3WqiTeh0xuYMFdWsLAA9H2Q015EXYSL/1mngOG
nhI+MLcv9TcRGSvEQN0jzFuX3SSH38B80OgOYw9jaJBSlnj1EjfMPWGletI3zic+b0FsynTIWhw2
V7+B4Q5MhQYLS2volorVQIMjxZgccgblDyj3X9jvkaWkTpVJgu/JjnF98rjqjh0JXqUmJxIAgKmT
OTxORNAHLweInKLtEDQ9PyPRlFedvgVMJ01eYLMS1jDBGJeds9thxmNE0m9E1A5DOj/xNMFxRgde
TWILn2sQ2N9n5DgUvl6eVuU+os1039Q8FsmUmGcbkPaVJ3F88MlIfmCusnuIUb8GBAKegTWhFrLh
ASzFwxbqa8/UYc7QaSkOb17wFOokab+eIg23ShzcT7mIuxDP9XsdUdhIg0gRLShf5FLlZwlwrhhr
G5VTytcq7RAs47Huf0inOA6LHBTB3ZxM6nlOsgmWPe1QrjUkBjKW4d7n23SU3VbvEsXzi6852rPg
J1ONu2e5h7l5H/jfdZuNb8DT+irrBdIjgznFdrfmuCxN/UYAIF472KsfNprW93MU4Aqrs7CCFKoD
DIeep8bDpPB5fpwZURUs/tIHoRtpoPiAWhlCivk+nWDorSKS3qck7sumd9O1RXEuQYUhiGztByBu
a38YDUL7QLyEpGzC7Usl+Va1S+OfFjjuHpbbHIpmhRYrNioxeA/uM2mSBe1bDEuLiMJdMO8bVS7B
9Nl40LoITxRYJofIgIrU3YFI+5hBYv1ItxlUEAixs0iHBOcfW42APt7XuePl0C6yAIcbflcBGw/z
ULPXzrLwifspuWtzA3BhmQM05vlWQg3OL0LJJw8jakjLKNmruPueiYYes8SkFUyOGNaSB3+afWaL
rBlmlA0qhj3FUsMj/jqxw6bDNdludpGOzOnL1iY/RppsxQKXMFc4k+SPSqltJ/LYfmowkaVqMzz0
PqplkYboRJxTIDfAKhcIwumOgDrDi6LtzVcUMxS6jfwpIZ1/sVnMMbO3bVwZTdbnRvNoh1lYHrVK
oWjirbvDiDrtNOPs5JvIVm6c5avOe/1M1IprIEGdvR9A9Rx7aFsuRKfy6urMf62LRB3vB0huZMdf
+pSERYeF5t2ik+B9AjFz1LmDHcUt5aYP5PAjHBJzZk4nP4UKodhn/byfMESiZcotCPg03DcgUo5I
33HVEHcD1itnBVbNsO6uW9P2DpHE+zFGknXb1esB6ontLoG0NAT3fuFzs93VczwDD3fLkchlQpfg
sCqR4VXKW26PiYr4Lg2SvjA1/6UXYnd1W3/6AQqObuzvR4xVFi4pDyNb1BOjK/1TQ5UPvodDOIxO
7ikYa3Fgwm2iAI1vfiqVdnd4JKJiULQc2BrnVRg29omhyX50GKKOma4h3gSYUDo0RVGRDo5WAcVL
UEwJFHKI24zBbtabYjjoeVSFDU2rrRlWUawwyn7G6tRy9EIxrH5EU5mn/XzIFQuQaj4E77mpkzJM
t6bSQ92/gJ5bSt5wgwfTDGeDNmcPKB89cBvPE+aZNMbhIgv4Tols512/xv6gSQuD16kerrJ19XXJ
pS3RqEIoArbwp17xocDFtRb4xUCPsRn65w3tMrx9o+AbnTB2NOMyVQ6r8gd1m/5D7sJ90OIWXWV4
yodwOuJzNad8AUgEDKG7T3w3HngyiT/dJroPBb3aHvQcXJN0bw9+6Ncf1qCohBzZ7RAXQDJE44FA
JbplH1mq5a41yh23dMqO1Cq9XwHHvHehW3cttJlNIdwUfeUuVG9TZizEnsLlz5HJwodha8NfKp/A
GPpsLKeJJb8dYCJkeK680m22FG5t1T53QF7iuksBjCzmDdBS/elUq691O02lmpgGfwetIIer+S8B
Fp7wRF5nLoajmywaljRf9M91WZLneIGlf7K0y48M4kqUhiT7RJZ8czFB6I8SF3JfwsCPPts0aF+8
rVFc9WBAJ9wGaLUGZ71EG0SlDaSSBpeLbjANF7xXIUHwapTdS5mJC7SU4pPIuRtv1wmnoAn79nEa
N1Z1YPRNQa2Aia8d2ZVQiCUu85YLc2gosdBR0F0QT7JKDLMEcgWBy6SN/AUK5OHE19z/SVD7D4QP
+YNaWvYMJE3eR5DTf3QxJGxQ/vSiGOdtLH2T+e89cpcqZDfmv0bgaa8Jp/Ulpy6AI2QQ7+Ocz2ct
oIp15PaKB0Hw2xkNJVooHu3A/WPcs+Ws6x7YGJhRpLgMqHtyu89h+XbwwBLvWibrpwBfHRrONX+M
lz4CeEmzEqtA5t7UYX1G3eyvjYzIrk+H5QGvyFSwlU9fOZoco/knifNPyLheEgCnd4FS36eofhFk
Q6/jQ19B/LpUDEcla+KvvneujEn+k7p213XQr4yk5xcAh93rFCUxOpy4CiX7RmcjyiwDIBiufB9F
EynmJCRVhDdiR9a4StGkIha24WXTxXGBeLc9eLv1AEksyreZ0Tyu5uw1n14QToCjY+W9b3iMktdt
e98qJPIgkvw8kNjDsGZ948q96yGHcDV1O6v8XmPShLIi9PdRBHSwrvsjXvKtgFVTfW+mKa6QvKEu
LFTsuEQdhMTxjFYMO60Vh+CzjNupPSGqfjqui10P6wgvkjCXZz3W0z1GoJbj3k4+PWvbCqveC963
+InoYT4OUG8lnogyFoQfzLglv+HHOr5QaYPdJqGbngmGJJCGbUkgFjrODUJGAriyQdebxjvMTXDJ
ZU7ezyoHrgrN9VwMKRSbWdu+O3gsVpDrhY8tdBH3YghuKsLNJbvMjfkDZYBvc+Ffe9FFVWRZDVJw
7gtYPkLClZJuP9C6efITkIFwZkEFIe39xtGt2w7QrHMjP+WW6nsFnGjPxhkzEsEAPWo8+yxMy5FG
wRleI/jLcBxeF7U+5wptsPAyKdBToqMbQIffpqY4b/xuSEMEdqbLuXbxUlmmzHVu9QlS+O/G8ntv
gi/jwboGCIXbhSsT15BbCISgebylXZU8rNkRim1ahTxDZ5dmnxm1IyYR9Q74ZijhrIbTBUX1aYUs
oTT1rSfv471egO1urt8F8Ht+8obgAMzQISkIlC1GhRJZdEPZBT4oZE50Vixz9tDg5S6T2Iidb2V/
yqAoniYLLwj9DrFpWqxw7NHrkJUyEd9tK/QOo0FdUFA/e+g17T6VdABzsSFXTIz3Satfl7TFHTcC
b1WE3qlcjgUZwQbA62DeDYQtu61fBEI2zZ52CZC7xthC15AuxqMkryywP1wOCC4mAN55wBbcmtBe
YMGkbNdsxipVZi9JNn+zay4AXOlw35vwvc0IR2mR/khd/qop2qlhIst93EC7BHu78ZATQ84mdc+M
GjAfS+ev2NzkBBM+SO1cL2KfqnWfx/6nb/KXtAbcAc3yAdXeVXKKa9Rfk53cIsNXtIbtQeS/Nqj0
gc0pgMth/ooe8TsXywOGCA0BtW5ehFNfK7iaq4xYuHcwgLtPguiL1ZC75KYKxVZEcFE55MOmjjNx
zZlkywG3ZoeahiPBIjEf1luLD4XivkvMl5/6U6Pjb/VQJ5WW4fMGLfa55X17N/aYWvOoreJcfVAs
kxdjj5kmEh60FdSDJwkz8GKtcYUEKlN3W9ueMQHx88xCc4iD6FcXmVcuxYcXEDNwE0RHObfdsc87
sERoRi984umBoFWD8FyODWbm+WixPbFb6ZY/rCT+Ir3vXrD6sZx0MKwljFHME8mw9AGzC13xxjUl
BvPxicNx8KCU+4GdoV7czXyuRPOKkj6fun42BenceoixYogdAM1/msVEldMKRzy0bYne6wQpfYu/
JoBPT+oPRPWnbt5+9C66s9ztN7IsxbC4cychRHY4gCKtIZLu2h+rTp7wvE8LSXYpNjIIzl1B1iHc
AVE9WCleFltXSwtab3CqfhQNfsi7/jIOdq2QOPsMFu2ZLOPexc3JpFmFmCCoNYd6FyGvs9iglr4k
9VQp1zy6PHoLOF51s5ykhKByG9yX7BZZ1UH0afvwlOJt8Dgah9m19ybMTkGcvUSUdKVP+jOcJM4p
opdZQootl/Hj0uqoAHfmYPswZxUNw3OnkTOVdwN9a0b1nrYTWmBlfgxL8JjKpkwi+5IMzVraLTrN
YBkbTII7cLjmPdzaa1MvRdBPFa6oaunMt7DBdg862b2i5EoiA2kFpM8nl9frldf6qCckhyKUL9mJ
vq/BuoLHigNRzXz53BKE3QVjJs8+wL7ANNXvsFYnRRqgi6Kdq7DqMRfGcbvr1uVH34Tzbtnq+xgj
SephfDAONWoD3qMuZ2BnYfTEQQ7ss4Gdedbkl8FGAtMbUew7wK4Ua7OtKFQ9zQ8ZCy+ILAC4izFy
19NJ7AEjmHdIXabHhSXtOWiFuM8DpMF2jrVASulYdIQegKGIU2MDOPjFHdYAQBqaN7imzJ/JgKYd
UZhdhUOuug9BU0zi6K2h7AIlgH2AXWhHs1vQzsEH64tSn5S94A3IFni6LPkGeTu14Gv70IKrA6zU
+ITtCL4ZyvIWaysEtzdak6SOKmbHXeqAEnMgFcKzFwHZ+tFjOwBWcu5XIiVQBRBQwCMK58QJ32CJ
jlADMHeqGmY9omik6Tme++eopx50BdZ/3fqW1Oo8MDkVLgwfqdvkLmamK/t6eOsa9zj7+BtoTon0
YHD7AU3aaoj4eFLbuFZYG/w18iHC0B1C9t5S/eq0Z1AEt8/TRk9ZnZO9G0hdQg68Fi7ZnmKzmV0/
eg0JIfYju7UD1x79gNGzhfbFtGUK4N0moXxK8Y0yBlNZCDvRvHJ2WEF6FhnAV9Lktuy7WlZLVl+x
J/DMFAAJy7AvgBWFArfP0TcdXLU5jFZc+tNm0U/nl64cwRfuvBG3fZjpjWv3Kw+naqhz0CQ03fmE
C5xj8oh1CLPXHbJNuy78BRPw/hhQLAgkDNwbkw1D6xDvfLYNleu6yzj5iruZnjRrfwQaRIOEnS+b
pusYzOSQNEO03+zwnNURxun0eaJsfOALW6qxXujdqBNX1ROga9/jVkb5JOdMsZLNXFfgl5vz5EWy
h/5PY9MLrTuocQDlNQZRRnVfjjx7i/LWXqHkTu+bSVws9hB2EC4eof99+D/snVdv3Ere5r/KYu85
YKoqEtjdiya7W9mSbMnhhnBkzpmffn/0nN1xU1o1/F7vAUbjA+OoyGKFf3hCglQZ4QQXTUCS0STp
HhzSnq4k+PrUaqju0J1NzeTdqKt4V7a6uUsUJhZjHKeHnmb8PrIJFFKst9h1c3yZORSkdWkqXyM1
AMc03AicY4ZlkHv4YQ9AmaghKv0ZbSRgaGFl86OMLuPB/GpNlCjK/Base76fzSK71UM7IwB1M8+w
SVbUbJHh5JoqqNCS3EG2GhNqmtbzYFVTlt+XYWVYPxezCmo/qOnMg0NHVO7SKnuVXk+QBWfQ1G1m
3dJvBeZviCFtLls8C4ybumoiraIMUdNlakJNSw6idUeY2LXdfE2qKKMG37XLx4gy3PTQUiaqdjGF
xvHIX47itiMHLfdQj+bonvs9aN41Wjn/WtLJafa00Stq8TkuURd5LuDdxEGBKMFuog1SenlYl7qf
iEYzbkB2EBDKWUWfka0N0YsRtqoeTRpeRNOs+zS+mURc9o9DE7gErpBuEr8Hf1RcFWHk9geXVjaF
eeH20qusetCP0Pob+sjpUqbadUhddb4bp4CXCxCWpl1q2W3nJ05CtgBPaTDiadd0uAp9Kupx0a9c
fHRgxiWTbXR74h7pvIsBRrCOxxyfNRC6sw/1Jh52Ru649yAlnDt4yt+mWtw7Ddhsexikl8kiPnZp
Oz46FqzPOqlq+LJBABwu7sMveTJW91qqwclo8J41PVPnLvX0wnAuAXE8LoMSH/Iw/RQ26iCTiOK2
EXhm3g+HMLXunTHH+xZFLNA16D7Njf1AU7y8CjWncjxOw355toE2O7+GpjHX8Qd5jW7v01iB7R7r
6KCFwffI7o1jnqkjItDHaiAGbrKbWcSGHyQoy+ZJGdPmiBYaLDEVRWUeaEzAqBr4yyLB4cHIkbFp
ahdIj+qm53qBON1M5XXQmSRvhL3XYz4Xu9ydzOtcRJGv1kkqRGFR1m6OjWaVly0g6eNoVd8KzbmL
QPCSI9VXY0WMR3YE6z2H8sS2xPNJCzlHpVk1nh6xQ0bYK09BCytTm0x5m9m67VOZnIEpJMGlNjT2
x3nq4VyNy8eqS3+UBB1+NzXHpF2CC1VhSx52LiY1iwCRWrk/zNlJLvuyvyshKRzLYfwQTfF0PVD9
eqhrB5v0UcFrjPUvRVdEHoQ2bhlLo9bcLBW4axK0YhcNSYnlEAmtuywHe6IHPkUtZhjRtC/ApZFU
1TQZ6vmKhpx1oVwuQXc2q71tjPMxCzNJlKDgDyZkykU7PYB6ljsp8tCTpouBmxGEcEeVewvP9tEu
nOqDcqFwJv0iH8DruRdjHSqfxkn9PRgztKli5ODdGgOh0GqNi3YAv9U0LblEQhc2auD5WLw9nCwL
vSmgupfsdmqqjnMdA5T5UdMUoHC/YI8zjss7x5x1r0ghBwRCM3djkH5OJflnG3O1lWbyPk2Gycvh
0O1psb5fpjy/ddOAlq1bEw2qvnN9kSfTc2lbOcEM+Kcrmtn9DIqCud9BCYF/gwDW8hXol/ktczNR
PnQuyaFJxd44FBmshHtnLpP20OmRfiWSvPq2IO4MlmTgRW/sjGqpp2X2xzQ2YrqHZfUEak1cA2js
4dPSvOyX5mpZj6xd1wbQNJ2qoNVV3GRAAb1ap+ZSuQiGjWtwY7TackHMkTyD+UWOcorGK7MNpisO
MAJrJ8hSr6lYB/siaMbIa3qDqKstxkq/Mkx8tndW10/OD5I+eE1DL5A/nILipnFTv7Tr8WoKS/tR
E7K9cvrc9KdIk/duPs0H+g3JXTdHxWNUFd9xODRv2cSFl+aZ9oCj+YOJt9Vlg/PPe1oewPyzn6JJ
HB+9JpC9sAbKxbYfqh50vR8bgeYvMkwC8D3R0l2DoP2Cz94TXcXen9HC7mtdu0wCUmQzjh+nlCad
PVOb4h6+cGpL+1nU4AdKV3ntXB4Tsyi9qV7GS06IgxBghBw2yT7H+rJnkae2b4jA4GaW6W2o9PeD
S99Oh5xMV6vamfZ4XdmdeWlaWusFumt6QzweFidl7sexje+Vbg+E8wW9xi5ScIDy0Bc0/5/MqlN3
ocwVfkRQCbwyaXRP4cxzaUTpvGsjs3lakvTZcmD+jX39gwSoewReB4KhHN9HHLsLmKpp+imV/YEC
UXzo6aXQhX8Mcz3ygsZVxN/jB0LQBN4i5wSk+vGA0NPHxc1dSrTZeBW0Op/G6Oh3jxIumrsbm1EH
ZjNPbpfchEIIuOWjerIgo95mo8gOgBTi4wRKOgHjM7v5sidZ3jE29S0nWaiF97Lc52BnuxsVQS49
mIb2rdcduadO5FyacOrunH622XWssMAAgzLCyPNGK9R3bSLkhUXnf9zJbsZac0mNu6XsvqSiHm9R
BUiPWdLOe2ii9jWNxvYOHo69cmh+FKxHv4J9c103QFJ3eRH+lFEMCqjej910oKqP7gI7za3fj1C6
DmUYcbXXw43SlG+4Q3SRW4A1rG4xCMahWJSWHrPUzZb4xwV2ITHToNnQguqhrX7l9sZFT7vNnLvM
h7Xiwfl1eAPjvRt2d5ij3+QmmFaYYMOhykPAs1CWoBPbqt+Hi1vdJEmjAc1Jop0AheTjr0OnFCoA
UiNBuatjJ7ho4ZZe9BTeeF9AXbE7P+dGV3oZmndpwiylbRwC2U1QH5iSR63VnnGKmOldge53BWpb
3TgvXPXivoSnc50Vgn4V3XAkvtprLR0LOOLVBW04mO8GIXlZUqi0oDICbHA+Z7BSqaBo3y1jfr9U
vQlRN8S8AebLOCbaQRvEUu7mhfQQA7ufawH6clzUTwPei+MZcujw1oxZXMayXBZM1i3WUAUZyP8H
u4dxWfyJXV/ZOP9vsPv+e//1R9ls/4N/wO5K/ItGuSsN4k4HUPlqI/QP2N01/wUBkKIUDVvTRL6E
v/oH7G78C28Li8vWRpvYRvPmP1B38S+a6gLxQt2WDtpB/+t/nDiMtJt//29FTyhPh7j9n//9t6Dw
f1DuAhcRpfNUrm2ZwOeV2LCCNMh9EbSdtYRccrWmH9Cq8Zr8VyHsi2xyL+FG9/SRiudM3Thq2Btk
891UXtZaf4TyeeSk3CN9coaJw+z+gb1fn8rVLcsyXMAgCgjARvstK6fAoeDt7jm5Km+YUk7htnP3
bWT1+1i62r+X8Mm0/DkNv90zT6bB0XVAd+46E8ARt4rUwWInA5wCuY+XrNUgyxYiv+vkImFY0oS3
qDPakPhGetnYzOmAlHdhClyvNRKKskbQsnmnsM7u+mWOoW2FAWVdvRdtshv1Vnsw6qj7WKcgfvdI
jTjpzkJxoaJyZpufKgAu8HiHaM2VOoC+vZrCI8SvufIHxxmT90XrQi/OTWhQ1ErjOsDkBvrEvgWH
YYB0oSd5lKNORw/eUexcWfX6NTNsO4adWMzuEeiDMrySEuehmoxBHOPFCUEnzYnwM63P7EOGJs4B
zIcud2Vlyau6zIrxGNeiFruJ9tzHEAg3RVw7MqRfJAU6Edkw9p9rWwJSTmihHQB8QsEuDTNr/agi
nQb1ZINnKcTkgjhwaUl7bhjW1M2MfAHmO5RFdwB6IAWFmXn57gQ1lRE3aGsgG2ElQMWSANJitdoy
9YtwnN+1lgOOVxJAwuWl9UahT8tKihqOyrt92LhoLxSRBpa21wiHdrqeiSekaZrZm0pHPsPWLWxv
BLXUXZDvJneGZg7n9PHd7ep1dKS0HcvRXUuXUrGp/2SOaH0SZxNCLhQGrPYShTj3TmY12XWpGbbm
BdkEIFFL3JySSA+iRx/ibj63ol88g2E4kGv09YTQqcqdPkNrEheA5TAQVlEUiLO4A5scANvRr8bJ
0H9V2phz/0MFnHYToXJ7+OMAvP/31vlzRxmn9BkhlGnbjsHnEbrJGSY2D7C0s9ZQA9NpPI3Whz6t
2/skakd/7vPmph/64hLeQXEIjBhySxA7N6AAR2R3IJ0sWRT6ESgw7+1nOiW/8UjC4DDhiVzTBjgr
1lPnD2F4pckqnvUEs2kjyG5du+nf0QFqnv4Lo0japQScyoDDdDpKOIVmQsPY8E0LkZs5LqCJBss5
1Upjnb8/TixexgJTyjc2LWm5+laDrU70LkAP1gCBkjr37uCIx77p7J8GkK1+cew7d3Y/cTLbPozD
1gM8HZ05pNdD+K0n2LwoIuPUtafUAMRk/AIEW/ll2w1eQrellLXyxhBQcFLPxRnB5832evHmmysL
fHyJjCZN6YHa4tVSSQ3ZCvtLHdVk6l1VV4eKpu+PuZBx5K2aIfdvf+DN5fR7fNNxdMOVlmGxz08/
MOVeGOe2trbN6/AQ2Dl0J/rD92pqsytqbvLb2+NtPGnWdcsntqHLCdNgSW0tmuNSywMAljodJ8Cf
mhMpoMeV+QSYVfdMNUFOBqJPM1KDHGWI6edMZvNeZOH0d94+v5/ENUE1m4KYhNff7KBS52yebbFW
d+Zgxx4zH234ZWdYvqs422ZhsUPR31JMrwHC+3SCR0TDrLIaDD+x9eRD585Er+mkPohoAeQIxY7b
MsqCvxLZXN+N6g6VVhJearBEXqejgsdAVKdiOYsK6H8S9el+GeLhzBm0Ls7Td7N1wQy5hmnwc2uX
VsIVnvmcum+rNjpM+VRTJeJERLUn+/z2unm5Tm1duqa73kO6yQV/+kKLExFiOa4O6GkYbwt3LJ8R
kel3aaXZ8KDC5IxU+muvpihGmNR1yFK31jbY5YqiGAA1gnusj2LQMoLKkVLrlEdnhvptJPHHNHIs
c+iZrm4DBiWutje3S6QkoLI0lCCyW1C9oVEA2hOVKL+h4FcPXilNOuIGHdHBH1E6uDDR8Sv8Oayr
+SZXld7tu7Ce7scQ7sM+rTrdvp1icGa7cFxBtm9/ic3M8LQE1tIybQd0sIt6z+mX6MPOVk2ZwG3O
AvCi3VzS6U6mAz7A54TNf7ubnM4MYzkKsW6DgJ4fp2MZS79gZz+b+172+peRmlNFri/ap6boXbT/
aMOhQ5hGmXWMMTgGoBo69pWhknH2MNjSwTh1aTr5Ml7cr9RvU+dgp4HTeTmN3A9tmwEtlWVr2j6i
EgGwcmPOjMu/ni+iJlvq8G7dNRU4fYc0dSdDFLFFS9RybswMvh3QgvkahYH+8e2hNmfN+mk4zQjt
ga9Kx3xhsVCjf9ZIrme7i4zjYtBYQ4GpJa5MGlqyACo/IP7TnznhftsBbb6SQhRpvbhtzgK52ZvI
5+ksxRz8VBG3j2BbAorI7tw852ArAaPLJL3sGmOIPKVsWFnpBKO9yxEO8pIgor6WWm0hL7qlgTZj
YXZzFaNqUR5pWMZH0YCh8YbWjYsrYzQzcd1wc1BfFXn5PUPksPGcbgCAmRoJUI+3J3QTZP2eUEnt
mI8HxFWtGe2fQVbhdBDqddIVao3dLaw7l5I9MMq3R1kP4+38SRO6tyPBbqrf0dEfoVxQ5TCYJ8dA
k6zIKFT28keJp0K4jzsHdAfwtkMqxuUG6wD3Q88VdeayeGV8dHuEYUkbtqe9Vd/OuX7bMhGcoyFV
2Ma6rkz7KlL1HQIVP/PeRvXMUc+2VX1/+703Z/o6u64rbbY3MDcHLvzp7NaFZsbFqIt9XlnDPl2a
9lKvshHyWR3vO02pv55nh2PLZJI5TAz4+qfj5XYt3VArzT2szubGxYvwvQ02/DIln6aHG0cWxFMT
lWR3pdPGtox2b7/wNvjhjakBsEts8gjHUb9p+n9+6RjemKkwGc+jMXivVA62dB7nTpLrdmB5S0MN
lCOkMWZwaaWVeHoJJnUnIVA81UAJxjOH+csFThFHseQoBzA5W5PGJiJY0xpALfyt8Jy6+GVByDsz
yO/X+s8CJ9wzGMCkDsL/U+cVmw+NXn/X0lLR9yhcAokyoax/R5obAruD2o+NY+nS38eFIUgiOyrX
fpvajnkc9SL6Jacq+6wMNAt3qsdhGtwJOnsIOqr2OnKXuD1YSVyY1HLQUfTsaMk+tmm65Bdh6tDJ
bhJ3LI5L280/z3zL06n7/VKSkpWjJAocrrG15nTBtVRFbNPuz/JDGyL5aiYIWhl9Lr8vaB7ou8XI
tC/xPKlmp0FMOHZlMrk7Y4kn1NVg+thxIR5sR0uf3n600xuaJ7MoNbkUXdaHs+VWHwXyNHQyCMm+
o+LaB0MB9NKklPOAKJJ4/suxbMPRJZKQ1NvoQGxrTX0/1q0yafnTt+qh/4e533dLTXdUP6ev/+K1
1qxB6nDkOYvZPJvD2EV/ETIrwkzUlaybdBrVngrOcBQqU2eyok3CzxSuY1HJlHxaFDPWiumfB38G
TFKnSO34OmDMhafiPOoHD9dJ9d2lvb93LGpJ5bD0B713zauIO27n1qm+s3o0oOo0tM8kii/fnjie
250rdk2ffhf9/jg6zK4pLLCqvL1mz4fW6ASFPaAlTjMPZ46pc0Ot98UfQym70QFgMFQclc1+przh
QQbnnOyWc6Z5pxHLOs8UKg2OBXJ+B3jzJsAznSR3Azzd/aXQh/tBb+ZnaCba4zLNzsPQhoC1s8I6
c9/9tj87OY/WUblwWbm6YXP7nL5gMxdz5A4JetDhqEAeJqj4TXZy6S6teRFmARBZpP53VjSXexm3
0Q1Henkfybj5MUAsQg7RFcPjktXm339k8hsp7bVcvGrCnD4YGntJWqSd8kdUfQ4V5GN/avrx0MSB
vv/bjYtjh8XEW7rAR3Ob+I/w7nFklcqnN6xfWGErb03A+nd6qbKnt4d6cVJiB8Ki5VharxmqSJu3
MioUotx1qBYKqaCnDPljPnc8nFZwfi8lh9/urpGvyTibUaQmmsq2AuVHk8qSg5kY4rPVhsX1lCcg
4AbT7d/JsliunSE45x2wudj/Pbj5ezJtIXUaVKev2IbpYkdhr+goW/0VFfUeXEptv5N5UPmo/tEk
dYR4pr6RHXJVZ5ekAPHXUCFXeGbzngZz/zwJpGA4o4pay7YHoqO9UsE1V9Sr5+wWZEf6vZX1dJdP
TnthFfp8UKVZPalR7z9UbV+ccWl4ZUM7KCCtKbP6feOfTkQKWTJBNkv6rtCm61zTrecJlcFD0ncf
iP570N999Ont9fXqK9PXlCYECjALm10jCzlrzpQrfyqzxUtdfFBLsuDLKnK0b1yv8/ViG/nz2II9
SXI5fXh7+FeOS4caEirD5F3r8jt95bWTnLhTrXysCutD5Fj9/YQa/S10zP7H20P9Nj/cnFwnY22O
Zr1CXNPJ4OoMIkeGMezEFbgPWP9aX1/PMmog2iEnE5AYPQg1BjAFpvQzanOSjvf8d2Yo/6w1se5t
egSgajaFi9nGISweWWtTMZRe2PYuCibm9F84qSjD/N9RNp93QVC6SDVGKTJ39gKqbfsCIXJaNnrt
n5nf9Xe9nN//jLWJMTLdQGoIZqdvVHJ8t8g83E9zbr6LbOg2sk72TlO6XlYrtAna2BpuGxRRskye
SwlfXVNrskCBkuL+1uG3p1ppcxUo9Iqwm16Qs/Og5iE+bsTnfK5fG8qyKO4b9loHfuGbE7SzkbUc
XVY02VAcO3Ew68mCKp2YF29P72nC9+/1wloRrrIlCivboaAmo9Q4EZiOSGvuUGAqvrjIW1xjsZYf
llh1f2Un9X/GI6wgJCbZ3F6n4dyTG/QlX7M2lNfTmfJK05zOpDevHT8WnV1JQYkG0bb8oXI7N2uD
UZbFaK/ATGp3FvpNO01vLNCMaei5XWzd5jYWEhZQnjMH/msn7p/Db5bsBL5ZNcN64AuK9xkihIcM
NvkRWCrgXGJlkK5mcnz7S6732XafWIJSLAUDCq/bqrYYQr3U2AZ8SaDfSM9nlzORy5lRXl2aAvUj
EAIUY7fJhRZneYVJifKTTEfbqJjEEdYoMFgoVG+/z6sHK3uK2gAlcyqcm0MmbYhNUnIcP3UzVohW
UwJBnmu6gAviF0E87ydzKNFxvujAPX2qhVq+0lDX531FUffMinp1nyibnoGp89bb3V/ZjeqaltlN
kNeGg9bUt3ZuuQjUWwDLx+6cVuirX/OP8TbZjh5Bbafhz8tHbuXVHcZfJuOdmePXRqE+KKkcwzDh
sj+9J4N80IBBcbZixQHboEGEVBsj/fLtL3lulHVN/ZG8dMWYG/FSseflEh37sFRwm5d4//Yor+15
gnRrbUgLUuDNu7QT1ctCY8/HWd1czQrdlx2q0ePnYaaHhpIbmF0LXRITWlttGMfMHPozj/DK5qDj
YisFKo8/bBPCzE2sYMgLx5/GsL/u8awBUBelXkEn/fntt33liHGJr6ic0VaiZbe55/GAapCuKBnK
DIvPlFwhLFEuatuy+oI+iX7I4K8f3h7zle/ImELpuiBFI98//Y7tNGtaNjMmXOnFjxKEGXRhnutg
vTqKyXKkTQatfXsjqUEuC5ZFjt+3RYFSWvnLQsfgzMJ/dfrADfAPIAru2NNXyVqrn5GKIp/GswHM
vu6g1s6J93lRvfmO0nL6MCbG30kv/778KF2svV2OaJMk73RUonAoZwOjguhMbym1gnKMzrZz19tl
cxG4Qugk0kQpZNWbo6M1l7jPNYOjY5zSY9qr5mM3xSVeiPlyU2kdgju45xxByjaepo/o3lbmfIlt
D4KhWl2fK0e9OtUC7SWkTtYzZjPVA1SLUigSaOq6LipecTEdrNGsj1k1dxzd+Xg72xYgn7cX6yvH
AbPwn2HXWfrj0EGkXmkETcoXM7LCZjUEPxetUvu0c2sffkcC1NZqgMQ66Bp1E6JEb4//Wv7JbbEC
QdYuKTv19AHidgq7rAwdX1i4AeA6tQLyR2tViFraVW8y7HQ4RmZhf9UyWqioRSFktK8WEepUtRRN
mDNP9OqUUMygqmMQGW3vsE52uEgijesTtgIa6SXuDVhKaXckyM5dnGmrO40N9wARMDSKoN4KTCqa
Xs4fltG2f7ZN8FmpLPCg4NmXtRsmB1RZk3exjKG+R04wnKkKvXYU0J6jE8GJtcITTqdwFpnm5HCn
fZAuaN+FKrrUg0CeudpfW6Ao+6LXwYJBw37zoeoIkx5dB5PeoLaAVNaoTTtXBePBsEJYvAW+LF5Y
aos4M+7L28JmQ6w1YSq1hGybC6tA2C5Bp8/xHaNCUQBgz77BkfOQdFXov/3pXxZiGMqilQQoicRi
++XHpNJ6F6ybr49Fft+OeLrAdR8QSYjAn+R7PMmSmx7TrvyLSpEeO7PyrJc5HEvOxOmNnhLKydsz
faz6Oc+dMPDTPuhtL43r9Geq9YROAA3tO7TVXCxBel3eiAQ9rr3sxveajno3/LkWjQq7iBa5h4eS
Oz5ityCjTQ2diV0rq7nxAoEIMnJig/01Rsd48OCiBt2Bi9G8Q8QNkWDcBZpxD8S/eSQiR/GAWuTX
Nhy0BQx6VpaHHEsNe1fmiE0UXdKWZwKDlwsZQ0nqP4C2WK7Upk8XskuH2cTujyNZxCNqVip5bChs
/nWpklFWTAZ7hbtqG35UvcAPxU0ptzU9fZwCKQSxDD/REZ7O4CNeW08mb8OptnZit9VaB4Sh2/aM
BFy1ulSJZT7p/WIdrAptH7hOff0L3Px+1IR1rg3w6lSurnkOQtwAXTa7BqkTG8IehWJyOQOh1Qlm
80qQOFr6rD4FY1gfUQaoICSq9jDE3IANLeprDjVjn8CvSDTUR0QVjA9vb7FX0pU1qyU5WFFb/GFT
c+pawdWWDdSc0NaC5W205nsJEvQDrR8bU4oqzMFFGNn3GdMvSP2dA25ycdiE3jRpYe3lsp//uvTH
M9mkLGtuv3aTT9ddHCD5Id1Z+azK8i5LugDK8bD8MGz0GWHGLNmuzsNz6JnXDjY0Rn7DIV2LeOd0
1MZEd2ewBZH4ko9eaIriQPr0A06Uc+YI3eB0iKgEEYUpWQrEwiBCNy/YBEbrIlWq+bXuZFcOUOVd
ZU3hI8dNfxM7MYYuWjSaX7KuzQ99IvpjWTg25V8Emswlr77jVxb9qCYTRrU21eUuaxGZe3tlvLh2
12dkYQCFYq8Y25JcEIZaVAGe82tswe57SKXfgyYIvrapXDpIWHGEd4qMpl89j/ZpNpf2+PYDvNgy
mwfYRGDNWDgRAnGa3/cZSPPIfVqGsybtL46EdRDyLuJpw3RAaJx+9KTDrq3jnoG2qq2MqqsUf07o
5tZNI4brzhaPom3OxAfr1z2JdNcxQcCSalFO4k+nY461XUVSizXfkQSXuzGEf+UUsiGJrY8xSn6f
3p7IDSj2n+WGAhDBNcnXC8NsoYFehE8U+ErvA3jkofCT1p0yFL/s5tc05PW3AtY4wL58QFkbDKHM
z+XsL3bX+tIEDCtCA4bRNnWZWGdRKPCziEHI7iIOPJqeurjrq756//b7vrpw/hhqE3/R1gyByLBw
imKyr3CweUTKOLt4e5DXPiISPJL//Qb3bQaZlT1MoYaWjmlmUbAvlmpVQa4d/QiJSf+IGZ/16+0R
XwR8JLHMksvhAVQSJsPpstHaGYW8qHYpIgXtteFk861qVfaQTWEc75Y+yQ7FIvIzx8C5UTdHVRp0
4ZDNjesPrlseBJCiX2aNF1LdugMyxKK60WYUxN5+1ZdfkNsFQODKDRLAIjaTW6fLIqcIvVE7idW1
rRfyBi3d7PLtUV7ufUYBjUKI4xJcbs3MR44XZzGHwM9cGLboJ4G5j2yatPG4yB0A2zw85ijXjrsy
yeIz6+clMECso2Oj4VIy1wkxTz9nqhEyZqUI/Nk1k7s2c1rlDUVXf0Af7QZDYMMrsrq6nNtIvVd1
6n4lM9MhaXfNVWO4EbYQ9blE/7UJIdSDXwUTYAVKnj4SFghxUyCC4ieN64DyK9OLSVnyOWiMLkCp
qRS3dSFHlPrMJTkTbIOF4Ldvj0UIIoJTAhjrCzjoaOQz7Iwh3EdWh5TtimPzQlyF+32iKl0n6Sf6
KVWFMXFoTCiXim6CJRKP6HA4tSnRh3a0ptnBypTiWPRVbMGR0bOPIFyij/Rc78vAchFRpudj76M2
asQuSi2sKd2grOkkl9oc74O4tD9Ffe9Gx8kqYQVi2dfc13pg2btCM8YHG6mYdz2yPfEu0fOmhzOs
caK5rZalft06g0RhLQUr3ecWMKRK5+vvECSxfsC0mH4VIO9vcOJr3X2qmuTj1K0qQAWNXcrr02K/
t6oZgztQL7xPNdfPIlX6bYAQS4HOvIvoLOIX/ESvnh7WjIFY5hWA3b8v3YR8hpAdqs9QgCQiO8h+
TFdKH4Zu1wXNDMO6HKuJGjhqe1iHwpbHnQ8ZvUgiinOjCbzd/ACJh2+udMLQlyhrXYJO6T9OAKST
fVchReZL3EGiB1xOEBBwktT5kFpzk6I9NkJx9SghOcPgCUe7WJX5gV0UfYOYYLXkjTKfDFpEJEaK
98sxnQYhUI+eyKvgKQ4tOhuIzpQfcEFwHNjMqsMhuatHRKAR76/REsLVJNvDRXYtJJGRbvGF7I1m
F2YRDRKt1tXXborSLw1K24mX6G6deVZmTxgMBAh9YJWWjqgviIm8f0HKZ/UmiKefg7D0h4oe9M9o
TNUqj4ILG2JlIYZwDuyF5bl1oMoeZFEH6UUrbQSllkXvqt000Q/yKwPzecjpDmFbPbfDewMTC8rG
CP00ftXiMrgz0xqB5MxqumWvVpngK2JnzJ+obaOcVyFqgKpBZIXaPg4NAEAdljG/EIVKdpMYDMor
dtjcU2lpqJWmCqHUkdBBOyBM2rHUrUHeOWJZ0J3udXSIoxLic1PRuikz2UJ/i3BLpAuA7tBsoQRe
W5w9iC4G6n4AwIjSZjkVaJ3MFlArTeSYVxYh4cHQmNk7wkvnAcOI6j04BKTFlrqsqHKahXE/o/QA
MNqcGjTzLDEON3VQtsguK83g94MfQJQBg0v8LwMMQ/Zwf/XPJpvtiUoPFg84gyM0tYSywfxB14cd
muR24xMfTd/oMQ9fcaLkF9EEhF6o5eliwcIbFtTRQv09/U7zi6AcGO2SIUVvYO6X5kORtWLaUzsd
bMDAgZS+2cdomfU4C7HFEyf+2VnBfJUMVLhX3croPrDNqbuyjDy/SrWqLY4ttz4eKgJzTeRRNfTA
CMwSOuMhAPCa5mB447T29Kg1mvqy4Ct0L1rVRReoicBdRDVI+HngIMoVkaUguZagqoQRpvo+oi1n
sf5GLPk0TaKWABwQh1wHvUvHy2ljLpTDIxvVbt3C/nwuLPtn3aVLdj9gVh4jtZpo44XUZ8PZZeR0
OPSZU4l+VJMWn2uzKj6jYWE9t1o0o49TN4igqFa4X5wkHKFE4wJO6aIKEW3N8xF7gS5OC3RrtSrk
jkMEGsl9KzqOiTV+kFNqXrQi0mBwukgmVctVn2bxN0yrUU030iz5FAkd74KoShsOYCGabzl0diTc
QGV7nSO7T7gBS+NCCjxv14MBHZm0T6MnPZTyyUz6tD2g6j+1/jzG+fSZqpk1+cNki3Q/x5H5MMXB
MCEBqqHD48aW3n+PmzozvXwGQ42IStyq6zjEFvsysJEsO2QNlSlEJSZ63LgnrPLgOJVqXoWlpNzP
YZbGB8hRJXrq3aRfSaLUbCepmmuUm1P9S2WnS38x22WOxWWmdTElLrKcXSIHffZVa6NKiYsLCmgS
/cTBL3QECNGL6tSXAaW0ZxsNIowo2ygIvGpAZgzNJ11DegtrBv2yxAcIZX4TFBWWCWo8OolM0DYc
k7S/MJCPfza1oQ+OVSmb/LJVQ18h6qAjMA7wKuAnUjnq0OtBjgeznLRjFLX6L7NZyYQ2liL9TYZW
b4NuJRG117f2iHVSp7XFvUKvJ73IkIRyd3GHIBuyGUBmd04PVBge3Kpn5CDT+zG1Kxq/I6mQfoFS
SRk/WfBf8x8YVo2jj3AMuoq5bKtro3fHIzrT8knHVfaTTQRq7TlBkZWOrSD+KC1U2CjVQYu4w8fW
KvepXRTJt0BbHZsMEyY1QASXfqjeZ9RqLWPWd+lSAftQKtK+Dlrr5tRhKE34WZo0k78gpfgFiN90
t/xv7s6sN24ka9N/pdH39HBfgOnvIpmrdjlTlu0bQrZl7kuQwfXXz8N0VbWV0iinPqCBmamLRheq
ykySwYhz3vMuOPykH1nafYkXaKXxS2Ple22abbsz2qB8UhmRpD4i44mMPTsI2Ts86U3GBbnnHAJl
oUjCSByvN9c9nB5rBe8SEkFa1zJdWaM9PuICim+eEQSVH8Yp+4RCHfLkYvdyZcZprS+KNOdoV01p
HjCaVT6Lxuxo2Y1h9tZsOqMjUAPHUD8hjOARuzgtJJ6iKR5ymEP6UpSd9lMRnXzujWn8glS658MT
ZnLpBLVDyVCMTrfwJtPh61LU6nKqQZLXRVCO4SZz4mxnWQ3vbCgK8w4gJfuqO5F+g0MSpp/jWJby
waiT+FoWk1HPOYbipuHfCsjhrYgAUwmX+RYZWoTRTlLklj+OHeWc7SbdMzZSHNbYgNpXCS7SX9uy
bpXFoGo4mHZE2ROeVA7WpSy8Ru7ieBJyY1apgq1CVujQS1ooyj7RGuyfmPRY2NIUqXlvkgq0Dwpy
gTZOFbsVUahmj3tgDwxKGdfiCoLgiEIE+QfpVHULkX1BF1REyxG5WODbSjc+pbIosGZMcmxNOp7L
teKUsKCdErk4KnMcumZ39YtAr0k5NPJno8NkyK/IprjOjChJl/B/FlZvI2yOWUKcNmBI3SaSJRYU
biXcter1yZeS71HisEGgybKoq3bCYB2LcaK9+Agx1Wqe6nEOn+3o4K0V7p3uRVEapVzUioqyUoMx
91QMpDcZJIaFGCHnixyLxg2JIGrzLR9Ihce7kFgO33TzgLkFNk2oUWkQLD8XDT6/cnKmC9xGZi+v
Sekva6WNbqCLFSlpu475McOEEJgRJx7bMrnrPE0oj02hc5T0epWhBuxKju8ywKQE2qvSkxU/VAVu
wGU4XLqJqwYkncEXWGEAp7ULdn4sITX0UytBvqrEGjcWP8x8aH+6qqAiInsOryEUNgRI1B3E+2xM
bIxRpKvkuMt4teHX+kRm1jCgvcb/F6BuoQkrbH1kmhhrU/mynXnM7JG2W6SmrMaERzM3Wfo51Po4
FnjZSCB9YQDD/84g4ikhNa8hcGYEYS9RoUQog+hjKnI+yupyBEVaBPZoXLCYp60ism7rOrK/syZX
4D8Z48Zsl8pOaZxp67Wh85HIbgtgOg4ui7qzFlbXGZuyzUiKS0wdJ2h19vJt4atPvUu8QoPzSCUe
3u9TXyNxSEvRMyOoUbGlOBXOB20kBpJ1g6XtOfm1qU0aSQ+mdW17LWakWpDcUFpHpk8cnHGj6o51
5vqvoRsU87TydGbzYz2FiJ0B/zq8Db2lqWfS79Wk/cguQyFejOLvt+QvLnXSgZIHKUSZgHE0hRKR
Xac1eyXMsKaifdhkI6qIqRIHk8L48f1n/AbigJgH3ZTlGh5Cork5/W3uSuxB3TPoxkHLrvVVlqZi
peCvsXr/Km8+SbjL9NaQEN1TTHVSi9QlH8FbogbLH0mqdAltQLK2AW87q8h5+2I00nCyHQwPTpAb
D2drs45BbsxkIP2lZDxKzfkRF776TO/+unNngQBj/Hmlk4dX5nUE1Zy3xihs2EYOPq0uqWCwDYkg
w50R5V5EKs/7z/I1AAccNtMFUI7ymR8HG7+9Mavtg6jKWm85TrW2HEkDWGLiFFVXWhCck1u98QVy
3DBmBbDHC+50ddRFWMrGyT3sIHXzufcai/xHS5p7xuMqbvdxcYgKI/usEwm/IX5M//T+vb6xOgFN
rXlUoJmMQk8Gcb0dUHDrIMaG3jufRIaO0THi7tcg7n+88Hv5ZYPzveRoxQpWnvztf/3/Hs+L1cVv
j375JJ/+8UwmtRxvnvLnf/3z0xOBO7L93bLo+F/88izSHPUD1BQsgUzQAE31+LN+WRZptv2BKcKb
8bya8WEWfbJYAbdgBs0Tc5J/ZPSvfyo6f+AMyXvz8A3Btve34nm1l+vU5YCAFYdGYv7cZ3D6ZPtM
er6CCingvrMG+9ENzNEXimpuFJzuttIFsYhiw7hqmlSn426TS0ilpIzmxMFCtSlXitKIa6aU021o
4hBOYuh0C6uKkDjXLFdTMslvvz3du1+H8u9+KC8/4l8/GG6RxiHNX/apYD2c1DnhMW32wRiQGTfM
5rllhVZebzzssqNk+f71TgSEf1yQRwOVkpkztkYv9/mksVp3ytRmT9WifjJJl7BzSC1DrvSrdnAf
SacrLxDPJluP4BUG/4SwFcSHrJgUuQusJK5TSWOXZD1VKcFfV12PnXQtM0H6Ars5gZzO2hxNZ5OA
4e+MSB/PAMcvQdr5DiAkAXkwxmaOCET+8g4mrSWccczlPiF/k0iitmeMAzbgGcQ3YZm/J8+uoYJp
z0xVTphBxwvrTK4Zys5cCDgBLy+sDEmXT8Ug92UwthfEasQb7HTiS/KW2gtPmvhAOUq7K8Og31Zw
7pb55AKgubV3bnz6kpdx/CVcX0dVx9wK7svJS8zgbJBXK9q9VVjNNslK48qNpu4qbgUJEpbZ3LUu
hsiyUevdPN9bk2gRkFwSted+yRsvw0WQT2WEFhVqwcmMsjIxekHYN+3TsWxJx8pG3+vb/kGwgjbO
mA2HemjINGP85WsjCkC+JtyRY8tcBJ0Idq3aufc9GSqPbP36Nez57pOrZBlqC8/YvL/2T6bO82Mz
sL9i1TDrn5WmJy8QyqCWZTLV967o42t8EKvvER6APp4CzXVk9JOPrby9aYOx2AMg1xd2By6Nk16h
rdWS7D/EH9OafxxvCqaNtzRA6pkH+rJmOf7EmedlsSNCurNPZfJKGwozLBJjb8ZoUZJqHBcTyR5+
gvn8maLlrceBMpNPCMoJjhnmyYcE7TXyVJzG9p0wPTw287iY8HCI+ngp8yzW/URR8gMjGUsFy1TV
j7rVD846bsckW3lVXePxqsV6s0KK3w5rJxSWfanEnvbYQf388f7Le72zz78QZiC6JAc21MmSbywY
KoA2xh4H1ngz92DryOyqjQoy64su0S9FNo27WHGLZY6f+5n3cpxG/bun4sXMFCA6Qg3OAizNV9Ik
kzRaTCK9vYFP2hcq8SG46PIQs1tyiAmhDcLRgBQwpLSmgZmSfpBRZy+dhHE6c5LG+kqOw1gsZaV5
Oy2oAKgHZQgewCXQweI6vMAnyLpMkcXiJJeOpIFGtjsUvqtGDrifbZJVxlyA1Pjcba+5vNEuRvr1
ZlcDwdBbtqIktRGqSrjIh66flrLVp8nH3yTH+TgYzEOHhS0MG3JMaNazNv0hSs374ehhEywChn0p
KTppc3CsiE8B0f/0DPGVCMWwt3UBTjbCtgxNmaqbMelp9Kyqyrq1JyuMRyXGC5uwc4nMcruJFLdM
z/MYzy6DzBGty7CoG0Udpxh9aVGzDqc6uVSdHqtwKNHwhHPUO+k1iR9p7bdOY1DMBnFuLYumOiT2
HGFCO0pckgZWth5rXQ82nawT8OiU7HhyIPpk16uyxg1Uz6NbYGy8SYgnQ7lREMuoLd9fjieUgnk9
aEiH2fQYX86bysnGFxZmQwJG6+xt4t9WyhQy42pt8FWlIsPL0vM7teaep9Ky9vS20Y8hyswzi/JV
8eDBSqHHZ4KLvgkuxcsDSSvLKI9K6eyVXKQbfaoGHyNCAyv/otzmjn7Ow+PV5sT1KPpAaNGYMp/W
X17PqZJplHrk7hUl7rdZxLzPKsFkcVQ+RwN+49bgNhls1DNPiMr/5aXYYxMFow5vT6o2TiaRFa5T
hSH1gIPdOte9bP3++3zj1jjGKBypi2b28fx7fmumigo772BwvX0Kj9efsC/ko02fCxW4/f0rvXVn
sKscdMlsuq9YVvCWNIZBarDvK63cqQSyL8l6CbYdB8KyJ63gDJfsrZVqqaYDn3kmGVKjv7w1kn0J
HSDOd29merlNm5oc2zhL9/hWF35hc6LFktw+McyhPZkwjwEI5z6X+X293D6hMmD+gXHPbNtxqnsI
PA0b2lKx9iOgIew1xVGNXSqEWi8BndxgaQ05GTl1QKzRIjAyD1sbFmHo14VjPEzSiqsFqRmBde6H
vSql8MrD1YvGloMQJsTJQjMMgjIT4in2Vsx4ZvACrIm9YqfhHLI3itS5LLvYWWBUQDoZeCvV+djf
dHZkn1mArwtz6jkUPbBbsG8BuZsrrd9WILufsMvYTQ+ZzGGahU382So981ZEhvzR8jDGpTbKWMXw
Pxue9JJtzldbpqVLbBqhgHuNl36KJJhrQjjEp0SJBSNBRwk0otgrlUkGN4gPAUNQn1YtcBbqmPOY
q8zE7SmuKuz0/+5KZ43jdDnTdWgaTwUNbV3BT2jaYK9EJO9UdmkscJLX1g2x6OvBqM99w6+/rFl8
SXcwM/fBl07qmdbA9y5HSbb39HpLKk+AcDv9OMX5LaTN9szCeeN9wZqB3k5LoEPTPIUkGBQ0ekTm
xR72X7YvDRnf6gHZM31gV37RjuEuEljGuipjgYgUCMjw9AVGq39v2JmvQ6mQmjgGHYImK9t6CeMH
5hOkZeXBHFcXjY27c+pmWhGTNSFIjsVnDGWCM7fx1jNjubHuTfRPlJwvV11O6aC2RNdT5oXFIraD
r10y/Wg63PHNv+eTMB+ZPDEDFxVkAQABp/ZdiVHooidycW9gr+YXufE16nG9R3r/5f2F97pTm68E
Ws9SwAsDe4qXd9W3jcxHywsPZSTkVzGW05OBngQXWnPocfcWVqKQ8hoQ1l4yyCRaTJP2Vwg43rTI
NUVWN2d+0NxZvNz++EEUCXOhMINYJx+3WUjisKsiPGR27WwdpezvcGCx/L52kq2aNNjOCTW7anHL
XLle4N7SllRnyN/m699AGguO085cu9CtnTwUhF9uk0WEg4dZv6syB/5BPCZnjrc3roLVC5qP2bMA
w5x5wf22jcHHR/0phvgwpTJaRhRgy7hN/xvLFo2ORSNHJzcDki+vktclSgA9xgWymQS0pGZvjcZO
lqJbau05f6IT77x54c7qcYp71u1MlJvv+bd7wjFUV9y6Sg6c2PgNYwxx1Q+tXfh2PNbapmYsdGNm
HdY9QRbkyf1EcG7i15U23vWwd9TVxJz5IdMr765zlfKbXlTmzg584YiNwTzZoFgulNi3pFNv3195
8/f7cuGBWBxZ1igycJ46KVNtrVPwiO6TQ6M2F4kdc/Q6zUOZmZeqlX3XtSY/s+m/LqTmC87+5Dhm
U3WcrHQridIpaojwxneFwHhYPusAUs6qCjrvzN711qXAHCFUof6c2/qXrwXX/DA3kMQcGKN6C2It
yTfR4LQhwv97To3HFWBht4IzA9sXI5KTbbLGj4qRM4cz9W+yhAEUbuw6VXaRrp2zDDoK605fGdcA
EcQFxTk6vP++2oYI/pNhyvKQmqK9dxnHfA4n1/lmF6r2pcX68IfBcPaaSIIaSQ5BLg8RMR3pIk9T
gjWtNlYeupLHDm2AAJu+DsvvuHiZKXGOST7gx5PU+rIdLUEdOPXyKoC/Mi1Zksa0Ih2juStSWEh8
R2ZSLQpSqL8w47W/1TVzw0VvDF1BpgL+RReJ5loJGkytv2Vs5ewSMozJL7e74UptIJssIDbhvgZb
xTYIbJ6McDEkUU/szqTb2BoO+nhJzCYJ3hye7n3dDyqR33qA+3edqDiJm3Ylvii5WTkLPYiir6T4
GQ352mWdraCTlfB3yAn8qZHuxLEl2nWigJguiJGwyXttK+LGcwZ1RIRVDeNdu/Yo7cOuw4jdThWx
jBOvuTKEJLRjlMNATKR4kApJSqvMGcfLTFbq1/c/R2PemE5e7sy2B3t1Z2dJ9QSg1mHjiVSrKxKY
coK9NNZqT8xIl2C3zfwxWGqYJzNAHl0brcngpt8CuyY/XWR1fV92NQR5wxDO40TNTgR0IdW17gps
54mSbHawBo1dAYv0UxZ2lq+aRXxDUGRJWnxryJtO9G22kq7R3WML6X1v+gEoV8/7vlsMppM+CwhN
SB4Zzrt+H0ltWEWdPT7nqArPfVFHNcnJk6Cd5FnMihMXN7uXX2/ieYnEx6E+mKnufbcKyTFcNy1s
Aa2r4M2VeQzxZIraEJq+WlXqxlZ6OVM7e53UVAKi1rPv4EXlibphBSnGN9KNIKApTmq4y7KGEQsZ
R/0ihwz3PwQjxTX3hczMrCjkSbFFdbVISdsIfJmFGsnOuVWQEmbRCzWxbe/ef/Wvd2LyC2Y+t61j
q2SedpgkECVO0HrVQR2IVde8Irgg2+M7v5s8b3d0LkmlPtdFv94hwccxl9CpT+f0hBPAU7e8Wnpd
A6MU6HopqjpY6zkJiGrdj/v3b+/1uU9rN0OJszCS650s7LrDt7DUEnEItTRa2RrpeB5JcWeqi/n0
eLlouMqMWWJRhOnYKeoCimxJgtbFYTDTCLdrMnRbRazCoEv8SI4fkYRCAe7Sc8Y5Jyqx+QBgOEV3
wYubwe45duP3TXnUzGoOHWgODbXHk+pM6rVTqtH16BAlVE6KdlcRp74ixSVbElrl3gCYes9JFDnb
uM6DM6f6mz+H7wbx6TxQe3Wsy05SQma2PBDMOmzMOD/oNZEKAUPhb2MVscZVd7zHMLtY15ZjbIZp
7O7zIFUvSBsuzlS3b7x6Dkd0XFjX0s6cirlsNDQFBLzm0IsOcqLoI7z+unP6Gf2ND4hy0gOCdTGu
tE8bLhG6WtvHXX+I40Qj07Abv8uUJEjpZaZcJaUNl4pzT6zU0mwu4J674wqmPxnuQm3bCL5oxmmE
eLoEVFXa2t0h45D5Igri6XubNfBNLVsxME0NRYSN3qg3l9AXR+ipAX+z1KOuSrd1Xlvfg5h8a10q
ORkFY52UZwqbk/QVRgeIMSjRASawpUAjcVLethrs3RC7y4PHmG2jdw1HZ9oYYicIxJKAOVCeG0QS
uvMwG9095IVebUqcCxYRo7F1HiYjuIUoLwgDI5w8arQLXPdxl+7Vc5LSEwfAX78VNEubXTI1VJQn
VRhsCsxdKms4hKozfsrE0PljRmTnIk4zb1U3MAJxhd1OCVlmGmvlowK1m7DIqiQVNfRu9ciTX1D4
yTOAyuneNz/D+dvgk52pQ6ekHfinETzmYjyIIgrhJMXdZasTo0TKVfTfuBTrEe2GfSxGT15XSAKp
XUh9PLQxgd6VSk54j9fwpjXIeH9/mz39COa7YvhhoCBjC2QNv9yHVKkqgZWj7J+PR79zouYw9rgs
honorossda81m8rm/YueggTzRfHAU4GFbPRXp8JQzRNtbDsdFxVmtsCWDDMm8qdWXQgopYroHM78
anvjgqz62T5gNp9AivryLk2yYmSDrv2QN964NqhQBt8K4+iqInpxqaeB2KjzRGEaLECRTnvo6rJ9
IHTdI8U+rM80zm88c14tMP9stIVC8mSFY1WN0zFY7gHMMoXt1w4fS4CHRY8/zlrUuLQhqBjPPPO3
9gBoFrxqWAH8dfpdubVppHrlTgcrUJRLWHgwdE1MaEv8KRg/CuQz5HwcqrrI1ioc6EPD/G0JoFRd
4mt0rTDzuLRqU71v8Q7ZwaKdrij3y6XA3vFv9ny8LqZjjCIgXcxGSydn/5QyDEmdcjrUUZx/SsqW
eNsp9tZ111RnPrXTAmC+FMNRTTNYGtBJTlZGqQ1swGamHUynnXaMKsZdNob62soQwIRjp9JolMNq
CFJ5pn6b3/LvpQfVOnMWFc7VnF3zqnKHT6ICQHvTwe5G9ULW+ngXJMrT+1/a69vDjo59Cw9AzMPt
I5b/O9JA+i59bqYeyBnOkQJk+WOh4oLkmWW6xlKBZEiRdzd5KLvV+1c++lOf3N+xYZ+rRWP2Inv5
zY1dKII8NvRDNZnjEmKr+TG3ApvYUa/VCe6bid/4sk3qU9GEVM6ybId+KT1HawlZzJ0Vg0xYuAjY
DI8PM6oe9CaytgPz/9ovw4k/yUy8G8OBBoxH7Tj9HHQrJ9FOcae9a8ftvi+VL5aF1sNFSiTWLINQ
gyPsGD/NySovPQgl04WMnXCA2ZC4n3EJcDcFvqCJb+SJ+WhXCWPUsCmVG/LLS2VhwFs5Zwp6RExe
PCcXQbgKCWWOWaOeP0FU3Kybx3F2+pA0qrhMC52UVWQ7w5UzxhnaPW/2slUYXZBw5Zj5fe4UCdmW
QZ5pvhE3Y4vNRV4SUyUQdiwCqSBA6UzxpOQtcV/5oLtoqzJMsGC3F8uk6KB4M5PPy0ssgOBOjEOY
6DCqBba5jueEa0/HunL0AiQhGvbgsQ/o02wZp7jdjVmI5Mv7C+VV48bihAEDXGwgTaUunk+L39Yo
qTN92RtSPDhGRNp1laPesIgf85PQLkJ2oJJw3zxqxQ1tTbIN+0yijiJ/coSirSgCa3ZTI8t0jMiW
NSYYyJCvvVXWCS9CRsNHv4RsOV6jJWbe7HhpWS1d7M2+mQynJLaRabLuyC9VfRzP69u01wAac3sy
5RpNp3mmY5/3rpevG8SPOS+EjNnn+FS2zRCj6ojCKB+6jpDZkNPFQOoVRhdB7JkbVgmxmhZ+sGqI
qfZiytNzjOBXYDZ7K/ZdDjeOwTzmWidHvtmmbdO6cffgWWm/TTE7WZWOTLdSldZyCq12p/Rpsyld
ncM4M0q/J/LgPnLycfP+mz9R7LK3Q4L+NaWChzFzsF6++U4dYtSi5fAw5r3ESb53oc3JyCIgE4f4
zA8riyHSoFf650mdaIxCJw1vC7jd3ZocenmfGx1CKNx0f72k/wRxs3ou9rJ+fpbXT9X/nC/wFxP0
v17+LcTQP64/kyRf/M3qSJi8b5/r8eNzA9n9z2TF+d/8P/2Hf9AuD2MF7fJ7CVQz/2mnAZOzJvt/
HzC5rp+L79E/Nm38VHDSPB9/1+7Hv/45/2d/xExaJEYiA+DUMsk0cfhw/+RsKpb5AbMxBvmgA8y8
oTL8FTNpfcAVAvDRnjFP8mJM3vUfnE39A6NkABscqNkJEXBrfydp8le82r+/MA45vMU4WD3G4Ug8
Xs0lhNQQhxY9Juy08emuVUgm9EdykxNEbCkyxlFHOOKTVzJkRJyL/otRR2a76en+aM1gAvnlgIJu
iVl+yQFUqvlALmMYbugANXPN0JCY+ETKfCWtqd+WUhfmqqlHFzVYCqjkI/61n6IRXe1C1lF4WzdK
Ga+ZLKEHDCvs6v1Ar9DBGQSmakCnk7LDPLj56blN/qmr8hg0KaiktZ2cwBxAR9GQrHAyCdSNOTZK
tamJ0E79JoiCYd9i5XXRN10z+Dz8+gvc3IhI3cS170U5GPd2mHb5NieE+keqjOJjqnrpF08Lu37O
ghSfQ106pCAPXaLcOEU/bHvVEHMwlQCo0ylMlwWy4u9tqUefJYlvHy0jy8dlXjqTfgUxSjGIJS+m
wC8by3xAUd2lvokYH8FSr+Q/ND2w809qKG33E8pfDVWsQnzHytU6gyFhjvAndBwk1upkkUmOFSXn
mrQH8mTbUbGR31FIxXdqHobpIvWwiVuMoPS8xaijb0AirAgG0lGe86wJKtm0RR17mA+E4oJJnvhB
F0vAr0rasFjXzuiSK3rkUKUBJRcWoVN5A+UTSbSW0LJfGKpBnBlY75RfEETNjM+eWtHjykadS1qm
ld4WVdfwOnU7r5YiL5LIn6JC/ogAoIkcTJFX7vDorD+PquI+FXpv/rCjgsEI+sjxk5ko4WOmIlJc
pG7B3qtXpt0uBoLzSDfPvdZB09g3TUXfp+rXpiPM55A46/w2RRSnraNYgYi46PIheZCN0ZhLORQW
SoTcQBWrt3M0Col06bUW2USwxxSGxrqBbGZ/dJyqhh6l2OqO0JlZST6gc1/CPajyZeaIMDqQHoVq
bUFAOjRdUfGd+Z2FqWpdqLmJVCkcvuklDm8Iooa4WWK+Wn/GLEvDRKjGqK7Obfe+jJAorY1uyvJ7
DQ8zhPte2Ss7MzP7n7UMvPgiIw45emIDky4fQWA4l1h81FQrpFQHS+oE8kynrLCDNVwzTvi6ASoB
5x8KG8VYhiwcKrP0FgQ4B9IXjWBAkyZhmGymsIw/Y28RPQsEwlhu2k6lLQDOESrWhtHnvCuj3A5W
WNzLia5zbWAKwWpKWe/L2DEnSdIhA9dVNRSuAaTfd9FS6Tzzp0JWaMUqkbOFeuLqDXlAUfHkaISS
LnrTqPdpb5jKIjJqkr1MJXMn5vaeKa5bSFXDSkeVry2VUI1yRgp6e9HXQ0khnNvhWtMrNd4OSpFv
hsSqmPBnanc/lSL4XEUhAdJ1Jt2bXG0CFNSeJg9ZnUf5kn4lPYR4faWLTh+cR0LBvY+VzPQ7lVjM
68SYGAWGdlsu+TlRu6T8KsWyRqts+wLhbstHK+yv7JDxoyeb4SmwRtfduVDjMp+dWuQLY4gJNQ3S
oLhF3NkBxfYQPxZwSvu7MauAuXOtDUwGI2laLNQa9AT9s+URaJv3roZxZ9oOsy7S2VKzE3oejUoz
XGRBO3RLt28DVn3nAnXWcYc883h6/SfO8e65lm39/A+O8eYfqCh/PEmymV8e4f9XnuiAUe8d6Ye2
e8ra38/y43/wx2GO/OyDNwNbDAZ5M9rsFfeHAMOxPxytQzFUgWcF7vXXWa5YH2DNgpvb8zGLl9VM
+v9TgKGpH1C1kZoHE40Nikn6n8XM3a9D+r3Y6BPlIekXSLvAypkAYFNJqXHSHDWOyTFYWfKhzbB1
z8fWvhwMDj2L7Ktt3EJpKTD83dhhXd7pnVFdmFVQURva013DZPGyTVOMJ6JiE4aoc91SpFf4hImD
hqr0yilUwWRhCLcmvJjLWJvUbFlZTXAlom1KFxScQ9tOMUTSYaidQNxAo1TGzCc9sWrWlh2A0eyJ
WoCmh0XwKnHd75wGyhl04bTxP14JP1taDfoM9oGXpXUL0JX0OAHu9TyzVhHD7N00dPDMrSq/pDGy
rxG1Iwr2Mu1cLPEbN8kVmV+jkENE6530FxFI7ODOhEQr9jp8nJrwMgtM8yq07PEMyPDqUiwy5IXI
To6su9PnmbBuOg+3rYPS23IdjfYTrhgY2wzaOZPOI0T476qSgY0BPIRYjHpztj4+Ff8xnKEDt0dx
wD0GQHyejVprd5JXhVBXYsjXNDsLi2kprOfOfBQqYdwllPfkMgyecueZI8WvlWYb9fJinMm80bLr
zB0O9es821tt9DBYObiDs82q5jLBk6DuwjsZ6fGi1bW737aAP76zd1VCxuwDyueJ8z4Xdk/meO6A
2jjC6Pegpb2ydsis9EH2QQFGWfqxqRTr96/3ajUivETkBdQ2029ZGS9XYwXNP03G2jyormpvpmBA
DKwM2WWfB8WuGnrvPlUcy9frsyvkFGVjxjaPKuHbEFFNg3HyHThJMpAsF5uH1rFx/qyKYNnoQX7m
aztqhF6ujjnZBs87JmiUX6eQrgaRB3HDoB/aQCu3iRKlW2rgaYMvhY+3SLbUrRQeaujNem+chASl
6aIn1MeHNJvde2TBLJNhq7eCtuyv/u2NN/3qyZNqDuDAkAvqDDkgJxtoNYiMQXEQPsRBWBI+Ittb
R1NMHycZckuNgYw0LfqoYGZ3//6FT6In+WCYTHM2mHT2uMqD5r5855okSTiyrfpBmqupLpqlFUXR
wumLe9GMj7XRHZJsHH1GNupizIxvUg2XPfYKhDYEdEntXdRDzhhH7amUFX4i+jMzdcb1nvkN1czS
dKfNUInVoHZnFusRFH3xMqESkifATBBWxRyv/fKXKxWKmnDqxgdh6ddkXm76jNga17tpvP4yIdfd
khTWivmo/eH2/5+oV/4fwx2gKvy2fl7JRPdtHRcIRn+vU47/yZ+gg/EB0ICUNeZFgAW8gD/rFMVy
UYNqUMTg7UHSw8f0r0KFCgYQQOPfng2dYQ3/G3TQPjDk5t9HZc38Hcno3ylTGF2xJP69ZDgS8IGc
udZwS8EdkIe/XDKhztaVYE+Hmj7GSqjSJ3wZXB1m0YIIGjdau3DIyLhSg9LPwbkfc7sYLi2Uffqi
SZMk2JqJFn6KaAnxOo4bhFOpmaU67hcaB0Sez/9Xt0WxSiwZr5MuypnN9pmyxl5Oi30skJKviTIJ
+onMaY2N6zRxtzCdXB2WQW/llyPr/ckc2qJbWBjxtSClTkRIsw71cdkEga77xphifuER/IohS9xW
t96Ie5g/VuSRMQ8fajzgFAxxyrgJk0WiT1IsJXO8joIfLoOfMWP6hlnZIJd9OUXaurXttNqFjYPl
SaeOSDpxHJnSe5MJubeQoTXmKxcOqbcwSsIgUe7bU7ooMwRKvetGnwql76e1WktoZlo0ePdmOAQ/
8aUJHwKrJ2rYKLkdzw2Nx7oNo4/6oA/aQsg2X7UM+cDBjx0LTr/FbVIQx+c3NWDKwpV5lPk6dkju
rgqd4an2kuSRrs/+GsdFRaZtEg22D+iOvRMkFHSrlUfGyDKdGyptbq28qdfZnsPgYz83XmXYwk/D
EyU75MfOTG3i9lAc+zUDTvGNOHZx+PB5n+O5tcsAjbCSCbt8AxVJi7fF3AaGpChXC6CW9qLusjhf
6OgssJBLRTusJjy+SBtxmW/48bHHbLyQfnOYW0/32IUKpSuegmNvqh/71DCbe9awp31Njp0sqgy6
WnHscJNjtwupnM7XAVYyodPPHfE4N8e05eW242VSlBy756TrhUZoztxVu0YVP2MtE3/Ojl33OMJG
9ic7VCS42tyZ28cuPciK0l40x+59ojcWGDDNXT3fER0+Loi4pxbHzn+SeBtcRoxdXaxntCR6KjR4
5Bfgm8PP3GU6vINlBZaQuFOR34dZVSnrzs68e1RgIA8Q0kHSTKX+PGSwry40hl4JnNg62MuuLYNm
CaNk0B/Y2S3xrfGAtC+x2O32WtV37mNhWlhlObC0Qp+hRzVsRa0E+zZPYZa3ClYEC5V5VLkgVCSr
Pir2lDvJoleYm/oqEdb9NrL08KYLBLMJpMbMTswmc6JNoSVGctXrfX9NOei0y15VgQUbiCINTmol
Axj8wyZ5F6iQIuk+dChpyPtmS3LTHuiIEVDCtYybJCnWUiST2BRjorUXXWgBZKhKactFmkOYAbWx
MMRiutBdNWWmgCD1FtQBRQvbYoXQKVV5RUBGi260uvsxCNp94qmwqyLuRu76OoOOVA3w1WQuvR9F
z6m+RCiqPGV9kd56Mflx0Oh4FzzMxHgynaT7CuMe3iGm9f2No3dWQiEZDcz8vBg5iSjzBD2eMykL
cuA7hQDAsuL/66L6gu6OMFLdbewvQTlEiS8sa3zK9Cz4zDA8fBaYU//MBoiGi4qUQNPX7Qo7yVKW
vboRdkZyauM50ZWVVXV96RpB+oNzveDpJVN/q2GHBqqGzY59I8xYm2WVk2b7jjK536wiMxiehY77
v9g7k+W4kW3L/kr9ANLQOLopEIhgKwY7idIEJokk+s7ROfD1b4HKvJeksiTToAZl9izTNFEDBgJw
93PO3msvmPnKMj9NPGu87nynWA9+blR6aNlZV4doIoYUkJtEv6g1bXvXqrWMI/KizothAztNk1us
KC058x76NStFNGSJm9GcdHsyK/1yjKD7VR9ss2nlt7KrQL3BzCEnzU/g5AS4Z+KK02Dhns3FKF0q
tWbSIha3MGMJdIiklfLLbM38WU/IDq8BcS9ZtNjzZeEAWQnyPtFP1Lih5movTpNwVHH7pfD6CdZU
rXTal1JNQdkt2Tck05B19Nz2VYDcK+X05FVTFfo1/m9M793SHTwplyKgD9h9Inq6eZqcen2sF02/
siqLvlafc0jfLaUpePJVr+VE3UHoC4jw6vsAxjhYzYIggzoos954tmdKG2IseBJ3MV/XNYAi+wv5
9EtketZZ6dZeSAgKpKMUKvt+XhQ61X5apjsxZMQuj70jbk3+welEVzad2UFvxm84j8x044T637J5
aGkbi9SkvZ+toAc0NAW0D5njasGSdd4pRFpDBIz4io/T4NpjaK2ZSHYt2/hlXKVJiU2uGm9NDZVM
EOciGQ+kVVYPDhJYlEWUNScFVqn0oEG0hRepoQkJBnfK7QDqYnqnIRP4NDkab0dVcwygH+6k3rXI
R51I5KW9SeqKKO3YNlJ6qJNjs8c1VQv1HWzp37K2/xdHyP9vW15UMr86TB6f5Pj2IMkf//sg6Xh/
bcHBTD5xDVHHbwXRj4aX5hl/0U6wtrYWc1lOh3Qb6ka+YEX0v6iTQSQg1KSIQmy7yYv/0/Ly/kIT
S2w4XQiHbgsUkT/oeb2tWH+wxVHoMAvbCCfee8d+CotTS0jgijodwGbb2OsB/F78G2T627rw76tg
aaFgpbXBR3p7YJXtjOOvSJJokWxnuXdo/ewr8ayXQB18fG7TUbOa51ffwr/Uotsh+L+H5B/XZAj4
o/2FHpGD+utBf02pW8u013ZzvAAJ1GLtJvHG+AKw4FcFB+xS1ZxCf31NvpafrgkKhW/bIssYeebb
azLTS5aG3XTXatknKM8Ds4dkDWhU/M4t+G93lAMq1S7maR6idz0Oo7FRkniDtltUP39sah24UKKX
H+ZkMoKljo0TS5+H/VIRyPeHn5HrmRt2YROxblqSt5/RXzFoFsLsoin3ECw1YjBuUYTY+q6IwU3+
5o7+9Hzy7hAhgXCJAHrUdO8+J5RsmfSGkBHDYTtss37awxhIT379mf71KlyJTptB1ae/6x4MC6yP
Ep9+NJYqvvTqkiFMarbRn10F7b0J65Y3DT3GRg1/e+esumWAlpEZXg71cvQnhPSmgQ/r11d5/wxu
V6FsRcRD95CF591VWpb9vi6h2hC/DnC3MmbsnbFz1nZGfPj1pd7fNi7lchnSFwjVJPtxe0hfaWkK
Czm7RohNtCy+EwLHhdFcTe5v9Hn/chUP3ZzJFwzBC/Xa26vIRZUISAhcaWfixTR9HIJ5WZM//3JI
Y8J8izbPQia33dZXn6WUfYNgseujWeMg1Fc5o6YRecyf3TEWBtZ6lsAtJZfW3bsFYrFzwaksV1HX
+fkJY3dlHBBRdeI3XaXttXi9+NEM/2EsY29BY/Y+ipQvQU6jT6+YbquKKMv7E1PTi8+J8CBUeuBc
j7/+YO90Puj+CD1FULVNYXjmSLZ6e//SqqnHafKAY/Y5gSadpe9GQysg3uv5GVaor4mo/MMGQYmW
1O7PTVFmF/Arl998cowZW5f19YcnAobnhd2RHgwqt/dmjl646+SShRHNiSlcho44jwJtWl26v3nV
tnAfwJhYO5EBgdzPhfSrjzF2K+96iMdkOWjlnDwtOiXVmYkivL/sFJ2BB07VYjg27KXVGbj4FJi2
VUmW93GeXfRjsylvgA7m2Y72zIx5qxErTm4GI8eezve0r+dWXujNVPWBImMXyYLZFne0eEV1kjr4
qg9ZMoxZqJbMo18P1gtjwDASnaZT9hA4BPTK2PXzDA08ljmsrSFexUNidL0CDebQxdcB8BQ3s03a
xHlfQAslfWYGPuwOaBXBac7Mepd2XT4YBVRh7ZyJ7uBduGIBek1izHjRZNhBAkD1lJq9rTf36Akz
ygO9byO/tmNo/oQ60JfEOLArgEXftX5llkE96v1lbY9We72ubQFs36sqF7n69uI6RYZtv5xiSU04
Gk2P4DUFK94ACzBxwTmaGVnz6H7qXSnanWkO0otgjuqEYxmp5QW26O0jLSqnCV3cgueC/Y5Z/joW
+U4H5LdvtJ5ipE4AHu8qv6MesDLTRmgitAYKi2GuTMR75d4g9aRo69X2r+iF8mSk8emftVX6+D5E
VrvB1Mf993wgvzfMEAImka2r5Etq9P4NnQjrC9E+LgjtfJk231lRjkEuZn0+6IVptLBpjVld9207
f+6TVj2vomZ/HkXyMHZCfs10vYl3VTbHhHPTx+nR1SjnQeSLlwSAHEQatqJ3Lxzp+3DnNU+7QsnW
fi+m1kpPcgCjWCjw1JVhA3MWPUee92cJsp+OGsHhkYwbHu7ALaDUWEtDATGZiBG0xNU/yM6RH/sa
KMwB5HwyBWhXWj1UeewfJjJtrEA3W2DdMfuFHbQM8IrdNKTVQSty98uQZO0DBYbzabZapL1HohJy
r7n29bhfL0ffaMYxGlyzPoC+mSlLUtO/4SszBazFmSqy4HA0B7Wv/I8O0blzBAl4g/nOyszPPW2Y
yoN0nbXeF7IYMb8RVVWHZmGD6I9J5cTTl9julSgYaQalFGhMxUJT5SJJExw1kwRyHH8uvFVeJYma
KcdF4jyuZkkdPSibRuc6UKB6/qw0mHDd9EWbR1uL6tZwr9ErwVAG35xtZK+5vk3npisx18TtVdOY
lOXtYMChN1OkCKFhpNOdO+ZOFkgv9+8KeqP2qbLG4kMqKzGFMTV7Rxx4TeCmNXvis7aCCwuMQRn6
ua+lKg81iSc4irUhd8JxZdSzS+vUvjSrynhyM9Jo6C+58RnsIrMM/RRH59425KCFs08qQKgV0umT
yy43DC30snUERh8b7rw3GygLWmaiSnLqGsfIkGppT86GbeHRY9WKeiY3XeSDhge9r3mLDb0IFGw4
QtZ+ngWhlCAGpiyP9Nr2p7PUdqcLXKfdcsaQvuGhnDVyXxvA64+LD4tMRobUxSU4pfRbw4a2BPXg
pSpYbGU/jWKqPlpS9MlBjqb4vHgi/VKgkfq4GoP1uVxV5x7ipLWNcGHime8QoKhbZF0GqlsMsaf6
2jfGASkuJww9a8o6spcED8BC9sLncraWb/PSNTdeSl97B2l96Gg2KADcSbramKf6iTaJ1ZjxHWOY
zLxoNH9Btk0IBalkCA+/Y7fqumhMKl6ekrdiZnBmgwd3st55pkwr7RB2cFeegGMkL7OyE7c7tafR
OplKl8POVKXdJ5LicbG67kzveGlF8ySzEdtDUXpGYC2+8dkGCv1QyUL5Yc45o8W6yUQ0HJMMsn8u
Ft5G1ypEeorFUxx4ll0RArxSX6GL9wYO+6HuA3sZp/58tPTlxgNF++zXiIlYkDkLIDvIVm1H2E/7
zWYNeNTyQoMULzTn2uwgRIezKHAXJr5PE2ViJ4poYmJzzJopPUJcoFUUKxdXSlPQHQ/myUq/jUOP
r19ATs94N8ZxjrTcN2TUwDO9jXnmExoYYO8PmaTzG4xWM1bnrSGKq2IyM/swWE7jhUuKoSqKU9k9
G2lmTTtbJM3eHdwsDgqVdciHUFZeW3Y7fyhRfn0f1NQec21j0Lvt4sGQW6T8OpMcm5EBkmt3M4bA
B5WOA2qs2OTRr8zWekzmzMVPoS86yLK4woTbLnA09otoDRnWll4j5BrJWTwrkhXcIZkP+XEqaxqV
VT4a1/ra4r9F1ah1qCfNYQ65E+0N3cKuD0ydMDMk26p89juiW4hsa0Qdpp62XPQjwmCCH5fm2hym
osTu7RsA0GZnsU8ckbafvEw1c6CkgbazQ+T+sWxqprHI/BlkpIu1PAvARjaOaIjtF6ImLfJEo92M
82tlBrRzpM58xSHPpjvvqV9uvDLl1caa7p4ZSnOgCxHdfWUMQNYZq1fMeK3RdsJqKC3nEpabi1Z/
1fMYwbMxgXz0aZ0vaRoT0lClA2vtqF9KlK4i6Iq4v2fNKayA7d3/kCPQ1EPdnZynTjfnA/3P/smx
Vp9Z01LmyyFp6OxOY7m6QVoOaXHp+qmCpCnjBpJ5P2tfpKjWhxHXaYswduxvYisTV6JTsPtXJdlZ
vJTU+HVin6rxjWm8Y4b8Askfb4KjBPGBZjxgkDAb8/vKTOtkLMVYh21hmh8b8BZw2mSmXbXNgnHe
zaz0SXCQv+IYoH/bbEhdUPFvpwFDmsXetbHQvxmIG49tNnRPnPBQvkOVG+4JqijrAN1rfwkZs5d4
zfFO7iD9r1XQrcJCYBhrd1plVMapb87txSjdtQzHOZ2+rZU3k8lukrUb9My2TmnOe/lOuQPHv8IT
wNIHMgM5GTPHrRNAAey2cXFDmbnCLcxbcavRfyZXFOw7KAOpFxyfHG0BJGARZrhDyV+VAUIo5KHO
7OenvUx1I2B6JzEeqJznlZgc71i6rHAhpyynjVbhF3e5gSslLJhRfCOsvBoCFfcG8+5u1UIyWWIv
SOW8CsStOZw6PEk1Dhc0ofdDV3mXUpT0aTuti8tIVL3R3Y1rTHhQjuZmPNE4N9AfdpZ+wYAeTw7T
o9602ENRAHKcbWsVicknG2BIPTTISdFnFdi13l8jIbTRjuTotJie6waboz9I0XHw0IDfqbRXHxPL
bQdTBU7cVXRgzYKAu8afnYScldr+PHiDfjWsjQ+Ge845iC2j5AXg7mvfdJ3oAEJB5+p+lJXPCMww
qkB1BtoA3TGno1slRgxDpuAYN9VFs5dbAk0k46zM93Wq0mavF2vC6LIrCBikeiIIavan5hKkqDJ3
lmfI751M6WU75H3lHJcXoEj5jFKZ3d0HReBxNn7siAIBDNEK8dhkiBLDrgPVHzQex6iod2bXRaqr
TU0gFJ3nvRisUQeK3ZN/YiUgNPdF17k3nOdGLCNdnd1P1AiYKLzeOiXrJGYalSiMC4w66+9IVyVJ
ULrf4OpxZRnYDHSenFnVV1Mj+wfdkuqeu1Y9dVnbmRgv47VlcJu23wg+kTeJvyUdQ6vgHJyVtf+l
aWjdBf0iezuoF8v/QA2kD6HvNKQ7zFlOEDuscAZHplDMmGJr0I0dE6Uax8lS3eku3TeCAzr3Y1x5
5aOKzcph5Jh0p2TmsAgX1mCXp8xmHZbNcuZzZKxNl+YosQOLtHBv2y5NDdC9ncUsWctKMKdZXH8B
HwIkshxVh/oVoZsX9EbpfyNWxxpDH5wNtUM+qnveLwKnc61Wz+lmfjoU/tp/daxy9kKLGo4ltmD4
ue+6Ob+wyO9gpSzUAjdVy5ev7Th7E1jKfPy8dp58cInqAeuwmstjovR2CNPaMy5ro9DP6ecvd3be
ziIgWMZszodBy92onhLv0Su66swS69qzG5njlxGnic2qlsQXWl+UV8liW3cgm+er1HEAuRlu3h3T
ZGCDsxgUcK6mGj1JhV09+4mmSFMCixAHtmzUp7TxYysAfipmNMc1U/YWx/X3kSeBaiRDNxm4upl8
zZJCu9KacnqUKYeAYBhrDrRTlfOFMWG3o2rIKs5us5zvlnp076Z8ezMr5EXPHkXrrTLGMj3rl4QR
y5zMgtLF90jZQcVVmSR9VFsQmrbU17nQqzhyiRpJQiZ1cx7iufJPid+qvxXeMrWsaw7TXXxnDH8K
fZFLYJDLMwVFHddLmGpu/R3NYoFL3ZEeJyZn0Mk8GhPOITbWh6+x2+SwW7zEf7C0TPZsnOsiImlX
W/5KYTKnjrPWP1tml0NETtLJuePVUxYQCuN9n0tS0iCcGpKqnaD4MyTQcODdeGke7HJOl/O8hXKL
kFwbzahA81cHECJ4EJx2qPOgBVRy366lcw3wcyn5HL0sQHZY2ufWnfsnv7Mw7LtNMV6xo6h2z0Jd
XaWdXD6vBOPgPGsWhu2Vyp5j2ck2mlQ9fLeGIXkaJ4Vyq6jXetiRK5uRX+fM3fPCLQWSMjluw/7l
sGWifL6dDcoaEINNcoIDAFOa5y7TF3RS6aeR+TEBdDKh197XfmqEujc4jCXBc2V7Z+zdZBfnvnUx
1ILehcNx2wjxazDQ6i3Ln8+G1mhV6KVMLYGO25wRfLyKpPYNjWgjh819iQpCzCjFGsbKvLsjaWnm
S3Ka3ELU6HYinO9estVmZVDEWV3bN5BeepsX+SWLTb7kskGOJaOteMlrY45GdlvykuPWbJFuLhXO
NQRI9aRpbd6H2GhIfysLY+155hO95cpbQtyUVaTFdS/JcTZZ3V/ijjg5kfcdZBRnNLacMxKbdozD
SZ9LWowfUfOSSofdAjvG9JJWh2sjWdqLzO+tS/wW8b3I47m27gajix3z3k0Gfd3N4+TLkWGh8lLv
bgXuKK/pQaQWOn1ivCOX3/3kdoTvkZpADh+R0d23tRD4FlAb9ckFs8stLOclwS/bwvz0l1w/0EkK
U/zi0eBs5Zb9B8II9Z7jbJmANXNc3kYsFN8dMyc1MMf9sDD8y0kTzNKaX/1pG4f60KovtWbpPmr6
lkBnboGE+hZNmMPetXG7bC+qrsh5UkUqfbqDRBpOuVTPpq+Zj0Nes9GZC3FUgfCwvwZtT6nPxBQG
AueZzTdTwuSaQjPvSHwCRjQfBys9DpqBaa6tUnksF8spgmTcYhgrzxAPatSIBdOVWyY8MPSMw+Ql
wLHERykilgGCHS0CnurTxC2d7sHIR08nZ7G2mcELlNjR0DPDihbX4JsKTImwA7MOfhrWDmHqmQ4k
3J1ZWkomo7B0ltjLL6q8jidsv4ydvdNJTyc5BvZLao83pkoh0LHn0gRXlHjPdcmuFzYvUUAQibyz
uZ19eacyjAsf8tpqvB1BytCbAp08suEsXj17vJMpUeCYBomOqnZrQR8waGGpj9e1QmV53io3HS7k
Uk0y22lO7fVXtI16fYvpHWg4h80irPwoB3ftry1Gy/MXFApO+SFp52GK97OJW+VAsJyvQ7Ti9kVj
PEsam7y0sD9UjbdT4z1IfeghTlmv2XVLqo9+MMrB9fcj4AvKy2HxfWZSA1IJtklNtHpXXRjtOiFR
AlkSY42YnM6lqBlqCTCUnLpM8UEBTuVqo4dStT0SNOgTYMrYSXLL9HTurT2BYUBNqfvUpkYuNJnu
O8B5GDOQoT2lpi4vrWm2WdY6lFgRABTN/s7oXKyHZcS4E6km5iZUxD2ROZkJl+KbT1HTrMm6bBn0
kCCkwr5nOcwxKmlYu4fiMBRjOpFY1LKWGtz6wq4evRnOKd3PpaZZONhN9cQY3kPfmavKcc+N2vXL
c93scu5anzQMkPKeG/E9c3vDCmt9QrPBs52p7kJ5STff2VNDOCXdNAYBxxFGtkvPDBMfxjOibC0j
8JDgjgWiHChVt+xbffERLxxJDAUxgOlO1HaX3y9ENzeH2Oo8vNbStrMblavFYJCvsJlbYoy9c9Us
q6KeHMe+KmDQMwwg+VhvTILVTNEAHxs5ztVx0HWD4Z4AcddgzzJrMUnepPf6UCE7umHm01gmuhvL
L7NDYsu8UKeL0StjjYbJUYl3yEZj0KYEwV9i0TwuLDnGNJUpmFxyNvV+0LtgmeEEZIECjS0vZhfV
DIdjjUTWIgJgMcLzdNyKsfSPmdX/yghemVpfyEL/EVP/pEm9RzM4fl1eKwle/sZ/Jak68y8XrAjo
CAcS53+UBEhSYZMyVrR0k7/y4o/5R0lgISXw6BBA70TMatuvNKmaJf7i7yDH/+cfdf5ESPBu7Ii6
wRfMYhCnoqrXzfeEeXRhkxAzjfy1qvXPfWn3+3FNujtObr/FyLwbfv+4FlpbknT4WL7/bla36Hpm
ZV1hRW7tks8Y49gEX+ntaaCNh5Exxm0BxiO0Zfo7t8m7WeSPK3NNnC6E6P5E8PKUBcCCRIOoSDqy
CLcIj7b6XY7zv97Kja8NPJDomfez/UqMg0V6oxVltnfbeySYxOSWrLs/m9j9+CyvLvNuemtMTb+g
w7DoNUzZh7FO8Ah0UrtrhUY4chv346FRDEdo64zQ8sviU7Yu1ymo8R/BRW9yi177Q94xGZy/fxIh
oEUJwSj53ewQ1sucejPf5xyihdv1YXOphdmBPeFg8Cvdu3lPLRDIsAw5F1/PIXGr36i4z0hQPfV+
M0D/1+8Y99c/P832+68mway9mYOBEb7knACcse0LjVy83wy133/HlFwCczp0BNDSPiPatxcRYpnn
eKytyDFbe08vuPyAuMHCzqmaPxM3YIxAjMI0lPksEgdMWu8uZfVJZQ6s+MwA0CsXbCzpMLi/eZyI
DXg7dt2ug0HfRUTBAJZ58LvZNiDmtdWQQ0aFZKQUCFKL1hOzGZeeQj6N64MAapUeyPUW3yxzBlZs
OrHVMlhi+E+rlwplOkVwQkfDnmfqHc7XMREZcaWK62LqukTQhtXFlV1ijkWU3CJFZ2yHKJvqGA/W
AlGsP5dlppD7okllPFPD7b4erXywQ4ZF5MUCq8Sj52qwFC+rhTtzmhetHRZZs3zwUveaILcLtOYo
zstuo0lqJD9T5ybK2M+1O4ndDIHr3p2HxgmZCghvp4Q2lCfYmIby0BZZ75+kUrX5rWXWkLRBXg60
1ojF83daW/sf426MYwLIKWYPDM1sE4uqPWmM+jIt/15RxlN4Atf/vFY0G3n3aF9ACLSNAXVfq30E
8+SQnOr3aieTus8PgxAZ7e3KS/o9mZ2pGRJrLg5r56OGpTSlpZnEDg27meCToEtji9a5AXDA8rLh
VFWkkeGV1UjZXClZ6XkP3qNoIPNd+WUydoSvJoMZqClumIeVRjZG9qhrlxlz8O4wo/xcotkpvUdf
z5XlHVxfkf6uLXxe3136eK9ZHjqEQg3lVwvp0BjJalqXfZ0p9J1F2XeEE0usBoSr1oT9xolxNKXJ
bMBxFu/Y1X19HGbLvWYm4nyzeUeakBic8safUg4nM/w1GxACEvEwxog57Sxt6Z9TAO0A8fAEjoFU
OBqCVqTzXWELm8GUM68MvVKXmNPU6CRxwa1Zfmf/pAk1G1P3OQN5XYU9FRekUzJZAnZR8V2Lk+wD
MgYtDnhhmbimbbq4UesmQD6p3svPBNGUxnYe1pi3aF77XDCqveziLP6e0FE+psBjSTnJVCJD5NnT
1by09ael1FlgkzZJrjLLoofoMty57jF3roFV91Mbupk23app6B7nvs3a0yWeCTbpO02KreBJP61E
TOY7HNtQZb1spiMsDFl+GGhxFzQ9veGCGUVWhpPTT9cmrHnmPBZRAESEEbIqoILdSrOgmZNQod57
ZeGf0pjFvGCWLt1WZOQ2+4IOajZbKgTiWjbp10tajXaw5rKNwyyp6Xmsq4bUmRju+srUZLbSZHFJ
ktdK2QVizMh86QvDemTOMOnnjV9RqOKs+sL0pjMOPGbeFRBGOiw0vmaU8G6pf3H82i0CogLcFlF1
K278eOK9jBmyPTeMPr4O64KkxUdDrMP7NfKrOm6Xex6p8jFNUgO5LWNnxVuWt12Qs1B+yBOD25RD
k7jpWUOMQKx8DWHnL7zUKwnol0DqBGdixxoelsmrLtuB8NwtfcC7qWoFhHUtZPVEqr3XBjK3Cp5b
BpsjN0dv2bdq4K0nosurc7yCqwzp/pekRpu83IHdtB00X7O2qggh9irQRJImGY7mOEIdJIks3Rnr
UoyhSXfyizXbzG5Sw56OCmWX2pWe1z3puobeHMFcltCnNNQFRXlpX2QFVWVQEoG07N3MXYt93yW+
iGYbNX3UObGNLmNCxxJgv7DVdZu3dRFkY7PQXKzaLt6ZYDW8s7hvJXg6mwRy4laRYRzE2sn1wpCa
+9FfqxHTfZJNt2lPW+pQ95aehnFGbFLYGZZdRmmTy/Vy0+AfV3R05gso2ArMur8iUzZvI9voXXVS
xUAxorXtbZT58djBkl+Wbg7JVlDWiWjc7QvTh3rcJY5o+3Bl7eNp9lP/1nZxBe26cuCP13qNzdMh
AJRlUDqatone1HQw/YSZFP30eA6ZzeFvQQ+UDqjQxwLjElO8NehduBfbHK3WaYi2Vbv3Cqa4UZHp
Y3eCNmYG8ItFYenTcr5xZJvpYRrbpnWOsAByoFOiv2QjSEvvpIZ1tO7gYthHZc4SQ4SrLNzQOhSR
cK2zrtsZDT/8vrIbUzs3RtMG5Zw3EyMmlxU1B6x8zwEzEZGXTtMH3GaaEyVFXnoRwkiEMQ16Yh31
4CaBg5btpyEtYqMLHT13zAu7aJCzNIld1iFwV6uM2iY3hzuHwcW8Y+O0PtmqU+4JKQLKx1USc8O0
uu7UfivVIb+kbTwHvF92QwvAYGqB7CieTscss7RobDRLB9DNACUw/CG/ZFllUOzJ1jkVxACf6DhL
bg23zYi1m2L7tswLJmsyNmsOjfhmdqA9fAe5T2qTEAEkUeYXnjfNz+Ct3RJORE4rv2I/p7he6344
uBm6gbMSHa3YbcsONBE+G0UqTKZPKZ/zailM52EY6na50FINX7EgwMjYVPXWRWf1OEBF5g7FXsbF
32St/y1ZX5Wsm4v2/16x3jZlg6rv/5z25df6sX9duW5/8UfhymnwL7L+MIs5aHidTeX+N/HBtv9C
p8c5G3k7nunNpf1P1WpTtLqbtngD1CHI5XD8H/W7+RekRlB8BoxZXP9wdv9A/f4TqlNHsQio04bH
uGVLvNeWAuoUsnSr7AiDqTtBsVmfONKAROaX+W2jd21E7pmBNKYuIjkrEc7t2hxrVecPax4/vbp9
xx8Kxdd10E/5n9tPwxq24TpBlv7ECGYiqQbhT/mxGFr3gRRu5vEV3Kg7qynjp3kp+3k35dWljSmK
mantJtd46M1HZ4ytGVtlgUck9kb9XrYWnkuFCkoFTCjo97bAN9krINg3YV3W8/df/+im9ebwvzUR
MC/TAaBaNeEvvj/8W3gGHSqL7FjqA83KBoXJnZyaDukgR4Cjt6StF3TUm6d1Vk03aiF6C08UJzqk
Ih90ZZj3U+upO1tZnM2Qe8qnMm3ig6ac+Hox/eLZZN//bot0vV/6or0tTHVDR1f7+OsP8rb4++dz
ENGHgpRi5n1rwUgHtEwEhh8dk0g2LxF5SFvG+I1I9W2p9HIVkKMmUWTQUPj/XYmJosLLukFlx0pq
aOyEAcVLdd25zFk8f/2BeI1eiWH/vhThag7PN1AJd/v9V9XsVGR+65FAd9Sy8bmcbCbxsXnZa9QT
0rfvf32xf/tcBvJmPE9odrC3vL0YGytoTqR5Rxg74jyh9guJuG+OynKqP8R288DhfXGBfr74St5H
z5oCy9+6yvyY12m2B4g0RyuHh99Utf/yOPjYtQHCOFAjcQK+/UBLZeuZYns9lkmV7/kTkuOD9ruG
z89XYTGjaAbRsvWVXtjhr74jBNUzkAojP7JAoQIdyYJgfGH+5rO8+Av+q4veHgXYOtiKYOwwBf+p
zTIogd84LXgUgCXsarNKT3CRMUdTjIiTihvYcVYDWob7l650YMGi/SMj0I8fgQwh2jyCLpor3vUi
cptGvjMV+XFOzeexzeXBMqfhkKbJvBNrhhd6m5QMjfu7N+7n14A8Pu7yRuijb/fegWQUlS1iJoCs
T/pHxZE2JB2NZLbpqxHT9/71a/BvF7NhYGC95YBPU+TtU9MYJeXKkOVH7Hif9I6BY5Fu8k3tSecI
Gv76Ym+boT9uKdunuXV2bBLL3rXxcOEQtiXa/DjI0ojkNKCqQh4ddF6b7pjMdBerYC5XVrQNfn1l
463F6uXS8AdYWUiFsE2+0befc0pHr57jHuSt+lL006VYaOFRkni5fjpWGsgNBLwJojM4KL6rR9V6
Sxn2FRlcoBb0goVLQvPjr3+on5cgh/KRADWSvnnW37+xztSlCJ7X9OiXWvaRWN9pJ+N42efwlQ6/
vtQ7z8P2+WFSslWTifLSWtve61fvLWIXAKojKkK2t2JXw7bdoUZb97NPZ4rTJ1lZSss/6zMViFVV
DP9k3O+pXNUfPwPMBSBgQqZg4YVO8fYHmTFIgZLM8yNSmeKkba0hKmi8R2W1VWZ6LZjbrdmN6cr0
N1f++VHnyvbW8UM+Cynj3aOO7ICuFO2uo2IGySA346juNFPk00i7qrNc/90939w+bxexDfTEXgZo
mvXs/QVh2QLh0+PsKOPUeJy90rlpfM27QGuZb0ITy0YXblqotIulq041pD1I6cjV+fPvnjMqEoTN
ZCVeRjWvv3vM4dYihio/Qvzzz62h9yOHU0zQjj0Uw6moT8dYDrcMUBGt2g5Qb2sBP0CW0W/uyE+s
KHZaIHxs7gxfWFGBi7x5CscWtzBaq+GYZVBtAvJymJBT+TVjNE4Ie6Ncq8px040n55omSfmYvC7o
5EywzjZb78Ou0qajAJ8QI+2tEKDUY755LxKa0ydev5mkl95CUY7C3rtAYmd+Rv6V7pIl8b2gQr3y
QGtU3SCj9QBE27K+6JSh3bjKkDdV6cQ4tsZ+cQIvaeVzOwJW+83X8fNjyLl5ex35j5f/vU0wo0kp
qrToj41GiAeMD/1/ODuvHbmRZA0/EQF6c1ss32qJNTItzQ0hS+99Pv352Htw0MWqU4R2MQsMMDPK
YprIyIjfbBvF993QEIBQq0j7+Hj555N9vQtJCVCGsRCxm9XpFnPuQ4KSzWJsvApDpCNKbs4e9/C1
S+s2ljEKMQxlNRm+2DKWKV1Z0QRX+KpO+YPUGK/7qq12iUyL9/H3qLfHas5x5PnWcjDtWt6PiH/T
9uYJ7ZHDH9HPOpjjj4n6asB7AekilLzVr0kvu4qfHhX7WysNO539Y4BYNGedUDO/GHJ1wM/+V2OH
m4RH0+NfeHcuLLp9vCTh5839z7fnLaz60Oy1ovVMjJl3Xc3LhrONNKgjopV77c7i4lrgYE8xX+A0
aK6HYkFi7o2m9ZJyyHcpSuY7u6j/PrW0QZErvGPpY+KEs7i3bSj+LcXczst89PGSAv4J1bi16HCb
HTCKQ1yYvQ141szr/uaKakkYnNaaOk/vTGcTZyht0kVWzgIL7KfYhJIthIZM6WCu3Un3ZnF+wtNG
Y73Ioq9HhpyEPNukdR4iLpk7GKBGQYCuxeE728Ig5lk8o2ae8PKIZDmWec5Y114S9RPaDvi1SMzC
bEeWr2yLG68YAi00ZmSeeUwhuzxLP72dSy0DB0V5r/biYpKQsfCDnQTe9SDYmTtEI8Buq63zTtXD
0ZViippFBE16CCps36si3pngsz6rQ6ud//poYC2EXCApD76FSxrulEZmy05tyQCNcYfQCQXjMp2A
ETZr9n430nPMAU8Vm9uemw+i7ByI3+6nUg9SuTY4G0UcfJGmOgFZF8Bxc5N6OIRogJBviJzo0MtK
NTfypsz1gZeqaFEMAfq/fdOCgrXzFxgyKrLZTpHlu8cTcmfrkRrgzjbXdmjTL45WNoELHOuCo2UZ
/sZJ7PJkIPG8Mu3KnNssLoGrYRb7wbJK5C5DhlHq0N4bkxZ80EOp3psGHlK+pLanYLCgGRiO9MGS
kZ7Vg0E6xA3tAuS3RtcSobXy5eocmxa/CbtPrgzOBBfikoabt1PoT4oxeGUhle/irKk2Wl3OSkDQ
2n6aSmTQtqK6CgGtgui8d/S89qg5wQNsetousLYCcNyTHZaBG1ohgKYwwLAe5HvXWoAH08Khk9A1
+9CQ1AEgZ6okLnWY0pv1xqKVqL/g8s4p9qxMQfP61byG77reb3YuxiAonM6LqOfuwCvinjDRY0Iu
yN5YVNI3kMZ+xxYlLh/lp7PfIm1zaDuUzmLcancTVPi96ICJ1KWNnt+kUpxKU/UTmOX+10DbdFsX
ueGGDV8aGcafsO10z9b7YF+Abn+X+2N+GuLBOdiRbW+HsGlOEjzy3WjF0xYg6LB/vHdvAxpBE/EP
QIuIf6rLt2MpWx2PdHnwZKmRcIVz6hfTBKCayFp8eTzU7TFxZJABFIXo3VOiXdwN1dj1uimswZPq
STuETfq7Snrl+F8MQu8eFTv+T0v1egElrWpr9MpHj0resC2k0HKpIKp/nf9RT7PIDGyqceqNrQmw
wEKQOYweMuRfLVvao950biF1ghiAj/n4k+4tET7EDGMg9qct1SL8QTeSrPBHciUYFhXajfsskamx
SlW6cp5f4+n1eUZvFlVBIF+MRnvnevocLI6RL0kmrw6MEokFOzpVUaLu1SpVt30uVWdnSprvSgRZ
3GX5zCcb69ocmDwcm002ZE6LHHYNh0wXwEAOrZUMf2LNltfEhu9sJgUBgFn0FJEXaPfXP3RoLDYY
V7FHW7l0ZZC/rlkH2crU33lyz4qH5Ki6MtePlpXTKlMlAIjMBxec/Gl2WEhdJcHCbzOYdQsf15Lr
YxwUfbfRm0b5HqCQH+xHDOk/ztx+ZSUnuH134AKKaMhcz+LyXVYhUUDTag22rjeISPkOwNzaSBRj
cA2BlEDmuFZZuvv9bwdcPDxCG8ZOQ+/SoxwuQ5pzIE3ragQkwgzOU0RbQI26/ChZjfFPhK/evk1T
bW+iUb8Sp+6tN7yzWcebCEKt63q9IQaYDYa8wiuMrj1aGPvuuwj1tMdH7U7Nkglm25tzX2R+818P
k0a2ppqDISgx2dqhp+S81QM9eEqS2j6ikKXvVAuFtrpIlHOMlN4nZP7WTMHne3xxBimrkfZQB0bM
SZ7zgDc5j1TWdk5DXngT5xSfiWx6LmDwIWGGoyJNoonudTvt+I6fdd1LK2nGvYlGAgJhXVCHnK/F
wVKoqbdxKLPiIv2qVUWxNxNdW4kzr3ny8hvfjrKY5ykuKrwjJMVDdTp99mV4vntFbcp46yht+0Ho
JiUUVNE74Csa9ME+qFXqC2WGwHJrY/KkUV/7FLSpbuN3a6gIZfZ1u6VI7xR7KVfrn3gAyd3Rgv8o
vxN4AKA2J4PRz6tCc9wK2ne1cjZvYycmfEw6DwOZN4K2bO4ZVjjmyCtqHkziag8hSDo4YZN5Ic5c
0taefbe3DuwjaEGjipBBU8oviJKCzi8r20/2eocalhU51h8/qSV5L7eD9DGReuXL402+XGGkepBo
Qd1oljGfFWKv91cU2eYk4qLxfEUySA01cRicJlo5SrejWDzvadKpjIfU0SJyDGYG166tO0+r43/6
apitSaZUyVeGWUZEKmI892gB6ZwVTcde5+qwZMin2lVdDx5KBta7gMclhM7E+SwhrXGSzKn7uDJ5
6uJ0aopF7kLHlIyXrsas/Pv2dJYpOgLkLrLnV5qFp2qaAJVXrEDadFnfB24aWxXQIbJd8KSUsSH7
phrO3wh1BL8aLaEVUDcBkoB9H0YvVtU1ylaHVDOgPQKlEBhMh+98Rg6TuVDGzQ9KFgGfKisz+rfh
v4a0rKHigNpC1/yoayV4broScdFBgmhfhIYMUEf0cuCaOQyTbaTUTYTNTw0WJ24iwGulmjQAvWog
PllX1uM2HPQJGgNV0MjFL9gA7mdo5XMkYR6G3uRY/nw8ha+COG8PP5e2jmM71miEgPltdz2FXafI
SZ43nedEMPRR3FVRTB9s+b1e/ZRCTfpsJALumh6bJxscy0Y2u7TY0pOI0RfGFu8sF6L8lSt04jaJ
6KRsm8URIqZ1UkgvU49nCcQCSz6HMMPKd4qliVPkK6G8Ea3e/ghBUVUHy2qdI8vLymSDE3pybdaf
gNXQQghSe9bIqBN5E3dtqT134AhHzOey9pyBlYbxC1ec6uKURGxqZ3bRBe6mf0G6F0nkABPXQ5YY
AUrJDviRnRmrw3MoKpCEIdCnL6WIFVyYaioWLuV1FGebvOvKDVBP40K3r3R2wN7D8wTLq4K16Ysd
zvOIJkfOJFpXb61aPEkQkNWz2uvtZzXJKbP0Hb5nblBDJnqykYd8llD5vhSFDSgpDeR/2WFdBpGm
g5sG+UiW3cmqcADk0QU1NQEB3h0MdeDZWFZBccrVvvgUJUmFPtCAszpImRKj6CzIAfWOennI8mwK
jzSeAP/VuV9/UUHcQWcvwJduMqF99U0FohzBubZXqofL0DLvHzw4qMrxaoGAsAhgzZRFaleqnSd3
ZrtTcq3eAavS/jLjYBRKWDRheUVguj47gV0f9AzkWo5yWq0DA8v5mJNTi2rlur3JOP4zjMkHIaSA
bd0cb97c9n7RYn0ldZOHp3J5lM0WQLMEMqkNI/XgN5YHYxSkn1NMe7upgZA5SbPyZpov28V5NDiG
c5uSngplyMVPgCGeBqinesIpM7SXypeioPYaE3lR+JC6g2kW/z6OATe9vPmziQKk7ySyJHaLMYu2
tzTJrnoPCSqsxcZeM/9kTAGle8lx/uRt2cM9NjkcsSXM96WJUngihOMBuAMWk6VflHzIEXXWun43
KVONhOwASBAsp5o+Pf6x85vxZn5oNhGzeIYBpLienybvZRjZOpDIvkdTAHPzAzJ3DmoGvC4TJSi3
Iyw83kBW6T4eed7JNyNTiZ9vbAgarwieN5ujC6izjr7Zeym+lZtRagSobmD7KCOsldrufCQ1PZmG
Bu4AVBQWeV8DB6QfCwoBtZOHGhj0voeQG4le31haDkY5kBCbQbgn/NNGKAL8/ZdyyGaQlSbDblvW
IbR+agoZRI7XhHJ1CiY1uhh5fxo0kxj7eFLvhA+8G5BZxZRTny1krpezgAbfTK0yedAAQpeLCJUo
P4lWwsdNuY4dzjC0yBHJem0PXw/TotxNJA2E54/teLJDFR0xgs1c5WrPoxrSS5CnZOe3KuAAY7KA
K6GSgmdUs8OhXEGGfDXtvvebeDyykeZgw7tu8elpbURKgRwNYlo0NKwCqj26Z14VR8UxKds/MeUq
bIhdbailHSa3yXcU+NpTBtNpHzroCD5eiTuBh82NIO28EkToRRCA5ljag5bzc2irbOQx7z6kyTjs
KJbR7dOKcSu6Sd4+HvT1T10cqjlTJAemvG6z6a8XxjTSuNTKiRcOkJ4DyNvfiTmNW7PEF3QQ+NvV
NCKfdQlmRB2nqE1Sh9/qYWtfeC9ZWPDlCt32pHqnxwaCzIjoPQEMkvZ1J6xTn5jtz8mJhpMW+jOP
YbZH6RX93Mv6l0lo6JGTXMLMBjfKFYskXku3vhfDsIvyPKOAWHO8ZWuX2W2C9U6TbhWEMJ71qM9X
nLrvnHiaTnOvhskwbt4rWSV3CYsivKA2xE6l1LG1kabYOGWdbcPMGVFAqYJjAg53ZQmWSTtHA/lG
Ogi4Ddn0vBaxpmpRtUo6X3glgOpnBQgkPqHwcFDrsPBmrIvD4yW/c+JJNSnrwhtg578eizdh1Apx
YkYXUvbQHOy3+BYUO6AFw9+HMIfCMd1gFZwYNLPrfYV9hx4JtWcU/CLYvrYBOkUFjhLLa5yxm7rM
PIOz6u8Mc50lPhevkFxoJOZNqHh+ylXqmkFYaeAbq+EcjGP/YjghQcYfRPhPEYxK5lapYVV7KdHl
yk2LWvovYiozRqZE9w3xk9nB5G0W0xehNGWSLXu1IKYOoifBrdS17tudrGFu8ZGkUAFziBeLgIE6
ZiHLeaJ6taGIU94qanWUG0qNGzw2whcKpFO39YOg8uJeA7UeoARJYi2a6F8psavABfZPKwEwX7PF
uKR5r42phYiTOSiOq+BOaa/s9Nudxw926AzN71Q4fosfHPcORavJoIAhI3mH1j7H3O+0lZ13e56o
rIOwU7CCgdy3TIh5xtsCH0TVs0yCSYfT9PsiyJynSG1DnCkTI125Qu8OSPV1vqtBgCwPFPdeIKZG
qJ7pIx1qR36zGZAG3Plserf30zXl3xu8wCxeS+v6/wZc7C8KAEpedZrq5dq0Cawo3tqaOEPhfxeX
UbRHdsA+dpkWHSwFW8c4Nu1d1kT6gZpMsu26ovqHkke+DQZDOVPU/jZiwbyraAycclNIe3xaH0ec
28SN34u4M+xpyhLWMqtvVKwoOsHvVRoe2zX+8PuhHRN3LPX/1cT/f+msd9fizVDa9dFzSHHESD3e
c/Ss3VJhEAc5FcbWHKZwL6G3s/Jp97Y0ZxxXIHr8MoXo6/EgMXaIaGSqVyK3d2oliffg2K3p6s4H
4/qSfj3frADy0rJpLoIpnKpiHFBc80yjMqHpVZaXm0nM3+U4V6i17oIEc14er9rtjUj3gyMkaxwm
GpqLQXNZQTvMTjQPKWvTHdr0j1wa9qeOA/5J0eAu0bkU3/1IsvaPB763hpaFd6UzYwjBJl7PqWaq
E8cM6YfRKKMjsXva0ukV7/UMvQtnUruV8e7Nrk1U4jxR77aXJUBYmwmGvr1GE9XGgMIuttNUDKcC
jReSjwCZRstoL4+/8c6RYMvwsoAajz/kEsNUiZT7QUuFF02VvFXNWt8hZMVpNu1h5VF9Z4sCTAR3
DMSIAZdFQbhhqPYgy+PFWiUf8tB6Bs1arrwK73wP0F6kz/GBm8HFizXLtXF2K1KEB5GuOpKthVuh
0hDxizr4L4bCbJIWIGLeoKUWR85BeKSWSkl4UmurH+xG6b5YkZq9a+Mk+PtVmm0TZls90hhr+VXJ
kNLAUnPZgx/7Hgvu/mvZ6C9FEmne4+1wp/CBJDkdVMCcSArfVHEwLlBKIzJlzyxlcWhQv7loIeY0
le/Le85puA/sCiW21O73Rlvn52ZI1oxE76whv8FScSUlb4EfdH3ucqXtpowb3EOmvNxHfdHR14u1
A1Zda13cO3uSpA2lct4I+O6ZixssKoPWNMHLej054RPY3ZhiXS2vRLAb0BAX5dwj43EI1Z928Rzi
3qS6RVWgPjQnHFiilT81qSvdUUMmw8h99dzIafgkt8FwVmGCIiQZN8eojeX3WRyoH6RSU44zQ3if
JyBKVpZ72dV6/WFEco30GHrWMju269ieGjmTvcnp4mNgDZgboep0jBpuY+hYB+BWeGen2Ysa5NjX
TqVxQJox2yLsZbxIE1jvlnsU7AfI7mpA3knK63rb5gklo5X05t62YLF01aSdQxdw8Uy20VGeqN3L
ntXa9UEqu+yf3tKhexr+GgHozpUz9xupvwGeoeG+GEoVum8ibKt4adtGrkE/4XlEbep9a6I+BvFJ
mRlYMleC2v56vCL3PpIrACn9WUsFcvH1TuFp0oRxLxToGUieIuf7b2MMBgLySr97PNKd1woPTf5H
zV8FMy4vjpnttwIhvkb1hF2+L6juH5Qga3+YCNF9TLXURF87RW6Y3sq/ylion1ERmI6aFa1cC3du
PQIbD15ZVeZAuvjiMYxQm6971QvUetjEQn+fD7a57aiYbEVMgwoxgI+PP/01Xi7yGDrWXA+Iqxjc
e/NvenMeS6uXktE3NA/mdz2zJML0nT5CkNrQksRVj6B2ziITtppdQE2DTV8b1h7/qhztQXNKvLwy
/tAzxFFXpVGycybZeUEz2PwhSV0k7UMrQCMbvwoqN52V5LMT3jgAfWzwlPd7NJ42sKi1eGdbWOuh
DOGoX5Uum94jlz0cxNRK5rNuNOHZqihVoEuH81WClv6TnwwgODURV+j1OkbZbKPC1+HoSkP/BLGo
pwUlmgkmmRymGXqMgSg3cE5oT6P3YH7AY6rvnxVrQpp44HmE7HSBgqJrGl0zuunkj9IRjXP1gAhR
/iRDDP4J1cvEC4P86gMJNCAwCJHFQYxOVLio2xYvmjTI6jZHC024XVj2L6WAZm06WvzLR5yyPLVd
YOA7NtYOjOugpM3SOkV8sHw/WIOA39vUgHGw3ZnrJyiiLSItSnANyN1G80C+fLBEqbxr4MB/FvnY
/dEnGU1D6Idb5P+zb7nsSyPA9bJ5r4giPT7eY3duFp4/ILi4rxWA4IvThdC2JKn+oHkIyQcneoNw
CC07OPz1KPMRxooHBJKC8tP1Rkb5SPVjyde8tIrsvS338U4Pgx9/OYhKgUYBbDM7r+OptPgUtR1i
q9Ba00PfUIbXH4ptDddk5QVzE/kYxcJKdybBqdBIFsWTCUkAim6K5fWO/8fi6nuflJZyrDqKAI+/
5ya605+aVZX4izSbZPF60oYB6EQbJZJXWBi8dJgrIj+K3OKoymeEJwyIv+G4tfViDbh0Z2ASK1xj
sYDlplriuFJarHiAaJI31ajZJlHbHK26HFxM+kjuRfZLsgsbuRYl+fz4i//z9r+KeIDMZ9wKpD91
xhgsIl4FrhNZjii52FiMeHMtJ9w3hUifu0aKxDbWhETPV6n7Z9p78dFojHJXYjKJ4x1MUT2QB440
5ncf9NZxfmZFbH3Bb6D60MtJoruOj2/fJ6opqH2UCc5TeyUYzGZP0lPsqlxkPk9EFNR3tYbiudU0
Y3GuMDWo0HYvsm5LdLU+JIrVdhunMwsMJNHSz9w6CftjLUpk5QPMOzxs8YJoi3ZPdDElB0fTjPPn
TkWfexQYnPdo4aTfY5h3xO3GaVCZzKLOSyQzeYnDVyJDNgy/zXo2SjDbRv2tWLPO0DRQnWgH5ynE
oxTZbzhUygGR6+mlNYZAcx3wC8G+aQyk7kkARmQQDe0Xri/ynwLurvmuiRsVXQKwms6uTSIIyyGP
udOErrSxhSra/E6y9IQMYEz0D3yIN1prxOIoJcnwDlMD/WNrCImPjFLziOUIhcONOVli1zlJsLMy
cAebJjSmcFu3WverD2HXYNbYB7ugV7UeiWoH/yU6UtFRQdQo2Iqio3hiV7TirRwJSb9Q870cSP8i
+pK8ZDqwDNYGytTrV8Vnanq6l9RT/KLbVRO6kh9iq9n1YfO1fXVGcEi3PLsT8R6B4uBUOUnyLa0x
Idj0Zae9Dw04KghKpfhbjCDOg5UTexsb2L1UHWgLscbUAa5PLEz73MwtLbqwCNFWiRqUraMqOyD9
kGxWjsocza5PCmRNKIOEVZ2At+Qzykgv5mZnJxcQGei7or//HX7f5FZozx6x40Y5F3GMU1LQUQ9j
oR41iPRCJMqT1ZjRyhvzpgQBhZnnCeUWerKQt+eJeZOodFIl7I7yx0UzkcXkqY4Mvu5jkToOKEw3
bbb2/puj7PXXg5OSYTRSFYVyvGw4xsrAm8xqigueoLhW4F16iBMo4kkBc1H09oRhjinv5LZLtpLk
f46ydPonM9v49+NluLk+EQ+EizQjLSgr856//nDZlkLbzmP1YgV+8WRPaf9koty/sth3RpllKUgT
Zt413YjrUQLEYCuzCXUvoqBKzmOYWwBSycruvTsKFxqlUrgjWC9fjwJyUJD4TbpXZ7TtgdngwDH6
9u7xjN1eLrhvzQxc0E+vq3c9ihGOvZDrRPdEA8EipHc44dp7yJF82Q19YVFYpcSNcLTzl3RusJds
TJPaDj1DuNXLkssURtkQNXye6tSuCer0ezBiZuYMznROzGGAFEtvx0IXaiX7ea0EXO9WitozUpy6
LoqY1uJ4NOqEkm+VGZ6fTV+mpDUx5ME+BoX38Kwk4aEtqulESAm3pl4470clPjlmemil8Mfjyb89
p/yQ2QyRtBbkxHIOzBK9XqczDK/x++6DIXgto8Beq8c4g/fiIrQUfH484s3LnVmnODnTAinVAIhZ
LDeyvGUWaYYHel+4WGxl7yJrDE7ZlA4fitpGvjyF+xvjqIAR0sqOvk2z59Ghl9BXo5sO1O96dOxu
rDFD6ZZkrS49OY/KYx9MzYe+zP1uI6YMUXmreQn1Bs8Lflt1AWOT7kY1XiuN3Ttcb3/JYgvwDJci
O5EMLzfIG+jHQlkd9Pj0eLZfo/71TkNuxoSkB9Wb7GqJ+RhB3g8dUiVeLWcS2DBksL9qZpx9N7gD
/jFKwKVuK9tp4LZlq30lQVAwQmiTGuS9OoUtKko+dnCBJeXpvkPrK9+YIEu/kiGAa4vSCUvtCqxp
iVB9k6CB1WJchqGiA7egjaSveCDjidLQoD2mioJXcwIO9edYk8Q8/tI7S0taTAcYoiBDg6i8Xtqq
GMmtatv0ppGmd9FI0slpauc9O7nbg+yFBTSNaCqp/c+gaD9PZSPcRlHx23n8Q26PFL+DJH2ursrw
2RdbrFGLoR+KyvTAstUXpM1/c5iHoxVm9tOgjtnKcPM+WS4w6HKaDLQGQT5p159dOHGMs9NgelWG
lrchW827BDsy5Obo/z/+MuU2VEMaB/+MBga9WXjj12PhLG6GRCvL0yvJ+AFinYf6FF6USHU+qAXq
6JjaS1+1SWo+9WiLPSMs/tTGjvQLdhUpspoFxi5QfTvZymrme47vBFs51ZLIzZV+WgEk3JsYFUTG
TB4l3CzzIeT3orKzJ9MbLGwOU+rQuwZQIYy6Rt0/npj5EbJYA0LK/MJ8RQEtD1liloMZlZrlJUMh
DrhUKQeJqupT1SrhTq2QN0rjflhJse4sBgQGkg2H3c4Td/7+NykWvuytiK0wuBhhFR2BljAyJmS7
FOOH7RTm9ELkONvRw14zab0ttqOBwpUJ4g5NFoBJi/SjMf2EOGqGl6EJL6qcYb/RV9WZZ1y5jSpV
34xiEJtk8p2L1sffNOQVVrbi7SGbf4Gh2tzbFOD05a7XW0OVCyO89OnM84Y475a4luEBD7KvA9u7
Mtl3xyO1BmlCeKGjcT3ZiZxZwZTa4SWm5X/Q7CY7BlWGy1ltIxAkaMT/7Y6aYTSQkUzuZEy4F+OF
gHxTHtvRRbZihA4yCSmS+FSOTr6ZQFcikxg3K4HkFg7BM4VaJjzkGXMCg+/6GztgyI3UKdFF9cfx
I4oURYPiapbqzwHeQB3+YbgRwjkEh5uoLZL2QV+gph9WPoYgeYBbxxxch2Gj6dF4aYWp/c7CIZC3
GCxlH2KtzteAA3duN34y6QtAPyITvZDrn2wrE70srYwvSJlK2zwKg32QoCov0lA6yLmEc31rK8dS
qfm1tl+eEg1F3LrRpI+8k+0domPa0bQT+xiB19hNHQIkil92F6vJo3OrTdMO2rMnBw3m81GsNWer
sZujCUrzDLoIs6BZ7j/ncfv3+43+EXIQdOmA5SwjrYobYp3gXHnRtB/A19uNCDPLdcYx2ovQWNls
dzY37RAguwjJkQa/bow3kUQNzJ6iQBRfqI60O00ecQaanB8OFePDlIWfH2/teeteB0seLUgGIFZK
OYlm9PWapRTNM0XY0QVwmr3pcKF5h+Bj5uKu1azM4m2OxVDMn0OHjEtgWVQNI5hPalTHl0DzJ4Bz
vXkYIxyDHn/Q3el7M8qiLNcOHRx+tYkvXexER+5olJsFZgd5CgwzLPMf/8Vw1P7nHBZ74OUxlceh
t/Aujy/WZOgfq67En2uaLNcKJeeMm9taQfj2cgO5bmKRjRYD1dplZycdjDHn6RBfsFoxdtAx2y3u
reFhQI7UNUZ0YWB5rtGf7m2SuV8MkP2VPbeI7xaJeAdXIb7UMAaf7Fr5ihKFubNsTKn+fjppGMzm
3MjQQMK53o5UoPJepbR6sf0JQdAm+1etlB922p5w1fj6eKw7+5GeDc/1WekbNMHixRk2fWcoeF1e
DKUs96j1mbsym/qV/XgnTeNKnpUneU+TIKjLDYmfhx9iB3xRjRjGBcD79iWH6YIDXEKs2oCdME4y
KdmWLjK1TJxNWswwUVAF46VpSMUNuvy7GyGbCTHgWuyLxthhUod7b+8I3kn5kIwr18+dUwQLgzMK
b3wW1VyE8jHxDeHjGXXpa9zaskjv9kINkRZ3unE/waJcGe/eWkAXgvNBu1IDwH297iE6P3VlJwkR
1ixPJDTxBqWreP/XKw4yHPL2DAEiFZ2/+k1oTXyWqcLZ64IckU4rjFxs4qH193sY6U2agpDXKNMY
82l6M4qZTYqOS3OGnXHcnCOp4IiaTrIrZFHt7NpeFeO7ExPmwUgTIK6zfxaTl431BJMjyC+DQj8F
VOScdI0BPuWjfLBBBxzqsBgu2ag7SCGjlBanjvG9VEW+5dlvQHaiTNtM6bgHWam8qzu7eq8LnJwf
z/6dKGKTHM+9LAqwsPqu52XosOgKzNnULe2SJ1sWztOEWvu2bbEyfTzUne3EKlPxo+VE9XEJyGht
PYtFy1BZHVvbOpdoxpplcHw8yg3TlYQfCiQ4AmL/a4Jw/UVx6M90t6S4yHKpAf7WjLPP9voqqv71
NGMqmBXNuTdMA4+cqtjjJ1c9owpKncMwqn0pWmtvSeXvuiyiPXCnHM9IlqEXSXQy+/SbGhst6oql
+BlAgHN1SYQr77J7MwXSgB4nqm+kHYvHg9EF6BkCEsNqvck3ejKJbUMHYmU9XgFgizRjVpPhuTqz
bMBvXc9UADkPbJ5TXvJWT9iOcR8dkMhGYE0C2pluO0T3f4QJLN5tpbbaFzEFpbUZdN3/TodBufSj
On72sVL9mAvT/IG1X9PsHYtkojBU/ydkNzWnaNhBgKvjVsET2fbXHtz3pmoua8+15FeZwutvEE6l
VVGRlBdNL2alAEywNqLJnG+Pd9W9YejvzWLG0Bd5eFwPo7Rowae+E/FYq/HT7FLe9VG49mqc/5Tl
gsy8MApR1MwgPl2PoqVTxmrl8cUsSjhXmG2fYkPrXS12moMjhj8oY+87v60/a2OeroA1brkqMw7t
te6H4Bc6v4trXklwk4MJl19q7I6hbirjFy1EtQpij3mINYV+TKnJsWvIRfg8IPW5K83ePsAVjV0z
rI1drmvFigrsnYua2IQsmA5VCdSOs7jzuqANwlCjyGhpY/C9bjgLGw181bfJ7KVsI1UqbVV5wily
M+nRU1zVKMtrENk2HCLZ30X8Wz9SS+GZM0YxPJC2Gv8M48wbxTwOExJSEHmt9/AqUni9kKDCqXTQ
hAauiHDJ9ULiTj2mkDp54jV6/Y9WhebnNJgLgwGtBFSTEHAstrbaOb5rQV8+gd4sD8g/R9i/R1B0
3Mrwu2Rf5Z3+o/Bl5bnl4/ZqPrL5klHChrczuxgeni8VktuAGseY1uxUx0WpPfF6SYdGY5VS802J
Mv4ZFD172CRF7+/wKYw/2FM02dtSq4Zyp0BHTratE0/PRofq+jYPzRESTmCD7G/I/cCXl5K516pJ
hWBhYy/mdrWWlluB7euAZ4hGAxTTUPlMJGwO1D3UDO9oO7+YmLjCn61F/cuGqouR64R+F085t42t
92j6QEgZwFEIQ5g/CzRSqo2vS/WnrlW7xFUxofsu1xZ2FIAxNeTTGhxwfb8vvrWpMIcdkhL5sbXR
InGTBtF+iLOBlhKQewwjxDhK8jkaEhNTCsauXYXgjSKubwENqbLcuLSJMVvkUrb4hU9yWLmT09Dl
jBERMlG4w6p10zWN/WfSSxqnjwOKcxNR5qNGdXtW68VTa7mxNUk3orgwxMWsElA+xAP0F6uixMNG
iewU4q+wTBfLYic/SE46yJ9jQ073PSYT0RYwh5I80cEbS4xwau23Oo7+J6Nv/Y4OSRy4tShMTsfU
yh2F81T9t+yFjyW41A5P0N3l3E1Zgn+irhbGDtaj+i2y2zDbTKKGoK1rNYqAkzI+qWMrRhrUuG3s
+WO0zQS27jvCI+JLIWPFvqn6qtS2fiqnnoK+FK2hdkpSbAyjFCu9IspLrGHK7IeOfqm6xfKzVbcD
Jx7zXweLJLdLbV5nVl9q38Yob04tIArc2DGanw5G3E/9ptZ16g5j2qq1C2Iq2FvYWuGsqPWOsbe7
slc2ElSGFr74hDCOFebyLseAdRursYPJB47Qmyowwl9+GRQRmMYgTN0sVczwDA1Pmi3utfCPLNrg
BbHM+KMSdjjcVLVZH6WSMr+r4zgjb2i3OLshE0DIgOxO8NC0TGD6p9v5jttP/4ZOrE+w7ILgu48z
+UYMUJM29QAZCg+PwZBcCZPt55CbvXgftIk6nGPfkPuDPQEN24u6KD4+3mNzinkVhWjfzaAQoscM
wJGXaUSGzZU1tQ2ZdTq4RllaZ12tL34TFXsd2YO9L6afclEqK13DO1vbgvZFl5lmyqzGfB39UGGu
6tgc6osZin5fGHKJMQZov8dfd28UeOJUf7iYeZwsvs6q6UwjiEP/wO+1MxuIPmQp1lBnt6NgRzCD
NYH0UEhY5kgNZigBdsf9pUsN3Fg19WdaaOX28afcJOGzpBLveAqKNujQJTvAbxGBCdSuuxRoC215
DMBjpE+AM3idrby25pvnek9QLQWixOpQ96d+dr02g9Jg4Jqq4yVHPtflOIodzEP7yZpSC7IMwPDH
n3ZbCKcS/HbAxTso1gowPd04XoQ+KjsHDp3rTAG+14mK3AMX0UEBzvnlf9j7ruXYkWy7X1HMk/SA
G/BGodFDZgIoy2IV/XlB0MJ7j6/XyjpzdUmQItQz0zPTMaerSR6yDJBu27XX1jRoxCKI0PRV1fIF
5++L+dXAegFHB6ADCyw/HwetGn5UV6Y1HC0le8stLd5n4yRBAYvmwqb8nGLDcGU4zbBFsV/grn+8
lI6+nKVWCcNxkKXcFVK921ao1LMrtR+3smWatPT76JTlXrXycdMU2K2WCSU6xn8/8V9sXF7dDbpX
XsEA1N3HGwksSRhDsJoeO2+CRx3F0ooHSBd27ldX4Vg7EaA7PvDZzGYd2t1qXTYcxUnwN7Eg3yMr
bSy4Q18sHyYTuD6kCxEjmBvfYJ0KzQkRxKOlD4mrT3mKdlx146GBh2ievp+2r66FUwHf0QIuCRHR
j9MG3rfWAOvbeOS1hSQUZOWQ+sFzAEd8AY/zOTKPsImOHCF6N6DkCtiOj5fSYy8VAl+Vjj3gqnCR
RCNDl2NYMBnpLKsNWdhHBXhI0YcnIylnx7sRBUnYhfXQ5DTCjMlkMrT8soT66cnYemjJAKs04nyc
wPE3XqrYwLvpT5PnaYckhAqj1dC/DVMeP0N2t+M27YVpjdJWKDgDLaTD/YR+2EtxJC5TZjIHLAcI
xII2jlNX8jl/F3tRh7xT/FEfj62fVI4Q6D7rEYBDjy/jCpTl+V5Ej6GFMMBX64gE7E+MESJ9s+0v
dG0njLEwHq2xG5nRoWIViX7d9sxuqfTws5pFbBfIHNS4w2kCVObj8JBM1AYYkuOxToAyB32UCHvD
B3OlMOGfIBJ/SMQ8I7CZ0iXw3BfS3ABKBvlmVJWhTmkmzZFQQkPANpmOGmx0kFQg3VahnzwsfRUX
Hn4rRzNXU0DyY8tyVAowZB9HWupJ1RnGKB4tFJOgIKq8UVIFPQZ7FDx/fwy/kKMAo/GKGlgScKWU
mXZvU5RxFkmiHSfgFW48tCokkWViA5clCohIB0rWdS4g5U8yPQEriDVZg8z8IgZgpqyN2+9v57OY
Q1gffjl0NNAKmIOPA1dLv4NQMLpjnGcxilcri1q9/JthEWCk5mW3CMrwIIMxEwiZbKGHmFxqx0oN
YqfvKoxZBt5FakyQgneNtOBcfzEqE46+xo0b8M/Nc/Km7Cdlix5cRyQPx1VuirdJAhq076fu8xbl
0SXAp1CNjxTC2Q96d/jboq7EPKr1Y1Zp2SZG6cWq9ZXANdAYyDVABrLQbPbz9WATIt4KDDZfqDlZ
sleXyTSqo35E5F+iqWQCaiv2Ee38xFo15biEAPx8+lFqAvwQotQg4sbPj1tjCH1Q5nboLGq0oMGK
YmSEe7MR1qUkP4EscGB1a4VukOSv38/reXU+SlVoxDNADtShKmCtHy+sB2jmrlSYWDRU6t9UtTSO
Phox2lor3GCG61OBlDQLa1PeB6OHCKICZxc5R959rh4vpEBLqBUpTzUMLjDFBdnRBC+t4zWGSlCN
mi0I5M/hJchIYG5BowCBhbztTEzWMTpCDa1iHMtEyGwdtSnUaOvoAR3iRSL2SC5YHrqWoteVdaGN
scmM2g9tqSnQ2T6rZBb3AMF8P4cmzyZ9nENUHUNIgIwDh0CdJ1qBTuq1SFWDk4DA19EqSwGO3tAC
QiAVTf+YD556NEp4p3RCTN50Ih/cMjQMJSkHoVvVxwTGen5I5ElHLU4Qmk9oJ9TKGxMNb1ZZhBaw
QRQB7WV6VTii63ro9wisoCUqGzWrOY6lhs5QegY/johaVKF7pKalt+Bwnra6nqE9JxiPLADiS+AC
eL5qso0gileRZXXpgwEOl5ITLJQxQRfPxEZMIL+zWpRvd1UQnxD6TV8MP1QbdOjss5uyUq3IzopQ
PnmTYTiw2tNHscyDCoQN3pAyHYN5RUZanAi4YKYHWYnReqluRuVMUFNthqKtPLuXSmkN0EP0EhYS
mnLGOUpYqZmqVQliMr3Y1m0VvZWw1UAfLfvTXZnL+iEq2zRm+RQrF6kMOjnXMNCyBITLQ+eTFmRq
A628IkjcpM86mgSJTuO+RBwPgKGhseWkQJ9m3wsAUSrUvgVMD30Pyff74VP8FU4rTFnsBkCGEJ9R
Ph4p0CW2pZE04SmQtcoWBFPbK6nR3NeqAC4PpWs2lSEodl4iVTLl0rAQgf3y8uewELIjyIfNtDlo
bwywaojhSR/lmwBgW2ypWKdGH+pc3UirAHh0qvZ+yqwavVy/H/wnKw0cmjBegDMGJh1ct7PB6+jA
2LTINZ+QF6j2Q26gsU6gg3UVoRdH8yJ/j6JgYeEEfhqyBrsVWhXHD4lsuGYfZxxduBUNZ0o+pVXg
X+smpjhE2yjbrxLR0fLYcwp0kyJZXOQvKNgsF5TF2Yz4IABwfbgvCvJzvEZ+7t43lSz1uAP1BI5/
4LGG1tQEO5K1/jCYo3QhRWizST0QZSlEV/0WMJdOe1Bq1axRPlh24Cmv8nrb+enYO12WqReV1YPR
J0sntOQsYLaARBBU9YhcWV7m9JFfA0oaBgMBmVrr29qgqxFTc9Vax7D2YSROIDVnkpQVqAZA2DWj
UZWNAXC2aDKMUGVT1Qsr8ElfYuohBPENPZ7g1MwMZQRRqr6C0XEC154GvJIFmAlqEcAmI5Y2+i0s
bbNP+pKHa85BG6TnwLPG7+edPeALoHhGKyPlVOsV/HAgXjlre99cl2J+HVei/FDmvfaAbnb1bw1L
8StztnnkOaEw5/mNxPAr1JmMykkDyRWTa1Gjide/fX+KPhuuuAqAd+BfxVwitjubz9RKh14uSuUU
jn6+Ea2mvxWUHnWjPrgEkykxaZ5oyk7C2v6Amrs3GzVcg4B4ye765ADx+wBUCe4lLBPk9z7Oc1Ko
bRT6rXLqJlm6z9AC2rEKpJGCRvBvvx/zJztydqmZCQRDK1XVqFFOqYmmj0MhpBT2yhLe77OogO8K
uxhBK1CjApLwcUChIYkg2mn1UzAqkhOLYboGZFq5HLMJ2YqsKV1fVlA6W3jdAY2kG+f7QX4OZAH/
gmgq0tcAi3/G/oVqD32ve+qpUAfTjszUDQM0XFebcgso50OXiRf11K1ztTp0xlL/nq+2FZjDkKVH
VbOOrOxsjrveENApOdBO0zRM+xZdto/gSw32XdygvXBu9ts4KbKLWBHTH1WS3GQ57wYORfybzTiA
qjj2EcgGwFCQyv+4DLXVGpOBapeTWMGqJ5LR9w0BI0dzqPAcuveAU5CUaKKtULNWjbfeb1fo766h
sLCvRzqhZbnE0Js5elpYHz4D70W5yuNuqPiBLpEBU5qDvurYB/wYsCK0Px99dxC1nemPyspQcwXN
17t03ICktb7UYkAv0LpbsBUhzh5rXwmXjsP86KFiBnVW8MgRr4J5OQcXAZcYBjqCqseskNHtux6F
IrblACa1FZdxRjMY85D94MGYdlYhBCjpTstqpL5qNfcm3uuxAczbI5BPraSwSTETnmLp1dCuJnDy
EFGtdRgHcNcDig4a2c4zkt4gIEkXVlWias8lYOg7xOf7CqWBYf1gQou2pFH6oiego+6e1HZS7yw0
M9+VOWQUUUBBYtE8QykYTSseTor8eLg1lbEBqBWNztHzTWPIWGUygdlWyKyCYyG4uV5MA2KYCZq6
lz4SikRC8cgiDZk+X1vMCOwETluIvYco7sdNJ/pNJvXoq37lq3Elr4cJkA3SBD4I/8LOrGUCcR+/
drGcXKMvS41g1hQ3V3LTKisY3slTKEUqILkhGtmgI7flB1TU0TiESGhv8rawD7nf9WEfAr0GFXOu
eAbcZe5TgAkqr9HqOr5qB0RGgXlIGtp1peSmiti6qhzk60DKU1eOqvhq5DyGSO93TOrjmCIkuESt
8cnvQrMMJBcAXeA1CVB/MxMLPKohED2CfCWgWwPosFfIANiS/gOtBkBQrTuc1CPXH1MputAmzFze
rdRhqfRyrvVxE0Dio1cmWFJQbTBfQBhIgmAhkXLVIzFOhxytDDtY25u0RnPOvK70q9gcBiLH0kLs
+BPIBQYtooDneipoZEjPj1unaRvNM/TUuJrkyzDZ19IhR87PVFqmegITEUlVwbgaRSe9sdAr636M
VaCzC+pr+9RYl5Vpq2hYbsl3URa5YlrZ5+3ye7QZL16zq6Z6fW32j8X/4hd4zgsQUfhB878//lr/
/N1/zdlj8/jhF9A6hg0Cra/VeHqtIZX/s7k2f+X/75N/6SB+PRavf/7Tc95mDf80P8yz9z3CORPO
/7u5OM2f8/q//fft62sSZv7/+KrJOP+An03GLf0/AKNAeMUCcgzge57r+9llHM+YwEnBLUaMG5h8
rO5/NhmXpP9A3hPvAQwAEEZeAApWmyb4858ESf4PpHbwBrADIUeCeNFvaTJ+7gv27sQD+CujPwhn
xwZ6EWi/2QkDb3qUDPAnXYDEidZtI38VVlsQR6XpuqmYDrp00K5kiAWr6BElroZmpStbMB6h072C
+oFNBhWeUDS7AwtQEYKcdCWioai+qUz0KLB1RGxUWhesrK+6yFUEV/BWVWxnBtXKXQrSR8lkge4Y
0abK1kq/8/R1H9heS7WE6Y2bDtsChOy544H8Z7xOKwAi9sHWuK2v05fhUXsbHgExUC/G9BhGD6O6
Tr0lkPlMfn+aoZlRDDISEPAHquyagl3/GF+Nu/xH+UPWqXYnvnYBMZ6kghlP+Y/8R/uaob1gTKan
AWXnV/BGPKcdX8cQ4AEcW5K3TMtXfbRto2c9BlK3dKNpXytIcTkj6PFiUN2stPYhEd5GBAjSPiBD
dNmPC97yvCvnfEjn0NI7P8ZIQAvt+Vj03rgvqqOZrERzqwk3hXyp6uRiehOO5n27S6+n2/hBsYWE
xA8gHCo7CmJ5q6RiSlEAWJx60BKDDahCyQVR8MZ3h+ry5yZ833J+8TZnduM/6TbVhQ0yz9D+ATbI
klSYN7L995MKX6w5+FKgkXluF3b7LNyVSuBG0VNdccOsNAmq1BKKvg+wgXQWj81SDf3S1WZC+m+8
2tzs4OIBbIjgukF4BZXj816SlTrlPnxu1W2p7o4U/RJpxCKGQ08tGyKeTnhoNGQox2I+0xbEEwzN
j2bo/AbmFleaxFPhpYHqqm5vg8ANjU5aQPFInYD4gmj3I212wJo1KNC7Nh+HFw+dL254pQOssJII
DUBVJN4UVyiJAI2vP7moRFKewg046RWP8RznTfrqHxvkWHTq5zS+ES4UgzTb8EZEfZuBkD6BSb5K
xL/8ohZkMAjaxfQR0C2oaiKGHecEAeW4tqOGNB7Vr/1d8xakTLgR9tGpDwFuI8rGv/QfpsdiYC2I
2y961p18lXoJ3Xmk3VW3ekKLhOyMiuj30m390rnxYbzrtz5LTyXRExKeUMGNJIeokWvFGeANlnRK
aI7mlBHtA2d6QI4tYKCSDN8CPPtWPGfPxXOFcgef/68URL94ES8UqF3e+wA3TJXiBhFqIO2S2AUE
swIZDHojmCT7IW9DVpukRxki4nZXjeuh4jOh4AEMSLIQvFte5pl8/7XMf8RlXpIm847Ff29pMksN
/JQlnEwQjHoyoqdctr6zdcpukEwgYFS3kP3XXlbBH1CGpDFqtBEC7RMVFHXJYVy65Ew5/D0uOY+x
/RwmysIQXwMQD8nqj8OMNTkugRBTXcQTKRK39PoO6LgL2i6kmRYvNDOH/+oLyV8pPbQXgVOCmBTa
UMxmMZTzQDbrUnU7D83SFTNH5w0DTZ2AKljJ4TA4dTH4K8OqdaqA5c8RENohlR5rpKpG0+bsgkzO
xnQ9KkGxCdChgaoA9oKIMCgdfYTkrS7KAulR3YRIjrw4Y158PchqAuKq5rfWMp8X6P1wZguU1TGa
k4SR6loKTWnQE3GgE7ymiZRgpzFp0lE/Y0nIoMw6kHYR8X5AO6XyEorD6wiCP8awzx6TlBhAWdIl
pfvlMX1/f7N19dNEBP087m+EZb8G6xqq5hKCDlfRVXUw7/WVuZLvC/gG5qF/6vaDW+3DhYzW0pLP
6Wr+4EuuzfTbP3rJ+Y6buf6w7f7vAZvDBfMgzURZgJlXPpbg9kCFzGPdkmC/VBm0tLXmYfffY2st
jXWWgPmrxzqnVD4fc07LLgNlxv+bSa26C5JoApOje38v0sPBJw15eLi5ulqISpwXZ754768zEye+
memdxa8zbvxTswa2jIgbz/VXzfqpWFdrlGDZOoWBvK7JQFzBVahHCgLbbldcZOTxccNswbU3Ov6I
TPBFQe5UopOMXKCtELEWjfp58+9PEzOXL9Vghmg0r7o5gtknyD8PpThHywkuQaIS0zKn4rqaaAay
mGOxKQ+VSNH90EBVzY2x/j6wsHQv53TZO5vA/x3vZWnDnPXtu3v5azfMl3r73YaZs5drgY9QZIoN
0zlgcNY39Y81lEzuosVEAQasJSquxTme5dr6qKxFpNlUt2HDczow65Bco1pdk5kSsCBk0HcAJjQG
iVZKSC3lOu4QPKQlQxVTAndpCSuwdGLOC/Fuov/pJ2ZxxWbR/791xeasdfMTOkfI1nprdXGIHZKl
NHdFuMXUW6kqk94UGsRo08iEv3mXzMTl775LFidhJlf/HpPwVQARMFNQmvFaJ+tT3YWC+oapBzLM
ZexHTn4UTu/uf4D6ld07ESOvvk1qVjPz8ECPta2Q1dXVBRLUZGSr7UjvV2x1E5HV9yISiN0vrIN3
NzXvHp60jQkiXtyU6CI7y6BoqH7UyOAE17rbjqRjQYff6k2+rTc4yPf6HgnbY/6GjmZUL6iwGnH0
G0cht4LzUq6UB4211Fp5tFzFBLwFNx6ck6NnH29R+3yp2+MG8ZLVGqVm1GT6GoE0OqxMFroNMSi+
7Ia4l0j7OcM2cF7BimKD4I0V9mu1VdEF7foSoSnBhu38mu89pl425FWg7jp2DbvDBOqE2g8NifHx
MTVfTPaaQNvZtCIbMOI5wRNU9ZPv1k6ITwU2wA3p86W2J+nuEnBOW7PXFjSUQQvch84SYtdOQ8R1
Rw38WcUrUD5OQ9fbZXdoLGTrTDsZFzxcJrni+i56azatc9fRYYPxPMf0WWe7h57dXZjkDuEtend5
Sqmr4nIZydfgpoQydu/wFIjCibbZ2CbBy5VNwmNvooOeq2RzcXU8AmZJAHEjur2tbf64Bzcy2b4M
B3C5Oy2tWG03bNvSl1sZoj8loDJmEX3R8D5QJ9sVy3Yp6Zz7bUv2yRpoWgYFwXp6v99G64qVNqJD
h2C3zXb8wwpWOcG633T3JYjmSZGTno6baBetWyAxKTI/pN1EFE2SLmWED6PduFEO/LL8Dj3q4es2
JgoeMXm5eNBc72CSx9VbS25vxWMIAlkiElLuQC+IOS7smon39kO8bmyddHa+fqhZy3o2bXrH2GOa
BTqQtU/ckYxkldFVj/EtnARuGn6ytP7rdM7JWIsW8DpUnqmuRmo7wUgxgL2zzt2QHPZoOuhku95m
l4aL4tfNQ722pQ1u0Rkdm7IFq29JUsxLlv4hkmJpfmaKvmrKskFtN58fvqm8vXHo7T1IIUlJf0hs
YhZJ6eZx3FFbcXEGMiI6/uVus7k6LkzPstCamfm/hNYvofXvKbRmtuPveSiX5MMsAPt7yk/w3X0h
zJHWQpcezi75CaYuqI03BSAogW6qWMVEl+vH2u6czmnt1p6cCT/T28EZHOSeKH9u3JTQkmiWh3/z
jBR/DlhAJ3/M1pIjOeZmYjKVmObIdkBTO7ZDO2KC3a2MU7fqVgLVGQwaZuFnCItaOyLjI7fUqJzs
tmUD1cmuZXZna5vOfvSZxUyba1Lwlqx7W7gaoUUBsXJ6/LWgKUOeBj47LIYEVg2k6UVEAnLzqNDH
An/nLj6MBvc1peZlDu14it3Lk8oaGEYdOeV0J7ck3lkX5bPiTnQHTZuR3eXu7kFHUCAgqwTmw21O
LDKdtTbU9Mv2FoxdBPEMg8ACHKlGji154fPxxm/o6g3qG8/3eJ4bFS8vL8iGbmhkx47vJG4K41Ul
o9M6hc2nBajCm5KNju6krHC5UYBqGpa43+ttrOfCWs9M+dAcgsyvckT+sXotZq+lJr74yitQ5Xwl
tx3jGU6+jOqmt4t1tjbdYj2w0VYc0MnbMoIoBazw0EazI8e3AyfCbxni66kdsBgLrjDDCbD8/G+l
iyaKCGZETmjXNMHzeLWT09CeVqkb49lhFe/h86LXi3hIc5g0ojPBBAVdym68R6NV/K8eJLeye6de
T/bIYOl7tkxkZ7CBcIc1XcAGw2DwkHBXoe1hGOA9dEYb1hszYHGXdkvTbWkrB92VHBGBoGTdOQVD
swtY4Bq2vYmVyZ2GyquC0gx4GjtYkfJaXE8XyjHflWt517g0sH0GwCeNyITbkTbZKiQE5rldupmT
2k6/bi6aC9ERWbbBJ+2PDMVCNNigCxcFNz62MDc9GybSBIYkDEMa3nb4PbFzNuATO2STgXmmKvZx
YzeYii3iTjBAZTe3TVvHl4EBwWjnhweBgZWxs3ahs7JoR/Tr8dA6JFz7awr+GDdY2j6LomIWsPol
Kv6wogJlUt+Lirmz67WqEIcmREXn1BAUta27HQT+4HjH4S+KwcNZkiEj+DPavedy+SAx0R5xAj1X
pCNQEhmLnNQV6HMHhxWb1l6HCs3va7gDLZvslIXYzwYOYUITd8OyfbPv1/r9gP2sEg9x2GkzHgA7
YDgVvp05wE9z/wKnd6RI/uMj1YNILuT74NTQZGOtG7dxcfgcxQX6ao1Gvmsk9al5PjmQdvb3IhV8
BQvzNMtoVF2EOsu+Ul0FIQF+olsKT37fU64eW1t7npyOFVCLk6PdJ+sJUkmFhFQYl5P8oVOJ6LR1
EwYcLySmaiesdiMnwLz5+LcPSenbHgOKHD99O3f9TWgnTu2WrvTEZW8MyZpBvkYsd4Mr/r4U6BT+
2vAYQvkCUsfKPd4H2Ss98U+QVpFT4v0Bw9rYKfWYgAnvtqnLX/XzlfUrf0WOR+Dw7/4mccIN2jy5
+IkrhnZJazfFfYdYl8RBY2x8j3FnsZ3ahYN7whgzaAHQ6OMOuNT3WIBxpC6+9qnLx8MjF/4mYtMq
5/fj8J+4T4wkx6v4lc9fB64n+PsgbC+6VQqRy8WuAQPCQEAhpJfxOoXNsENjM9gPCbGO2qZeJ6fo
pN7na4hv6Nbmor6WNj0bHNCcue3ZyBng2XNjBmh4JrHWzbAKKg1oDC3X2tAYkN9gGHfzs4zOWXMx
2ZDulGsXGevlr/h+HLAGIk6JZxe0oRUVGXinThqVkFCIWWALl6ETO+hdbzMwN8M4EZgA9c5VVwmF
UDmePa4S14dKG52RpXiucRBJ+Glg4Xw5XFUHLo9TgHIESgCVn6eRSXRnOsWbBsPCo8Ee9GNsJNol
crsbn13lQP246A5IM9c8RW7IoOY96DWPwigZcbZs9CaiGmYSKRkLUaCcCnvD1ajllut6V+8M92pf
QlVWUGP7HjpUxo1XNGb3kqNh0DUmqLYLbHt+vsDOBvBT7CjUBxBqu9pa657c8hGamBjcMm6frdoV
8rlQuS0OCO6WVXbLcoS2Cts4omQB17ZsAtXXEWIgajDRm5UHPQ+7bIVQ+LpeK5t6J7nyvfqsP9ds
fPaxM2sW78xdt1rDr87pxB1tIlOYXynZIpTD9pNz73S2sMfSwvL0XaDULoXN4CY2fQN5Fn17S+jx
Bel0enVz8RiRm5uevMDq87BgtF1FN/oF23JrTyITOfEQS02u+VVK/CPHtSyYhyBTxAVfXm6tVcUQ
BmF8m5V2v7IufaywiZkqYU+P2Fp8STVm4uWVg3iT26/ybY6F4bKQz5aHpSmxD0aCmlqC3cF2AF4h
vNc7yiZYbbCS3BzPMf095ZsJ2XJsIY9GFMYytgMaIEO4TnYJO5Mabr42XAkTp2z0ewGhoczFsOiF
zDQ6YmJ2NFjx8B6xLddW7PTgH95yO4YR4WHvZ3gA14YhcEGt4K8WltBguh3gY4SFkIV2hr/Mw0vv
PJJ5SEct0I6xG2rkSc7RutKWzz4JP7DcQuWHAhmUs38y3HPfgx/o/ALKx/FXaNXqoOvdteZIDE2u
dxIEbHvhbw383qxFWwmJv1IpP7s63XMzVdsVzpNE2htIMZYdzpYqpBqXY7BYncyJN62LhiWQxfFx
vGnd6gpkmvvaRWM4/I1LQ0jiLTotrrhkjiCBc+gqLutg+SK2GXOUIB5wMyyQ5h2Go3wlX4W79kG6
0Pbxzl9rF91d7g5EwLssm4dIEVm9tOAbcFnI5bBEcG9cykIzxG6Mc6tDFv78bAG/+TuVVPCYVNiw
2DYr3zFxyPgq8QAjbOutZA80uO0dvArh3A7v6S87qq+HLSSzm1z5Nr/HZoWALUPgrrFhwWY3Pktg
YyMufdffVW7LStidIeRbjM/HLrAj14R4iXCIRyjtCbvpsaIUZnWF7Yl1wgoGbv2UwKkpmHyEH4fz
z12gyJXWiIZiFyJcyq1b/OwcvtIVQq1cdXLRzKPr/F8IM0LllwDyVAjGwjvFRoTN4IaHETFOAZ+Y
uajsxaecHzYoLCGbeFgVsguTEWBXS4iPtzCrRUhYy+3hbhVvF8BCOsaOB2mNsxjzYbvjKSYT9PTG
+Rkdbom3CLEOmDX+9sGe4CtY8DkUwo8wP64WBLYFN9XHjCSYc/DUXaZ3EHNrj6ZwZ7BW2AkpRBt3
eOF4AjHKExgNPp+7O+1aJBQSHMfJOKui88ysBHyk8dBvhXWAw3x+OMmmcxtqrbMLEWDJ7LbbaHss
Fw+6k+BROEKR296VjuQAttKFx8w1vs5b0QRc9adCHUhxF+MWuBOhXZhMwRdXrvGNtxZOUMzb9KZb
DVuumPmG458A5iJ8IjcqYJQ4GQtX3BmccIie4HnX6xrlDyGBHsKDr0YEoS07O9kx7Ge+kUMYBb0b
wAWE0YEpSHeoezwU7ip0MkqT1xaBahOr2yIRUmL9LBZiKzcumg2UhL5gH2OC+GyrJ7CNYJ65h1ze
8dmGVoSzg71+zdWQcM1fy/9qUnRtxL+1deTKJ645uTcYuHCj4A3i1RTbbsEgXPSx54X3v3zsXz52
m16CKrOp//wnacmdmIXrUSyJ6sse0bgIxi9XHDWMvEcuJuX9Eihz2Xnhd/MOAPDLefnlvPxyXn45
L7+cl+F/ovz2iwI9HgH9znWZZXYkIU19i4tvQA0Qk167BmzihSLApWvMAEJ/1TWWnbBZquCXE/bL
CfvlhMHu+uWE/fOdsEUrepao+pusaGNBHs9LNESxjFNrQKYEZG7nvEex5onzbKcceGKVI8eQfyQI
ViC7q51ziAV8UwNx44mptow8hoZY04Q4DI9v/4waAadnsudXHpeN6WtuEfHlbtogvI16SVtze4QN
0BuADgA95swH/I0HZHjM42ecdcv94yXc1+JIZ7mOP+5IF9Nf50z6O8/o3zT9BbbIrwweEP5xKiaw
Dc4h5H3Vgaema/jmR7QO8Toec7u9fbkd6ROCqjnAD7f4Q8EQTd8CJtjju8JD6zzehzjUemJPp4kc
Sry0pgiqXwvkACjBJjtkh9o1L5s7+VK5UPbDUb0u7AIB7RLIEQPpqhqhJXJ5efkM1i5yiahmQi4R
ipo200ZcA5O6mdySaQj1t06O6GjgSDRfjwCzloxDQgY414FD8O6OTJuHhBjHt7ergFwhDYB7FdhL
yI5vyAEoGEOMxB7aadBbDtsUnO3tFoHvXUs8+vISUWA/kPlD9P+2YrdIbSAuqPEBA8IJVEjLf/Jn
+OiPt5iL8xzhk9ES4PwKDio4vnyfmfw6iv5uZWa+fRLGVmzGrQqsMn9skfKhP3p7YDm5N4hzjUKc
OzSSJaeBXJ9r2V2Al4m9I8C/7ICguUGNjI12GgzNVwhP23VIrjgZkleRHSIxgbFEiLnevgBqM55n
7Q3Yl8h+W2q/c4aTfjKq341kZlQPaK+sDTLyAfqP4t57Bcza7TfGVfioH0EPdhwu0RwnI0PAeN9t
nYoWAVW2MBFjb16hOFBF+4WIV9MMT/mzjiQfE4DFRjc2DxVeFIWD8lG3u550D9+vgMJhnt/d98xQ
t9oaVLMezgboeUPkaV95CjSlzxJyRswn4R6td25SJ3USW2DxVXwV7NFcFpm7EBkhHtPm+ODv7+lc
YPfdPc3MerRLUZW44LkVZKhUikwUUiGK0+xM4Lh4Pg+AGFKvzlgT2qCMX7JzIIGku97ZALuEiilk
NpEFrM9JGQV7PsKtAhODHFGPFGayR84IVlPmag8oUV1AHoMLaGFO+fPv5HIETmMjFHD/PFtg4n55
khZ5gz2H/IxI2fLsAM8PZQAu9bZ/4vClDpk47xa5H+DRmgNHo9U3CX7y9DZPMntIP/N0Oocz8fQ3
B9nz/R7SFNl3typsX2XK0b+urG2pshIs5Qg8j6sI8OsaGcyahbsBUbpH/TDZKw75MWkBdY/EL1bR
ROK0Rt6vc87pNASh+R0n6+EMS7JYDPyaeuB4hc5WNiJMhAyJ4rfC7bcvL5799naze03d02UWkywj
OH+QUSHDtwBn8OrNYjUQajw6zmPeXO/z72i/jvwcKKHX7Yr/zrNAPFaO9CKC69U5n4yU7d+4veQZ
s1urZqE3KtjyKRHPGATU66749PY3yqokPHsWkoCGECUQvJsNJMZVQUdS0BuR3KTs5uYqZ6lzHiFk
4vHlJUPtHZei35+Dry3E/5Ip5wLNd/tIHLKwU1rcaHlKDqoOqwtIM7dzc44Ccyss0rST7xYuuqQt
zxVi7676S1v+o7Tl4n6YQfb/LvthSRjLs2D/P++0LIndMzLw3cb9JXb/tcTuzEL6F9PqS4aS/E8w
lJaMTnlmKP2rGJ1LZv+crfZf1+w3eDThk6kKbnHOKKahMGEmHbW89EE6AlPPPP7ogNw55MNqfciu
6r20AsibvQJJYSfkNd77sOSAPWDtDWD0NNzAvFilG2B7CMA+cO+eB6q5NbBk4KxydWfa54jERARA
vW4fn3EVGeVVBsGNBcs7jGlwLFz0+ImOVUmOCTw9FGsumLKLw5v5Z3+w4Z37f3xaPTC0SxK4k9EQ
i5civNMYZlqnIdhaUSw70uy6BURGvTPYPTfNORZ2YDDGaXUN9wMOSLyKt/oZK1rSds9xoJHDy0TQ
LlJHMxOCjpEJx+3x4gEWHQCyctK9BZefQ45aZMg54BJQHqpgTcFZ7qJlJskl0uuuJjlWa39vyC0O
bmYt/KEGp3yJ/H63crNzN4qxn8lg0XURJtDI9niLuMbtPfxoYO9EREFc91JFxKWj5+jkpXt5LFAu
I1H4IwvuBFdb3+2h2REpPTAZJRru5OCsN1ffr+HiMGc683ccpvZ/2PvS3saRbMu/0ujvLJBBMoIE
ph8wQYraZUuy5eULYTtt7vvOX/8OlVWTNuUWX+HVoPthBplAVXpRbDfuFufeM+zotXWO7J8qJx6t
cqRqstmAJQ12PZI0lgft9TokX16XO8JfnjZzB/Wj3mq5Q8oG3WnwnZtXgB3xY4mBHNqQVuhmz/K8
WCpWdEs2dEHX2iI6OiVPFtd3b5jRtRmPrCOI61mitZgxettaayT0rn/8mQPw2uePwvwSjGcJYdAe
OVh0UQzUGcHpdSgmkzaKIeK/MRCY6mJAaA5I9NCUFpa0HmDjQwTvWq55KNAe+yNHVT4yFs1GNiQo
B5vLRnjoZzkHOI3Xzcw+XJ/4xL7o4/i3paLg9tiXaP+E0rH9VID9vdX4dTnHxAFp1rqlnGGAdYkq
YlBQmOiWZSTI7SGFKvC7QTJ6xN6vyKtaSz5HJVuML6jWK+hQ+Dv+vt+i1819zp9S+LQ5xyxR0DZk
CF1E4aucH2ALUeB0RB7vA0xOgOV9TJyuPOzCldMdc10JaS/4ootFQKt0mPyjzh8zJICHbPHzdvhK
bYJ8CPp9KILaPA2HJ8xzbl4/rKl7p4/U+L//vRuzZvzZezclviOFW/3l4jtSuv8zxXekrv9vie+E
dRxT4/0p6zilgM+ZrE/u27+NAibf7woeohi4cgaGF+ieTxOPA0EqVNoo81cX5UnFPEHjHiQbH6Dr
jCNclHvoOxO1FMMj1UTlgiQOCuNSsf0afPRAGvYlSQS5RX1tZGQ7HxVFPWphu9n23NnrJprJixhg
+wHOr6OYqkWzKeA8jyoKoV7X+dEBXXLGQZ0H5kEzQ03XoOHRU0Ne1Kb9BEi6tduBg9wg5oePVYBr
fC3i+dfnEapyElM2jiL+t1u286HUyEfC3rPEBQhGOChaUfFzHBKt/owsAsQ/keXPIkCs8U1UfxA4
0MQUTWK+DH50hm9cV7bouzmxOaOIoMs8dKG0cTImQyV1h2KaQeOvE5ieDm7l8E8Rqn/7LJ6raYba
GlQb4yuMP/7xijVUYbeoLZetwUYkfKgNeNbxmxm+PHhNQyXOUI84fNpzxvG9n3/c2+Fn0D8YQeEd
SsAA4h9g/ikeM/BkOCN4HNQ4qg2NFuVdwys7Wm4N/wbcHxVJKAtnqBiozwUWYALDd2Yx1+c/0fvS
SoKBatGP5vqW/RP79EucRvYpcqSoSgKIk4goKeOvDl9mxuEORCeDa1jw2LSGLwwyEs3i5fPzQ2c+
yAY616Vwel5efqCDDWy4z3/sP1YepD41XAhDZE6d7aTgDx7up1v3/5Lgf9s2StN+neLIqGa5Hddp
hFM8u/NDpmL4Mxza4L751t3yDjVEqCVCAfnZ6fdwvnevr+D95fuP0wmtB97fNfR+ChAP28vBw0M9
7Wb18fGBWsLjwvgQ8Bw7HO6K8OE+G0eU6Hko0UlRhxfPUeA2vNf6q6M76/iEzptc3cii/89a3bTS
Gtn6/6+0JpXWKDT8lymtSU9hFGP+pZ7Ct462LokSCG0kAh7ur/rStqkXdi1sIaxUgevuIISHtUqg
ElYv1AJt7WpCR3/bclb7NORouR4RSuoTDOky6UcrauhKoeUgYClfFRflp7VUzyNfys0giCILJHy8
VSS0GlUCDg6ox6ZBo/0sigtDENPbqCavqZsZddzlc5UFBdebWpya8bcOw68ZKyNXLvKDQLULKE50
IqlRhwtIjmukS5l3W+QHSxT2LlK0Abl/GUAJq52D/vwTFvic5b9w6D5NYeTQRTkD97SCKSCwHlT0
wZkNhXJDO7uQD21hhrpBBzihPbyr40cILMR1H4AMXtG1GYy8pqitisDNMIPtEB3/2G+Hhog3Fnr6
lUNXm/uVz/cTQ07t+9jt+Ov3/dzJ/NqqR/5EkVZlIwhYtWRl8OSAC8sM5L6Q6sgAK8jmPe7L0BgB
nXxq3pg71PENrmHE9zHQBJ4JgES3wJEM3q+KtD+yHAApfZyu79T3uu6TeIxMe6vVgkBiTPMEa/06
eJjwyuB2IqUxuLSP5rw20I8o5bdDk8U3BY2FhraN810+xCFDYfdicTd4AsPUmyEfY6AQ/XT6OH5c
n+mkIA9n/slB++sFefJIR5b0X3SkU2pyYC37vFH/ejU5dVtHej1yArkJUshgxLe3m8V1uZn48DG2
+c99+Jlo4sotP+MjPgml38qqaDcwSbgtBS6whDYlaExiBFv/oeSboQreM8JdAkhVhZZj6K+Bdl8p
36E5w4B4+jG8ODzNrq946k6Pkb//ujstTTgR4ybyf4UTMWGNzpv36cT+Ams0KSQjHRv1HmVpPgiJ
aKCVmAMgL7wlWIDCGFrfDjZB4M+tiZh/rgJE1yEBElj2DljEObCMR9TmGxOeyeScxtr032FOI/36
V16mP0WH+b+rosxfQu8l/huv8veX6m/Jx9+O5UvpgdT+rfjKdflvSX05MMdco75Mgu/4Loff+sl3
KUgq+w10qaChoSCdVqiGb/0kvBTATvObpoByQmPgdJVAevmL8lIDTaYIyL2sK4RQkQ2NUP7gvCTS
byAjR2/sgQhW1sBP9mc4Lwcb8UsRqwx8bVSVZJC6ijqe6uXRHWNqq1Y0t8HiLhA4uoGTG4qbsHmp
chsP6iIDq2EDlvu+P37aqtufQ3wmNBz8uNHAjGF7QK0mg7pTwsZ8trYRnGu1cHLlAL6axEyYi4wn
693l9VGGT/kyiqSjPgGdxDUZSWEUK3wdRY1rv4qqUtz3grwVWPZuSwJAqEK7CpofjuLHK7CRT9iR
r5YTWzoac+TBJkWYp60vivvCtXnkOui/U0RoOSI6t1r6O+0sSGG/Lzv9agl+DqaA+FQEgze4sulo
GxMhsutSx2Bu3IimDtQ/GOKCzvRQ2nCMxMa1rm+o9BWbcx5QJZImqURWwJA6Lvuoq0LO7ZKRfe4E
B2IrxSa3s2UcBEtHaO5ypROWHoHNVhZ2tVPL3uUTExgkcnSkTFUliYHFSgfh4EgDJzK4dPUyIXsM
JW8qhew8PUnnmdCwRZNUyIDSAj106oSY1I3LY2DVpIInnsb+g+fFS2FZFnW5vT6rizNHd1VFxa5o
okbAGj0KWB2wUElp6LHbXqmA7y+6jgPAhMZQKesXWptNydgItYpjwIAgcGcEbF4aCNxH557XtKBa
1tPbWNUdo9O8Yy4JaylKMyv1O3SGKkl/F8agYnYzwVAbtJdpGvSET7t0SWIV3V6j5OhUjE0YyAt9
gnmhyE7WUVcMOt4x9ZZI2qCJ9J7dJiKw7qG6RJPZ58ivshkofKW5S8VNlff+ogulfCIh+e2e6AoV
KZWhFbVx/5U8dFhR1RibOcUmYv6H3tXyveS0FmbbPjC9unFLNMDq1VyZKbLiLHWkPhImo9d+3XUb
vbXJRBD/nVzoDK9RYBVmunbOnn/ymgQC/epkBMeU5sGtqIEvtnSq90BQnmLwrk9I4XjzB6YdTZMH
XUfEYfu/arvGs22lgRY8aHr1omdkmaeCVQvZXduSZ7cv71sPPUfj3p7QeOdL//lO6jBvsgQzphMZ
PAnjB8nGc1OUu/TSQdGPHkvAle6YSiRzZ+WgwRVAdOjqVpVcRXs7GxzdnmfKUzU3Z4NxMQeiwNpK
MKsQva+LBzGxrPQNkQ41yjC2DDQd8qtCrIru1NyALHwwarXeggqgFjPSxHCXds995c+qp/NWfJrG
SD2FA029I2AazgdVrPxNqhagpMxrQ2ArGht2xX30S3yhucmklTKVNBpFBpCx4SQ+DT8SgTJxIlvs
MHyDBifSwiGL2jN7D2xxN42wcO4V6UxR3N+HaOT0GIe3BapK3q8rwzNl0LWjGCmnyo9iTVFE6VDR
CNTWTzVBRZyW87p9i8V9CgHJdcR9nTKhfM5w4YuBZWkwwDKhIKn/KgO1CJb1zgvJQUHraddQxIFV
rnIM2s7r/mA7aJEoL2AaeNBs/aLlefPcJ7tYWXWN1YR3DLxfCp5c5aNbmVG68kChHRgO3RKyuL5F
Z7/qYqa4LzIsN8yYMhYTVajyJJClQ5BbLV4Za35DW1NrDdBio/iKoSswmhSDG/xYo5XyW/1RLNUY
PSVb+GWhlcbzrNplEic6j1GQZ4qWeioSs3KNinFFMvRqQfoJ0R4lSH7KliKJUDLwFjVQuH/d3dTV
7EiQa3IIUPEVLLqXnGycmgvxE0Pr0sjwHM4WnoLJzzJ/hnq73tn3zX2LPtex2W7dCW13zgKP9/Dz
fEan3UqJGydChfmgLXhkdI7Bdlq9dVBR7VmUzUBO6wfbwlnKhem2VpTd+/JC6lCBWt04zxEUUbiP
xLUqLkSPC6jEFh+8hufJjGQrBqKUXEHN1zz15hSdTB8DbR/aC5pz8QD2n+viMFyIaysZ6S5dLMtK
KLGzXv9c6gudWSGSzdpL1Z1k+fb6WBcenK5AQVKYScQXEgXj/ddjVARX1fVYkQ56CRYb2YrQeNVe
6Fv9mYFq7Ppgo5wKZGY02GhlDdrLM5dBzis8nsv4y8t85lFkPdmMJSs14nq8Cty5EqzrGoTEhgD/
qe0PHh4mQJfi39TVDpWIYoo+7Rl64SVc3YubPgBJFy9QSXwmQZaO3hGMWRnSxY+KBfRvQLe+64GR
ReByc1fIi77euv7MV8yo28iOiV/23mhiusKBxKvrS75wQ34uWVdFuIEI+cY2H96mIihxJx26uQ5g
Q2ZE6Ej5Jj821CiIZXtz4BNrZnruJguMPJu4pefE3BdZGnYcRhj/gTWAg/z1eIUmVHQ/xY7rztxH
y060DOzNQQOrMUp6mTTr/F2szpMGUOpWXbih0f4A0X2jmaXE42TbZJZrW43nc+KfhnrZkNt4Zon2
cW0quGvhpi9OWsKVI1kAMC8Hs/w9Q4fH6FFPDo5gSInl4vVIu+ultZiiiYaWmPEkV9Y4DDlvMjwq
RMAEKPMz5OSTY1Wkhc56B5scoslkbwSAhryI0J4nijRRalTSNnMs0q5iJA53Vc1LymVAPArLp6ZY
zMspu3+m4b7c9l8TGhleu6ylqGhb6aB1hofEFDn5yqZBC+AbFBzX4TYrb2rvpqaryl9LdBX3ZiVw
clRz7gLAS3ngcwX60zEL24xjhC5mi0OJuXOjuYabGNVrcWJvqdkd3L36Qm3OjpAuu19aFHCWkCca
zw+aZT9SwuWTFHCHcuUDpkVTeXOKdvAB9Bv91gdoNLKa2iCCIeO3iJmuhB/Xb8Ao4f/7pdcoUh5I
bVDkKb6KIBGpKIlCIx2Eo36jvvk/QPOqvkZkXSpLUbKoYFVQ15t8pb7nPXd8nt1g7dELHHH9ESCo
5EWQzGhXHuRZeorusqX6ke8gcmLE48dKM0oYnTfvEG/sddxzYY+OxctkKpoYu+5nCdNFicCv1RRN
HJztTxJGWJiUrY5FYHNztMgGhjjn0U5Ag9N8nqpcChY4NvZegsArRlSBZpXXt/FcsDMWqSHIU5DB
QMw9Zn5vCl2IqOuSg/sjBjLs3kW713lQmTqajTQcWZmwsULdgtJUfUN8JFxbF3fxAQdaLaPUjBUe
KohstuV943INeDRhfn2GI4K4nwetUqRv4PwTeAQjodcjlqdUwx6B7QxAlJC3d7D/6n7me0ZxW6Ko
5r854Ei55WFUCXSQrDhHKMHpewwKCJF36B3b8X6roGcovLop0tbJdY5kIQ5iW4sGWbDv+7eS8GZX
vWt30t5/qV/0UzjhP1+EcVDdn3aVjpIJAo1+H8052eg5AXq7F/JDdQdGSG/ynXtqsNE7t9OX1C1U
hG4dqNTapVwZTneTJICYdUDWJY8ui4AHCDn8qQRgJdFSBCPVLA8W2L6r2CIht3q/SO2dqDpczU9K
vFUgbjUiL/XGzo5JO9W88lsH5vP+jNSL6wtCJXtQtRk697pmdx8niwS9gz0u4wX4TfV57E8J3uCn
XNzFX5JOR75v3JQhdVyMaeMcJN51M0G34uIIH1OwZ/K9wMz44DscS1dv7XTqon1n7pBXEYk05H3F
cW2f4DSxUvUROdgf4ovTrewnXZrFr+laUrhQ3njRhG99GdEPMvhrwDOQ/7P2c+q40JOMHKg+I5rZ
gmRbt6LuLsbaVZBy47p7oFsgawY/KxCpRZKJLR90x8WOf5rBSDDrXC8UmWHJ9V0OGsDKdEGW5vEu
uLuuUy5878F9gCoTmTZkNMcPna6TN21n2+KxaREz5jysVl1m1REYgl3CPf3p+nCXeYrReON1BVXM
cg/jBd0s1BZVNCvreQgOIGr0YIeJzDIySbYPmRkgeL6v9wXoD2deMHHCU8seXaJGU1S7qTENTVpp
6GSNBvbFSnKevNiItD+vZUaLHl0f1U96zXYxmqBxDX140IumsMCZKarcAWWDMqvpTbTV8M6rzZx2
KT7FIZedLZXxGmEGNsdfB927PVNIjJwamYSUJtL4Rkqs68dzThJ+EbvRTJWvZl8N7FpLE8w0RJfx
0nDSjYvu+/XcR6Zw5xZLJ1mnzrwDA0bP5Xwe40K0NeFq95YpOyWFj217iIAjU06RTMi3DSixsl2A
khY0SheI0YLxJ9ygUohHzrwSXUOF4aJGK4QGzdDaHO37hUUigQEagWrGjlH94/oKpWGvL1ZIJVmR
kazGs88o9aAKrl95BCus45vnVEfvMrTqoMsc/cflJzlY6gjt+9uwNUpqTAw9WK5rQ4/9Bc3TRVfE
0K4yY/rcb7AJRoV6JiD2cRVQEDpVNnVpLIbz/LTakccQx17z+3mGm0RcikZbr2rdEukP5uLCbWV9
xooJdU0v1DUGJeA8pzLRVBEFCV+FyBVEj4p+Jx2RhSuzpSLOs467MpIzlupyHaCGkHcnAZpTN4m3
8gOLuXMJmbjGIqivLGE1lxE656P3fGr66LskGDabEd9UGq4emid9K6K7u/ImPHdPDmTRwUeXphty
xMdoelQfctlSQMQTGfpW8zjSjIUEh3VwVD30cdI2elrxUnnQsnnprLTcaCIEEBNX6WwTx6dNZIr3
PSIThgfNr7sQ6n5FnFIQj17PMV6OZ/tN/YFq395i9o2Ocr7YhBSAl919rfCu75m4PvlDuwINnM61
O+EQJDzUsAFbOHiKOxO1hVxYlbbwnpy7YBvhXvJWnXkaCLTnbreuCqvVOE25A+6B9l4XZpXyUQmr
UDTkxGgqq/e5p3EyR6qox2Y+uBTp+HcbnYIQoyEr7E+48BfO1VkOfu3ASMmWeqEXlQ95L8i+TBFG
zD1hQZcvWYSSA2F5/XaNSLpgwkajjZSsK2idEFPsN5Isy/yN4ag1tN7P4D8mKO1IDQ30M+8h6GSB
Fo/nBE4zKO8bxFVv+bMfcBga+zWYygB9c+WRjx4KF/H8AcjrVyEQVSZ6Qe9LxxyURwWvHQNxyfWF
Xzorw8JVkTJ8PAYaZ1ziLAilKG+lIwOODkw1KPxIePkjfHUI922jBEcuisJTHjsL5+H62COU5u+b
/mnskb2QW1l3lQhjewVXTuxBfNfSQQTVh/qhQX2OP1SxM4TjT8j2FJLhPNgDH3SAvXa4ONEg+Duj
/nkjRtk2RxeTxmsb6VhGRg9CnH2kGiL6VDnoIX993Zch0WjPR1Yk1vtOiPJeOhZdvNACJPNwG00R
RFvShsGqCwhcLEHcdtWEWpkceWREgqhzRVQTQaIyEwmuDGURYAAEcwgiFMIVUO1oXAXF0GQUOBzl
hT77dNQjUxIFviJ3Kgamz9Upf4KM0Zde437MhZPw7opGBp7mlsMzmdjr7yz252Md1MwnZ1wtIl9j
AfZalQ8yyG1q08nm4g4OpHzTvSjvVTtPZZx0PyFOI+zoH8I9PLeLTMWj7kiD6yEr5boRJbyHGD5I
zmRD6Kzcnqt6aXbPVKt55d7lyWPMeq74b55z7O77dJXLT5kk8Ui6bQK8wOAtFk+BNropEoOSjste
bsikwAvL7PpGfS/+v6Y70jWunUp1iZGPNpIAipHCzhRLWzrh+bHKptK839r4Ibkli4BCIA/59VDK
UBjYGlLpGJezjKLjRNoaEjoVDlCDjZsK3Pas1F1Npj7lQb4vxPDTwCNpyIRESys1wSrhtoMuveZ4
NsoCMyQzDT0QFV7VZlSb/QMeQgJileBcrYDtN4Hg11EgLs8qkM1VMxckbcGya9cEj+HlXPEtmW4o
29fK0UHPwnpZNyu12vbt3C4mFPa3ZvHXCsbwfi32JKGIMoiVYpTITOeQD2RDO/+pbBe9C38nMK9L
xmVKclBXFJgRlF0woowBGqHUK0lTwiNz2VLuVZ77m0KqEH/EphIuSWUWYAMC2ZNo5MqiKyKrRQwo
yQZFj8bcCuOTGm3DcIukG0G3U++m7bcaMWrBlAnP02XWbBmiJpY85OKTB4qoetaHj6GyzOMl0RYh
ijuDfpNGoHEPs1nsI19OkFORDq698YrjxGIv7gEeAGRAUSjS4+iew0a6ufNUz6UtHAE93SZw7RQN
NEYl0szaPDrl+pKVez+9wW2NorUTLZlv9SGeZfdqwVPK7cCIU6PxTP291NFJQepmbmQGxKzgq8EJ
g/OwE4RZjkR7jLhtXc7TEGWjYTdrc6tgy+aRoDgVphcbUqJ5S7y/vrzzK+6XCzBa3sgACGrflXWB
5Sko0awQIRoFGiG8aIYAFsgavSpRQIsy2HyPLDIj2PiZw9aKioSUpYBwT+Up1qYYGnj/yAz1uXrz
4YPdjswqbJM8T6jhS0YhzNN0jrVHERoZKvExF7kSGk2xKBnXNUN0TXUXMUPyDWxNrpmqY0S9RYOX
qJqVZIsUe+GZFTHxYptHvELtSsa9lgfYvuc24+kzwtecWGHac2obimbl6kOqb67v1aVrNOwVVXRF
FDXkjcaY5lzyJCBtHLhGyqwjlugGvC9vYyflJSBBqEJSjKK6dbJVP/je7YqWE8nMC201msDIKUWX
4KakGfw/zV9o2X1a7hg1GFk39sQVv4xrRyONPbFUlYGJgrMt2rMSoWXXPUp0T9gyS3mVrHR7EeRr
5plJYhZTXVGkC5U2GnzkeYmRnLX2IJMZGpZ0Bg1NHcLQrkRh3sSbol6qrqW2M9teeflc8ndOPqe5
oaN5LcziVOrsEoAxms1IAfS5Eku270rHKF6XbKHhdaKaKcfkB3B7GeADxZRPduGhjAYcXUkgepS8
J1g+AI5x9yOrl5HmcCo/iNEh7sys2FfRI3YdrovdFsvrQn4Z+AD1QkQAm3RGgZi9AH4VJGzjXgmO
kZqCDTnVYq6UkTcr9f7JZgk6pYS9guCyenYy3V0HQ/hVqHJjFgzRUKyq6rzL7V2TR7GhdN2HRhKQ
ZErCe17SZ/h83VyOujfXseq+YVtYrLu+yPMJZ+vCu8QiZITLkqapMtXGrVGGp3ome1JwzOMBVEGz
dtbCbM2v79VlPgThuESROQV+A89z5+9/8iVL1sqC7zD3mGn0qU2iHryIJQC+SYknpsCWZoAqb3Ro
NcDT8HJa4VFdrqfWeqmWzrMAfBR9GnQqaqMESZtriePYnXukLZ4yg8IxtYz6RlwVdKnkZqIBNqUr
cjNDhB4lC0HYFD45sky6rxqvn5De4TZ8sieaCEgL1fAqqQM1pItjTy5r26x0bds5thjEzLzw6LYF
42LpfDR5Lkw4P2R0V4bhVEVHSgoveirAoiPHMdBiVez1BGuv5Q0lHgjX5dI1spLc26HDw1TxFiWR
81kaRy9ZgEhKFhNhXYj9Y1LDiqc1E7hC02zmhNEbHkCdqlIXWS0j2mwV2fCgWCS1CZYuVcMJr3eM
ARomP7xCaJAduL3iuHCn6xIGSI6qH0iLp48+Q/owl2LF0u1gaZfhVhWYtIydtuSZEIFx1YkEy8nx
hpRmQcYZTU5dkgXcE8mSpBroWLU1dTvB9Bk6dasVujir8tT5jup94QiJZ5gVAa5FRKpfHXnMTWdX
NmGOeGyptHMjkTeZ4puN5hXr3rfvBC8Q9iTqHby6t2wRumk8iwsizn2t2al+Wq7bFslCwEs3nRd1
y0qWjNRWtx5w3bwTRffWxjqNqurhBVC13rli1ew8QfSNJPJ74/oNHms7rIYCgKVTYIopZfg7Cjxo
5eueKhbH2tfB0ehi9x2hQGeBNmYzNfcAxPIfGZUqC53TXcN2AKRhUQAUXAKfLY+rdiUIDbJReFmO
g8Le+R5ScE5PLTRGNpK8zPYlYQmcoA5dQuoUPBNCbpukRXR9fSnjtxBApQEW1UWK+6ezAc38dSli
0+q1HqX6wU/zZC14zT2BqxlRtlMhSEZCU/CwetVC7ZErlVu12UUuAC2ypAWrUApmVSP4Kzn0OQLV
xATcyTeJDHN/nuafqmXZem95UiQf5bhqBUj9twSQc89xy/+4Sd/jY5m/v5fbl3T8k8N4/+dHi5/1
LgD5my/ly5d/zOLSK7t99Z53h/eiCsv/+F8/ywGGn/yvfvNv7+dPuevS93/8/S2p4nL4NMdLYtSm
nL+1/PGPvzPonn9e32J5vjf+6T/qWpj2G64/CloGnO3PihbgJH6jAF5CqzOgcrQhcRNDXNx//F2Q
yG8KlXQNfihwySJw+18KWuCiwggAMTVEZlCYf6z49qeaxmb904KIi/QQ3FzUecDADbAJgqKWrzKV
aaFXqpD8Uydn3QpFCcVj7SrCa1zk6o0rx/1NQKPOtBGv7QRI/DJo3dZoMhLedmWD18xPW/b7/D7X
uVwYXMxHJZRKIsCeFEUoo+sKY+s6YiOwk0J8eVkq4OYuQj9ZKz3Tea1roOoWkhipaaLNQi90AEVM
iWGXQTSRiR07GJjIUCrAcDh49WFnm/zJ8ts9ke1Yr6STHefhzHVccGd3fbG4vt4LDC7gKliwLAHc
ivcPZfye2oVUsEtS2ycB1sxQVBld7iMRrXZcBpSTXWrzlpZrKIbeIEXfvLdpDo4JW2VL6gc+8GR5
aEVSVs3byAEOKu6dpdbY9iKudTIvCy807ahu1zQUWitIM8WSRLe4j8o0ijkSZfpMiXOYRpk4E67T
WPGyYWVD4ctQzEWUC9dJ7UoS1XhCPglxvE4rAXmAfJdI3iaLEeOxeCEpeKrtVDNN0NPB9Qy5A2Su
wkt5my1cBx64aFvQT5zEbBVFieX7bNEm9bFUEZMK9lwgiByEiUzt5bEPs0YXXY2qFLjdUQ6PQP/L
TVlqJ5fQbCFogc67NJt68vp2FECAFGAkUJwijuKfqLUTqnmxdurUSjWYD/RxV7B2wlO7wFaesVDw
9OEmI9WPErGvl9uRs8QlIXEf6rDz9pUEUAZIGlpARwMnLPZ5oWSiJWu+d+rytIJJIE2+dTUxZwYN
lDiblTlpwI0eZk7F055GySzSu96fmOc3u0EUIDV0RVUI08YIniDMwwLYBfvkp6kw0wUguklXqBOq
5burBjlUsOGiAsdifKObNBdhlQT7hKIQaVEnXrrOiJjiXU0tYb5VuCmFX8x8Py3mfdxqRldm5Khn
QfykEq8zBXiiRpO7ntUl8Q/PLfRFg0Dq1i9pwKlbl0ZXURmPhQUQe33dm35KJaurothMAhTVRV3f
rohPkj+btRiOWUEcRCSg8AaP8+sxx5FHCOAuYO6ww2aVd1gJzbtXWKBgrtE4NqokrK2qBZzYz4J8
G7Mk40kSKgfBB7iyEoFDVb1gSpcPpuNToMA0AEVQa0XwqAsPGF7l12mprYNMml86Dw5RnHXrSXAK
BVFea3aWrLscb4xQa/m2iIrKvK5VRyHKz5EB2EbqEik9VPp9HbmU+4p6ru88RFq0iSWdHpngv+ex
jWo2nxYTLuZgksbrRASKZ3MC2CHG+zqa2qAyATh/90EPAyQpEgawaiODAiaJCjPNUiRBvUyeMBzj
DAo2F7EvkwEZHXyHc+X1J/PkJHA29ETXTjYqVneulzIjlpXYIEqcPKI8lM06JX6Qq76fq3VTT9zY
YUmjJaOUUEHRCKJsHVby65J9qQ9QtJxCfzm1asg0fHbFJDbCLph6zblIRQ8LRaUWOJk1okvK2H/P
FF1SQ9XTT0KdVyBYygo6d2Kpea2zyl1kcrNhjcYWUpO9anhl29uVtOjzVjV1h33UYgQWLJkmt7JH
nqvW7hdCpjzBr2JWL5CKdySogQeOBStUgo9A0b2drKDsTIoD1fCpSszEs/O1WskPvdiJs1T3S6TK
8AggVQJbe0XizTotT9e9hDwa6elMYdVtFur5MokE1JokXvTSJapulKJaLpO8cay2SEFYn/sFHkB6
GRjzTpxQdd9IJBuKThQZTiQB3vTr8RRMbeU6bdkJpYu6RWok0aPIBrFVFoH1iwIbXEfRFNDwG4kE
LEwbwkdkl1DY+XVQX3XEVE6pjhqMhG7amsqmxGJhEUGXLpOuUw2nB/J9ANIB6dhUExfiG5HUoGrg
QiEyQmZidAtLVQSfThhATlxZ5FVEyttUdvZSlCQTnuFFvhCfr5HBQRggQTAkg+L7dPdyL/Cp3rn6
iXp9fKtVYmXKniyaBS3QWNFVGytgeWM0WicbQQ1wKC2bbiK1cOkoYxKyrGhwlQH7Y+PUQhsVTSOo
iXAKk0gx85Ilmyj9T+rOZMlxo8nWr3JfAL9hHrYkOCRzqqyBrKoNrKSSAARmBOan7w+pbuskmDdh
uru7kTZSBhij+/FzjmvVIamzYRM4Rn3Sp9R40Md4PAIwePs2KqKjVKtoBYl757Jl0WFe84BrjrZE
4uKkMwerKJ3zILX0YBKabjxRFE9itD43k6rtPr7b39nbcLxxAiOypMS6xMJQ65pdnhvuuY6h/Jfo
4ffCLdQHxRjtQypG/an37N8fj3kToPCzTLIwHjNoE0iXrxe8T/t6MrXePUs1sndjnP+qh8RdebRu
EHkSenRiPCIWazrbDFyP0jgk90nTx5dCAZctpqrbNYkx3vW9bX8OnFoeNcMbTmFW8Z7VMj5Emq6c
ythrnjKcrncdMMXaVl+WbfkmtLi8kLN4nbdmEQ6nap5j1SoJLdo8R6Q2dg+i6ydfS4L02FijeogM
Y9wFcRUDBbr9SfZafwAgHFeW/Z39rlsaj8BsAkHstgyZi0JLs7Ao4ouTzyzmNGqOCNm7Z9LW4Kdj
6d0uHpz8UAAmHq0oS055B/O4yqPm8PFmuA1rQJ6RlAOP8S0k6dfLhH+Iqg9BFV8sRVSFPzaJ9rXS
QlJhmUYDDuMEfA1FrDC6NG5bGCvRxo3OwcUEYqY1E/DBbSZ3vB7fHOj30XlddwmSatoWpW7s+gLG
kmtS1yM67Y+9EnQXgFkK3smE9jHwKniruXsRgTk8tEMnf1q2Vz4nph5+aUeVkniT1ic58RZCZM4+
xdKVfm5Hyqa1A2fTjUN9rFId4VBmaQfhYRCQJ6rni7Tu/EFL7JX36/ZKgSjAjUKsTiEOnPn6J2pF
Go2FpmaXqggGv6xT/eAK3faLyusOctCHlTm9Pd8k1gSqmF84JOFLlN+q00mWULMvVtbFYH6TPBhK
ZK68ULfpGPIeIAWP8z1nls7iMNlVmqeTZxSX0R7dTVhZJz3zkEcU07AzxGj41TS0VIxz5Tmz+vBQ
xfJ3H+vqnyJJ4zu3ydJ97sr4rFtGsPJt8w12HdCRoSOD4xIn+7mJsoosVZpMz5OLHoeGn4dF4hd1
YbyoJZq2f3t+qLESJxMnMBqiu+vFrY22HPRCzy/TmOef+roo/2hHUUG+K/tDJN34RdObdh9ji7B2
w97eZjDWASZgriOpwnjheugevoOcdJlesErSv4QWF4ThILhVG3uk+WVf/CECWAxEjsXvBtso33EV
bF0k7JyP5+B2g8/JGqpDWBYGfiPzhnwTQVS9FdE4xMoviqYkW60Lso2NwNLJvXIj1XKNi3WLxXAB
WjZQ38wthPS3yBAtPUtFrmf5JTam4dJYk0BWqTb3jSHx/XOd7qXSeg56VtMzQhdgK0NWbVRR6Q/O
kNK7IsAVwIvIjvMoU05xORDZiN7YWGkcPlL7aqmj2NbBytzRF2jqN97YDveGXdYvZYWTxsfTdxsD
cIszdbiWz0D4MpMPi1QN0A9GFzn06VcpHARVZuj6XVV7h06XtT9Zwl2LuOZJuj4joAYWdhnMI/9c
kmKywnXjKEjFhccy+RSkmnMqgo66h/XTtf+o1bzeZYoY78WUdU8id9YUbre3FNIxQEKXB5B7/zVT
erNpZKOrvSey9ML72PjmWEr0M2W3Mre3NwGjwGVjc1IK4q253ppjpjqTXTnJxVQlRJVo6O4TUToH
3bTX3HjeHYrIVfVmwjOFsuuh6sh2hr5N00taFNlGOkHlG8L4JizUUx9vmHdiK5vc3DQtjft3JvJf
D+XF6OCsMckufRg6ew1sYK+0lTw6vdFv3ESxD61svysOWq2xGZtPbTJQ0277aFfbZrzzcq9fSaFv
V9OG580tAOuI4GopPI6TQalNkfFFgfQOGRjedvKUtUT99qQgWXdgNtnIDXlUF1PsaIE2llqfXZBp
xA+d09nI0YZ8L4soO3pma/mYh/Yrt9vNurrYmjgQrMHOTQDOxaB4wRrpFLnjRXGMv1qrjvadTHQM
BmTzeWVdb84kQ2F+SNBMjZWa/yIVU9XQbdSkmC5tlsa7wfa6HWgq8HdY5adwCrWNMkHpi4yhfchb
apZtb2Z3H3/EzUriIcNNzqG0QSpuvkGf41I3MPVL76A5yJ0O2lIu1tQgNys5E5Lm34mLMD3EXxtR
vDn9wEBVripGeen0Or5TpGY9qMPY+zAhpn0o3ODYVKVYOTfX7xQRJoUm5lWF+QB+rC6nN9HMvm5d
T34LLftBa8WL7GcVSqSd4zz7++Np1K/n8Z/BMFjD6tlhQfnu6zM6mmOTaWXYfsuwHKLNeGOVEDvq
5IBiwNk2hTceUrexISxzP3i1Zj6Hmcx3iaNYdzwy3f1kw4xQRWBvKPCNWy3q5CHJmhqJFgLMuh27
z5qTeltyJ3Fw89E9VJa0tpWUw8pbsTDb4Le4mNGxVCqICGSyZcecmCOnTMHUnsdSyU6ZkmDIyB55
DNIqo3dFrO+8Ec6boVTZrghBSeC6SMxnKImYVuqcG0ePd6pplrvcFR1MVd7QJMuTs+qk+aGt+vqJ
Le2e0sFyd43sky8KAezOrRB5TibSa0H353tqGH8PwhsOVR4YF104iBtUmMcuJHyY9gO9vrXcSU4m
tlP3bki9e4osbRenagmjs6czsgau+PEy36wyMwONZd5acxS8VLunTa+Nleu0514Kem/YjbEpe4b6
eJRFrD0vAFEem5Z8WqWQc6PIDKLMa8xAPY+dq/P7R9zFhtz0267ovk9jQpP2Kbb2Va1YxyB2U1Kg
MSbsSeONTv7xILM629etDXPbcMqVr7udAxOYmDiCjYv31Gxz+Db8cwOlHjO75+M8mlWbGm3YKXh5
K4d32UjkdQ5mv0SYOjx71Jmuh8lFJLW4tdSz24fI6bjDIMO3NXIqM32mVM1v1YLI3RlGU26Zl+qn
qqM4nJQRMZ+lYrKO2+E2KF0N3xAreaLM0K/MxDVoOC8T8NkMMViYwWkEw9efaEZxp8auop0TYVk+
mRm01LhHl6BZHQSXnKbYlRUdWiX87UqOyce75Pqh+md0gikKYxS+59rT9ehlUERKYYf6OXUHcWod
eDhxCEaZ4f61shg3Nyl4FTErPjJgozTdWaAGQVNOdZnmxplkItubrRb4hLH51ij18DEjLF+Z2EVh
//W3kUITxGGn5gHgLAY0qPoOvPQGEH1g/hgz07hTa6N89mYajgWK4IsRZx4K+8adokzmVq+zYD+1
SfIpSephJSR47+eDKcCjwRvC4aG8nulITZSYyTHOcV+OPgC4tRlIgDZG0ph+3jr5ynjvrCw7Hvjb
oaZIsjCfwDevpQ7BI0wqxzhzwQf3xIXsoWLQnkxHzdZmej6t/5sX/DPTcwlOfdU1AD1fj2UFrZt1
LXu4lYXzPAEM+12vvNh9aO8ms3cgOJXqRXWEszfSVDtWXq1vyVJHgJr6qw6p0Bd/0I2wcLudYmkZ
Yjxt7UF69xs5Y5oG79OAdnL9jXaaReUUmNq573Tzs2nkw2Mvi3Q3lm24d6n17jNROH7RTeLTx2ds
numb2YG/5yAlsKjjLFZCIWMKzdzTuOt0fd8ner+v3an+VzHY6xoAYEBcg8zEv9x5P7xZb8uBzzrF
inl2m0jbCBcAVUbpqi7i9rewfWeyBnVkDFsWZ8oZIuFFYYp5GFjlzizyr7XZreHA72xdk3jdBYcB
/QIFu/4pmlIXmtuP1lmzI/suVJXwaLZFfm8L3OD+9dpg1gLJxta4mJxl5+AxgRJkTAzV5FEAgZJS
ZW5k7cqL/87eA7OdTVA1jWLlslJB6hXZbT2Y55hA5zCFjnPICmG99GOf3I9FOaA0plJt1J66djRf
75XF7rNtE9MjuHPEscu8TxR2IzoY/2etHTzUGIEyBjuRNeGvNGXXbyIeFWRaWinu47gT3+pGcT+D
XFUnO4vdPwmJq8cytb2LhvNBvp06Lfil5FJ5CQ2rfG7K1JU4ujn7xlSpqYvKiYNtnorpD2R3Ao2Z
pSa/pmbMtZ0NGdLd6okNLkC1tnzwJj3cG1UneAR6LaHDVunWv7AeBoJUYsu9zzvX2uFahS7VtUhH
xzYoI7+ZyqHeeHVj/RnEgfOHV3V0J5GTgRNQaDWj8RBFMY2/cqBMP7XasthpjrSr+zoFQt/Gbq3+
Mo3O+a2YTWnthmnoj7HIlGabaEWV+mGUyC+j2cRfDLMtTWp4RfApMORjVCRFum2MMVfv6sZ0/pzd
ZhGHlLLfETD28UFMIZCx0GRS4kJQiHvPSnpvE3gxXix2rjUPSRUgnKgAy+vtoObOj7FnW2KHrbv7
CJ0T5J/RIFYO0k5OO5kOeNFVhZE+VURih9nd3IEdb04NnY6t+tIkLhhURQU82vdVz3NqDUH+a8pg
BzWUx8K7vNeZv8AYjd/d0AB2EdZx+crcfqoo4cUIStq83rZZj/FK4QkxE4ILFCjWFKnxUVfb4EvH
9KM+SvLuHHaK/bfX4jkQG6J4nlMUhOW86HddmNe/jWDm8RtZWSRYFHS6upF20H7TUzHkPnlJ862s
pj45NFrTfncH1zoKfbA0bBZr53cSpdODMUjcb8vSaYjNCtHRda3JE8L2eIxwMISJg/TLqtJtaWJm
ZXZTSTka+7RPddYcnHEw9eMoSLY3ZhsYGQznevzeVYrubFUaDp3S0CgGfGosOOy6CIduk+pB9UNn
P5Ijaw2u0plmVVtHqWt6pcGE+bsvBvA0DZvIZqOqk3Fx8WbF12WaPGRhsfnQhKpKj71ROIlv2oP7
rDdlsFU1J/quZZnRbOgUYO/DJhftFvhaWnfFNBV/f3yTXWfHr/c/Lz1UAKpn6lw4uL40lalTOmBM
aHS8Ld+GYoTe5lWDEmwGNj8yoiDctbkZ7z8e9p0QG4K0AZZPhWyulS1ehNSR5RAFVnDG18l6rOKg
uni5gkivs+q/q9oKYIG0YhdSyPPLvq38LjWDY5jp5otrxTlmMUj9x4rcjyPpnpLCiFdexuXMUEvk
FneoXJo2r+8y12jrQDeKPGnOidXFT0ko053bCWdrThItVzIbG9b6GuD83qAWDzLwATgi6N71cmDW
DgmrzTqiXUdshe7QsDDUp51KZzVv73T574/XYRlezj8SVJAa5bwI1pJq1JV6Ow5K1Z2DqTrULpn9
IHAtaAutPkIFWnnQ9GvUCSL5HGnwlFH/A/YEWLz+eZWZ26PRWd25n7p+b9pT46ewWZ+jIu6Ogpdh
K1Eh7wwvrvGnEcExIsfDEM3Qt6IUld9Qut46Uert+PBqhym1t1Ugv++iWMhHL3BGf2rHceU1fGdR
IC3M0ctrUW1JWzBTKb3Iivtzoo82lj2m+0mLdI3DnmtHvWqDXdQba9y+d1bGmCMZUFfKyHCgr6cK
5KVPmyrvz15VV8fRVZRjB8NvA+u090XTZSuB/zvjzRxCl8cH9oujLqKnLkkbaURyOIeh/TkWekUN
NLS2SemdQnOsV0abv/5teMFGwMfNBYCas3hSvMWvw7C9B6EazrJW0AhHEbIBr17LMN75TfwewCSi
d8C/pQC4M6BlJ0M1nPOm6redNWanprc/8xw096Toa4f33eEc1gpDTg1a22J3E66pThjrw3kSdYbP
EU5PFiTou1EpfwM8FSun6Z05BCSDT0OUBvC3ZC8WQ9f3wZSPZ0yWoj0U5WJfOKH27V/fELwOjjfb
fmhzAf16pTD6cIM8s8az2li/rLT95OndX+E4/OUMXb77eKzX+tNiW0DtNbiOqCrTfGKRjYSR6wwl
nJFz5oytryeCFmyOMu06Ic3D6JTRsSfi2ihuF991XYxfaG4MvhPl4VamsbEtVSvyc2KEj79rmVkA
uKGDIUEFnmevvl5rb5IkL06VGqfV9qyEXbcvXWH4+M24R7Xgyf94qBv4YR4La5GZiokCBy799XxT
krPiOHDbc0sIvoGqrXytokA89KVd7gxZQFUwBhigHhYnqqeNp8GU5SGYyvSuIRI//L98DvcCSD1l
IGqg15+TYn6sFmbUgQco1d2k8/RC0JgFMuawGSewJ9kVBtR7mHp6MOB8206V32q5PMZt3q9Qpm6g
7tfZsSxct7mhCB4Ws1N2RRY6jQI8DL/6Xu1QWFgDoawHDcG3ddxHzSjLD+qYupsyi7unIQ68Q+Vi
nhGMPap7hKPO1GQHjwru1lUS/VlOqbuzSkt5amWenqZUR4uPNG0L8W/A6hopc5MW/QpBaP7Q651u
zBc7kIKHkQRiiet5bb2s6xRIoGc9ndBvFZ7xlJikWFHUqBs38oJtSgnh3hTm+eMVXViCz2+wAcGX
uUNWBxHnFQB+s5nVzqh5oYvuzNWB97cyTl8hpRIeDw6WPoi9fFmjYu+tajxI+iwcxsz7EYtAf2mn
srwUlnB2CiHh1gzVGDclS9l4iWbt6p5St2soCloEj51rmdJv68jc21UXoLHCg3nyouKbm7Yunh0G
dS07rjdaVLf3GozDjeFE0660zX6LyCj9pOi6PFS0uFiJ626vTRNClk5Bn/qXYSzJJEnUQJft4/Fs
uSOOBEbRk3jG1sr63l4Zc9scANJZqECMtaCsjHWh9llsT+fQKtqtUnfOBvJRflc1vbJyZbzzgxDc
w4igjDeH8HPQ9XZBbfgFVqOq5xYeJy7FHSYJbrame3/vB+HUqM9kba5na3783owSUpQlE0+0M4QX
jG9QPW2m0vvkZlq7+3iH3j6j8KNh3zo2C0UFbXHGE8OpqX9UoO+ddlQTrdraWvZSjtYJ4401L//b
c0hpW4MQBg0TgO/magfZ1epAGufETpyNEo7qlp5B9aOqge8FjVCPY6EWl1Sd1jCWd34mdDw41NAj
KawvJ3RS6pYcPjLOXh86X2Vo/tIiVf2txB7Wu47Tr9zk76wfQQlEYyqtAPevbZbfrJ80c7cpw9E4
q5mq+XQwcA6xi0W4rtjtt48XkB1xc7uZhF1o7Ex2BSjZYgk1ewjrUQTOOXLDe1mVubuL6yZ8aArA
KvQgpvN1EI1MtmaiuF+KBtaI32td4m6n3s5Pnh7AKS9GgtC2MQl6yYEsA3zAxWLNG4o8Iq9XxQ/g
2vBb7SDQOEpTqzXfMMlft8IrsSVuM0yxqtrt8KDIB1zxUC3ijR7beS92pkJYwSOK6n7j1q15cvrE
+Qz9kbdLL72NpNJ4bpoYmuIYFqC9hKpQ0pVjKZ3isxNkTYs4IbKQqlTd57JPcfMIeyZ+o4NLSd+e
Iv27XWjGcOcMo/Y9MqvPvTUk9cbSG5FCGFLSH8JMRHtwkRo0m5CnNMWtcoRDX8Z8WzhI5W6WkePc
nTaxT4sf0uFWbV4sARUfzGXs9KPJE/a1JVD/TTla+dQP2YQ1llMG38Yx8Tzyd7VD8w1h66RWBeFU
FHV4cELvd3DRreHk15D7vW0EpqXx5KSNuakKD9/pIbZaoJQEyHWb2P3wMlYqwJw1xeWM4YTJPZJS
nNyTIvmhtaPyB7cDABwysJL7NLWPWjJx7+ul3cuNVSTRsPF0kf2EHwQWM+Oe1rYYJ+VHDgX0a12Z
WJXZdqznm5SXE0ZQPclvwLc9zHeoU19UdQjvGyVMD/UYNl+k6k4/NUfp64OMcq1kkswa0M3sJ/vg
QvUU2GqOzbCzJbLMb/kUV8Gz1Xs06gC+iZ4U0dlrNnzv3CVoZ+BTUKfllV3WMzSw5xIFzXTOY7lt
HLs80q/K3TeRoexHztmGwhVWMapYOdq3D4AFej+zalEx0fF5kXdUsVWkQ6R4ZywG6uOoJjYx4qo2
4va+muWuAK9zRRRq2+JMl+YUKF3RKGfCs+aE84A86H2h4G8zN0ywzLVI+PbCYjziX2SecwK3bF3S
F0HkxG6nnEsX3nJQYGrTSeNJIjLcr91XN9cVQ1HuQvDkzU/B/NPf3I1agDh0qB3lHEsnuo88bdpp
IJq+6jSUdipD8UPhhZ8Fgurnxmzyv8MyzHzP6g1f2KWyJku7ZlvOEdr8ObRrgS5HfXVZ+aHS1xIm
6Mq5nuzRb6Iq/iTrYDyhCXA2lRFUe45+tJnM0DrVGDRsXXb3tpniNUzgvY0F8ZNXmCyTus0iiNFy
JYlDPQwvtEpO/NacACrxOFjBAt5ZaN5gkh4YQCghljIwUOo67p3GPutRhL7HSKOdHHX9YJfYdH28
0u/8IIwM6IGI+wlMwGXKHFj2qBRB651F2pp3epgnfknztpUftNC5vC6gPcMoNow5qpuzdv3tfsLC
PXG7BEWPqdObT20xgBiyTO65gsed7lG4sPNI301hr21kMVkYQozKSvlwwft//YiZMUKdimiXutgi
cxNVnSRGWEeXIOrg8ksnDx7IcjBbyGKzCCEvzM+kTq8dqiJt+W1CSIunnqO433RPQSLy8dTPl9B1
wjMLXZCdINCnA+Qy7MaWQw2DqEDU6NSTvkVfFVZ7fSqtuT1KENOCIW0b9SSr0Av/9dAU6XjLXaBE
Mp+lND7U3WHIuTfPNMtsaVdVii1UdW8rk+xHIo2/hsJUdh//2hkVuf61GA14sz0ABGKegkV6J5RW
tadZnV4No/FXChV4VjbI6hyZqQKDIcBHhRICDQa3thXrybbIYYn968QA+TLcRZivEBghTF5vQ7to
vThudOTBKvbWZiMkncBQH3z8U98Bba6HWSBEkw3xRGQMU3kllSqa6W4cro57p9K1T46Spc/J4Nbf
shQerI6zjI9DjrNJkzh6Kmsb4V87Vs9jJdyVFGzBXZ1PADcpTyNFZ533arkIrQy0qY1VXDN1u9jz
n6WPJpY40PCi8iG1J2+XIEny4zirt3nYpgC60/BT0asBLbIQvhb24Ury+d5kAXvP9xwsTwyJFhuj
rrxgCrthlrgY/SFBkrIL5jhXSUe8kMaOkktOt8DG7f+CQew9l2Zv+8SJ3PkDpjumK9NN47n9v74Y
yd9eq0C8uR6X1/VWKYJQt6kwUQbqjH4DXJr5JVK8lVPxiu8vjgWZ4xyskBhAMlk8KFGGunGIS3QE
Sia+KtWk/K3Hejnu4kpLVTjyGEJFlJL9sDWmHFPdvD0YqqBXUxkZwtvopvQ+eZR7XxTYIo4vy5gO
KWJQMeEKBmcFbXrvczEaYGLQt4BWW4t7XIsCx84TV1yMMXGfponynDIm4RO3O04KEwQZw1HkZxqw
xidrJGCIxi47mSo+vIltyn1RqeVBtdEwW20tsMWMaRo4QFRYOejv7SowZ1w/qKZhx7i0wB4doK5I
H9xzOWJBrKQZPaBSvcIoXip/hEPQ/Y6G2vxRhGmDRXdD7G5J2hAAS9WzVwZiXasAxwEv+ndU9fkM
cuFCpKJsBdzl3IiuJtEqphi8c5MgpbTyPvdDU6FbUuFFK3t4Idb4ZyyCuFekFtvPZSARK0YVee0U
nEvVze4SHT/i0pT9Fh2FvatazIpFQb+FOhqngwyt7NCmQfgMb6BHsWy7B8PBRXXQsOJSO1SCMo+i
UwYa8blqsZNNiWC+dZXbYEvbqzAiVP5y6Iqd57Q0ewyz9PzxxXobrFAqM1zYXRDdqc4u7tWyiwoV
+5TkkkCeOPZO5J60ovj18SDzFr4+kTPRi1jTgXcOtXSxxU0z0AalV5NLNNDkLwozywf3bP1ac8e1
MPv2UYT8Q1mEbcAlAAn3+pLRRZyPShgkl1KL7E3VqrqviLx+qLOi2amcjaNCTPVQlHXtK8agnpxg
6IAUW5pJcn3twimzn5Faajs3s6XvhCLcScPDJ5jy2JdQnVY19HPgv5gd8H7oabRZwzNgaWoCdJuG
ZT6JC2GjDeE5iNPvGT5u+sbruz6Z6SbVM9yK8mK1PMUb1UvSu66WAwQZc2wR95jlvhyK6KEPxuCr
1TsBrYMskX3mHhlAQK0pOXdR4L30WZk8KgP30GYaAS12uV5Gn9FVqEj3kwpfKr01ggfhBVVG77MG
z5tQyvgX+GYWQb6M2SYNoLvGHNu+l8XD1uFPnNwkzxrS7S77UptulW403Gnrrd0M9AbwpI5uisOr
KTAeuuY519L2h1qFNJmKUzy5Vu6p96aTEIz7H9LoHIhfbwCJ21bKsyguVq5FdMvNar8ElfqjT4po
x9j/loU/k+cgxeMGBfIy08qvx1NmNzbNVATCH9v2jQpDVhdnpK1p1t5OH4dhJRF/J/CnpDkXAFFW
cAMt2evFoDhTqYkG5w6pA9yMrneJWmf82vVdVO0cCv6PCPoR/mZpqkD5UWO8e7o8Ddbs/xZOofNl
6AFuY2pCWZ8Kg7c42PxF3LMrpbsArNR3uamaXwu39/ZlX55sxEMn4g/rE7IBdVO44Z9VBHebthnl
Xm3r+m7SrHCnjhw1b9B6YuZCHoBF6W3YTz/JetYaAd1cQxAceR5gI5CbadayWYgLsXxIRYMHQkb0
SHOvIpk2ffbfEfG/slj7/808bS65fWCeVv+V/xn9n0/cWvlfnPe3Rmrz//k/RmqG+R8yQcRMsPvx
VDSIvP6xU1MAv/9D+ZhNC9NFw7iQU/s/fmrOf9DMsY85RDgAzhzYN35qzn/myjr0VE40/4ZvufBP
+8hPbWkyBNw321XCt7dhCaIEX5zVRgxaE4t+fOzjNthXZSLvm160z26HzWpS991jOzT9TtOoPhC3
TKc2L6ABqUnq9zW+18IqB99IJfm2Gal7BfXZpp3S7FTZKh3Gorj9Gmc2DpD5dK6H9ls1xr96MbRf
ee3Mg2phQKooAMtvFmOe9LDIr2zZrhkvUPOxPQDcAG+fEUFe8+srqCedxeIB1jAGzO4dMmz1Z9lV
G2rcyuH1Q1Wn5yaPo0+mHY+nsirWNNqvsOP/PmJ8Al8A7ZbgbX7hb4SJdmx7giqH+jhF3f67W435
p7waRHHsIAzmbj3stSHAZzpE1f599vNF0+AGzUWdtOJF9DkdLQp7ROyGkmg6Zgls9A3la1okUgv8
ExlF9iyMpD31hnQAhFVL3A0GUgQlmsSdbUnzoa6rghYrBe/NpmnFIDcV3nQbTU89wvdGgVWVuGt9
hBdB8evvRtBk4A83p+E3XQXqKmpHraqHR2rTxuc0bKqJxNRT2k1hyupvLY50e9OldDdE4U5Lv6EP
zBOswudIr7yN1k9S8hZn4geIrdGtYBKL5HT+Os4TxxFuN0gLMd71xhBJLLy01/RHgQnnrzyNsAh2
cMY9UHc16Y/UW+MuqY3wWYTlcErh/lTYPinDxoY5V2wV102LTdUnwb/zceO7Zrkju4R+QrPN2qKa
KGPp2Ukt+8c6Fj8baghsBtqyfXwsFjKv+dfPig6SqtksHDiZm+otQtYFVlhb5H+Pak471brum9e0
YAN/40tSVc0JPtb0FywrZRdNqo3oCArGPiub7GuWFmGMySid8piLmehJm47OR6WS0D7WUA5GM3Vf
GyOvKCl7jniypaARvDY2O4gi7ktG/pXjXOv9Gq0CrGmIRhVPYi02v5iDm/10svpnbHVTCKkMW5FN
IGfshEaQPVViLGUpCuq+dGi6MiV29ZuNl/iqqcOh/XiO3tm/c8gCgQnlLVYOSylGPfV6IaKB3lFt
0XzXk9Gc6644E/GxhgLvLZb7wO72psQvbetMrfPFjio6iUvSQc/vv8KPrkX6e+Wz5o15fZ2giGV3
UKK1qQcvBWJSyibpS298zEt6hiv4PT4mo5350CXpB9pjwYjta383FV1/hq8KcCEs5zimSfZ95Ut4
fJZfwrNBSXruIEKteBHi0GshFHlJ8xeFeo/fBKkV+hhDsUjQhSiiSsPei7CgSahWqONPkHa69hSS
CUxm451dYnOWNhAgbf/jL7uOc/HbYmvjlwBhhpbrFtqK693dGGlDph10L06S/yp1psm1ogRSO43m
CPvvPh5tIdl7HQ6IgvE4TPwNdf6cN+ULhZ73IfXt7iXTq++8Auqhxo1Q1Cg58y7xReXF9OBof6ut
WR4N9Xvl/eHmRgN7eko2Qy1BxBQ3XNm+cyz/dpswBzgNgPRwuZHwLeNPZbBAHHpbfZGDUf0whzRC
KVPnKzn/IuKefzs2r7SrnN034Aosc0pF0a2krULtZVSlQYEoVXayyqL7KVBdf4Q3Rjdf42fpYOIl
PS/+KbI+X4v6r4PX12+YQyTUeFiqE2AtwLPJI0yQeYvX7oBkFI58ue9NVe4cnbMROe5T5zmPrrTF
0Ql0evh5XUAbj+QJxwAC3cBzqo1qwPQPzOC/PYX/7za1y9MKvZK+wnO5juWgRLj8NiGtVk+D9MXD
+m2bNDRziV3o64mJlTM2tMa2CZxkV0aN9TmB87CFamI9SOKo3couXUZCr1/CXnAJJCmQvqI3b3ap
GebDkKlG+qJl2F1hekbrRZyvfNd/6ixBz2MLLYmVmcMWlxZ1bY3enYc3oy/OiKnnraELNX0Z+qze
GKVUd4NqQBDI8uobrmoIKPJS28SF0HaB0lfb2Mj3LlW/tQ17czcA6bBRKUIRM+s3gMuANHzIByV6
cTCk3QQE63455M0xaI3iJRd5gZAEYkSuBDk+9T9QHPyQubUfakQQvZycT3RVNB7taZj2fZTWKzfX
7Xni87R5N5Og8y6/VpXerFKreAYbQsQvRtjSGxz3rJfemI7WYIf3muh5e2q1fRKkavd2R6cTjVLo
yjfMW/Lq5uAT8AoxoKWTXJAQXF9n2LuKCFZW/KKawVM1WupnMxyLHXW24E42mkaT1iB6civnvyg7
r93GkSgNPxEB5nBLZVk2ZXfuG6IjyWLO4en3o3eBbVGGiQEGk4ESK57wh2KlZfbW0szg07ljB/r+
dW7++XaVfx2kk8/A0Nv3Wsv2QA8r2jiSFe7NJEhW9sJr8fPuSyFAEoagTA7Y+/ZLxwRClV4J8Ww4
Sb3pfNGfShPjmKBMzVPUYOZY1PjFpC16/b05NJtqsqNDLyPG30qldB7k/nspRLsfqzLbIVeJr4QS
lFD5c33bF/74vQ5TE4Rk89msCmUfmFqwUiN/c86IYumtzS2mu0AuipSpitroWW3baCfF8HGjRHwV
NIBcJdXX4FrzjNzNGNRsnlfoz1DvbmfMHmS/laZEPJeh9dGv4+5QpHa4l6fwZy6cCzDKNQLu/euK
xK6MEv7cxoMV+1po+WdXGHE0JaHsRM/CgN2b+OpXuar9Ux+FlDBrfG4iq9lXcf7i2E+OkT9FfdRc
8qY9VNQ8dqpbS8z8+3fp/aRT0SJVmV0S+LtltSQLrA7+NXeIUqO2q+fWZ1XtnicYnNvJz9ew+guu
Du8bM2C/StkRhc4lmttJn7oibtqxiZ4zaTKSTdULOlGSEUDTqoap+o0LzJVCHMKgEaFXouKjHOES
WeMJGE6HDocCdImNYxeMxifbN5IfTLcxrsQbC27J669EhYymkmFSznOWnQbygbSM+kk809LWvG5Q
pk9N14en0ElanJpA5uBQleQJrDlgZIJ0D20LAPO0uhRTaB96o2ufFCdJftlBiVAbeDSMU2uz1bdq
nWmPWWOUl8CUxucsMdSv76/oq3rD7cbmwqNzQ5lyZrsvISiW7eekIFnwnGTj5PqlXe4SoMFHDBBV
7NgVbUuGoW5SLHW3QRwfQDNrDyPo2K+mrzjHsVcxZMvjY1Vi+qS2ItzKCm4fhTwALrAsV7Xj/qzO
D9sAY7GuFUzeuU+dwfe3eoUPat4Z+oaM/E+Q9dLZqF4QQI4/+IZTbHUdIHSZUGJH1BCPVMR6tRjM
XY/Bzb7MzATBZwejDQp4oNlIjFbm5u7M09ei+I4SOjousjFHmv8cQCrlcmANk3Qd0Thx1bQG3AcM
bUV55M69Y0YEk2fRRgN4Q+C+SMgd1MpyBTH459oqx61uFNZJzTD1iXmLtlWr0IOMcfirJWX6IChh
4QYWtV5e9B9DP5seQc3m58RJsD/Tix+qlX5qYzqUvLMfzXH45vdpCOAj3cl1ic6j2vgHX6XmpHcs
SVmBO/zPk8a1Nafw1NotpGhuJw0SGRDkWpGuWh1L7lRhO+BMofj1/ihvhAvcQ/gJ0RydVa+Wl6Mv
FRS/ZBPlw4iD5XcWUW2AMBwGCJ5eN54AxLXv/ayYxfkfjcpIV96fRY92PvZzQ4musknAohLi3n6o
3KCSMYxGei0762NUHCzjSfKxQv0pMJErG2tXW/EDgC6nx1JyHC5a6Rz6oX0swr+BiiO1cFYKKIvK
+//9InAuoC6IpBA3uv1FU0ntPZCH9DoFjXbUfIpiyhipWC/Mxm70Yx7sPJI/dmWZcunUmGY15rSR
/S7fyoip7LQBOUm0DcVvqa7985hKqRsERrsrlEAQcK0KqM4H6PbumR8Tshe0gxDZWN6cYI31EqBn
eu1UzdiNPS3TyAGq+v5eucuSWCgqzK/OG3Dal5JICY7cDa2P9Gq/ygu1fbBJFGjK/ggf4P2h7t9H
ujBzeA1nCRDWck+EHbbYOZJvVyBxwVYdG6CXfpq6ETpTm1iT11b8jU/7//HQHlg8kKouRNWZUXwV
iX0Cs8gdoDUPdezM/MVdoYWPmV2cEw1H3tR0QRGXXXboZ+hxV56DNfeCecffLif1/fkVocqPyvJS
HS5Im6Yaxiq5FjHdxsKg2KWL8NDnXXhUYWNjxI4bCGE+Qt3SsJrnvTU82jwgYOciIunw7fY3KtpZ
pTGIa6Tr08G0quqDP5bWo6X151Ci4wWpSXvsdamd1Wpa56iN0IkyKbhkqJ1N9FSz8TzGlXIMZEoT
ma8OR6kYg0enEdGlUfyP72+W+3QDkgEcOtT0dKC7y3pWXpi+plHbu9bTiM4/1ImN2Qljm+mmvAkS
XMRrS/JyG2r6+wO/cXlSu6Byg5jRXDxYqkggSNWzP/zwSl1x3EMXeelsffrUdepv2Q6mL41Cd1ar
ZA1E+8x1S4x05Sfcb1x+wbxTZpQGcvSLqwqkE+CxbgqvTl2/ZEWlXqtaLdw+y7KVWb6rd0Ol5mEl
yOFrSTGXsjqjEH2JVQZDDflRWEVPCTvWHlsprx+stH4qMsd8Crt2W9DrbgswcpWTIPCgPrWYga18
9xtrDgF1Nljh4oMLtCg/q71lTq02RlcN6UAXE5z6yTZj41m1p68RetGVmaUfZLQ/v7+/5Pc3LUEM
9Y850IOEsVTzARlVlpZai6viYwYoIZe8gU65hsi7v/5Yzbm8QFkMed4lwyuvkTiItSy8imroTo4I
+g3lx2I3mfqHWhlX4Mpv7CFudkDTeKxz1S4VZPTSjPsmy8VVKp2PSVbFe9x+EKBztH6l0Hmf/JEm
2yi3oxiooFawuGYrteyHOk7EteuV3zmKHTvFV6vPgZ38SsZG/g00aE3/8q2PY9D/hdXTRluEUXkZ
pWovpOiqCE26mFr9OXBM6ZiY8p/3d8YbazZbrQG1oNw/y07e3pohbN6p5m32IJ5AMU0a82hGw59W
7YuHUUbr9v3h3siW5po5e4MQhRldymopReJTa1IVbwoz6xEMa7W3w2h6oulFwcNAlBz5vGMYW9OF
5p19LmlhfQUmvK2i0jpVoa8eq8CYaLFUVvCrbZrh0BbDXy0c4hdR4qeWTnG0Auh8Y/25quZNRowC
jWmxGGpY2r6p55pXoZS5LbpCPEs5OhoWwWZWSfV2cPI1j5I3JwohOHrn1Cypny4WZvSjAkJxqXpG
nB1GOTg39ce4/atJ6h8CqmMTIgUy+q6Of6/cwXsUOGtZ+Vn3wY+lLtoRn+xJQsulMTdgrY6ib1fu
lPtZ4TKhIgKZlGMI0vt256Q+wFfB83lVc/nats5L3cvaU6naF12u0pc+K8OV8Or+Fpvz1BlUQnJB
TXURchdFPUll6QdXCmkCIhLsLuS52sP7W3QBYJ/j6JthlmWHjIi/z00ruJoAxatmGzvJuTMc/Btt
5auZTF8nsHhpIF0qffgJBn6ti7P6AxYza4xIekedE1zZHXup10wXOxXZJSnct4W67xwQW4nzNfXP
vhlg8AT16v0puL8UCEvY7ehOc3dRg7ld2t4vY73Tcm4f7FrcXjDW2P5VAj3fpvWX98da+r3P000K
PJtjoM8F1X1xuyaNhr2uKgdXrRQvskIQlhRG4I5ZqnYbpFD2+iiqv2QuWBJRjP6myKX90OhmdtRr
ruJYwVCdMMe51GMg/xVNYeJ5m0iwrAq7/FPUPjV2uOGfqS/ACIP7fJCsGJF8XR/SB8mBZ731ExQj
LcrPO2gnOLIOyfgoIEPvVSSIn1Q7KfZ+l5o/Uf9EUKkY/a+A2fyLzSKtXDVvrT0nyp4vY2aF6uzt
1Pta2TpxEUXXFmtJNK2mPzb96rOvSnutU9uzYXUU4KeIypYFQZB+tvIJF5eVCvF9nEKTlbSaFNuZ
O4rz8/RP6aORdQq+lRJeDbbhphfxX2cqo0NX9fGFLKfcoof0O00a+e/7m+GNcQkggATBEgf9uESt
qMYwBVndBdegMEckUXXtOW/t4AWo+lUmiDsNADCPmWish/cHfqPaSh+PciN5GyEFrd3bL84lrIBL
egpXWaV3h6vF38ZPxTbV1KQAbhtFvI29f3YK6bOMOcvzqI7qQeEy8kQThjujjoAHFbonbOt55adp
DH2bV1FX5H6lFAqjAAnq258WSVk114gcTzjqj4JayKb4ooIO+GpSqaevG38wm/iC3pbp9mqKKmb8
p4a9/AhifI1M88YNPFdcKHVCJnDgd9z+lLyqg8o0hONFaKj8cHL6uKiPxyu74D74oXHI00IoSe1b
WfaC8iSi6Dv5tpfmrdfh0YE7slMd+q4y1yzP3njEZow4GEAUl0CKz3P/z0ZXs0mLTLX3vZRy2y52
OrEPgKG6pWV221LLu01SqGtmAm/UjjjgzB4gWSJlODK3o2alGoFpDB1PTmNQThBIjU2dY0qX69G3
eKwsN+3M8JC0I9cvPgD+tp/8Z22yQyTAS/yFm8qCRtQU0hkpaIi3hS3/rds1yYa3LiOQe9RmOImQ
JpZI8KlHoWmSU9uDYpwec7U0MX9HNqKp1PYLF8iPTNGKy9CM8plfZZ/sUq42og1/rZyA+9QeCRhO
52wLTLF0GaQ6sSQpDUp013bKii/YPicnEkhBKFb125EG79YkWTuqpv9J0scek2Wo5pigbAoJHbcU
noc6COPSSyMiylMS7YcizN0MBaqHJAnXdBHuXs+ZrEpmTdSG3RMaZ7erqwDJ1nIuk6tcDu1GHioq
/4345CDAthkm5z9vYYZDbJ57mmCMwHr+Of9s4ZhUwe99LSCFbgUoxindD5Jdbu0qS/ZmCCmcRzdZ
uS/vLoJ50JnVhmzTLKW++MaKLQzLiEF7KjEbatOJWzXpuPIMLZgVhGIa8rtM4Swz5MjW0jSPvNXM
ZblwvLgWB8oklLUzILrCbduTE1n4b2vbNDj07Z+ke8il0xDLXtd9UvOcPkvxIA3xNnDLX0PUH2Bm
743ik++g3xx1/HXVLeaNOeFME/VyeQEyX5I8q8ySpzLNJa+hcbCz0u7FmipxmPOgj8Do4iNWz9J2
rJwXC7PMc5fGc6Di07uSkVak1C9bx8ixzZXs9f62QbWC5WK1yJcxAFwEWGTkcT8gJ3Bt6abjVu5H
x4Ak6VR1lYs9VnzUC7rBpAzBky0LcXAUTpXeh+2hAUYVuI1tt+hXMmkobv8J6EY+gwabVsLuu1MD
oZ91poJIe5GCzTy7/2xjPSiqRgkV9WWkNb9Ps59B81zPZKwk6tf0ue6LQuRUBBocUJpfOgWixWAx
yjNjQB5XSLbpVbnuWdHQu+UrOT8orHNo1urDHO/quS2wcFcQx0nln1oL11mi37h//4a7z/aQjeWh
U8mLwc1z1d7+IHtqHUIQ1bm2MM0OQ1tPWGbJAUVKwEMv7dRHj1XnfMOsSD30NmwpHEFVHHoNjTUs
h/RQGgiZ+kZZf0R2u/1VgMCfXNlv8ArW2sB3R8f+C2hZWeMc3y0bP5wS4qwkQh/+Lk3V42KacFLU
rwir7aYhsjaSmj/ToOO5oAH0/jS9NRjITWpZBCHzgLezBB4r0JPK0K9pHI8X08Ap1c/oNjb47R3R
ylszcL870XwcxRcdoSROKXvldjx4LTRv+5aPw5XMLVQn2VqdvHbLvTkKuxBJFnYisL3bUdIUKr2N
a8kV/cJh0xUlABxHW5U1mLfQTRjJDUAFkGcUlbhZ5Ot2GODSAu7HYF1TRe0ustS0n/I46Ldt3Rsv
tpbJVD1TMgxhTZIbUmZHi6CFI26puR26KbjZH7oPEmhTh0r8khOhzO4Do//Xakbrqz3W/oe+rdDu
CDJ5VhAjat0kITUcUjm5z9xuqOydauXBkxWn8SdA3wB9oqGu8T7wi3qfoamWbOQxR+qfqCQ9icoe
3EDinzcgOYsfTtgdC5ky7sbxK7XaTIEaFm5pdoq0EV2ibmmQ+DyAQDDjwuSEKFKzQ0BF2ft6Ava9
CKIhcDsr8bcwz4xg5QzfbU5eKpUbbMbO8iIuY2OylilsC0e+6lEWwQ+Dy9QUtc6vQtZao9Gwchi0
u6gIXD3aSzP8kmAZV6XbBW1SI+6aZJg8pZPPtvVN6bTvTWtfojABply5gTiX9vc8HF/6JHYVcN6l
SI7agFiKs6FgulO15qj2qERZf+r2b6L/oSlMr1ilLxy5RZnsG7rKkS9tE/UZQV43FuFDQSMpo2iX
Sp/sbmw27JPnFs/SXMl2ciJtm36lP36XDMxfSf8PNxOoTUC3b7+yJXjv5b6YPNxAyPTVqr4MQZn8
jqbu4/u3y5sjQZX438YIrd3bkfpACzs71CcPtdXxC03uBzZ1dpqaJtm9P9J9tslHUVAmyYV8AiB/
cZGBCFR80yknLzeGl6jWf9VJ8mybAAHzDgE7lO1czFX+RpV/CI3aTURy7XmU47DfFjYFfHnNquoe
azP/Ih5F4kikBkmJbj8eYfEIu9xw8sLaQlm6VfVTrnahazW6H7jA5YpdpQ7mIU0UG0fJlF6Nea5x
F/S0Qcq2lkK1pDML+8nSCmi9fVKtNNzvbkmUMxSkewmt+Y3cy7c/MJdJ/qzcUjxpcsTJsEsiwLi+
rizMXQGCUYhr55WhT4IO+e0oXe80kDBU2YvJ+/aK2kO2HJ3EOPXEom4T+va3NneuWu6oRzOB7OhP
Mhg5CCqH2cA65Mi31iPMyt99OCOioihkKWMFfWFJT1e20SsC5eZKJ9pkrXh8uc+JtxdnIxZ6oeih
1HqWySvYOSI6WDomKakyQe2Xhzo5OyhvPEaYx7tQkuUDGXx4HbIq/OwHWnVNoDBiZVWZ3FJg6ZQh
iwO3qhzk8ap23IRF7UDJa9NNR4PdzSMrOHStJVmuhoSJ2+U6ZTM5wb1Xz5E21Ka9k6X1r1itdfYM
Utyn0vADhDHH5pA5CVY5Sg8daLSiPWUE9cQ+73dhI6rtMKrRmebjn3SM2kNXaM2HaOztvRSFz/ao
OGzEQom+94PsIOKe53sa+sPO74wnXu1LDUf/0Erpmi/WQvaR/APFYCjQNLPn5JMI7XY7FHEVybHW
DJ6Zq7xsjtEEz0hDu33gTwD/S3k71COaycJ/ovtueZGujw/AB6NrNZW2pxVknW1qRQds2fCo15z8
oWlDKB11MDwV4EseRj+2/uhKqm0p+MtuKRX1EZHnbmVj378VNBII/vkD5A/ljtsPQf0gNsYw7L3K
6BVkg0lE2L7docoU+Q+761fZRHgaNmPX7OOhUtaQCvO5WezUWSgQrYtZGYMc/nb8tKTHUctp56lC
WJ8VqQb3bA32eeiJSAlAxoMiovJTawT191oiS2mHalsrfu8GrR1t3z/lryXlxa+BmAXkCl2AGXi7
uOzGQFO7tmgsDxafOCGUAM7VngzrYg7jy4Q/dMevQ/ssFp1GqV3UP9I2b38pbTK+0HCoP2odnlUp
weGjqGTnGZGZ/GHUMutJqtPUC3Un3sMQwziqwL2E3rTYNxOuUMjTkdo4Y8rzWod01VO9Mk5q1Jjf
R6sMP2RFgQbc+x97F5bMaE0w8ETn1NLuWr+5FlDyrOzW05Si2ou0Fh6YG3EAAaxsqhKtz/fHu6MP
oQ1Hj5kyJGhqcDdL9ZMegH2hqJntKb5U7y1o7N9JIILHyClqr40reSsqpd2z+7uDPkzoyiZ697sN
rfwHKLxqx42qbtQR0tz7P+zuAaGAQAOcvjRwo/tMZew0oWfoaXlFSZOzi3PzVKj9mubP/AzdbC26
JnOyTa+YNAUdhduNrimZkNVocjxHbR67HDGtRu3PcBmVn+9/ztsDkSlSQARJsWykijQ0ki40HQ8r
m+zRtLAGg+RfH4paXdN5u89O+SjAfHO3/bVIPk/tP7k5As3aaKuJ7UndmP7OMqE9k4PK30ykhTxH
TOElGaOvmpSUWyzK5gAxddBFGA3XmdL6uyRJAmRuYR7HdEx5WiSBRqHUHXuS8M7VKCnCBDKcP+/P
0N1b/koQprWtwvynY7j41WOb2CLvGtuTMzwsBlnB1z3SEDAb0FC4xPboPEpGNn6ayjhceZnvysoM
PUO22QjUMzgKtxPW5UZIohc7HiKLYif3LxYit9veRgSkMUM3Hv216tNbH4vIJjUN6q73rgGVEURa
jKilx+mMt7grmNuuyIInlhUVG9h54cWmt9S4ZjisVZheARCLTU9dikNPe5bmzTK1HCpcduK8tr0m
GpUP+Kr2rha2zXaq7Pwx7lplH9W+sx/tqincwLanrYHA8ybT6mAfDSVhQ1B2l96oaNWVo/x9EjNN
BhXbEqnnNiWDRIrarSYYkW3cyJfJQDvMEGG3VRJerdAfpWprkLPuJoicx6YJrVdGQrBjEzTQjcYE
R8tq9KRm2AQUc+pNLaQGz/aiynZoYurYojgOzP84i46VHEVn7DIKRCdhD+u2f/KzsjiJoGsehRMj
Klz2uuZS4IhwKhzGjdnK2sf3N++ruP/tnMKJn5FCxCDwUYxFVUBUIRYebax5uaQZbh91cBnLtH6M
0gkDFqNBu6thah+I6T+VTaJsRGNG28IAeUOs+AH9LdwJ4OHBY23BCfhpXz9aPtaoWDmugRXu7yJ+
KxgFsI8U1jBLu93uSme2Uh0ldL+SWvnh29lOm+B0B1P08v6s3D9mNCGQBZTn9hB/u3i4B0RAwf00
mqdMV4JVQKq9ZR0btfg4mspKyHT/XjDADBzlzQSstrxgrRz5FC0xNA+0XPek1I2xwaJN2v7nL+Jx
ZpEopQPBWQJ9zEFFPk6XNK8cVeKvrpV3WH/9DHXkYy0f5MH7w73xUWDZae1zlYPAWXp5l0ralrZO
n3KSevqcVuvTUvP7dmWd7iGGFGn5LpTobB4nJKlvd8SYV31rkh94chB8N1rMEt3RVyK3lhvhymbx
EI0DIthDUu1EnerPahh/eP9LX+OMxQGiJQJMhAgeXJO82JTJ0Ey9Uk6a10xxvNPSpD9OWWRfG8N/
Bk4xfoORx5NgVHnyWSlM1J6p2g8OzO9WjNpjpYZfImPsH2EwtA/l2A97qZERa7LjfO8Ufn0NlDxw
w0nvTn7SU7jr6ocx0d0mqOBp12qxsbv0QcRQcxIA2/nOAkfjVjCYt1UQhWeRKfla7DXX8BbfjBc8
TRPeabLlZZKMwhSG2k6re1Hamu5kWcMlyQmxtDhRvcCyyy+V5FypSHHj0SkA1qBY3bf3J/4u1SAa
gL9HqEUSDTt1Me9GGFCUxh7ZsyEnnVrDaKlLp/pDntrtNs2aH43RZHvQyp5Zjtrh/cHfuIk0A2th
nntgBPTMb/ddriD21FuF5iWhcVG7Rk1cFA4fW70Ckvz+UG8cJTJvNOtgNqMrsCxGK1Y0jpLIbS/v
x+hn4GTfyy6UV3bxWweJZSSO5IGlMGHNN+I/oZdkFrIkaYyijSYEm6THhcLh9aMjOreQanGxUMfF
PC+zMHP3/5QxvJ33P/Q+tFAoCsGnQA2MUNNY5G6xkDS71VLHQy/8ourjkzqm6bM5C8COZZ5eHMGT
mBbdSgz1xvxCYpjrPcTTs0DM7ZdPTY2IVUqAm6exsi+cQNkFhbQWr785CkbU3PVsVjDCt6OkStph
BOA7ngTx9JpE8kVThuT5/Rl8IyeCHsb5nun5c79kMYVGGzh1O5i2VyTalS5h4CoQeM5aWBQXnAfK
Fy3Xx0fd6j4jEi0/owdu7P3aqveJnvWn2Aqac2s0Kw/c/UFVKanCBEYKA7OAJVy3VEZ6RuCyvE4f
v0td3TyIEvqg7+QdFlByE280s4ceLriCzpKv2ytv0f2+4nV1GB5rJtZ3ySasbDlQYoWsQveb8dxn
fb6tmzLCYvS5rLeVlGVbipZr0KZ5QW+vSDgCBFZzvwWRhOXLlISRbI+lYnnWlH9N4g64GXoWeS9e
aN3+0KTuP1qZUESiSk8uTOMVjbHZ0OR2i8VdrATYDU0esVl7GCsjOhRIMs7wzepRMYO9ZVcKjhuI
vsNVSHd2ayjbHhzDhsZ9u1aJeeP7oaeQJ3BvQTlbZkWyVPQkqFzPbZEZO1nwSLl2hEB6TGflocab
w2syW/ktO4GEfkG7GVFfdtCeGzcQyLXPuozEjupP6a7U5fBaaKhUg0+Gavn+mbk/mDgxwO+l+4af
BaLJt7MmEEeVS5WYUtEj82o62WPStuHKEbhHuKBzzRaf+d6oRfJk3Y4C6LgVCt0yL8DVNUGlvg43
ImqGfTo2DyEG3lujmcZd1srq3tHaD/WE/RtWfs7f97/2vknvkKVqMnA7ekeEg4uMETuUljBWUrx+
VOJTIKb8VOgGCRAlJNG5jlTo331kPrdm1saHpLbGa6SVpxb64Lc6KOxHp0DfkpyvIq0ZszI9BWqa
np12Lau+vzUILWQ4ZrONCaW8xYVp0vCtJaGY3qRK05+gRj8p75Rt5uvuqFnHcBCfEqWevudIX61s
idfiye3ZZWzqhxypueG8RNZI7aSJ3hlMz3GES03k0pRa4cYOilrSeZp+Venvsht+5cJ2AaidMrM9
2xQk3GwizoPO4tinQTxaTe129oMwERVoQrc2uj+SY5zeX9D7QIS9i9gCEFo0uKib3G6sMMzBBgah
/hTa+t+si4qnFEnHraN34cpI9znRnD3AgJ/DHXiXi4MiB6KW0qLXngpl1Pellmr7PrHyXQ3gYked
wl4JB+6bV4yFshXYG6LM2dLn9tMMuaEh0iTaU9X7NmX+VD9ISQSnN0rMX2rm4JdSZqHbz/G+Edv8
yQ93lET0j4kZSt+RLrX2VVdGm1yYa0HDnegYp2jW8qNkP4O45SVyVeJ2z0etMb3AfwIUUFTFLh/D
X6H+VUqVbYTuEgLpD12WXXIjGTbo8eBV8bMxpmczqB9q6WjaSB59lCAdS7jrOvJTpT5G9rPZgbgN
ExJxbVs5WAWhAjWAwh3qY5MfOsla2+xvRH58CVG0paEijVjDfEH+E/mR3E+ZyR8U2MLPYWXEW2mq
KrcRbfEc+Ha8xQnX/9qaSo1VIwTUetUQ4P6pIJNAJouGwWuuuNhZiICpTiBM1TP7SLkUifScas6u
7fVHBT3aE06Bn94/NK+5wfKAs6sAPtNvQV9gEe0GSmNW4RCQDRvoGRvVDpvubYhUe1zXu7h9sUH7
6xKQdDnaT2O2aUOgkWZ+Ssv8cyCbm3J6GexiIxvn0L/kOp4bUuGNw66JcW5p1GOibYa4QZ6oeXn/
l7/xkDBX8Ka4RtCYJ8G+Xa1Szq0sjDXVI60ensI0j1+Q2xaeVdTKhreMB97qgp2BEPqhrnVj50dq
tK0ngOjv/5JXB9PFHFLg4RhwQMl9l0/agFWa3YWpjpzcBO5AfxC2tClS9RpH/c6JXxTxnLZia0vh
sRybE4cIpMCIkXm5o2Z0dcK9GkrXrvg8SGeQk0b1WUiHCoeZzv4VyU8GsnrFVYvzj2ZQYo2eoRCs
fo6ykylL/C+BZ4l61/tPfoe0WhMFbhAChGjiX75qHEp1eoZT/yHJSgp4DX2QSbI+Z63zOCsHkLqs
cfhnfclFuIepJEV/NF2osEA2vl2X2QrHUIpO9irEmXSJax8nFjP+Ig39piX0iazrKD5S8KtpNmay
q0Vep1zC4S/GuYOmbILOo5o29BgdBrDmYVLn2Cm3tvYdiT7TtbLkGT0Hb8r2TfMpR1tINo7vL+gb
yQPiEjAjSDG52tBWvf0EdGMQlavaydNDY7qEkorkAdniNS38dB9NanIQdd4/trkvDrJU+YDR4xT3
6b5ut5IhJw9Wl7SnMOhWhe7vYzQADESS3LRIgJlLB7C+izUcisbJG5roLGoskCOzN46KjQvehEQ5
xd20+U4gOu4J4rpfDXY4e2MSsus4+cfcT4eviBavXCJvXZw0feHWgmKgcbG0+O0H1ddFAqWNWEg5
17qKi1wangRd+ucuDaODaVbSTqtUMGpUms9WqK2pLN6//pQ+0BqcmchMjbl4/TvJEUauge8ItPio
IBMARgDG1sMUhmuBxj3tfy6zUNQjp7EhBywZI4Zv5E7X+KNX22N3Rm7rMullcjagrT0GMQJ5ZQ9N
psrk8FsAmLYBBZSyYbtweuAVTreZSHgVCy1qH51OVX44UmAd0TA3n+Vxsh61yJdXmJv3bXVKCWxp
sEtc8ygFL6anVeLILktn8Fo5PUOrGLyoofHthrJKPTAy3IQb2jUHS3+u5TF8kCMa57iSD+emi4Mz
+ojIUtvh+FRX6eApqbCfesPatYXVXKoYwWMyqEMQ1OgXZGV8bRvE6E2EWVau2rciL5yCEG0CHwAS
Y/Fa4Tipg19rtSdsV7eIJPhbYDxeN2ntxin0lcHuzxpRF3kyfSwgT9h73N4CQPfs0ChL7WmQWmVT
StpsrF79ef+uud+3sH5oF3OnkPXwoN0OEotRFEBRE8/Xw8wr7fpljBzjcYqL/5z7zwPRIp3dKHk0
F3U6mO9+p6t14lmBlB2dsvtdJc5Z9JHY9Ep8yYj93SpO/7OME3D12ZhjdvAksFleWF3ux46Q09yL
LCf4rE3GN3UMP+pFDJjFsdtjHOb+/v0pvV+3eUh4ABqsGfKBxQPkw8q20qnJPSmwzQuyP+qlMdbA
UfeR2owAJH8l24Avaqm36yb3Wpei8kGsA/RjJ5rRpuaai51lpqo7qOqAN0MXrxzj+0zQpMqKQg50
NZLBJeDRsrPAjyar8LLR6A88wdJLXejtUyXsH06lX2iPK9SgtfGS+5Q4Vs7DPTeAtfx3+Pnn/RMf
R5aQJhHXhTfJFb52z37yKIHK6jtnp/XtlqLiRz/tjjpw97z9mdsdxTS0g6rsQykaGmWfSmL3uDlM
5QWvX5ey+ne7qK4Odn2bVnkJnTW9xrd2AvkWam407SFQzf/9nx/syFlW2GNUUjBGQbrxHXVnO3m8
Mi9vbQU6LuQ/PIFcrouTJctQpI1QLpDBiYNTEoVMTpx9Hu00c0fRVldr0tdIi2+MiXQR7HGuc3zT
li+uWo5mPWG06s3tfRP0q27UL4aUbiMU50Xpbyq0ndvuJ+IST6L4kDr2S95JGx7vs9qnV10LD1m/
dibub2dwCTPaiK0JkG9Z2R2mfGyLWMk8kfdfGtPKqYjI5mnSU1Q1ymI1Lb6fBBB43M6EQ/RguNhu
l7dQKwzxpLT1kk7PvsRJEuyr0p4+R6MK5EqN4KYnuuif4lr1T43uvGQc6E9ZVBINWegMVj4YM9cx
A+0lbbLoJApr+pH+D2fn2Rs3tub5r9Lo97zDHAZzB1iyyCrFkiw5viFkW2bOmZ9+f9S9u6NiGcX1
otFoGGrrkIcnPOEfLC18vnwg/SZVWQD0HLzER4gnrQ26ikgDCFaXSJwTvBwaQ/Zv20HRG0fVky+j
1T74eePVBSU+WxL0/GM14zZdkG9s3AHnH4jEdjGPWVDvKrXI0wmLTXyO0gb0olijTqoIg+B1jVXt
i1KjWygVW0pt5/VmxiPoWI5KetTrxhSIwyouoGQdoz5I0POqSldrzfguq1WvNUfpthjQFeiiMd5t
zPgSz5ymZGBQaIiCwVs6KOpqT8rGrGAdbnTHJBI1N8obed9PmnDtNzA8Mpx5H8NghDJUtkikQen9
GvFTMBK4A89A43dDZm3J5fxmtZIfAoQCFMUieMub3h1GiVKPYkbT5pi1sn4gkvWvNa3Kd3Tpiq+A
bS23T8evl+fh/ADkrgATsxSeNSSzVolMOwVDhZ1iTyGclNSUEsOZJTTPLo9yHsOAVHojiSB3Sv9x
FSjFlSbEdVpXR8QyGvCDWbM3pVJ8nEMr2ui3/u6FFv4Q7FwAAnzj0xVctmk1maZfHseIuMEH00JN
qJ437tm3lsTp8lmov8ArOFyZt7WCFXxQ0plc9O/jhi60PqX5FQHUbZ5puiM3UeWWhfa9nNTxpkdH
7tVqobQrBhl2Wie529FFcLFmanB8m19GIiNvkP3IhkKvoCWQolJd6pk7Cb3640+/BOuKtATCMNhP
aoan01PrrTEBoPDv+7CjTpPA2yv0vNkPNeXby0P9JukjCFkCSpFvz5G/+hRNhqQvcJjqCNXjpSXL
+xDVve8OSRDgO2hadsrJfVBEgea9OS9ajG2zsfCWId5/Jsy6ltBLp2qHKra0fl2cbYw619r2nnqn
4A1mFLiRNZmfejONDljNRIdea5pjHyq3RZ8GW+JjZy0EXIcXqw1q4wjiLDSf0+mOpsiISnMw7js0
n28GU66uoirwRn+RehNjN4/Z1aGizuTmydeo0/0roYf+15JvfCiFXnaStAq9KZS/jH4+HIpo02J7
feogZgoajrbbUs3gUl421LtTxwoCOCOTGj30VvUzHAaNmotZX4laUhyVGsCsEuXdl42lsQS/J9+F
QSmkEqMScPKf1aBBjhY7nPL4IVPU4GkILPhFWoyCTErL0xzhXiOnGh4ERW4dzI/zWyTUM7yH8YiE
B1VuJQTra2+ZAyo51EyW6IRs63QOOqAEQPLM6GEQrO+x3H7JFG2fmuzIvCr6jTW5vNvZu78bbLUF
yZkjyvVG9KB2kXnjo8MNUgCt3MtTfP5KEBeXVi7BLUH52c0q9QGuRn30ILdW9mymPjkIX9mpxxE/
ZjLKjd2+PuIpc0gAFwlj2Gko86yOeJl6TuTnvNUQaN9nTU2utKQtHcxMt67J34609G9IUbm51ic8
Bp3kb90YPWAeYmp2jnaXnY69Mtskj1u+mWcH/dt7EfWC6l2uFHH1XkMCk5MjHvaA1DqlEnuKuXSv
IiQEh3GcndnvPpQJqCPK4TBxDFcLpoOYzV6ZJXfTPMGvoCieksAQ2NjIqniBEtyiJnMdBclG0L+O
ppZnXQjn6gLI4z5fPSsyeoYf61b0EJaTDAEkNz/MrZy7ZY8ORSFGw66YNN9Vy3Er7/zdN6HRpSHl
SDZLH/B0A2GMWNf5wMgR7s829qXKTZT6vh2Iav6HpKPlJekML+8JEoUr/nQoAR9krY6Q4QojI3MG
HBscwRo27d7ONulyJADJY5kRJa7bmn6YCG3cB/FDCa+RZkFCGAaT0PvzTcrVQHrG0kLAZNnE785e
HZFDKIpD9OBb/n0a+P2xpiZ7XQnDeB+ho3b1/zPcwtNF6QJjl9WFDHAH05OSPQrNAyFS/RchZuVa
gvldTuXRvTzY+b3CDFIfp0+G5QCR2Om7IbcqlzFunA/qiEPmGIevlVgh1dXFwz7NzIdYbv4wtiFo
QmqBiXyrMIN6PR2xn7HJ69SBNriqgytOx9pD+rOze6UaNk7Xs0rHMhbEHYodHLALzPp0rKTXIFTl
sgZkQ/HkxvdGqqC7EUvWnTG018KAcakZmt+14kkO5MMY3aXqQzF+DLOHpgZyqF5LYJjlkHJoOnuR
MMpObeQfcV3wsRtqPTNVUJIqNh77LM/ksanvUatcZPoA+Cx307sFN5SRPlqkl8cEoxw7zpRhh045
sWsYm7uk0srPMYqBtt62+r0k9v11L6HyEhvWls/6+YHBg9AIw3qbGSQSPX0QrW5rPU4Q58ZHXbpZ
WvOHUYjgtALe3njp5Z1O71tjcRAApsDhRBqyqvYh469VViaMxzwMUGxCNdAbxTr/fHm5n9+3p6Os
XqgIylKv/WCijGmCTVdkDBxMaZ8oNLX8oNxfHu2tY7h+qcWGDWq6gVjCW+z97kNKAsI7Zt1MxyCX
PKHxn0tT9p2kgVQY4glwXQ1fhTi47aTbPH7Qh+u4+hDFn6b4qPm38vgjMI9a/CAnuZ1NTlf1Tqk/
AJM7puVLk3xv6uts+Bm0gTOLCPB4svzTnL/PHVL2eAxYLiUXu/O/DsiLT9a1ZaLn0iL+/aUtH4IR
58Dvg6VgUlDDuD7EAma30pOiPQrzsyi6ZLbC8Nha6IXFe636ZfVXg/QJ2fyeciTmG7YR/hIsp9Ay
u48P+qIz9D0PcJ1P7Dz+QT89CaGwNC9G9JrnvzIY8qavEmZcT821JH8urXuzAwEl73KkhAXw20Z6
he+JfXn+z3IbgmVQY4uKMXV5yger/Y8YQjSG5FKgBztalJ0lfUKGX/vRWmNwU8lhgDx8Jl1Bl1Bv
C2B9Nrq7mGFffoq3MHm1CkgrFrQgkTsK36sLP0tGEzKXPxzbusR8QLyOy8OktS9YSFAoCtNXmoDp
bk61H5IZO6L0Ek9U+nK7A4hTYaWnXPfRfJs2X8zx5yy9WtIhNeFzCPed+iKArCjm8i4pbsbWiwvj
s1rIj1r2Yox0j1HGcCjbbdyH5wEMEGFyU5odXLlnVF9NDENj0FPlKEfwr5XwWaBy6kSQdDw11/Ib
NPttxaq0jWHP2rnKW5sOPOhiDgfIYRWSS1WOxJk2TscO/1Y0zppqP86IX6aa3+7VGEQe2sO99CVS
/H2b5elT0inaXVSk5UNS9Opd23W+owON/eMLm7IMdoHmglMF4rM6uook0cI0DsRjgyBtgXi1p/a5
6VAzs6sFiHZ5OZ0flIst8yKnCt1+QYCenskYJQfiFBWMhuStN5VdDgF23AJDnDVHmWxuaY7+RUIT
wePV1jGg58pSKUNrz4QrnxO5vQLKbKfpU59lrME+pJWmOYEkBE4cgM6cpe+4f//Qi1Kx87p5Qmt0
Xyep049w7pXZ2PKpPj/KF2Ydtzp1CxKndTYYxfy4nZA3SIqipQ2L78NtZwGa8nE0eqLHovy6PPHn
lyG/kblHyxQoMrju04lHdKPSqY2LR1mAmt1aYeP1QTG6ir4VPP9mg0HT56bS6CQu/JbTkeZMnUMh
ALdgoHe2CyJwjfB+O9sP59sg3FNV838MWvfx8vudl0H45AQdwIhAW4MAW2b83W2lZAXgojCdjwP0
8E8ZKMUbel8FivvShNGwoB/DvBpwvSHJVwXhR9EKiFdFU+m0SgCWgkRv30NJvdKhwNtiWveYRg3J
t8uPeR6x4pS7MBUohizA/tVui7D3iKdGR7xD8QuYXY30mFeNfl+qc+QMkRa7St9ttT9/8+2pggBB
BnhNOrOGCuRoudX+IPFFSJnnUTIpd2MIARag31hlZyBBNh5UcyCQcG/In9ZKjpMwgdMyLUArcqzv
pF7UH9J6/piWyQzk0mrV16lBpMsq00daALaOX+bX0tLGvYqw4td6TJ6VoK+9vlWUPw7RIKboJHM8
HuWKNYdMTrM6bMayPtLbCBBHwn++HMts43z73TJcWn1vl8vynVfLMK1KkDNaVR+jZgZWlIbTjYmC
ny3BHbxrFUH14rFyRbmNPCIRfRcZA1rgeX1ELEJxQWXlXtGJX+GdzU66WLDgVDxuPeRy15ze6Uhg
kbzTLmQmKMyd7hWz7QBh611xbLsvEYpf17Jf19dqqg1f8hzMTB5YsCD9SbudceN5aLFfccWsDL90
4nA9ZH9sPaksmnmAGygr0EIjvT99HqOV0QrX6vIYwkv7qGpDeT+bMdbnkfVFaGLjqZ8A7guReSvU
YXo09VB/kREMxYFw+BxHNU2TSkz//K5aFH3AJNIwIUFf31Vdi/tN19BSTYOwfI6aIvT6PJndyyfC
+Y1IX4T7F0A6wg8APk/fvQPE3Vbg7I+GmYW33Rwh+6tP5sbqX5bd+otjAAtSgBIA2iGrcydNgTmI
VVHBxCchgk1ZuZWpzTtdCEHZj/EfdkiWD8pYFKOJHPEFX73UoJnlPJZyccRerL0RO5EIcDA2Gonn
xxrnDF1eApfFi2W91eRWDEi99RKVjiCAWd48FqOU/rCQYLz8ic5043gd6k5LD4s7e9E9O/1GsjSH
RipYzZGLDBWPTvIPshHv9biZ9gWiED/LWj5EbTt968cpcsC5dk4nKwlS0cpzbORbAmVngNnlgZbq
1BLfoARlruKbsgWEEWMse2zC4dCpmm3GpWRBF+j8xcc8EZ0iG5SnkI28KyzRFdvB2s1i133GeXGh
fqpWQbe+GGwrRLjGQn73lr9r2knW9piuo4jL3aj138ws7my0JbGUby3xqimi2hHTtp7tUInAz6WZ
8v3yZC/hwclKpZ1DeLLguWma8nFP57rsxhm5z0k8ig34FTWcI7QAC+u6kxAKyTIzuuqBYz4XUhld
RaIwO5eHP//W9EfRS6NTri7Mt3VVzkzD2prjVDqmY5Y8+6Z1KON5PPip4gG1BO7eN/4eva9veRkn
jlb0+s7Az0Ge8cub5iHf6AKeLXIeZ6Es0WfHi+DMxiaQ9JbuUiYd6d6n16kchLcT/L+XKvO3Es6z
k2gZioYjrDvWF/o3pzPvd2E7aVYhUV4o5gdBMxpnlGmSX57gs/CQUUx8WinKQJWASnI6CtyCNETf
Xjwu7GAnldvsoBTSgODYNB7ZWvVTpWm9W6G4vnHtnZEE6ARR1SWFXYp4DL16QdDiVW9abXPE0hlf
uSxpvgjYhOzGbJBvqlaaDkaofc5FkIhxEQCexOvvOHWh+TQZmMrSTe7xDgn8pxS18UPZ4/db1NU3
QOsPpOmiLSVWez1ZY3YUwoZ7nLrMLzVdCCcoJMqHEt0sTxnxZR1KwSuBSOzSXBO+0jeRvQnT1o2l
fBZr8rqUYWGr8i/dklUgnhaR1eN6TeuxqtFFpYC1M2YMP+NJwilAsTqErYxkq2q0HO2n+5dRlx4N
WEJsgc7sNI3ZTLJebY4o/O2BdRjNJ40SoFD2YKTdjti6UhNHLvZZ/Ywwjj0M1y1sDCH/EsSAw7PH
oGl2yzFbqirFzkd/QDFCLhcBtIMQY2ZlvZSD7CVtvEuL+zYUsEDw0G8OO9ofUnYofQUvS5R2otYx
1cQNZKY/RPjwDtJ5kGiO0Ba7sB+82Ig9qHgHIx1ciLg75PAy8AlhjeZnHh5GNXebON0tgWKaDE7K
X/M1NxkPrRqA+ASvAsDYdBWt9nITQ2z+GwwiNtCmp6bRzheugG/vU0NykuC7yNOM6r6T5X3jT/uM
IgkKUnUfxlyMcOMv77Hz/JcKBw0yg8RyKRyve9K53og0q2rx6HezXQozBry4DCLeZt0KyhQcJ2Zr
PxKL7WQ9rSG/oO+I7WJ1PenGL0GpiqtUy42dT4/CwbA6cAUoB7umNpU70rctVeEz0Qvg5Oh+Ueti
zXD0r502rMT0JSGVqTFpbXHIy6i6RaZVomo4CDfqHEj3oZhGdgimWxpM1RXr1nebVJFu8L7+Csbh
mBv0yBc1mcqZk3jwfMXKH5Rs3rp5z89IQAb0+Knz0nagEXl6eumz2irNBFiqpFywm7Ix8CbZqB4v
f7/fjbKwFujWEHjSuz4dxSpFrYcZ2MH1M/ESK1DC1UUk2i6P8purjmgGyBraSEtNbB0U1l0e+qLS
dA/4IBnXtMK+ypgh2HUmv44ihD5FzTB+7PcU5pykblCwMeIZ9+4giW6YX2kjRj3vHJCcAhGgp0z6
BDl7FdUUWa3VgZCUD7WVK45SJMPRzJHtzqNA86IqfMGkuHcHEH5OXhB6CWgvO1HSPl2el/PZX3Ac
zAcq1/DP19OiRcEYY/ySP8yW8WKpODSXgVhsXINng6hg4bG/QMeJJvNZlyS3mgC3j1g4zqhu3kJI
pPzXjMXGaXwWTC2joGvI4oehRAJwupDiiGWqSJNwFNRidtu0L91OL/qDVQKEMM0w9rpo0K+EyTT2
AASFjQj9TQzh5DLAtAxk6KJPTnmGwufp+Io850qsDdq9NkSosePPaksjdjVVEQY7Mk8VihaFQtuK
KOGbE/JpUfZzsnrFjpIUL0m0yho5mRwUcT7HfQ+SKBB6/BVrQ34Yrdg4mPSdb5KmH+wJy3f38kI4
u0DJ/iB1oeyF6cwiBHz69MWYZW3baskxySppR/Uph1AVUzAa2n0tRVd61Ilbe/Ls+kRxhrt6EZPl
k/HlTses1bFmGunxZNgoOS1+Jg9DjHaIMRbqDyNSoquxoDgtzbN2hyEGRpe+Xl41c2TuJ/Qdncsz
cBZ9UpxkE/AwRIU0kFfVDAuRfb+M5hKyBWLA+DQpnysUhX8Jk6Bu7P7zDUHnDM48VGjukrMMNRw1
1U8E8AqVkCee0S94JXQUN0Y5iz6ZNWC60FCWr0pf5XR6OwgOE7WC+OgbXe7FIUaoCfplHjrnwacq
G6LPSeGHXk3fa2Pk89MNRTCcQ7Hdgui4ZJGnQyfj4Kud3pbHbmi13RiK3R0WDDEGhLFXqGPiBRA7
7ToNiysDk4MetUYnztX+++VPen4kLOpGXLggaKjCr+FivjGoNGua7KhpAEXQFGn3rWY4UjwNj2U8
TTb66OWhUAc0lv1G3piF8y1FUoVGPujJN5WPVUw6yNhEzOKQHeHWhHYOY2qvdlq/Ywd+iPvEdHMp
3jJVO6/JgX7g/DFFshpqLOuKNHqoMypfpnzPxaW6BKilS6RXZrs2UYOvgSBmh1CcYfgXaJ7alH1C
uxg79NgDPbnLy0R2inYu6T4q4jet7Nj0SZkoN0oqWn+63xZqNZoY0KvpuIIrP10j8Zz3ZjmO4r0q
yB9pk/dUnFTEe/x+4/o5+w4ANEiCwLdQpoXUvezGd9VyIQMwURYMNAtHI8u+GvhO5gXaE3WdfPIz
f6uZvPy+k4tgGY/Ow1KAWuT3V4t/rtW8ptcv3sM9be3QGCNHD9J0463OjqtlFDSjyXUoP1N9PX2r
PEl91OIG8V4QMoSwMYe7kjmxbcrs80aF6zx4YiwVLssbmY2DZHU0lmMkZdnciPehLj8pC7IWd5fE
UYFEvard2O/7RrzzS/kp0htbBmhf2UkdWPsgo12aj+bPy9v6TaZ6PcNYCCxQWJoLhI6n7650Zh2N
ViXem0E57XI99F20QOJrqVA6OxV9ax+LYXKYfTH+VepYY9qQksNvljwrqLa3meXiqNXs68BobbzH
c8+nVbHXzbQ6IDX5c9TT8AB+UtiLifbqJ0m5q2p54pgSlBttSLL7aC7Cl0r3py814u2HtJC1my5S
9WOVt5LDeY7/qtpXt1xk1rOUd5v2OsvZfToDdDFB5xBvQGHDQP50BgyjiONOLqEXSp2+0we440Mv
PSax7FjFoO0YU981Q41wn2IGTlUL1UbAcN4sp6yAWRNRF9Cgpdx6+gi+bsRykEMGkXPhWtGE204J
GreqjfEmQ6zvugnTl2Hu45tcREQQh8kS4kGsYLaRZNFtmjKhSjBLe6xp+196m6o7v6lxaE7h38dl
cKgJcvYxV7ZbEf24gzSKt42ZlddVpLSOKCC778wTlMp5UvS73I9U2ywy4VZSpArDxZyz3kC0Kcof
Lq++3xyxKINQJ18EfVBtX58n1SiUcVclUGwmRfBUpOh9XWlQ2oikiuMyarvbTLDqXZ3Mh3SYn9oq
3aUK3rdi32hXWUwTliCw9Z/of1o7ihrHzhyUjdP1/NDjISGBkFYRY3ARnH4dMwBIVZuNAFhcra6b
KUQzMYW6FJuAVKI6Hu2mV8SNG+/85KNSS9OJkpfFxbeW3otLYSwXQsaxCoL5CdGw+k4M460W37K2
T9b+wj5SAGUugiAooK3uVQScK14CBQWR9S9P6uAW45C47RBXIEo3TQjOTz+KCih0EUZR3wfTsLz1
u/vD1DlptXSSjnFSIvBN/5qaSDc2X4pBFdzKr7EmUKL7qZHkq1gJNScpEI6XhbHZyXE6PoF72wrt
zr7u8kioeRFbcLDRUDl9pLxBBMSYkNJBf+4L/2ZOmpXZj6wApxKoYvRx8reU2M++7duQQNpR7yHP
eRPQfTcLOESP+lT40nGKtMBp0T3dxWMx/GkJGBkkepaLyitNIoripy8miuhWJzREj2otBZ45p+aX
Du32QyYUytPlfXwWHBKZMQydKCYQqthqh8TlEKM7jI6eWCfdfZTcdFaNE6BlCamDupAiOrTYXRm5
92tYwhuDn0NkcPl6U4+kGkS7ZQ2KmBMMzSK9zY4D+nd7tBf9Q6IZNQUJSYK5ib+V6A6V+CyaYen2
TSphU1D0bkZR3C4HzXeCQJ82jvTzsH15KHDHzMvCKVyT1s2kF7jYw+wYKWpzRVFb3BVFYe0TnFHs
hKbRVS/KH0JtdBIxRrYpSg6+nG6VVc/BYDwG1ZFF34Y0gkTidBEoYCpx+BnSY15Jd5MYBXeIbSou
UTZIJqkqdimkjp3VicluzHH3TpN8I7g6319EFaQOJA9UE858MrI5SLhaekjinfqkqkJw1cbIZglh
2e4Q83JTpdra0r95a4BaIKQh6Yi45KhLwPdug6XodbZNVqTHqcxrdFhL61sdCtjRtQmly8EUgXdQ
OYipmLFIm8ptRosiweVNcb7LTx9iFVdk1IiSuu7So5BEglfpQuymRRx8/ONRYPfT46FBCwt/jQ/L
WksSkiwOj/IQArITJWE35LCYLo/yRkc9vSgow9AyhLeNCiA119MZjSZRrdopD4+BNey4zO0s+ZQq
0Q6ykjdqXyz5IdauW+WTOuSOEas2KFrbSrvdJOA13N0b/oQgc4RRoWi30Ys8J/dKfq2pr12g4hj/
JIcf/RFbiQTsZTc4ZgPUpEoPROaemQ8fYULdmkH/qay/FZikuXX5HbnjP/9eMAC5A8E2cBGsacmw
frqgi+TgiKnKjZkJMmYRzWbEs2Qs64k0QRGiJbiwBNbxNiKzIxFKFR4TlOsPpTYZjg9F7zBZhRcK
RuDi0VE7gxlbjgGY7pCnsmSDu2g2vuhvVudC+wLgDHiWZG51OzSoelgdAiPHoY8Vmhu4DYpLhfTy
ujnf/JDLWDfLCYBe7foULDurDyIjD475XD8P4mw9VY3RPgscVNigRAYpDgv4wx8PSjgNSoW4HvDW
OqAPG0BUoYm20Cw26dWMU8QNyHIMWPzRSxOh3xGJblmdnr8oKTETSaqKnzbs9tP90ahjSFe4zZFV
ASCo6bH2STTndmfmo7RjGQU3UZWl+8sv+ubDcbqYGBVwEkATEHPIVJyOamX00aqpzo+tdZwL35FC
DA61FMmxzC6gGMyD10HSzp9HQLji8JwKZHOq6w9XpX8oqVXpyX3bXaHcYhvmYx99UyvL0afpkEwH
ScGeBv4X5Kys8JQhtGPlScrulPDesCgDB1rzqM+SN4mA1psUkcfGjrhWrSjz/DbbN2hl9lK7a9HL
NJrkJQP57E4poFmzFiInbLELGurhcHlKlkzp/YxQkqBCh92ssSBvQEiezogxs7fFIRo+5FwOh0rE
GK3CDfIgFKJCbw4RhdboDTfr1K0j8i1qOxkasVvASATti6EDpYTToU0rC2cupfQDSpmy3aJA+9Sl
2kMtt8EVBi600ALm2jcz31VitrfeDeohboGSZ/qEXlafydjy6tF1AWjAyZPM8iqOTAP31qc5w3dr
9D9dnqyzfh/aEmT+5qI7yCo683ocxyAJ1VoXHkm9D6iolNcFcKljGaaNK5RafRC6ZpdqYrkTBgKY
aRRN11cF6SE2I+swtlgcd5TU9UnGb7yXlKfJ7OtdWwTJQybH8sZyPwv0FsQOjHzcSThBaX6sNlkh
WFVn9LXy6EsBiYKsNh5MguILEPNvgt8hQ4aKgSPKfnEXzKZmV7rVOcgP+16FT5XDfUUZYhzVjXbF
+igFtkdnb0ljFwoHleLTD58Us1BYxSg/+kUQurEuNLsuCP2NytFvR4Ejg78ZJHy6tKejjGUa5sO8
eGlMUenhv8e2q6r26vKSeJNheb+KKbIBvALbrbxlDut7oc+kVGpTQXuMJavy9FqdnBKpVwjR4gvS
ANdDoiRuYqbP+iLSMTWdm/dx6U4jqr+W2dZukY3Jwcot6Rq1lc81Nj52Fz6FYRSilWx+jDVx3PVK
XlxTZ9c5HciAkFapHDmQQjdXjerW8jPtEIZl7kizkHgUZzVHFTMD6c4W2TeMqp28UtVnM9FTR02M
yo1FM924uc62MxPBLNBR4HAlDn1bjO9iyKgcZqvFJ/CRWMfVPATfncnpryKXMv/N6BR34Q6O37H8
1r5GT/7GFbYsmdVXWOD1AHeWciRZ4unHRmm5lcO6lR8BfB6gcaq1sdPVvUS6cPl7n7HF3l4T1AWK
VDDRQXqfjoTtopmx++XH8tbc6/vkfvTKK8mDam0HrmSLXuYo+/JT7xqP2t64Fnf5PtiFtuBdfo71
/bl+DPn0MUa966JerORHZIJtDS24VPumlPta1kGVbqzx9U4iVgbXssReRCZoiaxeWVWWakqI3Noo
5dqdYQafmtyyNrLv3w8CdpqyHhfzWviWgKqq/TQDPB1hp1hEceSCYo02XmW54E/WCcIkQCDo9S/a
dVw/p9OmDSFarnOZH/UuwL4ZsjV60EWwUPP9HWoZ32gNZA8VmDlHSOatxXP+jguW8F/VHMraa8oe
xeEJIiqjV2KiQ5+ciiXD2nKuXI0C2GtBGWDAu7TXKeEpp++YpVR+MpQnjlRws86egfkeUhLqx8sr
8E0X491c/mscauCIgFALY8+fjmPUaGOA7ctQZwR/lLZmtx+K8lHOtZ/irEnIUurRZIcTalGQ6fzd
NOj9nVZGpYubkn5ArLDZVVI42GIvRRyR7Q4NQQCdgxJ6qpjuSf68LI52IgbLjhUYz5KR3MViYu2s
qvUmhVJ7YQnaRlazCoj+9Vb0huhjLeDstYbCBHXcb3PeqrKCx0ml5FvzrTTYoDZSPpGtBghVlpJo
/tmGfhtXpUvEKU5URYv2dDYnwJAGQuYUZRpJ+5hmaXRddqR1rZoFdloZn5tyyxP6NwsFVAooZYpq
vO4atZCoXCZDFaXH1lDDgz/NJlc+/Ki3dfIfP8b/DF6Lh3+tiOa//4s//yjKiQZu2K7++N/H8jV/
auvX1/bupfyv5a/+3//1v0//yN/892/evbQvJ39wcwik02P3Wk8fXhuchd7G5BmW//P/9Yd/vb79
luepfP3n3z+KLm+X34boWP73v3909fOffy/OHv/x/tf/+2f3Lxl/zatf8x/hX09F14avdf7XS/7z
r/+Fs0b9o41+/HXLH5v1L3t9adp//m0Y/6BzRLhLDMnMA2z6+6/hdfmJYv1jqQMuJ+zC5n5rFOZF
3Yb//Jvc7h/UK9jK/D0O3zdXmWYZm5+p1j/ADUAoo5tPO+7v//PMJ5/lfz7TX3mXPRRR3jY8DAvs
f7bzIi7GxblQ02BycUatUUExljFtMQeho2hh85woRoK1i6S/9KLqe6nSA+/Ded19N3H/foj3g74h
5E5GpXlDqYtrm+E5SVaxIIVqPyXNiJ006XZVdy9pt6nxvbZu5/iDGudOXz828oeqjd1s8dy10p0U
P1f5kxolu3742mmDXRjiVVZ/p8vj4VVsJ/0BBbDUGK8yGg969wiBwet9lA/VwIniW9l6riQa4E1i
EwzbFkwDtRmdqcv3fSjZpUh4VO5lTHxbaqKXX3eFwGOSV6+7un+UmpMPGYzYMZ7Mu+i+sjs7s+ed
4BVOfSxd5TH9VKe25Mi2tXHznZ5r5yOvsq1hnAXRB8tDw6jrbCCzR7/+EkixW+XRr27UrtTm18bL
Lt/u0rddLuN3EWGh6SB7FIYEOON6leu1O5qzduppe/9QXGHx6D1dHvJsDZ9O75qPOBXFQCuBEUPi
zvQ4O6o3bKQVvx2CwH3hXFBEWOdUUtfPUitTDB2NH7NJkKI9BBUCbsWnLP56+W1WsK5/f7N3Y61W
S6rVRtUvhdfgPqf589PcVx/rw3hT7CEQ3QevwbV8VLmSbvLHcB+0tvI8xvbw+fJTrCrzb0+xOI/B
ZKI6ssRnp59RTZuujuM0cRpkfaUdikshupN2P7mlboeBHUm2vIWZ/M3SORlztVozqdZFPNgYk+yp
x7M2bzEZCEa6TUUyextveD4aASd1L41CLdHZ2pqaEpSQCYjiOkYhqE4gp+NjYEFUTqZQ3+WFohxI
3Fovn8vsTsVncwcEw3zBDKo7NJVS4drddEdScfkIdyp5nRJd/bNVx/FIKEL7j8MSQV9kak+/gaQJ
EudfhI6mFi4NbZEehBX5N4owAejzBXDQ9Ek2jozT+ABNx8XqEKAwvCL+AcZyOqgoZVYqyZmODrzW
2JkZ1B5xT3S4PPvLKfDulAC7zjtRVqVSsdyM62pAOlFQjcxmAh2NNweIdb2jBK7n2nMtQgobi8m4
oTMF7j+pdSOi6qpvZY/rJQ6MgICPXjWxF6hj3FtO37St6HEgEicdZJBjbqyO8k3T94XbyTOiBMjz
ewC9kptKE+PdFMgGi3CMPzRt7G/I/qxOF6oI9N1BZgNdA8BGefT0QebCavMAwxGvVfQZyNpc3cRl
VV2ptfmqwGE8AGCNN+7gN+rbuy+wDMr1u2REsJ34Z/X2hVLErZCHDDqN2VOZdaIXdVby0ZDj5BAq
Sp3hzTDNOxVfBEJh7NtGOwJ1MDkmtEXVRnB6i9y86kgt5RSgySxBskEwbNJaXrSXxbAYqrnyQuSR
EO2Zkhvf6BWKk7Xvib75MxmonxRoMUkBti2tVekb+c35tIBlo8VvwmHFzJgC5em30Ga/gvpVIQkY
W1Lo0KmRRFtPe7EAWFWEH3I9lgdv1uATHspyBlMR1tWLgf6xjlH3MHM4jpX//fJuWTF/mZg3Ih7c
DwS6+GedwarB0Ah9Jfd4dyvIFVK/nT/EoLcPOWDDD4bWRpUtqn35v7k7j+24kTZN38rcAOrAmy3S
J42olCGlDY4sIuBdwF19P2D9Na1MspmnZje9kBZiFQMIhPnMa6iix9P4AxMAx19nnjUhFtw0yYOf
57kRDqanYZlXz/MnaVqxXF95yosTdbkdUW70F/0qygbIEJzPHSp1nTd4hbtn60e3+BDmT8aQRiEC
img89ZOxTS3cAX0vpnoBw+5AFxpPFb8LVgi6qpWNH9Zq7hyUoaoUgGCnrtQgL2qji3ASnU6w0oAV
yV/Rjz5/wnSyWk/RLNhXhjL2aTx5mwlLd8wLUETppMCevqnMkPbTcCyNyEKvD6o6vrz5Jol9YyVs
aHwAIYYrl9Gyw//cjMtz8ZXhG1IeR7fqYtVVtdV14ODdfUJpj+tP5Bta4CaaX4a48pVeGWrBpnK4
kwJSIr2o6+ido2TeIUcPL/GX3tB9GayGWj8Fhmtx7zKb528F55a6IzxKVFZeaGwabV2PtZNG+6lJ
fkyBTNDe4H1MC597mRX2R8q49TdltWXodmmDNXjTrBCU9VfDiLmIh7Lple19Ua9cFgBND7iPCwoD
r55LMvRgcZrBQ4v2UdclP8fMst8HyjnocaatEgw4domQ5U0mumBbaI35yaCQEQ7J3G3HQSJIH2nq
pnX7ha3R+92mGbrimM5tvuvAx51qruON0c/N4e2d9fKb8dQggUj2yJv0ywZhxvXlI0oa7VXvzbdS
ogAzqlrfZ5E+XVkey0q7+GaUQJB2XCwfAQUs4cEf4buTxoE7SifYl5WtPvpNEifbGrTh01RFXYLG
lZfvzMRI9+VERW3bFIlzTfX5wsrg+SORFFNbX9rMi0zr+TNMrkrTtjSjfdEO9WM5ROl7e6SRVonR
StcZMHO85B3MvVYdVJ6fBfsJSppd2ZvZ1/FHxxe+++ThmBxvkgwPwpXhwTZc+3Vd/k5qMaJqaGXY
yfddb92qvkm+5U7ilHsvp4mzKz0Hgq6BgNGVPOXF9cbi47pdMHLUGBfu0fl7dWhkoJLMe0VwA7e5
oqttNWLe63rbbZw8K2hYxNPa0cxyCws4WxN0qN2/Xkok3ED1IAOBU7jcAC6E/9lv2QDB6PVbWWXz
Luoz9yY302uIwCU8vVhKiwYQxa3lxEWQ5vx1E713ESfXtb3IImetrF6sKTW0yFiO/npETwTJRUw8
utKrVm+/5CuLeIEELgUUgJMAic9HjuhYUFXGeKqxMxBFGPWsMA4xNkZaFWstL/RNXsMVwKm6DEsq
3Vdiq5f3IPjYhWW9uMvgVHKxftnKLZaTMj7YqrSOQ9XqYaQm/aFo6RPJUX15+20vw0eW1dlwy+nx
x5YdO5HrPpq8BzauTzcXOxSlu9l2IsZb906k1qWRpVfOiVeOJAJWSIXApZ7drM4Hza2eO0Shht/F
fr/pWu3R4yjAHmyoroz06uuB8lzkIgJyIfN8pF6YZueXBq9HarKGyBKCsZNfvLmPjlYe2R8cff76
9oy+fDkOQBpLWBsBP6TafT5kak/+ENW8nDCrYeclE4k2EdqmsptrChUvNwlDLRsRZwFyjUteuGbR
3be6hOZ3kpR5qLslOb+c0dsYHKvY+A1mVrkPMbAET/72W76cWAQeF7fdBVDtMPb5W45zlgRwr+KD
JfzioPlghTKzH+8bb4kjZRWt9XHOr4Vgy289PxXYFMhULUE+m/RFxTHxM8OY/PhgVEb1qHX0QrA3
oCIdogAw/nbNIvsUz15pAYUSzbxCFs84ZlOg1RQBi/gLHojXSgHPXLOLZ1r4iHRpaM8g+XyRaHNW
j8WcBsG+9pFsHOwWzkpDQOqKGgX/CSmCtmictUnH9xC0yXRMBdmaG2s4u3p6DSohi97nKcoQnTBK
GOitOtbJMD3lXtJszKKMQEBXNZgOZ9zIKKkeMttXB69I00NWTCNk66Q7oOWePxhjZN11k5UddUuC
Khn6+jhONG6l33lXwoqXC4DDES7QkmnREHAulvlgy7IBjAFGQYl1Y97PRJyd81TU97K/xu19Zawl
dCHEJT2goXhxGYzQXJu8oUsppSfuahU80fjQb5BJRyajyj6281WG4Sv3LYgtINS4RrlETpf1E4n+
wRwDMcH6ExURw4r3bidGzMTxyUavo90jt4uIeRCka7+zvNuonKIrU/zyKuARuAY4HSAEEVKd77FS
4osym8A5Ux9DacMNvmmqjtfuNJsbd0ivqR2/PLgQs2By6YoDmQbdcz5cUUAJrbDIPPjFpI6GJuu7
eTT722yauitFi5d37NI7cGkCEkkHqM6dDzV1k5oGUYjD6LvHuIwaZPdyb23bsPdbZpNoPoo+ADNy
17U9JFcSpsviDYH8UqTi/AKSQyrnXEwsVChL62dNHqoSWkYxSf9Qx5bYlIHVrFjv876dcu1722fG
xsd3411Rao9o83pB+G9PUdAsnOBkb9CrUfo7nwc/S5x8xAbhUKCF4Gb1uDZybf6issG6a4Sl96tk
umaFtmzM8/NqGROFDxdgIlWK5dv8ceNHTTLgDeNBkrUyuYmMRNwRwA5X1u7LxYTyr0FHGaQWvcJL
AD6KeUorajRhhgJxicyszb3VIPMPx7C7Uul8ZTEtM7hwR3Am54Q4f6GgsQZ78LLkkJUtmrWR8zHT
Kb0hCaPvDZKqld2X2W1S6chgF7h6v/0JX25SXpRI0SQxpPr5XJH/Yzoro1Rp5FfJAZJ4thmjutzW
kVOHY2kd5t5rr+ycC4GhJb9hPFYoPCqbMS/PJU6ZmuYT6tDabIn14HrjxtEbuRm0Vu7ztojuVdUn
RyGmYsuVla4MvxN70XV9WKsGV0Rdof2rpPyuq2aC3lR6+6lzojVBLvYMMqgOpUbcMIva33V6Eu/g
9o930axhYUU19pvTd++B4zef3p7HVw5cXoxzlq7ls3DUxV6IU0O0qmiTA03QBDsILDB8jIxCERUx
IsTNDQgz/TiMnVr7Iz8cQUyv336GVycXuwjuNVJIFNguzqVWG5QB+Cs9jJFRb0Zq3evKHC0/LFvj
M8DU5J1Ww1KmTFfaezA03S3YBf/JMPppp/e+2Jtl/UUN+bxpBWJOresOsCkdZ+9rFuhEG8Nhj0D7
WBhkoX3t0I7UNLuAnDB8s/i9uWcVO0QIrxn8vbxAaSOCodOX04a4++Jor/NKJgInaNR27WTbVUax
metJ4EISW2sErLEmqYrp29uz+doRAGCGUw3WI4z55ed/7AzbSLQe943kULvKCfVyLKn+DtY6aJzy
Ss72yiakFr9QdCn+egAYz4eScauMpGtYO1ppIFikxzcqBjVrWuO4Q3XkGnTtlTMUMQw2H5cuwniX
ZPWgbBZ9Hdaq0Rru2rIbJFCQFryyHF+G9zZDcEcha0Jh+fJo0Wb8h7R4Tg4ROJg9tRKxAuo7rNqM
7LvTi+BeM4dyzb6JrgTar77fQotjybh0+C/ms4uTvkpMPzm0hg8Z3tDKz5h1Nle4ia99NTpTz7Kz
y1l2EdZNSJ9S6tCSQzIGxqaM9ehumnptr3la+t6N2muKya+PB2iAtGXJ8C9OGHRN8mZQzGcvkw34
nHJrAupa0SaDjInW69vL/7WvR5BB+5OQavHkO1+TKSDQOPAYzWuN/AbNgHQNeXfej+m8aozpzq3H
p1iL/339gKmkJ8YuB51BHno+bEAbqIkKJzmIyoSRmnj1NjYyFcbRpN15Unfev/2ar04qrLBlOLyr
LptxXV3YQd4LHD8qA4j6nBW3UcKnGwIKm305XCPiv3LbA1RbcMDLpUt8fP5+VpGVvqzJfah6aqsB
t4n92BI2dhBODppul5sAqzIqroHYD7omrgQbrxxqxOMLN38pAL9QfUNbyEV2yU0PFe9GZcYZ78ek
+TrSBdy/PbGvj8TSWXRHCMovdoegjx2ktcgORp9Em1gGzb6RdM4poqZXtvtrd++zJ8Ci7oFQ7+X9
AMZwNFqq0Aehd+J7as31YZpqD3R8gmeRq6pDPBb+3VDO0YpgqH1y+vaapsuL7tkC6gF/jhDcUrqF
r3z+ZSsYGEVkTMlB12AM6i46QsTpQPnzYN4Kr4fI5uXGnrWPNHQhylXsWoJlEFV7FP773dvTj7oJ
450HynAu6fKiiQCrDrjj+fPYGtxgs561vUxqwwg7T5S/88423nmlJ+YdZcLJ3ndVav/Mmiyqd64d
DbdjPThf2q4aqTq7xge3GJu7bmygfxhqNB8TzeuPztBbn2ECp3o4YVn2MPvU+0I9FZMIzT7uD376
pe+Kk2k2CouJWflb+p75r0gWw7iBR+98wZK99TlGkjWJI2Lv1XwylZHdFx28AnD62im37epBs0SS
hMWQd1OYOvqUIfFGYLquIzcVoYyxdkVDu+jWPSaRya0tYgwYBg02zbaha5uFEZ4CO5XUFTGPAwku
TJPWZ1Cny36UqOd+znPJjZuPavjuV1N25yMi+Gjj0yJQ5BH0ot3BikKlPBr1SJvl5hoHYPdWb4zq
bqxNtOKsZMyfzJbTsGni0d3Rg+TZkDZTaTjZot3glRF8q6ey/ZzPaB+uDSfHU0S2nfah47FRL07j
3FjPMje+5HoRf1BjKZH/79zUC2u9kx80p6zgJXiTP4azAo2ZGYlzO/jVL/xtP8ee5jmbMSuMp7qT
xbg3J1qx95Tbh+81sPdNqkOZDykVJ8Y6Tjxrv8y39w4R3HYKB8QSb3yKO8UqV8Rg1Ghtr91YCFg/
QlFNv3vC7LuNy03zxS69IcYuwZ2+BEbnekf64DZCdr307qt5Et+cVEbBodE846A1jVVg0tGre8xq
W5SY8qHIQzwtm2hXOCXe7wsPACHjEriP5qroLhjd5kOUDoYTNoAgjM2oRbMfSlV4XHUa6oJrTQbz
h9yWdFJVVPrwDCDroGcs+uJTblXIXIH+7Pa2KMvTAIz1MMOfXaOUqN9hG1ydsI2l7B2pmvaD1/f9
+6qYazo7bZB2YTYr46MecZrsm0wlt7Pe6A+IGed2mEYjTH5X09IxnNxBF7tK6vFeubU1raJ8Uv7a
aN27cnLHH0WN5NOqs72oD+Oh7up1aeoZwohOrv8Uc5SCX5pn3V+bSPQ+mUPVf4/bNAkA4sHnC9tG
r75Yjix/BXbWfbCcWX2bdWmMLObRWtuIu/Mk8ZC8S7p4clbt5DjfnW5o9FU01nqFg5+vDSxDARBw
dJoPqCcg/+5HHF+rQjnut7YVUw7rWpTf0iQdko0GPP3JTBGelfOQW6HlyypfxXL5PVmSYZYAVMg+
6ENpfC8zlWW7AIOz93SdYjMs0tJOVikpzRryhf1ZosF2LOopQdlQGlgLaHHRY+Ru2sXXYKDIinCE
xNOiklMsN5aJV4zg+igBVdQThc86tZyNza385E25EKEIKnaSLWlYrZQumnirCjVNm0xIhVHHNGc0
xBI3w42taB+gz05FaI1evOYYaH6U7Zg/alZiH/IyMJNQFyA8Fz+E9hAMo/V5Tov+JzpYQI6ljHva
ZTKN2lWbGr7EHkvTgJeJTH1pBj1IVyjTtl/jBPnF0Bxmv94iY4DmfKK6z8OUudMKullth7GV4WfC
c4t8LYCe2lSU7ak+BCrpYBKI/D4b6igP/boZgXjmnXNK9Nki6a4glIR10YwPAp0kpKGrgQ+qWLpb
tajnURQGax6R/KBhFU8PTQJrGXhB0hWIKPYOS11W8oEDPO5Xs2Ohz2jPU/xtoNw2r1h6PQ2Rvktv
+yQdv/dRIb57kzGYINKBnoSoKwRIJqVzcJpafFDWbQm59maRgPuYKbR1wmmIKZUPbqsbG3beCENv
UumK1n32Ptfr7odTJTfdLB8BxNtqWyEdAekvgsR7SL2m0teVhi5qDgZ1WEdGQwE068eqAWMkS/FQ
CRs6iVF7xb405z4+tprwvDU9LO29mi032chkbk6tVOIU+D1eLUzmRxw5b3MneCR1TJK1q7hskN7n
5Ej7Qt0iajFjGswC/lKpvpKIqbK29CxG4deNUbRY5UUezRs/VabcqFTKj0lmxV9Soxaf+fUYHlGN
4jvN6RQd5xg51VBqbJaQkk75u7QjU4VGp+WfctCRn1Sb1S0vlY1uaEyol6wDTSviMCqIRULROhNG
gbPlnPwJpcwMLevbrE5t1vaoYRtTqE5rNv4QNDEuGVHEYhIpCpVI3eBxGdAlGXDjTDdQOqsOGgzx
1Zy3vReOtejESoFlKmFBDQgX6P4YHLq2NL70fYxJZjz0fugaVW6sylgbbljMEDg9q/J6/GaGqlq7
ZTd6YWaVHZxPtng4FW75Ja/r9l1FgAhTzgpGzA4FBeeVCalcD4cK58GNWffGkyYc/w557uA/xk//
q/H0AXH9/4yn36lv+Z+A+eW//hswj0LdX9R1wczz96KjT/7wN2B++QlpHykRZefnXtl/4PKG9Rc5
NpVvhP1glTpLVeg/aHl+RLSPgycoykVjwTb/DV7+EroOTodyKNx3Hg62G7/5PKKMnxUZhxjGhlN1
H/1cqX3UWMl3o28an1OvL6gyeyLYw63KDsM81BuvHK14w750Olbu1OyleScngT9I3aXxKUcA5GRh
3PIuyQPzkf0iPxpOG31FmtTalNUQVlxf90apT/12jIuVM6X2p1gb1U2n9dpJM2trLcdo/GSA0JhD
H5DErQBE/CPSxy3xS/dejmlah8hNQ+o1KaWK1eDM/jEnDm23eHVw8A9DfQtS1vx/IYLcyR9N2Za/
u3PWxzl75P87ugiyd2+t7/2vb83P/3Nos4Uosvy5+7Eui2/ZP//W/rn4n3/Xf+gi1l+0Ikn7EQkH
DonwzT+r3zP/Av5Dz53VbEGeX1QR/qGLOOZf5H0k00iHQADjS/3fDaA51l9gaGC+sV5Jy9gG/2YH
vEjel7JYsKCRFgdPqCvnG8AFixjh86MdNEflqLb77d1slA8yKY9xVQ7bIcrKnXKmT9C6Pv0xgQ9/
521nvJGldnuWzi3yxVBlFjEmLF0Xws6f5cigQ12wDKLk2Kdt81DpbYCT5xCVj5wm+besENoJ6fpy
03vAu/CDH6d+RduXvAVP3o0oStC9dmXcJET58WpRoLuRosiMbZPp5ROGgbFYexY5haWUDXG3GpO7
Ccrlb0G8+3Ginv5bS9TOzuZRrSJDLXdqqu7cyoh/FE3+qbGNSq24AzUfNy9Te5q0Qj5kgdwVhUJp
37Wg5vXmgEqfo9dIYgkt0t95+Oj+PVP/6rr4X7rrlub9/3yr3MhGfv/WybPNtfwvf28uDVAqm2Hh
vhmgEpft9c/uogz8F+XghSfK32xBFv5/dheXThDwf8IdRTyVei4b7x8uFjwtrpzln5HwACjguP9m
c10UUBgCqQq0Q8HPUjVGn2MpaPxRcHdkCrY27voHagvmJi7dlAhu+tlncvhZ16l3MGr0TXH8Bhiv
2+06MVr41QrqgVkrY/PH1L2y357tyf57vy1Pg1jfopvBaWMs5hznT2OMMstFNKcPQ1bNYaNZR8il
2efREWZIRNfsc6Mo1gqxxm0VzN2mEoZcSyPYa3Px1UoGN+xaP1/Xud9+HK2s2fWNXR8oJ+gUVKLx
tuiDp1Fq14rul4J5z89NxXbBndGLwqD1/LlRmO6U12vJg161ACx0th/Yxcxo9TXHbvq+bPr44M9+
d+zMPngofKS/IjPNdkPlDDcQMJsfKu/bz1UW3TvjMTeMX1dmdnmCi5ld/H0XIc0F73vZNaabaaNK
yxOiJKCf7Lzqf+O+jA9i4zobuu3ODcIoWALqNd0/1WrrevYQcDZECKAnW4u2xZU9t4f3RVy29wiM
lrs0kOSC2oC5iJ4X21H22b708Z6rOxXfBqM+gThYoPxjcE114dmZ9c/X4Wh8Vt+FHG+i7XJJJpCK
5l6q4f+UWu6A8aPeWHY4Kcfe+ih54FMmcNF0xHxqHS0ybvpO/15T3MHHyai6lewncpIOozAvq5J1
rLX4vT8Dg6JSNat6rrQfeaL5iCtyzq8GBFq00UFC3BPqVzG15LSCAsnHyvlg9UFImcm/rWvZ7WYc
DvWw7hqsnyMM2ldaleGGOFlgdvzKyh5dr/aTMOrrey2YtCdAe+UPZ0pyuB6WRjmirUTxNQI+sDbM
7hffqzbCrKPUi1qDH9yDozULUn5ZPdndOGyiuI/UkZS/ubJezps5xJug1oGIkTqz/YF4XBwLqILW
bdzK8sNsAOkvyN+3nV/ZV5yZL0+fF8NcBLe2RRrul6L8QPZa7bRkFrtsbgLKcyW2thCU7ipDfGUF
ihVFhvxzEenFx8BSH3Mm7+0d8sz1+GNJebBy6AcuGG1IUKiULbHAHyeh7Q1jYk1udZpzkJsKjbb7
cqZ06Pqljy2qka84xJvdMJL8O/1g/EYbSruloJfdpM08hwWAwqNdB+7KIb3He3To13LyuncZhYJ2
pdXWz5GkYWfawz6PB/ZK47Y3Rp4ae9fuIIRZfok5eYOkJhTYR6H34108TtW7xqcE6QlUp5yq1R+C
bDBO/IEuUyf1Z3J4/0oX4QLrwtenkU2fH4ge0Gx6bRch1zi5FojhMTohDhSCu75LmAfsM3B3hTkx
uEe36ldxl2zlUH6ooW69/SkuWBPL+HwHnIcp6qPb8kJUpTJl53Z2ap+iGWlPJ9I8Znc4upmbI2M9
ZTRpIvlBaot/gHT90E5HtM1ANa75d2S6jDS7TdNpuIKjeLEplscCeIS2A/gUcCPnK0R2jgl3YLSI
+aZHtzONe0cK+/D2y18c1H+/Oxfxwlh7jsfPB5lEGkWSYsWJUqC1c80hHN2yOaimu7L5zptwyyQ7
SOPASAQttoBqiTH+XO8mHqWtDQPhNCd5vNLKUrQhKgRi3QIQ/IwB47h++82WX3i2wWCjY1iJ8exC
dgKpfT4g2h69ygyrO8V2u9H76d3YGqsud3/2sKwbyA7Aj/IrY76ylGlNgSYgVAIFSlfsfFAQPCld
3b46jQEltLn5ICYoP43a5WP73aM4jy3ERpHQ6on4bZr5lY7Qy3dGj3vRciN7Atp7ad0i3dxuqSqO
p0HDI6Ev3Ol9Sm2dOng3vGs78zuPZB7BZvbX9vDFYkUeHUgMtCNsKcA5wYk5f3G7UC01XKt5B6Ns
vtcruco1ozwOnukkIdgT/FNbOW+qqCy3c5pHjzRy+i2pfr2vla++cR2VD0lUX5WLOs/nFqcm3FZY
e0QhGJVg3nT+YGkv2dlExO/cbp7eK793jnk9mKs8b6MP8wA3aswiNM5Sa5tVwY3XYhqN3P5PCguU
57xC7hVBy1aUIEJm4N/rXGcd1Y7L9QBBbvv2or1oc/K48JaIRHlaUmCgnRfbRDMziGMpwuokcxCl
ilDr1a3h3AXWtAZou407cztoGnKJ85VPeLF2AFSSkduLjCQxOmBZSkx/btAoLoqkoX7zbio6sAaT
uzdBBYTZoI1hlRnOtqTVug/qa/oxFyfQ87gQRAGQkHpabNXzcY0MFIctxPzOGqRct22J6hhScSuK
YddM3ZdX+ONIoKqG2CEQXXi5dExZDOdDAeg0Og+h9Ycp07V7b9Bui1mD/w27Y1ViiSYme/xy5YOe
v94CgkN3xVkYTFwv0GMu1l9OyiVxippPuhfMoZWXPsX3ds5DzWoM/KPmfENPIj9YtfIOuLtS1aL/
UXqFcdTnxgjHQeu3UZ74O6wG5DV50gu9m+fHI0I3da4ZeA5UEM+nxBlFUnB/Tae86D6VBroRsWok
lMApgDpkOShyTTLU6co8IaYx3EaxbO+lUrDZZDbckNuXm3m0EwxZKnfju1O2ckHkNKEoWvHF7ltU
9Odi5ScSiUvpVvdIws13TWqjpDPaT8pHPDC11Hi02j65dhqfH0p/vxzQVcDCSLOx0C4OJdmi/6TH
/Xyiw+WuAkuqG4s2yaaa8QkMa2GjMJUb7THxv6s8wy+wGlGCVfl7FtEnc4paayXyWf14e0mcbzSe
asl/0VhYJIYslsXFRgNE16cqmvCs6FLrp+OrYg9zylvVQCM3QmrjFx+8z9aI9GuRzov5YGQAoIRZ
FLjg2l6sRd0b7dIpSuMkIy/b0laKV+MUGFdu+hcrnjME+14KyQYcIcTqzpdU1MXuYNR+c+KI63eN
5TzWbe2tUWe5Jgp1vp+XmUR1j8nEjmShzzwT7f6IoYERLbi0sjk5MEyeHBw4Nk4R3JgGWIUB2qsU
AWWpt7/eRbS4DAqTdcH6EzISu1/S6v26GntuA3UC7VZu8UA1H9y6QMO01LoPCYfPRkzT8FmZi3Vm
22MkJxb7YtfOQeGN8R6ERAJ43GuvnTTnN90/D7bsYWge+HpebOV5GAurrdCJg7RFACJN4ysdWXUT
RdZ8KOE33kQp/vTcaYCg9Ko4crUklA5Sc11QrBBkYdvMduKdMyfmMWu772Xs/7ILLV11BbX5t+fR
XkKh/z6M/37cBTKI1haiXqzI82ViFjCFNatqTo05ONu5HkbkSl093nl1v/WhkxzZpPnO9nCRBKo9
nvreR555MGfx1RVAffmd7cHAXvU2str4niyr++7UiI46i4hETrX2l1nI/Bg3UOzTOpY3KD1Pm97u
zFVaOcGtMP1iYytZ3Tel/lWnh/CZgwGkHepF3j32y1x389DciyEKTn1X+VuRINih6F4cq9quafwW
7koqTI/fnpvnYPhibjgeuK+Ws5kldrFRfXdUuduL+mRFLmo+yMSjZFXbRweW+dGVpXPb6sLf94N6
cMp5foxyP/iC29pTCpV7y8nbbVJKwKHpoGcwBel0j+eSOGIlUHx/+1HPw/rnrwhIH3IVyTt8jEsE
baIwrMCyvTplk93tgymr6KCbFR44mbPuZucan+zllieaB+DB5BDZg7E7XzVJlzmglSNgHqapP8E6
DGFEpKtGBpRhps49BA4sn7ff8eWBRhrGOU0PHLwpTuDnY+aeT7GmiesTFsFu2JjSXIsOqiPb+Rq8
+5XphPCA0QNKGSyAF5U9re9du2UoP/fxtcTa4r4Ev7GSIi2OmYqu0RxfjhegDR9wVFNLpMd9cUN6
uStwJ57Lk98G2sehAgsZR2IKJ73qN4aWVFeoCC/uvgWzDjYG8WUo0GS251PZtl3XyF5S9RgwIZhR
Iwh9KXqs21o3rNwI3H+Vl4dG79WVLP+SBMfFR5XBBmT+nBKSrZwPjbikWyUuryoDbfgy1nL8DkNv
/twVzr1ZO9aOsq2+TaVu3mu1dLapUzkHDH2HTWXgNq8VJjr51Kces2Q/Y48KL0ECvdCGEfORnctv
Xo/jV83g3on8ttkXtqWtals1jyrr40flTWFWoOLEbpZbq+4KADP9NOBo0qmbci6vSE++WLTL63rU
+5dgY7HRPn/dqommfOhZSTE6vsBQIrnNOUGJcbNp//b+eLEnL4a6iODh/hYzHpzVya/0caVl7ROQ
K0nmEDx2on4yp+6a2+Nz7ePsgCRRoulFPZbE4aWBkt0bSYnReXZiterH0fY17ICzoMTJG7e9QUks
ID1RIGBgPtTN3GNkbZX3qJiIVdPkYqNyn6tQ82f9YGfTRsurbKdpXbMNklluKxyXTmUrIXRYYxFO
zkI20bpfS2axcXtkpMOxmasynMs5uan9eV2Pfnns8uu2li9uycWUiAtgEbFBcP9FFUObFgKYSk/4
sG46DsRbECdI0AJc2xa5Nq6D0f4geqsDXJUBH7HHz29/3BcnxPIAYBSesQrUFC4Ov2zoKc+nTXoC
qScoRGuu/Ssf7GFLvN59mvAL37094EUNhSuFEVFPojFj0CsiGz5fuXpBDwgqSHayZO0e/T7aWiS7
zgKBLwaj2cdaad8XfROvKxs9Glnbc+iI8Vpl7GWgx3MsXWWqpBRpzeDirFIN0PjGjLNTk0xyp4JA
7FIbnyhwdhilq/aXicXt3oxH5LDx9V5zLVNQ7/lMUeq876PG/yaSa5/j5bamkUcWS7+KIguA9vPJ
Ua1ZLOLyxclAAucR1m+2ngdXbpxUM96//SEu2mPPH4KCPLnhwmr1ObDPx0L1hHIWKcOpwkczLH2B
iywO1fqi+o7DdS/z+Kgsu9gaSCat61Izt7Bf1BHeJPBAo0pWuIRZFBOKJN0Z6IAuSFCQtq1JIQ4B
iIO3xHsrlcI+iqKgFFfu7RfpDk1GwOnLlQ2igMLc+fPbhhZVtqDkaPs5gMCxkFtKnf767Wm6sDN6
nqZnwsaiOcORdMn45jRwfHPoy1Ovxb9k7+0H6T+WC2rUQdd6jwd0F5ZCRu8t+KohEuXGDtj+9Cml
zrPKdGiVVx5oiQ7PD0feG/zCQjSCgnB5ZgCojXU0VMoT3XlvlacYgKWTmRxl5X4kBJzviuldm7Ta
DVJJH818UPv+Wi5ycWxRx2GZAuQgkGGNovR2PvWxZigTr+zhvUHpYKO6Wa3tVP+dOx6alx7m3jE8
ja1V9GqTU83K8/5K8fwiGeIBwFxa6CJS1ge6eOkxZSVxCsZDb05V17urah6yTdkmn4tE/xa3lbZq
E2GvE7emOmsZ/ZVY42Lh/T04rCvSYK4oymnnb69nnZO4btWeaLj9NLXJvqUenn98+zM7L+Z4CX+X
OeYlF9PC5ed/ZL+u0/RzNbjqRHXV31n2EG9nGtMhnwNV0Ql/BIIpt7wxzBi9FQnO1gYGtdGEiD66
1Zye0tKfv7lJmd4XfjLuLCONnqagwtWy1eXONpAsNsWotoU1qa3fdQ4+6ea8lTmmWEvNZt8NPj1y
jD2iaKB0qrBMGRdXeM8QT72b5TtAusFGn0Rz76ZTS5o5aJspmYKbeR7RTh9r9IdjL/nYj54V6q2Z
bYUJjjyqezsUovxa19tyuukn2e56z65vr9o1XIQu7FvYYxCf+FQURrhtzucw7420tUZrPtWB/GEh
i7EyA00/ZnkgnbBcLMBJ631A7vK/2Duv5bixs13fisvnUCGHww2gA0k1U3eLkk5QpCQi54yr3w+o
GZsNcrNL/k/+2mVXOY41q1fAWl94g9xvEHwuvvtB/S1uKRlXSRw+FXna7LqiKu7MAFtxHxfEtVAE
ud1Fpn5VZIDGtTTvb7RgtByr0zLIELioogUxyjul82QgvX6yncpJXH98PN6cQXTjKeVSC4CWT2dn
cTqUVDDS3gzEe9KHxq6jQbiDiODdfjzKDDx8fdfMC/ji4wahkQT7jbKXHoq9NXiVdN8mg5sP4WrW
HIPMgLZEtTalZh+Y+lbAvT7k2ov7zO6y7FZKN5n/xcd5PUtDWxl3Zo+9jZWt/GabVM0hDnsbgUJn
NFqbj80ulP6Lxot/5qJ858dTmMUrTAHryGe09PTrQTojNdeY962Rp66R4ylQmTmqpKo8ALpVmpBd
HtGrlrpcg/hCp9Cu/CjfqWWtAhmmuNONUB6LqJ+csusvp8D8AXi42GitZl2WdLTvOpEegymIyc/Y
qoI1rxBYdig0ruZrdDplud/mkZWcebuXFQT2hbBRI42EFGTihLIIXqRI7ZMgkIT7IVZGHO3zhu6w
f5tM3XA7TV2xq4TA+lLrY+MqfYsPjzFq130J0SIHLu2HarguRXEs7XKSfcXmSoloIA26C9EgOfOC
LmIafiviMDzUc6OGit6LQcmri8yA3w0SvZXvc0GQqDXn8EuKKXRiQRbOpCrvDkXJcPbzJYRausT5
0GYSH3r1vZxGiJZ0JTyHstZXMcfr/uNPYxk//p4W8wIxzT/esOMGrZH6qSmUeyWa2i1uwZKbjn5H
1Ui8IgW2gyoPLxKUjTajZH1prFHeQjUoccPwJ1eW+DrEKP+zaP7lN6EAYFKYBSbGvXB636m5Rf9u
qpT7MOifiaWLTN50uneXKL1xZlcXicPvoXiE2VBqQ3S1ToeCywWGHBjC/SClR8ESoXdlIdaqgujb
Ru535wiCczT3KuqZx0NE9kXT16C9s2yX+2rOiUe1/95qlfxJFywLFU0zdrNQ7RLbBPjwdUAhsnaB
ROJkawo/Ta0zJxs61YREDynHbTH6KxU014MgGt7FFIaYYFD/pPOWR+OZL/TtxUn5g8YSjeK5T70s
f/bdkFJSnKI9GgmIdk1y/0ORCmULTEih3ya3F1UWameiomVuxSLxygEYo+RKVE+r+HRTuqKbLKlL
y33dYqoR5XSf0kwv1miJjDdVAxAkawflkWu5cGPo1DcT/JyVCvjt93b9F8H5T8wHXl0Us4z/ic4+
EDd4f+lj/Rd2+hTJyR/9iyQgap+Awc0yE+CeQaUQQf9FEuCvUM8Bpk+7fYb98yH8DZOWxE/IxhD2
IrWF6hUtvVdIThHFfUOalXhfjgF/xz8Q1n8R83v1ufGtcYr4fTODga7xPNLr6NNSsHTEN0ralkWt
XGJaWfV2KaRG4BYFCM7QKsEoeWlIIytSyrUKHkKqRBzAOqX/nEImyG2pFp8iIyouAt2/hS46EiHJ
91aiwhbsmqi6LgN07Tvfm3505SA50LfpRaKPkl2oXr3Luz7+3br6o1P5f9q6qR6T8DH7h91Wvx7b
f+TP/9g3gG5rnBDqJcZ//nv/y/fhf4fRA75QH53A61/9P5zH5NfPPAsfT47f/Of+On6A8WdAAMBH
naQWLcV/HT/N/DSfMLD7tFRntcdXx8/8RI2UcIqGwIzwnavzfwOJZfkTh2+GxvDqokND3+wPjt98
ul6dPqTrAIlChcGvnWP4pvOXm0bjI1Xi3afFE+00XXwIzhVQlxf0yxDMk19MEwZJktMDLmDaOQYq
qDQlFDFP+NpYIRfho+QfGrKTVxtw+/uHv0b+v7mX58HApwDDAnhBH2XxNXmh1c+CzcJ9j5qMM15b
SLuUG1Oy0QZP1W22kY0zQ743PVQYlNnxmDx1WbUQo0Yq1FwV7tvn/Ht+pIhIu+jcIMsYYJ7WrGkI
Rx1bUkTIT9cQomBvKpkGsi8y7c7w7dSvHFWL1pMf/vl8ALDR2kQ6ZmZXLYby0CD06RR796iOOIJ6
LJKvelHY9AhtPTxnF79MrpgXhR6wKnSduWrFRWXJgLtc5DCxyW66lV7dKNU5uZjlAf8NTid9o3zC
vywxkX0TB9kQjP6+8MTPpnwt+portP3q43O3jJmWoyzCAbWUzW70J3/vdStPsHXlwbvR1x3wDSP7
w5rIPBSKiAig8+XO1eTToyDVfuuZlh/sKZFWThyvS02Oz4zxsiqvr4WXQWaKwey6ouFqdDrI0CtK
RgMp2Ffgt3AqdMYCCd+L4Sm/kJ8CuJm5Ewy2/ICPJfKsvbX+eDmXx/1leDoTaFQoM0lvPjavEhkZ
s/SskfNg3yXHUS33QZ9vwdT86MvizMYtcGJozszL+WqoxYXBU4WzUl8Ge6tDB8s27iHV3pRr+fOw
S8/oiSwP+3Koxc7NnGMjDRlK0rsL9HyB4p7rsC4vI4Yg2IHVRQ8SDNoLcPvVwol6K7VWUjEbkgNz
1K5Auq4iM3UaSQIcc+5aevtxzfszg7G4AEHCLKo+da0pBfUxfz8E8iq2uFwbFyb0x4fhvUFmARaU
2GnbAGY4PQxtMAEPrbgj8iB+FuTtpEVH6m9njvzbzaGMido7yurAat8gBSIzo0cWyMG+pOZ4UKUA
DQvDE/6wlM5xYxiVgJMXinbI8jEUh7FSClML9iYFm3GibCpB+zwzl/dWDOLpHFpAOCJWPV2x2koi
2t8+t2pfrdrkOkjC2y6INh/vyzsrBvGNWhUAS7TGxMVDkZaTPmlaH+6lxJG6WHIqVTjneLyMjuf1
OhlkMZUGObPBooS1d3c3B2Urq7b10N0g7eD426f728kZXYSb3eJSvaoGO9/LV6N99x/Mk0iLPA92
MLHX6WriK5IHAYp7ewUJp1lE79rPmtX/bIzFfRvUCbgLsWTH1GRrjgP91jNp/bu79WoWyuksKBYL
TdAU4b5vzGoVaK3bYPhw5lN9fxA4CEBLgAksOZ99jVASVOdwn8XVNkIUggrBf7JQ/x5h8dA26MOm
sDUZgQuupukVZGcWauHhOb8IHDlktf6exDImMVor6sMh3FdreYO/x2ZyQ/uQOqYb/vIKXojwePvD
2PTuNfCOpx7N7nvTOUexeXcl8fWhwDazF5bgOC3ou6YSp3Dfxu2FP8WQnfIzgd6ZIZYaTH5IozEI
x3Bv3ZhmuKmzcy6kS0zs75WkcC7NkJGZGXl65tSyMCKvV/h4n1C+2aTbYl1v8l280669g7H68e1y
a7jso36f7OK1vM3X1SZYjfbP/+DMvPoZi3c3SKPaD2Mp3Jv6Hng9YazmfjzCssP7ZqaLY4lS9dRn
sRHuUbjZeJfjrzpelbozNdi+Go5uj262SlbFJmldtHFSRCZv/PU5Ud93N5TSBEXgl8htMc+piYRw
6LVw7+vlpm/L9BHKv/fr46m+Dc34OlCmRzoMfOQbpawGoRbieB0aT37tKZAlhauxVZx8OKep9+5s
Xg20ODxSJlh93rGkiHQ6cK0Rnjo3xLsHFBov7hX8E4Dt4lIc4HRP2A1E+91TepmspSvpwR/sbmus
SndyFCd1MweLp1V75buJ0+LHd9dvg0vxavsfvDEE9HSb6f/waxaTbbOQmGBKo70KS1OJ0utBOicW
+AJ5O43paSBL+EiyqMDolxLTet6GuIjG9R6NIeNXPQndXoqGprKxMENpUoPu8q0rtem5GPrk6zhp
zWMdK8mxULtopyuDfB/6cXhZKaMPdXQU4FTkUef9MIey5HacZu2nNGrKXetF4vPgS+OPTk/F0NYx
2971IgYDRDySgiSiyb1A2b4ToEXItXpISjnH+i8RsjusvcSdrHv8dw0RYcup0yGHSZIUZozCF8QC
kOU12DArlLJrrxpQi0LARr2fyjTYmbWgY2U0oG2xGhotzm0zqYzGBlaAhlAIQjakfx7QLrXaQYOu
onowCACP5l9HUxxy/iO1Zjuiigs8ZajN54+/nrfpxgy5RP0OfhzNdCQYTq9E4C1JMQyRdYjpGK0x
vqlXZStSqRZKS9i1laHe8M0KVykI2R0dVdxk69R6+PhXzLfRyUmgU0dBCjAmHzFt9cVFkWZqkYVh
1O2xX7oei/tc1Z4nmTtK3fMinUGxv/mO8X2YeRtzW4qIYMlgpvgfB/3giwwm2obU2MJZ0uscHZ3M
B9oR3w6nm/xAZXVPF1UsVNlPczU8mInCKRmbpPimm73yEwXlpnZMNRPvYYkIna0NkEVQ39aMyyoK
ouc0jP3b1ioJ7OQmBkFCkyKpjq3f1dGLutsXr/HId0XZzH96ppzeCsNQPDetLv6U66n9PqZyT5/d
6xSIydqAVWjamkW5Eqc2KyCTavG9XlrI/Uq5Io12LQ3+la/J6Z0ZW8PRDEwF/6KoDDOQV+hdrhBg
ljO7wn9k51co/NnwKmJtMyAyFgD4SULxTBSw4PIS7nD/0cniKAITm+uKp4tnCCUo57ILDwKifjsR
trAtSrCpscDOc/Rekua7btTCpenl2BZ4PgzHzP/h92W/Ciw933x8NF8crE73kowC0z/SIw0E75uf
g25Hi/9OfIjFuFiXqeS7g+eZWwEk7SpvJP8KZXC47tDM91VRGHY7KvlREWfG9aC29aouze660rzh
ElVZ0ZnyRNiDxQjAvscZxcDe2Hteshb6Md8p6FGtxaGU1smojZfci7lbIxu76xLDcoNeBZcaNcrq
4zm+AZxQ0cBTjxCT5iHNo6WKed+IfmU1kniwjGS+inK1ee5MLH/sIpfkqxCfyW8w/acLRaoELGyT
Rr3rlRetPbHJbnxS7kNmjtVjq0/jLbJswRdeN+lQj4WS2qMvoa425n1x26Qpb/NIYKJ0Diqm0gGp
ufIO9QiiSSNt452OOmNoTyUC6k5rQVMALjd8Daq6MmyKMOEvRID8wtHNoBWdQCjL5EbQ4650QlEY
oD/UmIPBRbQeBFT5blH1RohCjDq5sbvUiL/KXVj+QKnI622pKMQvwIPFfS9EzU6OkU6xO90SXC+J
DfVcGfNNJZgDPfflIJuz0upbq25DD0uv661DW1u+5Tbgc+pdbXkoCNRJ2x3aMR5DtwzqIkIokiqh
05a1qW4AVMeItoxe++XjbX9zEdJjgptDM4mKE55KixhRABEE97OLD2qCjQvPlQaGJfTPRBJvuuXa
7KImv6ANKWW8ycFEXwoFLUyzg+cVkl2i+YFIr9C52MZtY54aJ7VWtM/1jQddm2e7GW761MscBC4x
MA967bbmG1z/8dxBsM0K07Ba56LB6SWTN36gpUqfHTKsNNdVk2urCb7+mbvsbTxH1wSVFW4ySis8
O4tUPY1rKUC1LT8kaVVfBbroXZuCr2/NOWkvxnjf5GX6WfINdYU4BPuOTeIq9bXUaVHZWOEUNtgl
IqnOgIuB3XtiupVEQXGnNAbYj3xEC7lmq+uetm3RJtx2QldcNRoOv2YU185Ea2JFpBE6taec0yGf
I4OTi3GeGy82/Ui6Rm/63L7pa6VRl/mhL33frXUUkWtVpMAca8GZS3iJ+eMjpClKod+QZxtjc/Ek
ADJUO7Wc8oNJN/8KHSV9ZRSiZSO0QFE7ycBCdkl8sCRssAtM3y/+8LDMwwMYhtIMcYemyulh0XXA
raPeFAcCU8EZ9MG7FhGwPIPrl99EDQxDe2OOTOA20p07HaZAlbRGQ7I8FFOL0FmDN4cdT820iks9
2Mhp2KxVEr97P/V0Xnhph3yb5HSSKmzlJBkv8WVL7WKIcR1qBhnJw9B4DgWICfFUDnZGFB3weqeh
Y4q+vB6K7Bwx/00YR2bNQafGR0KGgsjyQsGgDGBqVx6soZ0cSauQNhct39Fqbd8UM84K04KPt+ZN
n+NlSGQH5mFNtEZO1yxQvIB3eyoPMWpithxK3tZsJmWFESZrJIB/4n4l3Y0Tyfl45PcmazAkUYE4
k9wWu9XItLT9cqoOVoxDqek1pmfX05SsVNQdXTSO2n1uyucM4t7c2cwX7De9KSDARJiLcF2sUhWW
ulIdojpvnHEIPUcdA+3MvfX20yadJv0EwwLeBhjL6apKKH4Cb4qkgz8gymkMwVODB6DT4onq/ukq
QihlTiDZ+L4gp5+O1Pp1V+iBphz8jE/LslAb562fNqOAGgjiMjKmgop/5tAsgd3MiiMKgZTuNyBB
QLano8q+ic9cnwuHKBwQVsMcq+7Ql7a82tWb/rKxzCspaA+VXK4bz0TatdPuG08tbC8+pzz+dkPJ
rmcVrvnTIcqcL4VXDZJKqdUQiRjhEDQ0tqTIeB7C9i8RTgAK/q/8nS70fBZPr+oZrM2ZwRIAyPyy
fZUoYlo3QeQfK6O0Vrqct3YuY6Or5Ga6QuHd33y8q29jeGKdF0gAeR0E7SVI2xzh7YhaYxzqUP8O
Yn7je1VsR2pwN3h7rY+Rzc7gfLRgtGIJdW95DUfzzAf6dtIaPQfTAKcGKg6ps9OVpSxFyqnoxkGB
kOpk8jhdjoQndAXycYOrl3jmlXg3wAMbP2d8gCDkpRtBmvF88VqahyAUkbsOJln+loGluK3lKers
ipbOvTpOVotK66BNDm6ZfbD2wkT92fDu/3E5dUYLvQCNfkP1Foc8LZOhwxHUOmD6YtmiLwizFPTz
xzu9ENAiW4OjDT54Lr/RAeZtPl3lsRKrJPTU9Bh6RYcieZdyrsyo2RbVJE2OlnTNBThxSd00aqv2
0HWNMbYhxOf0UsMI1mVqdk9iAZDXQSxi8F1T7a3EKVAhJME0ixsxybU12XL8dUoNI7e1tqDGHUia
L9i+7pm3JGfZQwGfb5g91yvL7eWhdkdtiG8jkpIbZAoq0W2SsSUBFsLuQm4jNGqS2BO+kELLmROF
tfUtlaoOkZy2BGaQa3qRukJcCvc4J8rH3JpSakxWJgp2jSkQv8wrWt8FyKnV6zoKldEu8OG7GdFS
Ghy+QUF3giK/T8RS/Pnxkr9zziDHz3IwKGoCAV6yXwKl0+uubIqjb2nturSQDbcmRUjsmdnuqOhh
Oxpallsjii61Dn63HxXxsfSac229t3cXsk6gguY+JSIYM8jo9d2Vl0VqwLSMjqKR+Fej7hc2KI7q
3GUy/21Ob69ZPQo4CzHFzA5evLSiVotSFXvRsYdRsC1D0bzyDRScDAl/Q2w1461nhvUqbIXgXmp7
w+ag1e7Hi/72MpmReqBpgCaBtFtS8HMv0dUp18OjaFXWjmb2cOyHSrxGmPygjEN1DsH+znjUzOFD
g8LnYViGnAWI6jifhvAIulVw0fzptpM8v0Qa0riaH5zrxr0FWPAOz5Q4Al26waRGp3tJii8Mdche
DhAftmM9C7bXqr/i+9cxkSxLSqU9H5+V6whJWck690zFFbxOtlWU15zBCLM9Bln1RYCNnxuRNJzp
g70N9eZfyD1OJkXetlySTEU0j8pYdDQltkBD3c0ZGR6VrgErjHganKFry2MWni3Lv3POZ3glSCeS
ZZBzywNYYu0NvSw6UrLC2IUgc01l8VzD/51HE1rvzI8kAyDuWnan9EAc1M7UARMYlLF0sZHWdEnH
tUapYOPDfF0XnaHYcaxXn0etjS81DCHcLBAVtwe5cebEzxu++OqoVgDeoPwP5sZYXOylNJSVgIbE
MUytmyEen9GvO+ie/80zous6754+/sDehpzEgVidwHeipP2meW9SfjbCPI+P/aQVV7rga/eQeL9S
wpTOTOxtMgn8kdR1FlElK18K4zS+pyERJWdHbbK+x77Y3Fo4+F1HPcT/Sqr7leQp/UXaSADKzVBf
/fE8yRioBUD5xcNWX5wls8VAIabTeTQmQ7xMK0qAhaijtY2e0JkoHmeiN3sIS02hpA5UBbzADDV+
fUHrBfD2yfKqY8EnWmzFLkSfzMTkANJHna4KVYgLJ8+U/vukoS258QRKknbZRvljlidRe2V4CWSv
HldVLOSnIo2hyuTaXjJL/3aUhMlf6cokrxU9h3Qth3116HFBW3ViGygrzOWSa3hEKm4ZlS4+Sl2v
PkdYam87qajUSx0Prsch9prCDoHl6xQA6UGg0NdmHt8yEYHrV2b4zcrbsd0g6qQee7LiJ1NuVZoh
bajeDu2oPmU+CqLOyAe6SnWlqpwmMfrPSpFZ/RxojPceXLfR7kjx760swg2BNKO1LXxzjrUPfSHj
c0SZFBzbJeopkDrRL0EOpFS1rrUVrWh0p+sTY1/nWrkzYADNeiE1LnpDK2N6i0hMKtgYwyTbsWAb
UFBmi+2AvsmF0bYy8tJdfshLwXsmAZ41H4ZWNGyCi+7rJLX0nCYtTlZt3ooT+DljSJ0wy/lfRCAz
iKiLM7RARIxD3MRSgaeEnzdB64hjT0AzNWNAgJn3xsYSaDaxC7QHUHcep5vKj4VvpdmIjZOpEsIL
gVEqlk2jaTTdPo9kOi2aUmou/TaEcYkYVdGlBBWv9MwrHibN0+XV2JFgOgP7pt8KZU6/pKghN9mZ
JbbYgVi4RLi1EuieGwd6gtFJV2UP3NRN7raQrQzb7CShWeXUoky76cvxCk9F6ymkoPvkdWqK7Zof
iPyNqlxfafiNlLaIiSG2LZnshW6rauFFaLUIU3d4xxx5I2R0WhMTurZldMq1RXCZ2UaSk5tyMLJv
OMFgM5hTrRaHoV5xBWgoxaBND0GicXwtHFx5Qg3HGVAIhgHSD9d8fGJxo9dxpdhQUNQMyrcRV86U
VuG9RUtvL4tB1LiZPvmXUFHSHVCn8TGaYlV35GlIzW2ktZNo14KhRLbfjtK6lrL0l6mlXmQP1NcP
leVZbKPpB3cNH943nDsNTC3M8lZoxuRXizPL50rVQ2DCMF6uBrGULVfQa/+pbGr/gZaloLtmkYm3
E6Dm3K7r8Kj2KvzrpMwTt1KA8jnkXekXI0cbqNTx/kbSKGhtVYa2TW1CDFOnrIvxSz6SzbNE8aQ7
VaDiFeHLmX45Wni2IEs2VA9RXSCKEsvi97KuLDinU1jdl1Vl1HZVE6Tbk9dpO/Rjq8aJzClYF6ou
ZKuoUVfV2MTHEbH+60IKewF5DR/H+lCaMNbUgJYxgt6H3zPB1G/8KfOf4A61fPsClrCXMC/njbZu
uszUv3p0wytCHgGrKUOYhu90UcnZsazC4k33lcitkkS3KGVJeel6Qtzpto/50M/StJqrbojkrVn3
LMNYBk6MU5Pbd6H4Oe5F/WdQmdABg7xVHkRl6m/YDk6eT9ENOyYBhzE793PlC7TyvnYtMbdMJ0z0
9jANhPmHuJ8kvBAba/o5SLF006Jt/NOXEXJFK70o9pafGLgR1dOToQ0qHTcIHWgtdclm9A1/5atK
Rom2LKbnTtPtOhWuu8i6sMR0hE7m1T91+haumkLLl0EDPPhqrJcOB1vObQWtiJ3gk9mAH/fKyzRW
G5H0Dn1xuzGlMbcHH9UIRzZH8VnuSu+WaK3f+54wfsGdZby0MqJ1W+g9nXCS+hxlpKAcf0WmheaC
X7b41A8at36BcqfgzNr9bJmXhLiZ5GUp2sQvke+qE2ePOy6UfZt7MrrLzDj8LPZRLrnsXYb1k9mo
D5WkeeOZ8s3bQBDOHaGCRdnthZFw+qo1USNIZTyWR0+vEYGqNdnJTRNtaYsGepQIltv23bhtfe1c
VP5SjTkNimaJBnJ2OpQ6pluLjKcadCX2x6Q9xiTXkePx7G4DNfNX+M9ovSvmhplSmm2S2B7GkSet
6KOxdwQlLZwkq+ub2hPjnaxGMiKiGqUmMTamR966+mI0apw10cHwVZvaaoW/TKo1NxbXtOGyIC2w
gr4Kj4mPZpcjy8SftWTg50PROwk2Ab60Aue7TmJHHqgio3wp+XctWrfnSPBvMZCsOuVpMiIAvSSg
i1xBVeNItlqpOspygepDNOp3faM+pjhYX2tWKa7yKs8cpczCTaT0jVul6eD0qZGsiEf4DnSjQZVR
9j57tdft9AQhXv53GKkhifXkewMWXmG+KUDPb1Ayk1e9OpkXo9AN92ml6BcqReYzQeHb8HMu2ICE
ZX9RWV3qgEc8dQjmYSzcTSxpPOboEwdIz6DWpZ2pS73NJl4P9SbSteQcoXzBqI5jG/grJew115qm
c+7e70wIBje0CZmiHz2F+Ve8qisOoooJs6hlR08oHvvOam980ywdRRC0548j2nfmA0oIKgONvtnY
e3EaCrDxrR/q+bGaDYgGary2hrPc5o9HIYydsyIi2llV/HQ+oReZpd75xTEYeOeaBOGeWJf+lMsA
QZhmHUof9GfRRVlSTUdR8GhZd+WXmOfCyVs1dIoGFMbHc3nJ5F5fI4zAYsFlnbUUZ83G08lMeaM1
o+x1X3L7u1vatT3ZuWM4hf0crDLnLKJieRaWwy3WDsGK0Bt0hhMdzcZHzq2dcCWsuNAZK1pdina4
/niGcxaznCBVfZAT+DBwWS8aCEQDgGswXPmiF9ZNoxCeK0X0lMTtL6HOz9Rdl+dvnt3rsRZJjgfH
vpZVofvSpZ9V7UcYHT6ey4vY5EeTmbOsV5+SLPWUEgeW78qySxt5MLddde7Fk+rAPrYl5z5wNtxv
rrwO7NgV7TMsjWVdgBQO0UdyxVmFb1YXXZwW+CDYZsjKcIzLTJQwgstHan0jJrFOEcv1pRQX4MqK
LGrEVZyj0QeibDQwXBjERF2ROGg3iVhP2ZlMdqlE8PK7uF8IiOlWIvG7SGXFCtUJIS/HI2TQ4Wsr
NS02ieSzhhBMF22pek6WK969kaPZBeUKX5tc9mxMEnqUiAt93VpVdVOW3V0v1cln/KUadyxF30XX
Ob7/eA8XZ+Tlp87WO7SZpFlabLGEE0kmoZ0+HK3JENx2LIGYDOSXH4+yOPV8yhLVyRkyOUtSI5Fz
elBqtVOEtGsNxLMC8y5MBRE5yrp1YmpvW0/v//KU/iNS6/+nZjkzReT/bZaDDvGvU34r//e/jXKw
w6GKZKIhCSWeghq33W9+tQAo7xMv/CyvBQxF4qM6Ybha2NVCjZ13UOIh+DfDVbI+UZEDuzJ7P8OJ
pl/4BwzXBTabuJXkkNoTBHACqBmyfHpMJi0x/MQSiqMozBWVLhCrYDUoymUykRLY3mSU1w2mKmTk
8kg9pu10fHQrWdrQEJh6ewyHCLxTOvmf+8ryO3KEtP+Jt5qh20HECymWfQWmtah3+DwETwBb4t9q
j/89ef/ku/3o5N2GzY/HsMr+4vjXJ6dw/qN/n0JZ5RS+CIQQr6CAzpv89ylUxE+AjlBp/osuzWX1
N81fVj5xdcxVSYlDSvTGW/MvnrX2CfShRKuY15P64R+x/E+vKoDds9U2yAWczOmqvMF+cRuXRdci
6K8NubDCDNBGnNxHSg0LBTqF55gAizdsHo+ESYG+SYQIi32J9a5U/E0kK0CBMyO+FmEVrWRMQ526
06+nXv4uSklOS6GJNoJ3m6ZfBb+c7WTl8UwY+dLa//djPiPaZ2jDjHmjoo9j/OKORheDDn+d59cF
/plI4EyYeyLeJqVDcFXWj3WaeRsFDRU7VwNjW1Xas1/3ezxZoHgNrXadGfUdOjbZBvTYwUBK0h5S
VbqXVW/bRCIy/nlaumWlVCu8ghS38bvwYvomI8tlZ7icnIkNfjcFTuaDYvmslo1HHpcJRMHTy6TQ
yiDVhlLepYHj4yFagT+1lR8aV0ZYr1X5shW3anKpxhd+A85tm9R3aGhXt1ZxEbUUu7aa4Oi/csoI
dlVt6uKxNleTvKrI+WOH+eJ2b6PIsBvzz1G4NqEfoDklUKS1fdXVVv6FXrqK4fgqdpBIKNmYIOvZ
Wv6p4f8lrHXyues+IjjZBg/S9wQYqLEJCVnGHYbGfXmRJ854Y2VfdKqgSv4DbXxd36KXbwwIfrve
Nm8do6CL7GJta4kb9KVaFNGqdRq4LdbGhotvw4C6NRCf0E6xoSJvC93ivr1Fax9Hl+SuOBrflG9Y
AY2o01DqR43M8aN1Wj/Epm1Fbu6BurCFz0jVbp5wu6Q0YtjSQ34nPFimjX+AqK+HdO2hb1b/GJpV
J7t5sJtwqf0RVrjIOJ3qpleF630vxa1mQQxAVtSO081YUUe25V20My4019hDrVRa2/tVG3hbguW3
8yv/iV3T9jWzirbjLBRvA1ewgUJu1E2wieA178KHyXe9ESUxVF1s66b/ssZt+zPq39ejYWuH/KpZ
J5+Hr5Zkq7sscxrsQXzXf+KhMJ3xslprF959ooKVs2PquMUO1asBTbjbTrCl3rZcOqnxjfUNmdTP
07f0KcNse5MWLm1svMUcedM/w41ASOhz71ifrYtgJbo15thO8X28MNfDF6S1HM+hdusaF5inl4DM
Vsh5B4h+p07xHD1bgx09Z6MdiRed6WiXuCav86ue2tZkT7fRTs1dFvRbttGc8KJsXOQl27XkxD/j
C1gQ0ca6Nz9PG2uHSc+F9au7Tq6tO8iqcDuT6+mRz7Za+YpdAqav7PBWWmV32Z0aO1br4uYTzv7G
ttI7uugUf6Xy/30G/8kL9OEz+Fi0j/+Y9UY2bZj9ejx5Buc/+pfYiGZ9wm4WEXHa2DgT/jsWo4P7
iV4ugHMQ56ChX2vd8FcowSCGSteKPzWzQv79CmJbCBBg5iwD3JoVSaQ/icX4Za/zVEqI5C2k+fwb
jwEt3tPbs1cGUONIXXyugSBE8HYa4TmDqrR9tTi3v6/j1yogi5bjPAzIGGDGqP2SrS77cDhU54gn
F+ZnoSmSI9yAyVXBHF9XRZY9IKmpPuBlK4OuT8WHMtD1M53zt7O0YKujSoVbBlLDxiKBFZB7qrVM
83eZODUbKcbZMB36P0uxmKPFC094TTjBti4xuoFoNEku+cEOAC2+8WNZOYlcnQskFqWMl1GI6ZGS
04jfsbU83TABP3TPGsNgJ9KnoLeQpavJnIDqmOk5xfb3Vg2hVQQMgLYgK7c4G3FbcqyrNthFY9T+
sHJTWIuUHxP747Px3jBIQMO9R4Ue3afF5jSBqY1Wy4yGLm1WQY/vX6LF53CyS9DQvHCEXew/u0Mo
tpTzD7s6F6RODHa+lfMGKDklJ0WcYRzyr74eaCDVurnCPtZc91g8u90w5asK28I/P4u0DIBc0pee
nYEWtSi6uqonIF+5C2oEhQMT0kE7Gcn3jxf1NLz9v6Sd15LcuJaunwgR9OY2bVWpkiXTLXfDULck
OhD09unno2bijJKZUwzts286dhshAS4AC2v9BlAus13UVXhh8XD7JVf0e8nGn3CFH2lcXKpM+z4A
p9r5TvnOLj00Dgy0Dl8f7c4nhMFInHBUkaGtcVAda45NgcNd3VkdV7nZ0HdG5ef1Ue6EPk9HbVHY
J4NmctehHyKv7xh5nV7MeQzP2JCRZ+bTDyzstpAoN/PBpxwzM7R90PhZLHauR8qzWqeLleaXVmUh
wEWC5yH0G33jxLj5SAjN4hbAUx1wPxz3VSoOYjrPPLfkxJjz5OBEefYdCFm7c9Bwf4f++laN/3Za
gC/hcPGB8CIEdns9rUmHVUr3MrmEM68cfBCh/pkAYF//TLejGA70cr45vhIIaS2z/q1aWMluwJqT
vvYIi/NxTiE6FWW2Rdm63c/wJCkFguhjS1NKWJ1OxWJMVbthfikdC37eSOc+NarxO8gB/xS3kfEy
zf0706uan2VfFy+h0QNrnIvp9KfTpVvCbjZg0iyn1ypWEltOhR6r+GLF1nSMO/E9hPR9+ONBOIcX
S3FoJkx49eWo7xZdlbDBfPxxj6Gqk8Pk8vD4/xtlNZWiicJGmlN8aY3M38eGNe4idJA3RrmNejwf
2VzkHTzdgKBfx8ckqAxgM5Rf3MGuHgDQNSdHiOSR3vF0yHKz3zDmuDk2uMK4Xthfv56Iaya3VniD
B9gZnEWuOx9MM+5DDD+H9mMGQnoLcnQb/FxlHIOAFili3LicYCdAsUmUxcUBJfCmbUN7p/VSbohd
3h0FoVM28nJyrPuPZjaNfUuj/4L9scB5LYF5MWVbDiq3C8dcsDQBl8IhSIhffygvRnAKW+7iUgF1
L/e9Ibr8TTU3YbSfWqRcN9oYy/H9vw95rixaj+ALwf5REoQWv/yc384NF4Rh089ZeXEbU8d4oJrl
Rxk7XXjKMXwOInf2vk+icy5jKZJm93ro3wYlCQh5tgbglJ71evCodq3CHN3qUrStrg4ZuJ0IU5M6
/YJdg/k1lhpMo9eHvFlesh2A8hxhsB8YdrW8BoDNporyBm9aGzC2JqO3s5/iLIDg20a83BvKwQOR
rGfp7q1zDtONElt1RUvuow8/0PfSLtVoDuexF/9TGP0/mRZ3hiKvoSvCSYhT2po5M0wdigJK9pd5
dK1Hq3GHc44t92MkwvDz6wt4883IOHiVLDKdLi5p6/gs/Ax9I7vuLrWXNwc0oeXTMFaA/D3RPlh6
621kbnemRpWLVxeJKsK/a04HoDMoXH7TXYTBhBam2kHVaqCkMLoPr0/tZi8sU1sq7SQFPA7X/HnC
rx41+LiXRUDv26DJdC8i2nuj7Q6BmpFXxhyqhwQIVXLjuLw5W5ahSQgR3Fp0AtZOevNsZHHb6N1l
yJR2quh9fVVmPG9oECz9pqvNvhplFfxOlVRR5xvdxcy1L4DWxqNhJf5DLorwrzSVw34O0+FP88df
Y5Jf0+QAXrymypnKLGcDfvll8DL3YCXic5XGNQT/aUt8/26kLMQEnvY+ycmqweEY84JAcruLX+bI
jpuJuWtg2+5p2G+lH3eH4oz+RbgxbwwZ1FCMCLU73WXGp+NRLzTtsxZq81PSWGrjm61q2JzQLByV
gsWxZ5FAXUMqGsPphwiF94snMF3alY6XBjPk8yfddKKL1o2GehhL14a1iXiWtSuj3PjhVrV6wQ5Z
f1fHtjQ2DtE70YqSEc8omlpUtNfP4RKpAI3LsL9MQwFcMRxwDu+TcONqujeKyaG2HDMLSW/1PecE
i6S5ZZS5xx5BVN2Ih5ZuHV/f9HfOM97zFEd+CZshgXh9ASbx2HYTKKqLMXDdJlyDZ61Oq0cXgOPn
rmnSPz7PaADYPO6XsgX9lCW0frtwh8mPG9Fq82VIQZClfKg9shLVHnhlefjTqRE0NB55FPAm4C/X
Q02Nq4oZcO0l1WqOrbxpDH1XmtQxDgL9h3Av0zHf0sy8PUTxfwMCxDZEbADiwvWgkZuHwA4j/2J1
oz9dUswNk7NolawxQPDC8oiFperfSlz2iouk4OJuBOftIcfrjoY4Nwa2Nze0iS42tErvEnFxvNp7
GqAKvaBG3pzzBqHyXdpgHnFImzCxNsa9DddfKC5/IS/g+e4sv+u3D2vHdkiVqggvMzCiI8pvgFYL
DJ1e/6a3oyy3A5UMNBOpra1PA80IJwzVvfASZu18miwjPkJg2CpC/TeB7uqqwJUUpwGofGRoCP6t
rgq7FJbkQxsvVc+CvRvdUVjHxhts713kq3o8LUVSYzdW0O2eI782LFgFqsDJLC19GhcpLK1+n+s5
zIY5nDUH8aEa+LS2z6GwQeXoTAoimMxo4pGEpjYPNko0xS43If8e7K4PPwpHCco0k4kWYFaGpXFA
KangQ+pIwuDpUlbNoaO/Nx4sbfASaLzA+b7W6ZxP+zLM509SGUn2NusS9piRlI3zRoVNkkrQullZ
fNCTzkelo8SV+FT3eZd+S7J+aE9mT1vtbdwByn3JINr9tJta73exL0X8rAqUYR4N5Xftu05GJQJZ
dpS3O6typPZgtrmWHVKraz5H+ey6hxwX4ejZ80KJbMBowvZ1QK3nu1g6Xv+c6LJ81rRRfmxbtzaP
qBvHyV/OBPZcx8rK/DaakzSCOGvK5AVxxHE6Jmr2vjaUlT4JgwLWefazNj410Iqj85wNYfdJZlUm
nsd0TN3H0QsRzDuCCQ31d+mgg3YscvjsL7PVi+EEFcz9ZlqT7h3iHCTtY6GaBdI8YqP8ULnlMO8q
IJFgY5AycXc9bg/tY2+lSQ4wYEi9U2iI8QMASV0eSq1KP9dtXsZoSrl5cWwsrip6TyZGtZEfJt/K
eEGTVqAD431LJfdRtFGWHvSm0ZpdOeYIUeRZ2PwTDobzvh1GCoOkkz3w3tYq4mNZWrRhWunNqHXI
PtknLa+GcxhjTHiYHVFaF6F6ezhlszvo/IqGPPEYU6hwX3JTOO2+ErJz/+E+hMchMreLwDdIu/KO
pTubyb4QPj4Ps9f849RFaewhTcjuZDVDlL3L6sQYAR7nmvF1pBwX/0CNdTAeRIJp71mGmmyO2Pii
wxNHTtyd5tHC/da1U6k9hqB2/FNjZ4MORTNzUSSgWIcztqfF1fhE17hxHrPWhHK+s6XX0T3y+3Y4
qLYyIZBmmpCHZobCsG8yjEPfOIjyoCsj6xrdpUmvmpM/oC54SjKzTo64NZXDE+6bVdNg2mSP6o1n
D3TbKmET7mnf5MmbulES+UFHtPr3Aby4KlHHTePy0mGzOuyLBhUe7osqNB5bZJGTs52Gpfjm9Hmh
diUmcRggGlohz32TgOQGWOK8o4sQ410DpU/Xdk5YRfajQ+s9OrmyLOrz3MG4eUwy/uPdlGL6cpzr
tqOf1w44LnJTWnh59JI+HrWKJDwOnVa+dSI1ANIfaG68NHXd4qsxeqr8mo5VTMmOtkOtPs46jiPf
Z71V0eeJV9IAeF9GYwlNVsvj7hFrKmTbMGcczeZbKSu7fZ+x26dnUfLKOWduTt0b4QHqBrs0HsOy
Pqi5ar7DI2kIC5UWGmfWSVOqceKn2TanBzMbfgJt/2eEFbvPdImAcduVT7Uy9B9QhL+0tfsS+bE8
OKX9YRpogooQ6kdT29rRtZv8Z9ONUCGU0YGxnvydglGSiwhlrMSsu3PTNgE07k+qsQilJAIOmhov
bSIsWq9zlv49kaLsEmrqT11XnjFdbY4+bNSFrkNDO4zKIKz04eTPlrVLq6k4pZAzwHej1KGPcfUu
DQUNz3mmU51UL0lptagsuOLB6wrE5BLKdWKy0a6rh52dOJe0jsAkh7Z4n1eF9SgN/8VUoTr2CJo9
IGX3zxT3wyFzxbNpt80RikN5sqlkndsO3SpzouU0LcaXkrrTZ8dsH1wvLXEAS8y/uqF49vt0Po4T
vCWU+dIHEtp+r3Tj7WzF6aFrlX6e+uwNwnnu8rdh8DdzffaaqXmRMKHJiCMsRRxVXiw9/2rmtk6n
fXpXuciiih6iNHIV1RsKHdHncEgxcBmnz41uUGYztGE386p+cmKpznWFjryX/wC8cpJDGD5YrRNO
tPbLatQbuhLATB70DubSvnZyXFeXxt1QfCjbqALdl7Zd8XbIU39+AIhvyXdwkm1/j/erLp44J/3u
yZHgMh7qKDftvVPHXvGCMtug/h1nNY9vp1q59kETdeGN+1TD1/vHVE9F/zNLJqN/72dF1AZpas1U
36mUmOeyxiz8R27A32i5x+x5/mtxTu3nnSZQuHiqEL+o/5XFqNVvtSJXyUFjR6fHpsTa8ylHr5JT
0tDke0Gcu2c5zOZ01tMuR+4n1Xmy9Qtl9NQ2Mip+5lWO0+A+5q5NPYyHsAXp9mglms9h5Fr/6rOb
+N9CDmnIeY1WdZC58MzbFcrTQWLUWdKaDykgGaqN7Ci73JfoL8j9GLrQZwxoBJ97iSD9M7eXG+68
OI2zgzCiLCia0a+PFKo86+A2vf8xj3OPCxdI73ffV6Wx81pYOm/8vIFJMhZODopmHDwINfiHWA+x
3vsaonRziWNanLt8NmhVvJaUZv1UbVjPuyG3KwzDyEglgkhp8pUr3ax3qM5Xal+KLn6Ka3jocOdM
YB4GPrH5qRqkBhEQlDGMmg5SStGhV/aX1cbxv1U+YMWo9dwqz5XuK65Bj4v64A1tpwWtrSRqmipR
zYF1IXmbvNEqeQZE5XdQQqF+KDDBLmHUTPTFRhFbzls15nP94KNTC/p8FFXWnkIZ+9O5Dmc/fq7H
WAPaUNS6OT6nrRtRFC8gNh5yo9bFozdGzrDXatNs9qp3EMWY2wo5tV0uRx+iUZrqCH52VcoF5uS2
/a6qxzTaR3qn3pc+JR9uZi2bXmJ01LBlq+zGet8pL6rf1pVM68Oc4E0E+3oADsOx3hSBj8datmvr
wefRb1dO9ZDogx6eB7cYjCe3jnvxLjdLtNPySisBsdjO21jSZ90pY8CyL43GLjlKkvyvZPla/lSx
JXnQG2bafu/AGj5bEI7capfE0pjPXBZ2um+7LOvHnZklXbsP59BWZzBK8CiLPg6tc9aTgu77vtCM
HRdwh26bzm2yM8eGPF14KX5qFir4zkG6yDvFu6ZqHe0NrTFcNHxBpe9Uc3L9nHojTR7515GYtZr2
Y1OXY93v+nHJJeJ6LLO9V2YCjZyxGI1DlthEjW3VuXivzAopFHeauBeqKIRQiBZiwzHB1VLidqhk
+d1eEs3Hvlfu4hMYpzRaxqiE52OwTYczZEgc7nRtxIWxnJU5n0O6t93ZyDHQ3VngsfN9nuZZfqgH
p8we/VbEHxM3rxf+beF+UDDyvF0Fqao4e13of08SHUmvpkYUlLBAsWuHW1r0jbJJpR4mcnp1kimI
750ZYaKzUQK+ea1RcNNp4XCoGrSUfmkE/vZqol6feHrSx4HCtCdIscHgbNHVCxdZeMyNdprQVRjM
jVFv6je/RgWVR/JH03HdOiWpz+oCIkzgco091rZKjmjyuIvn7NYEb+oLy1BgKikwLBjeda2EArqu
l+0cBz6bZlcLiFgT9pHAxubQ2NdGkWyA825eiAxI0cQ0iEfqCzfudxESRHZhxMGYm+7nCFDDl8y3
tmR0745CpxbEsokl7JodoFVjV45YYgf6bFTNg7AxW3/xp1mLT3/44GU6S/lXQ06G1uOatNLjiogM
aJsEFZzhR0M28xEJyC21j3sBwbPaA0mCSqvxS47ztzAs2yYWE7DKAMxK9OADQyDTTNXFlc5WgeRe
QBAO0HyWNjR9iOs6gawnkvVhSAJbq9+30ueYUAva0eq+0N79/Prq3Z0XcYfOJnuL+uv1YGkRuzVI
jyRQjbReNORK/52bsd6bk7FVqL8XEVR9KPcu4lb0x66HUlLJwmwlxUndxI2nrfuw+Sh8N+7/en1O
dwei+Eqng2PjRiRaWkmizNZKgjBUcFAd4TofTWxD/9CMAAjYotdlonXjUE5GveF6QpJbAbO+NEVt
Jes+uZMztodiLuUfavkzzmLqgSkWEiMgptZONnOlQmPuCAg3xo4ginXjNLle/OFPV43GKsxJDKHw
j+bRdj0bhLgmbtMqC7x6HJ9l1WvPuZPJDZLsbbxBMKNaZC21Ib7OquQoe9oymt+7l66Q2j4EKIMf
MkBn6n/G8U8ndD3UqkKlNbJHqXdy6Wh3+gX5JO+F5pTauCnuBNvSvgNMSCmVsu1qA3lRmVeWGvxL
mQr3ser6aIe5VrtR6r5dNuAF9EAX5TA4ruvWco9HnaXLOgrKPh7QrM0NnvxWJcadrPz0458uHAJ+
XHw+mBTgjGtdGbd3EZ3N/SgQMtLqFwVGML/Q4rU2Tu47V/vVOKuCKLYouR+LPA5ao4ddr8RRb34I
FxU4N7TnU+NF7fn1md1bRmAhdM7RV1kOh+sYz8bWS5YEPEAJTnZ7IxvyJ9QvjeRhsKf439cHuxMZ
+GNAo4SRjNzcQrX4vd47GUMq0HGJgyR39cDV28wlS0YV+/VhbudEuRhIGQ7okIcgUFwPQ/ET7Sey
1aCJZPplRufyZHcFb30p5i2K9dZYS23/t1sw9aSHPsKcBX1izO/AlFqHotGGo5SYyr4+rdvVW8rK
SI6irQpC5BfL77ehOqp9YTSOSdDmZviRwoB+or/q/mmzBSrW0qVbHPcYbd2MyJ3StOokT4M+Sxr3
qDvYAr+vQbP1ez+bPXNjG9+dFJ8KaK8NFGV9WGhQ3127M8kihoGKADog+1ZHZeL1pVv6XleleQ+g
F1csN9OC+NJWEWEs9X6746IN+2TkMQiMpOJQsvuHWvOK584b0udUxCKwrGKk+qHnaIS+/hPuBApc
NkBt6MHRsvZXgWI3KXWgqUoDt6FkzpNtRuy3K9Likx4twjuvj7b8aTcThtK7dD1I0BaO3O9haUVW
OcSiTgOrM5sTryCanE7Z7hdFgCcn7do3kWqMh9qn4/v6yHc+KFIUS0uHDHf53/XISZ8kvsSDIEgn
CRmk0pNjNxjTRpTeGwUrArBswJeQalydJLY3ZlpetWmAmEb/ydHSOD/wN5No//pslit+vY4I2jnL
MtLyXAdOSKkjtEfWUZjD/MFprfJD6kaQKEJeXSX1X39jwHthQgLF3oPeCPRx+UG/bfLcxR47GkQS
YN5gU+UQ/Uk2wn9qIZx9eH1uy5e4mRuHMHqQAPhvXj1KzWmVWmESZFHTndgTEdjRS9kb2scidftD
OvdbDb+7s1s+GFkVGqrrhHegGi8TkaSB3evWCQaXenLFKHZo4jQbp+W9HUA3kwQe5j553GoH1EkL
bmPkHOuSVn5wMO54U7UifxpapR163U7tXR2W/lOTuf3x9YW9O0t4BMtEKYcsDNnfv+FIWdyy0b7G
isVpvpp+m8IYaGbUsyYT4tzGVrgbomiU4ZTB+cIJdz1aHOfVhIpOGngdPPOwNEsETbPsqHpdvXG0
2fry+uzuhs1v4y1n7e8RWtYUtqh7BfmATX3qyh9RJxAKRYD4icYVIumZzDcQHfdWFLYlSEL0K3lq
rlYUe4t48MVS2QxDZKnS2Btg43bqSxjD3dw4O38x8dYb4/fRVqFD2YnuVmqkgV43pXUYVYU0Uw/d
Me3S8axSFdNTpBA8tV7n7hrXVJ+gjWxlFmvt4+WRg50qRGaALCAo13UeP4xnf0jQ8OuHgYqnkq76
XmUx9aTWNanY9ji4y71yaBrSwiqGd7VthG+7pIwecjShH0dcwI4xrjj/w2b/P6Fz9yLAWBTegSjp
BjaB1xHgIdXkYNSTBpPexQgZpENzUnpGgRgcQ5edB+X+w2VfblRp7gYBepKA2niYoxS8Grb2wrDr
aIR3Nr0exPA+zmmoHSvpiI2z497twnuMLGuB14MQvB6p8kQdei1nhznSHOpDhb3x1Gun1zfSvROK
4hZt21+pyRov0BZIKzfdlAYFwBl06p3mg4z75tmwhvz97Lb+GzO02ge9CqM/hVkukYUyLd8OFUv4
W9fzs+pMKxulp0HmZ/bRb+bqGBm9+QTmpNpIB5Y/ar2XAJSgBGMvlKMbELUnuoQ0PAvmsf6R+4Rq
21Tzj6YyjS/U/qZzHHvTl8Ir8h/0PJsNjODdPYSchAF1DCA37inXM5VaVPFPwiyoeROchchbqCxz
iiKpMZb1h6xM2k9oykm69oP+fcztL5PqrVPpdeaHWhN0f2N7mL/8+YeHhWKDEQGn5azxmdk01ZSO
SZG0wqR4WmMBdwrLuf1mDFNPqU6qr3QVmvdCN5yNBbkXc1B5NO5eB7TKOjsbzKz3Cw04nFuEg7uP
8X6nBZLSJ0P7SRvUQZg2jV8dtaviIHPf7za21r2zw0S/ASSXCWh0XWoV2ADwGGjSwJhRY6uAVvwN
vyi96KPAmkKL7bMf99jQv77i9+5IMPxwVyghLnv6OgzQoh2pvpVpIDGwinZ2YRVL8yoWLz2V8kdT
6VsOhvcOK6QBqLex2mQfq1s5muIxo6OVBrWpVxGaWlDRD3IUCJ8hBSa3sp17y2ohJQbhiKc8mcf1
BPs51HIPtcxAj2uPcYbqH1T0wO34cRKfhmHwf8a8tD7+B8u6WDqAGkDq6cabpcw6J4EkGXT9SD91
jmROy5ye63khSHYns9Obv18f8t66LrDtpQpMyrpe17FNiwmdNYYcTfXixtE4Hco66mFnh1b27j8Y
DMUccNsASnm2Xa9qEuFxM6mWx71dy492BzrwVIyJ/Kd2Mxrorw92i1rlVGYwLLMxiwWPt4JVjr5q
Kgx6Fs1e3jEiRX9UgGM90pGd944e7Xtp6e8SrVEHNzXiwzS7tH+iBqV1McZbTZh7BzegPG4IUFMU
G1YRtZSpOjfJM3qvXfYlzNs2yIqY4iT5jheY2Vi9dEgxOjuTvuuz7dEE2Lg6bplTy4JwVkHE5abi
DL9e/gr6UGULfkKdNdbe1xttfJ57ezrgeja/lJ4vFp/Y4W2rt9azSFwduQq9g5gwDFvvwHvnJghp
+kA8ySjUrlKePkrjyozqLMAZwTtRuEIRw5qj6k1XetOp62L/X2vM5aUs0EbdiIvlu6+v0IUVDFYC
K66bPLCpuymSIpOBykGn7ji1rM+tl3afBX7T9d6ZmuZs9h3KofNQtot8YTXagH9hUm9kLPdOGV5T
VDFggxCoq5hIh1xmGY5XgY5uao8pIv2lvYX9EzKjExX/U5tF4U8hpDZv5H73RnZp0KEGgjfXTWOh
ZV4KKU1kBPhXULRAXTU+dqK13ssOaMKuxucdEQy02jZW/955A6N4aXmiBIOh7nUMWqNfTBa2Y4G0
C/msj9WwtzRVve+NxN14d9ybIxxOQozEjKmunh3CmeMEKAftBsDtp3BsFf4/uvMI7le8afL4Y6p6
bWNd70/vf8dcZbqN7QELLFUWaFTG3gxT9B4sgXoTFmX++HoY37uCqVrSs3bp4UG+vV7IAohfpYE2
CMKicsfdYKB7fK5U1/l711BRtxs6UW9kO3fHhIwI3x2eG5D46zFD34SiNJVZMCja8TurnTuxY4fD
nspM/4hH7Na1f++cIKFckivsl+11jXYUSVdlppEFYwJuLcxLdAkNFVYPhpE5bwY3iRFl4ZY8CL/e
ar7djR8yKsoqS7ZtLv/8t4d53IPe6g3iR0T1U4GBmZOOkDqc7p1I8MuZ8q06x92HMnoR/2/E1foq
TAh1b0yzQBngZ1FRRHCkrMIjgPL6ycWZ4DC76ktujP7ZaPv5nMSdsXEk3XuqLR6UZPfQPjibrydN
zRYwbElYGbmyzwkWGzsPAcWNGsvdz7oQ036hEqg6Xo8i59jEda/Jgli52cmmto8vjuMhwNTHzz2Q
9VPfThgNC/zF/7g9iOTGb0OvvqoTI58OvolmBt1hsfMdGf9deWAed5q7gIhf36V3l3NRHVg2DQCC
1ReNkqavrUbKYBIzwp1e35NZldUwblU37h08AOUWpDwoBXfdozFaCvJ6sjzMPDShd6ljjy3gXz2n
oFBrYOJfn9fd4cjG6QlZCJ+uO0+lUc5JGnlEqkPHATMjWX0CBNv8FE7Yyf8gJnnbLa3ppVNjrtJG
OaaxULPgqOtkeWjA6+MlOsYbMXl3SqjTLTBf2idrkjzMgKaI/EQGLT0NDUsesLFnU8Xth6FxveY/
eEGRCsKEh8OEWN8qORUNXXK/q2XQFWb2obXa6Utt+vFnZFksb99QQvgPqkw82BYkC8Qf3qqrZCNU
ukLZYpaB7QqXHD8vz73fgkWUQNP3RTxZb6uwmR7+OFDQjcY7ZinA4/6z2uktfjyeqUi2rNnEehQr
DEnzEHzazhONsfG+uJfhYiP46zGO0CD02utzhRM7dGqD6k8tFbwN7IKeEkvKx2pS09mJauPUGmH+
nII8K3d2rVUHAVP1s9QbtRFNy7xWSaZP24ZIsqFy8g65/iVOEwrJCYq7Rm+N5WNXhyAKw1wDK1on
s/lXq+rm6+tLfee+Qm9oKc/D6iKsVhkBHsUcK/NATked9R+9iOCs1Il2zLXefIHyFZ4AwLv9xklw
54SjbLnwVdmbGm6Y1xNt4hKXCvRWA0vNkzjUsduCkRwMLzu+Pr17tSdOOAyRKPIsMjur3AoSoisK
VePIXk9WdtRrnwYclm7y77lF2H+B9KcPKYa4aW+nR9KG/BBXEQxrVFcuoWyqB0eN4u3rv+red166
Zja7mBxzTbmaMTeoeEHnAeAn/dji3ix3AlH+M0Qa7REyavnl9QHvJQkIIS7FP/zd2M2rG9oIh7bP
0eoOyIBCpPVbfz+XxgTTQRsWVgXSqzSAcfnoQMVqrNhfmsjUxrTvxRpHJakn/RgugdW9Rn8JeJDP
tqasOv+VVPM3T8jpQVi9+6EEr38i3LYkFpZIWm8pE9s62s3M5caoacykJQa6zoGXm9P7LtKc+U1J
+b7e+9QU8IGQnzJaUhNIny6adqPvm/PH1xf/3tcmHaSUDa+Qpv7qDC0HiCU2HgF0oqZ60bhXFtbB
PA9/uLXq2zf+3NnFxk1xb6nx69UXD2We7WsNq7rGYgS3DRk0QvZ/G+ksHnMttS7u1Jd4u2niIYYO
eHp9oncHpVxPqZnGM/pJ17t6HO3JrNsoD1yjL44QuMRZmxJ4xti6PUBcaL8MmWg3gupX6K6/MMhH
ipmUQ6CMrkJbyDaUrbDzwEyT4hPF3gTAuDt8rOdiOGtmhHNEMh2B7s87YYXRwUHRaU9Lp3zU5zY+
enVhnYsS8t7ri3H35EEil8I+KTclnNXJExYi4czW8kB5UAh60foHYHkDfrJgAvZCh/eFc5Kz65MJ
fwiEqelETDsYoOEeleia8m+cbtyr9yKRZwkvaVIIhGhWPwl7rHIw4ioPaDO7mPf1UFFZnW4hISZa
zS3TT2pL5vneDlzaDstrmr+u6xV6W8Qh4s95IKZSP9molD5iXpM8QuGvTqMNZsD3sP/r8zFEcrIc
pq0AuReWyBFTBSYZRGhi+ee/PclkMsRK0XUO8KRDrWPo6NPtetOERgCeHalEHGEvBNe+guGJhg2F
bwfy5Y5DBV1gXA2f0qaefuLjQo1jrL3iO/LY2JBrxiC/vx40S6xexzK7bnnhLN1G9PtXtzHCQLWV
hkBEu1Ibuj1sCf1vU9bWvLFTb9NWmL5LP5OTkSLnugORpSOaKktvra2o2k38X5tLsOyKJ1260BX/
eFYwBQEJLmHHYKuwq+bOh67gAOaVlhPh2V5U89mKkmr447SCdUNICrHaJXlc4zbwsMoxu6ArjrlK
BZ+syPEuirYk6JZravWRsJ9dpK1B8i6dyet4EobZMFvKCzTAiwT4l1d6B2AkSYdmrRl/zIXKYdA1
gFV2leZn/bfXl/N2Q3GbOVRvFvAt2tyrIEExGH/4NMkCkFZItMJcmo/K6LXocynqklok1ON/sVZK
uFratmmOgyhQS339R9xuquVK/YUvRSfcXifNVUxHIhFDFrjJJI8yQyaYJnxSZOwYfQLxVHlslkoa
G5nM7RHGhQb4YAFRs0fWqRPaNFFBqsKzrh6NELXbGFe1sfHy6WznDH+Ie6v8c0Qog4J0tXhz8dnX
yAeFHGRpjHzx2pLzd8qB897t7f5sSbN65mGefK783t/4zHdmCvidBh2NlkWUapU2CIzvy66j6OlY
g0+dl/QdTRCpoF2ao59AhZKat/FV75wLSz5Kpoig9uJVcx3aaSzjPJspscwadOxDl/du9iArszJ3
Xi66v16PoXszpKmxoCk58Ky1fUhFNQBbzJzHpTOYUIUV/CbcqsTfXtMOAdX2VmwcEHfmRwcSjUPL
5ngF3HU9vwIohVP6oQx0o9Wcx7nVquHY0n4pP6L3UP/xdbvo1YMVR6iDcuu6wz9baWdPhqkCU87F
QUNjIejzGnoapayzRZfi7z9ez8WrkfcEUDnq06uLbhq9TOHsBBM2deTD3JrmLveN6Ydymmbct3BZ
t47CO6cAuAlg+Qu6yyC/vl5PIWM9TeZOBRArDHEox/AlRLhjhzOhfMAO0H/jS4TFN6L0zi1JeYAD
mIoEAJ01JodaRQx4dlYBB5Dxt4Aw909VxdPj66t5dxRUtxAABUl/o6qk15HVpcDzg2IsimNsNv3e
E8NWmnhnD7B2UHdYvwWOt4pIVFtVZVVjATSD9/DJSsAb7YbETo3TbHixcWqMSc82tsHtoOBfYQQi
0cPDBC7K9Wcz46hOusZXQdwm9ns3nq0PJqIDP+Y4tD/IonPsw5+uJQwlXnyARBeY+5qmlKpFh1Yz
i6BzHHHsSujhYd+KjT7KvWkh20rVnS4dmoGraFSRZaUxvqtBl7swEw0JCzxHsNxtUFpvZsM8/Qez
WmAcQECWhGP17dIpdFsPlYDAEYN5iVvImGYxbVwDt1uMP99abh/eVUDPtetv1QpBl63OqmCQKn1S
4SyPYdT33LM5LqOI1Iyfw8gL9Y0QuT0pl2EpnSANCzNm3WstQ7Cao+mXAQIq/QvWuTpOeA2CAFjT
ZOLPwwOYETpRJmgYgCGrhUw63nBGFFdB7fT/dmXe4fv35zo3KEgSectOQzrwJjoqqOGT3w91kHaV
MneUvqvPU0Pl7/h6VNyJQlJr3G3QgCIq1jy5KVRWJCloBYYBnawv3egJo52fhixVMIpyC+p9Oxwn
MDV8nLgA1uDKdh0fU2EhupHNQxAX0Zex8ty90Jp3jo12PB7uWyTA29z313n/KwejLrzWe8tbPJXQ
thgDvRAOeLUQN/VQS9vsyPXtP6s+j32UvKq8Og4Yym614W83A4cl9Cl6e1ysVHSuJ+spoP0qqyZ2
OMLPyqs/tfr8MQJPta/s4UWVWnX6L87Oa1duo+naV0SAOZySnNlB2hwFy0EnhIPMnDOv/nt6v8D/
a8jBEGP4wAYEq6ebHapWrVrrwa/JowbVUfBcABhIzK5HHAycrLXGkd5i3Dz9dtZPkoqsRVzavG+r
8mjE8D6axbGD5cD6bm4wRe7oQasV6S3JVfmZBK2nBS3p12cefBOvG+6HgxF35xzAmYDvPRFUKTZt
VlR461Z5Q8aJlNtq+tibYOgbhar1TyvHs3FwNnZvKqPxboukickRS1+vJkVYDRaF6J4Zcd7EIUT6
rA/LEeHw1pyERj6i5xwInKuvR5mnNtK4BZJgmlfkPexF8e3Cll6lvJweDRKYkGh947wLQfztk5PH
RlqikZwGTTXXrzB58tOiTOpBCV18hKuMk1GQ2RT5HIHPrkWV2x7/WLSYggF45ZcKwig6rkkKmNgX
UVj+NZVJJucYjURK9GHQwrly8eNVnSNlu1sLSxxLsYvlQ6Zvs7CxJIcR1m7wBnUnrE6D2lSdj8yD
Mb6ljjn8h80CPZN4lnsUWFH8mp9wG6cbjcHCKzWwS4jWqixXid9XZd8fvD63ZsWLIAh0RGKUJK7H
mdqlWODZQKjJrXQVTtn2P4mtrp4SolzznwaDOwIAR2q35U+H2IzS0cFgkEBHUAMnjU6oBbRf1qJY
HtapfZ8VjypEPXFbb2KHCaWd3pwkqpNF49BrZbR9gjiElv5N03hyUc0iffg8sI48RFSwwCaUbUhU
1IiZgFwVAXUE0aEzWaV07osKda5H72W4JIBXtHdw6dHGcv3RxrQMY6MFVWzzfmxQkVEwFUdQqVp8
a6wTnHUagUDcH3T3/LCe7H7Iq6SQTHOz/82V/DFpiiiIKl0KElmSzxLqV2iytMXzWnd/qF2sHcR/
u/ed8hzJuLhgwJB3BayU4kWawMkN9HROTn1b639UTjN94U5PfSlEk/FgkvvjgNeWcPmgFAo3WdsE
FLVdOfM8UTrIZlAJ36ms7m9JjpZfWgnL66f7K7qfHVUKaiP0WBBtks1df8amwnjVhNEWFLMkVZ6q
tnLtT/UiNajjWDFiUUbRHLli7D8jwgJwVQQBmwxoK22ROnpumkWPMQ6e7a8oKyPelS96/0UlsHP7
dI6QKRsS5eAWvzFXWJRwBwmbqHRtFWXNEgrbalH1w8T4R6/Fyb95WQ6/2nrZQOCk7Pz1/tpuPiR1
VdIglBAFc5Yu7e1ZXGEQdpJazW/cQ6GniJqXjRqRH/fWkTq1OG0/PVBiKPaKSskHqqhFV8r1Z5Qh
HMm1bS5vpWGbX9ukMkEh1+QgVrk1CsULfGf4xUBUm+PXr2grlf0yv8l6B8bAnX1Kde3QOlfcipvJ
iKMGsgqfgwbKzbtjhFi6V7GB5xaBYeZpStqop9JpkT9MGnax74ydNXtWYy3/Rr1aVy70EPNjREKl
BRNahn8oUWV9qeS+mU9dWWgq6mh5iIxS0uUsPwJOEnZgCIRgZQ6F9GWSkeV61atU6t+6kb3rVVPR
5Gcqtvr0pC5aFZ/lPCzMy9BOzeireuz8cKxCXyhZTKRL7qJbUfQxNa0ufstquytPTr20kxfJrcxK
6SQ8zzJUleWldJriW5bFFk5uba3N5/t7brPHxUYQ9HciZVAhhO03n2hVlRphI1t+a4ayewnz2jkp
RY4+mZM2KJE16mNNNGI8gGYoMZQxyI+3SIZSZJIuFZPypk2N7ilabZwEIdAdVi09uKpu7D5bUQkR
eE+F3+Bmj4Pmj+YSrsqbnPW9O0QwBdYuOnrXxAJtNh/O0EL1li2IIOtmAXULRbesnbU37D4kVAnb
OTxPVqecIiWTPHUZ/u1TxazOy0jb2f1vd2uC9AgRlFgQfnalck2aRpxp8/mtMcrCL6Uy+iyruXWw
QzaXL18MKBCeEmAXBQTgu+urgoMgmzNiIW+oU/1iJghPzbbsNmX8I0KKxV3Co2xgPy1d5eRRVhOk
A8qe1wNK5TCZbSkpbylSe89dWn5b9PqojezmIO8iGAALIuC6HsSpuqFPTXwFox7a+xAp8Zn7YvXv
f6H9jQ6ejJM8UrrvFuKbeK7P616TqDe/QRwIq/NYr53hQkgGU0bB9bAD78anAniikRzFXsis20lZ
Vt+ESzjqb3PsKH8MqP29aLSSv1Llj94a2tnPc7akB6/kjTnCIWVY2j0gJm0lriRD6RbE7fQ3Eknp
H91uw2/rlNAUhddI8xjfir0IEZrThtUxhUl9W5o2pkVJ2tTW3xDWQg9cMjJfr2M6spDN80MKWQcn
bH87Mp4oWgn9AbAEsYt+ymiywpyiEBDjLQ0zjBhDo/CsuUN3sRoHFznG+fP9/bL/gCJWfffJwPCA
Yt31eEmV0GyHvsQbUao1euGi1f2LJdll+6I4ndV86OhtgeCeF5lxEEXu7zFDoyBFH4AOmx4w43ro
Xib4mlbFeEuQ8fTCWQ7/gjwMwQhu0dPcRssXnQ5Ab1bGI+GtG4ssmJjQWcma6azUrkdOqQJHi42+
DjXICXfEsEeEcQldGJq2W5az+fBHBWngpjYA78XrsKnToXXd1DSPghBZUYmfZZE9ZWsSe1qSZyM+
i8v47/2vur9rGA+dcJJHSKcE6dcTXJwVP9ikl95Yfd3te1wsZ7s5guy3tEgOB8PQdiQmRq1gp+0z
r3pmZab0Zkj4uOrZ6ndj/edkyP8avRa5dtJ/TWK78y15uUyK8Wyn83ywiTa4x/9+Au0eHFJmy713
PVO41pAkiWyCQTeH2DdnXMG/ZhVnDLlFx+7RUKUXHztQJ4vDH4OioLRoyQgQHty7+3NE3kXxgmyI
hJPK8/XvWHW1ibMkiwKnCR13aYdaobaN+6tZ07Rap3T76fGMF+f9D72fvnAHJC0C3SNd2arAjJYz
U1wskqAyF/MZQn23nPS6qGW3i1VzQRFSNv/U1MUw3HrV+m+l0ug/7v+E/V4D/geM1ETxhsd6c4wt
q5WtZILSFSPM9NZlSorRbDMd7Oj9kQV/EXA59kRsuC0vKZ2tMMvh2AalpMrulE6v1Fuwmx2lV2rv
R1n8jTlxJYI+Eg/o5BKbA8tl1Tdp1BcB9jPlH5lW6ifbSafn+yv3no1cR3JMCs4hYoMKfd5brDpG
f1tfVakKktReTdVtWD3hGgyY+DQMSvKjKnV59Z1yqpHslBASn14jVCQm3y5ReDRrebQ8s8Bp6CvS
aM4/EZUFxVUcKLte2slN5S+KE2kv3DhWetDvcGuJQGh5fYHaBdx+veGLdLCqcnCKIFUG06NgLnlW
hSru/SXaP/WQgoTrIE06cHR3AN+Mq8vihGVgSaqOB6Zt+lOYm14Ndfh8f6jdhEDTYTxBfSXkJLXb
xGdDuJp1aYVV0CtO4k1jLHk24qoHBcjdPcEonBX2FDkQNbPNfVWF6VAq+VRzYIvkjK01oUS7mJIb
hhjUuBDIx/NgqvHBVrsxOaEBQbxEizPT3GxoTZtyE/WPJujNfvU6aaBTVVfm08NLSH5FPoyXLHji
FkzMsSTPFowDgilURq/v+oi0s078+6Ps9gTCbuKWpXrGe4rXyPXOQxHdSJpkYi7I5j6vi5m+5YQ2
PpjMUaFuPxSiQu+xJr2ttIptlm1esU8ZnbXGUb0zn7pBt7CCNmn1k+KHHxACINo1aGkAVxOssetZ
gcRkuKSnTTAos/ob3yZDOQSbvlPaLHPiNtMQIhWzqo/Gt2JYPK/wPnxn321mKPdpqcZ12wSpqtGE
1i8p0ufh+keYxcXZKXLpwQ4fOiEZkEI/oTS5FgHE9TyTvhFIRNkEsp3XzzbM5qc4y/rTkFkPlsre
h2IxBV+SKit43vVQs6EMet4qDJUo9bOcIm/ZJfpwysCGPqTIn36+vzH3hwwdEoIhkDsyPCxTrsfT
rTp1pFBrAii95qkqjPJcKNKDxMz/zQqEkCMATR4I5XoUoxn0JB+dJkC2U/YjWyncfDLXs6Eu9UHc
enNCwJCUlrB8pQHseihLycypX+0mWA0l/BN20vSp65f14I7fX4ks20+jbD4TZSL8Boq6DWitwLDc
tPrZ01K1xUsCLug/kjH9PZhj+u0/fCyU3MVdxSfbJnaNVRoKzdBtsEZ29DoJlXINE4jHV5DtDvGD
PBJdgq3lsaH3oRS3ZhsMyOFylFMsSOJkefhGJCIRdGAh10Wr3uYtDhGwb1qbjd6FaebpSK4GdhPN
rxaS/p/uL9uNGxHXbYpOoleXJ2KzxyH7RTR7rU0QjU70NW9X+WVR4g/RkowHT9bNkcAUoJAKvuoW
yk2A7YyytxoUL+XBtzt0IZU4tb0lAfm/P6kb+1z4SHHvwjARlOfrfU4Y02tjkbZBP0eSV9RqeVYj
7ct/GAQkUqAJVCy3EWwhmwMenmUbKCKz74t1cvtFOTpMuzj5fScQ+ooOC0DIzX3ejmjT18PIhuOk
vjQ12vjNgu0HwVrzEhXlkVPzra+kCnKJiGKFFeT10lkJqJYzLMwqCeeUOHAZpHMpJf1lGI1qONgT
tz4UbDsYXEJ4A8DuejSN9sywWNaWlmmtfkoiGaNeA7+c+1/q9pz+3yhbPlXo0M6FLmkbdEnS+sD8
pdek+LlUcfTj/ki35kMFgSCGwEyjbn49H/r2+hVgsg1aKRlf0mnVvaibw9N/GIUMkY/E9tvRhCO1
rBDvc9qgRg7Ob5Xlb6XAieE/DCIEZqiGELFvI/WkbSYpmrIuCNVY96Opn57ixXg8SCd45uXj48Cq
2/FlUeuzncGuugCSgf1d0UbDedExt1Sf/sNsaBoVfWG85dukFvum3lzDokNdFQNe18lm2XTbsmyO
5EZv7gCoqO99WBRDxF78Ce/rHaOnCSph2Ypl8UkNLBdTr4fzWe5sWihF5yqCUrx516PkgzEno44c
G/5Q2imsOwyXLOgLDy8aOZoQokG+Ce6/uhllhE9stCaib/moeGmaSL5WD4/fcAQjcDCEA7P492aU
aExNbDcNmPbYN3xSk0T+m+4x7XO09tnLzCX05/1ZiXjqKkkHVmI+1PmAu0DVN4+rXY6VNdsQmFer
lofnKu4b6esUL8P6Fk5L1byVcxia58TC2fqZEnEfPRyigxyCBKMHRgoC3fh6WaeCJZ/1sQ6ytgOi
jaNI+VHnODF6dFRJvyPKMxzdgPtXhKyHEYXGMHtmG1DoToq/1KJzzIhgBq8sJb04wzBYnzQDAxHX
UoviCA7ejym0ogTRGeSGSGlzEuSB5soUalkQLfIU+46cN+Zv+aqN0TdJbyXtzzpLowMQQ/yd19/2
ekzxm346fVE3jTOYbx/0g6x+VLCx9w3wxO9LRgx6fxvtD7q4TrjqqbgrCN1tvqJtr50uoYsY0OUk
+XML8zhvovrggby1iGxV9M/BysB8NhNKRqUf5a4ZgkXLfi30bnCxnfo4rOrLkFZHwe2t1RMOsdS4
adlFAvN69apKWTMg3SHAnK17RYTrL9jAy5O9Yuh9f/F2I4nbix0Nb5+yFk/M9UiSBvJX93Mf2FUt
+SkKmzTxaJ2brEt7MNTuO3Fv8SLDMNYJZ3b9CsXSVImJN3IQlihlZakz+GlfHx2wGxMiCoQ0DQFK
MI43F3LXzKOSYAaGWkjSqG7UJ//MWVhgFG5g2/3w4oGOmxAWOMsUOjd7QsdluplsdYQeZFZ0dtf0
d2Ib5Ci11+D2eDS13X35zkJXuadEHgw0fP2tiJuMtiv0KVDtiWdggJ5XejhMmO0zDl4GZeOlw3uK
Ut34a0PKNxwEIvulJRAVCpa8Q4BdO77lguMFn1gOzDxPTiNQi9cp4fA0rcaRRsEucwUhZmPS3MbZ
pu66CbahHa1xMxUazFiMOfFvq8hO7PSMnbEeqHlr/ZVrYfJo9ZOCGXczb5KQSyZ1vl5fO5obKrmt
FQw2/QRPVIAi4wkdcwXr21FajtSK9ucB1BXJYvYO1TJqoNfDzdMwZlFf2TQEj7LXx4rpyurh7bj/
aMIohCI8fWWcvW3aImlogjlaugZ5TDu239o9u9PqO7vELRGxrYNDLo7X1b2PmCp1K4px0PBFg+v1
pGolFaYGixZg3637cQXlyVzs9qwas4wTc6N63ZBQTwYEfu4a9egt2O0bhPreNacpBnLLbCVhzBgO
RzFYa4AwWhud7alliE7r+vwDZa7WwIwTF0d/jfFoOd+/DHank6EhjcBNAXsmjdKuZ64rMZ6UYaWg
7G3X9TkdtVg5O3UcqydO6jj7PLuG7RnxnK+nWur0BwVqBGNKpyUWQIQvjfDAJmFsTKKoShn1IF1x
bDMyx/6kxMRS8dQpX/EvPSqy7D41tDM4OeQK/EMldHPT9kPhJOtqGvQVSe2zKoWZ+WJURk6Zkjfy
lJUJZndTY0GN0HsVtzCdTFk73V/13SESP0IYcYsOJ4vQ+HrVJVgSxZJnBgADYjVcSfnrWhrqQW1h
d4igzSO5TL4CxqpCmLwepejq1R5tBMWmWKlep8XK/Brc3x+MQ+v2m0OJcit0cy5ZZ3OAqJSQtCh2
GBhOry/nHt+Vwouw61s9fUBD1X10/ZDhBaXmH8JgIOTrmVlaYxXz2FvB7NSRa0bIEzdJUh8kfbvg
SQjCkezB+QRF2clJ16pDsSmzrWAEp7tYdqv+bUFkeakn/LydopQPhHX2i8imIFuGd8lC8uGuZ5WP
krb2g+0E8WJntG4gIeBR0M0/m0iVPXrj8ToBuotqveh/3/p3tKqRY43ZhQH95yXK5NLS+lLd1ie5
0w0sNrHFhSop2YV6UqTYzBGM19eD9b0xX4pPVDyFVLoo3lzPN60Nm3oKm6ZCJ/25UobBT4rKPo3W
sHy+v2He+62vbniN6BfMmteZsjNs5euxTC0XHQpTdmlDpendGM/g+inlw2uXTG6G9mQmXLg+FoT4
jLRECv1ZbttWf6rHZZGeuRFz3TeNqKN7YRKemqkWp8s3dFHK9iylyRS6atmb2Yd21doR3qZj/Nt2
jVG5FZ4JC+areTGOrtnUCDfHmaMNv7ZLojMKIuKtnw750PtLnlaIGi2cJt3NopZWRDqjyvCXTNfD
6VnOKjtyWy4UyZ0Us3taAKhDDykeXXvK9H6+KAXk/c+hY4bhSzpAl/uoTFLTvilR07Z+59RoUMxl
omsvpWpUKc6cel9AoMv14jd6wpb13OptOHtLus7FL4NFQ+tTG8lRdErVvlt92SAvcu3cnP9EE6VM
PVnjQJySokBUr05pdj3ZRTTb7mSvWvM569QRa+TWNKRnlHjD0eOcTdGZdZX105ohcfN5KCndda6y
LJNzlhOra3+LhwypazcnG9OQ3WiaXr+00tT8MfC9xm/p2NrF91kdhuKTlLTgwFEdZeEvc4OrGEbs
4RyHr7aWlMOncFbl5YujVd0CJyVRopd1apXarZF0qp8gOBnEv0Se5meIs3b1fH/T7e8PsF2wPHjb
FCaJZa73HNzTDne9IrsQbmrfp6ZZf401jAm02i7OklyXB5Hg/i0ne6XAhU8htRl0M6/HK2dlRbxo
rC/VlBsfFF7s0Q+RBP8N8Dl+najUvkG9Gn90szIfJM63hhaIIk+VoKBuE7Isjwp8QfXmUtKQNj7X
ZY6mJD35K54di2ZVTwt9+/3rpMyr87QCfB+QevcRFMUvUkIsv/kJNFxcTz3U9G4ZJfH+mLnq405U
/dLKCOqeykHCKkfvSscA807H3+9/4v1DDnTPcqOSxdbVtr1wyDokLd5F6UVq0gkr42XS3dhuzPIg
idlvJQofKLCiOk8hkQr09fyaKtPlgUf1MmU9d8BYqfm/OT2+v3I4oTm1uWLUp/tT29/ODMmMmB7I
KuT56yG1WMWUrdGyi5StlXpWsUjPTyVdvuNHpB5W+/n+cPuVJAtD5VFomwk68ebxSyowJFtG76BA
kfqUj4tyDotH29iJNqEhQOIRES//4WyOZDlP0UoDYxhkmt4/1VA3v1TDOj7LyNidMigaw8ORCgPy
wYQIiChUbMJbVU/1FKOXMKATTn1yUiwpMHh60FdRTIsOSUgkPKbvalrX36oAIStNM0kvDqf8oq2x
6VlSZD38iWwqozzYJJpUW7YukaOVEDBVWn2JMYY4dVhJurUadQf7br8RUNugYxdsk71AqrmZi9EV
dT7k0wVgcfhcF/p4SmP1qGp+YxQxCXAQ6H5QrsSf/4T05ZG6ghqY00VXy+UVfejQLQBmHl4xLPNE
vkxi887ruh4lzADxTSOfL+/0zqaQkh9zXa9Hmhr7owrmwFklZGSPIfF9PUwJZYyOoHG+pG35IQ4l
y8v6KMVuhqaa+6f03THxOo4S1G4yclIX2MFbNKc2jZkbMV0ueUUbC0z8KP7SmAsm1Fa+qqU/qtNq
f6q7qJVPxB9G82nOzF5xJ1pVpj+jQgI/a6a1jNzUGCT7hNP99NGYIsn4Z8WDpjjYTDdWRvQYEfPR
asvv3dwqkpVHClHPciEAEkhkLj/PSj9cbIto5v7S3NhRKLNzXwoylyhEXH+ESJPHYaXh7UIThtW6
YaRb5Ukyp7Y73x/o1pwIdMjqUNvhbt4kP1qYtVNmpOtlzIbxlf7BwluAFX17tZSD5bsxJ4fkUbSx
o0gDceZ6TmGbSZHeZ8VFXmTluY/W2IuyPDtYuf3jzcPN1YVIPAAoGdf1KFYia6sUzcVlaMbhWU31
+ldaGI2TBBzoOgg/+vkwLAdVlFtTg3kt1MVR9tllrEI8PZqdnkFretbrpCw8FWj06Lzc+FgQMACy
0BjhDd0GCFE7DqmUluUlqUERHOoXT1CQSm+SteyTvqz194Ge+cKlV2x6CtvpdZb16bueRvlrjqXh
B4rm7SmqYLeZenEkBLFbAzBKoUMsqCL04L3rEf50CaJCvKiLNSiXsSjBBgy7c2XJUl/u79f9KAI5
hxEKqQeocnswKMbRVxbhWRsvUHXXJFNONnT7g626FXXkxAnbLXj8YEiCgLrZRSmpbpWp/RDkarGY
rqMTEP5ADWHoPkar0chv5UAm+0wleqETb7Xs+imX7NV+baIyUr1wSNP+hGn5OruzOY2gJutSHGmg
7baDECAi3GaXgzVC+rze6qZCbXBo2yFQJbXB8l6DXof+jSupmXqw9fbLLroLQNag/AMRbzESyAPk
XTRWBxRQWm+04upJSzPHf/TjiiPLCGIQoftyPaEcXV4svpsxmPUOaomjxk+ApsWjUZRo+RV0HAjG
oIRbH19ZzzoFCr0crJKpvFZjVvjysEgHW2gXZL+PQhMI8CBGjlsKc0MrG/T4llHIHdwhNf4atPW5
avBoMcPoyNt0vxXArtgIlCVEbW6LzhlTSs6ZawoQtxMmrpbRBWJ0TQTAnWu/3f9KN8cSJXJh4YQD
yOZsVGFH5ybKkIFUpghxt7HuVRLvhmOC894far/tmJZwn0HgC/bqNo7HWi4f0CtQgqmPTE+Ro9BP
1uaoOLx7MvhUUH7pG0asg0t889iuWT716sriYb9W+dNQLsAyg/S11+jYabWqPitmctT7dXNqALay
SMD2SeZs2nEHYqgE67J0Z60ECoyz4QiZuzkKkQStI9CaeeevT5Qy9FEXV7oSxJpZeENXNh+0ITry
gLg9CswZdLxFr8YGBjf7eZkbaJxYQPWGF6Zp8yJJ3VFj1c1RaO/mFqJvYkeqzIwYNcvFZt+1FlL3
Kfdy00tHDJCbm4G2LdHxQqa65SAWS1aaI6BEgOHS6qlFcjHl8Je80n5Jq/ptLMPHXC15adh8/3+8
LXofy6mBlQxfKK3772WEK8jgRLVvlMMRCXxXrBAjkW9R6gZA2rnYdCgND/oiKYE24Vs5qvZzEpXP
Vowyh9as35q1+h4O4WesER6UdHifI6tJAyxpOcVM8WV/Cg26vDX6NGF/IA4ePqnDuEAtdsrnHGjp
0XiWSQpWFZwasgpw7+uhsp5tsa5sknhwVA9PadutHA0QcuqP0pdb+5ELF/43zwgRyeYelMGZO6q0
Kg6YDgZ+TiG9mjRPP92/Am/dtiYInGC/gfptGUnJrA/G0jZq0IaWfcKx5kcIK8K3o+yotr71HuMz
QQQCz6acC5OEWsX12tHD0dXhUK1BqWUxUp8zlKOlVr28ssqnCeeHy7DG89swKuO5VvrwDMxZP5d9
NIF+WkeiQ/vlhRtOHIk+BtEYvVnXv6YotcXQV30NZiNavDJ30KVeS+3hwIb8E+qVoOpQtt2KM1Py
aSMUOdWgZFn9qB+/G3NzpEqwnwrXIvsRFRzqBjvBSCq9GeCttgSRVEtnJRqxDLN7/WCn7CIOtESg
YFDlFn3mPM7XCxaG8aDETmwFSWN+XGzjbaSD041RuqLqfLRZdlMyKLKg4ExjJFQgmBjXgzkzyptj
2hkB6lO6PxU6DjGFdqROeWsUuikFs5CiDt/oehT4vmPqzKMRGK3RuKY6Omc9G47aom+OAhhKuyos
BIgd16PYdgsHh/aAgO72hF5hScMMPgq/3j/IN0YRkhTikUQNgDrZ9Sg1bAt9pTc0iLRq9fFMV05j
L83+/VF21wWVOFpgULQVNO1dCD0vTt/NUmojJtX1X5ucYlGiZf3fyKEMB0fn1lCILdGXyecRzMzr
CdkJ2sctPyQohrF0q1Udnyyd2mLipO2jxWdmBY9JmIUSE5H9Xg8FHJkj7VRQYJSy2MeqFMkRGSnv
rliP2GA3PhPeQKIZlLI6224zVFJVfSF11DIjGW/UIVSGN8Xul0dffTEhmobApkl0KNBeT6iNgfkS
LWFCjv5HgoPyizY4qA3Y86OgodBrgJCE2xqxJroG1wOVPfItSVREF01ShpNdq39X6LcdZFT03/HX
XCF5ZAIA4ORuwHj7xiu5JJZSzcEOprZdKr9W7ehTg6Xb7A2UyHTYzWplXXhMm9yPl2yKfk2WarY/
W9gpqq8RCP70W57IWXlaygYdMpPwsfaoLapB3WZj+JsyTfXqxlpP3bNSpNFw1XQ0tZfakOzWRVOf
DhW3N7sZb2HkecsnPEKzzi+cZcndypYjyVexk5m9zCQiPod93pmuoqaTfqrkedLOhTP1zdlRuql4
ijASnF+H0TabJ8cKi3OCvpe1uJQtZvXLUlTr9DscN+qqZjPbr1EW680zeqVO/DI5WfVvzhn8QQCr
Ked1Su3oo1PGenIWWuxD7876Kif+VENj+TLPxO2fw0yP46dlUlowGilZ2o/qZBs4AwDG4qiqlPns
al3ofK+KgQ1PgOrIdPpjluAmVVlgbA/v05trXc3cCl3d8iNP+dyeGz1dv8h5Z/2RKVNe8WvzOvbn
VdK/2zrgwcleylX9ao6a0T8neMeqHh1fkuoiCtGgA2yFtameTIgL9T9dMWSfIYgoCuofhF7nsjdw
lS1azKYuqYLw2OvS1tP0NHc4E52zlG7w55DsEN0HlMrGz1OijH9IgLtQZHgLjdxzYinUfwA/RrJn
rnO+/IunmaV6Ka4dvVfORd15uZmG1peVEMs5N6Nej15ZjOv4ZCilkT73pjXThV9UyyS98STSxqi3
evSpYomSvxxrCrOTDGoWnxs7036PjVLXPHr68vrkTFlhfZazJafJewzjL9EkOblXm10tobYkN40/
WukkszGGUfWnOY6x3aRlW/+QZWOmvBZTuCQkiouTfuppTl6e9bbMVpePIVF976zG9gr6+hePGn8a
/7suUW97TtQWf4dRV34xIwy6XINYq/PqaEq/DIs2y7/k66C9LfKcYxLMTlMcBMJMOfWW0pAqH+fR
an3pe7noUfgHIPlsrHqe+n2sS8lF0XMpfUrJLaMnyCFmfFqlylZPS9wPkDHEZ/itqZVOPQMQqIYn
p+lUn+cqreUnqCGD6imZFTcudW5nfqL2mi5unOTrd1T1zFG4Y3CeXL0J9dxPkJf5PioY+/gdVIja
pVd/Vn1baxTDr3FPN05t38nmD0VpCtmLtVbNoGU46qdGkxPzkyJXXZW5NGJ1v2ecW8UzjSxSIY3l
Sn+uOl3++/7LuL/YuV4giFHRpWluh08OTZQArioU0KfyC8ao8TcJkcovDw7CKw6IrgAwWVSbtkwY
yrpDMmZreRllKrhthyi5pUqTd3+U3ctrgigJAXk6lKGIbgELZZKnKZeq9hIBYZ17p06ejURSf217
1G/vD7VbNRGs4PYAd4kwmfzx+v3ApMOI1a5rL0bdm8/xOBWeNiqaf3+UXegqRhGlLdq7eUG2BbSy
p/8Lr+j20pAHvUJkb2k0JMuBcX5GI/yf+6Pt5wRXCQyTlSMeJ+K7nlMjOaGcT+lwcappQYbMrFw5
kpvTg6NQd6SOSnsm6aigg16PgoJBSIlj7C+ZM9qGX0yT/MGYnflB12+aoWjqBnln48EQAQa+Hkft
tHmpaVlDiZKuzDqLx8KFa5l+ozain2aIRefIHMro4JOJZPD6xad0h44QzEfh5LNtHMmTeA77iWyj
scbwxbL+SpUJA7Goo5c3Kynux73pqu0gPdxuBNWRrnLq4OgUIyu0mW8ko/601qYZlLUyP+nCMQ0J
pa/3P95+dkSaJNvvaYcB4fF6UVtt1QohPhZodiidTUnXPqSUFX2jtvVznqkf8gQNGqebtIfjNWJc
0l2kLQl6iN2uB9aGhtdS651gali/CPLYhw4/tIN4enfeEHYDVCALEQ5wO6M/8qqmmUzJCdohTD87
mZWeFb2WfutjKvDIHazf7i/nvp4ikE4EYGm4FZonW2IufZTWEHFtXRapKCdXkUq8ppo6or88TBV1
cDNbs+NTlxVD8Y/iLEJYNZNCmHTZVHUfyzyr5nPe0C/+llm5MbiYn4dHVbz9tcqPBEbnZRQMq21r
plLzF8ehM124fWWiljb1U0JhNx7mI4vVG0OR4FFdIvrnHtqWXaOIrxvP8nApjGX0kaPLviGWqX2o
K2k4qE3eHAqEGbIiFUM6/K93lBQ3izPF+nBpk2i2PC4FIB0jigZiRbltzPPBpxbn7+piAEQRxTnh
qULyoYvf8xPYt9R5L6uLNV16vmJxoWNTwklqzQ2EIG1c0Lxu4H97KY3WUt1KG+Xmm61jbwupsU4t
lLKVJHrGPJyKyaTEyREWs8tU+Hlwtbkz2YbCmfX659mT1PfQ8ceLJSmJp00pcStltI+J6lByMhq6
MmfpqMJw48UBkKT5h05zgDVV/Kif1iTWEPdYKLxeuEyH2MUcxvgUsiYHa7//1OJdY0eJ7sV9Rr7k
yG1mxTpf1IGSsKdJ1XrBsdRJ/GFZ9eggNLgx2v+aXSzBMt7BhUuRrArY2XqhL3J5TpIB7mqYJB9p
Afrr/p7afzPRIAnMKrJltKg2t7FT4QFbLOF84eWWPiPRGBkvYOaqXxa2VpxRgWkWL8+mNvYeHphi
OygyV9e7jO31d8utCKYJBNUL8EPtA6lLbqxIkz/ITnVRmiZ/nkQ8f3/Q3eWMIYoIugDLxUtniT//
abNYKyrZ1RgtlzJfnC/JuEYfSslwUOlLxo9dkSG+fn/AGx8ScJIEnSsCS9StaKqiDx2ZYcmALP5b
ZKVImSDS/S0M++Tp/lD7g8DjBk7JhwTrd7Z1SrMMFW21iuXSyXb8QU0zxAeL5P+oO9PlNpIkW79K
Wf++ycl9GZses5uJhSApAqS2Uv1JoyRW7vueT3+/gFRdBMAhhiMbM150F00SSQQiMsLD/fjx4+ea
Cjy3gtyelAkjYnoKtRW6FihEZ9NW98Ppk2VEzSJQjHQtd7G/6JCsPkMYfWZWQjGSsgiSiJCnjp5Y
49T0wYxyeZtARn2PXcvcwIqqT69eO/o5ImwjtM0FSe9wXwAQTbk/VfI27TJ097SoXDmtek6z/Zm5
CAo9KCXpQszksQOSpWmYIz69NYZW3ySDM70Dxjmn7PDcKBhhsDyQQ2KxoxUb8qYhM10r28aCKJGk
7Ugt6ZgtXl6xfb+ww7uIGQDsIvmKzSdveLhkgxUFkm358rYnXagt/FKDLleAuSAbWIzyV2m0IbG3
8HzvpjqsnBVk/yYIAIxKybmcallNPNV3xk+TNU7zgzrkqbXMZaszPJpoDva2VnM59WQTUuFV4tf1
N8uPzPaqqKLe/kgYWsqoiUUkKTUjDOPVFPbSK5uoE5mRuBDNjOHPsZzHpIkWPba0zytlq2eRdUtY
g8Z+UkaCh6gon19eULFeR+spyhs5vYSEAHpHm2OsM+xHLCsQ9mQqtRUDHqpLNZ22AyOum2Wdxqp5
xlc93Spch5wqgDDRqe04QWq3CJaNY053FSlR16odQWGa9ebMVhGf/HBmANkUTrOMokBXPZpZoip9
niDLsHXMov+aGk2/YuNq9/kMpDWNtflZp/v1Rplk/Qzb/dT6EsBBHSXGRnmCm/9wj3a+BlsoZI8i
m1HepPWkfOoSOP3DBH758uN7ZikZihQw8AQFT8cERu6aVmoKhvK1dHinsVWuIrWzNi+Pcnpb4wwA
SlBDigFB+etwQlaLSjXN0rUtmG+9yI3BWGVjbr8b1Tp4n0Rm+t2hw/rq5UFPp4YGNzpqsFap9YTs
ezgo2sppXeSqtiUB43hmnUSfbCc0Xu1LCxIUTwkReDLox33EpjLWp4IGS1taH0Y39K/lqNuD+c6s
rHNs39NtAeICzRQjiT/Nnw8nlI2WU0rkP7eOHH6tZ6fdyF05rYawOZfKe8ZKoj8HRZrUFAKFGMzD
oUITbFmvNGMLITyR6PxLSV+8TGKknjaKTlfERaQPJfVGtB5SrsxwnptFZVbFVnYqu16q0VhOn6No
dNAm7XWR3Bp1Ob4MrD7aVVMSTIuplqrvdEYOojsLikhwqSKqkS3NXI5CipJs2iIrXRY5LnSVyqfg
KW2mc16OWLDDE84Bp/IOVTj2ADjT4SxRZM/9wS60bd1EfxZtpXmW3m1Kn5IfNWoepj7cTElN5y/p
jPf6zNYUdTvE2ngjggt2OLCZNvMA4K1uNacwb2Zdkh5So1bOHIA9Be9ofiTZuQRQYWGcY6SuR4Ol
nu3a2FIEZXtA/8ZtapvdIojb9k6xmmYro9u7noyu8MZpKHc0GogWhdme66Z2unNFc1/udPxJMpGK
sA9P/Ffity5CeMDeWjSacAEqJa8eqwLgfk6Wrz31otZPHEYuQKGvdThUaxZB5pNG2+qSHS012lmQ
ECEr8vIoz0wINjG8FRA2wS4REe+TCU2B3NqhmRmEH2HrzWkuu0UWySSaTOdMwHF6DVkigY/PKoDD
k1Q0cm6J05WNsVUCS1pMQdd+NJWk94LaBvRQ7JAawFGZ4sWopeWZiq/TfcrY4OMYbnYriOzhNJ2s
xuVD73ZbSkW8oFFpsLaHaTrzyJ5dTDoYUGoLGo469eEoNiVU9KHoje1QQumLW8vfdmZcrarCic9Y
69MTz4QswQEXzRkgjR0OVdXSSONR2dhOsDFRC+WOuHeirPkcsm0XiaZl39M67n73gQIDNwhM55xm
6XOTFW1saXZJxuHkvtAjPezLUmJJqW14P0ph/w51xeAzm+kcpPfM+efKRZ4Plgkk7JPuJEWtI07h
q+YWCZ/euvTnXrLcpDId6iGtOLa8wgmHT0UT1RnO65j2a9lpouqdWSv2vKjgYuVngr3n1h+HmVuM
4B0/9WhD6clkoflZm1s9aCYg9jQj4zp9KJtqqRem4Ta+8rVxgpVSpK+W9oUmT6UkjBEFBApS/uGj
n2lyMoieNFtcZ9vrI9mHjB7U66huuzOzfO4ZC6UV7lCWnwKAw6EaciagqKG17fNRdaEzmVupNVEl
SXz9/mVDdMrQYlpI1bCh8EAAeo7Gagc6l1fBYLGf2l5adHM/PMZphS5jJmXz3aA00+Rac5dupyGJ
xgV1tX6yaou2u2/izBzXWqKG50CSZ+wGexvHCwAB9PCYQtXnQdtURWhvB7nWb4s+69+NEMk+vDz3
Z0YhxkGyEQVU0a7p6ImaUVBSPtI5W2voRugmeVP80Rvm9HpbL0oYKH0iyuZhHTGOzCK0ulnKbG6U
LIFxNE33g6EMKyU09TMzEg7H4YUNpERkCrdPKHUfg4JWrM9W18v2NrXb/mNvhP41zDoyt1Yqu7Lu
d59evYJI18AEpnKERKd+ZHlzqahU4Cx7a1p+6pZtSi2v3Z5rG/7McSDxyXkXwprcy0cL2PWNFjh2
4myTLO+Wvt11nlJYGRK8cn3G5XlmS+xr1OADCTGxY5VVii87eFqpszVTpV/0Oqkmv4/yM1fyc6MA
FVOpiOgldvXIigWyVEvUQLLxErPyjChyPE3Wu1dHucRjHCPcGK5GPPFDKzIqYY7/kQS7ueyMdV4M
nStr/rm6lmfmAo+KXcB+w34cu2YmCsIIayACVQ5a6nWRlWwSLOQZOGzfmOVgZ3NO97K+ZIxxzo7b
iNrxoFgZjWd3emZ382LCaM0flaTJU5fOnpW/8S2zHhe6nxvf+kyZzd1gZDIVz4Wal3fIlqvjPZ0l
oV3gYdWph29Oi2qhKyHFroGV+xLJqKy4FY1enQX9nRz+nHS5dJn6YFXvbHsooHLIVk5GJTKM7GON
csmuxbREdKU1W9l1ugHdLeQUpvRrQVvL+l1hoaHgKkGQ3udd0k0fhhxR/MRVzVjXPWagNddl7cMG
0gIpQlKBppeOm6hG/G1IaMJ5H8VGW1zWaqEaSx0po+F6RMTKcmUFjPjLUMvRjEiVMpnXkh4p1jZy
0qLaRHRO8ClAGZCSytXJIbU4N/Pk0v6iL10JTdKkXgQwBfWvSkvzncdXGgULUvEeWsfmnQpq9XgA
yINM9rbj/l+YWhYs2gzd+JdHOTF1YhRKeqiNE/7JsSfWSJKiUgxlb+2ii3cm/YncrA/061Qbx6U/
pM3vL493ss+FyD6YqwWuQqXPsRV39Mop+K6yjbuoWFUqGrVhrRuvnpWoNMTHBHYA1DaPAh2Dcg0Z
pQl1WwdWvSisuFxRiyZdG+UobQy1OldmfLqKhJCinBletAIGdxTtZLEsdWbdaFsaLuk7Gt45oRvC
0v4U+JoUuHJH1+OX11HM4PAgA3MwM3QCBAX3GJuaGqctE63Hg6uzzFoYVlk96sMUlmszNwJrXRnS
aKzosjCaZ3z3vb7f0dAU5MBlhdFMndFx2hIeoWhC5zjbrBm76bYcnfRbYuXJ77U1JMHKStTuD/oL
kcNLkzEYkXR0kFPpHL97LNuskTZOSq8oVzNTyVmwJ20Ygxp554+haTfqmnixnhdRRF2tN1RjW37R
rCxAOa6LJ8Mrk7qLlgVgT73oIqNo3zu+af7pq731mbJSrXejCUlCV4aD+NA3JG3PXG37a/Jo+tCV
yHVRqSGq8I/2liIpU2dSNb9F86N0KzJt29gZDN2NJ8f4qvXTp9zuFxNC+t/qom++6LVZnjPjxw9f
4He4dMA9ULxx7A6vpDqEyoWUgbOV4iRaD22t1GSM1SDxpjZJzqCgJ4Ev2RMN2E7owYPPHLOj/UEj
9KwbZ+sEkBgHYiaXutU/zJFURy5V6zxX7wKbS+DlDX5iKAgMKbCGwQLHgxIwceSehPa9VlOCAjq1
VdWsXbUNIWkWUC7y2lFAQ2A+AIcS25snK1lbmWwkUbwboqL7fZCK1EW+WP308ignnpfNKFRLKBAt
mMkxumtUM328kjzeNb2UrK1MkW/ycU5WIFznwqsTS0TczkAgBSAGoGnHlsgZmgxdNXCX1KF9hDl+
GZPA8nxq8NuuD89YodOJUd8qsC3uKRWVhaPRgjAfi6Asg1099KXXM+RNmZbarZJ1r+5BCPoBMxt8
nEkBKqmH+yEbR2TxaFqxi8eCHE9VZ6s+RYbl5Sd1uuuYBaqJYBOAkQSNh6NIYHV4OhU3Ye2nHn5H
uCniwHltYCqyGaTxBNGB9K5+hDtWoVVYyRAmLFuiBYuycMo/7JlCXjdu8lBevDynk6uCnAk3LTOy
EAUmoXE4J8OPBjMbuN1lI5hdI0NKzamkb3XZX0txX6zhkp4TWnxmX3ATwjdH6EXcwEdDdlgkc07a
ZAfBvdz4Rkvma2qllNPV+v2Xl+f3zDNDfgNgCIl42BV7BvwTSxFaY6DLQYlKVNEE7xzUqD/EelYs
Xz8KuVeVW17oPB2vYq9OIFKpne3QhkVLq2mdZe9M557Vc3MR2VeEKjlWQNKHzyoMYiVHsiDbqZ3t
r6hMMR8COsn/8dq5oB6lQ5ASyuMgwUejmA1dMLTBz3amPyZ0EKFpWtKiSPnyKKcXB6MYPBTKxNCv
PD6xsyXPatHk+a5ItXmdUc+1dKZkXiHh1G50SR3dCsHw67bKzHMEmNMtT6C3byFBRCJKOQ6X0R+U
EuZ0mO0KxeqHe7XOzPiWqhh13NX05Mo/TGrZfTVL34hfrey+b8GgIZtC0hCA68g9aMq0UeKhKXZp
aA62V5QOnefoqvv6I0bynJwQrhFPEEmgwymm0eRbsx0UO7+fc9QF6BhpZKidOalpvdooCrEF7i9u
LoRaj31NLc4KuOdtscvLuVsBjpi7Im6LM37lKUwqNB0ojkLbBu8Fhs3hjKIm1jpJSotdHyfDpZno
ySq0JH9NLBYt1aE0F1kGbxZ43PZGOk0te3vQb3Ns3hnzfHqHUq/PUSetLRIYx7uHs50CU1rFrqS3
znqoctPNhjBfalLtL5SENNrLB+X00DMe1fqghiDvJzhGUU1GZQRxufOLKKZIq5poIpyfc1yfmxVB
LRe2EAM5ycPmaqpjvrpyR11P4M2aE3u541NNqvrlMpvl5vLlWT1zBikQhPhMmAK98TgmInSZ66m2
yh1HRfO4nrRlRHZ75aTwG+1ZRgGhaoOHlwd9ZinxDwTkKSqeAPEO9xB220dWUcgR+arj+chfGp6K
B2ufeWTPLCbIFgg29Vv0ZDqmWyjwmkdjkqtd0ebyn5GZF/dZYuafGlr6LdUyejUrlSIxCrW4S2mD
iBTdkV9iq/WAxbbLHexc7UqIaK/UUSdLo+m/v7yCJ6kBRsKuAEdivvBYj7DIuq6gfAbMDBhGWzZB
WvUe0Q41VpWaIGESpZn80Zyo2Xb6sN3UcVmc+QTPbBzAZErVYKFhQZ1jC9qpVT/PcbPDxhXaEntd
q0tNGbrsyimUstqgaiDd54VsFGeigX3l8kFsJ6gzJEi5PIQLeKyZHoZRDCeoM3ZpRecMiwvKKJFN
RfegDK5Q/KyijVNCjLoJkTSv/yytcbbW8pDFzfvcmimec5PCnM0/FbMpqmtp1Jxp3Y5q1YjKJDnf
vPyojjchtQtsBZ6R4FeIEO1ws3cDTOt+VtJdb+XNop+Tq0Dyd7kefCZ3/NpISQwGAQesSESDJ8qq
qlJ0ijXH+S4sGoUer2lP11X5teELoyDWjJESVCZipaMpNWmptlne1jv6FZqeYUjOmq320XDKwoMp
0Z65c443uxgOxh5xPJEFOTqxwk9cx1KHtGnbU7OLSslatzp3TOr0ypK6sN4b7DFdN9NgL+vaDDx1
qsIzVuTYWjE8VXk4SbhH3OPHejdpWzYtjle70yS6zWipEqwkkwK7l7fJ6Sic473IA1YRk3xkO8wG
wV9tDrodAjX2u4qSt+xyzKrhnIe8T4s8PT0qVe4KiAhyCODl5rGfYDaplDtdN+yAh+ibo2rxaK8b
Z5avUJid81Vqz/EX3ZAq5S6s0ZqYF1QuIRgLM6BFJsmWu6YCwVCp7k3LIPoQ95o8r6nOi0fP7gfU
ZaYeoRkKRZ04drvEtOd14Gfm18SSsw+RDzbhZnUY01vZDpzfJ9RfqWqQpY+a2ZjxK50iJgtsQNwr
5IoESHG4dbSEgsWxysdd4Uh/qL0ersMiNs+c8JPqDDGKjRVEPYChOOZHo1SBamdROYHM9oqyrEej
1d0K0tu0mKUcwSdnHEHFpLF10OcNxiDfpRqnfx0bgd2s6Gwdo8VSQ61zR2RtpAWJJm14ZWgkui2w
kzm2JHZBUY6ivbKyB0C/udz1jo2znSnWrZR1JO73+/jfvo3/HjwWRAHw7PPmP/+Dv38ryomih7A9
+ut/bsvH/H1bPz627x7K/xC/+q8fPfzF/3wXAa81xZ/t8U8d/BLv/3P8xUP7cPCXZd5G7XTXPdbT
/WPTpe1+AD6p+Mn/7jd/e9y/y4epfPznP74VHaaLdwuo/f3Hz29tvv/zH8CoT460eP+f37x9yPi9
3UP60J38/OND0/Krmn4BF51szh5fwvH5x2/D44/vKBckEPaRpAHSIMrc8oJCw3/+w74QVCRgDrhl
GnAR4VFTdOI76gWQMNAHCm46jhs/8I+/pn3wgP5+YL/l6C8XUd42vC+782+DQFwJ9wcoCg9cgNUn
sHivon9fFNZ0A7ejXdB9oXFD3SaDokQIPpdT65YajasjCGdP1ufnB3k6sNhxhwMbDI0bCHdO9MA4
MnmOk5jxlA31Ta52sdebsUnJhQp5XkVw+uWhDq2rmCND4f+Qz0AdmDvo8IT2aUVPqCGvbwqfIuWk
7c3VaJjRmQntU8BHM0KgFy6qULTF6xQf48lNFQVN0NGjobuxKcB35doOV41spB/pBtpftZE8rIwk
VdRlW48gfWqMpOJo6iGl3LozPMhNHi2VWYY8ZMu94c1qVa+lWfVbz1SKsnDV2VK3ldZRzjzocvWl
iJJ3bLquc/N2mj4q/dR8Tvpq+N5HofTFkrTUNebKMdxojPvbvpYKQKUxnO7jTFU/6t1QfWkDxboO
wvGr0cTyHU3UhoXajx1sH1+uctfXsvEPZ1ak1wHH+wciPAe8c6Jj5LGP3EdVaTKVOtz2JhmsbuUM
Rbbwu/FcE6RD3+vHKBwh9hj/QRU4eh5mLEOdGezmxpjDT3210LpbesKUa830z3GD99yRo2cPxo/E
uGApUlkpdvuTZ990wRgZpd/cUNa+qibZU4NsUfnaKqa2pvsWxKtSNWhWR7U60kOTUa+6vsVzkV27
RY+oBkx6SOR4E1XFYyDpy3CwgWO2WjO6g3prNA6KQpMXDtrCyD7ZtOrpqswdZjwg7Uapd310Jbde
2dz7cuyG8h969Dnur5rCS3NPQvQgtORlkKhLWgB5dtytpD5243mthCVb8HPjb+NiuqPXL10ib2L8
nDG+m8xHv/00zfH1EN1jmVapcuXThbVE3MuavMFcaXawVPuBPz5YWrpFHuMy7+7ruF6cOb7inj5Z
XIJ9AR0S7B8386HfC53eGqW5KcJIWfPXlWnn8ipO8scoKSbIQkp0YwbzQ1YV0tqaHRKWbR9+UJLk
NspLeWX4obTIQt+8LupscDNfdpGe/Z2s66rXH7m1ay8FM1lkfV7fxY0c7ZKoSDxH0t+3ljIjEKBp
ntKMkWcPyve0NNpNYhn9tVP01jtTbyqRZVEWNXVA77XELDfJGA08qXxak5MPz3gc+6DhZD1AlIQM
Gdi+fQSdwS2Wy7gz2xujsbUFRRPRCqM0Xc3lbHh6rvV/OsOIHbfS3kXaUPsdxQR1k2uj7AaDY3q9
b1ZupMTKwoB85Un4iq4i946HKkTn+Riby9FveGehAqzrpNBffqBH+bkfJ5MCYdr2obbIVXbkMkld
aIQsbHuTodIOjTGovCZwzHVbTvqysYd8ndpTco13P7ql0n2mXnVav/wZnrl+4IkIQXXMKTDrUQw9
5HovJ2rS3Ug2hCjfkeJr1NWNtW3456TOnh2K+1UU0uCIHt8LuR5WVTN33Y1T1aiD6JOyzNRE/hKS
7Dm3ss+NReEW0Rn1o4Jwe2iHZKW1GwMO7E1ayu1tZmf2AmxQuxv6drhmMTQ3CWfbs4Y6uQkVuVxW
KqrIiGNMaNlVkD27wlypbdxQEJ+pZ9KU+2DpcONSAMP1CBWYryfVKIGF9kuD1sxNUPvqsgF9ddGr
DVNyKqWN0gcdx6zARuej1X73q0hbUGHqXxr5MKxyiC5rMx3mS/BHGvTNvUwLxOmcVOupOwTIt48b
iDqFptvh+ul+EEJb08qbYmzBi/IaYe1kTK/Muc7X1hQmmxg1jxuFhOurQkDOBDAKSmqQmPAdqGTF
FXx6g1SBrHRWmOfXVK7YS2tKykVAguG1rhCIG8xyvCFITDgrR65Q2TtlX42xfp3J9biSs4i1t3Jp
9fLhOrl5QQYQZiJsxsXDZB8dLjOQzTmd+vk6m5S1Vtb1ZTfLIBKKVaH58lO18FVBx38ZShyEHy+G
Jm8w6KDi4snCnwQd7x/w6X+7fEwf84f/89v/bb495g1hy28P+fffPtDYsX3If/v+8JvX5eHD09hk
/7Y/YhNJvwBphtMGAow6CERA9t2P4ERS9AviRXLhgp9zGJ1I1gUtRoSQKIQ40so4Pv+KTyRdvsCq
038Kx55DbrwmPDm6KtisiDRTewjZXQi2gG8dHgua34x0IgqvZKQ50lVjwaFIF3QrrPLLOlf67COc
n7L4GiT6WPo0E9Lq/qumdGpBnxwrDM/pdB+RiE3anQvUREyatKkgLx1+Hvjy9KFy8tZNSWq6uU3D
It/r4zKrNc/UpiL6JvWN3YarwsjgurjNbDjNJZJQmoTsD7ImubQczVk1kU5xrHMGVhysvw0sJTq6
Q6Kf8kKBRVC0efTpAiej+2yvdW7Rxuo4oyrYVdRWtlZI7UqLDDfBAlyuMPZ8gkt99lojtatdjEaW
syJHJ1l3cPhs+dznOjSrwuLTUhMNOgwckodchUerplVaDmx2VedGWkzLWe708UaiWsNslhVFLhD9
apM+ELrboX9SfUJTTO83ieJElu0pfeybNmoD0jSjJ+FQrrnQzamJP2Q0Zf6s9Iht9oukjiPElOve
6Bq39JWJ0tL94fpfsDMfioz/H6MaB6bovzRYb9EMiWvi3/4CGZ4xQ1lxaF/Ez/+0L8idXxDhAVmQ
P0M4RRyov+yLpV5wxeKlCIIFVdP/Aj8kRbvgHuR64sBhSmB5/21eMEtscMwSaArSCSR3XmNg9vSh
v48Mn4jcEFVQaHzsaxKPdVuDqpOyzJ6VD2oeTQlae1AIPMufy+9l5IfLsDUMVwqUAILtUKaFZyuz
T31CpCbWJkd/Y1hFRZlLXmY5zTIYhmx2m9Q0d7oRzpBSZa1J6NQwqdYCJ7Z4H8/SH3XfEKbl6lB8
pd9CMrl5oTXD0sdG3HOtzjCxKX3JXBWRunLZyUb4PTNLOHhDzvlx45BStVXWpuUu0uj+XLVDX3mD
iNzpnlBV0hcpNJxtNAZt7WaQOTao3Vno4eRJ4VbTOO+ePO1nkBzhUx6uINYGkAogad/F4AhmhXFs
oCueKh9SOaIHmor+VEavmDOu7aFPIZ4TXEakwegogJeEI31oQtI6bbuqjJQPWa43CCQV9WrUGkJZ
ajKWWp+d82Ge2Rg4MCgJEdeLkonjPEenZjnpJGP6YMrldB3kRf9l1GxJWw2+U5lu2SXA4qoSO2t8
t5DNoFhD5jZaWXn9WOhLrWx9omw917/RoLB99GWKtFwDiUPLa62Bbm/BVOjvddrSpp5a6tPHzpro
gjZqXCNLumJkbj4N1IXTJ9PsPO65pFjMggLtJt0wt15YWqS99UyPtwTHTrXQtXJSXdn3byVn7pSF
qZfltepb1b0Z+uMf9AqC4iA1nfZgRGb9p54lceXFemllrt773blWASdPDHlTmAhCeBlSPqt4+MQI
QQmyR3P80Ab5n/5cXCPgW4FrOZdS4ker/y3j/P+bEwivXghki3wnWK+oMX7RGn/Mo/bx+2/v24f2
sfntXQSe/Nu2a9MpyoPfNk2Kc9g8dQafffufxtsyLgjRgWhxv/ZWmEf4E7k2zQuYF6gBkVgGNhaJ
pJ/ItWpfCELRXg4FhsiBayhfwGFHx4oMufDsiEKs1xjvo9wLMQyeIQEbKXdywXAzjoyC2jUUOkRm
8KXqy9zt69C4V5r4tmzma1rWPFZZu66SInTHIG1XyhggAZktW7uqXbLIw7LOte8v28LDxPjPDwSv
kyQ1sDpy1Ud7vm51aZr64EuWlNVKCsyUy4MvCWJMCymxbDfr5M8vj3nkIwsnXHTPBeCGI4vqvsgv
PA0dG03NKe6ItA+TCX9eqZcZuPqnYEKMsq3DdFlXo+7lVZZ5VR5+MptzEtDCB//7AqAeRvh22GU4
wAa6ycdifRmSJyzpaN/PxuQ6Ue+GlTahNR1R9L7BATBcWpve0nJm3rw889OBsTDArpDYQHD43+HE
aU8XCq1H7V41JWWhWUnvQhLOXc3v3yMvt2p0872hlJdVoX95eWQIXAeTZgvzgOEBiTw7LFTQ7MOx
4143cjKZ2R0ynC6wivvu3R+bTeZZXrDuXf/GuHWWiGJf0r96Y26itbmpr80NabdluLAXjucsJU/8
u/i58pIO7Jetu6svW/7oLNWNumvd1jX5wW+9921nLvJL+Ut97Sz1hcW346/Dl2mXXs/r8W68N94F
m3JJN4xb1HI/jncD5C932qmb3pW81rW83rWW9fLbjjf99o3eOkukhReskxct7oxF59lLaeV7vjfw
J82VLs1lvZDX8rpYyut+Va+yP+NNtWwXg+dcOpfGIl4Xlw2Sprk7f5dvlc10P24RmLrOrs2ldaO+
ky7l9XSFJNiy8wreTdnU+/eny9hGWmmucznv9FttI96pc33vz8vrwu1cgKmF+BjOAkXg6+Yy9d5n
Lr1RPW0Trn2PBqa34dr50FwO7jn4ZU8O/XsT/3yedP2GEYtBYz8dPs/I6Vqfioz0brXYfqCU6bry
inVw13+NRk+jTa3tOnCwyNFez5fBcnZJ1riKm67mS2od1vzokrt09bi+vUL21a2995M7XAYLXEWX
f1giCbHA0fNSljwX/72bFG9w70KXqqyhdfOPDrQQF0UHaTFcSotglXvidy8vX964R1mq/TxFuxaa
owgF+r1n/dRYlHo24BJq2d2YOoGnGYN9NdJVeeMUtCmIwmZRTAjXEgR+beW2uvnxJQuvwi4LN/u/
wbf4kgd9s6YwnPSgVXTLKJ/oKIuGMiQAmNKuqVTyxlcGr1bH4mr/RYnbb6FaBp7VcUIRDDBdOpFQ
qICs8HWrDFs/j+UrnwlcOUHz80temKU7+4G1+Pvf9j9XjZ19BoDbY19HO4DAXgQqAMIgIUf+ij/n
YzyhW3gHheJK0qUbPQ/v4za8sbNHdO/eKz6NS6PkFjHwd6g8vm8iezVXmz5wljOsCHW+iuXvQajd
5PrwAR2wh6Jw7iorulIS57rL2s9dMXp+M6Ru/hVNkC9Nm10WY7ighGIV0YgKgYt1pHwiwLCXyDHv
IGKuq3KcXX8O16YWiRzZzdgm0Duj5aD7yyLcUka1bNtySY+7ZWGZXmv2lPE5S0CCha6317ERbbU0
dJUqvUfh4f0AJ5TqRfflTXV0A+03FTAfbCxKxhF40QQu8ST9lcU2DUPULEQSmqumjZE3gj7kDvKf
cms111G7VowdLKHVGDj9mcEPsQXxxHhg3IDA3vgigFGHY9v+YExjq/hLw0AxvXKGyIvnoXR1GDVL
o2nb+1InQmgo4n951oe3z95v+lELim9GZHLs3xpDbTfjYMzbuFEfk4w2JmFfZas5ULdoVBtu3GqG
O6Mv7Dpxo6xfHnzfSufv3Uq1ACIl6DMgXUvginN4FHWVeudDQDXkD5WSqJeTHpDXtZNrpWuof/al
dEVpQ++2RvGOfA6FklH3LjGKVa9k1yFil6St8gddn3PadiDrFYzlN/jYzYfMql+pJPHzk4JNicQP
6kJHPlFuy1GR4j986JToC02TDS+TZcTXNesaPPNLlxhuEVX5IkXm8sze2ANeT1YJnhpLQ/kxVl0Q
hgWJ4+nGVIasttW2K+7SvFukw+Avy37erEDiymwd1giCQILRN1kyN7dZRDo0s/KPU552BHxV5A5V
59yQtbgM6rC97nXld0Tfh7t2UOt1XZPN3f+VuvdqaVDa5+WTFa1bmVAuyNJbSiu3Nloyd1Zb+h/1
9nbOhukmDq4cK+zfF0pYE8MFIzEiRQr0Hoy9Zsj7qznP5cWcN+29Ffi3stkbi2DSPu73z6vArP8G
TPW/FSz9/JwCSzrh6fwgFP1k8ex5Kx+K/9kPPYWsTt/ov0f8gTb15GSKD7x/pz3p6KV3SB/gJnXf
4QaZ+oXQ0RPysexDXrgWaZEHP7/tWBcQ95HIdERClBcGDLDtyQqdfvRTttP/7GdemsDjnhYluE8i
4X4A/712BUDsmDalYSzlk5nTwPICMIfKOyzY/kXk8ramLm66X5q6yKIQmQJYiSzY08kTuF6IEELc
nm9u2iKU+qV5azKJJZEj4W7ev7D6T2YPJU6E/6jc/Xz9OGRvaNMLrOGXVkC3SIMh5gU99GDqbAhg
TIh9mP/968fpekNThz/+q3M3L/BLQIawa/vX4cFnCYApNF6EW/vXWzsAQgj0l56+oWDz8HaoT/ox
w6NNsEfC9rWQb3QTAOf/4hLozgXQJf2TgPn2r0MTYLJAwipSR/ZGlwDk8xeXQLkg1qZs6sf8xddD
UyBrZMBQfhLZ0f3rrZ2DPXfj1w6CChxMjwsUq388ZmzLk4tAcS64/ila+WkoRDET470ha6jI7Ntf
WgLduKBaCrKe0B/7+ZifLoFxgTYvZAIBor+xuf/qRSCpBtx3QaSiBva5ueMI0NICQRYhEMnr7T1+
Qa/8pccv6cqF2PsE7H97+E+fv8iDcwYoLnpzjqBQmPylyRuyYAqRp6f6f/86vAcJjWjHJKoY9k+f
vNBbOwIi0fxLKyAp3PX7l/Dznzx3ydAufmwInIT96809flGy/kuTN1U4ZLQ5gqbxryk+XQJHpBHJ
s8Py+tf3GfBNmf9fXQMCAUruUF55/ghwAyISheoweby/LORbW4IfcTkEpqeozCsgEOHwc8XjCx0d
Adu8EOoWnHv+E68fTucbev5CkvSXjoDOFkc0AWf30PSpF2T0RV36X4/9xz57Q1MXuaNfmrqCZ4N3
R5b0p4/PGz45/ex8mWw1lz+9ncXrzV3+orr8l1ZA0pQL0vL0BKGq96/T/WQJJOhxFN2JdlZvDvsS
YPovTV7jcIu+w2Qonps7UlsXyPUIYff9QG9p5//izOHAiP0M9+XnxA/jvn0JJ5mQn9f+G9z4Ij3+
S89eBP/k40RmTKzE3rF7su+xDEKcgyz0zzV4c0cf5Z5fXAJNXOwa8uV/mbdDEAy5UcwfdBmylj92
yY8B39AxQHv8F9dAdS4E+EHge3jxm/YPBBDs/8f2eHPPn/Z7vzh3/D6k3P4fd1ez3MZxhF9lb7ar
IlkARJG6uIqESEomQdEEJVd8GwAjYMTFLrw/lMFUqnLJQ+Sckw+55Zib3iRPkq9nMdT2YAmAmo4I
Cy67BIrune3p6enfrzGIutn2hY6gOgxkb+1ztmjbCQs66PDv7DxGUh7ImzWrvnb499DBjoJC5GS3
7c0B4hv46h34M2jlQkxj8QEva6+OOoHHyAhgDgYK2O1n61gQrPqfgwVU4Anhrj64S2os2CX8AmTE
kBupPtun9gimPOgAtNsI/LZ34Na60C9nAbQilQwC6KViwdbZfruhin9nD7YdquZRA169Itf/CAui
SgiTNoF9UX227RwAWi5QCNAHBwOI7J9PsY3aOXjUgXWMam4U4i0OwvbdgdTWF3YQOo9ReUNOAFcC
CIohMoQacfpn67ae6siDXhuRPZSi0bTahXTz1NcjvDuwJxEYXUTFtq8CAJiwgTygHq42iszQHFR9
vJvwCfoEaGwgULW2TQAIfyto/ztk4mAKqIU2qJ35dusxUsKoBkHxg/1sne2HzQp8d2S70E0MXCH0
edqPF/aiaijUbLYx4KT6bNvuo0E1kAUIfKATAn3VdyT8OrCB6GbcvoQfoWQGSf4OclmY6AAU2oVj
x+99NI5TuwpivguzYPtifiiLD+QBHH+UPaBlZIeLPr08/gI+obsWKhNji1w/O2AxSADQ7ksjoHD3
MZMXGhGIg8BcRhWw0wp4zja9OkGQBb36U1h0hA1AUG/249147cdVtMvlOrfu3msFp3s7HVT17AC9
+Am3956i6A1TjNEotbB4tu/dCa0maPs7baS64fQA52DxYSdgB3AamF6B6V7bGvKyc+HCWAC7Zw9B
X2iAphPQ2YESgFGMuQ23HNoyJUBDTIJYgAuQxpQQNDnffmQBCccWTv+2vjvNmAx6d+wvepTRLLy7
UIAgWLN+EfsiHD7qELIP2iLlD4jmwHdHwuMpmlCBz/Dpgqu9O/KAaBhFFRScXvu5h+W/AZ9ueya6
ExOPbLeE0XkNGXXtL7heiWUCiyYB6gSgYbCt245t+6uEm1oRrxoG6PsPDEbVXvK1vyT02NpX9rv5
0i8vXr7+rPqP2Ks2voP74UujM5UNJ3P7v8wXb1XBt3ZVokaq3hZPlS+fFrkEDHt7TFZRPQYIbkIN
944UsZBkP5RwT/9mhqmjY+FpKVITSrbCkzoHnzJtQaR65tdSQ4gdaSsCBHAc+iQGUuDIWeqUdQul
3gWBTMXR/lRnZsi2FTDsezBM73xCXtMCq7a2qzIzGGjFWIM4Hkqd9uBAr6HfJMC3tvDyAeTdPvf/
+8VyiL+EERB+gOvrX5z/+o8OqXPIqR93/Niy3Q9XsfhATTIAnDlmWinHlXonazfdufksK7HNFR2i
atGK7saA3uyoqxsFzI3MzOqUEeR0X4lNn6dFXmWelJGhGsqFV3mmdOzoWN6SvRJMNlO/OiqWKDkU
oUR/TLORx4K2AAtOyg/KFG55drVUgxO62lM9UAlXmXB7w+m+nno8oDmgoYv9Ce2MmSNjWUDNiaFU
+6ocmWg/UwPDlS85hcHEgTrPqVK4LpTq4kKiNUeHU5MReI6jSnxBt7r7+vkn+WedF9GBSq4cKUuZ
Jq+FLv/PeqqZpkR0NZzqWRpB6L7JI9+GwSiMcOrHKchG/XIwAlIl7ml2FJE0kFDLl2UyaAI9osIj
gNIJ8Gh/UEa9MmcSuaAuwKO/XBz2Dy/eHr74a0TCozMwzJd/TE9Dj3uHyujhYNIcirXapumy/jL2
B0E0ucu/btKvcAmWPIIVv/tA7sN+PIalyWRAQF3sJ2McEXfQSFes3diqQnulVZUW+Qd4O3WyhC0R
qoEOdMJtNYJ5CCZaZmUyMo4QsYDwGUPJdidq5KgQTfL9Q2le6Fk5iM0wSt9FxURHXTT4Mw+N8AVD
H/JCT9Mh7iY8Zv3zBCSwi9kmWcqNmfXaZb0QdtNpiskvjiG0B4RfEsqeW7/vHbl9yS2PHGX7HIHb
tqtmOnqrs5FmlAUspxfvzQCzFJjEU1NYKGcOx/MZu1+pzi2Y6K+lKlLovTiioQua6RQCKQx+QGYw
R4iRJZz+YLLFBJCsXF3TAMlQupc49sdq6hm9ewI+xbEa8ENI6GShyz2eeNcAzcUJJrokCAiKhJPt
fvx3oaPRN6+uU5OxUweYgXDyJzqZMzGzadBQXpyagW8V2JnYwXR1nhYTdrlglFs4F7BejwtUmhy6
2h4Cq2OVDz0/U+Ia6al5WhRcHHYEDnIPw7w+MB1sMTXDORF7RAVOcQ8X6dCLBUt4Tj1VQvsaHilD
+lpCIIiySrgCtr3PwRxOMeNnQEFrt0y68ltU1BJK+szAxHdkLFWJK8NS9RhBlZKhq63u40cHJs/9
sXQCiuLi4+9lsjQfT4DJF/BMeBoG0Bjh3Ojr+XCi49gL6RCuQyij+zSTL9q3BqejRtKBGSvu6+fH
i/o60WPForRtAqQKXjRleFR0qtOEHZQ21b0HE0+nKuYijTEZAnRLLwiMAqtwqpcp99IsrnwwCz7+
M40Arvfxd5tFO88+/isZmhnndUeA1whvmdzjNcFQhr7ApUpufAWNUuZwwm/GSwf8qYBAH5TZlUlU
dKRyZhahECN8zcgQG8+mb+8IMPkQcZjCJMwkQEdo+IJ/WfJBgEAkQNZMB2rwgUuxRBKi0qH9pfNN
pTihknxgsugSxhxTogiWhlPeH8w12ztA3VM3I/r50POHSron6/2ph4vDojEFLT6bRGKRGE2wC2ui
sOkQufA1v7MNhR7LN7UdGsDFbPHKGyaU9xPk0IaIyXEPEn1NvpDdk66v2Ruc0vtRPCyzlN9CKNNc
Dn7ej+gZzStuLLWwtULeCb4f7f0SmaElawIlHIGsXVhty+UhtkI5bNte00ngdzLmqu1hhAzGcaEV
HC2Bz5aTrPfjyznSthjE7T0FU0IwI6eDf4EpAnRRqj7ngl1+mm2dbyjdkBnlCSJquzFfDFNuMdiF
BoMAsVngQQcqprh2NbfE0SNT2s73QFUpgEQwWBmt8isTppu+Vw9BlFla4G5nxxbJNIBE7xFsKcYS
o4cV5W7hTOyp8STTA0fJvhUgQegfGmS1S/iw1AgRvFu3ZUnRmUYWIlua9oI5W5gnDi5SfSpKMdGk
tPaxD3dLVeppk1uqJtl/hFsoRo0IFzwJiyQZpfDr3H6SlAl4uFYH87USNO6dorqhXjnQ8diUU0fI
+syrTsCmZFOMSVfW7Xqpsxs9Tq/hGLCnrFJWmz5Fx8orImsvXUk1kdyUbBmPUVfIltsRWO4LnUxV
xqpOJMpDXmVgAy9ulYi0HeaFf7VRN3qowHVv9HDCeSsRaTsySxW+NM4+dLVHKkt1U+XKyvtoQzk7
QkXhkPlxBHIWuuRjM4Ct5tWTEYBMMOESdS+5njtKpCsITiaYrs5Q3sTJSvABVd+cu9ROHLrYbpYi
WsBUgwWmDaX7skygcxgTWhKxy1fDJeUAnINwPrwqVMxXS217oVz4UWeegAGwX4AsihCQpOKleRbm
N3TBp6q49qRBIpB2aopJ6ZsmrWUXsfzkSGyoc/pxeq2u/CUL8PjUQK8XmHxdaF6A1JII/p2Wv+kp
SjKysZMG0j4WGz10C3tpPAJPGF3CnAqnmyg/IShwRJAULfhiJYKKd7gpLYnYHyITHxTXFRJXMybi
elaPBUkP3bZzxFFKL9tjW9FDCV8gIeM5GxbkIZQunWgU/TGZsJMjgglbrZlhcqk7DJV3IHA392de
R4nt0gxe8LWCQ5eN2HLbApdd/4Me8cujLdFQ0f9gipsqOMCXLKCO31xR0w4zLm1vZSiP31RjbU8w
xXaUcreR0HpCyb+lokrIXdcUTGO0V8ZHNrz7emmCC0qPMy7QEl5NX2d+bkqiRA5zgjVVsva8npOd
lkTnTRUy7qmhHvmeHg30FbisTtI8vWbcBuLgU8DxhEvKx7+T+m9yzQD0iQbf58+RBcL4Y0zWXP+4
BwytUX7iK4ysNSZjgK++buMfbieqltTQraiv///Xkqljc+Pp9nWM3aQaPC9UdOEl0ERS7HHUV/G1
QlzULZNMiV2BC+MYtc8alS7M/FlO+ZX3dpRepsmIci71BaOhyH39/GqiMzA4U+OSrbi1sht6w/vt
HIXEU052fXymLrCHSH9Rw/CX6UGCkfpVqr53Y1R0o5eO39kCNt0+jMWBMu85YYHA9H6GtkXuQQjE
TtFhOY7VSOcTd2is/yDAiN5cUSSdkZVY8KT0N03A1zlA7xSvUOkIrBUtQYN0xPdMIvLUz0x0itZY
pkYkLHt0GfIEkERYCEp6HJ3Qf/r7F3VxaEnUq75CIi/RXta9BdyGYDcHlPnWtSRKPn9UM64aLIJi
qEt2Ms/G8xtfnaHCKpwNlQNyknrNRRjGGk67qi1poC1wpE+AMnE1WWaJwLk+VbwfDz5MOC/g4ql0
6YgQsmyocMClRnOsJ8sSJiPCnCNzzSvFW88E7joQVnP/TEu04Z3pGa8Rb+0KbN05bEWkcJr83Nae
CP2rJVPFjpsIlYxzAGCZ2QwxKGZCr66v2dDQ7SP6pGZQG06Aq8CkgHRcTpTxw8ptGhgVyo5L9d4s
cxqlqhKkDfo1HJ3KxpJYMYq5ySz01RxgA92zPt8JenMz0A3soFm3oZx+a3QBP8gRsvyQUHWvUQOZ
XkevCjTDz6Lvo0P03KZFuTiZ9cfRuA2BF1k88KRMVD5B/fT3kfujaXro7lOJRFB/hr72eN6kbzot
wqwK3p+eGY0Q1TxUeeGI0R5ViFh3U4cW2QgBasG1/sRcoawwAddu/4hoqpcxQvAN1YUC0Uh7qyhs
UGbi//7tH/mVmqvoOJuj6RIreIm+4alyu8b0IYpon3UkukYvDXr5H50SOkmdrYR83aFpnqHHCk1Q
V+rKiXv+/Quj0jn8JRP9BGwIxYO8QFxuS/TlvUivRikYeKmu4EYaHtwAii0qUQU270SVJjOsLoum
YT8DQHY4387Vo9g8GqLk6VGel44eSfziGQIhpT487QbKAjroVM2KiWfWVKxZewk8XGDpFv/vDxHM
3c/KgWK75758/vWKXgiDCKOtvzxQ2QA9PY6ovQ/dl5AnjEsT87ArjWkPVTO0WsSJmY6UyEQRKASQ
DBEfZaQlMMu6ao7MftONKWHOdD3p2BHQFy/SKRreeKOMhPHg6DZDvkh4b4By9RFiJdDDkEUYAWC1
5F05NBEnVJ5fAtvQODKV1he4jH+EHHv715JAxuupjFoh/cZ9CVAgSr7n1O/MrD7M5nDM+XxddI7C
1CKlzBWzQtoS6HgVFu+JKYrcatMzfW24BpEw9aunnJZDHkkBRHc4dy5RwWNGamSXf5kO0LHkiNq7
gIafhEr5JXzFij9dyGWaNylDjKEJf1DFqLcGddNJYd+IQL4qrbAUapCATTkg9I18Er012dg0KnnA
/oW/15v+yicIJEoP0kR5mD1tiQRsF0lSRBcdC6xISZj+fcWtovaugDGOwFERHaKbEWVGJT/GEk0I
lXTChCkmH3+P9XRe58qORNm1fYGewhN4PRr6nSVimNULVLdA9G3Vn/Bd/SU66FZbeys+nOVPNRxf
ZU65qQG3JaAVkIF5l8ZXDfEkDI9qA0T9OUZnt57u7aGJeK07+XD73tTZG+r8bSG8adUoDexZNU2Z
QyehWg7QhuP7iQI3Wz+NgTLZeHNKpBC7KZkb355olEQl4++aDA8JM8BmKgn2F7rRoMym6TkSTQPd
NHWHkV1POwKG4JF5zzwRifTUEQqjCaR7tGgYt8WqZpgt581XjmPYMLZ7BO9vOIlQ+T9fystLFFAt
6NvUMW02FZjewkpQWcSIbcqegOUMz5OlKpYhCcr7l65pFMEvJNS+Q2/4AtZf7H7GXsJOCAu1/08Q
Px3ApqqbCi0JZKXuJEMCCkGbhhuqJdGTe6Y/RF0VN1RAS5SFnxkPAk+iKPytSlD0WDJeSxjHZ4Aa
5FQlziwx+BeNpDvvUEaFtnuBAMffFEM4NY2XCwAxBB6gZoii0issI+u2ZLIDsQ8MKKBUcEnliNo3
Vw1IFMdWfsJLHSMa96doP4c3ngOIsAox0IlFPBSZr26ZTJidApyS8E25TK/Q08okFUNOJeiiqsCR
sX6sRB3SZYmuJG+xApL5M7bXVCGXo7JAipgtXCJIvGRktiVybV0qCqFwnTu09XXvwLvEXD44G2gT
eYLsnkSf4KJjqQ+fX+dRD+1sWfS6RI4b9mKjGbdLecUnmOWAGXrPaTL8c7fGuzTVwzk+FVDSV+jq
ZGOySbhYSyiPA1SreR3bEq1UB5m64eB2NHc31KzqooZKOzKkkSQKBbrkkHnNahL1MYdDJFF4g4fE
MLyFTY7714NJl2hNPlLxFVkmTXpgd+2xX99Sc1yiUp2pZiT93YbepU3Wk+2jzAQlTkw0WhKIJFRt
iLzx3C2RZK4l4eaca9+0XBtNWs+GN1npL7YtcULeokn0BgMX2cYBq8tx5a6Ne7hr4FkD5lzopVB/
G3rjVV1BX6ZhqAnw7su+ZSWTpJZvZ7u6Bawa9nOsU2SPmDhJ1O5elLlXyNyWqPS6/PgfwPjOmXax
I6lXX2d1eTn8oo1kTciEblvsXi3EF7v36RXWzMatv812SH8TJOJX+JYNeIxf31s2wT9u2VvWD4A7
znyONf3GMEas8Yf/AQAA//8=</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8.svg"/><Relationship Id="rId18" Type="http://schemas.openxmlformats.org/officeDocument/2006/relationships/chart" Target="../charts/chart2.xml"/><Relationship Id="rId3" Type="http://schemas.openxmlformats.org/officeDocument/2006/relationships/hyperlink" Target="#Pekerjaan!A1"/><Relationship Id="rId7" Type="http://schemas.openxmlformats.org/officeDocument/2006/relationships/image" Target="../media/image4.svg"/><Relationship Id="rId12" Type="http://schemas.openxmlformats.org/officeDocument/2006/relationships/image" Target="../media/image7.png"/><Relationship Id="rId17" Type="http://schemas.microsoft.com/office/2014/relationships/chartEx" Target="../charts/chartEx1.xml"/><Relationship Id="rId2" Type="http://schemas.openxmlformats.org/officeDocument/2006/relationships/hyperlink" Target="#Gaji!A1"/><Relationship Id="rId16" Type="http://schemas.openxmlformats.org/officeDocument/2006/relationships/image" Target="../media/image11.png"/><Relationship Id="rId1" Type="http://schemas.openxmlformats.org/officeDocument/2006/relationships/hyperlink" Target="#'Seluruh Dunia'!A1"/><Relationship Id="rId6" Type="http://schemas.openxmlformats.org/officeDocument/2006/relationships/image" Target="../media/image3.png"/><Relationship Id="rId11" Type="http://schemas.openxmlformats.org/officeDocument/2006/relationships/hyperlink" Target="https://www.canva.com/design/DAGZWI3i7N0/WCdcS9KWkurtDk-8eGmnag/edit?utm_content=DAGZWI3i7N0&amp;utm_campaign=designshare&amp;utm_medium=link2&amp;utm_source=sharebutton" TargetMode="External"/><Relationship Id="rId5" Type="http://schemas.openxmlformats.org/officeDocument/2006/relationships/image" Target="../media/image2.svg"/><Relationship Id="rId15" Type="http://schemas.openxmlformats.org/officeDocument/2006/relationships/image" Target="../media/image10.svg"/><Relationship Id="rId10" Type="http://schemas.openxmlformats.org/officeDocument/2006/relationships/hyperlink" Target="https://docs.google.com/document/d/1m3nO4D9t9DmN-l5rDaNZ-L5s7yAUWr8j7M4MbxHpU6k/edit?tab=t.0#heading=h.gjdgxs" TargetMode="External"/><Relationship Id="rId19" Type="http://schemas.openxmlformats.org/officeDocument/2006/relationships/chart" Target="../charts/chart3.xml"/><Relationship Id="rId4" Type="http://schemas.openxmlformats.org/officeDocument/2006/relationships/image" Target="../media/image1.png"/><Relationship Id="rId9" Type="http://schemas.openxmlformats.org/officeDocument/2006/relationships/image" Target="../media/image6.svg"/><Relationship Id="rId14" Type="http://schemas.openxmlformats.org/officeDocument/2006/relationships/image" Target="../media/image9.png"/></Relationships>
</file>

<file path=xl/drawings/_rels/drawing4.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8.svg"/><Relationship Id="rId18" Type="http://schemas.openxmlformats.org/officeDocument/2006/relationships/chart" Target="../charts/chart5.xml"/><Relationship Id="rId3" Type="http://schemas.openxmlformats.org/officeDocument/2006/relationships/hyperlink" Target="#Pekerjaan!A1"/><Relationship Id="rId7" Type="http://schemas.openxmlformats.org/officeDocument/2006/relationships/image" Target="../media/image4.svg"/><Relationship Id="rId12" Type="http://schemas.openxmlformats.org/officeDocument/2006/relationships/image" Target="../media/image7.png"/><Relationship Id="rId17" Type="http://schemas.openxmlformats.org/officeDocument/2006/relationships/chart" Target="../charts/chart4.xml"/><Relationship Id="rId2" Type="http://schemas.openxmlformats.org/officeDocument/2006/relationships/hyperlink" Target="#Gaji!A1"/><Relationship Id="rId16" Type="http://schemas.openxmlformats.org/officeDocument/2006/relationships/image" Target="../media/image11.png"/><Relationship Id="rId1" Type="http://schemas.openxmlformats.org/officeDocument/2006/relationships/hyperlink" Target="#'Seluruh Dunia'!A1"/><Relationship Id="rId6" Type="http://schemas.openxmlformats.org/officeDocument/2006/relationships/image" Target="../media/image3.png"/><Relationship Id="rId11" Type="http://schemas.openxmlformats.org/officeDocument/2006/relationships/hyperlink" Target="https://www.canva.com/design/DAGZWI3i7N0/WCdcS9KWkurtDk-8eGmnag/edit?utm_content=DAGZWI3i7N0&amp;utm_campaign=designshare&amp;utm_medium=link2&amp;utm_source=sharebutton" TargetMode="External"/><Relationship Id="rId5" Type="http://schemas.openxmlformats.org/officeDocument/2006/relationships/image" Target="../media/image2.svg"/><Relationship Id="rId15" Type="http://schemas.openxmlformats.org/officeDocument/2006/relationships/image" Target="../media/image10.svg"/><Relationship Id="rId10" Type="http://schemas.openxmlformats.org/officeDocument/2006/relationships/hyperlink" Target="https://docs.google.com/document/d/1m3nO4D9t9DmN-l5rDaNZ-L5s7yAUWr8j7M4MbxHpU6k/edit?tab=t.0#heading=h.gjdgxs" TargetMode="External"/><Relationship Id="rId19" Type="http://schemas.openxmlformats.org/officeDocument/2006/relationships/chart" Target="../charts/chart6.xml"/><Relationship Id="rId4" Type="http://schemas.openxmlformats.org/officeDocument/2006/relationships/image" Target="../media/image1.png"/><Relationship Id="rId9" Type="http://schemas.openxmlformats.org/officeDocument/2006/relationships/image" Target="../media/image6.svg"/><Relationship Id="rId14" Type="http://schemas.openxmlformats.org/officeDocument/2006/relationships/image" Target="../media/image9.png"/></Relationships>
</file>

<file path=xl/drawings/_rels/drawing5.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8.svg"/><Relationship Id="rId18" Type="http://schemas.openxmlformats.org/officeDocument/2006/relationships/chart" Target="../charts/chart8.xml"/><Relationship Id="rId3" Type="http://schemas.openxmlformats.org/officeDocument/2006/relationships/hyperlink" Target="#Pekerjaan!A1"/><Relationship Id="rId21" Type="http://schemas.openxmlformats.org/officeDocument/2006/relationships/chart" Target="../charts/chart11.xml"/><Relationship Id="rId7" Type="http://schemas.openxmlformats.org/officeDocument/2006/relationships/image" Target="../media/image4.svg"/><Relationship Id="rId12" Type="http://schemas.openxmlformats.org/officeDocument/2006/relationships/image" Target="../media/image7.png"/><Relationship Id="rId17" Type="http://schemas.openxmlformats.org/officeDocument/2006/relationships/chart" Target="../charts/chart7.xml"/><Relationship Id="rId2" Type="http://schemas.openxmlformats.org/officeDocument/2006/relationships/hyperlink" Target="#Gaji!A1"/><Relationship Id="rId16" Type="http://schemas.openxmlformats.org/officeDocument/2006/relationships/image" Target="../media/image11.png"/><Relationship Id="rId20" Type="http://schemas.openxmlformats.org/officeDocument/2006/relationships/chart" Target="../charts/chart10.xml"/><Relationship Id="rId1" Type="http://schemas.openxmlformats.org/officeDocument/2006/relationships/hyperlink" Target="#'Seluruh Dunia'!A1"/><Relationship Id="rId6" Type="http://schemas.openxmlformats.org/officeDocument/2006/relationships/image" Target="../media/image3.png"/><Relationship Id="rId11" Type="http://schemas.openxmlformats.org/officeDocument/2006/relationships/hyperlink" Target="https://www.canva.com/design/DAGZWI3i7N0/WCdcS9KWkurtDk-8eGmnag/edit?utm_content=DAGZWI3i7N0&amp;utm_campaign=designshare&amp;utm_medium=link2&amp;utm_source=sharebutton" TargetMode="External"/><Relationship Id="rId5" Type="http://schemas.openxmlformats.org/officeDocument/2006/relationships/image" Target="../media/image2.svg"/><Relationship Id="rId15" Type="http://schemas.openxmlformats.org/officeDocument/2006/relationships/image" Target="../media/image10.svg"/><Relationship Id="rId10" Type="http://schemas.openxmlformats.org/officeDocument/2006/relationships/hyperlink" Target="https://docs.google.com/document/d/1m3nO4D9t9DmN-l5rDaNZ-L5s7yAUWr8j7M4MbxHpU6k/edit?tab=t.0#heading=h.gjdgxs" TargetMode="External"/><Relationship Id="rId19" Type="http://schemas.openxmlformats.org/officeDocument/2006/relationships/chart" Target="../charts/chart9.xml"/><Relationship Id="rId4" Type="http://schemas.openxmlformats.org/officeDocument/2006/relationships/image" Target="../media/image1.png"/><Relationship Id="rId9" Type="http://schemas.openxmlformats.org/officeDocument/2006/relationships/image" Target="../media/image6.svg"/><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9525</xdr:colOff>
      <xdr:row>4</xdr:row>
      <xdr:rowOff>0</xdr:rowOff>
    </xdr:from>
    <xdr:to>
      <xdr:col>10</xdr:col>
      <xdr:colOff>762000</xdr:colOff>
      <xdr:row>17</xdr:row>
      <xdr:rowOff>47625</xdr:rowOff>
    </xdr:to>
    <mc:AlternateContent xmlns:mc="http://schemas.openxmlformats.org/markup-compatibility/2006" xmlns:a14="http://schemas.microsoft.com/office/drawing/2010/main">
      <mc:Choice Requires="a14">
        <xdr:graphicFrame macro="">
          <xdr:nvGraphicFramePr>
            <xdr:cNvPr id="8" name="work_year">
              <a:extLst>
                <a:ext uri="{FF2B5EF4-FFF2-40B4-BE49-F238E27FC236}">
                  <a16:creationId xmlns:a16="http://schemas.microsoft.com/office/drawing/2014/main" id="{78ABAB2F-3C6B-19C1-8DA8-9C85644CB434}"/>
                </a:ext>
              </a:extLst>
            </xdr:cNvPr>
            <xdr:cNvGraphicFramePr/>
          </xdr:nvGraphicFramePr>
          <xdr:xfrm>
            <a:off x="0" y="0"/>
            <a:ext cx="0" cy="0"/>
          </xdr:xfrm>
          <a:graphic>
            <a:graphicData uri="http://schemas.microsoft.com/office/drawing/2010/slicer">
              <sle:slicer xmlns:sle="http://schemas.microsoft.com/office/drawing/2010/slicer" name="work_year"/>
            </a:graphicData>
          </a:graphic>
        </xdr:graphicFrame>
      </mc:Choice>
      <mc:Fallback xmlns="">
        <xdr:sp macro="" textlink="">
          <xdr:nvSpPr>
            <xdr:cNvPr id="0" name=""/>
            <xdr:cNvSpPr>
              <a:spLocks noTextEdit="1"/>
            </xdr:cNvSpPr>
          </xdr:nvSpPr>
          <xdr:spPr>
            <a:xfrm>
              <a:off x="8570819" y="762000"/>
              <a:ext cx="1828240" cy="25241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348155</xdr:colOff>
      <xdr:row>14</xdr:row>
      <xdr:rowOff>168494</xdr:rowOff>
    </xdr:from>
    <xdr:to>
      <xdr:col>26</xdr:col>
      <xdr:colOff>164881</xdr:colOff>
      <xdr:row>29</xdr:row>
      <xdr:rowOff>54194</xdr:rowOff>
    </xdr:to>
    <xdr:graphicFrame macro="">
      <xdr:nvGraphicFramePr>
        <xdr:cNvPr id="13" name="Chart 12">
          <a:extLst>
            <a:ext uri="{FF2B5EF4-FFF2-40B4-BE49-F238E27FC236}">
              <a16:creationId xmlns:a16="http://schemas.microsoft.com/office/drawing/2014/main" id="{41237499-448A-CC53-23E4-8E26D04AE8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238125</xdr:colOff>
      <xdr:row>2</xdr:row>
      <xdr:rowOff>123825</xdr:rowOff>
    </xdr:from>
    <xdr:to>
      <xdr:col>10</xdr:col>
      <xdr:colOff>114685</xdr:colOff>
      <xdr:row>4</xdr:row>
      <xdr:rowOff>142875</xdr:rowOff>
    </xdr:to>
    <mc:AlternateContent xmlns:mc="http://schemas.openxmlformats.org/markup-compatibility/2006" xmlns:a14="http://schemas.microsoft.com/office/drawing/2010/main">
      <mc:Choice Requires="a14">
        <xdr:graphicFrame macro="">
          <xdr:nvGraphicFramePr>
            <xdr:cNvPr id="2" name="experience_level">
              <a:extLst>
                <a:ext uri="{FF2B5EF4-FFF2-40B4-BE49-F238E27FC236}">
                  <a16:creationId xmlns:a16="http://schemas.microsoft.com/office/drawing/2014/main" id="{82FD3202-0A53-3DA9-2B79-82B486576C1A}"/>
                </a:ext>
              </a:extLst>
            </xdr:cNvPr>
            <xdr:cNvGraphicFramePr/>
          </xdr:nvGraphicFramePr>
          <xdr:xfrm>
            <a:off x="0" y="0"/>
            <a:ext cx="0" cy="0"/>
          </xdr:xfrm>
          <a:graphic>
            <a:graphicData uri="http://schemas.microsoft.com/office/drawing/2010/slicer">
              <sle:slicer xmlns:sle="http://schemas.microsoft.com/office/drawing/2010/slicer" name="experience_level"/>
            </a:graphicData>
          </a:graphic>
        </xdr:graphicFrame>
      </mc:Choice>
      <mc:Fallback xmlns="">
        <xdr:sp macro="" textlink="">
          <xdr:nvSpPr>
            <xdr:cNvPr id="0" name=""/>
            <xdr:cNvSpPr>
              <a:spLocks noTextEdit="1"/>
            </xdr:cNvSpPr>
          </xdr:nvSpPr>
          <xdr:spPr>
            <a:xfrm>
              <a:off x="8117898" y="504825"/>
              <a:ext cx="2214515" cy="4000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114300</xdr:colOff>
      <xdr:row>15</xdr:row>
      <xdr:rowOff>76200</xdr:rowOff>
    </xdr:from>
    <xdr:to>
      <xdr:col>15</xdr:col>
      <xdr:colOff>394126</xdr:colOff>
      <xdr:row>21</xdr:row>
      <xdr:rowOff>104775</xdr:rowOff>
    </xdr:to>
    <mc:AlternateContent xmlns:mc="http://schemas.openxmlformats.org/markup-compatibility/2006" xmlns:a14="http://schemas.microsoft.com/office/drawing/2010/main">
      <mc:Choice Requires="a14">
        <xdr:graphicFrame macro="">
          <xdr:nvGraphicFramePr>
            <xdr:cNvPr id="9" name="experience_level 2">
              <a:extLst>
                <a:ext uri="{FF2B5EF4-FFF2-40B4-BE49-F238E27FC236}">
                  <a16:creationId xmlns:a16="http://schemas.microsoft.com/office/drawing/2014/main" id="{567FC17D-FB43-0811-C578-E37F3860B846}"/>
                </a:ext>
              </a:extLst>
            </xdr:cNvPr>
            <xdr:cNvGraphicFramePr/>
          </xdr:nvGraphicFramePr>
          <xdr:xfrm>
            <a:off x="0" y="0"/>
            <a:ext cx="0" cy="0"/>
          </xdr:xfrm>
          <a:graphic>
            <a:graphicData uri="http://schemas.microsoft.com/office/drawing/2010/slicer">
              <sle:slicer xmlns:sle="http://schemas.microsoft.com/office/drawing/2010/slicer" name="experience_level 2"/>
            </a:graphicData>
          </a:graphic>
        </xdr:graphicFrame>
      </mc:Choice>
      <mc:Fallback xmlns="">
        <xdr:sp macro="" textlink="">
          <xdr:nvSpPr>
            <xdr:cNvPr id="0" name=""/>
            <xdr:cNvSpPr>
              <a:spLocks noTextEdit="1"/>
            </xdr:cNvSpPr>
          </xdr:nvSpPr>
          <xdr:spPr>
            <a:xfrm>
              <a:off x="12669982" y="2933700"/>
              <a:ext cx="1838463" cy="11715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57150</xdr:colOff>
      <xdr:row>16</xdr:row>
      <xdr:rowOff>142876</xdr:rowOff>
    </xdr:from>
    <xdr:to>
      <xdr:col>20</xdr:col>
      <xdr:colOff>351531</xdr:colOff>
      <xdr:row>19</xdr:row>
      <xdr:rowOff>123825</xdr:rowOff>
    </xdr:to>
    <mc:AlternateContent xmlns:mc="http://schemas.openxmlformats.org/markup-compatibility/2006" xmlns:a14="http://schemas.microsoft.com/office/drawing/2010/main">
      <mc:Choice Requires="a14">
        <xdr:graphicFrame macro="">
          <xdr:nvGraphicFramePr>
            <xdr:cNvPr id="10" name="work_year 2">
              <a:extLst>
                <a:ext uri="{FF2B5EF4-FFF2-40B4-BE49-F238E27FC236}">
                  <a16:creationId xmlns:a16="http://schemas.microsoft.com/office/drawing/2014/main" id="{A1430D12-E5DA-7834-E0F8-2734C021C3C3}"/>
                </a:ext>
              </a:extLst>
            </xdr:cNvPr>
            <xdr:cNvGraphicFramePr/>
          </xdr:nvGraphicFramePr>
          <xdr:xfrm>
            <a:off x="0" y="0"/>
            <a:ext cx="0" cy="0"/>
          </xdr:xfrm>
          <a:graphic>
            <a:graphicData uri="http://schemas.microsoft.com/office/drawing/2010/slicer">
              <sle:slicer xmlns:sle="http://schemas.microsoft.com/office/drawing/2010/slicer" name="work_year 2"/>
            </a:graphicData>
          </a:graphic>
        </xdr:graphicFrame>
      </mc:Choice>
      <mc:Fallback xmlns="">
        <xdr:sp macro="" textlink="">
          <xdr:nvSpPr>
            <xdr:cNvPr id="0" name=""/>
            <xdr:cNvSpPr>
              <a:spLocks noTextEdit="1"/>
            </xdr:cNvSpPr>
          </xdr:nvSpPr>
          <xdr:spPr>
            <a:xfrm>
              <a:off x="16509423" y="3190876"/>
              <a:ext cx="1853018" cy="55244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48</xdr:col>
      <xdr:colOff>389723</xdr:colOff>
      <xdr:row>53</xdr:row>
      <xdr:rowOff>150721</xdr:rowOff>
    </xdr:from>
    <xdr:to>
      <xdr:col>53</xdr:col>
      <xdr:colOff>201464</xdr:colOff>
      <xdr:row>72</xdr:row>
      <xdr:rowOff>55471</xdr:rowOff>
    </xdr:to>
    <mc:AlternateContent xmlns:mc="http://schemas.openxmlformats.org/markup-compatibility/2006" xmlns:a14="http://schemas.microsoft.com/office/drawing/2010/main">
      <mc:Choice Requires="a14">
        <xdr:graphicFrame macro="">
          <xdr:nvGraphicFramePr>
            <xdr:cNvPr id="12" name="experience_level 4">
              <a:extLst>
                <a:ext uri="{FF2B5EF4-FFF2-40B4-BE49-F238E27FC236}">
                  <a16:creationId xmlns:a16="http://schemas.microsoft.com/office/drawing/2014/main" id="{05CE823C-F190-D657-7636-41F963AE31CF}"/>
                </a:ext>
              </a:extLst>
            </xdr:cNvPr>
            <xdr:cNvGraphicFramePr/>
          </xdr:nvGraphicFramePr>
          <xdr:xfrm>
            <a:off x="0" y="0"/>
            <a:ext cx="0" cy="0"/>
          </xdr:xfrm>
          <a:graphic>
            <a:graphicData uri="http://schemas.microsoft.com/office/drawing/2010/slicer">
              <sle:slicer xmlns:sle="http://schemas.microsoft.com/office/drawing/2010/slicer" name="experience_level 4"/>
            </a:graphicData>
          </a:graphic>
        </xdr:graphicFrame>
      </mc:Choice>
      <mc:Fallback xmlns="">
        <xdr:sp macro="" textlink="">
          <xdr:nvSpPr>
            <xdr:cNvPr id="0" name=""/>
            <xdr:cNvSpPr>
              <a:spLocks noTextEdit="1"/>
            </xdr:cNvSpPr>
          </xdr:nvSpPr>
          <xdr:spPr>
            <a:xfrm>
              <a:off x="37173541" y="10247221"/>
              <a:ext cx="1803332" cy="35242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452157</xdr:colOff>
      <xdr:row>56</xdr:row>
      <xdr:rowOff>188257</xdr:rowOff>
    </xdr:from>
    <xdr:to>
      <xdr:col>42</xdr:col>
      <xdr:colOff>324972</xdr:colOff>
      <xdr:row>69</xdr:row>
      <xdr:rowOff>112059</xdr:rowOff>
    </xdr:to>
    <mc:AlternateContent xmlns:mc="http://schemas.openxmlformats.org/markup-compatibility/2006" xmlns:a14="http://schemas.microsoft.com/office/drawing/2010/main">
      <mc:Choice Requires="a14">
        <xdr:graphicFrame macro="">
          <xdr:nvGraphicFramePr>
            <xdr:cNvPr id="18" name="salary_in_usd">
              <a:extLst>
                <a:ext uri="{FF2B5EF4-FFF2-40B4-BE49-F238E27FC236}">
                  <a16:creationId xmlns:a16="http://schemas.microsoft.com/office/drawing/2014/main" id="{4E1F213D-61C1-DD90-E543-313A775BB6D2}"/>
                </a:ext>
              </a:extLst>
            </xdr:cNvPr>
            <xdr:cNvGraphicFramePr/>
          </xdr:nvGraphicFramePr>
          <xdr:xfrm>
            <a:off x="0" y="0"/>
            <a:ext cx="0" cy="0"/>
          </xdr:xfrm>
          <a:graphic>
            <a:graphicData uri="http://schemas.microsoft.com/office/drawing/2010/slicer">
              <sle:slicer xmlns:sle="http://schemas.microsoft.com/office/drawing/2010/slicer" name="salary_in_usd"/>
            </a:graphicData>
          </a:graphic>
        </xdr:graphicFrame>
      </mc:Choice>
      <mc:Fallback xmlns="">
        <xdr:sp macro="" textlink="">
          <xdr:nvSpPr>
            <xdr:cNvPr id="0" name=""/>
            <xdr:cNvSpPr>
              <a:spLocks noTextEdit="1"/>
            </xdr:cNvSpPr>
          </xdr:nvSpPr>
          <xdr:spPr>
            <a:xfrm>
              <a:off x="29494748" y="10856257"/>
              <a:ext cx="4410178" cy="240030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247148</xdr:colOff>
      <xdr:row>4</xdr:row>
      <xdr:rowOff>19050</xdr:rowOff>
    </xdr:from>
    <xdr:to>
      <xdr:col>29</xdr:col>
      <xdr:colOff>275723</xdr:colOff>
      <xdr:row>39</xdr:row>
      <xdr:rowOff>152400</xdr:rowOff>
    </xdr:to>
    <xdr:sp macro="" textlink="">
      <xdr:nvSpPr>
        <xdr:cNvPr id="3" name="Rectangle 2">
          <a:extLst>
            <a:ext uri="{FF2B5EF4-FFF2-40B4-BE49-F238E27FC236}">
              <a16:creationId xmlns:a16="http://schemas.microsoft.com/office/drawing/2014/main" id="{C69510CA-87F2-32C4-DD55-AD7B6D33594E}"/>
            </a:ext>
          </a:extLst>
        </xdr:cNvPr>
        <xdr:cNvSpPr/>
      </xdr:nvSpPr>
      <xdr:spPr>
        <a:xfrm>
          <a:off x="247148" y="781050"/>
          <a:ext cx="17706975" cy="6800850"/>
        </a:xfrm>
        <a:prstGeom prst="rect">
          <a:avLst/>
        </a:prstGeom>
        <a:solidFill>
          <a:srgbClr val="30384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kern="1200"/>
        </a:p>
      </xdr:txBody>
    </xdr:sp>
    <xdr:clientData/>
  </xdr:twoCellAnchor>
  <xdr:twoCellAnchor>
    <xdr:from>
      <xdr:col>0</xdr:col>
      <xdr:colOff>0</xdr:colOff>
      <xdr:row>0</xdr:row>
      <xdr:rowOff>151534</xdr:rowOff>
    </xdr:from>
    <xdr:to>
      <xdr:col>29</xdr:col>
      <xdr:colOff>281420</xdr:colOff>
      <xdr:row>3</xdr:row>
      <xdr:rowOff>27709</xdr:rowOff>
    </xdr:to>
    <xdr:grpSp>
      <xdr:nvGrpSpPr>
        <xdr:cNvPr id="29" name="Group 28">
          <a:extLst>
            <a:ext uri="{FF2B5EF4-FFF2-40B4-BE49-F238E27FC236}">
              <a16:creationId xmlns:a16="http://schemas.microsoft.com/office/drawing/2014/main" id="{E8BF5DA4-91BA-9009-5AD1-C468CA2D011A}"/>
            </a:ext>
          </a:extLst>
        </xdr:cNvPr>
        <xdr:cNvGrpSpPr/>
      </xdr:nvGrpSpPr>
      <xdr:grpSpPr>
        <a:xfrm>
          <a:off x="0" y="151534"/>
          <a:ext cx="17959820" cy="447675"/>
          <a:chOff x="0" y="151534"/>
          <a:chExt cx="17829832" cy="447675"/>
        </a:xfrm>
      </xdr:grpSpPr>
      <xdr:sp macro="" textlink="">
        <xdr:nvSpPr>
          <xdr:cNvPr id="2" name="Rectangle 1">
            <a:extLst>
              <a:ext uri="{FF2B5EF4-FFF2-40B4-BE49-F238E27FC236}">
                <a16:creationId xmlns:a16="http://schemas.microsoft.com/office/drawing/2014/main" id="{2B577E9B-9D6C-9333-A4D0-F7D07C3619E4}"/>
              </a:ext>
            </a:extLst>
          </xdr:cNvPr>
          <xdr:cNvSpPr/>
        </xdr:nvSpPr>
        <xdr:spPr>
          <a:xfrm>
            <a:off x="244184" y="151534"/>
            <a:ext cx="17585648" cy="447675"/>
          </a:xfrm>
          <a:prstGeom prst="rect">
            <a:avLst/>
          </a:prstGeom>
          <a:solidFill>
            <a:srgbClr val="30384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kern="1200"/>
          </a:p>
        </xdr:txBody>
      </xdr:sp>
      <xdr:sp macro="" textlink="">
        <xdr:nvSpPr>
          <xdr:cNvPr id="4" name="TextBox 3">
            <a:extLst>
              <a:ext uri="{FF2B5EF4-FFF2-40B4-BE49-F238E27FC236}">
                <a16:creationId xmlns:a16="http://schemas.microsoft.com/office/drawing/2014/main" id="{900ABF5F-CE6E-08E0-DAEF-3508BA79A7C1}"/>
              </a:ext>
            </a:extLst>
          </xdr:cNvPr>
          <xdr:cNvSpPr txBox="1"/>
        </xdr:nvSpPr>
        <xdr:spPr>
          <a:xfrm>
            <a:off x="890868" y="160020"/>
            <a:ext cx="1891553"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800" kern="1200">
                <a:solidFill>
                  <a:schemeClr val="bg1"/>
                </a:solidFill>
                <a:latin typeface="Bahnschrift" panose="020B0502040204020203" pitchFamily="34" charset="0"/>
              </a:rPr>
              <a:t>SOFT POTATO</a:t>
            </a:r>
          </a:p>
        </xdr:txBody>
      </xdr:sp>
      <xdr:sp macro="" textlink="">
        <xdr:nvSpPr>
          <xdr:cNvPr id="5" name="TextBox 4">
            <a:hlinkClick xmlns:r="http://schemas.openxmlformats.org/officeDocument/2006/relationships" r:id="rId1"/>
            <a:extLst>
              <a:ext uri="{FF2B5EF4-FFF2-40B4-BE49-F238E27FC236}">
                <a16:creationId xmlns:a16="http://schemas.microsoft.com/office/drawing/2014/main" id="{9D9E55A1-C955-2A68-D6A2-A198B14119DD}"/>
              </a:ext>
            </a:extLst>
          </xdr:cNvPr>
          <xdr:cNvSpPr txBox="1"/>
        </xdr:nvSpPr>
        <xdr:spPr>
          <a:xfrm>
            <a:off x="13481420" y="208122"/>
            <a:ext cx="1353111"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kern="1200">
                <a:solidFill>
                  <a:schemeClr val="bg1"/>
                </a:solidFill>
                <a:latin typeface="Aptos" panose="020B0004020202020204" pitchFamily="34" charset="0"/>
              </a:rPr>
              <a:t>Seluruh</a:t>
            </a:r>
            <a:r>
              <a:rPr lang="en-ID" sz="1400" kern="1200" baseline="0">
                <a:solidFill>
                  <a:schemeClr val="bg1"/>
                </a:solidFill>
                <a:latin typeface="Aptos" panose="020B0004020202020204" pitchFamily="34" charset="0"/>
              </a:rPr>
              <a:t> Dunia</a:t>
            </a:r>
            <a:endParaRPr lang="en-ID" sz="1400" kern="1200">
              <a:solidFill>
                <a:schemeClr val="bg1"/>
              </a:solidFill>
              <a:latin typeface="Aptos" panose="020B0004020202020204" pitchFamily="34" charset="0"/>
            </a:endParaRPr>
          </a:p>
        </xdr:txBody>
      </xdr:sp>
      <xdr:sp macro="" textlink="">
        <xdr:nvSpPr>
          <xdr:cNvPr id="7" name="TextBox 6">
            <a:hlinkClick xmlns:r="http://schemas.openxmlformats.org/officeDocument/2006/relationships" r:id="rId2"/>
            <a:extLst>
              <a:ext uri="{FF2B5EF4-FFF2-40B4-BE49-F238E27FC236}">
                <a16:creationId xmlns:a16="http://schemas.microsoft.com/office/drawing/2014/main" id="{32D14FE6-5253-6C60-11A7-E3A034C9FDB7}"/>
              </a:ext>
            </a:extLst>
          </xdr:cNvPr>
          <xdr:cNvSpPr txBox="1"/>
        </xdr:nvSpPr>
        <xdr:spPr>
          <a:xfrm>
            <a:off x="15358372" y="207053"/>
            <a:ext cx="517939"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kern="1200">
                <a:solidFill>
                  <a:schemeClr val="bg1"/>
                </a:solidFill>
                <a:latin typeface="Aptos" panose="020B0004020202020204" pitchFamily="34" charset="0"/>
              </a:rPr>
              <a:t>Gaji</a:t>
            </a:r>
          </a:p>
        </xdr:txBody>
      </xdr:sp>
      <xdr:sp macro="" textlink="">
        <xdr:nvSpPr>
          <xdr:cNvPr id="8" name="TextBox 7">
            <a:hlinkClick xmlns:r="http://schemas.openxmlformats.org/officeDocument/2006/relationships" r:id="rId3"/>
            <a:extLst>
              <a:ext uri="{FF2B5EF4-FFF2-40B4-BE49-F238E27FC236}">
                <a16:creationId xmlns:a16="http://schemas.microsoft.com/office/drawing/2014/main" id="{0470C208-0D82-4F3C-68CC-2866A9EE59AE}"/>
              </a:ext>
            </a:extLst>
          </xdr:cNvPr>
          <xdr:cNvSpPr txBox="1"/>
        </xdr:nvSpPr>
        <xdr:spPr>
          <a:xfrm>
            <a:off x="16517305" y="200724"/>
            <a:ext cx="949331"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kern="1200">
                <a:solidFill>
                  <a:schemeClr val="bg1"/>
                </a:solidFill>
                <a:latin typeface="Aptos" panose="020B0004020202020204" pitchFamily="34" charset="0"/>
              </a:rPr>
              <a:t>Pekerjaan</a:t>
            </a:r>
          </a:p>
        </xdr:txBody>
      </xdr:sp>
      <xdr:pic>
        <xdr:nvPicPr>
          <xdr:cNvPr id="10" name="Graphic 9" descr="Earth globe: Americas with solid fill">
            <a:extLst>
              <a:ext uri="{FF2B5EF4-FFF2-40B4-BE49-F238E27FC236}">
                <a16:creationId xmlns:a16="http://schemas.microsoft.com/office/drawing/2014/main" id="{FDDDE570-083F-F95D-4520-8BA7E162E01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3270637" y="227172"/>
            <a:ext cx="300317" cy="304800"/>
          </a:xfrm>
          <a:prstGeom prst="rect">
            <a:avLst/>
          </a:prstGeom>
        </xdr:spPr>
      </xdr:pic>
      <xdr:pic>
        <xdr:nvPicPr>
          <xdr:cNvPr id="12" name="Graphic 11" descr="Money with solid fill">
            <a:extLst>
              <a:ext uri="{FF2B5EF4-FFF2-40B4-BE49-F238E27FC236}">
                <a16:creationId xmlns:a16="http://schemas.microsoft.com/office/drawing/2014/main" id="{DA241898-2484-08D8-6232-9C21E78FFDA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5109489" y="219673"/>
            <a:ext cx="283648" cy="285750"/>
          </a:xfrm>
          <a:prstGeom prst="rect">
            <a:avLst/>
          </a:prstGeom>
        </xdr:spPr>
      </xdr:pic>
      <xdr:pic>
        <xdr:nvPicPr>
          <xdr:cNvPr id="16" name="Graphic 15" descr="List with solid fill">
            <a:extLst>
              <a:ext uri="{FF2B5EF4-FFF2-40B4-BE49-F238E27FC236}">
                <a16:creationId xmlns:a16="http://schemas.microsoft.com/office/drawing/2014/main" id="{1B27475F-2497-CC9F-A44A-8AABFF4ACC37}"/>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6313551" y="243110"/>
            <a:ext cx="251379" cy="257175"/>
          </a:xfrm>
          <a:prstGeom prst="rect">
            <a:avLst/>
          </a:prstGeom>
        </xdr:spPr>
      </xdr:pic>
      <xdr:sp macro="" textlink="">
        <xdr:nvSpPr>
          <xdr:cNvPr id="17" name="Rectangle 16">
            <a:extLst>
              <a:ext uri="{FF2B5EF4-FFF2-40B4-BE49-F238E27FC236}">
                <a16:creationId xmlns:a16="http://schemas.microsoft.com/office/drawing/2014/main" id="{C5A46404-8FEE-C73F-84A5-A37CFC4BC32D}"/>
              </a:ext>
            </a:extLst>
          </xdr:cNvPr>
          <xdr:cNvSpPr/>
        </xdr:nvSpPr>
        <xdr:spPr>
          <a:xfrm>
            <a:off x="13632965" y="497248"/>
            <a:ext cx="343559" cy="4571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kern="1200"/>
          </a:p>
        </xdr:txBody>
      </xdr:sp>
      <xdr:sp macro="" textlink="">
        <xdr:nvSpPr>
          <xdr:cNvPr id="18" name="TextBox 17">
            <a:hlinkClick xmlns:r="http://schemas.openxmlformats.org/officeDocument/2006/relationships" r:id="rId10" tooltip="Laporan Kelompok Docx"/>
            <a:extLst>
              <a:ext uri="{FF2B5EF4-FFF2-40B4-BE49-F238E27FC236}">
                <a16:creationId xmlns:a16="http://schemas.microsoft.com/office/drawing/2014/main" id="{D8E36758-982E-5476-E024-F2F82DFED0D3}"/>
              </a:ext>
            </a:extLst>
          </xdr:cNvPr>
          <xdr:cNvSpPr txBox="1"/>
        </xdr:nvSpPr>
        <xdr:spPr>
          <a:xfrm>
            <a:off x="3751913" y="208122"/>
            <a:ext cx="135311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100" kern="1200">
                <a:solidFill>
                  <a:schemeClr val="bg1"/>
                </a:solidFill>
                <a:latin typeface="Aptos" panose="020B0004020202020204" pitchFamily="34" charset="0"/>
              </a:rPr>
              <a:t>Laporan Kelompok</a:t>
            </a:r>
          </a:p>
        </xdr:txBody>
      </xdr:sp>
      <xdr:sp macro="" textlink="">
        <xdr:nvSpPr>
          <xdr:cNvPr id="19" name="TextBox 18">
            <a:hlinkClick xmlns:r="http://schemas.openxmlformats.org/officeDocument/2006/relationships" r:id="rId11"/>
            <a:extLst>
              <a:ext uri="{FF2B5EF4-FFF2-40B4-BE49-F238E27FC236}">
                <a16:creationId xmlns:a16="http://schemas.microsoft.com/office/drawing/2014/main" id="{EE433B09-4394-6DF2-8608-818DB8C77635}"/>
              </a:ext>
            </a:extLst>
          </xdr:cNvPr>
          <xdr:cNvSpPr txBox="1"/>
        </xdr:nvSpPr>
        <xdr:spPr>
          <a:xfrm>
            <a:off x="5605366" y="192581"/>
            <a:ext cx="1732246"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100" kern="1200">
                <a:solidFill>
                  <a:schemeClr val="bg1"/>
                </a:solidFill>
                <a:latin typeface="Aptos" panose="020B0004020202020204" pitchFamily="34" charset="0"/>
              </a:rPr>
              <a:t>Presentasi Kelompok</a:t>
            </a:r>
          </a:p>
        </xdr:txBody>
      </xdr:sp>
      <xdr:pic>
        <xdr:nvPicPr>
          <xdr:cNvPr id="21" name="Graphic 20" descr="Document with solid fill">
            <a:extLst>
              <a:ext uri="{FF2B5EF4-FFF2-40B4-BE49-F238E27FC236}">
                <a16:creationId xmlns:a16="http://schemas.microsoft.com/office/drawing/2014/main" id="{BBFF37C6-35A6-CBCE-B45C-086784634F0E}"/>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3612895" y="264877"/>
            <a:ext cx="217430" cy="221912"/>
          </a:xfrm>
          <a:prstGeom prst="rect">
            <a:avLst/>
          </a:prstGeom>
        </xdr:spPr>
      </xdr:pic>
      <xdr:pic>
        <xdr:nvPicPr>
          <xdr:cNvPr id="23" name="Graphic 22" descr="Presentation with bar chart with solid fill">
            <a:extLst>
              <a:ext uri="{FF2B5EF4-FFF2-40B4-BE49-F238E27FC236}">
                <a16:creationId xmlns:a16="http://schemas.microsoft.com/office/drawing/2014/main" id="{B9CC1DD7-AD6D-CED0-CC7B-A8A2D8B23BB5}"/>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5497130" y="251501"/>
            <a:ext cx="259202" cy="259202"/>
          </a:xfrm>
          <a:prstGeom prst="rect">
            <a:avLst/>
          </a:prstGeom>
        </xdr:spPr>
      </xdr:pic>
      <xdr:sp macro="" textlink="">
        <xdr:nvSpPr>
          <xdr:cNvPr id="24" name="Rectangle 23">
            <a:extLst>
              <a:ext uri="{FF2B5EF4-FFF2-40B4-BE49-F238E27FC236}">
                <a16:creationId xmlns:a16="http://schemas.microsoft.com/office/drawing/2014/main" id="{10E332B7-1874-4524-0F2D-ACF22A61A1D6}"/>
              </a:ext>
            </a:extLst>
          </xdr:cNvPr>
          <xdr:cNvSpPr/>
        </xdr:nvSpPr>
        <xdr:spPr>
          <a:xfrm>
            <a:off x="3865358" y="478198"/>
            <a:ext cx="1108933" cy="4571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kern="1200"/>
          </a:p>
        </xdr:txBody>
      </xdr:sp>
      <xdr:sp macro="" textlink="">
        <xdr:nvSpPr>
          <xdr:cNvPr id="25" name="Rectangle 24">
            <a:extLst>
              <a:ext uri="{FF2B5EF4-FFF2-40B4-BE49-F238E27FC236}">
                <a16:creationId xmlns:a16="http://schemas.microsoft.com/office/drawing/2014/main" id="{884A8FEB-FFF9-9513-A8A9-3BCD4842955C}"/>
              </a:ext>
            </a:extLst>
          </xdr:cNvPr>
          <xdr:cNvSpPr/>
        </xdr:nvSpPr>
        <xdr:spPr>
          <a:xfrm>
            <a:off x="0" y="459148"/>
            <a:ext cx="0" cy="4571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kern="1200"/>
          </a:p>
        </xdr:txBody>
      </xdr:sp>
      <xdr:sp macro="" textlink="">
        <xdr:nvSpPr>
          <xdr:cNvPr id="26" name="Rectangle 25">
            <a:extLst>
              <a:ext uri="{FF2B5EF4-FFF2-40B4-BE49-F238E27FC236}">
                <a16:creationId xmlns:a16="http://schemas.microsoft.com/office/drawing/2014/main" id="{55C17DBF-6A96-8AE5-11FA-C1B2BC7B00EB}"/>
              </a:ext>
            </a:extLst>
          </xdr:cNvPr>
          <xdr:cNvSpPr/>
        </xdr:nvSpPr>
        <xdr:spPr>
          <a:xfrm>
            <a:off x="5918889" y="457697"/>
            <a:ext cx="1108933" cy="4571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kern="1200"/>
          </a:p>
        </xdr:txBody>
      </xdr:sp>
      <xdr:pic>
        <xdr:nvPicPr>
          <xdr:cNvPr id="28" name="Picture 27">
            <a:extLst>
              <a:ext uri="{FF2B5EF4-FFF2-40B4-BE49-F238E27FC236}">
                <a16:creationId xmlns:a16="http://schemas.microsoft.com/office/drawing/2014/main" id="{A6C0FB64-4AA4-18DB-9F43-496E8425A755}"/>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590551" y="190501"/>
            <a:ext cx="376518" cy="381000"/>
          </a:xfrm>
          <a:prstGeom prst="rect">
            <a:avLst/>
          </a:prstGeom>
        </xdr:spPr>
      </xdr:pic>
    </xdr:grpSp>
    <xdr:clientData/>
  </xdr:twoCellAnchor>
  <xdr:twoCellAnchor>
    <xdr:from>
      <xdr:col>0</xdr:col>
      <xdr:colOff>381000</xdr:colOff>
      <xdr:row>7</xdr:row>
      <xdr:rowOff>33616</xdr:rowOff>
    </xdr:from>
    <xdr:to>
      <xdr:col>5</xdr:col>
      <xdr:colOff>190500</xdr:colOff>
      <xdr:row>10</xdr:row>
      <xdr:rowOff>50170</xdr:rowOff>
    </xdr:to>
    <xdr:sp macro="" textlink="">
      <xdr:nvSpPr>
        <xdr:cNvPr id="30" name="TextBox 29">
          <a:extLst>
            <a:ext uri="{FF2B5EF4-FFF2-40B4-BE49-F238E27FC236}">
              <a16:creationId xmlns:a16="http://schemas.microsoft.com/office/drawing/2014/main" id="{44907781-6B1B-431F-A315-34B0D95E3CC0}"/>
            </a:ext>
          </a:extLst>
        </xdr:cNvPr>
        <xdr:cNvSpPr txBox="1"/>
      </xdr:nvSpPr>
      <xdr:spPr>
        <a:xfrm>
          <a:off x="381000" y="1367116"/>
          <a:ext cx="2835088" cy="58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3200" kern="1200">
              <a:solidFill>
                <a:schemeClr val="bg1"/>
              </a:solidFill>
              <a:latin typeface="Bahnschrift" panose="020B0502040204020203" pitchFamily="34" charset="0"/>
            </a:rPr>
            <a:t>LOKASI</a:t>
          </a:r>
        </a:p>
      </xdr:txBody>
    </xdr:sp>
    <xdr:clientData/>
  </xdr:twoCellAnchor>
  <xdr:twoCellAnchor>
    <xdr:from>
      <xdr:col>1</xdr:col>
      <xdr:colOff>414617</xdr:colOff>
      <xdr:row>9</xdr:row>
      <xdr:rowOff>78441</xdr:rowOff>
    </xdr:from>
    <xdr:to>
      <xdr:col>7</xdr:col>
      <xdr:colOff>348182</xdr:colOff>
      <xdr:row>13</xdr:row>
      <xdr:rowOff>119261</xdr:rowOff>
    </xdr:to>
    <xdr:sp macro="" textlink="">
      <xdr:nvSpPr>
        <xdr:cNvPr id="31" name="TextBox 30">
          <a:extLst>
            <a:ext uri="{FF2B5EF4-FFF2-40B4-BE49-F238E27FC236}">
              <a16:creationId xmlns:a16="http://schemas.microsoft.com/office/drawing/2014/main" id="{F54A51AA-BD8D-4822-959F-37C3F9F41166}"/>
            </a:ext>
          </a:extLst>
        </xdr:cNvPr>
        <xdr:cNvSpPr txBox="1"/>
      </xdr:nvSpPr>
      <xdr:spPr>
        <a:xfrm>
          <a:off x="1019735" y="1792941"/>
          <a:ext cx="3564271" cy="802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kern="1200">
              <a:solidFill>
                <a:schemeClr val="bg1"/>
              </a:solidFill>
              <a:latin typeface="Bahnschrift" panose="020B0502040204020203" pitchFamily="34" charset="0"/>
            </a:rPr>
            <a:t>Lokasi</a:t>
          </a:r>
          <a:r>
            <a:rPr lang="en-ID" sz="1400" kern="1200" baseline="0">
              <a:solidFill>
                <a:schemeClr val="bg1"/>
              </a:solidFill>
              <a:latin typeface="Bahnschrift" panose="020B0502040204020203" pitchFamily="34" charset="0"/>
            </a:rPr>
            <a:t> Perusahaan di seluruh dunia pada Title Pekerjaannya</a:t>
          </a:r>
          <a:endParaRPr lang="en-ID" sz="1400" kern="1200">
            <a:solidFill>
              <a:schemeClr val="bg1"/>
            </a:solidFill>
            <a:latin typeface="Bahnschrift" panose="020B0502040204020203" pitchFamily="34" charset="0"/>
          </a:endParaRPr>
        </a:p>
      </xdr:txBody>
    </xdr:sp>
    <xdr:clientData/>
  </xdr:twoCellAnchor>
  <xdr:twoCellAnchor>
    <xdr:from>
      <xdr:col>10</xdr:col>
      <xdr:colOff>223631</xdr:colOff>
      <xdr:row>4</xdr:row>
      <xdr:rowOff>115470</xdr:rowOff>
    </xdr:from>
    <xdr:to>
      <xdr:col>27</xdr:col>
      <xdr:colOff>381001</xdr:colOff>
      <xdr:row>39</xdr:row>
      <xdr:rowOff>11206</xdr:rowOff>
    </xdr:to>
    <mc:AlternateContent xmlns:mc="http://schemas.openxmlformats.org/markup-compatibility/2006">
      <mc:Choice xmlns:cx4="http://schemas.microsoft.com/office/drawing/2016/5/10/chartex" Requires="cx4">
        <xdr:graphicFrame macro="">
          <xdr:nvGraphicFramePr>
            <xdr:cNvPr id="32" name="Chart 31">
              <a:extLst>
                <a:ext uri="{FF2B5EF4-FFF2-40B4-BE49-F238E27FC236}">
                  <a16:creationId xmlns:a16="http://schemas.microsoft.com/office/drawing/2014/main" id="{0245B64F-8C4B-44ED-9304-943CF033FB1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6319631" y="877470"/>
              <a:ext cx="10520570" cy="6563236"/>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459442</xdr:colOff>
      <xdr:row>25</xdr:row>
      <xdr:rowOff>56029</xdr:rowOff>
    </xdr:from>
    <xdr:to>
      <xdr:col>12</xdr:col>
      <xdr:colOff>459441</xdr:colOff>
      <xdr:row>37</xdr:row>
      <xdr:rowOff>89647</xdr:rowOff>
    </xdr:to>
    <xdr:graphicFrame macro="">
      <xdr:nvGraphicFramePr>
        <xdr:cNvPr id="33" name="Chart 32">
          <a:extLst>
            <a:ext uri="{FF2B5EF4-FFF2-40B4-BE49-F238E27FC236}">
              <a16:creationId xmlns:a16="http://schemas.microsoft.com/office/drawing/2014/main" id="{574121E8-D72E-4076-8BF2-56804A19AC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1</xdr:col>
      <xdr:colOff>291352</xdr:colOff>
      <xdr:row>14</xdr:row>
      <xdr:rowOff>11206</xdr:rowOff>
    </xdr:from>
    <xdr:to>
      <xdr:col>8</xdr:col>
      <xdr:colOff>593912</xdr:colOff>
      <xdr:row>20</xdr:row>
      <xdr:rowOff>145677</xdr:rowOff>
    </xdr:to>
    <mc:AlternateContent xmlns:mc="http://schemas.openxmlformats.org/markup-compatibility/2006" xmlns:a14="http://schemas.microsoft.com/office/drawing/2010/main">
      <mc:Choice Requires="a14">
        <xdr:graphicFrame macro="">
          <xdr:nvGraphicFramePr>
            <xdr:cNvPr id="34" name="job_title 1">
              <a:extLst>
                <a:ext uri="{FF2B5EF4-FFF2-40B4-BE49-F238E27FC236}">
                  <a16:creationId xmlns:a16="http://schemas.microsoft.com/office/drawing/2014/main" id="{73B5F7F7-D87D-4D33-B9B3-649900C0C170}"/>
                </a:ext>
              </a:extLst>
            </xdr:cNvPr>
            <xdr:cNvGraphicFramePr/>
          </xdr:nvGraphicFramePr>
          <xdr:xfrm>
            <a:off x="0" y="0"/>
            <a:ext cx="0" cy="0"/>
          </xdr:xfrm>
          <a:graphic>
            <a:graphicData uri="http://schemas.microsoft.com/office/drawing/2010/slicer">
              <sle:slicer xmlns:sle="http://schemas.microsoft.com/office/drawing/2010/slicer" name="job_title 1"/>
            </a:graphicData>
          </a:graphic>
        </xdr:graphicFrame>
      </mc:Choice>
      <mc:Fallback xmlns="">
        <xdr:sp macro="" textlink="">
          <xdr:nvSpPr>
            <xdr:cNvPr id="0" name=""/>
            <xdr:cNvSpPr>
              <a:spLocks noTextEdit="1"/>
            </xdr:cNvSpPr>
          </xdr:nvSpPr>
          <xdr:spPr>
            <a:xfrm>
              <a:off x="896470" y="2678206"/>
              <a:ext cx="4538383" cy="127747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56030</xdr:colOff>
      <xdr:row>24</xdr:row>
      <xdr:rowOff>190499</xdr:rowOff>
    </xdr:from>
    <xdr:to>
      <xdr:col>8</xdr:col>
      <xdr:colOff>179295</xdr:colOff>
      <xdr:row>39</xdr:row>
      <xdr:rowOff>78441</xdr:rowOff>
    </xdr:to>
    <xdr:graphicFrame macro="">
      <xdr:nvGraphicFramePr>
        <xdr:cNvPr id="35" name="Chart 34">
          <a:extLst>
            <a:ext uri="{FF2B5EF4-FFF2-40B4-BE49-F238E27FC236}">
              <a16:creationId xmlns:a16="http://schemas.microsoft.com/office/drawing/2014/main" id="{6965FF85-EDF6-4AAA-B635-7B2B47FFDC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410133</xdr:colOff>
      <xdr:row>29</xdr:row>
      <xdr:rowOff>73958</xdr:rowOff>
    </xdr:from>
    <xdr:to>
      <xdr:col>11</xdr:col>
      <xdr:colOff>459440</xdr:colOff>
      <xdr:row>32</xdr:row>
      <xdr:rowOff>145676</xdr:rowOff>
    </xdr:to>
    <xdr:sp macro="" textlink="'Pivot Table 4'!DE56">
      <xdr:nvSpPr>
        <xdr:cNvPr id="36" name="TextBox 35">
          <a:extLst>
            <a:ext uri="{FF2B5EF4-FFF2-40B4-BE49-F238E27FC236}">
              <a16:creationId xmlns:a16="http://schemas.microsoft.com/office/drawing/2014/main" id="{5FA6D9D1-773D-418F-92F7-6454C44C67BA}"/>
            </a:ext>
          </a:extLst>
        </xdr:cNvPr>
        <xdr:cNvSpPr txBox="1"/>
      </xdr:nvSpPr>
      <xdr:spPr>
        <a:xfrm>
          <a:off x="5856192" y="5598458"/>
          <a:ext cx="1259542" cy="6432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D899992-1E0B-47CE-B1E6-61E428685E1B}" type="TxLink">
            <a:rPr lang="en-US" sz="5400" kern="1200">
              <a:solidFill>
                <a:schemeClr val="bg1"/>
              </a:solidFill>
              <a:latin typeface="Bahnschrift" panose="020B0502040204020203" pitchFamily="34" charset="0"/>
              <a:ea typeface="+mn-ea"/>
              <a:cs typeface="+mn-cs"/>
            </a:rPr>
            <a:pPr marL="0" indent="0" algn="ctr"/>
            <a:t>12</a:t>
          </a:fld>
          <a:endParaRPr lang="en-ID" sz="5400" kern="1200">
            <a:solidFill>
              <a:schemeClr val="bg1"/>
            </a:solidFill>
            <a:latin typeface="Bahnschrift" panose="020B0502040204020203" pitchFamily="34" charset="0"/>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247148</xdr:colOff>
      <xdr:row>4</xdr:row>
      <xdr:rowOff>19050</xdr:rowOff>
    </xdr:from>
    <xdr:to>
      <xdr:col>29</xdr:col>
      <xdr:colOff>275723</xdr:colOff>
      <xdr:row>39</xdr:row>
      <xdr:rowOff>152400</xdr:rowOff>
    </xdr:to>
    <xdr:sp macro="" textlink="">
      <xdr:nvSpPr>
        <xdr:cNvPr id="3" name="Rectangle 2">
          <a:extLst>
            <a:ext uri="{FF2B5EF4-FFF2-40B4-BE49-F238E27FC236}">
              <a16:creationId xmlns:a16="http://schemas.microsoft.com/office/drawing/2014/main" id="{B70691B4-DC24-4451-A96C-41A88E85F67A}"/>
            </a:ext>
          </a:extLst>
        </xdr:cNvPr>
        <xdr:cNvSpPr/>
      </xdr:nvSpPr>
      <xdr:spPr>
        <a:xfrm>
          <a:off x="247148" y="781050"/>
          <a:ext cx="17576987" cy="6800850"/>
        </a:xfrm>
        <a:prstGeom prst="rect">
          <a:avLst/>
        </a:prstGeom>
        <a:solidFill>
          <a:srgbClr val="30384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kern="1200"/>
        </a:p>
      </xdr:txBody>
    </xdr:sp>
    <xdr:clientData/>
  </xdr:twoCellAnchor>
  <xdr:twoCellAnchor>
    <xdr:from>
      <xdr:col>0</xdr:col>
      <xdr:colOff>0</xdr:colOff>
      <xdr:row>0</xdr:row>
      <xdr:rowOff>151534</xdr:rowOff>
    </xdr:from>
    <xdr:to>
      <xdr:col>29</xdr:col>
      <xdr:colOff>281420</xdr:colOff>
      <xdr:row>3</xdr:row>
      <xdr:rowOff>27709</xdr:rowOff>
    </xdr:to>
    <xdr:grpSp>
      <xdr:nvGrpSpPr>
        <xdr:cNvPr id="23" name="Group 22">
          <a:extLst>
            <a:ext uri="{FF2B5EF4-FFF2-40B4-BE49-F238E27FC236}">
              <a16:creationId xmlns:a16="http://schemas.microsoft.com/office/drawing/2014/main" id="{756FD18D-7AD9-6E17-3C9A-8EDB6127A2EA}"/>
            </a:ext>
          </a:extLst>
        </xdr:cNvPr>
        <xdr:cNvGrpSpPr/>
      </xdr:nvGrpSpPr>
      <xdr:grpSpPr>
        <a:xfrm>
          <a:off x="0" y="151534"/>
          <a:ext cx="17959820" cy="447675"/>
          <a:chOff x="0" y="151534"/>
          <a:chExt cx="17829832" cy="447675"/>
        </a:xfrm>
      </xdr:grpSpPr>
      <xdr:sp macro="" textlink="">
        <xdr:nvSpPr>
          <xdr:cNvPr id="2" name="Rectangle 1">
            <a:extLst>
              <a:ext uri="{FF2B5EF4-FFF2-40B4-BE49-F238E27FC236}">
                <a16:creationId xmlns:a16="http://schemas.microsoft.com/office/drawing/2014/main" id="{C4717A01-EB7A-4453-8F73-1AC8F331F56C}"/>
              </a:ext>
            </a:extLst>
          </xdr:cNvPr>
          <xdr:cNvSpPr/>
        </xdr:nvSpPr>
        <xdr:spPr>
          <a:xfrm>
            <a:off x="244184" y="151534"/>
            <a:ext cx="17585648" cy="447675"/>
          </a:xfrm>
          <a:prstGeom prst="rect">
            <a:avLst/>
          </a:prstGeom>
          <a:solidFill>
            <a:srgbClr val="30384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kern="1200"/>
          </a:p>
        </xdr:txBody>
      </xdr:sp>
      <xdr:sp macro="" textlink="">
        <xdr:nvSpPr>
          <xdr:cNvPr id="4" name="TextBox 3">
            <a:extLst>
              <a:ext uri="{FF2B5EF4-FFF2-40B4-BE49-F238E27FC236}">
                <a16:creationId xmlns:a16="http://schemas.microsoft.com/office/drawing/2014/main" id="{03BE614C-7711-44A8-A4CE-258202FA6CE7}"/>
              </a:ext>
            </a:extLst>
          </xdr:cNvPr>
          <xdr:cNvSpPr txBox="1"/>
        </xdr:nvSpPr>
        <xdr:spPr>
          <a:xfrm>
            <a:off x="890868" y="160020"/>
            <a:ext cx="1891553"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800" kern="1200">
                <a:solidFill>
                  <a:schemeClr val="bg1"/>
                </a:solidFill>
                <a:latin typeface="Bahnschrift" panose="020B0502040204020203" pitchFamily="34" charset="0"/>
              </a:rPr>
              <a:t>SOFT POTATO</a:t>
            </a:r>
          </a:p>
        </xdr:txBody>
      </xdr:sp>
      <xdr:sp macro="" textlink="">
        <xdr:nvSpPr>
          <xdr:cNvPr id="5" name="TextBox 4">
            <a:hlinkClick xmlns:r="http://schemas.openxmlformats.org/officeDocument/2006/relationships" r:id="rId1"/>
            <a:extLst>
              <a:ext uri="{FF2B5EF4-FFF2-40B4-BE49-F238E27FC236}">
                <a16:creationId xmlns:a16="http://schemas.microsoft.com/office/drawing/2014/main" id="{86E8CCF6-3DC0-4B01-B4ED-5ED172009DFD}"/>
              </a:ext>
            </a:extLst>
          </xdr:cNvPr>
          <xdr:cNvSpPr txBox="1"/>
        </xdr:nvSpPr>
        <xdr:spPr>
          <a:xfrm>
            <a:off x="13481420" y="208122"/>
            <a:ext cx="1353111"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kern="1200">
                <a:solidFill>
                  <a:schemeClr val="bg1"/>
                </a:solidFill>
                <a:latin typeface="Aptos" panose="020B0004020202020204" pitchFamily="34" charset="0"/>
              </a:rPr>
              <a:t>Seluruh</a:t>
            </a:r>
            <a:r>
              <a:rPr lang="en-ID" sz="1400" kern="1200" baseline="0">
                <a:solidFill>
                  <a:schemeClr val="bg1"/>
                </a:solidFill>
                <a:latin typeface="Aptos" panose="020B0004020202020204" pitchFamily="34" charset="0"/>
              </a:rPr>
              <a:t> Dunia</a:t>
            </a:r>
            <a:endParaRPr lang="en-ID" sz="1400" kern="1200">
              <a:solidFill>
                <a:schemeClr val="bg1"/>
              </a:solidFill>
              <a:latin typeface="Aptos" panose="020B0004020202020204" pitchFamily="34" charset="0"/>
            </a:endParaRPr>
          </a:p>
        </xdr:txBody>
      </xdr:sp>
      <xdr:sp macro="" textlink="">
        <xdr:nvSpPr>
          <xdr:cNvPr id="6" name="TextBox 5">
            <a:hlinkClick xmlns:r="http://schemas.openxmlformats.org/officeDocument/2006/relationships" r:id="rId2"/>
            <a:extLst>
              <a:ext uri="{FF2B5EF4-FFF2-40B4-BE49-F238E27FC236}">
                <a16:creationId xmlns:a16="http://schemas.microsoft.com/office/drawing/2014/main" id="{FCC5958A-CA3D-4DF8-8FB7-9BFE32025A33}"/>
              </a:ext>
            </a:extLst>
          </xdr:cNvPr>
          <xdr:cNvSpPr txBox="1"/>
        </xdr:nvSpPr>
        <xdr:spPr>
          <a:xfrm>
            <a:off x="15358372" y="207053"/>
            <a:ext cx="517939"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kern="1200">
                <a:solidFill>
                  <a:schemeClr val="bg1"/>
                </a:solidFill>
                <a:latin typeface="Aptos" panose="020B0004020202020204" pitchFamily="34" charset="0"/>
              </a:rPr>
              <a:t>Gaji</a:t>
            </a:r>
          </a:p>
        </xdr:txBody>
      </xdr:sp>
      <xdr:sp macro="" textlink="">
        <xdr:nvSpPr>
          <xdr:cNvPr id="7" name="TextBox 6">
            <a:hlinkClick xmlns:r="http://schemas.openxmlformats.org/officeDocument/2006/relationships" r:id="rId3"/>
            <a:extLst>
              <a:ext uri="{FF2B5EF4-FFF2-40B4-BE49-F238E27FC236}">
                <a16:creationId xmlns:a16="http://schemas.microsoft.com/office/drawing/2014/main" id="{51A2C786-D1FA-4A7C-9B2A-A03D5998DAA5}"/>
              </a:ext>
            </a:extLst>
          </xdr:cNvPr>
          <xdr:cNvSpPr txBox="1"/>
        </xdr:nvSpPr>
        <xdr:spPr>
          <a:xfrm>
            <a:off x="16517305" y="200724"/>
            <a:ext cx="949331"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kern="1200">
                <a:solidFill>
                  <a:schemeClr val="bg1"/>
                </a:solidFill>
                <a:latin typeface="Aptos" panose="020B0004020202020204" pitchFamily="34" charset="0"/>
              </a:rPr>
              <a:t>Pekerjaan</a:t>
            </a:r>
          </a:p>
        </xdr:txBody>
      </xdr:sp>
      <xdr:pic>
        <xdr:nvPicPr>
          <xdr:cNvPr id="8" name="Graphic 7" descr="Earth globe: Americas with solid fill">
            <a:extLst>
              <a:ext uri="{FF2B5EF4-FFF2-40B4-BE49-F238E27FC236}">
                <a16:creationId xmlns:a16="http://schemas.microsoft.com/office/drawing/2014/main" id="{D7346877-B81E-4E80-91A8-98DFE7CE4E6B}"/>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3270637" y="227172"/>
            <a:ext cx="300317" cy="304800"/>
          </a:xfrm>
          <a:prstGeom prst="rect">
            <a:avLst/>
          </a:prstGeom>
        </xdr:spPr>
      </xdr:pic>
      <xdr:pic>
        <xdr:nvPicPr>
          <xdr:cNvPr id="9" name="Graphic 8" descr="Money with solid fill">
            <a:extLst>
              <a:ext uri="{FF2B5EF4-FFF2-40B4-BE49-F238E27FC236}">
                <a16:creationId xmlns:a16="http://schemas.microsoft.com/office/drawing/2014/main" id="{E99989AA-8659-4CBF-B148-1589AC47A91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5109489" y="219673"/>
            <a:ext cx="283648" cy="285750"/>
          </a:xfrm>
          <a:prstGeom prst="rect">
            <a:avLst/>
          </a:prstGeom>
        </xdr:spPr>
      </xdr:pic>
      <xdr:pic>
        <xdr:nvPicPr>
          <xdr:cNvPr id="10" name="Graphic 9" descr="List with solid fill">
            <a:extLst>
              <a:ext uri="{FF2B5EF4-FFF2-40B4-BE49-F238E27FC236}">
                <a16:creationId xmlns:a16="http://schemas.microsoft.com/office/drawing/2014/main" id="{458AD8A2-AB92-4AF2-8D2B-128523DFDC07}"/>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6313551" y="243110"/>
            <a:ext cx="251379" cy="257175"/>
          </a:xfrm>
          <a:prstGeom prst="rect">
            <a:avLst/>
          </a:prstGeom>
        </xdr:spPr>
      </xdr:pic>
      <xdr:sp macro="" textlink="">
        <xdr:nvSpPr>
          <xdr:cNvPr id="11" name="Rectangle 10">
            <a:extLst>
              <a:ext uri="{FF2B5EF4-FFF2-40B4-BE49-F238E27FC236}">
                <a16:creationId xmlns:a16="http://schemas.microsoft.com/office/drawing/2014/main" id="{F151AEB4-B9BC-4526-92DE-CBF8900253FC}"/>
              </a:ext>
            </a:extLst>
          </xdr:cNvPr>
          <xdr:cNvSpPr/>
        </xdr:nvSpPr>
        <xdr:spPr>
          <a:xfrm>
            <a:off x="15488423" y="497248"/>
            <a:ext cx="200991" cy="4571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kern="1200"/>
          </a:p>
        </xdr:txBody>
      </xdr:sp>
      <xdr:sp macro="" textlink="">
        <xdr:nvSpPr>
          <xdr:cNvPr id="12" name="TextBox 11">
            <a:hlinkClick xmlns:r="http://schemas.openxmlformats.org/officeDocument/2006/relationships" r:id="rId10" tooltip="Laporan Kelompok Docx"/>
            <a:extLst>
              <a:ext uri="{FF2B5EF4-FFF2-40B4-BE49-F238E27FC236}">
                <a16:creationId xmlns:a16="http://schemas.microsoft.com/office/drawing/2014/main" id="{F814EAB0-9349-4742-B417-7B01DC02C9F1}"/>
              </a:ext>
            </a:extLst>
          </xdr:cNvPr>
          <xdr:cNvSpPr txBox="1"/>
        </xdr:nvSpPr>
        <xdr:spPr>
          <a:xfrm>
            <a:off x="3751913" y="208122"/>
            <a:ext cx="135311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100" kern="1200">
                <a:solidFill>
                  <a:schemeClr val="bg1"/>
                </a:solidFill>
                <a:latin typeface="Aptos" panose="020B0004020202020204" pitchFamily="34" charset="0"/>
              </a:rPr>
              <a:t>Laporan Kelompok</a:t>
            </a:r>
          </a:p>
        </xdr:txBody>
      </xdr:sp>
      <xdr:sp macro="" textlink="">
        <xdr:nvSpPr>
          <xdr:cNvPr id="13" name="TextBox 12">
            <a:hlinkClick xmlns:r="http://schemas.openxmlformats.org/officeDocument/2006/relationships" r:id="rId11" tooltip="PPT Kelompok"/>
            <a:extLst>
              <a:ext uri="{FF2B5EF4-FFF2-40B4-BE49-F238E27FC236}">
                <a16:creationId xmlns:a16="http://schemas.microsoft.com/office/drawing/2014/main" id="{487EF9D5-0382-47F6-ACD2-566029D5ED67}"/>
              </a:ext>
            </a:extLst>
          </xdr:cNvPr>
          <xdr:cNvSpPr txBox="1"/>
        </xdr:nvSpPr>
        <xdr:spPr>
          <a:xfrm>
            <a:off x="5605366" y="192581"/>
            <a:ext cx="1732246"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100" kern="1200">
                <a:solidFill>
                  <a:schemeClr val="bg1"/>
                </a:solidFill>
                <a:latin typeface="Aptos" panose="020B0004020202020204" pitchFamily="34" charset="0"/>
              </a:rPr>
              <a:t>Presentasi Kelompok</a:t>
            </a:r>
          </a:p>
        </xdr:txBody>
      </xdr:sp>
      <xdr:pic>
        <xdr:nvPicPr>
          <xdr:cNvPr id="14" name="Graphic 13" descr="Document with solid fill">
            <a:extLst>
              <a:ext uri="{FF2B5EF4-FFF2-40B4-BE49-F238E27FC236}">
                <a16:creationId xmlns:a16="http://schemas.microsoft.com/office/drawing/2014/main" id="{0351ED80-110E-4D22-9EBB-CE1C725057B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3612895" y="264877"/>
            <a:ext cx="217430" cy="221912"/>
          </a:xfrm>
          <a:prstGeom prst="rect">
            <a:avLst/>
          </a:prstGeom>
        </xdr:spPr>
      </xdr:pic>
      <xdr:pic>
        <xdr:nvPicPr>
          <xdr:cNvPr id="15" name="Graphic 14" descr="Presentation with bar chart with solid fill">
            <a:extLst>
              <a:ext uri="{FF2B5EF4-FFF2-40B4-BE49-F238E27FC236}">
                <a16:creationId xmlns:a16="http://schemas.microsoft.com/office/drawing/2014/main" id="{6949A320-66A2-4803-B807-CEB61614CC90}"/>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5497130" y="251501"/>
            <a:ext cx="259202" cy="259202"/>
          </a:xfrm>
          <a:prstGeom prst="rect">
            <a:avLst/>
          </a:prstGeom>
        </xdr:spPr>
      </xdr:pic>
      <xdr:sp macro="" textlink="">
        <xdr:nvSpPr>
          <xdr:cNvPr id="16" name="Rectangle 15">
            <a:extLst>
              <a:ext uri="{FF2B5EF4-FFF2-40B4-BE49-F238E27FC236}">
                <a16:creationId xmlns:a16="http://schemas.microsoft.com/office/drawing/2014/main" id="{2F91B845-4C82-40AA-9B7A-F189B7FA56E3}"/>
              </a:ext>
            </a:extLst>
          </xdr:cNvPr>
          <xdr:cNvSpPr/>
        </xdr:nvSpPr>
        <xdr:spPr>
          <a:xfrm>
            <a:off x="3865358" y="478198"/>
            <a:ext cx="1108933" cy="4571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kern="1200"/>
          </a:p>
        </xdr:txBody>
      </xdr:sp>
      <xdr:sp macro="" textlink="">
        <xdr:nvSpPr>
          <xdr:cNvPr id="17" name="Rectangle 16">
            <a:extLst>
              <a:ext uri="{FF2B5EF4-FFF2-40B4-BE49-F238E27FC236}">
                <a16:creationId xmlns:a16="http://schemas.microsoft.com/office/drawing/2014/main" id="{52A16CDF-6B76-4512-AB3D-E10DC47A8E1C}"/>
              </a:ext>
            </a:extLst>
          </xdr:cNvPr>
          <xdr:cNvSpPr/>
        </xdr:nvSpPr>
        <xdr:spPr>
          <a:xfrm>
            <a:off x="0" y="459148"/>
            <a:ext cx="0" cy="4571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kern="1200"/>
          </a:p>
        </xdr:txBody>
      </xdr:sp>
      <xdr:sp macro="" textlink="">
        <xdr:nvSpPr>
          <xdr:cNvPr id="18" name="Rectangle 17">
            <a:extLst>
              <a:ext uri="{FF2B5EF4-FFF2-40B4-BE49-F238E27FC236}">
                <a16:creationId xmlns:a16="http://schemas.microsoft.com/office/drawing/2014/main" id="{3EFC9251-BE81-49AF-8128-6B420A91BCA2}"/>
              </a:ext>
            </a:extLst>
          </xdr:cNvPr>
          <xdr:cNvSpPr/>
        </xdr:nvSpPr>
        <xdr:spPr>
          <a:xfrm>
            <a:off x="5918889" y="457697"/>
            <a:ext cx="1108933" cy="4571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kern="1200"/>
          </a:p>
        </xdr:txBody>
      </xdr:sp>
      <xdr:pic>
        <xdr:nvPicPr>
          <xdr:cNvPr id="19" name="Picture 18">
            <a:extLst>
              <a:ext uri="{FF2B5EF4-FFF2-40B4-BE49-F238E27FC236}">
                <a16:creationId xmlns:a16="http://schemas.microsoft.com/office/drawing/2014/main" id="{AF12E387-7DAD-453E-8EE2-29DC76117504}"/>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590551" y="190501"/>
            <a:ext cx="376518" cy="381000"/>
          </a:xfrm>
          <a:prstGeom prst="rect">
            <a:avLst/>
          </a:prstGeom>
        </xdr:spPr>
      </xdr:pic>
    </xdr:grpSp>
    <xdr:clientData/>
  </xdr:twoCellAnchor>
  <xdr:twoCellAnchor>
    <xdr:from>
      <xdr:col>0</xdr:col>
      <xdr:colOff>257736</xdr:colOff>
      <xdr:row>7</xdr:row>
      <xdr:rowOff>22412</xdr:rowOff>
    </xdr:from>
    <xdr:to>
      <xdr:col>5</xdr:col>
      <xdr:colOff>67236</xdr:colOff>
      <xdr:row>10</xdr:row>
      <xdr:rowOff>38966</xdr:rowOff>
    </xdr:to>
    <xdr:sp macro="" textlink="">
      <xdr:nvSpPr>
        <xdr:cNvPr id="24" name="TextBox 23">
          <a:extLst>
            <a:ext uri="{FF2B5EF4-FFF2-40B4-BE49-F238E27FC236}">
              <a16:creationId xmlns:a16="http://schemas.microsoft.com/office/drawing/2014/main" id="{9D5DAE7A-C34D-412E-8217-BBCDB63CDDC0}"/>
            </a:ext>
          </a:extLst>
        </xdr:cNvPr>
        <xdr:cNvSpPr txBox="1"/>
      </xdr:nvSpPr>
      <xdr:spPr>
        <a:xfrm>
          <a:off x="257736" y="1355912"/>
          <a:ext cx="2835088" cy="58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3200" kern="1200">
              <a:solidFill>
                <a:schemeClr val="bg1"/>
              </a:solidFill>
              <a:latin typeface="Bahnschrift" panose="020B0502040204020203" pitchFamily="34" charset="0"/>
            </a:rPr>
            <a:t>GAJI</a:t>
          </a:r>
        </a:p>
      </xdr:txBody>
    </xdr:sp>
    <xdr:clientData/>
  </xdr:twoCellAnchor>
  <xdr:twoCellAnchor>
    <xdr:from>
      <xdr:col>9</xdr:col>
      <xdr:colOff>98612</xdr:colOff>
      <xdr:row>5</xdr:row>
      <xdr:rowOff>124946</xdr:rowOff>
    </xdr:from>
    <xdr:to>
      <xdr:col>19</xdr:col>
      <xdr:colOff>558053</xdr:colOff>
      <xdr:row>28</xdr:row>
      <xdr:rowOff>157443</xdr:rowOff>
    </xdr:to>
    <xdr:graphicFrame macro="">
      <xdr:nvGraphicFramePr>
        <xdr:cNvPr id="25" name="Chart 24">
          <a:extLst>
            <a:ext uri="{FF2B5EF4-FFF2-40B4-BE49-F238E27FC236}">
              <a16:creationId xmlns:a16="http://schemas.microsoft.com/office/drawing/2014/main" id="{E69D3939-30AE-413C-B3A5-4F03353B68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1</xdr:col>
      <xdr:colOff>560294</xdr:colOff>
      <xdr:row>13</xdr:row>
      <xdr:rowOff>179293</xdr:rowOff>
    </xdr:from>
    <xdr:to>
      <xdr:col>9</xdr:col>
      <xdr:colOff>150559</xdr:colOff>
      <xdr:row>25</xdr:row>
      <xdr:rowOff>11205</xdr:rowOff>
    </xdr:to>
    <mc:AlternateContent xmlns:mc="http://schemas.openxmlformats.org/markup-compatibility/2006" xmlns:a14="http://schemas.microsoft.com/office/drawing/2010/main">
      <mc:Choice Requires="a14">
        <xdr:graphicFrame macro="">
          <xdr:nvGraphicFramePr>
            <xdr:cNvPr id="26" name="salary_in_usd 1">
              <a:extLst>
                <a:ext uri="{FF2B5EF4-FFF2-40B4-BE49-F238E27FC236}">
                  <a16:creationId xmlns:a16="http://schemas.microsoft.com/office/drawing/2014/main" id="{17B4AD05-DF76-4E7B-8044-EEBD72C1C979}"/>
                </a:ext>
              </a:extLst>
            </xdr:cNvPr>
            <xdr:cNvGraphicFramePr/>
          </xdr:nvGraphicFramePr>
          <xdr:xfrm>
            <a:off x="0" y="0"/>
            <a:ext cx="0" cy="0"/>
          </xdr:xfrm>
          <a:graphic>
            <a:graphicData uri="http://schemas.microsoft.com/office/drawing/2010/slicer">
              <sle:slicer xmlns:sle="http://schemas.microsoft.com/office/drawing/2010/slicer" name="salary_in_usd 1"/>
            </a:graphicData>
          </a:graphic>
        </xdr:graphicFrame>
      </mc:Choice>
      <mc:Fallback xmlns="">
        <xdr:sp macro="" textlink="">
          <xdr:nvSpPr>
            <xdr:cNvPr id="0" name=""/>
            <xdr:cNvSpPr>
              <a:spLocks noTextEdit="1"/>
            </xdr:cNvSpPr>
          </xdr:nvSpPr>
          <xdr:spPr>
            <a:xfrm>
              <a:off x="1165412" y="2655793"/>
              <a:ext cx="4431206" cy="211791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549087</xdr:colOff>
      <xdr:row>24</xdr:row>
      <xdr:rowOff>75853</xdr:rowOff>
    </xdr:from>
    <xdr:to>
      <xdr:col>6</xdr:col>
      <xdr:colOff>67235</xdr:colOff>
      <xdr:row>27</xdr:row>
      <xdr:rowOff>0</xdr:rowOff>
    </xdr:to>
    <mc:AlternateContent xmlns:mc="http://schemas.openxmlformats.org/markup-compatibility/2006" xmlns:a14="http://schemas.microsoft.com/office/drawing/2010/main">
      <mc:Choice Requires="a14">
        <xdr:graphicFrame macro="">
          <xdr:nvGraphicFramePr>
            <xdr:cNvPr id="27" name="experience_level 5">
              <a:extLst>
                <a:ext uri="{FF2B5EF4-FFF2-40B4-BE49-F238E27FC236}">
                  <a16:creationId xmlns:a16="http://schemas.microsoft.com/office/drawing/2014/main" id="{F961DBAF-E068-475D-9C74-DA0FCD3496B1}"/>
                </a:ext>
              </a:extLst>
            </xdr:cNvPr>
            <xdr:cNvGraphicFramePr/>
          </xdr:nvGraphicFramePr>
          <xdr:xfrm>
            <a:off x="0" y="0"/>
            <a:ext cx="0" cy="0"/>
          </xdr:xfrm>
          <a:graphic>
            <a:graphicData uri="http://schemas.microsoft.com/office/drawing/2010/slicer">
              <sle:slicer xmlns:sle="http://schemas.microsoft.com/office/drawing/2010/slicer" name="experience_level 5"/>
            </a:graphicData>
          </a:graphic>
        </xdr:graphicFrame>
      </mc:Choice>
      <mc:Fallback xmlns="">
        <xdr:sp macro="" textlink="">
          <xdr:nvSpPr>
            <xdr:cNvPr id="0" name=""/>
            <xdr:cNvSpPr>
              <a:spLocks noTextEdit="1"/>
            </xdr:cNvSpPr>
          </xdr:nvSpPr>
          <xdr:spPr>
            <a:xfrm>
              <a:off x="1154205" y="4647853"/>
              <a:ext cx="2543736" cy="49564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537880</xdr:colOff>
      <xdr:row>9</xdr:row>
      <xdr:rowOff>123264</xdr:rowOff>
    </xdr:from>
    <xdr:to>
      <xdr:col>7</xdr:col>
      <xdr:colOff>471445</xdr:colOff>
      <xdr:row>13</xdr:row>
      <xdr:rowOff>164084</xdr:rowOff>
    </xdr:to>
    <xdr:sp macro="" textlink="">
      <xdr:nvSpPr>
        <xdr:cNvPr id="28" name="TextBox 27">
          <a:extLst>
            <a:ext uri="{FF2B5EF4-FFF2-40B4-BE49-F238E27FC236}">
              <a16:creationId xmlns:a16="http://schemas.microsoft.com/office/drawing/2014/main" id="{5888EF23-82A9-4E01-BF14-B44DB19C07A6}"/>
            </a:ext>
          </a:extLst>
        </xdr:cNvPr>
        <xdr:cNvSpPr txBox="1"/>
      </xdr:nvSpPr>
      <xdr:spPr>
        <a:xfrm>
          <a:off x="1142998" y="1837764"/>
          <a:ext cx="3564271" cy="802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kern="1200">
              <a:solidFill>
                <a:schemeClr val="bg1"/>
              </a:solidFill>
              <a:latin typeface="Bahnschrift" panose="020B0502040204020203" pitchFamily="34" charset="0"/>
            </a:rPr>
            <a:t>Cakupan Gaji Terhadap Pekerjaan, Rata</a:t>
          </a:r>
          <a:r>
            <a:rPr lang="en-ID" sz="1400" kern="1200" baseline="0">
              <a:solidFill>
                <a:schemeClr val="bg1"/>
              </a:solidFill>
              <a:latin typeface="Bahnschrift" panose="020B0502040204020203" pitchFamily="34" charset="0"/>
            </a:rPr>
            <a:t> - Rata Tertinggi, dan Tertinggi Kumulatif</a:t>
          </a:r>
          <a:endParaRPr lang="en-ID" sz="1400" kern="1200">
            <a:solidFill>
              <a:schemeClr val="bg1"/>
            </a:solidFill>
            <a:latin typeface="Bahnschrift" panose="020B0502040204020203" pitchFamily="34" charset="0"/>
          </a:endParaRPr>
        </a:p>
      </xdr:txBody>
    </xdr:sp>
    <xdr:clientData/>
  </xdr:twoCellAnchor>
  <xdr:twoCellAnchor editAs="oneCell">
    <xdr:from>
      <xdr:col>1</xdr:col>
      <xdr:colOff>530554</xdr:colOff>
      <xdr:row>26</xdr:row>
      <xdr:rowOff>148693</xdr:rowOff>
    </xdr:from>
    <xdr:to>
      <xdr:col>4</xdr:col>
      <xdr:colOff>544001</xdr:colOff>
      <xdr:row>29</xdr:row>
      <xdr:rowOff>115076</xdr:rowOff>
    </xdr:to>
    <mc:AlternateContent xmlns:mc="http://schemas.openxmlformats.org/markup-compatibility/2006" xmlns:a14="http://schemas.microsoft.com/office/drawing/2010/main">
      <mc:Choice Requires="a14">
        <xdr:graphicFrame macro="">
          <xdr:nvGraphicFramePr>
            <xdr:cNvPr id="29" name="company_size">
              <a:extLst>
                <a:ext uri="{FF2B5EF4-FFF2-40B4-BE49-F238E27FC236}">
                  <a16:creationId xmlns:a16="http://schemas.microsoft.com/office/drawing/2014/main" id="{ED576EF8-E1E6-4D14-B805-A316812BC364}"/>
                </a:ext>
              </a:extLst>
            </xdr:cNvPr>
            <xdr:cNvGraphicFramePr/>
          </xdr:nvGraphicFramePr>
          <xdr:xfrm>
            <a:off x="0" y="0"/>
            <a:ext cx="0" cy="0"/>
          </xdr:xfrm>
          <a:graphic>
            <a:graphicData uri="http://schemas.microsoft.com/office/drawing/2010/slicer">
              <sle:slicer xmlns:sle="http://schemas.microsoft.com/office/drawing/2010/slicer" name="company_size"/>
            </a:graphicData>
          </a:graphic>
        </xdr:graphicFrame>
      </mc:Choice>
      <mc:Fallback xmlns="">
        <xdr:sp macro="" textlink="">
          <xdr:nvSpPr>
            <xdr:cNvPr id="0" name=""/>
            <xdr:cNvSpPr>
              <a:spLocks noTextEdit="1"/>
            </xdr:cNvSpPr>
          </xdr:nvSpPr>
          <xdr:spPr>
            <a:xfrm>
              <a:off x="1135672" y="5101693"/>
              <a:ext cx="1828800" cy="53788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306438</xdr:colOff>
      <xdr:row>29</xdr:row>
      <xdr:rowOff>168520</xdr:rowOff>
    </xdr:from>
    <xdr:to>
      <xdr:col>6</xdr:col>
      <xdr:colOff>36634</xdr:colOff>
      <xdr:row>33</xdr:row>
      <xdr:rowOff>176290</xdr:rowOff>
    </xdr:to>
    <xdr:sp macro="" textlink="">
      <xdr:nvSpPr>
        <xdr:cNvPr id="30" name="TextBox 29">
          <a:extLst>
            <a:ext uri="{FF2B5EF4-FFF2-40B4-BE49-F238E27FC236}">
              <a16:creationId xmlns:a16="http://schemas.microsoft.com/office/drawing/2014/main" id="{AB74B2B4-FECD-4353-A117-D07F964C58F7}"/>
            </a:ext>
          </a:extLst>
        </xdr:cNvPr>
        <xdr:cNvSpPr txBox="1"/>
      </xdr:nvSpPr>
      <xdr:spPr>
        <a:xfrm>
          <a:off x="306438" y="5693020"/>
          <a:ext cx="3379004" cy="769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800" kern="1200">
              <a:solidFill>
                <a:schemeClr val="bg1"/>
              </a:solidFill>
              <a:latin typeface="Bahnschrift" panose="020B0502040204020203" pitchFamily="34" charset="0"/>
            </a:rPr>
            <a:t>Pekerjaan</a:t>
          </a:r>
          <a:r>
            <a:rPr lang="en-ID" sz="1800" kern="1200" baseline="0">
              <a:solidFill>
                <a:schemeClr val="bg1"/>
              </a:solidFill>
              <a:latin typeface="Bahnschrift" panose="020B0502040204020203" pitchFamily="34" charset="0"/>
            </a:rPr>
            <a:t> Dengan Gaji Rata - Rata Tertinggi</a:t>
          </a:r>
          <a:endParaRPr lang="en-ID" sz="1800" kern="1200">
            <a:solidFill>
              <a:schemeClr val="bg1"/>
            </a:solidFill>
            <a:latin typeface="Bahnschrift" panose="020B0502040204020203" pitchFamily="34" charset="0"/>
          </a:endParaRPr>
        </a:p>
      </xdr:txBody>
    </xdr:sp>
    <xdr:clientData/>
  </xdr:twoCellAnchor>
  <xdr:twoCellAnchor>
    <xdr:from>
      <xdr:col>1</xdr:col>
      <xdr:colOff>377072</xdr:colOff>
      <xdr:row>33</xdr:row>
      <xdr:rowOff>170344</xdr:rowOff>
    </xdr:from>
    <xdr:to>
      <xdr:col>5</xdr:col>
      <xdr:colOff>142002</xdr:colOff>
      <xdr:row>35</xdr:row>
      <xdr:rowOff>107430</xdr:rowOff>
    </xdr:to>
    <xdr:sp macro="" textlink="'Pivot Tables 2'!BS76">
      <xdr:nvSpPr>
        <xdr:cNvPr id="31" name="TextBox 30">
          <a:extLst>
            <a:ext uri="{FF2B5EF4-FFF2-40B4-BE49-F238E27FC236}">
              <a16:creationId xmlns:a16="http://schemas.microsoft.com/office/drawing/2014/main" id="{8C430BF6-258F-4569-A963-7079461885AA}"/>
            </a:ext>
          </a:extLst>
        </xdr:cNvPr>
        <xdr:cNvSpPr txBox="1"/>
      </xdr:nvSpPr>
      <xdr:spPr>
        <a:xfrm>
          <a:off x="985207" y="6456844"/>
          <a:ext cx="2197468" cy="318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A2EBD3E-B237-407D-98B5-A096F47CE62C}" type="TxLink">
            <a:rPr lang="en-US" sz="1600" kern="1200">
              <a:solidFill>
                <a:schemeClr val="bg1"/>
              </a:solidFill>
              <a:latin typeface="Bahnschrift" panose="020B0502040204020203" pitchFamily="34" charset="0"/>
              <a:ea typeface="+mn-ea"/>
              <a:cs typeface="+mn-cs"/>
            </a:rPr>
            <a:pPr marL="0" indent="0" algn="l"/>
            <a:t>Data Engineer</a:t>
          </a:fld>
          <a:endParaRPr lang="en-ID" sz="1600" kern="1200">
            <a:solidFill>
              <a:schemeClr val="bg1"/>
            </a:solidFill>
            <a:latin typeface="Bahnschrift" panose="020B0502040204020203" pitchFamily="34" charset="0"/>
            <a:ea typeface="+mn-ea"/>
            <a:cs typeface="+mn-cs"/>
          </a:endParaRPr>
        </a:p>
      </xdr:txBody>
    </xdr:sp>
    <xdr:clientData/>
  </xdr:twoCellAnchor>
  <xdr:twoCellAnchor>
    <xdr:from>
      <xdr:col>4</xdr:col>
      <xdr:colOff>543437</xdr:colOff>
      <xdr:row>33</xdr:row>
      <xdr:rowOff>170344</xdr:rowOff>
    </xdr:from>
    <xdr:to>
      <xdr:col>7</xdr:col>
      <xdr:colOff>95250</xdr:colOff>
      <xdr:row>35</xdr:row>
      <xdr:rowOff>107430</xdr:rowOff>
    </xdr:to>
    <xdr:sp macro="" textlink="'Pivot Tables 2'!BT76">
      <xdr:nvSpPr>
        <xdr:cNvPr id="32" name="TextBox 31">
          <a:extLst>
            <a:ext uri="{FF2B5EF4-FFF2-40B4-BE49-F238E27FC236}">
              <a16:creationId xmlns:a16="http://schemas.microsoft.com/office/drawing/2014/main" id="{78023CD5-03BD-4373-95F1-EE0CAAA6D4F8}"/>
            </a:ext>
          </a:extLst>
        </xdr:cNvPr>
        <xdr:cNvSpPr txBox="1"/>
      </xdr:nvSpPr>
      <xdr:spPr>
        <a:xfrm>
          <a:off x="2975975" y="6456844"/>
          <a:ext cx="1376217" cy="318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3ACADF4-95B9-4962-859A-E9ABA4044BA0}" type="TxLink">
            <a:rPr lang="en-US" sz="1600" kern="1200">
              <a:solidFill>
                <a:schemeClr val="bg1"/>
              </a:solidFill>
              <a:latin typeface="Bahnschrift" panose="020B0502040204020203" pitchFamily="34" charset="0"/>
              <a:ea typeface="+mn-ea"/>
              <a:cs typeface="+mn-cs"/>
            </a:rPr>
            <a:pPr marL="0" indent="0" algn="l"/>
            <a:t>30000</a:t>
          </a:fld>
          <a:endParaRPr lang="en-ID" sz="1600" kern="1200">
            <a:solidFill>
              <a:schemeClr val="bg1"/>
            </a:solidFill>
            <a:latin typeface="Bahnschrift" panose="020B0502040204020203" pitchFamily="34" charset="0"/>
            <a:ea typeface="+mn-ea"/>
            <a:cs typeface="+mn-cs"/>
          </a:endParaRPr>
        </a:p>
      </xdr:txBody>
    </xdr:sp>
    <xdr:clientData/>
  </xdr:twoCellAnchor>
  <xdr:twoCellAnchor>
    <xdr:from>
      <xdr:col>1</xdr:col>
      <xdr:colOff>87750</xdr:colOff>
      <xdr:row>35</xdr:row>
      <xdr:rowOff>101974</xdr:rowOff>
    </xdr:from>
    <xdr:to>
      <xdr:col>1</xdr:col>
      <xdr:colOff>445511</xdr:colOff>
      <xdr:row>37</xdr:row>
      <xdr:rowOff>39060</xdr:rowOff>
    </xdr:to>
    <xdr:sp macro="" textlink="">
      <xdr:nvSpPr>
        <xdr:cNvPr id="33" name="TextBox 32">
          <a:extLst>
            <a:ext uri="{FF2B5EF4-FFF2-40B4-BE49-F238E27FC236}">
              <a16:creationId xmlns:a16="http://schemas.microsoft.com/office/drawing/2014/main" id="{13267AC5-8173-4ADC-AFE5-C49FC0384491}"/>
            </a:ext>
          </a:extLst>
        </xdr:cNvPr>
        <xdr:cNvSpPr txBox="1"/>
      </xdr:nvSpPr>
      <xdr:spPr>
        <a:xfrm>
          <a:off x="695885" y="6769474"/>
          <a:ext cx="357761" cy="318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600" kern="1200">
              <a:solidFill>
                <a:schemeClr val="bg1"/>
              </a:solidFill>
              <a:latin typeface="Bahnschrift" panose="020B0502040204020203" pitchFamily="34" charset="0"/>
            </a:rPr>
            <a:t>2.</a:t>
          </a:r>
        </a:p>
      </xdr:txBody>
    </xdr:sp>
    <xdr:clientData/>
  </xdr:twoCellAnchor>
  <xdr:twoCellAnchor>
    <xdr:from>
      <xdr:col>1</xdr:col>
      <xdr:colOff>377072</xdr:colOff>
      <xdr:row>35</xdr:row>
      <xdr:rowOff>97075</xdr:rowOff>
    </xdr:from>
    <xdr:to>
      <xdr:col>5</xdr:col>
      <xdr:colOff>142002</xdr:colOff>
      <xdr:row>37</xdr:row>
      <xdr:rowOff>34161</xdr:rowOff>
    </xdr:to>
    <xdr:sp macro="" textlink="'Pivot Tables 2'!BS77">
      <xdr:nvSpPr>
        <xdr:cNvPr id="34" name="TextBox 33">
          <a:extLst>
            <a:ext uri="{FF2B5EF4-FFF2-40B4-BE49-F238E27FC236}">
              <a16:creationId xmlns:a16="http://schemas.microsoft.com/office/drawing/2014/main" id="{641DE067-7111-48A7-866A-9DE7D159B200}"/>
            </a:ext>
          </a:extLst>
        </xdr:cNvPr>
        <xdr:cNvSpPr txBox="1"/>
      </xdr:nvSpPr>
      <xdr:spPr>
        <a:xfrm>
          <a:off x="985207" y="6764575"/>
          <a:ext cx="2197468" cy="318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6A314B8-481A-4BC1-8C52-493AC2518D08}" type="TxLink">
            <a:rPr lang="en-US" sz="1600" kern="1200">
              <a:solidFill>
                <a:schemeClr val="bg1"/>
              </a:solidFill>
              <a:latin typeface="Bahnschrift" panose="020B0502040204020203" pitchFamily="34" charset="0"/>
              <a:ea typeface="+mn-ea"/>
              <a:cs typeface="+mn-cs"/>
            </a:rPr>
            <a:pPr marL="0" indent="0" algn="l"/>
            <a:t>3D Computer Vision Researcher</a:t>
          </a:fld>
          <a:endParaRPr lang="en-ID" sz="1600" kern="1200">
            <a:solidFill>
              <a:schemeClr val="bg1"/>
            </a:solidFill>
            <a:latin typeface="Bahnschrift" panose="020B0502040204020203" pitchFamily="34" charset="0"/>
            <a:ea typeface="+mn-ea"/>
            <a:cs typeface="+mn-cs"/>
          </a:endParaRPr>
        </a:p>
      </xdr:txBody>
    </xdr:sp>
    <xdr:clientData/>
  </xdr:twoCellAnchor>
  <xdr:twoCellAnchor>
    <xdr:from>
      <xdr:col>4</xdr:col>
      <xdr:colOff>543437</xdr:colOff>
      <xdr:row>35</xdr:row>
      <xdr:rowOff>97075</xdr:rowOff>
    </xdr:from>
    <xdr:to>
      <xdr:col>7</xdr:col>
      <xdr:colOff>95250</xdr:colOff>
      <xdr:row>37</xdr:row>
      <xdr:rowOff>34161</xdr:rowOff>
    </xdr:to>
    <xdr:sp macro="" textlink="'Pivot Tables 2'!BT77">
      <xdr:nvSpPr>
        <xdr:cNvPr id="35" name="TextBox 34">
          <a:extLst>
            <a:ext uri="{FF2B5EF4-FFF2-40B4-BE49-F238E27FC236}">
              <a16:creationId xmlns:a16="http://schemas.microsoft.com/office/drawing/2014/main" id="{1BA1F461-3834-477D-A5CD-019D5102507A}"/>
            </a:ext>
          </a:extLst>
        </xdr:cNvPr>
        <xdr:cNvSpPr txBox="1"/>
      </xdr:nvSpPr>
      <xdr:spPr>
        <a:xfrm>
          <a:off x="2975975" y="6764575"/>
          <a:ext cx="1376217" cy="318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B543147-2F0E-436A-9BCC-D11D68B00212}" type="TxLink">
            <a:rPr lang="en-US" sz="1600" kern="1200">
              <a:solidFill>
                <a:schemeClr val="bg1"/>
              </a:solidFill>
              <a:latin typeface="Bahnschrift" panose="020B0502040204020203" pitchFamily="34" charset="0"/>
              <a:ea typeface="+mn-ea"/>
              <a:cs typeface="+mn-cs"/>
            </a:rPr>
            <a:pPr marL="0" indent="0" algn="l"/>
            <a:t>0</a:t>
          </a:fld>
          <a:endParaRPr lang="en-ID" sz="1600" kern="1200">
            <a:solidFill>
              <a:schemeClr val="bg1"/>
            </a:solidFill>
            <a:latin typeface="Bahnschrift" panose="020B0502040204020203" pitchFamily="34" charset="0"/>
            <a:ea typeface="+mn-ea"/>
            <a:cs typeface="+mn-cs"/>
          </a:endParaRPr>
        </a:p>
      </xdr:txBody>
    </xdr:sp>
    <xdr:clientData/>
  </xdr:twoCellAnchor>
  <xdr:twoCellAnchor>
    <xdr:from>
      <xdr:col>1</xdr:col>
      <xdr:colOff>87750</xdr:colOff>
      <xdr:row>37</xdr:row>
      <xdr:rowOff>43359</xdr:rowOff>
    </xdr:from>
    <xdr:to>
      <xdr:col>1</xdr:col>
      <xdr:colOff>445511</xdr:colOff>
      <xdr:row>38</xdr:row>
      <xdr:rowOff>170945</xdr:rowOff>
    </xdr:to>
    <xdr:sp macro="" textlink="">
      <xdr:nvSpPr>
        <xdr:cNvPr id="36" name="TextBox 35">
          <a:extLst>
            <a:ext uri="{FF2B5EF4-FFF2-40B4-BE49-F238E27FC236}">
              <a16:creationId xmlns:a16="http://schemas.microsoft.com/office/drawing/2014/main" id="{74A42AB9-04DA-47C3-AAC2-0CF831BC429E}"/>
            </a:ext>
          </a:extLst>
        </xdr:cNvPr>
        <xdr:cNvSpPr txBox="1"/>
      </xdr:nvSpPr>
      <xdr:spPr>
        <a:xfrm>
          <a:off x="695885" y="7091859"/>
          <a:ext cx="357761" cy="318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600" kern="1200">
              <a:solidFill>
                <a:schemeClr val="bg1"/>
              </a:solidFill>
              <a:latin typeface="Bahnschrift" panose="020B0502040204020203" pitchFamily="34" charset="0"/>
            </a:rPr>
            <a:t>3.</a:t>
          </a:r>
        </a:p>
      </xdr:txBody>
    </xdr:sp>
    <xdr:clientData/>
  </xdr:twoCellAnchor>
  <xdr:twoCellAnchor>
    <xdr:from>
      <xdr:col>1</xdr:col>
      <xdr:colOff>377072</xdr:colOff>
      <xdr:row>37</xdr:row>
      <xdr:rowOff>38460</xdr:rowOff>
    </xdr:from>
    <xdr:to>
      <xdr:col>5</xdr:col>
      <xdr:colOff>142002</xdr:colOff>
      <xdr:row>38</xdr:row>
      <xdr:rowOff>166046</xdr:rowOff>
    </xdr:to>
    <xdr:sp macro="" textlink="'Pivot Tables 2'!BS78">
      <xdr:nvSpPr>
        <xdr:cNvPr id="37" name="TextBox 36">
          <a:extLst>
            <a:ext uri="{FF2B5EF4-FFF2-40B4-BE49-F238E27FC236}">
              <a16:creationId xmlns:a16="http://schemas.microsoft.com/office/drawing/2014/main" id="{19765026-7E79-4A6F-915C-6049059DF032}"/>
            </a:ext>
          </a:extLst>
        </xdr:cNvPr>
        <xdr:cNvSpPr txBox="1"/>
      </xdr:nvSpPr>
      <xdr:spPr>
        <a:xfrm>
          <a:off x="985207" y="7086960"/>
          <a:ext cx="2197468" cy="318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40661AB-B11B-491D-8686-7F339FEC8FDD}" type="TxLink">
            <a:rPr lang="en-US" sz="1600" kern="1200">
              <a:solidFill>
                <a:schemeClr val="bg1"/>
              </a:solidFill>
              <a:latin typeface="Bahnschrift" panose="020B0502040204020203" pitchFamily="34" charset="0"/>
              <a:ea typeface="+mn-ea"/>
              <a:cs typeface="+mn-cs"/>
            </a:rPr>
            <a:pPr marL="0" indent="0" algn="l"/>
            <a:t>3D Computer Vision Researcher</a:t>
          </a:fld>
          <a:endParaRPr lang="en-ID" sz="1600" kern="1200">
            <a:solidFill>
              <a:schemeClr val="bg1"/>
            </a:solidFill>
            <a:latin typeface="Bahnschrift" panose="020B0502040204020203" pitchFamily="34" charset="0"/>
            <a:ea typeface="+mn-ea"/>
            <a:cs typeface="+mn-cs"/>
          </a:endParaRPr>
        </a:p>
      </xdr:txBody>
    </xdr:sp>
    <xdr:clientData/>
  </xdr:twoCellAnchor>
  <xdr:twoCellAnchor>
    <xdr:from>
      <xdr:col>4</xdr:col>
      <xdr:colOff>543437</xdr:colOff>
      <xdr:row>37</xdr:row>
      <xdr:rowOff>38460</xdr:rowOff>
    </xdr:from>
    <xdr:to>
      <xdr:col>7</xdr:col>
      <xdr:colOff>95250</xdr:colOff>
      <xdr:row>38</xdr:row>
      <xdr:rowOff>166046</xdr:rowOff>
    </xdr:to>
    <xdr:sp macro="" textlink="'Pivot Tables 2'!BT78">
      <xdr:nvSpPr>
        <xdr:cNvPr id="38" name="TextBox 37">
          <a:extLst>
            <a:ext uri="{FF2B5EF4-FFF2-40B4-BE49-F238E27FC236}">
              <a16:creationId xmlns:a16="http://schemas.microsoft.com/office/drawing/2014/main" id="{63064583-74F2-402E-9F2C-EECCF0096E00}"/>
            </a:ext>
          </a:extLst>
        </xdr:cNvPr>
        <xdr:cNvSpPr txBox="1"/>
      </xdr:nvSpPr>
      <xdr:spPr>
        <a:xfrm>
          <a:off x="2975975" y="7086960"/>
          <a:ext cx="1376217" cy="318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B95BEF3-CBAE-46C2-AB33-42C71B1C23E6}" type="TxLink">
            <a:rPr lang="en-US" sz="1600" kern="1200">
              <a:solidFill>
                <a:schemeClr val="bg1"/>
              </a:solidFill>
              <a:latin typeface="Bahnschrift" panose="020B0502040204020203" pitchFamily="34" charset="0"/>
              <a:ea typeface="+mn-ea"/>
              <a:cs typeface="+mn-cs"/>
            </a:rPr>
            <a:pPr marL="0" indent="0" algn="l"/>
            <a:t>0</a:t>
          </a:fld>
          <a:endParaRPr lang="en-ID" sz="1600" kern="1200">
            <a:solidFill>
              <a:schemeClr val="bg1"/>
            </a:solidFill>
            <a:latin typeface="Bahnschrift" panose="020B0502040204020203" pitchFamily="34" charset="0"/>
            <a:ea typeface="+mn-ea"/>
            <a:cs typeface="+mn-cs"/>
          </a:endParaRPr>
        </a:p>
      </xdr:txBody>
    </xdr:sp>
    <xdr:clientData/>
  </xdr:twoCellAnchor>
  <xdr:twoCellAnchor>
    <xdr:from>
      <xdr:col>1</xdr:col>
      <xdr:colOff>120506</xdr:colOff>
      <xdr:row>34</xdr:row>
      <xdr:rowOff>1121</xdr:rowOff>
    </xdr:from>
    <xdr:to>
      <xdr:col>1</xdr:col>
      <xdr:colOff>478267</xdr:colOff>
      <xdr:row>35</xdr:row>
      <xdr:rowOff>128707</xdr:rowOff>
    </xdr:to>
    <xdr:sp macro="" textlink="">
      <xdr:nvSpPr>
        <xdr:cNvPr id="39" name="TextBox 38">
          <a:extLst>
            <a:ext uri="{FF2B5EF4-FFF2-40B4-BE49-F238E27FC236}">
              <a16:creationId xmlns:a16="http://schemas.microsoft.com/office/drawing/2014/main" id="{AEE707CD-EEFD-98BD-90F0-03E23C40B2DE}"/>
            </a:ext>
          </a:extLst>
        </xdr:cNvPr>
        <xdr:cNvSpPr txBox="1"/>
      </xdr:nvSpPr>
      <xdr:spPr>
        <a:xfrm>
          <a:off x="728641" y="6478121"/>
          <a:ext cx="357761" cy="318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600" kern="1200">
              <a:solidFill>
                <a:schemeClr val="bg1"/>
              </a:solidFill>
              <a:latin typeface="Bahnschrift" panose="020B0502040204020203" pitchFamily="34" charset="0"/>
            </a:rPr>
            <a:t>1.</a:t>
          </a:r>
        </a:p>
      </xdr:txBody>
    </xdr:sp>
    <xdr:clientData/>
  </xdr:twoCellAnchor>
  <xdr:twoCellAnchor editAs="oneCell">
    <xdr:from>
      <xdr:col>22</xdr:col>
      <xdr:colOff>57150</xdr:colOff>
      <xdr:row>5</xdr:row>
      <xdr:rowOff>14288</xdr:rowOff>
    </xdr:from>
    <xdr:to>
      <xdr:col>29</xdr:col>
      <xdr:colOff>114300</xdr:colOff>
      <xdr:row>18</xdr:row>
      <xdr:rowOff>161925</xdr:rowOff>
    </xdr:to>
    <mc:AlternateContent xmlns:mc="http://schemas.openxmlformats.org/markup-compatibility/2006" xmlns:a14="http://schemas.microsoft.com/office/drawing/2010/main">
      <mc:Choice Requires="a14">
        <xdr:graphicFrame macro="">
          <xdr:nvGraphicFramePr>
            <xdr:cNvPr id="40" name="job_title">
              <a:extLst>
                <a:ext uri="{FF2B5EF4-FFF2-40B4-BE49-F238E27FC236}">
                  <a16:creationId xmlns:a16="http://schemas.microsoft.com/office/drawing/2014/main" id="{E55F94AA-4429-4F92-992C-E628CC373FC0}"/>
                </a:ext>
              </a:extLst>
            </xdr:cNvPr>
            <xdr:cNvGraphicFramePr/>
          </xdr:nvGraphicFramePr>
          <xdr:xfrm>
            <a:off x="0" y="0"/>
            <a:ext cx="0" cy="0"/>
          </xdr:xfrm>
          <a:graphic>
            <a:graphicData uri="http://schemas.microsoft.com/office/drawing/2010/slicer">
              <sle:slicer xmlns:sle="http://schemas.microsoft.com/office/drawing/2010/slicer" name="job_title"/>
            </a:graphicData>
          </a:graphic>
        </xdr:graphicFrame>
      </mc:Choice>
      <mc:Fallback xmlns="">
        <xdr:sp macro="" textlink="">
          <xdr:nvSpPr>
            <xdr:cNvPr id="0" name=""/>
            <xdr:cNvSpPr>
              <a:spLocks noTextEdit="1"/>
            </xdr:cNvSpPr>
          </xdr:nvSpPr>
          <xdr:spPr>
            <a:xfrm>
              <a:off x="13369738" y="966788"/>
              <a:ext cx="4292974" cy="262413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238125</xdr:colOff>
      <xdr:row>24</xdr:row>
      <xdr:rowOff>104775</xdr:rowOff>
    </xdr:from>
    <xdr:to>
      <xdr:col>29</xdr:col>
      <xdr:colOff>104773</xdr:colOff>
      <xdr:row>37</xdr:row>
      <xdr:rowOff>180975</xdr:rowOff>
    </xdr:to>
    <xdr:graphicFrame macro="">
      <xdr:nvGraphicFramePr>
        <xdr:cNvPr id="42" name="Chart 41">
          <a:extLst>
            <a:ext uri="{FF2B5EF4-FFF2-40B4-BE49-F238E27FC236}">
              <a16:creationId xmlns:a16="http://schemas.microsoft.com/office/drawing/2014/main" id="{A77B8401-E62D-497C-8AC1-CBCAE70ACC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19</xdr:col>
      <xdr:colOff>285750</xdr:colOff>
      <xdr:row>23</xdr:row>
      <xdr:rowOff>85725</xdr:rowOff>
    </xdr:from>
    <xdr:to>
      <xdr:col>25</xdr:col>
      <xdr:colOff>123824</xdr:colOff>
      <xdr:row>38</xdr:row>
      <xdr:rowOff>66675</xdr:rowOff>
    </xdr:to>
    <xdr:graphicFrame macro="">
      <xdr:nvGraphicFramePr>
        <xdr:cNvPr id="43" name="Chart 42">
          <a:extLst>
            <a:ext uri="{FF2B5EF4-FFF2-40B4-BE49-F238E27FC236}">
              <a16:creationId xmlns:a16="http://schemas.microsoft.com/office/drawing/2014/main" id="{D0CB3C6A-EA4E-4202-A740-694FF3EC97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xdr:col>
      <xdr:colOff>537575</xdr:colOff>
      <xdr:row>33</xdr:row>
      <xdr:rowOff>170344</xdr:rowOff>
    </xdr:from>
    <xdr:to>
      <xdr:col>7</xdr:col>
      <xdr:colOff>89388</xdr:colOff>
      <xdr:row>35</xdr:row>
      <xdr:rowOff>107430</xdr:rowOff>
    </xdr:to>
    <xdr:sp macro="" textlink="'Pivot Tables 2'!BT76">
      <xdr:nvSpPr>
        <xdr:cNvPr id="44" name="TextBox 43">
          <a:extLst>
            <a:ext uri="{FF2B5EF4-FFF2-40B4-BE49-F238E27FC236}">
              <a16:creationId xmlns:a16="http://schemas.microsoft.com/office/drawing/2014/main" id="{9B985A90-B15D-4F04-8D08-FCC25BAA4295}"/>
            </a:ext>
          </a:extLst>
        </xdr:cNvPr>
        <xdr:cNvSpPr txBox="1"/>
      </xdr:nvSpPr>
      <xdr:spPr>
        <a:xfrm>
          <a:off x="2975975" y="6456844"/>
          <a:ext cx="1380613" cy="318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3ACADF4-95B9-4962-859A-E9ABA4044BA0}" type="TxLink">
            <a:rPr lang="en-US" sz="1600" b="0" i="0" u="none" strike="noStrike" kern="1200">
              <a:solidFill>
                <a:schemeClr val="bg1"/>
              </a:solidFill>
              <a:latin typeface="Bahnschrift" panose="020B0502040204020203" pitchFamily="34" charset="0"/>
              <a:ea typeface="+mn-ea"/>
              <a:cs typeface="+mn-cs"/>
            </a:rPr>
            <a:pPr marL="0" indent="0" algn="l"/>
            <a:t>30000</a:t>
          </a:fld>
          <a:endParaRPr lang="en-ID" sz="1600" kern="1200">
            <a:solidFill>
              <a:schemeClr val="bg1"/>
            </a:solidFill>
            <a:latin typeface="Bahnschrift" panose="020B0502040204020203" pitchFamily="34" charset="0"/>
            <a:ea typeface="+mn-ea"/>
            <a:cs typeface="+mn-cs"/>
          </a:endParaRPr>
        </a:p>
      </xdr:txBody>
    </xdr:sp>
    <xdr:clientData/>
  </xdr:twoCellAnchor>
  <xdr:twoCellAnchor>
    <xdr:from>
      <xdr:col>21</xdr:col>
      <xdr:colOff>442324</xdr:colOff>
      <xdr:row>26</xdr:row>
      <xdr:rowOff>151293</xdr:rowOff>
    </xdr:from>
    <xdr:to>
      <xdr:col>22</xdr:col>
      <xdr:colOff>600075</xdr:colOff>
      <xdr:row>30</xdr:row>
      <xdr:rowOff>28574</xdr:rowOff>
    </xdr:to>
    <xdr:sp macro="" textlink="'Pivot Table 3'!AV3">
      <xdr:nvSpPr>
        <xdr:cNvPr id="45" name="TextBox 44">
          <a:extLst>
            <a:ext uri="{FF2B5EF4-FFF2-40B4-BE49-F238E27FC236}">
              <a16:creationId xmlns:a16="http://schemas.microsoft.com/office/drawing/2014/main" id="{AFEA5CD0-D836-D2A7-1BD8-45FF3E806465}"/>
            </a:ext>
          </a:extLst>
        </xdr:cNvPr>
        <xdr:cNvSpPr txBox="1"/>
      </xdr:nvSpPr>
      <xdr:spPr>
        <a:xfrm>
          <a:off x="13243924" y="5104293"/>
          <a:ext cx="767351" cy="639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FD8B598-09FC-4104-8D36-B01ED6B559CA}" type="TxLink">
            <a:rPr lang="en-US" sz="4000" kern="1200">
              <a:solidFill>
                <a:schemeClr val="bg1"/>
              </a:solidFill>
              <a:latin typeface="Bahnschrift" panose="020B0502040204020203" pitchFamily="34" charset="0"/>
              <a:ea typeface="+mn-ea"/>
              <a:cs typeface="+mn-cs"/>
            </a:rPr>
            <a:pPr marL="0" indent="0" algn="ctr"/>
            <a:t>5</a:t>
          </a:fld>
          <a:endParaRPr lang="en-ID" sz="4000" kern="1200">
            <a:solidFill>
              <a:schemeClr val="bg1"/>
            </a:solidFill>
            <a:latin typeface="Bahnschrift" panose="020B0502040204020203" pitchFamily="34" charset="0"/>
            <a:ea typeface="+mn-ea"/>
            <a:cs typeface="+mn-cs"/>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268941</xdr:colOff>
      <xdr:row>7</xdr:row>
      <xdr:rowOff>22412</xdr:rowOff>
    </xdr:from>
    <xdr:to>
      <xdr:col>5</xdr:col>
      <xdr:colOff>324971</xdr:colOff>
      <xdr:row>10</xdr:row>
      <xdr:rowOff>33618</xdr:rowOff>
    </xdr:to>
    <xdr:sp macro="" textlink="">
      <xdr:nvSpPr>
        <xdr:cNvPr id="27" name="Rectangle: Rounded Corners 26">
          <a:extLst>
            <a:ext uri="{FF2B5EF4-FFF2-40B4-BE49-F238E27FC236}">
              <a16:creationId xmlns:a16="http://schemas.microsoft.com/office/drawing/2014/main" id="{86D3B4B3-8A33-35B6-FB46-38930C76F32F}"/>
            </a:ext>
          </a:extLst>
        </xdr:cNvPr>
        <xdr:cNvSpPr/>
      </xdr:nvSpPr>
      <xdr:spPr>
        <a:xfrm>
          <a:off x="874059" y="1355912"/>
          <a:ext cx="2476500" cy="58270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kern="1200"/>
        </a:p>
      </xdr:txBody>
    </xdr:sp>
    <xdr:clientData/>
  </xdr:twoCellAnchor>
  <xdr:twoCellAnchor>
    <xdr:from>
      <xdr:col>0</xdr:col>
      <xdr:colOff>247148</xdr:colOff>
      <xdr:row>4</xdr:row>
      <xdr:rowOff>19050</xdr:rowOff>
    </xdr:from>
    <xdr:to>
      <xdr:col>29</xdr:col>
      <xdr:colOff>275723</xdr:colOff>
      <xdr:row>39</xdr:row>
      <xdr:rowOff>152400</xdr:rowOff>
    </xdr:to>
    <xdr:sp macro="" textlink="">
      <xdr:nvSpPr>
        <xdr:cNvPr id="3" name="Rectangle 2">
          <a:extLst>
            <a:ext uri="{FF2B5EF4-FFF2-40B4-BE49-F238E27FC236}">
              <a16:creationId xmlns:a16="http://schemas.microsoft.com/office/drawing/2014/main" id="{3FCD19F1-627C-4062-BB06-74CCF5910F30}"/>
            </a:ext>
          </a:extLst>
        </xdr:cNvPr>
        <xdr:cNvSpPr/>
      </xdr:nvSpPr>
      <xdr:spPr>
        <a:xfrm>
          <a:off x="247148" y="781050"/>
          <a:ext cx="17576987" cy="6800850"/>
        </a:xfrm>
        <a:prstGeom prst="rect">
          <a:avLst/>
        </a:prstGeom>
        <a:solidFill>
          <a:srgbClr val="30384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kern="1200"/>
        </a:p>
      </xdr:txBody>
    </xdr:sp>
    <xdr:clientData/>
  </xdr:twoCellAnchor>
  <xdr:twoCellAnchor>
    <xdr:from>
      <xdr:col>0</xdr:col>
      <xdr:colOff>0</xdr:colOff>
      <xdr:row>0</xdr:row>
      <xdr:rowOff>151534</xdr:rowOff>
    </xdr:from>
    <xdr:to>
      <xdr:col>29</xdr:col>
      <xdr:colOff>281420</xdr:colOff>
      <xdr:row>3</xdr:row>
      <xdr:rowOff>27709</xdr:rowOff>
    </xdr:to>
    <xdr:grpSp>
      <xdr:nvGrpSpPr>
        <xdr:cNvPr id="20" name="Group 19">
          <a:extLst>
            <a:ext uri="{FF2B5EF4-FFF2-40B4-BE49-F238E27FC236}">
              <a16:creationId xmlns:a16="http://schemas.microsoft.com/office/drawing/2014/main" id="{96D8627B-CEB3-F788-321D-5B37BDC6D226}"/>
            </a:ext>
          </a:extLst>
        </xdr:cNvPr>
        <xdr:cNvGrpSpPr/>
      </xdr:nvGrpSpPr>
      <xdr:grpSpPr>
        <a:xfrm>
          <a:off x="0" y="151534"/>
          <a:ext cx="17959820" cy="447675"/>
          <a:chOff x="0" y="151534"/>
          <a:chExt cx="17829832" cy="447675"/>
        </a:xfrm>
      </xdr:grpSpPr>
      <xdr:sp macro="" textlink="">
        <xdr:nvSpPr>
          <xdr:cNvPr id="2" name="Rectangle 1">
            <a:extLst>
              <a:ext uri="{FF2B5EF4-FFF2-40B4-BE49-F238E27FC236}">
                <a16:creationId xmlns:a16="http://schemas.microsoft.com/office/drawing/2014/main" id="{7720419F-E673-49F2-9B82-2F450CCD1E1A}"/>
              </a:ext>
            </a:extLst>
          </xdr:cNvPr>
          <xdr:cNvSpPr/>
        </xdr:nvSpPr>
        <xdr:spPr>
          <a:xfrm>
            <a:off x="244184" y="151534"/>
            <a:ext cx="17585648" cy="447675"/>
          </a:xfrm>
          <a:prstGeom prst="rect">
            <a:avLst/>
          </a:prstGeom>
          <a:solidFill>
            <a:srgbClr val="30384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kern="1200"/>
          </a:p>
        </xdr:txBody>
      </xdr:sp>
      <xdr:sp macro="" textlink="">
        <xdr:nvSpPr>
          <xdr:cNvPr id="4" name="TextBox 3">
            <a:extLst>
              <a:ext uri="{FF2B5EF4-FFF2-40B4-BE49-F238E27FC236}">
                <a16:creationId xmlns:a16="http://schemas.microsoft.com/office/drawing/2014/main" id="{A0FAC1BF-DA37-45D4-B6DA-7E8701C6053D}"/>
              </a:ext>
            </a:extLst>
          </xdr:cNvPr>
          <xdr:cNvSpPr txBox="1"/>
        </xdr:nvSpPr>
        <xdr:spPr>
          <a:xfrm>
            <a:off x="890868" y="160020"/>
            <a:ext cx="1891553"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800" kern="1200">
                <a:solidFill>
                  <a:schemeClr val="bg1"/>
                </a:solidFill>
                <a:latin typeface="Bahnschrift" panose="020B0502040204020203" pitchFamily="34" charset="0"/>
              </a:rPr>
              <a:t>SOFT POTATO</a:t>
            </a:r>
          </a:p>
        </xdr:txBody>
      </xdr:sp>
      <xdr:sp macro="" textlink="">
        <xdr:nvSpPr>
          <xdr:cNvPr id="5" name="TextBox 4">
            <a:hlinkClick xmlns:r="http://schemas.openxmlformats.org/officeDocument/2006/relationships" r:id="rId1"/>
            <a:extLst>
              <a:ext uri="{FF2B5EF4-FFF2-40B4-BE49-F238E27FC236}">
                <a16:creationId xmlns:a16="http://schemas.microsoft.com/office/drawing/2014/main" id="{C8A0EC95-02F3-49F1-83EC-5018AA9D4B53}"/>
              </a:ext>
            </a:extLst>
          </xdr:cNvPr>
          <xdr:cNvSpPr txBox="1"/>
        </xdr:nvSpPr>
        <xdr:spPr>
          <a:xfrm>
            <a:off x="13481420" y="208122"/>
            <a:ext cx="1353111"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kern="1200">
                <a:solidFill>
                  <a:schemeClr val="bg1"/>
                </a:solidFill>
                <a:latin typeface="Aptos" panose="020B0004020202020204" pitchFamily="34" charset="0"/>
              </a:rPr>
              <a:t>Seluruh</a:t>
            </a:r>
            <a:r>
              <a:rPr lang="en-ID" sz="1400" kern="1200" baseline="0">
                <a:solidFill>
                  <a:schemeClr val="bg1"/>
                </a:solidFill>
                <a:latin typeface="Aptos" panose="020B0004020202020204" pitchFamily="34" charset="0"/>
              </a:rPr>
              <a:t> Dunia</a:t>
            </a:r>
            <a:endParaRPr lang="en-ID" sz="1400" kern="1200">
              <a:solidFill>
                <a:schemeClr val="bg1"/>
              </a:solidFill>
              <a:latin typeface="Aptos" panose="020B0004020202020204" pitchFamily="34" charset="0"/>
            </a:endParaRPr>
          </a:p>
        </xdr:txBody>
      </xdr:sp>
      <xdr:sp macro="" textlink="">
        <xdr:nvSpPr>
          <xdr:cNvPr id="6" name="TextBox 5">
            <a:hlinkClick xmlns:r="http://schemas.openxmlformats.org/officeDocument/2006/relationships" r:id="rId2"/>
            <a:extLst>
              <a:ext uri="{FF2B5EF4-FFF2-40B4-BE49-F238E27FC236}">
                <a16:creationId xmlns:a16="http://schemas.microsoft.com/office/drawing/2014/main" id="{658E5FD2-F396-4945-86FE-DE9BFA6E0EA7}"/>
              </a:ext>
            </a:extLst>
          </xdr:cNvPr>
          <xdr:cNvSpPr txBox="1"/>
        </xdr:nvSpPr>
        <xdr:spPr>
          <a:xfrm>
            <a:off x="15358372" y="207053"/>
            <a:ext cx="517939"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kern="1200">
                <a:solidFill>
                  <a:schemeClr val="bg1"/>
                </a:solidFill>
                <a:latin typeface="Aptos" panose="020B0004020202020204" pitchFamily="34" charset="0"/>
              </a:rPr>
              <a:t>Gaji</a:t>
            </a:r>
          </a:p>
        </xdr:txBody>
      </xdr:sp>
      <xdr:sp macro="" textlink="">
        <xdr:nvSpPr>
          <xdr:cNvPr id="7" name="TextBox 6">
            <a:hlinkClick xmlns:r="http://schemas.openxmlformats.org/officeDocument/2006/relationships" r:id="rId3"/>
            <a:extLst>
              <a:ext uri="{FF2B5EF4-FFF2-40B4-BE49-F238E27FC236}">
                <a16:creationId xmlns:a16="http://schemas.microsoft.com/office/drawing/2014/main" id="{6A673EAD-6879-4788-801F-59CD98E6C21B}"/>
              </a:ext>
            </a:extLst>
          </xdr:cNvPr>
          <xdr:cNvSpPr txBox="1"/>
        </xdr:nvSpPr>
        <xdr:spPr>
          <a:xfrm>
            <a:off x="16517305" y="200724"/>
            <a:ext cx="949331"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400" kern="1200">
                <a:solidFill>
                  <a:schemeClr val="bg1"/>
                </a:solidFill>
                <a:latin typeface="Aptos" panose="020B0004020202020204" pitchFamily="34" charset="0"/>
              </a:rPr>
              <a:t>Pekerjaan</a:t>
            </a:r>
          </a:p>
        </xdr:txBody>
      </xdr:sp>
      <xdr:pic>
        <xdr:nvPicPr>
          <xdr:cNvPr id="8" name="Graphic 7" descr="Earth globe: Americas with solid fill">
            <a:extLst>
              <a:ext uri="{FF2B5EF4-FFF2-40B4-BE49-F238E27FC236}">
                <a16:creationId xmlns:a16="http://schemas.microsoft.com/office/drawing/2014/main" id="{E1A0F610-59AE-472A-ACAF-BD7BE7F3BF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3270637" y="227172"/>
            <a:ext cx="300317" cy="304800"/>
          </a:xfrm>
          <a:prstGeom prst="rect">
            <a:avLst/>
          </a:prstGeom>
        </xdr:spPr>
      </xdr:pic>
      <xdr:pic>
        <xdr:nvPicPr>
          <xdr:cNvPr id="9" name="Graphic 8" descr="Money with solid fill">
            <a:extLst>
              <a:ext uri="{FF2B5EF4-FFF2-40B4-BE49-F238E27FC236}">
                <a16:creationId xmlns:a16="http://schemas.microsoft.com/office/drawing/2014/main" id="{52397D38-0535-4211-B4C8-7304BE0669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5109489" y="219673"/>
            <a:ext cx="283648" cy="285750"/>
          </a:xfrm>
          <a:prstGeom prst="rect">
            <a:avLst/>
          </a:prstGeom>
        </xdr:spPr>
      </xdr:pic>
      <xdr:pic>
        <xdr:nvPicPr>
          <xdr:cNvPr id="10" name="Graphic 9" descr="List with solid fill">
            <a:extLst>
              <a:ext uri="{FF2B5EF4-FFF2-40B4-BE49-F238E27FC236}">
                <a16:creationId xmlns:a16="http://schemas.microsoft.com/office/drawing/2014/main" id="{2CAEE7EF-6850-4AB1-B4E5-97B0D8C9F2E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6313551" y="243110"/>
            <a:ext cx="251379" cy="257175"/>
          </a:xfrm>
          <a:prstGeom prst="rect">
            <a:avLst/>
          </a:prstGeom>
        </xdr:spPr>
      </xdr:pic>
      <xdr:sp macro="" textlink="">
        <xdr:nvSpPr>
          <xdr:cNvPr id="11" name="Rectangle 10">
            <a:extLst>
              <a:ext uri="{FF2B5EF4-FFF2-40B4-BE49-F238E27FC236}">
                <a16:creationId xmlns:a16="http://schemas.microsoft.com/office/drawing/2014/main" id="{4BA3A273-7FFD-49B7-8222-A02E2EA6783E}"/>
              </a:ext>
            </a:extLst>
          </xdr:cNvPr>
          <xdr:cNvSpPr/>
        </xdr:nvSpPr>
        <xdr:spPr>
          <a:xfrm>
            <a:off x="16628788" y="497248"/>
            <a:ext cx="343558" cy="4571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kern="1200"/>
          </a:p>
        </xdr:txBody>
      </xdr:sp>
      <xdr:sp macro="" textlink="">
        <xdr:nvSpPr>
          <xdr:cNvPr id="12" name="TextBox 11">
            <a:hlinkClick xmlns:r="http://schemas.openxmlformats.org/officeDocument/2006/relationships" r:id="rId10" tooltip="Laporan Kelompok Docx"/>
            <a:extLst>
              <a:ext uri="{FF2B5EF4-FFF2-40B4-BE49-F238E27FC236}">
                <a16:creationId xmlns:a16="http://schemas.microsoft.com/office/drawing/2014/main" id="{1BC0F80D-CC8E-48FD-BDA5-0B207C3A830E}"/>
              </a:ext>
            </a:extLst>
          </xdr:cNvPr>
          <xdr:cNvSpPr txBox="1"/>
        </xdr:nvSpPr>
        <xdr:spPr>
          <a:xfrm>
            <a:off x="3751913" y="208122"/>
            <a:ext cx="135311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100" kern="1200">
                <a:solidFill>
                  <a:schemeClr val="bg1"/>
                </a:solidFill>
                <a:latin typeface="Aptos" panose="020B0004020202020204" pitchFamily="34" charset="0"/>
              </a:rPr>
              <a:t>Laporan Kelompok</a:t>
            </a:r>
          </a:p>
        </xdr:txBody>
      </xdr:sp>
      <xdr:sp macro="" textlink="">
        <xdr:nvSpPr>
          <xdr:cNvPr id="13" name="TextBox 12">
            <a:hlinkClick xmlns:r="http://schemas.openxmlformats.org/officeDocument/2006/relationships" r:id="rId11" tooltip="PPT Kelompok"/>
            <a:extLst>
              <a:ext uri="{FF2B5EF4-FFF2-40B4-BE49-F238E27FC236}">
                <a16:creationId xmlns:a16="http://schemas.microsoft.com/office/drawing/2014/main" id="{2809C8F2-828C-4F80-9537-0068E8DCE0C0}"/>
              </a:ext>
            </a:extLst>
          </xdr:cNvPr>
          <xdr:cNvSpPr txBox="1"/>
        </xdr:nvSpPr>
        <xdr:spPr>
          <a:xfrm>
            <a:off x="5716658" y="217221"/>
            <a:ext cx="1516150" cy="284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100" kern="1200">
                <a:solidFill>
                  <a:schemeClr val="bg1"/>
                </a:solidFill>
                <a:latin typeface="Aptos" panose="020B0004020202020204" pitchFamily="34" charset="0"/>
              </a:rPr>
              <a:t>Presentasi Kelompok</a:t>
            </a:r>
          </a:p>
        </xdr:txBody>
      </xdr:sp>
      <xdr:pic>
        <xdr:nvPicPr>
          <xdr:cNvPr id="14" name="Graphic 13" descr="Document with solid fill">
            <a:extLst>
              <a:ext uri="{FF2B5EF4-FFF2-40B4-BE49-F238E27FC236}">
                <a16:creationId xmlns:a16="http://schemas.microsoft.com/office/drawing/2014/main" id="{8CEE6CAE-2571-4C4C-883F-EFF77F702AC5}"/>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3612895" y="264877"/>
            <a:ext cx="217430" cy="221912"/>
          </a:xfrm>
          <a:prstGeom prst="rect">
            <a:avLst/>
          </a:prstGeom>
        </xdr:spPr>
      </xdr:pic>
      <xdr:pic>
        <xdr:nvPicPr>
          <xdr:cNvPr id="15" name="Graphic 14" descr="Presentation with bar chart with solid fill">
            <a:extLst>
              <a:ext uri="{FF2B5EF4-FFF2-40B4-BE49-F238E27FC236}">
                <a16:creationId xmlns:a16="http://schemas.microsoft.com/office/drawing/2014/main" id="{80BE1A49-A6BE-4E5C-BCF8-66B9F5BBC75C}"/>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5497130" y="251501"/>
            <a:ext cx="259202" cy="259202"/>
          </a:xfrm>
          <a:prstGeom prst="rect">
            <a:avLst/>
          </a:prstGeom>
        </xdr:spPr>
      </xdr:pic>
      <xdr:sp macro="" textlink="">
        <xdr:nvSpPr>
          <xdr:cNvPr id="16" name="Rectangle 15">
            <a:extLst>
              <a:ext uri="{FF2B5EF4-FFF2-40B4-BE49-F238E27FC236}">
                <a16:creationId xmlns:a16="http://schemas.microsoft.com/office/drawing/2014/main" id="{2F1ADF65-DA6F-419E-B22D-FC9FF5FED1A6}"/>
              </a:ext>
            </a:extLst>
          </xdr:cNvPr>
          <xdr:cNvSpPr/>
        </xdr:nvSpPr>
        <xdr:spPr>
          <a:xfrm>
            <a:off x="3865358" y="478198"/>
            <a:ext cx="1108933" cy="4571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kern="1200"/>
          </a:p>
        </xdr:txBody>
      </xdr:sp>
      <xdr:sp macro="" textlink="">
        <xdr:nvSpPr>
          <xdr:cNvPr id="17" name="Rectangle 16">
            <a:extLst>
              <a:ext uri="{FF2B5EF4-FFF2-40B4-BE49-F238E27FC236}">
                <a16:creationId xmlns:a16="http://schemas.microsoft.com/office/drawing/2014/main" id="{22F32E8D-0229-4413-BE58-3A3731E1B7A2}"/>
              </a:ext>
            </a:extLst>
          </xdr:cNvPr>
          <xdr:cNvSpPr/>
        </xdr:nvSpPr>
        <xdr:spPr>
          <a:xfrm>
            <a:off x="0" y="459148"/>
            <a:ext cx="0" cy="4571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kern="1200"/>
          </a:p>
        </xdr:txBody>
      </xdr:sp>
      <xdr:sp macro="" textlink="">
        <xdr:nvSpPr>
          <xdr:cNvPr id="18" name="Rectangle 17">
            <a:extLst>
              <a:ext uri="{FF2B5EF4-FFF2-40B4-BE49-F238E27FC236}">
                <a16:creationId xmlns:a16="http://schemas.microsoft.com/office/drawing/2014/main" id="{14E6C246-2B2A-46A2-BC0B-489E03A93A2C}"/>
              </a:ext>
            </a:extLst>
          </xdr:cNvPr>
          <xdr:cNvSpPr/>
        </xdr:nvSpPr>
        <xdr:spPr>
          <a:xfrm>
            <a:off x="5918889" y="457697"/>
            <a:ext cx="1108933" cy="4571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kern="1200"/>
          </a:p>
        </xdr:txBody>
      </xdr:sp>
      <xdr:pic>
        <xdr:nvPicPr>
          <xdr:cNvPr id="19" name="Picture 18">
            <a:extLst>
              <a:ext uri="{FF2B5EF4-FFF2-40B4-BE49-F238E27FC236}">
                <a16:creationId xmlns:a16="http://schemas.microsoft.com/office/drawing/2014/main" id="{33A03E33-DC2C-4F2B-BEF4-ADC4028175DA}"/>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590551" y="190501"/>
            <a:ext cx="376518" cy="381000"/>
          </a:xfrm>
          <a:prstGeom prst="rect">
            <a:avLst/>
          </a:prstGeom>
        </xdr:spPr>
      </xdr:pic>
    </xdr:grpSp>
    <xdr:clientData/>
  </xdr:twoCellAnchor>
  <xdr:twoCellAnchor>
    <xdr:from>
      <xdr:col>9</xdr:col>
      <xdr:colOff>63502</xdr:colOff>
      <xdr:row>6</xdr:row>
      <xdr:rowOff>23922</xdr:rowOff>
    </xdr:from>
    <xdr:to>
      <xdr:col>16</xdr:col>
      <xdr:colOff>526676</xdr:colOff>
      <xdr:row>32</xdr:row>
      <xdr:rowOff>89647</xdr:rowOff>
    </xdr:to>
    <xdr:graphicFrame macro="">
      <xdr:nvGraphicFramePr>
        <xdr:cNvPr id="21" name="Chart 20">
          <a:extLst>
            <a:ext uri="{FF2B5EF4-FFF2-40B4-BE49-F238E27FC236}">
              <a16:creationId xmlns:a16="http://schemas.microsoft.com/office/drawing/2014/main" id="{492AD341-5B85-4F44-B3CB-80074CD190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11</xdr:col>
      <xdr:colOff>107253</xdr:colOff>
      <xdr:row>16</xdr:row>
      <xdr:rowOff>117663</xdr:rowOff>
    </xdr:from>
    <xdr:to>
      <xdr:col>14</xdr:col>
      <xdr:colOff>502465</xdr:colOff>
      <xdr:row>22</xdr:row>
      <xdr:rowOff>41518</xdr:rowOff>
    </xdr:to>
    <xdr:sp macro="" textlink="'Pivot Table'!J34">
      <xdr:nvSpPr>
        <xdr:cNvPr id="22" name="TextBox 21">
          <a:extLst>
            <a:ext uri="{FF2B5EF4-FFF2-40B4-BE49-F238E27FC236}">
              <a16:creationId xmlns:a16="http://schemas.microsoft.com/office/drawing/2014/main" id="{B0534272-AE8F-CBEC-3EBE-F79C2A487A2C}"/>
            </a:ext>
          </a:extLst>
        </xdr:cNvPr>
        <xdr:cNvSpPr txBox="1"/>
      </xdr:nvSpPr>
      <xdr:spPr>
        <a:xfrm>
          <a:off x="6763547" y="3165663"/>
          <a:ext cx="2210565" cy="10668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F28699B-5EC0-4363-AF20-5ACEA42B3A3F}" type="TxLink">
            <a:rPr lang="en-US" sz="7200" b="0" i="0" u="none" strike="noStrike" kern="1200">
              <a:solidFill>
                <a:schemeClr val="bg1"/>
              </a:solidFill>
              <a:latin typeface="Bebas Neue" panose="020B0606020202050201" pitchFamily="34" charset="0"/>
              <a:ea typeface="Calibri"/>
              <a:cs typeface="Calibri"/>
            </a:rPr>
            <a:pPr algn="ctr"/>
            <a:t>72</a:t>
          </a:fld>
          <a:endParaRPr lang="en-ID" sz="7200" kern="1200">
            <a:solidFill>
              <a:schemeClr val="bg1"/>
            </a:solidFill>
            <a:latin typeface="Bebas Neue" panose="020B0606020202050201" pitchFamily="34" charset="0"/>
          </a:endParaRPr>
        </a:p>
      </xdr:txBody>
    </xdr:sp>
    <xdr:clientData/>
  </xdr:twoCellAnchor>
  <xdr:twoCellAnchor>
    <xdr:from>
      <xdr:col>1</xdr:col>
      <xdr:colOff>100853</xdr:colOff>
      <xdr:row>7</xdr:row>
      <xdr:rowOff>17064</xdr:rowOff>
    </xdr:from>
    <xdr:to>
      <xdr:col>5</xdr:col>
      <xdr:colOff>515471</xdr:colOff>
      <xdr:row>10</xdr:row>
      <xdr:rowOff>33618</xdr:rowOff>
    </xdr:to>
    <xdr:sp macro="" textlink="">
      <xdr:nvSpPr>
        <xdr:cNvPr id="23" name="TextBox 22">
          <a:extLst>
            <a:ext uri="{FF2B5EF4-FFF2-40B4-BE49-F238E27FC236}">
              <a16:creationId xmlns:a16="http://schemas.microsoft.com/office/drawing/2014/main" id="{B6F80543-39E0-4F5F-80A5-D6A53DD4FD6E}"/>
            </a:ext>
          </a:extLst>
        </xdr:cNvPr>
        <xdr:cNvSpPr txBox="1"/>
      </xdr:nvSpPr>
      <xdr:spPr>
        <a:xfrm>
          <a:off x="705971" y="1350564"/>
          <a:ext cx="2835088" cy="58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3200" kern="1200">
              <a:solidFill>
                <a:schemeClr val="bg1"/>
              </a:solidFill>
              <a:latin typeface="Bahnschrift" panose="020B0502040204020203" pitchFamily="34" charset="0"/>
            </a:rPr>
            <a:t>PEKERJAAN</a:t>
          </a:r>
        </a:p>
      </xdr:txBody>
    </xdr:sp>
    <xdr:clientData/>
  </xdr:twoCellAnchor>
  <xdr:twoCellAnchor editAs="oneCell">
    <xdr:from>
      <xdr:col>1</xdr:col>
      <xdr:colOff>372195</xdr:colOff>
      <xdr:row>14</xdr:row>
      <xdr:rowOff>61632</xdr:rowOff>
    </xdr:from>
    <xdr:to>
      <xdr:col>5</xdr:col>
      <xdr:colOff>219795</xdr:colOff>
      <xdr:row>16</xdr:row>
      <xdr:rowOff>81643</xdr:rowOff>
    </xdr:to>
    <mc:AlternateContent xmlns:mc="http://schemas.openxmlformats.org/markup-compatibility/2006" xmlns:a14="http://schemas.microsoft.com/office/drawing/2010/main">
      <mc:Choice Requires="a14">
        <xdr:graphicFrame macro="">
          <xdr:nvGraphicFramePr>
            <xdr:cNvPr id="24" name="work_year 1">
              <a:extLst>
                <a:ext uri="{FF2B5EF4-FFF2-40B4-BE49-F238E27FC236}">
                  <a16:creationId xmlns:a16="http://schemas.microsoft.com/office/drawing/2014/main" id="{2FA2D8E8-D9CE-493A-9FF5-0D474602FF05}"/>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work_year 1"/>
            </a:graphicData>
          </a:graphic>
        </xdr:graphicFrame>
      </mc:Choice>
      <mc:Fallback xmlns="">
        <xdr:sp macro="" textlink="">
          <xdr:nvSpPr>
            <xdr:cNvPr id="0" name=""/>
            <xdr:cNvSpPr>
              <a:spLocks noTextEdit="1"/>
            </xdr:cNvSpPr>
          </xdr:nvSpPr>
          <xdr:spPr>
            <a:xfrm>
              <a:off x="977313" y="2728632"/>
              <a:ext cx="2268070" cy="40101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xdr:col>
      <xdr:colOff>311363</xdr:colOff>
      <xdr:row>10</xdr:row>
      <xdr:rowOff>27215</xdr:rowOff>
    </xdr:from>
    <xdr:to>
      <xdr:col>7</xdr:col>
      <xdr:colOff>244928</xdr:colOff>
      <xdr:row>14</xdr:row>
      <xdr:rowOff>68035</xdr:rowOff>
    </xdr:to>
    <xdr:sp macro="" textlink="">
      <xdr:nvSpPr>
        <xdr:cNvPr id="25" name="TextBox 24">
          <a:extLst>
            <a:ext uri="{FF2B5EF4-FFF2-40B4-BE49-F238E27FC236}">
              <a16:creationId xmlns:a16="http://schemas.microsoft.com/office/drawing/2014/main" id="{59F3D408-4161-4C77-AC5F-F195387C027A}"/>
            </a:ext>
          </a:extLst>
        </xdr:cNvPr>
        <xdr:cNvSpPr txBox="1"/>
      </xdr:nvSpPr>
      <xdr:spPr>
        <a:xfrm>
          <a:off x="923684" y="1932215"/>
          <a:ext cx="3607494" cy="802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kern="1200">
              <a:solidFill>
                <a:schemeClr val="bg1"/>
              </a:solidFill>
              <a:latin typeface="Bahnschrift" panose="020B0502040204020203" pitchFamily="34" charset="0"/>
            </a:rPr>
            <a:t>Jumlah pekerjaan yang ada berdasarkan</a:t>
          </a:r>
          <a:r>
            <a:rPr lang="en-ID" sz="1400" kern="1200" baseline="0">
              <a:solidFill>
                <a:schemeClr val="bg1"/>
              </a:solidFill>
              <a:latin typeface="Bahnschrift" panose="020B0502040204020203" pitchFamily="34" charset="0"/>
            </a:rPr>
            <a:t> tahun mulai bekerja, pengalaman kerja, dan beberapa informasi lainnya</a:t>
          </a:r>
          <a:endParaRPr lang="en-ID" sz="1400" kern="1200">
            <a:solidFill>
              <a:schemeClr val="bg1"/>
            </a:solidFill>
            <a:latin typeface="Bahnschrift" panose="020B0502040204020203" pitchFamily="34" charset="0"/>
          </a:endParaRPr>
        </a:p>
      </xdr:txBody>
    </xdr:sp>
    <xdr:clientData/>
  </xdr:twoCellAnchor>
  <xdr:twoCellAnchor>
    <xdr:from>
      <xdr:col>1</xdr:col>
      <xdr:colOff>322090</xdr:colOff>
      <xdr:row>17</xdr:row>
      <xdr:rowOff>123264</xdr:rowOff>
    </xdr:from>
    <xdr:to>
      <xdr:col>5</xdr:col>
      <xdr:colOff>437030</xdr:colOff>
      <xdr:row>19</xdr:row>
      <xdr:rowOff>60350</xdr:rowOff>
    </xdr:to>
    <xdr:sp macro="" textlink="">
      <xdr:nvSpPr>
        <xdr:cNvPr id="26" name="TextBox 25">
          <a:extLst>
            <a:ext uri="{FF2B5EF4-FFF2-40B4-BE49-F238E27FC236}">
              <a16:creationId xmlns:a16="http://schemas.microsoft.com/office/drawing/2014/main" id="{B1B2E6EA-EB14-4889-A18C-14478E3802EC}"/>
            </a:ext>
          </a:extLst>
        </xdr:cNvPr>
        <xdr:cNvSpPr txBox="1"/>
      </xdr:nvSpPr>
      <xdr:spPr>
        <a:xfrm>
          <a:off x="927208" y="3361764"/>
          <a:ext cx="2535410" cy="318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800" kern="1200">
              <a:solidFill>
                <a:schemeClr val="bg1"/>
              </a:solidFill>
              <a:latin typeface="Bahnschrift" panose="020B0502040204020203" pitchFamily="34" charset="0"/>
            </a:rPr>
            <a:t>Pekerjaan</a:t>
          </a:r>
          <a:r>
            <a:rPr lang="en-ID" sz="1800" kern="1200" baseline="0">
              <a:solidFill>
                <a:schemeClr val="bg1"/>
              </a:solidFill>
              <a:latin typeface="Bahnschrift" panose="020B0502040204020203" pitchFamily="34" charset="0"/>
            </a:rPr>
            <a:t> Terbanyak</a:t>
          </a:r>
          <a:endParaRPr lang="en-ID" sz="1800" kern="1200">
            <a:solidFill>
              <a:schemeClr val="bg1"/>
            </a:solidFill>
            <a:latin typeface="Bahnschrift" panose="020B0502040204020203" pitchFamily="34" charset="0"/>
          </a:endParaRPr>
        </a:p>
      </xdr:txBody>
    </xdr:sp>
    <xdr:clientData/>
  </xdr:twoCellAnchor>
  <xdr:twoCellAnchor>
    <xdr:from>
      <xdr:col>2</xdr:col>
      <xdr:colOff>103403</xdr:colOff>
      <xdr:row>19</xdr:row>
      <xdr:rowOff>59304</xdr:rowOff>
    </xdr:from>
    <xdr:to>
      <xdr:col>2</xdr:col>
      <xdr:colOff>458148</xdr:colOff>
      <xdr:row>20</xdr:row>
      <xdr:rowOff>186890</xdr:rowOff>
    </xdr:to>
    <xdr:sp macro="" textlink="">
      <xdr:nvSpPr>
        <xdr:cNvPr id="28" name="TextBox 27">
          <a:extLst>
            <a:ext uri="{FF2B5EF4-FFF2-40B4-BE49-F238E27FC236}">
              <a16:creationId xmlns:a16="http://schemas.microsoft.com/office/drawing/2014/main" id="{8DEA0C5F-E81E-4B50-BEE3-146EB2F29772}"/>
            </a:ext>
          </a:extLst>
        </xdr:cNvPr>
        <xdr:cNvSpPr txBox="1"/>
      </xdr:nvSpPr>
      <xdr:spPr>
        <a:xfrm>
          <a:off x="1319672" y="3678804"/>
          <a:ext cx="354745" cy="318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600" kern="1200">
              <a:solidFill>
                <a:schemeClr val="bg1"/>
              </a:solidFill>
              <a:latin typeface="Bahnschrift" panose="020B0502040204020203" pitchFamily="34" charset="0"/>
            </a:rPr>
            <a:t>1.</a:t>
          </a:r>
        </a:p>
      </xdr:txBody>
    </xdr:sp>
    <xdr:clientData/>
  </xdr:twoCellAnchor>
  <xdr:twoCellAnchor>
    <xdr:from>
      <xdr:col>2</xdr:col>
      <xdr:colOff>392725</xdr:colOff>
      <xdr:row>19</xdr:row>
      <xdr:rowOff>54405</xdr:rowOff>
    </xdr:from>
    <xdr:to>
      <xdr:col>6</xdr:col>
      <xdr:colOff>157654</xdr:colOff>
      <xdr:row>20</xdr:row>
      <xdr:rowOff>181991</xdr:rowOff>
    </xdr:to>
    <xdr:sp macro="" textlink="'Pivot Table'!V2">
      <xdr:nvSpPr>
        <xdr:cNvPr id="29" name="TextBox 28">
          <a:extLst>
            <a:ext uri="{FF2B5EF4-FFF2-40B4-BE49-F238E27FC236}">
              <a16:creationId xmlns:a16="http://schemas.microsoft.com/office/drawing/2014/main" id="{9D0C694E-9A3E-402C-807B-83EEBE8863C0}"/>
            </a:ext>
          </a:extLst>
        </xdr:cNvPr>
        <xdr:cNvSpPr txBox="1"/>
      </xdr:nvSpPr>
      <xdr:spPr>
        <a:xfrm>
          <a:off x="1614553" y="3673905"/>
          <a:ext cx="2208584" cy="318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C4F061F-1A07-4097-B763-9DE3343E57C8}" type="TxLink">
            <a:rPr lang="en-US" sz="1600" kern="1200">
              <a:solidFill>
                <a:schemeClr val="bg1"/>
              </a:solidFill>
              <a:latin typeface="Bahnschrift" panose="020B0502040204020203" pitchFamily="34" charset="0"/>
              <a:ea typeface="+mn-ea"/>
              <a:cs typeface="+mn-cs"/>
            </a:rPr>
            <a:pPr marL="0" indent="0" algn="l"/>
            <a:t>Data Scientist</a:t>
          </a:fld>
          <a:endParaRPr lang="en-ID" sz="1600" kern="1200">
            <a:solidFill>
              <a:schemeClr val="bg1"/>
            </a:solidFill>
            <a:latin typeface="Bahnschrift" panose="020B0502040204020203" pitchFamily="34" charset="0"/>
            <a:ea typeface="+mn-ea"/>
            <a:cs typeface="+mn-cs"/>
          </a:endParaRPr>
        </a:p>
      </xdr:txBody>
    </xdr:sp>
    <xdr:clientData/>
  </xdr:twoCellAnchor>
  <xdr:twoCellAnchor>
    <xdr:from>
      <xdr:col>5</xdr:col>
      <xdr:colOff>410396</xdr:colOff>
      <xdr:row>19</xdr:row>
      <xdr:rowOff>54405</xdr:rowOff>
    </xdr:from>
    <xdr:to>
      <xdr:col>6</xdr:col>
      <xdr:colOff>264201</xdr:colOff>
      <xdr:row>20</xdr:row>
      <xdr:rowOff>181991</xdr:rowOff>
    </xdr:to>
    <xdr:sp macro="" textlink="'Pivot Table'!W2">
      <xdr:nvSpPr>
        <xdr:cNvPr id="30" name="TextBox 29">
          <a:extLst>
            <a:ext uri="{FF2B5EF4-FFF2-40B4-BE49-F238E27FC236}">
              <a16:creationId xmlns:a16="http://schemas.microsoft.com/office/drawing/2014/main" id="{B348C016-F525-F966-27CC-5C250C38CC9F}"/>
            </a:ext>
          </a:extLst>
        </xdr:cNvPr>
        <xdr:cNvSpPr txBox="1"/>
      </xdr:nvSpPr>
      <xdr:spPr>
        <a:xfrm>
          <a:off x="3451069" y="3673905"/>
          <a:ext cx="461940" cy="318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C4D12B2-646B-44E9-A90D-AE83D45C68D0}" type="TxLink">
            <a:rPr lang="en-US" sz="1600" kern="1200">
              <a:solidFill>
                <a:schemeClr val="bg1"/>
              </a:solidFill>
              <a:latin typeface="Bahnschrift" panose="020B0502040204020203" pitchFamily="34" charset="0"/>
              <a:ea typeface="+mn-ea"/>
              <a:cs typeface="+mn-cs"/>
            </a:rPr>
            <a:pPr marL="0" indent="0" algn="l"/>
            <a:t>21</a:t>
          </a:fld>
          <a:endParaRPr lang="en-ID" sz="1600" kern="1200">
            <a:solidFill>
              <a:schemeClr val="bg1"/>
            </a:solidFill>
            <a:latin typeface="Bahnschrift" panose="020B0502040204020203" pitchFamily="34" charset="0"/>
            <a:ea typeface="+mn-ea"/>
            <a:cs typeface="+mn-cs"/>
          </a:endParaRPr>
        </a:p>
      </xdr:txBody>
    </xdr:sp>
    <xdr:clientData/>
  </xdr:twoCellAnchor>
  <xdr:twoCellAnchor>
    <xdr:from>
      <xdr:col>2</xdr:col>
      <xdr:colOff>103403</xdr:colOff>
      <xdr:row>20</xdr:row>
      <xdr:rowOff>176535</xdr:rowOff>
    </xdr:from>
    <xdr:to>
      <xdr:col>2</xdr:col>
      <xdr:colOff>458148</xdr:colOff>
      <xdr:row>22</xdr:row>
      <xdr:rowOff>113621</xdr:rowOff>
    </xdr:to>
    <xdr:sp macro="" textlink="">
      <xdr:nvSpPr>
        <xdr:cNvPr id="34" name="TextBox 33">
          <a:extLst>
            <a:ext uri="{FF2B5EF4-FFF2-40B4-BE49-F238E27FC236}">
              <a16:creationId xmlns:a16="http://schemas.microsoft.com/office/drawing/2014/main" id="{85E6E4B0-7683-6323-FE06-88B25824D628}"/>
            </a:ext>
          </a:extLst>
        </xdr:cNvPr>
        <xdr:cNvSpPr txBox="1"/>
      </xdr:nvSpPr>
      <xdr:spPr>
        <a:xfrm>
          <a:off x="1319672" y="3986535"/>
          <a:ext cx="354745" cy="318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600" kern="1200">
              <a:solidFill>
                <a:schemeClr val="bg1"/>
              </a:solidFill>
              <a:latin typeface="Bahnschrift" panose="020B0502040204020203" pitchFamily="34" charset="0"/>
            </a:rPr>
            <a:t>2.</a:t>
          </a:r>
        </a:p>
      </xdr:txBody>
    </xdr:sp>
    <xdr:clientData/>
  </xdr:twoCellAnchor>
  <xdr:twoCellAnchor>
    <xdr:from>
      <xdr:col>2</xdr:col>
      <xdr:colOff>392725</xdr:colOff>
      <xdr:row>20</xdr:row>
      <xdr:rowOff>171636</xdr:rowOff>
    </xdr:from>
    <xdr:to>
      <xdr:col>6</xdr:col>
      <xdr:colOff>157654</xdr:colOff>
      <xdr:row>22</xdr:row>
      <xdr:rowOff>108722</xdr:rowOff>
    </xdr:to>
    <xdr:sp macro="" textlink="'Pivot Table'!V3">
      <xdr:nvSpPr>
        <xdr:cNvPr id="35" name="TextBox 34">
          <a:extLst>
            <a:ext uri="{FF2B5EF4-FFF2-40B4-BE49-F238E27FC236}">
              <a16:creationId xmlns:a16="http://schemas.microsoft.com/office/drawing/2014/main" id="{DC78B165-B8D9-11BB-3A67-3DCC92753832}"/>
            </a:ext>
          </a:extLst>
        </xdr:cNvPr>
        <xdr:cNvSpPr txBox="1"/>
      </xdr:nvSpPr>
      <xdr:spPr>
        <a:xfrm>
          <a:off x="1608994" y="3981636"/>
          <a:ext cx="2197468" cy="318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DC5BC14-AA6E-47B0-8DAD-C3E7F9A5BC27}" type="TxLink">
            <a:rPr lang="en-US" sz="1600" kern="1200">
              <a:solidFill>
                <a:schemeClr val="bg1"/>
              </a:solidFill>
              <a:latin typeface="Bahnschrift" panose="020B0502040204020203" pitchFamily="34" charset="0"/>
              <a:ea typeface="+mn-ea"/>
              <a:cs typeface="+mn-cs"/>
            </a:rPr>
            <a:pPr marL="0" indent="0" algn="l"/>
            <a:t>Data Engineer</a:t>
          </a:fld>
          <a:endParaRPr lang="en-ID" sz="1600" kern="1200">
            <a:solidFill>
              <a:schemeClr val="bg1"/>
            </a:solidFill>
            <a:latin typeface="Bahnschrift" panose="020B0502040204020203" pitchFamily="34" charset="0"/>
            <a:ea typeface="+mn-ea"/>
            <a:cs typeface="+mn-cs"/>
          </a:endParaRPr>
        </a:p>
      </xdr:txBody>
    </xdr:sp>
    <xdr:clientData/>
  </xdr:twoCellAnchor>
  <xdr:twoCellAnchor>
    <xdr:from>
      <xdr:col>5</xdr:col>
      <xdr:colOff>410396</xdr:colOff>
      <xdr:row>20</xdr:row>
      <xdr:rowOff>171636</xdr:rowOff>
    </xdr:from>
    <xdr:to>
      <xdr:col>6</xdr:col>
      <xdr:colOff>264201</xdr:colOff>
      <xdr:row>22</xdr:row>
      <xdr:rowOff>108722</xdr:rowOff>
    </xdr:to>
    <xdr:sp macro="" textlink="'Pivot Table'!W3">
      <xdr:nvSpPr>
        <xdr:cNvPr id="36" name="TextBox 35">
          <a:extLst>
            <a:ext uri="{FF2B5EF4-FFF2-40B4-BE49-F238E27FC236}">
              <a16:creationId xmlns:a16="http://schemas.microsoft.com/office/drawing/2014/main" id="{6420105F-1F95-F480-D439-D1B09BD3F88E}"/>
            </a:ext>
          </a:extLst>
        </xdr:cNvPr>
        <xdr:cNvSpPr txBox="1"/>
      </xdr:nvSpPr>
      <xdr:spPr>
        <a:xfrm>
          <a:off x="3451069" y="3981636"/>
          <a:ext cx="461940" cy="318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7AC306B-26E7-4686-B5F8-7706DEFDC7D8}" type="TxLink">
            <a:rPr lang="en-US" sz="1600" kern="1200">
              <a:solidFill>
                <a:schemeClr val="bg1"/>
              </a:solidFill>
              <a:latin typeface="Bahnschrift" panose="020B0502040204020203" pitchFamily="34" charset="0"/>
              <a:ea typeface="+mn-ea"/>
              <a:cs typeface="+mn-cs"/>
            </a:rPr>
            <a:pPr marL="0" indent="0" algn="l"/>
            <a:t>11</a:t>
          </a:fld>
          <a:endParaRPr lang="en-ID" sz="1600" kern="1200">
            <a:solidFill>
              <a:schemeClr val="bg1"/>
            </a:solidFill>
            <a:latin typeface="Bahnschrift" panose="020B0502040204020203" pitchFamily="34" charset="0"/>
            <a:ea typeface="+mn-ea"/>
            <a:cs typeface="+mn-cs"/>
          </a:endParaRPr>
        </a:p>
      </xdr:txBody>
    </xdr:sp>
    <xdr:clientData/>
  </xdr:twoCellAnchor>
  <xdr:twoCellAnchor>
    <xdr:from>
      <xdr:col>2</xdr:col>
      <xdr:colOff>103403</xdr:colOff>
      <xdr:row>22</xdr:row>
      <xdr:rowOff>117920</xdr:rowOff>
    </xdr:from>
    <xdr:to>
      <xdr:col>2</xdr:col>
      <xdr:colOff>458148</xdr:colOff>
      <xdr:row>24</xdr:row>
      <xdr:rowOff>55006</xdr:rowOff>
    </xdr:to>
    <xdr:sp macro="" textlink="">
      <xdr:nvSpPr>
        <xdr:cNvPr id="37" name="TextBox 36">
          <a:extLst>
            <a:ext uri="{FF2B5EF4-FFF2-40B4-BE49-F238E27FC236}">
              <a16:creationId xmlns:a16="http://schemas.microsoft.com/office/drawing/2014/main" id="{564C7D36-F641-4334-79C7-F5D10F68B442}"/>
            </a:ext>
          </a:extLst>
        </xdr:cNvPr>
        <xdr:cNvSpPr txBox="1"/>
      </xdr:nvSpPr>
      <xdr:spPr>
        <a:xfrm>
          <a:off x="1319672" y="4308920"/>
          <a:ext cx="354745" cy="318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600" kern="1200">
              <a:solidFill>
                <a:schemeClr val="bg1"/>
              </a:solidFill>
              <a:latin typeface="Bahnschrift" panose="020B0502040204020203" pitchFamily="34" charset="0"/>
            </a:rPr>
            <a:t>3.</a:t>
          </a:r>
        </a:p>
      </xdr:txBody>
    </xdr:sp>
    <xdr:clientData/>
  </xdr:twoCellAnchor>
  <xdr:twoCellAnchor>
    <xdr:from>
      <xdr:col>2</xdr:col>
      <xdr:colOff>392725</xdr:colOff>
      <xdr:row>22</xdr:row>
      <xdr:rowOff>113021</xdr:rowOff>
    </xdr:from>
    <xdr:to>
      <xdr:col>6</xdr:col>
      <xdr:colOff>157654</xdr:colOff>
      <xdr:row>24</xdr:row>
      <xdr:rowOff>50107</xdr:rowOff>
    </xdr:to>
    <xdr:sp macro="" textlink="'Pivot Table'!V4">
      <xdr:nvSpPr>
        <xdr:cNvPr id="38" name="TextBox 37">
          <a:extLst>
            <a:ext uri="{FF2B5EF4-FFF2-40B4-BE49-F238E27FC236}">
              <a16:creationId xmlns:a16="http://schemas.microsoft.com/office/drawing/2014/main" id="{CD5AB7D9-C9D6-34B7-71B3-3DBA71E1D0EC}"/>
            </a:ext>
          </a:extLst>
        </xdr:cNvPr>
        <xdr:cNvSpPr txBox="1"/>
      </xdr:nvSpPr>
      <xdr:spPr>
        <a:xfrm>
          <a:off x="1608994" y="4304021"/>
          <a:ext cx="2197468" cy="318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D26A410-2B2F-4C64-B003-500F6B8B863A}" type="TxLink">
            <a:rPr lang="en-US" sz="1600" kern="1200">
              <a:solidFill>
                <a:schemeClr val="bg1"/>
              </a:solidFill>
              <a:latin typeface="Bahnschrift" panose="020B0502040204020203" pitchFamily="34" charset="0"/>
              <a:ea typeface="+mn-ea"/>
              <a:cs typeface="+mn-cs"/>
            </a:rPr>
            <a:pPr marL="0" indent="0" algn="l"/>
            <a:t>Data Analyst</a:t>
          </a:fld>
          <a:endParaRPr lang="en-ID" sz="1600" kern="1200">
            <a:solidFill>
              <a:schemeClr val="bg1"/>
            </a:solidFill>
            <a:latin typeface="Bahnschrift" panose="020B0502040204020203" pitchFamily="34" charset="0"/>
            <a:ea typeface="+mn-ea"/>
            <a:cs typeface="+mn-cs"/>
          </a:endParaRPr>
        </a:p>
      </xdr:txBody>
    </xdr:sp>
    <xdr:clientData/>
  </xdr:twoCellAnchor>
  <xdr:twoCellAnchor>
    <xdr:from>
      <xdr:col>5</xdr:col>
      <xdr:colOff>410396</xdr:colOff>
      <xdr:row>22</xdr:row>
      <xdr:rowOff>113021</xdr:rowOff>
    </xdr:from>
    <xdr:to>
      <xdr:col>6</xdr:col>
      <xdr:colOff>264201</xdr:colOff>
      <xdr:row>24</xdr:row>
      <xdr:rowOff>50107</xdr:rowOff>
    </xdr:to>
    <xdr:sp macro="" textlink="'Pivot Table'!W4">
      <xdr:nvSpPr>
        <xdr:cNvPr id="39" name="TextBox 38">
          <a:extLst>
            <a:ext uri="{FF2B5EF4-FFF2-40B4-BE49-F238E27FC236}">
              <a16:creationId xmlns:a16="http://schemas.microsoft.com/office/drawing/2014/main" id="{BC23FD9A-677A-24D8-75BB-DC27B097ED84}"/>
            </a:ext>
          </a:extLst>
        </xdr:cNvPr>
        <xdr:cNvSpPr txBox="1"/>
      </xdr:nvSpPr>
      <xdr:spPr>
        <a:xfrm>
          <a:off x="3451069" y="4304021"/>
          <a:ext cx="461940" cy="318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3DB9317-7D7C-459C-8837-FEFDDB0DBC53}" type="TxLink">
            <a:rPr lang="en-US" sz="1600" kern="1200">
              <a:solidFill>
                <a:schemeClr val="bg1"/>
              </a:solidFill>
              <a:latin typeface="Bahnschrift" panose="020B0502040204020203" pitchFamily="34" charset="0"/>
              <a:ea typeface="+mn-ea"/>
              <a:cs typeface="+mn-cs"/>
            </a:rPr>
            <a:pPr marL="0" indent="0" algn="l"/>
            <a:t>7</a:t>
          </a:fld>
          <a:endParaRPr lang="en-ID" sz="1600" kern="1200">
            <a:solidFill>
              <a:schemeClr val="bg1"/>
            </a:solidFill>
            <a:latin typeface="Bahnschrift" panose="020B0502040204020203" pitchFamily="34" charset="0"/>
            <a:ea typeface="+mn-ea"/>
            <a:cs typeface="+mn-cs"/>
          </a:endParaRPr>
        </a:p>
      </xdr:txBody>
    </xdr:sp>
    <xdr:clientData/>
  </xdr:twoCellAnchor>
  <xdr:twoCellAnchor>
    <xdr:from>
      <xdr:col>1</xdr:col>
      <xdr:colOff>307523</xdr:colOff>
      <xdr:row>25</xdr:row>
      <xdr:rowOff>95250</xdr:rowOff>
    </xdr:from>
    <xdr:to>
      <xdr:col>7</xdr:col>
      <xdr:colOff>47625</xdr:colOff>
      <xdr:row>34</xdr:row>
      <xdr:rowOff>95250</xdr:rowOff>
    </xdr:to>
    <xdr:graphicFrame macro="">
      <xdr:nvGraphicFramePr>
        <xdr:cNvPr id="40" name="Chart 39">
          <a:extLst>
            <a:ext uri="{FF2B5EF4-FFF2-40B4-BE49-F238E27FC236}">
              <a16:creationId xmlns:a16="http://schemas.microsoft.com/office/drawing/2014/main" id="{C8A5687D-7D9E-44B6-9CF5-7699C7BD9C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19</xdr:col>
      <xdr:colOff>123264</xdr:colOff>
      <xdr:row>27</xdr:row>
      <xdr:rowOff>123265</xdr:rowOff>
    </xdr:from>
    <xdr:to>
      <xdr:col>25</xdr:col>
      <xdr:colOff>100853</xdr:colOff>
      <xdr:row>39</xdr:row>
      <xdr:rowOff>44824</xdr:rowOff>
    </xdr:to>
    <xdr:graphicFrame macro="">
      <xdr:nvGraphicFramePr>
        <xdr:cNvPr id="43" name="Chart 42">
          <a:extLst>
            <a:ext uri="{FF2B5EF4-FFF2-40B4-BE49-F238E27FC236}">
              <a16:creationId xmlns:a16="http://schemas.microsoft.com/office/drawing/2014/main" id="{886C5D01-DA18-4ABA-A92D-E7BF0AA50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24</xdr:col>
      <xdr:colOff>392206</xdr:colOff>
      <xdr:row>26</xdr:row>
      <xdr:rowOff>78443</xdr:rowOff>
    </xdr:from>
    <xdr:to>
      <xdr:col>28</xdr:col>
      <xdr:colOff>172011</xdr:colOff>
      <xdr:row>28</xdr:row>
      <xdr:rowOff>97493</xdr:rowOff>
    </xdr:to>
    <mc:AlternateContent xmlns:mc="http://schemas.openxmlformats.org/markup-compatibility/2006" xmlns:a14="http://schemas.microsoft.com/office/drawing/2010/main">
      <mc:Choice Requires="a14">
        <xdr:graphicFrame macro="">
          <xdr:nvGraphicFramePr>
            <xdr:cNvPr id="44" name="experience_level 1">
              <a:extLst>
                <a:ext uri="{FF2B5EF4-FFF2-40B4-BE49-F238E27FC236}">
                  <a16:creationId xmlns:a16="http://schemas.microsoft.com/office/drawing/2014/main" id="{01946597-E74A-402B-9322-3F8385522429}"/>
                </a:ext>
              </a:extLst>
            </xdr:cNvPr>
            <xdr:cNvGraphicFramePr/>
          </xdr:nvGraphicFramePr>
          <xdr:xfrm>
            <a:off x="0" y="0"/>
            <a:ext cx="0" cy="0"/>
          </xdr:xfrm>
          <a:graphic>
            <a:graphicData uri="http://schemas.microsoft.com/office/drawing/2010/slicer">
              <sle:slicer xmlns:sle="http://schemas.microsoft.com/office/drawing/2010/slicer" name="experience_level 1"/>
            </a:graphicData>
          </a:graphic>
        </xdr:graphicFrame>
      </mc:Choice>
      <mc:Fallback xmlns="">
        <xdr:sp macro="" textlink="">
          <xdr:nvSpPr>
            <xdr:cNvPr id="0" name=""/>
            <xdr:cNvSpPr>
              <a:spLocks noTextEdit="1"/>
            </xdr:cNvSpPr>
          </xdr:nvSpPr>
          <xdr:spPr>
            <a:xfrm>
              <a:off x="14915030" y="5031443"/>
              <a:ext cx="2200275" cy="4000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515470</xdr:colOff>
      <xdr:row>28</xdr:row>
      <xdr:rowOff>145678</xdr:rowOff>
    </xdr:from>
    <xdr:to>
      <xdr:col>28</xdr:col>
      <xdr:colOff>425823</xdr:colOff>
      <xdr:row>38</xdr:row>
      <xdr:rowOff>89648</xdr:rowOff>
    </xdr:to>
    <xdr:graphicFrame macro="">
      <xdr:nvGraphicFramePr>
        <xdr:cNvPr id="45" name="Chart 44">
          <a:extLst>
            <a:ext uri="{FF2B5EF4-FFF2-40B4-BE49-F238E27FC236}">
              <a16:creationId xmlns:a16="http://schemas.microsoft.com/office/drawing/2014/main" id="{7AF80BA3-57AA-4B64-8DB5-4277185D3F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26</xdr:col>
      <xdr:colOff>118612</xdr:colOff>
      <xdr:row>32</xdr:row>
      <xdr:rowOff>100853</xdr:rowOff>
    </xdr:from>
    <xdr:to>
      <xdr:col>27</xdr:col>
      <xdr:colOff>235325</xdr:colOff>
      <xdr:row>34</xdr:row>
      <xdr:rowOff>142340</xdr:rowOff>
    </xdr:to>
    <xdr:sp macro="" textlink="'Pivot Tables 2'!P7">
      <xdr:nvSpPr>
        <xdr:cNvPr id="46" name="TextBox 45">
          <a:extLst>
            <a:ext uri="{FF2B5EF4-FFF2-40B4-BE49-F238E27FC236}">
              <a16:creationId xmlns:a16="http://schemas.microsoft.com/office/drawing/2014/main" id="{794C82F3-267E-48F3-BFF2-A419C81E91A1}"/>
            </a:ext>
          </a:extLst>
        </xdr:cNvPr>
        <xdr:cNvSpPr txBox="1"/>
      </xdr:nvSpPr>
      <xdr:spPr>
        <a:xfrm>
          <a:off x="15851671" y="6196853"/>
          <a:ext cx="721830" cy="4224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4E099D4-B874-4476-860E-DD45B9B51156}" type="TxLink">
            <a:rPr lang="en-US" sz="2400" kern="1200">
              <a:solidFill>
                <a:schemeClr val="bg1"/>
              </a:solidFill>
              <a:latin typeface="Bahnschrift" panose="020B0502040204020203" pitchFamily="34" charset="0"/>
              <a:ea typeface="+mn-ea"/>
              <a:cs typeface="+mn-cs"/>
            </a:rPr>
            <a:pPr marL="0" indent="0" algn="ctr"/>
            <a:t>88</a:t>
          </a:fld>
          <a:endParaRPr lang="en-ID" sz="2400" kern="1200">
            <a:solidFill>
              <a:schemeClr val="bg1"/>
            </a:solidFill>
            <a:latin typeface="Bahnschrift" panose="020B0502040204020203" pitchFamily="34" charset="0"/>
            <a:ea typeface="+mn-ea"/>
            <a:cs typeface="+mn-cs"/>
          </a:endParaRPr>
        </a:p>
      </xdr:txBody>
    </xdr:sp>
    <xdr:clientData/>
  </xdr:twoCellAnchor>
  <xdr:twoCellAnchor>
    <xdr:from>
      <xdr:col>23</xdr:col>
      <xdr:colOff>246530</xdr:colOff>
      <xdr:row>22</xdr:row>
      <xdr:rowOff>173947</xdr:rowOff>
    </xdr:from>
    <xdr:to>
      <xdr:col>28</xdr:col>
      <xdr:colOff>392207</xdr:colOff>
      <xdr:row>26</xdr:row>
      <xdr:rowOff>1</xdr:rowOff>
    </xdr:to>
    <xdr:sp macro="" textlink="">
      <xdr:nvSpPr>
        <xdr:cNvPr id="47" name="TextBox 46">
          <a:extLst>
            <a:ext uri="{FF2B5EF4-FFF2-40B4-BE49-F238E27FC236}">
              <a16:creationId xmlns:a16="http://schemas.microsoft.com/office/drawing/2014/main" id="{8D6D50CC-C391-6587-889F-15733CA4D40C}"/>
            </a:ext>
          </a:extLst>
        </xdr:cNvPr>
        <xdr:cNvSpPr txBox="1"/>
      </xdr:nvSpPr>
      <xdr:spPr>
        <a:xfrm>
          <a:off x="14164236" y="4364947"/>
          <a:ext cx="3171265" cy="58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ID" sz="3200" kern="1200">
              <a:solidFill>
                <a:schemeClr val="bg1"/>
              </a:solidFill>
              <a:latin typeface="Bahnschrift" panose="020B0502040204020203" pitchFamily="34" charset="0"/>
            </a:rPr>
            <a:t>REMOTE RATIO</a:t>
          </a:r>
        </a:p>
      </xdr:txBody>
    </xdr:sp>
    <xdr:clientData/>
  </xdr:twoCellAnchor>
  <xdr:twoCellAnchor>
    <xdr:from>
      <xdr:col>23</xdr:col>
      <xdr:colOff>163606</xdr:colOff>
      <xdr:row>6</xdr:row>
      <xdr:rowOff>57406</xdr:rowOff>
    </xdr:from>
    <xdr:to>
      <xdr:col>28</xdr:col>
      <xdr:colOff>309283</xdr:colOff>
      <xdr:row>9</xdr:row>
      <xdr:rowOff>73960</xdr:rowOff>
    </xdr:to>
    <xdr:sp macro="" textlink="">
      <xdr:nvSpPr>
        <xdr:cNvPr id="48" name="TextBox 47">
          <a:extLst>
            <a:ext uri="{FF2B5EF4-FFF2-40B4-BE49-F238E27FC236}">
              <a16:creationId xmlns:a16="http://schemas.microsoft.com/office/drawing/2014/main" id="{C045D4C2-CD0D-40F1-ACC1-17EAD9B8FD30}"/>
            </a:ext>
          </a:extLst>
        </xdr:cNvPr>
        <xdr:cNvSpPr txBox="1"/>
      </xdr:nvSpPr>
      <xdr:spPr>
        <a:xfrm>
          <a:off x="14081312" y="1200406"/>
          <a:ext cx="3171265" cy="58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ID" sz="3200" kern="1200">
              <a:solidFill>
                <a:schemeClr val="bg1"/>
              </a:solidFill>
              <a:latin typeface="Bahnschrift" panose="020B0502040204020203" pitchFamily="34" charset="0"/>
            </a:rPr>
            <a:t>COMPANY</a:t>
          </a:r>
          <a:r>
            <a:rPr lang="en-ID" sz="3200" kern="1200" baseline="0">
              <a:solidFill>
                <a:schemeClr val="bg1"/>
              </a:solidFill>
              <a:latin typeface="Bahnschrift" panose="020B0502040204020203" pitchFamily="34" charset="0"/>
            </a:rPr>
            <a:t> SIZE</a:t>
          </a:r>
          <a:endParaRPr lang="en-ID" sz="3200" kern="1200">
            <a:solidFill>
              <a:schemeClr val="bg1"/>
            </a:solidFill>
            <a:latin typeface="Bahnschrift" panose="020B0502040204020203" pitchFamily="34" charset="0"/>
          </a:endParaRPr>
        </a:p>
      </xdr:txBody>
    </xdr:sp>
    <xdr:clientData/>
  </xdr:twoCellAnchor>
  <xdr:twoCellAnchor>
    <xdr:from>
      <xdr:col>17</xdr:col>
      <xdr:colOff>470647</xdr:colOff>
      <xdr:row>11</xdr:row>
      <xdr:rowOff>123265</xdr:rowOff>
    </xdr:from>
    <xdr:to>
      <xdr:col>28</xdr:col>
      <xdr:colOff>498659</xdr:colOff>
      <xdr:row>23</xdr:row>
      <xdr:rowOff>123265</xdr:rowOff>
    </xdr:to>
    <xdr:graphicFrame macro="">
      <xdr:nvGraphicFramePr>
        <xdr:cNvPr id="49" name="Chart 48">
          <a:extLst>
            <a:ext uri="{FF2B5EF4-FFF2-40B4-BE49-F238E27FC236}">
              <a16:creationId xmlns:a16="http://schemas.microsoft.com/office/drawing/2014/main" id="{4D1AC99F-3EFF-404D-B427-BD613DB20D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17</xdr:col>
      <xdr:colOff>571499</xdr:colOff>
      <xdr:row>9</xdr:row>
      <xdr:rowOff>112059</xdr:rowOff>
    </xdr:from>
    <xdr:to>
      <xdr:col>21</xdr:col>
      <xdr:colOff>537881</xdr:colOff>
      <xdr:row>11</xdr:row>
      <xdr:rowOff>179294</xdr:rowOff>
    </xdr:to>
    <mc:AlternateContent xmlns:mc="http://schemas.openxmlformats.org/markup-compatibility/2006" xmlns:a14="http://schemas.microsoft.com/office/drawing/2010/main">
      <mc:Choice Requires="a14">
        <xdr:graphicFrame macro="">
          <xdr:nvGraphicFramePr>
            <xdr:cNvPr id="50" name="experience_level 3">
              <a:extLst>
                <a:ext uri="{FF2B5EF4-FFF2-40B4-BE49-F238E27FC236}">
                  <a16:creationId xmlns:a16="http://schemas.microsoft.com/office/drawing/2014/main" id="{0B9A7320-E29B-4A8B-A978-2CB4CA4B4213}"/>
                </a:ext>
              </a:extLst>
            </xdr:cNvPr>
            <xdr:cNvGraphicFramePr/>
          </xdr:nvGraphicFramePr>
          <xdr:xfrm>
            <a:off x="0" y="0"/>
            <a:ext cx="0" cy="0"/>
          </xdr:xfrm>
          <a:graphic>
            <a:graphicData uri="http://schemas.microsoft.com/office/drawing/2010/slicer">
              <sle:slicer xmlns:sle="http://schemas.microsoft.com/office/drawing/2010/slicer" name="experience_level 3"/>
            </a:graphicData>
          </a:graphic>
        </xdr:graphicFrame>
      </mc:Choice>
      <mc:Fallback xmlns="">
        <xdr:sp macro="" textlink="">
          <xdr:nvSpPr>
            <xdr:cNvPr id="0" name=""/>
            <xdr:cNvSpPr>
              <a:spLocks noTextEdit="1"/>
            </xdr:cNvSpPr>
          </xdr:nvSpPr>
          <xdr:spPr>
            <a:xfrm>
              <a:off x="10858499" y="1826559"/>
              <a:ext cx="2386853" cy="44823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448234</xdr:colOff>
      <xdr:row>9</xdr:row>
      <xdr:rowOff>145677</xdr:rowOff>
    </xdr:from>
    <xdr:to>
      <xdr:col>28</xdr:col>
      <xdr:colOff>392206</xdr:colOff>
      <xdr:row>12</xdr:row>
      <xdr:rowOff>67235</xdr:rowOff>
    </xdr:to>
    <mc:AlternateContent xmlns:mc="http://schemas.openxmlformats.org/markup-compatibility/2006" xmlns:a14="http://schemas.microsoft.com/office/drawing/2010/main">
      <mc:Choice Requires="a14">
        <xdr:graphicFrame macro="">
          <xdr:nvGraphicFramePr>
            <xdr:cNvPr id="51" name="work_year 3">
              <a:extLst>
                <a:ext uri="{FF2B5EF4-FFF2-40B4-BE49-F238E27FC236}">
                  <a16:creationId xmlns:a16="http://schemas.microsoft.com/office/drawing/2014/main" id="{2A57A4B5-EDDE-499F-9F36-AB8F31DABEC4}"/>
                </a:ext>
              </a:extLst>
            </xdr:cNvPr>
            <xdr:cNvGraphicFramePr/>
          </xdr:nvGraphicFramePr>
          <xdr:xfrm>
            <a:off x="0" y="0"/>
            <a:ext cx="0" cy="0"/>
          </xdr:xfrm>
          <a:graphic>
            <a:graphicData uri="http://schemas.microsoft.com/office/drawing/2010/slicer">
              <sle:slicer xmlns:sle="http://schemas.microsoft.com/office/drawing/2010/slicer" name="work_year 3"/>
            </a:graphicData>
          </a:graphic>
        </xdr:graphicFrame>
      </mc:Choice>
      <mc:Fallback xmlns="">
        <xdr:sp macro="" textlink="">
          <xdr:nvSpPr>
            <xdr:cNvPr id="0" name=""/>
            <xdr:cNvSpPr>
              <a:spLocks noTextEdit="1"/>
            </xdr:cNvSpPr>
          </xdr:nvSpPr>
          <xdr:spPr>
            <a:xfrm>
              <a:off x="14971058" y="1860177"/>
              <a:ext cx="2364442" cy="49305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ur Hary" refreshedDate="45648.605495370372" createdVersion="8" refreshedVersion="8" minRefreshableVersion="3" recordCount="607" xr:uid="{28945E67-A585-42C4-8230-CFE54810D653}">
  <cacheSource type="worksheet">
    <worksheetSource ref="L1:P608" sheet="Data"/>
  </cacheSource>
  <cacheFields count="5">
    <cacheField name="work_year" numFmtId="0">
      <sharedItems containsSemiMixedTypes="0" containsString="0" containsNumber="1" containsInteger="1" minValue="2020" maxValue="2022" count="3">
        <n v="2020"/>
        <n v="2021"/>
        <n v="2022"/>
      </sharedItems>
    </cacheField>
    <cacheField name="experience_level" numFmtId="0">
      <sharedItems count="4">
        <s v="MI"/>
        <s v="SE"/>
        <s v="EN"/>
        <s v="EX"/>
      </sharedItems>
    </cacheField>
    <cacheField name="job_title" numFmtId="0">
      <sharedItems count="49">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 v="Analytics Engineer"/>
        <s v="ETL Developer"/>
        <s v="Head of Machine Learning"/>
        <s v="NLP Engineer"/>
        <s v="Lead Machine Learning Engineer"/>
        <s v="Data Analytics Lead"/>
      </sharedItems>
    </cacheField>
    <cacheField name="salary_in_usd" numFmtId="0">
      <sharedItems containsSemiMixedTypes="0" containsString="0" containsNumber="1" containsInteger="1" minValue="2859" maxValue="600000" count="369">
        <n v="79833"/>
        <n v="260000"/>
        <n v="109024"/>
        <n v="20000"/>
        <n v="150000"/>
        <n v="72000"/>
        <n v="190000"/>
        <n v="35735"/>
        <n v="135000"/>
        <n v="125000"/>
        <n v="51321"/>
        <n v="40481"/>
        <n v="39916"/>
        <n v="87000"/>
        <n v="85000"/>
        <n v="8000"/>
        <n v="41689"/>
        <n v="114047"/>
        <n v="5707"/>
        <n v="56000"/>
        <n v="43331"/>
        <n v="6072"/>
        <n v="47899"/>
        <n v="98000"/>
        <n v="115000"/>
        <n v="325000"/>
        <n v="42000"/>
        <n v="33511"/>
        <n v="100000"/>
        <n v="117104"/>
        <n v="59303"/>
        <n v="70000"/>
        <n v="68428"/>
        <n v="450000"/>
        <n v="46759"/>
        <n v="74130"/>
        <n v="103000"/>
        <n v="250000"/>
        <n v="10000"/>
        <n v="138000"/>
        <n v="45760"/>
        <n v="50180"/>
        <n v="106000"/>
        <n v="112872"/>
        <n v="15966"/>
        <n v="76958"/>
        <n v="188000"/>
        <n v="105000"/>
        <n v="70139"/>
        <n v="91000"/>
        <n v="45896"/>
        <n v="54742"/>
        <n v="60000"/>
        <n v="148261"/>
        <n v="38776"/>
        <n v="118000"/>
        <n v="120000"/>
        <n v="138350"/>
        <n v="110000"/>
        <n v="130800"/>
        <n v="21669"/>
        <n v="412000"/>
        <n v="45618"/>
        <n v="62726"/>
        <n v="49268"/>
        <n v="190200"/>
        <n v="91237"/>
        <n v="42197"/>
        <n v="82528"/>
        <n v="235000"/>
        <n v="53192"/>
        <n v="5409"/>
        <n v="270000"/>
        <n v="80000"/>
        <n v="79197"/>
        <n v="140000"/>
        <n v="54238"/>
        <n v="47282"/>
        <n v="153667"/>
        <n v="28476"/>
        <n v="59102"/>
        <n v="170000"/>
        <n v="88654"/>
        <n v="76833"/>
        <n v="19609"/>
        <n v="276000"/>
        <n v="29751"/>
        <n v="89294"/>
        <n v="12000"/>
        <n v="95746"/>
        <n v="75000"/>
        <n v="36259"/>
        <n v="62000"/>
        <n v="73000"/>
        <n v="51519"/>
        <n v="187442"/>
        <n v="30428"/>
        <n v="94564"/>
        <n v="113476"/>
        <n v="103160"/>
        <n v="45391"/>
        <n v="225000"/>
        <n v="50000"/>
        <n v="40189"/>
        <n v="90000"/>
        <n v="200000"/>
        <n v="110037"/>
        <n v="10354"/>
        <n v="151000"/>
        <n v="9466"/>
        <n v="40570"/>
        <n v="49646"/>
        <n v="38400"/>
        <n v="24000"/>
        <n v="63711"/>
        <n v="77364"/>
        <n v="220000"/>
        <n v="240000"/>
        <n v="82500"/>
        <n v="82744"/>
        <n v="62649"/>
        <n v="153000"/>
        <n v="160000"/>
        <n v="168000"/>
        <n v="75774"/>
        <n v="13400"/>
        <n v="144000"/>
        <n v="127221"/>
        <n v="119059"/>
        <n v="423000"/>
        <n v="230000"/>
        <n v="28369"/>
        <n v="63831"/>
        <n v="130026"/>
        <n v="165000"/>
        <n v="55000"/>
        <n v="60757"/>
        <n v="174000"/>
        <n v="2859"/>
        <n v="40038"/>
        <n v="81000"/>
        <n v="5679"/>
        <n v="22611"/>
        <n v="90734"/>
        <n v="26005"/>
        <n v="61896"/>
        <n v="4000"/>
        <n v="69741"/>
        <n v="74000"/>
        <n v="152000"/>
        <n v="21844"/>
        <n v="18000"/>
        <n v="96113"/>
        <n v="147000"/>
        <n v="9272"/>
        <n v="24342"/>
        <n v="54094"/>
        <n v="61467"/>
        <n v="195000"/>
        <n v="37825"/>
        <n v="12901"/>
        <n v="24823"/>
        <n v="56738"/>
        <n v="66022"/>
        <n v="5882"/>
        <n v="185000"/>
        <n v="28609"/>
        <n v="46597"/>
        <n v="116914"/>
        <n v="33808"/>
        <n v="56256"/>
        <n v="416000"/>
        <n v="87738"/>
        <n v="71786"/>
        <n v="16228"/>
        <n v="256000"/>
        <n v="180000"/>
        <n v="63810"/>
        <n v="46809"/>
        <n v="21637"/>
        <n v="103691"/>
        <n v="18053"/>
        <n v="72212"/>
        <n v="36643"/>
        <n v="12103"/>
        <n v="96282"/>
        <n v="600000"/>
        <n v="28399"/>
        <n v="93000"/>
        <n v="99703"/>
        <n v="173762"/>
        <n v="141846"/>
        <n v="130000"/>
        <n v="16904"/>
        <n v="66265"/>
        <n v="25532"/>
        <n v="93150"/>
        <n v="111775"/>
        <n v="28016"/>
        <n v="65013"/>
        <n v="72500"/>
        <n v="18907"/>
        <n v="77684"/>
        <n v="58000"/>
        <n v="20171"/>
        <n v="112000"/>
        <n v="69999"/>
        <n v="94665"/>
        <n v="102839"/>
        <n v="109000"/>
        <n v="51064"/>
        <n v="155000"/>
        <n v="120600"/>
        <n v="102100"/>
        <n v="84900"/>
        <n v="136620"/>
        <n v="99360"/>
        <n v="117789"/>
        <n v="104702"/>
        <n v="146000"/>
        <n v="123000"/>
        <n v="52351"/>
        <n v="99000"/>
        <n v="116000"/>
        <n v="106260"/>
        <n v="126500"/>
        <n v="242000"/>
        <n v="65438"/>
        <n v="39263"/>
        <n v="78526"/>
        <n v="165220"/>
        <n v="45807"/>
        <n v="120160"/>
        <n v="90320"/>
        <n v="181940"/>
        <n v="132320"/>
        <n v="220110"/>
        <n v="160080"/>
        <n v="124190"/>
        <n v="115500"/>
        <n v="112900"/>
        <n v="165400"/>
        <n v="167000"/>
        <n v="243900"/>
        <n v="136600"/>
        <n v="109280"/>
        <n v="128875"/>
        <n v="93700"/>
        <n v="224000"/>
        <n v="167875"/>
        <n v="175000"/>
        <n v="156600"/>
        <n v="108800"/>
        <n v="95550"/>
        <n v="113000"/>
        <n v="161342"/>
        <n v="137141"/>
        <n v="211500"/>
        <n v="192400"/>
        <n v="90700"/>
        <n v="61300"/>
        <n v="138600"/>
        <n v="136000"/>
        <n v="189650"/>
        <n v="164996"/>
        <n v="54957"/>
        <n v="118187"/>
        <n v="132000"/>
        <n v="208775"/>
        <n v="147800"/>
        <n v="136994"/>
        <n v="101570"/>
        <n v="79039"/>
        <n v="37300"/>
        <n v="164000"/>
        <n v="124333"/>
        <n v="98158"/>
        <n v="145000"/>
        <n v="105400"/>
        <n v="87932"/>
        <n v="215300"/>
        <n v="158200"/>
        <n v="209100"/>
        <n v="154600"/>
        <n v="115934"/>
        <n v="81666"/>
        <n v="183600"/>
        <n v="71982"/>
        <n v="65949"/>
        <n v="49461"/>
        <n v="58894"/>
        <n v="63900"/>
        <n v="112300"/>
        <n v="241000"/>
        <n v="159000"/>
        <n v="82900"/>
        <n v="100800"/>
        <n v="140400"/>
        <n v="43966"/>
        <n v="32974"/>
        <n v="76940"/>
        <n v="91614"/>
        <n v="21983"/>
        <n v="78791"/>
        <n v="196979"/>
        <n v="37236"/>
        <n v="18442"/>
        <n v="31615"/>
        <n v="58255"/>
        <n v="162674"/>
        <n v="104890"/>
        <n v="183228"/>
        <n v="185100"/>
        <n v="65000"/>
        <n v="324000"/>
        <n v="216000"/>
        <n v="210000"/>
        <n v="31875"/>
        <n v="35590"/>
        <n v="58035"/>
        <n v="93427"/>
        <n v="52396"/>
        <n v="62651"/>
        <n v="40000"/>
        <n v="87425"/>
        <n v="86703"/>
        <n v="64849"/>
        <n v="157000"/>
        <n v="70912"/>
        <n v="71444"/>
        <n v="48000"/>
        <n v="152500"/>
        <n v="68147"/>
        <n v="122346"/>
        <n v="380000"/>
        <n v="69336"/>
        <n v="405000"/>
        <n v="177000"/>
        <n v="78000"/>
        <n v="214000"/>
        <n v="192600"/>
        <n v="266400"/>
        <n v="213120"/>
        <n v="141300"/>
        <n v="206699"/>
        <n v="99100"/>
        <n v="110500"/>
        <n v="99050"/>
        <n v="205300"/>
        <n v="176000"/>
        <n v="200100"/>
        <n v="70500"/>
        <n v="184700"/>
        <n v="175100"/>
        <n v="140250"/>
        <n v="116150"/>
        <n v="54000"/>
        <n v="69000"/>
        <n v="150075"/>
        <n v="25000"/>
        <n v="110925"/>
        <n v="192564"/>
        <n v="144854"/>
        <n v="150260"/>
        <n v="67000"/>
        <n v="52000"/>
        <n v="154000"/>
        <n v="126000"/>
        <n v="129000"/>
      </sharedItems>
    </cacheField>
    <cacheField name="sam" numFmtId="0">
      <sharedItems containsSemiMixedTypes="0" containsString="0" containsNumber="1" containsInteger="1" minValue="1" maxValue="1" count="1">
        <n v="1"/>
      </sharedItems>
    </cacheField>
  </cacheFields>
  <extLst>
    <ext xmlns:x14="http://schemas.microsoft.com/office/spreadsheetml/2009/9/main" uri="{725AE2AE-9491-48be-B2B4-4EB974FC3084}">
      <x14:pivotCacheDefinition pivotCacheId="76958604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ur Hary" refreshedDate="45648.742558449077" createdVersion="8" refreshedVersion="8" minRefreshableVersion="3" recordCount="607" xr:uid="{BD6B1325-03B7-4C54-A04A-FAE081296ED0}">
  <cacheSource type="worksheet">
    <worksheetSource ref="A1:J608" sheet="Data"/>
  </cacheSource>
  <cacheFields count="10">
    <cacheField name="work_year" numFmtId="0">
      <sharedItems containsSemiMixedTypes="0" containsString="0" containsNumber="1" containsInteger="1" minValue="2020" maxValue="2022" count="3">
        <n v="2020"/>
        <n v="2021"/>
        <n v="2022"/>
      </sharedItems>
    </cacheField>
    <cacheField name="experience_level" numFmtId="0">
      <sharedItems count="4">
        <s v="MI"/>
        <s v="SE"/>
        <s v="EN"/>
        <s v="EX"/>
      </sharedItems>
    </cacheField>
    <cacheField name="employment_type" numFmtId="0">
      <sharedItems count="4">
        <s v="FT"/>
        <s v="CT"/>
        <s v="PT"/>
        <s v="FL"/>
      </sharedItems>
    </cacheField>
    <cacheField name="job_title" numFmtId="0">
      <sharedItems count="49">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 v="Analytics Engineer"/>
        <s v="ETL Developer"/>
        <s v="Head of Machine Learning"/>
        <s v="NLP Engineer"/>
        <s v="Lead Machine Learning Engineer"/>
        <s v="Data Analytics Lead"/>
      </sharedItems>
    </cacheField>
    <cacheField name="salary_in_usd" numFmtId="0">
      <sharedItems containsSemiMixedTypes="0" containsString="0" containsNumber="1" containsInteger="1" minValue="2859" maxValue="600000" count="369">
        <n v="79833"/>
        <n v="260000"/>
        <n v="109024"/>
        <n v="20000"/>
        <n v="150000"/>
        <n v="72000"/>
        <n v="190000"/>
        <n v="35735"/>
        <n v="135000"/>
        <n v="125000"/>
        <n v="51321"/>
        <n v="40481"/>
        <n v="39916"/>
        <n v="87000"/>
        <n v="85000"/>
        <n v="8000"/>
        <n v="41689"/>
        <n v="114047"/>
        <n v="5707"/>
        <n v="56000"/>
        <n v="43331"/>
        <n v="6072"/>
        <n v="47899"/>
        <n v="98000"/>
        <n v="115000"/>
        <n v="325000"/>
        <n v="42000"/>
        <n v="33511"/>
        <n v="100000"/>
        <n v="117104"/>
        <n v="59303"/>
        <n v="70000"/>
        <n v="68428"/>
        <n v="450000"/>
        <n v="46759"/>
        <n v="74130"/>
        <n v="103000"/>
        <n v="250000"/>
        <n v="10000"/>
        <n v="138000"/>
        <n v="45760"/>
        <n v="50180"/>
        <n v="106000"/>
        <n v="112872"/>
        <n v="15966"/>
        <n v="76958"/>
        <n v="188000"/>
        <n v="105000"/>
        <n v="70139"/>
        <n v="91000"/>
        <n v="45896"/>
        <n v="54742"/>
        <n v="60000"/>
        <n v="148261"/>
        <n v="38776"/>
        <n v="118000"/>
        <n v="120000"/>
        <n v="138350"/>
        <n v="110000"/>
        <n v="130800"/>
        <n v="21669"/>
        <n v="412000"/>
        <n v="45618"/>
        <n v="62726"/>
        <n v="49268"/>
        <n v="190200"/>
        <n v="91237"/>
        <n v="42197"/>
        <n v="82528"/>
        <n v="235000"/>
        <n v="53192"/>
        <n v="5409"/>
        <n v="270000"/>
        <n v="80000"/>
        <n v="79197"/>
        <n v="140000"/>
        <n v="54238"/>
        <n v="47282"/>
        <n v="153667"/>
        <n v="28476"/>
        <n v="59102"/>
        <n v="170000"/>
        <n v="88654"/>
        <n v="76833"/>
        <n v="19609"/>
        <n v="276000"/>
        <n v="29751"/>
        <n v="89294"/>
        <n v="12000"/>
        <n v="95746"/>
        <n v="75000"/>
        <n v="36259"/>
        <n v="62000"/>
        <n v="73000"/>
        <n v="51519"/>
        <n v="187442"/>
        <n v="30428"/>
        <n v="94564"/>
        <n v="113476"/>
        <n v="103160"/>
        <n v="45391"/>
        <n v="225000"/>
        <n v="50000"/>
        <n v="40189"/>
        <n v="90000"/>
        <n v="200000"/>
        <n v="110037"/>
        <n v="10354"/>
        <n v="151000"/>
        <n v="9466"/>
        <n v="40570"/>
        <n v="49646"/>
        <n v="38400"/>
        <n v="24000"/>
        <n v="63711"/>
        <n v="77364"/>
        <n v="220000"/>
        <n v="240000"/>
        <n v="82500"/>
        <n v="82744"/>
        <n v="62649"/>
        <n v="153000"/>
        <n v="160000"/>
        <n v="168000"/>
        <n v="75774"/>
        <n v="13400"/>
        <n v="144000"/>
        <n v="127221"/>
        <n v="119059"/>
        <n v="423000"/>
        <n v="230000"/>
        <n v="28369"/>
        <n v="63831"/>
        <n v="130026"/>
        <n v="165000"/>
        <n v="55000"/>
        <n v="60757"/>
        <n v="174000"/>
        <n v="2859"/>
        <n v="40038"/>
        <n v="81000"/>
        <n v="5679"/>
        <n v="22611"/>
        <n v="90734"/>
        <n v="26005"/>
        <n v="61896"/>
        <n v="4000"/>
        <n v="69741"/>
        <n v="74000"/>
        <n v="152000"/>
        <n v="21844"/>
        <n v="18000"/>
        <n v="96113"/>
        <n v="147000"/>
        <n v="9272"/>
        <n v="24342"/>
        <n v="54094"/>
        <n v="61467"/>
        <n v="195000"/>
        <n v="37825"/>
        <n v="12901"/>
        <n v="24823"/>
        <n v="56738"/>
        <n v="66022"/>
        <n v="5882"/>
        <n v="185000"/>
        <n v="28609"/>
        <n v="46597"/>
        <n v="116914"/>
        <n v="33808"/>
        <n v="56256"/>
        <n v="416000"/>
        <n v="87738"/>
        <n v="71786"/>
        <n v="16228"/>
        <n v="256000"/>
        <n v="180000"/>
        <n v="63810"/>
        <n v="46809"/>
        <n v="21637"/>
        <n v="103691"/>
        <n v="18053"/>
        <n v="72212"/>
        <n v="36643"/>
        <n v="12103"/>
        <n v="96282"/>
        <n v="600000"/>
        <n v="28399"/>
        <n v="93000"/>
        <n v="99703"/>
        <n v="173762"/>
        <n v="141846"/>
        <n v="130000"/>
        <n v="16904"/>
        <n v="66265"/>
        <n v="25532"/>
        <n v="93150"/>
        <n v="111775"/>
        <n v="28016"/>
        <n v="65013"/>
        <n v="72500"/>
        <n v="18907"/>
        <n v="77684"/>
        <n v="58000"/>
        <n v="20171"/>
        <n v="112000"/>
        <n v="69999"/>
        <n v="94665"/>
        <n v="102839"/>
        <n v="109000"/>
        <n v="51064"/>
        <n v="155000"/>
        <n v="120600"/>
        <n v="102100"/>
        <n v="84900"/>
        <n v="136620"/>
        <n v="99360"/>
        <n v="117789"/>
        <n v="104702"/>
        <n v="146000"/>
        <n v="123000"/>
        <n v="52351"/>
        <n v="99000"/>
        <n v="116000"/>
        <n v="106260"/>
        <n v="126500"/>
        <n v="242000"/>
        <n v="65438"/>
        <n v="39263"/>
        <n v="78526"/>
        <n v="165220"/>
        <n v="45807"/>
        <n v="120160"/>
        <n v="90320"/>
        <n v="181940"/>
        <n v="132320"/>
        <n v="220110"/>
        <n v="160080"/>
        <n v="124190"/>
        <n v="115500"/>
        <n v="112900"/>
        <n v="165400"/>
        <n v="167000"/>
        <n v="243900"/>
        <n v="136600"/>
        <n v="109280"/>
        <n v="128875"/>
        <n v="93700"/>
        <n v="224000"/>
        <n v="167875"/>
        <n v="175000"/>
        <n v="156600"/>
        <n v="108800"/>
        <n v="95550"/>
        <n v="113000"/>
        <n v="161342"/>
        <n v="137141"/>
        <n v="211500"/>
        <n v="192400"/>
        <n v="90700"/>
        <n v="61300"/>
        <n v="138600"/>
        <n v="136000"/>
        <n v="189650"/>
        <n v="164996"/>
        <n v="54957"/>
        <n v="118187"/>
        <n v="132000"/>
        <n v="208775"/>
        <n v="147800"/>
        <n v="136994"/>
        <n v="101570"/>
        <n v="79039"/>
        <n v="37300"/>
        <n v="164000"/>
        <n v="124333"/>
        <n v="98158"/>
        <n v="145000"/>
        <n v="105400"/>
        <n v="87932"/>
        <n v="215300"/>
        <n v="158200"/>
        <n v="209100"/>
        <n v="154600"/>
        <n v="115934"/>
        <n v="81666"/>
        <n v="183600"/>
        <n v="71982"/>
        <n v="65949"/>
        <n v="49461"/>
        <n v="58894"/>
        <n v="63900"/>
        <n v="112300"/>
        <n v="241000"/>
        <n v="159000"/>
        <n v="82900"/>
        <n v="100800"/>
        <n v="140400"/>
        <n v="43966"/>
        <n v="32974"/>
        <n v="76940"/>
        <n v="91614"/>
        <n v="21983"/>
        <n v="78791"/>
        <n v="196979"/>
        <n v="37236"/>
        <n v="18442"/>
        <n v="31615"/>
        <n v="58255"/>
        <n v="162674"/>
        <n v="104890"/>
        <n v="183228"/>
        <n v="185100"/>
        <n v="65000"/>
        <n v="324000"/>
        <n v="216000"/>
        <n v="210000"/>
        <n v="31875"/>
        <n v="35590"/>
        <n v="58035"/>
        <n v="93427"/>
        <n v="52396"/>
        <n v="62651"/>
        <n v="40000"/>
        <n v="87425"/>
        <n v="86703"/>
        <n v="64849"/>
        <n v="157000"/>
        <n v="70912"/>
        <n v="71444"/>
        <n v="48000"/>
        <n v="152500"/>
        <n v="68147"/>
        <n v="122346"/>
        <n v="380000"/>
        <n v="69336"/>
        <n v="405000"/>
        <n v="177000"/>
        <n v="78000"/>
        <n v="214000"/>
        <n v="192600"/>
        <n v="266400"/>
        <n v="213120"/>
        <n v="141300"/>
        <n v="206699"/>
        <n v="99100"/>
        <n v="110500"/>
        <n v="99050"/>
        <n v="205300"/>
        <n v="176000"/>
        <n v="200100"/>
        <n v="70500"/>
        <n v="184700"/>
        <n v="175100"/>
        <n v="140250"/>
        <n v="116150"/>
        <n v="54000"/>
        <n v="69000"/>
        <n v="150075"/>
        <n v="25000"/>
        <n v="110925"/>
        <n v="192564"/>
        <n v="144854"/>
        <n v="150260"/>
        <n v="67000"/>
        <n v="52000"/>
        <n v="154000"/>
        <n v="126000"/>
        <n v="129000"/>
      </sharedItems>
    </cacheField>
    <cacheField name="employee_residence" numFmtId="0">
      <sharedItems count="57">
        <s v="DE"/>
        <s v="JP"/>
        <s v="GB"/>
        <s v="HN"/>
        <s v="US"/>
        <s v="HU"/>
        <s v="NZ"/>
        <s v="FR"/>
        <s v="IN"/>
        <s v="PK"/>
        <s v="PL"/>
        <s v="PT"/>
        <s v="CN"/>
        <s v="GR"/>
        <s v="AE"/>
        <s v="NL"/>
        <s v="MX"/>
        <s v="CA"/>
        <s v="AT"/>
        <s v="NG"/>
        <s v="PH"/>
        <s v="ES"/>
        <s v="DK"/>
        <s v="RU"/>
        <s v="IT"/>
        <s v="HR"/>
        <s v="BG"/>
        <s v="SG"/>
        <s v="BR"/>
        <s v="IQ"/>
        <s v="VN"/>
        <s v="BE"/>
        <s v="UA"/>
        <s v="MT"/>
        <s v="CL"/>
        <s v="RO"/>
        <s v="IR"/>
        <s v="CO"/>
        <s v="MD"/>
        <s v="KE"/>
        <s v="SI"/>
        <s v="HK"/>
        <s v="TR"/>
        <s v="RS"/>
        <s v="PR"/>
        <s v="LU"/>
        <s v="JE"/>
        <s v="CZ"/>
        <s v="AR"/>
        <s v="DZ"/>
        <s v="TN"/>
        <s v="MY"/>
        <s v="EE"/>
        <s v="AU"/>
        <s v="BO"/>
        <s v="IE"/>
        <s v="CH"/>
      </sharedItems>
    </cacheField>
    <cacheField name="remote_ratio" numFmtId="0">
      <sharedItems containsSemiMixedTypes="0" containsString="0" containsNumber="1" containsInteger="1" minValue="0" maxValue="100" count="3">
        <n v="0"/>
        <n v="50"/>
        <n v="100"/>
      </sharedItems>
    </cacheField>
    <cacheField name="company_location" numFmtId="0">
      <sharedItems count="50">
        <s v="DE"/>
        <s v="JP"/>
        <s v="GB"/>
        <s v="HN"/>
        <s v="US"/>
        <s v="HU"/>
        <s v="NZ"/>
        <s v="FR"/>
        <s v="IN"/>
        <s v="PK"/>
        <s v="CN"/>
        <s v="GR"/>
        <s v="AE"/>
        <s v="NL"/>
        <s v="MX"/>
        <s v="CA"/>
        <s v="AT"/>
        <s v="NG"/>
        <s v="ES"/>
        <s v="PT"/>
        <s v="DK"/>
        <s v="IT"/>
        <s v="HR"/>
        <s v="LU"/>
        <s v="PL"/>
        <s v="SG"/>
        <s v="RO"/>
        <s v="IQ"/>
        <s v="BR"/>
        <s v="BE"/>
        <s v="UA"/>
        <s v="IL"/>
        <s v="RU"/>
        <s v="MT"/>
        <s v="CL"/>
        <s v="IR"/>
        <s v="CO"/>
        <s v="MD"/>
        <s v="KE"/>
        <s v="SI"/>
        <s v="CH"/>
        <s v="VN"/>
        <s v="AS"/>
        <s v="TR"/>
        <s v="CZ"/>
        <s v="DZ"/>
        <s v="EE"/>
        <s v="MY"/>
        <s v="AU"/>
        <s v="IE"/>
      </sharedItems>
    </cacheField>
    <cacheField name="company_size" numFmtId="0">
      <sharedItems count="3">
        <s v="L"/>
        <s v="S"/>
        <s v="M"/>
      </sharedItems>
    </cacheField>
    <cacheField name="sam" numFmtId="0">
      <sharedItems containsSemiMixedTypes="0" containsString="0" containsNumber="1" containsInteger="1" minValue="1" maxValue="1" count="1">
        <n v="1"/>
      </sharedItems>
    </cacheField>
  </cacheFields>
  <extLst>
    <ext xmlns:x14="http://schemas.microsoft.com/office/spreadsheetml/2009/9/main" uri="{725AE2AE-9491-48be-B2B4-4EB974FC3084}">
      <x14:pivotCacheDefinition pivotCacheId="115377381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ur Hary" refreshedDate="45648.796823263889" createdVersion="8" refreshedVersion="8" minRefreshableVersion="3" recordCount="607" xr:uid="{3E8CCFF5-3DBA-44AD-8F78-97ED032FDCF3}">
  <cacheSource type="worksheet">
    <worksheetSource ref="S1:AB608" sheet="Data"/>
  </cacheSource>
  <cacheFields count="10">
    <cacheField name="work_year" numFmtId="0">
      <sharedItems containsSemiMixedTypes="0" containsString="0" containsNumber="1" containsInteger="1" minValue="2020" maxValue="2022" count="3">
        <n v="2020"/>
        <n v="2021"/>
        <n v="2022"/>
      </sharedItems>
    </cacheField>
    <cacheField name="experience_level" numFmtId="0">
      <sharedItems count="4">
        <s v="MI"/>
        <s v="SE"/>
        <s v="EN"/>
        <s v="EX"/>
      </sharedItems>
    </cacheField>
    <cacheField name="employment_type" numFmtId="0">
      <sharedItems/>
    </cacheField>
    <cacheField name="job_title" numFmtId="0">
      <sharedItems count="49">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 v="Analytics Engineer"/>
        <s v="ETL Developer"/>
        <s v="Head of Machine Learning"/>
        <s v="NLP Engineer"/>
        <s v="Lead Machine Learning Engineer"/>
        <s v="Data Analytics Lead"/>
      </sharedItems>
    </cacheField>
    <cacheField name="salary_in_usd" numFmtId="0">
      <sharedItems containsSemiMixedTypes="0" containsString="0" containsNumber="1" containsInteger="1" minValue="20000" maxValue="600000" count="20">
        <n v="80000"/>
        <n v="260000"/>
        <n v="120000"/>
        <n v="20000"/>
        <n v="160000"/>
        <n v="200000"/>
        <n v="40000"/>
        <n v="140000"/>
        <n v="60000"/>
        <n v="100000"/>
        <n v="340000"/>
        <n v="460000"/>
        <n v="420000"/>
        <n v="240000"/>
        <n v="280000"/>
        <n v="180000"/>
        <n v="220000"/>
        <n v="440000"/>
        <n v="600000"/>
        <n v="380000"/>
      </sharedItems>
    </cacheField>
    <cacheField name="employee_residence" numFmtId="0">
      <sharedItems count="57">
        <s v="DE"/>
        <s v="JP"/>
        <s v="GB"/>
        <s v="HN"/>
        <s v="US"/>
        <s v="HU"/>
        <s v="NZ"/>
        <s v="FR"/>
        <s v="IN"/>
        <s v="PK"/>
        <s v="PL"/>
        <s v="PT"/>
        <s v="CN"/>
        <s v="GR"/>
        <s v="AE"/>
        <s v="NL"/>
        <s v="MX"/>
        <s v="CA"/>
        <s v="AT"/>
        <s v="NG"/>
        <s v="PH"/>
        <s v="ES"/>
        <s v="DK"/>
        <s v="RU"/>
        <s v="IT"/>
        <s v="HR"/>
        <s v="BG"/>
        <s v="SG"/>
        <s v="BR"/>
        <s v="IQ"/>
        <s v="VN"/>
        <s v="BE"/>
        <s v="UA"/>
        <s v="MT"/>
        <s v="CL"/>
        <s v="RO"/>
        <s v="IR"/>
        <s v="CO"/>
        <s v="MD"/>
        <s v="KE"/>
        <s v="SI"/>
        <s v="HK"/>
        <s v="TR"/>
        <s v="RS"/>
        <s v="PR"/>
        <s v="LU"/>
        <s v="JE"/>
        <s v="CZ"/>
        <s v="AR"/>
        <s v="DZ"/>
        <s v="TN"/>
        <s v="MY"/>
        <s v="EE"/>
        <s v="AU"/>
        <s v="BO"/>
        <s v="IE"/>
        <s v="CH"/>
      </sharedItems>
    </cacheField>
    <cacheField name="remote_ratio" numFmtId="0">
      <sharedItems containsSemiMixedTypes="0" containsString="0" containsNumber="1" containsInteger="1" minValue="0" maxValue="100"/>
    </cacheField>
    <cacheField name="company_location" numFmtId="0">
      <sharedItems count="50">
        <s v="DE"/>
        <s v="JP"/>
        <s v="GB"/>
        <s v="HN"/>
        <s v="US"/>
        <s v="HU"/>
        <s v="NZ"/>
        <s v="FR"/>
        <s v="IN"/>
        <s v="PK"/>
        <s v="CN"/>
        <s v="GR"/>
        <s v="AE"/>
        <s v="NL"/>
        <s v="MX"/>
        <s v="CA"/>
        <s v="AT"/>
        <s v="NG"/>
        <s v="ES"/>
        <s v="PT"/>
        <s v="DK"/>
        <s v="IT"/>
        <s v="HR"/>
        <s v="LU"/>
        <s v="PL"/>
        <s v="SG"/>
        <s v="RO"/>
        <s v="IQ"/>
        <s v="BR"/>
        <s v="BE"/>
        <s v="UA"/>
        <s v="IL"/>
        <s v="RU"/>
        <s v="MT"/>
        <s v="CL"/>
        <s v="IR"/>
        <s v="CO"/>
        <s v="MD"/>
        <s v="KE"/>
        <s v="SI"/>
        <s v="CH"/>
        <s v="VN"/>
        <s v="AS"/>
        <s v="TR"/>
        <s v="CZ"/>
        <s v="DZ"/>
        <s v="EE"/>
        <s v="MY"/>
        <s v="AU"/>
        <s v="IE"/>
      </sharedItems>
    </cacheField>
    <cacheField name="company_size" numFmtId="0">
      <sharedItems count="3">
        <s v="L"/>
        <s v="S"/>
        <s v="M"/>
      </sharedItems>
    </cacheField>
    <cacheField name="sam" numFmtId="0">
      <sharedItems containsSemiMixedTypes="0" containsString="0" containsNumber="1" containsInteger="1" minValue="1" maxValue="1"/>
    </cacheField>
  </cacheFields>
  <extLst>
    <ext xmlns:x14="http://schemas.microsoft.com/office/spreadsheetml/2009/9/main" uri="{725AE2AE-9491-48be-B2B4-4EB974FC3084}">
      <x14:pivotCacheDefinition pivotCacheId="858236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7">
  <r>
    <x v="0"/>
    <x v="0"/>
    <x v="0"/>
    <x v="0"/>
    <x v="0"/>
  </r>
  <r>
    <x v="0"/>
    <x v="1"/>
    <x v="1"/>
    <x v="1"/>
    <x v="0"/>
  </r>
  <r>
    <x v="0"/>
    <x v="1"/>
    <x v="2"/>
    <x v="2"/>
    <x v="0"/>
  </r>
  <r>
    <x v="0"/>
    <x v="0"/>
    <x v="3"/>
    <x v="3"/>
    <x v="0"/>
  </r>
  <r>
    <x v="0"/>
    <x v="1"/>
    <x v="4"/>
    <x v="4"/>
    <x v="0"/>
  </r>
  <r>
    <x v="0"/>
    <x v="2"/>
    <x v="5"/>
    <x v="5"/>
    <x v="0"/>
  </r>
  <r>
    <x v="0"/>
    <x v="1"/>
    <x v="6"/>
    <x v="6"/>
    <x v="0"/>
  </r>
  <r>
    <x v="0"/>
    <x v="0"/>
    <x v="0"/>
    <x v="7"/>
    <x v="0"/>
  </r>
  <r>
    <x v="0"/>
    <x v="0"/>
    <x v="7"/>
    <x v="8"/>
    <x v="0"/>
  </r>
  <r>
    <x v="0"/>
    <x v="1"/>
    <x v="8"/>
    <x v="9"/>
    <x v="0"/>
  </r>
  <r>
    <x v="0"/>
    <x v="2"/>
    <x v="0"/>
    <x v="10"/>
    <x v="0"/>
  </r>
  <r>
    <x v="0"/>
    <x v="0"/>
    <x v="0"/>
    <x v="11"/>
    <x v="0"/>
  </r>
  <r>
    <x v="0"/>
    <x v="2"/>
    <x v="0"/>
    <x v="12"/>
    <x v="0"/>
  </r>
  <r>
    <x v="0"/>
    <x v="0"/>
    <x v="9"/>
    <x v="13"/>
    <x v="0"/>
  </r>
  <r>
    <x v="0"/>
    <x v="0"/>
    <x v="5"/>
    <x v="14"/>
    <x v="0"/>
  </r>
  <r>
    <x v="0"/>
    <x v="0"/>
    <x v="5"/>
    <x v="15"/>
    <x v="0"/>
  </r>
  <r>
    <x v="0"/>
    <x v="2"/>
    <x v="10"/>
    <x v="16"/>
    <x v="0"/>
  </r>
  <r>
    <x v="0"/>
    <x v="1"/>
    <x v="2"/>
    <x v="17"/>
    <x v="0"/>
  </r>
  <r>
    <x v="0"/>
    <x v="2"/>
    <x v="11"/>
    <x v="18"/>
    <x v="0"/>
  </r>
  <r>
    <x v="0"/>
    <x v="0"/>
    <x v="8"/>
    <x v="19"/>
    <x v="0"/>
  </r>
  <r>
    <x v="0"/>
    <x v="0"/>
    <x v="4"/>
    <x v="20"/>
    <x v="0"/>
  </r>
  <r>
    <x v="0"/>
    <x v="0"/>
    <x v="3"/>
    <x v="21"/>
    <x v="0"/>
  </r>
  <r>
    <x v="0"/>
    <x v="1"/>
    <x v="10"/>
    <x v="22"/>
    <x v="0"/>
  </r>
  <r>
    <x v="0"/>
    <x v="0"/>
    <x v="12"/>
    <x v="23"/>
    <x v="0"/>
  </r>
  <r>
    <x v="0"/>
    <x v="0"/>
    <x v="6"/>
    <x v="24"/>
    <x v="0"/>
  </r>
  <r>
    <x v="0"/>
    <x v="3"/>
    <x v="13"/>
    <x v="25"/>
    <x v="0"/>
  </r>
  <r>
    <x v="0"/>
    <x v="2"/>
    <x v="14"/>
    <x v="26"/>
    <x v="0"/>
  </r>
  <r>
    <x v="0"/>
    <x v="1"/>
    <x v="10"/>
    <x v="27"/>
    <x v="0"/>
  </r>
  <r>
    <x v="0"/>
    <x v="2"/>
    <x v="7"/>
    <x v="28"/>
    <x v="0"/>
  </r>
  <r>
    <x v="0"/>
    <x v="1"/>
    <x v="15"/>
    <x v="29"/>
    <x v="0"/>
  </r>
  <r>
    <x v="0"/>
    <x v="0"/>
    <x v="16"/>
    <x v="30"/>
    <x v="0"/>
  </r>
  <r>
    <x v="0"/>
    <x v="2"/>
    <x v="2"/>
    <x v="31"/>
    <x v="0"/>
  </r>
  <r>
    <x v="0"/>
    <x v="1"/>
    <x v="0"/>
    <x v="32"/>
    <x v="0"/>
  </r>
  <r>
    <x v="0"/>
    <x v="0"/>
    <x v="14"/>
    <x v="33"/>
    <x v="0"/>
  </r>
  <r>
    <x v="0"/>
    <x v="0"/>
    <x v="5"/>
    <x v="34"/>
    <x v="0"/>
  </r>
  <r>
    <x v="0"/>
    <x v="0"/>
    <x v="10"/>
    <x v="35"/>
    <x v="0"/>
  </r>
  <r>
    <x v="0"/>
    <x v="0"/>
    <x v="11"/>
    <x v="36"/>
    <x v="0"/>
  </r>
  <r>
    <x v="0"/>
    <x v="2"/>
    <x v="4"/>
    <x v="37"/>
    <x v="0"/>
  </r>
  <r>
    <x v="0"/>
    <x v="2"/>
    <x v="5"/>
    <x v="38"/>
    <x v="0"/>
  </r>
  <r>
    <x v="0"/>
    <x v="2"/>
    <x v="4"/>
    <x v="39"/>
    <x v="0"/>
  </r>
  <r>
    <x v="0"/>
    <x v="0"/>
    <x v="0"/>
    <x v="40"/>
    <x v="0"/>
  </r>
  <r>
    <x v="0"/>
    <x v="3"/>
    <x v="16"/>
    <x v="0"/>
    <x v="0"/>
  </r>
  <r>
    <x v="0"/>
    <x v="0"/>
    <x v="17"/>
    <x v="41"/>
    <x v="0"/>
  </r>
  <r>
    <x v="0"/>
    <x v="0"/>
    <x v="10"/>
    <x v="42"/>
    <x v="0"/>
  </r>
  <r>
    <x v="0"/>
    <x v="0"/>
    <x v="10"/>
    <x v="43"/>
    <x v="0"/>
  </r>
  <r>
    <x v="0"/>
    <x v="2"/>
    <x v="4"/>
    <x v="44"/>
    <x v="0"/>
  </r>
  <r>
    <x v="0"/>
    <x v="0"/>
    <x v="0"/>
    <x v="45"/>
    <x v="0"/>
  </r>
  <r>
    <x v="0"/>
    <x v="1"/>
    <x v="10"/>
    <x v="46"/>
    <x v="0"/>
  </r>
  <r>
    <x v="0"/>
    <x v="0"/>
    <x v="0"/>
    <x v="47"/>
    <x v="0"/>
  </r>
  <r>
    <x v="0"/>
    <x v="0"/>
    <x v="10"/>
    <x v="48"/>
    <x v="0"/>
  </r>
  <r>
    <x v="0"/>
    <x v="2"/>
    <x v="5"/>
    <x v="21"/>
    <x v="0"/>
  </r>
  <r>
    <x v="0"/>
    <x v="2"/>
    <x v="5"/>
    <x v="49"/>
    <x v="0"/>
  </r>
  <r>
    <x v="0"/>
    <x v="2"/>
    <x v="18"/>
    <x v="50"/>
    <x v="0"/>
  </r>
  <r>
    <x v="0"/>
    <x v="2"/>
    <x v="10"/>
    <x v="51"/>
    <x v="0"/>
  </r>
  <r>
    <x v="0"/>
    <x v="1"/>
    <x v="19"/>
    <x v="52"/>
    <x v="0"/>
  </r>
  <r>
    <x v="0"/>
    <x v="1"/>
    <x v="20"/>
    <x v="53"/>
    <x v="0"/>
  </r>
  <r>
    <x v="0"/>
    <x v="0"/>
    <x v="0"/>
    <x v="54"/>
    <x v="0"/>
  </r>
  <r>
    <x v="0"/>
    <x v="0"/>
    <x v="0"/>
    <x v="55"/>
    <x v="0"/>
  </r>
  <r>
    <x v="0"/>
    <x v="1"/>
    <x v="0"/>
    <x v="56"/>
    <x v="0"/>
  </r>
  <r>
    <x v="0"/>
    <x v="0"/>
    <x v="0"/>
    <x v="57"/>
    <x v="0"/>
  </r>
  <r>
    <x v="0"/>
    <x v="0"/>
    <x v="10"/>
    <x v="58"/>
    <x v="0"/>
  </r>
  <r>
    <x v="0"/>
    <x v="0"/>
    <x v="10"/>
    <x v="59"/>
    <x v="0"/>
  </r>
  <r>
    <x v="0"/>
    <x v="2"/>
    <x v="0"/>
    <x v="60"/>
    <x v="0"/>
  </r>
  <r>
    <x v="0"/>
    <x v="1"/>
    <x v="0"/>
    <x v="61"/>
    <x v="0"/>
  </r>
  <r>
    <x v="0"/>
    <x v="1"/>
    <x v="4"/>
    <x v="62"/>
    <x v="0"/>
  </r>
  <r>
    <x v="0"/>
    <x v="2"/>
    <x v="0"/>
    <x v="63"/>
    <x v="0"/>
  </r>
  <r>
    <x v="0"/>
    <x v="2"/>
    <x v="0"/>
    <x v="64"/>
    <x v="0"/>
  </r>
  <r>
    <x v="0"/>
    <x v="1"/>
    <x v="21"/>
    <x v="65"/>
    <x v="0"/>
  </r>
  <r>
    <x v="0"/>
    <x v="2"/>
    <x v="0"/>
    <x v="47"/>
    <x v="0"/>
  </r>
  <r>
    <x v="0"/>
    <x v="1"/>
    <x v="0"/>
    <x v="66"/>
    <x v="0"/>
  </r>
  <r>
    <x v="0"/>
    <x v="0"/>
    <x v="0"/>
    <x v="63"/>
    <x v="0"/>
  </r>
  <r>
    <x v="0"/>
    <x v="0"/>
    <x v="0"/>
    <x v="67"/>
    <x v="0"/>
  </r>
  <r>
    <x v="1"/>
    <x v="2"/>
    <x v="14"/>
    <x v="68"/>
    <x v="0"/>
  </r>
  <r>
    <x v="1"/>
    <x v="3"/>
    <x v="12"/>
    <x v="4"/>
    <x v="0"/>
  </r>
  <r>
    <x v="1"/>
    <x v="3"/>
    <x v="22"/>
    <x v="69"/>
    <x v="0"/>
  </r>
  <r>
    <x v="1"/>
    <x v="1"/>
    <x v="0"/>
    <x v="70"/>
    <x v="0"/>
  </r>
  <r>
    <x v="1"/>
    <x v="0"/>
    <x v="12"/>
    <x v="28"/>
    <x v="0"/>
  </r>
  <r>
    <x v="1"/>
    <x v="0"/>
    <x v="23"/>
    <x v="71"/>
    <x v="0"/>
  </r>
  <r>
    <x v="1"/>
    <x v="0"/>
    <x v="4"/>
    <x v="72"/>
    <x v="0"/>
  </r>
  <r>
    <x v="1"/>
    <x v="2"/>
    <x v="5"/>
    <x v="73"/>
    <x v="0"/>
  </r>
  <r>
    <x v="1"/>
    <x v="1"/>
    <x v="24"/>
    <x v="74"/>
    <x v="0"/>
  </r>
  <r>
    <x v="1"/>
    <x v="0"/>
    <x v="10"/>
    <x v="75"/>
    <x v="0"/>
  </r>
  <r>
    <x v="1"/>
    <x v="0"/>
    <x v="25"/>
    <x v="76"/>
    <x v="0"/>
  </r>
  <r>
    <x v="1"/>
    <x v="0"/>
    <x v="4"/>
    <x v="77"/>
    <x v="0"/>
  </r>
  <r>
    <x v="1"/>
    <x v="3"/>
    <x v="13"/>
    <x v="78"/>
    <x v="0"/>
  </r>
  <r>
    <x v="1"/>
    <x v="0"/>
    <x v="10"/>
    <x v="79"/>
    <x v="0"/>
  </r>
  <r>
    <x v="1"/>
    <x v="2"/>
    <x v="5"/>
    <x v="80"/>
    <x v="0"/>
  </r>
  <r>
    <x v="1"/>
    <x v="0"/>
    <x v="24"/>
    <x v="58"/>
    <x v="0"/>
  </r>
  <r>
    <x v="1"/>
    <x v="1"/>
    <x v="9"/>
    <x v="81"/>
    <x v="0"/>
  </r>
  <r>
    <x v="1"/>
    <x v="1"/>
    <x v="5"/>
    <x v="73"/>
    <x v="0"/>
  </r>
  <r>
    <x v="1"/>
    <x v="1"/>
    <x v="26"/>
    <x v="82"/>
    <x v="0"/>
  </r>
  <r>
    <x v="1"/>
    <x v="2"/>
    <x v="11"/>
    <x v="83"/>
    <x v="0"/>
  </r>
  <r>
    <x v="1"/>
    <x v="0"/>
    <x v="9"/>
    <x v="84"/>
    <x v="0"/>
  </r>
  <r>
    <x v="1"/>
    <x v="1"/>
    <x v="8"/>
    <x v="85"/>
    <x v="0"/>
  </r>
  <r>
    <x v="1"/>
    <x v="2"/>
    <x v="0"/>
    <x v="86"/>
    <x v="0"/>
  </r>
  <r>
    <x v="1"/>
    <x v="0"/>
    <x v="27"/>
    <x v="87"/>
    <x v="0"/>
  </r>
  <r>
    <x v="1"/>
    <x v="2"/>
    <x v="18"/>
    <x v="88"/>
    <x v="0"/>
  </r>
  <r>
    <x v="1"/>
    <x v="0"/>
    <x v="28"/>
    <x v="33"/>
    <x v="0"/>
  </r>
  <r>
    <x v="1"/>
    <x v="2"/>
    <x v="29"/>
    <x v="31"/>
    <x v="0"/>
  </r>
  <r>
    <x v="1"/>
    <x v="0"/>
    <x v="29"/>
    <x v="89"/>
    <x v="0"/>
  </r>
  <r>
    <x v="1"/>
    <x v="0"/>
    <x v="5"/>
    <x v="90"/>
    <x v="0"/>
  </r>
  <r>
    <x v="1"/>
    <x v="1"/>
    <x v="10"/>
    <x v="4"/>
    <x v="0"/>
  </r>
  <r>
    <x v="1"/>
    <x v="0"/>
    <x v="12"/>
    <x v="91"/>
    <x v="0"/>
  </r>
  <r>
    <x v="1"/>
    <x v="0"/>
    <x v="5"/>
    <x v="92"/>
    <x v="0"/>
  </r>
  <r>
    <x v="1"/>
    <x v="0"/>
    <x v="0"/>
    <x v="93"/>
    <x v="0"/>
  </r>
  <r>
    <x v="1"/>
    <x v="0"/>
    <x v="5"/>
    <x v="94"/>
    <x v="0"/>
  </r>
  <r>
    <x v="1"/>
    <x v="0"/>
    <x v="14"/>
    <x v="95"/>
    <x v="0"/>
  </r>
  <r>
    <x v="1"/>
    <x v="1"/>
    <x v="10"/>
    <x v="24"/>
    <x v="0"/>
  </r>
  <r>
    <x v="1"/>
    <x v="1"/>
    <x v="10"/>
    <x v="4"/>
    <x v="0"/>
  </r>
  <r>
    <x v="1"/>
    <x v="2"/>
    <x v="10"/>
    <x v="96"/>
    <x v="0"/>
  </r>
  <r>
    <x v="1"/>
    <x v="1"/>
    <x v="4"/>
    <x v="97"/>
    <x v="0"/>
  </r>
  <r>
    <x v="1"/>
    <x v="1"/>
    <x v="30"/>
    <x v="98"/>
    <x v="0"/>
  </r>
  <r>
    <x v="1"/>
    <x v="1"/>
    <x v="8"/>
    <x v="99"/>
    <x v="0"/>
  </r>
  <r>
    <x v="1"/>
    <x v="2"/>
    <x v="18"/>
    <x v="88"/>
    <x v="0"/>
  </r>
  <r>
    <x v="1"/>
    <x v="0"/>
    <x v="10"/>
    <x v="100"/>
    <x v="0"/>
  </r>
  <r>
    <x v="1"/>
    <x v="2"/>
    <x v="1"/>
    <x v="101"/>
    <x v="0"/>
  </r>
  <r>
    <x v="1"/>
    <x v="0"/>
    <x v="0"/>
    <x v="102"/>
    <x v="0"/>
  </r>
  <r>
    <x v="1"/>
    <x v="0"/>
    <x v="31"/>
    <x v="103"/>
    <x v="0"/>
  </r>
  <r>
    <x v="1"/>
    <x v="2"/>
    <x v="5"/>
    <x v="104"/>
    <x v="0"/>
  </r>
  <r>
    <x v="1"/>
    <x v="0"/>
    <x v="10"/>
    <x v="105"/>
    <x v="0"/>
  </r>
  <r>
    <x v="1"/>
    <x v="0"/>
    <x v="2"/>
    <x v="52"/>
    <x v="0"/>
  </r>
  <r>
    <x v="1"/>
    <x v="1"/>
    <x v="32"/>
    <x v="105"/>
    <x v="0"/>
  </r>
  <r>
    <x v="1"/>
    <x v="2"/>
    <x v="5"/>
    <x v="102"/>
    <x v="0"/>
  </r>
  <r>
    <x v="1"/>
    <x v="2"/>
    <x v="25"/>
    <x v="106"/>
    <x v="0"/>
  </r>
  <r>
    <x v="1"/>
    <x v="2"/>
    <x v="5"/>
    <x v="107"/>
    <x v="0"/>
  </r>
  <r>
    <x v="1"/>
    <x v="0"/>
    <x v="20"/>
    <x v="108"/>
    <x v="0"/>
  </r>
  <r>
    <x v="1"/>
    <x v="1"/>
    <x v="1"/>
    <x v="56"/>
    <x v="0"/>
  </r>
  <r>
    <x v="1"/>
    <x v="0"/>
    <x v="0"/>
    <x v="109"/>
    <x v="0"/>
  </r>
  <r>
    <x v="1"/>
    <x v="2"/>
    <x v="4"/>
    <x v="3"/>
    <x v="0"/>
  </r>
  <r>
    <x v="1"/>
    <x v="1"/>
    <x v="6"/>
    <x v="110"/>
    <x v="0"/>
  </r>
  <r>
    <x v="1"/>
    <x v="2"/>
    <x v="33"/>
    <x v="28"/>
    <x v="0"/>
  </r>
  <r>
    <x v="1"/>
    <x v="2"/>
    <x v="0"/>
    <x v="111"/>
    <x v="0"/>
  </r>
  <r>
    <x v="1"/>
    <x v="0"/>
    <x v="34"/>
    <x v="112"/>
    <x v="0"/>
  </r>
  <r>
    <x v="1"/>
    <x v="1"/>
    <x v="19"/>
    <x v="113"/>
    <x v="0"/>
  </r>
  <r>
    <x v="1"/>
    <x v="2"/>
    <x v="0"/>
    <x v="28"/>
    <x v="0"/>
  </r>
  <r>
    <x v="1"/>
    <x v="0"/>
    <x v="5"/>
    <x v="104"/>
    <x v="0"/>
  </r>
  <r>
    <x v="1"/>
    <x v="0"/>
    <x v="4"/>
    <x v="114"/>
    <x v="0"/>
  </r>
  <r>
    <x v="1"/>
    <x v="0"/>
    <x v="4"/>
    <x v="115"/>
    <x v="0"/>
  </r>
  <r>
    <x v="1"/>
    <x v="1"/>
    <x v="20"/>
    <x v="116"/>
    <x v="0"/>
  </r>
  <r>
    <x v="1"/>
    <x v="2"/>
    <x v="0"/>
    <x v="73"/>
    <x v="0"/>
  </r>
  <r>
    <x v="1"/>
    <x v="0"/>
    <x v="5"/>
    <x v="8"/>
    <x v="0"/>
  </r>
  <r>
    <x v="1"/>
    <x v="1"/>
    <x v="21"/>
    <x v="117"/>
    <x v="0"/>
  </r>
  <r>
    <x v="1"/>
    <x v="1"/>
    <x v="16"/>
    <x v="4"/>
    <x v="0"/>
  </r>
  <r>
    <x v="1"/>
    <x v="0"/>
    <x v="0"/>
    <x v="118"/>
    <x v="0"/>
  </r>
  <r>
    <x v="1"/>
    <x v="0"/>
    <x v="10"/>
    <x v="28"/>
    <x v="0"/>
  </r>
  <r>
    <x v="1"/>
    <x v="1"/>
    <x v="4"/>
    <x v="119"/>
    <x v="0"/>
  </r>
  <r>
    <x v="1"/>
    <x v="0"/>
    <x v="14"/>
    <x v="120"/>
    <x v="0"/>
  </r>
  <r>
    <x v="1"/>
    <x v="0"/>
    <x v="10"/>
    <x v="104"/>
    <x v="0"/>
  </r>
  <r>
    <x v="1"/>
    <x v="1"/>
    <x v="16"/>
    <x v="121"/>
    <x v="0"/>
  </r>
  <r>
    <x v="1"/>
    <x v="1"/>
    <x v="27"/>
    <x v="122"/>
    <x v="0"/>
  </r>
  <r>
    <x v="1"/>
    <x v="1"/>
    <x v="13"/>
    <x v="123"/>
    <x v="0"/>
  </r>
  <r>
    <x v="1"/>
    <x v="0"/>
    <x v="0"/>
    <x v="4"/>
    <x v="0"/>
  </r>
  <r>
    <x v="1"/>
    <x v="0"/>
    <x v="0"/>
    <x v="124"/>
    <x v="0"/>
  </r>
  <r>
    <x v="1"/>
    <x v="2"/>
    <x v="0"/>
    <x v="125"/>
    <x v="0"/>
  </r>
  <r>
    <x v="1"/>
    <x v="1"/>
    <x v="21"/>
    <x v="126"/>
    <x v="0"/>
  </r>
  <r>
    <x v="1"/>
    <x v="1"/>
    <x v="31"/>
    <x v="127"/>
    <x v="0"/>
  </r>
  <r>
    <x v="1"/>
    <x v="0"/>
    <x v="0"/>
    <x v="128"/>
    <x v="0"/>
  </r>
  <r>
    <x v="1"/>
    <x v="0"/>
    <x v="34"/>
    <x v="129"/>
    <x v="0"/>
  </r>
  <r>
    <x v="1"/>
    <x v="1"/>
    <x v="35"/>
    <x v="56"/>
    <x v="0"/>
  </r>
  <r>
    <x v="1"/>
    <x v="2"/>
    <x v="4"/>
    <x v="9"/>
    <x v="0"/>
  </r>
  <r>
    <x v="1"/>
    <x v="3"/>
    <x v="22"/>
    <x v="130"/>
    <x v="0"/>
  </r>
  <r>
    <x v="1"/>
    <x v="3"/>
    <x v="36"/>
    <x v="14"/>
    <x v="0"/>
  </r>
  <r>
    <x v="1"/>
    <x v="0"/>
    <x v="10"/>
    <x v="131"/>
    <x v="0"/>
  </r>
  <r>
    <x v="1"/>
    <x v="2"/>
    <x v="11"/>
    <x v="132"/>
    <x v="0"/>
  </r>
  <r>
    <x v="1"/>
    <x v="3"/>
    <x v="13"/>
    <x v="133"/>
    <x v="0"/>
  </r>
  <r>
    <x v="1"/>
    <x v="1"/>
    <x v="37"/>
    <x v="134"/>
    <x v="0"/>
  </r>
  <r>
    <x v="1"/>
    <x v="2"/>
    <x v="10"/>
    <x v="73"/>
    <x v="0"/>
  </r>
  <r>
    <x v="1"/>
    <x v="3"/>
    <x v="13"/>
    <x v="37"/>
    <x v="0"/>
  </r>
  <r>
    <x v="1"/>
    <x v="2"/>
    <x v="12"/>
    <x v="135"/>
    <x v="0"/>
  </r>
  <r>
    <x v="1"/>
    <x v="0"/>
    <x v="38"/>
    <x v="4"/>
    <x v="0"/>
  </r>
  <r>
    <x v="1"/>
    <x v="0"/>
    <x v="38"/>
    <x v="81"/>
    <x v="0"/>
  </r>
  <r>
    <x v="1"/>
    <x v="0"/>
    <x v="10"/>
    <x v="68"/>
    <x v="0"/>
  </r>
  <r>
    <x v="1"/>
    <x v="2"/>
    <x v="5"/>
    <x v="52"/>
    <x v="0"/>
  </r>
  <r>
    <x v="1"/>
    <x v="1"/>
    <x v="20"/>
    <x v="69"/>
    <x v="0"/>
  </r>
  <r>
    <x v="1"/>
    <x v="1"/>
    <x v="14"/>
    <x v="136"/>
    <x v="0"/>
  </r>
  <r>
    <x v="1"/>
    <x v="1"/>
    <x v="16"/>
    <x v="137"/>
    <x v="0"/>
  </r>
  <r>
    <x v="1"/>
    <x v="0"/>
    <x v="0"/>
    <x v="138"/>
    <x v="0"/>
  </r>
  <r>
    <x v="1"/>
    <x v="0"/>
    <x v="0"/>
    <x v="139"/>
    <x v="0"/>
  </r>
  <r>
    <x v="1"/>
    <x v="2"/>
    <x v="4"/>
    <x v="140"/>
    <x v="0"/>
  </r>
  <r>
    <x v="1"/>
    <x v="0"/>
    <x v="0"/>
    <x v="141"/>
    <x v="0"/>
  </r>
  <r>
    <x v="1"/>
    <x v="0"/>
    <x v="2"/>
    <x v="142"/>
    <x v="0"/>
  </r>
  <r>
    <x v="1"/>
    <x v="0"/>
    <x v="0"/>
    <x v="143"/>
    <x v="0"/>
  </r>
  <r>
    <x v="1"/>
    <x v="0"/>
    <x v="10"/>
    <x v="144"/>
    <x v="0"/>
  </r>
  <r>
    <x v="1"/>
    <x v="1"/>
    <x v="39"/>
    <x v="145"/>
    <x v="0"/>
  </r>
  <r>
    <x v="1"/>
    <x v="0"/>
    <x v="1"/>
    <x v="88"/>
    <x v="0"/>
  </r>
  <r>
    <x v="1"/>
    <x v="0"/>
    <x v="10"/>
    <x v="146"/>
    <x v="0"/>
  </r>
  <r>
    <x v="1"/>
    <x v="1"/>
    <x v="24"/>
    <x v="102"/>
    <x v="0"/>
  </r>
  <r>
    <x v="1"/>
    <x v="3"/>
    <x v="11"/>
    <x v="147"/>
    <x v="0"/>
  </r>
  <r>
    <x v="1"/>
    <x v="1"/>
    <x v="10"/>
    <x v="83"/>
    <x v="0"/>
  </r>
  <r>
    <x v="1"/>
    <x v="0"/>
    <x v="4"/>
    <x v="148"/>
    <x v="0"/>
  </r>
  <r>
    <x v="1"/>
    <x v="1"/>
    <x v="21"/>
    <x v="149"/>
    <x v="0"/>
  </r>
  <r>
    <x v="1"/>
    <x v="2"/>
    <x v="4"/>
    <x v="150"/>
    <x v="0"/>
  </r>
  <r>
    <x v="1"/>
    <x v="0"/>
    <x v="2"/>
    <x v="151"/>
    <x v="0"/>
  </r>
  <r>
    <x v="1"/>
    <x v="1"/>
    <x v="21"/>
    <x v="137"/>
    <x v="0"/>
  </r>
  <r>
    <x v="1"/>
    <x v="1"/>
    <x v="14"/>
    <x v="152"/>
    <x v="0"/>
  </r>
  <r>
    <x v="1"/>
    <x v="0"/>
    <x v="0"/>
    <x v="153"/>
    <x v="0"/>
  </r>
  <r>
    <x v="1"/>
    <x v="2"/>
    <x v="12"/>
    <x v="154"/>
    <x v="0"/>
  </r>
  <r>
    <x v="1"/>
    <x v="1"/>
    <x v="4"/>
    <x v="155"/>
    <x v="0"/>
  </r>
  <r>
    <x v="1"/>
    <x v="1"/>
    <x v="21"/>
    <x v="156"/>
    <x v="0"/>
  </r>
  <r>
    <x v="1"/>
    <x v="2"/>
    <x v="11"/>
    <x v="104"/>
    <x v="0"/>
  </r>
  <r>
    <x v="1"/>
    <x v="0"/>
    <x v="0"/>
    <x v="157"/>
    <x v="0"/>
  </r>
  <r>
    <x v="1"/>
    <x v="1"/>
    <x v="17"/>
    <x v="158"/>
    <x v="0"/>
  </r>
  <r>
    <x v="1"/>
    <x v="0"/>
    <x v="0"/>
    <x v="159"/>
    <x v="0"/>
  </r>
  <r>
    <x v="1"/>
    <x v="1"/>
    <x v="14"/>
    <x v="102"/>
    <x v="0"/>
  </r>
  <r>
    <x v="1"/>
    <x v="0"/>
    <x v="0"/>
    <x v="122"/>
    <x v="0"/>
  </r>
  <r>
    <x v="1"/>
    <x v="0"/>
    <x v="0"/>
    <x v="160"/>
    <x v="0"/>
  </r>
  <r>
    <x v="1"/>
    <x v="1"/>
    <x v="4"/>
    <x v="105"/>
    <x v="0"/>
  </r>
  <r>
    <x v="1"/>
    <x v="1"/>
    <x v="10"/>
    <x v="134"/>
    <x v="0"/>
  </r>
  <r>
    <x v="1"/>
    <x v="0"/>
    <x v="10"/>
    <x v="3"/>
    <x v="0"/>
  </r>
  <r>
    <x v="1"/>
    <x v="1"/>
    <x v="35"/>
    <x v="56"/>
    <x v="0"/>
  </r>
  <r>
    <x v="1"/>
    <x v="0"/>
    <x v="4"/>
    <x v="161"/>
    <x v="0"/>
  </r>
  <r>
    <x v="1"/>
    <x v="0"/>
    <x v="14"/>
    <x v="162"/>
    <x v="0"/>
  </r>
  <r>
    <x v="1"/>
    <x v="0"/>
    <x v="10"/>
    <x v="163"/>
    <x v="0"/>
  </r>
  <r>
    <x v="1"/>
    <x v="2"/>
    <x v="2"/>
    <x v="164"/>
    <x v="0"/>
  </r>
  <r>
    <x v="1"/>
    <x v="2"/>
    <x v="4"/>
    <x v="161"/>
    <x v="0"/>
  </r>
  <r>
    <x v="1"/>
    <x v="1"/>
    <x v="32"/>
    <x v="165"/>
    <x v="0"/>
  </r>
  <r>
    <x v="1"/>
    <x v="2"/>
    <x v="19"/>
    <x v="166"/>
    <x v="0"/>
  </r>
  <r>
    <x v="1"/>
    <x v="0"/>
    <x v="0"/>
    <x v="143"/>
    <x v="0"/>
  </r>
  <r>
    <x v="1"/>
    <x v="0"/>
    <x v="4"/>
    <x v="82"/>
    <x v="0"/>
  </r>
  <r>
    <x v="1"/>
    <x v="1"/>
    <x v="35"/>
    <x v="75"/>
    <x v="0"/>
  </r>
  <r>
    <x v="1"/>
    <x v="0"/>
    <x v="4"/>
    <x v="167"/>
    <x v="0"/>
  </r>
  <r>
    <x v="1"/>
    <x v="0"/>
    <x v="0"/>
    <x v="168"/>
    <x v="0"/>
  </r>
  <r>
    <x v="1"/>
    <x v="0"/>
    <x v="0"/>
    <x v="169"/>
    <x v="0"/>
  </r>
  <r>
    <x v="1"/>
    <x v="0"/>
    <x v="0"/>
    <x v="170"/>
    <x v="0"/>
  </r>
  <r>
    <x v="1"/>
    <x v="1"/>
    <x v="1"/>
    <x v="101"/>
    <x v="0"/>
  </r>
  <r>
    <x v="1"/>
    <x v="3"/>
    <x v="20"/>
    <x v="171"/>
    <x v="0"/>
  </r>
  <r>
    <x v="1"/>
    <x v="1"/>
    <x v="0"/>
    <x v="172"/>
    <x v="0"/>
  </r>
  <r>
    <x v="1"/>
    <x v="0"/>
    <x v="0"/>
    <x v="82"/>
    <x v="0"/>
  </r>
  <r>
    <x v="1"/>
    <x v="1"/>
    <x v="0"/>
    <x v="8"/>
    <x v="0"/>
  </r>
  <r>
    <x v="1"/>
    <x v="1"/>
    <x v="5"/>
    <x v="173"/>
    <x v="0"/>
  </r>
  <r>
    <x v="1"/>
    <x v="2"/>
    <x v="2"/>
    <x v="174"/>
    <x v="0"/>
  </r>
  <r>
    <x v="1"/>
    <x v="1"/>
    <x v="4"/>
    <x v="175"/>
    <x v="0"/>
  </r>
  <r>
    <x v="1"/>
    <x v="1"/>
    <x v="30"/>
    <x v="105"/>
    <x v="0"/>
  </r>
  <r>
    <x v="1"/>
    <x v="1"/>
    <x v="5"/>
    <x v="105"/>
    <x v="0"/>
  </r>
  <r>
    <x v="1"/>
    <x v="0"/>
    <x v="38"/>
    <x v="176"/>
    <x v="0"/>
  </r>
  <r>
    <x v="1"/>
    <x v="0"/>
    <x v="36"/>
    <x v="58"/>
    <x v="0"/>
  </r>
  <r>
    <x v="1"/>
    <x v="0"/>
    <x v="14"/>
    <x v="177"/>
    <x v="0"/>
  </r>
  <r>
    <x v="1"/>
    <x v="0"/>
    <x v="0"/>
    <x v="178"/>
    <x v="0"/>
  </r>
  <r>
    <x v="1"/>
    <x v="2"/>
    <x v="0"/>
    <x v="146"/>
    <x v="0"/>
  </r>
  <r>
    <x v="1"/>
    <x v="2"/>
    <x v="10"/>
    <x v="179"/>
    <x v="0"/>
  </r>
  <r>
    <x v="1"/>
    <x v="1"/>
    <x v="0"/>
    <x v="180"/>
    <x v="0"/>
  </r>
  <r>
    <x v="1"/>
    <x v="0"/>
    <x v="5"/>
    <x v="73"/>
    <x v="0"/>
  </r>
  <r>
    <x v="1"/>
    <x v="0"/>
    <x v="10"/>
    <x v="58"/>
    <x v="0"/>
  </r>
  <r>
    <x v="1"/>
    <x v="1"/>
    <x v="0"/>
    <x v="134"/>
    <x v="0"/>
  </r>
  <r>
    <x v="1"/>
    <x v="2"/>
    <x v="18"/>
    <x v="181"/>
    <x v="0"/>
  </r>
  <r>
    <x v="1"/>
    <x v="0"/>
    <x v="10"/>
    <x v="182"/>
    <x v="0"/>
  </r>
  <r>
    <x v="1"/>
    <x v="2"/>
    <x v="0"/>
    <x v="183"/>
    <x v="0"/>
  </r>
  <r>
    <x v="1"/>
    <x v="0"/>
    <x v="10"/>
    <x v="184"/>
    <x v="0"/>
  </r>
  <r>
    <x v="1"/>
    <x v="1"/>
    <x v="10"/>
    <x v="185"/>
    <x v="0"/>
  </r>
  <r>
    <x v="1"/>
    <x v="1"/>
    <x v="40"/>
    <x v="81"/>
    <x v="0"/>
  </r>
  <r>
    <x v="1"/>
    <x v="0"/>
    <x v="0"/>
    <x v="24"/>
    <x v="0"/>
  </r>
  <r>
    <x v="1"/>
    <x v="2"/>
    <x v="0"/>
    <x v="104"/>
    <x v="0"/>
  </r>
  <r>
    <x v="1"/>
    <x v="3"/>
    <x v="32"/>
    <x v="186"/>
    <x v="0"/>
  </r>
  <r>
    <x v="1"/>
    <x v="2"/>
    <x v="0"/>
    <x v="187"/>
    <x v="0"/>
  </r>
  <r>
    <x v="1"/>
    <x v="0"/>
    <x v="5"/>
    <x v="188"/>
    <x v="0"/>
  </r>
  <r>
    <x v="1"/>
    <x v="1"/>
    <x v="41"/>
    <x v="189"/>
    <x v="0"/>
  </r>
  <r>
    <x v="1"/>
    <x v="0"/>
    <x v="10"/>
    <x v="105"/>
    <x v="0"/>
  </r>
  <r>
    <x v="1"/>
    <x v="1"/>
    <x v="20"/>
    <x v="190"/>
    <x v="0"/>
  </r>
  <r>
    <x v="1"/>
    <x v="1"/>
    <x v="4"/>
    <x v="165"/>
    <x v="0"/>
  </r>
  <r>
    <x v="1"/>
    <x v="3"/>
    <x v="13"/>
    <x v="191"/>
    <x v="0"/>
  </r>
  <r>
    <x v="1"/>
    <x v="0"/>
    <x v="0"/>
    <x v="192"/>
    <x v="0"/>
  </r>
  <r>
    <x v="1"/>
    <x v="1"/>
    <x v="5"/>
    <x v="132"/>
    <x v="0"/>
  </r>
  <r>
    <x v="1"/>
    <x v="0"/>
    <x v="0"/>
    <x v="193"/>
    <x v="0"/>
  </r>
  <r>
    <x v="1"/>
    <x v="1"/>
    <x v="4"/>
    <x v="194"/>
    <x v="0"/>
  </r>
  <r>
    <x v="1"/>
    <x v="0"/>
    <x v="0"/>
    <x v="195"/>
    <x v="0"/>
  </r>
  <r>
    <x v="1"/>
    <x v="1"/>
    <x v="8"/>
    <x v="122"/>
    <x v="0"/>
  </r>
  <r>
    <x v="1"/>
    <x v="0"/>
    <x v="10"/>
    <x v="196"/>
    <x v="0"/>
  </r>
  <r>
    <x v="1"/>
    <x v="0"/>
    <x v="10"/>
    <x v="197"/>
    <x v="0"/>
  </r>
  <r>
    <x v="1"/>
    <x v="0"/>
    <x v="10"/>
    <x v="198"/>
    <x v="0"/>
  </r>
  <r>
    <x v="1"/>
    <x v="2"/>
    <x v="10"/>
    <x v="199"/>
    <x v="0"/>
  </r>
  <r>
    <x v="1"/>
    <x v="2"/>
    <x v="10"/>
    <x v="200"/>
    <x v="0"/>
  </r>
  <r>
    <x v="1"/>
    <x v="1"/>
    <x v="19"/>
    <x v="201"/>
    <x v="0"/>
  </r>
  <r>
    <x v="1"/>
    <x v="2"/>
    <x v="11"/>
    <x v="83"/>
    <x v="0"/>
  </r>
  <r>
    <x v="1"/>
    <x v="2"/>
    <x v="4"/>
    <x v="14"/>
    <x v="0"/>
  </r>
  <r>
    <x v="1"/>
    <x v="1"/>
    <x v="0"/>
    <x v="202"/>
    <x v="0"/>
  </r>
  <r>
    <x v="1"/>
    <x v="2"/>
    <x v="0"/>
    <x v="28"/>
    <x v="0"/>
  </r>
  <r>
    <x v="1"/>
    <x v="2"/>
    <x v="0"/>
    <x v="203"/>
    <x v="0"/>
  </r>
  <r>
    <x v="1"/>
    <x v="1"/>
    <x v="18"/>
    <x v="135"/>
    <x v="0"/>
  </r>
  <r>
    <x v="1"/>
    <x v="1"/>
    <x v="0"/>
    <x v="204"/>
    <x v="0"/>
  </r>
  <r>
    <x v="1"/>
    <x v="2"/>
    <x v="7"/>
    <x v="80"/>
    <x v="0"/>
  </r>
  <r>
    <x v="1"/>
    <x v="0"/>
    <x v="10"/>
    <x v="205"/>
    <x v="0"/>
  </r>
  <r>
    <x v="1"/>
    <x v="2"/>
    <x v="14"/>
    <x v="28"/>
    <x v="0"/>
  </r>
  <r>
    <x v="1"/>
    <x v="0"/>
    <x v="10"/>
    <x v="147"/>
    <x v="0"/>
  </r>
  <r>
    <x v="1"/>
    <x v="1"/>
    <x v="42"/>
    <x v="47"/>
    <x v="0"/>
  </r>
  <r>
    <x v="1"/>
    <x v="0"/>
    <x v="14"/>
    <x v="206"/>
    <x v="0"/>
  </r>
  <r>
    <x v="1"/>
    <x v="1"/>
    <x v="21"/>
    <x v="207"/>
    <x v="0"/>
  </r>
  <r>
    <x v="1"/>
    <x v="1"/>
    <x v="22"/>
    <x v="208"/>
    <x v="0"/>
  </r>
  <r>
    <x v="1"/>
    <x v="0"/>
    <x v="0"/>
    <x v="209"/>
    <x v="0"/>
  </r>
  <r>
    <x v="1"/>
    <x v="0"/>
    <x v="4"/>
    <x v="210"/>
    <x v="0"/>
  </r>
  <r>
    <x v="2"/>
    <x v="1"/>
    <x v="10"/>
    <x v="8"/>
    <x v="0"/>
  </r>
  <r>
    <x v="2"/>
    <x v="1"/>
    <x v="5"/>
    <x v="211"/>
    <x v="0"/>
  </r>
  <r>
    <x v="2"/>
    <x v="1"/>
    <x v="5"/>
    <x v="212"/>
    <x v="0"/>
  </r>
  <r>
    <x v="2"/>
    <x v="0"/>
    <x v="0"/>
    <x v="192"/>
    <x v="0"/>
  </r>
  <r>
    <x v="2"/>
    <x v="0"/>
    <x v="0"/>
    <x v="104"/>
    <x v="0"/>
  </r>
  <r>
    <x v="2"/>
    <x v="0"/>
    <x v="10"/>
    <x v="81"/>
    <x v="0"/>
  </r>
  <r>
    <x v="2"/>
    <x v="0"/>
    <x v="10"/>
    <x v="4"/>
    <x v="0"/>
  </r>
  <r>
    <x v="2"/>
    <x v="1"/>
    <x v="5"/>
    <x v="213"/>
    <x v="0"/>
  </r>
  <r>
    <x v="2"/>
    <x v="1"/>
    <x v="5"/>
    <x v="214"/>
    <x v="0"/>
  </r>
  <r>
    <x v="2"/>
    <x v="1"/>
    <x v="0"/>
    <x v="215"/>
    <x v="0"/>
  </r>
  <r>
    <x v="2"/>
    <x v="1"/>
    <x v="0"/>
    <x v="216"/>
    <x v="0"/>
  </r>
  <r>
    <x v="2"/>
    <x v="1"/>
    <x v="0"/>
    <x v="217"/>
    <x v="0"/>
  </r>
  <r>
    <x v="2"/>
    <x v="1"/>
    <x v="0"/>
    <x v="218"/>
    <x v="0"/>
  </r>
  <r>
    <x v="2"/>
    <x v="1"/>
    <x v="0"/>
    <x v="219"/>
    <x v="0"/>
  </r>
  <r>
    <x v="2"/>
    <x v="1"/>
    <x v="0"/>
    <x v="220"/>
    <x v="0"/>
  </r>
  <r>
    <x v="2"/>
    <x v="2"/>
    <x v="10"/>
    <x v="221"/>
    <x v="0"/>
  </r>
  <r>
    <x v="2"/>
    <x v="1"/>
    <x v="5"/>
    <x v="222"/>
    <x v="0"/>
  </r>
  <r>
    <x v="2"/>
    <x v="1"/>
    <x v="5"/>
    <x v="223"/>
    <x v="0"/>
  </r>
  <r>
    <x v="2"/>
    <x v="0"/>
    <x v="5"/>
    <x v="224"/>
    <x v="0"/>
  </r>
  <r>
    <x v="2"/>
    <x v="0"/>
    <x v="5"/>
    <x v="225"/>
    <x v="0"/>
  </r>
  <r>
    <x v="2"/>
    <x v="3"/>
    <x v="10"/>
    <x v="226"/>
    <x v="0"/>
  </r>
  <r>
    <x v="2"/>
    <x v="3"/>
    <x v="10"/>
    <x v="105"/>
    <x v="0"/>
  </r>
  <r>
    <x v="2"/>
    <x v="0"/>
    <x v="0"/>
    <x v="227"/>
    <x v="0"/>
  </r>
  <r>
    <x v="2"/>
    <x v="0"/>
    <x v="0"/>
    <x v="228"/>
    <x v="0"/>
  </r>
  <r>
    <x v="2"/>
    <x v="0"/>
    <x v="10"/>
    <x v="229"/>
    <x v="0"/>
  </r>
  <r>
    <x v="2"/>
    <x v="0"/>
    <x v="10"/>
    <x v="221"/>
    <x v="0"/>
  </r>
  <r>
    <x v="2"/>
    <x v="1"/>
    <x v="0"/>
    <x v="230"/>
    <x v="0"/>
  </r>
  <r>
    <x v="2"/>
    <x v="2"/>
    <x v="10"/>
    <x v="231"/>
    <x v="0"/>
  </r>
  <r>
    <x v="2"/>
    <x v="1"/>
    <x v="0"/>
    <x v="232"/>
    <x v="0"/>
  </r>
  <r>
    <x v="2"/>
    <x v="1"/>
    <x v="5"/>
    <x v="233"/>
    <x v="0"/>
  </r>
  <r>
    <x v="2"/>
    <x v="1"/>
    <x v="10"/>
    <x v="234"/>
    <x v="0"/>
  </r>
  <r>
    <x v="2"/>
    <x v="1"/>
    <x v="10"/>
    <x v="235"/>
    <x v="0"/>
  </r>
  <r>
    <x v="2"/>
    <x v="1"/>
    <x v="10"/>
    <x v="236"/>
    <x v="0"/>
  </r>
  <r>
    <x v="2"/>
    <x v="1"/>
    <x v="10"/>
    <x v="237"/>
    <x v="0"/>
  </r>
  <r>
    <x v="2"/>
    <x v="1"/>
    <x v="0"/>
    <x v="176"/>
    <x v="0"/>
  </r>
  <r>
    <x v="2"/>
    <x v="1"/>
    <x v="0"/>
    <x v="56"/>
    <x v="0"/>
  </r>
  <r>
    <x v="2"/>
    <x v="1"/>
    <x v="5"/>
    <x v="238"/>
    <x v="0"/>
  </r>
  <r>
    <x v="2"/>
    <x v="3"/>
    <x v="5"/>
    <x v="192"/>
    <x v="0"/>
  </r>
  <r>
    <x v="2"/>
    <x v="3"/>
    <x v="5"/>
    <x v="58"/>
    <x v="0"/>
  </r>
  <r>
    <x v="2"/>
    <x v="1"/>
    <x v="5"/>
    <x v="81"/>
    <x v="0"/>
  </r>
  <r>
    <x v="2"/>
    <x v="0"/>
    <x v="5"/>
    <x v="239"/>
    <x v="0"/>
  </r>
  <r>
    <x v="2"/>
    <x v="1"/>
    <x v="5"/>
    <x v="240"/>
    <x v="0"/>
  </r>
  <r>
    <x v="2"/>
    <x v="1"/>
    <x v="5"/>
    <x v="233"/>
    <x v="0"/>
  </r>
  <r>
    <x v="2"/>
    <x v="1"/>
    <x v="5"/>
    <x v="240"/>
    <x v="0"/>
  </r>
  <r>
    <x v="2"/>
    <x v="1"/>
    <x v="5"/>
    <x v="233"/>
    <x v="0"/>
  </r>
  <r>
    <x v="2"/>
    <x v="1"/>
    <x v="10"/>
    <x v="241"/>
    <x v="0"/>
  </r>
  <r>
    <x v="2"/>
    <x v="1"/>
    <x v="10"/>
    <x v="235"/>
    <x v="0"/>
  </r>
  <r>
    <x v="2"/>
    <x v="0"/>
    <x v="5"/>
    <x v="242"/>
    <x v="0"/>
  </r>
  <r>
    <x v="2"/>
    <x v="1"/>
    <x v="10"/>
    <x v="243"/>
    <x v="0"/>
  </r>
  <r>
    <x v="2"/>
    <x v="1"/>
    <x v="5"/>
    <x v="244"/>
    <x v="0"/>
  </r>
  <r>
    <x v="2"/>
    <x v="1"/>
    <x v="5"/>
    <x v="245"/>
    <x v="0"/>
  </r>
  <r>
    <x v="2"/>
    <x v="1"/>
    <x v="10"/>
    <x v="246"/>
    <x v="0"/>
  </r>
  <r>
    <x v="2"/>
    <x v="1"/>
    <x v="10"/>
    <x v="247"/>
    <x v="0"/>
  </r>
  <r>
    <x v="2"/>
    <x v="3"/>
    <x v="36"/>
    <x v="248"/>
    <x v="0"/>
  </r>
  <r>
    <x v="2"/>
    <x v="3"/>
    <x v="36"/>
    <x v="249"/>
    <x v="0"/>
  </r>
  <r>
    <x v="2"/>
    <x v="3"/>
    <x v="43"/>
    <x v="250"/>
    <x v="0"/>
  </r>
  <r>
    <x v="2"/>
    <x v="1"/>
    <x v="10"/>
    <x v="251"/>
    <x v="0"/>
  </r>
  <r>
    <x v="2"/>
    <x v="1"/>
    <x v="10"/>
    <x v="252"/>
    <x v="0"/>
  </r>
  <r>
    <x v="2"/>
    <x v="1"/>
    <x v="0"/>
    <x v="253"/>
    <x v="0"/>
  </r>
  <r>
    <x v="2"/>
    <x v="1"/>
    <x v="10"/>
    <x v="254"/>
    <x v="0"/>
  </r>
  <r>
    <x v="2"/>
    <x v="1"/>
    <x v="5"/>
    <x v="8"/>
    <x v="0"/>
  </r>
  <r>
    <x v="2"/>
    <x v="1"/>
    <x v="21"/>
    <x v="255"/>
    <x v="0"/>
  </r>
  <r>
    <x v="2"/>
    <x v="1"/>
    <x v="21"/>
    <x v="256"/>
    <x v="0"/>
  </r>
  <r>
    <x v="2"/>
    <x v="1"/>
    <x v="0"/>
    <x v="242"/>
    <x v="0"/>
  </r>
  <r>
    <x v="2"/>
    <x v="1"/>
    <x v="0"/>
    <x v="220"/>
    <x v="0"/>
  </r>
  <r>
    <x v="2"/>
    <x v="1"/>
    <x v="10"/>
    <x v="229"/>
    <x v="0"/>
  </r>
  <r>
    <x v="2"/>
    <x v="1"/>
    <x v="10"/>
    <x v="227"/>
    <x v="0"/>
  </r>
  <r>
    <x v="2"/>
    <x v="1"/>
    <x v="0"/>
    <x v="4"/>
    <x v="0"/>
  </r>
  <r>
    <x v="2"/>
    <x v="1"/>
    <x v="0"/>
    <x v="257"/>
    <x v="0"/>
  </r>
  <r>
    <x v="2"/>
    <x v="1"/>
    <x v="38"/>
    <x v="258"/>
    <x v="0"/>
  </r>
  <r>
    <x v="2"/>
    <x v="1"/>
    <x v="38"/>
    <x v="259"/>
    <x v="0"/>
  </r>
  <r>
    <x v="2"/>
    <x v="1"/>
    <x v="5"/>
    <x v="192"/>
    <x v="0"/>
  </r>
  <r>
    <x v="2"/>
    <x v="1"/>
    <x v="5"/>
    <x v="260"/>
    <x v="0"/>
  </r>
  <r>
    <x v="2"/>
    <x v="1"/>
    <x v="5"/>
    <x v="192"/>
    <x v="0"/>
  </r>
  <r>
    <x v="2"/>
    <x v="1"/>
    <x v="5"/>
    <x v="260"/>
    <x v="0"/>
  </r>
  <r>
    <x v="2"/>
    <x v="1"/>
    <x v="10"/>
    <x v="122"/>
    <x v="0"/>
  </r>
  <r>
    <x v="2"/>
    <x v="1"/>
    <x v="0"/>
    <x v="261"/>
    <x v="0"/>
  </r>
  <r>
    <x v="2"/>
    <x v="1"/>
    <x v="10"/>
    <x v="262"/>
    <x v="0"/>
  </r>
  <r>
    <x v="2"/>
    <x v="0"/>
    <x v="5"/>
    <x v="203"/>
    <x v="0"/>
  </r>
  <r>
    <x v="2"/>
    <x v="3"/>
    <x v="43"/>
    <x v="8"/>
    <x v="0"/>
  </r>
  <r>
    <x v="2"/>
    <x v="1"/>
    <x v="0"/>
    <x v="81"/>
    <x v="0"/>
  </r>
  <r>
    <x v="2"/>
    <x v="1"/>
    <x v="0"/>
    <x v="220"/>
    <x v="0"/>
  </r>
  <r>
    <x v="2"/>
    <x v="1"/>
    <x v="4"/>
    <x v="263"/>
    <x v="0"/>
  </r>
  <r>
    <x v="2"/>
    <x v="1"/>
    <x v="4"/>
    <x v="264"/>
    <x v="0"/>
  </r>
  <r>
    <x v="2"/>
    <x v="0"/>
    <x v="44"/>
    <x v="265"/>
    <x v="0"/>
  </r>
  <r>
    <x v="2"/>
    <x v="0"/>
    <x v="44"/>
    <x v="265"/>
    <x v="0"/>
  </r>
  <r>
    <x v="2"/>
    <x v="3"/>
    <x v="8"/>
    <x v="266"/>
    <x v="0"/>
  </r>
  <r>
    <x v="2"/>
    <x v="1"/>
    <x v="5"/>
    <x v="267"/>
    <x v="0"/>
  </r>
  <r>
    <x v="2"/>
    <x v="1"/>
    <x v="10"/>
    <x v="241"/>
    <x v="0"/>
  </r>
  <r>
    <x v="2"/>
    <x v="1"/>
    <x v="38"/>
    <x v="268"/>
    <x v="0"/>
  </r>
  <r>
    <x v="2"/>
    <x v="1"/>
    <x v="38"/>
    <x v="269"/>
    <x v="0"/>
  </r>
  <r>
    <x v="2"/>
    <x v="1"/>
    <x v="10"/>
    <x v="270"/>
    <x v="0"/>
  </r>
  <r>
    <x v="2"/>
    <x v="1"/>
    <x v="10"/>
    <x v="271"/>
    <x v="0"/>
  </r>
  <r>
    <x v="2"/>
    <x v="1"/>
    <x v="5"/>
    <x v="246"/>
    <x v="0"/>
  </r>
  <r>
    <x v="2"/>
    <x v="1"/>
    <x v="5"/>
    <x v="247"/>
    <x v="0"/>
  </r>
  <r>
    <x v="2"/>
    <x v="3"/>
    <x v="45"/>
    <x v="272"/>
    <x v="0"/>
  </r>
  <r>
    <x v="2"/>
    <x v="1"/>
    <x v="10"/>
    <x v="235"/>
    <x v="0"/>
  </r>
  <r>
    <x v="2"/>
    <x v="2"/>
    <x v="4"/>
    <x v="273"/>
    <x v="0"/>
  </r>
  <r>
    <x v="2"/>
    <x v="1"/>
    <x v="5"/>
    <x v="274"/>
    <x v="0"/>
  </r>
  <r>
    <x v="2"/>
    <x v="1"/>
    <x v="10"/>
    <x v="211"/>
    <x v="0"/>
  </r>
  <r>
    <x v="2"/>
    <x v="0"/>
    <x v="4"/>
    <x v="275"/>
    <x v="0"/>
  </r>
  <r>
    <x v="2"/>
    <x v="0"/>
    <x v="4"/>
    <x v="276"/>
    <x v="0"/>
  </r>
  <r>
    <x v="2"/>
    <x v="0"/>
    <x v="18"/>
    <x v="56"/>
    <x v="0"/>
  </r>
  <r>
    <x v="2"/>
    <x v="1"/>
    <x v="5"/>
    <x v="240"/>
    <x v="0"/>
  </r>
  <r>
    <x v="2"/>
    <x v="1"/>
    <x v="5"/>
    <x v="233"/>
    <x v="0"/>
  </r>
  <r>
    <x v="2"/>
    <x v="1"/>
    <x v="35"/>
    <x v="277"/>
    <x v="0"/>
  </r>
  <r>
    <x v="2"/>
    <x v="1"/>
    <x v="35"/>
    <x v="278"/>
    <x v="0"/>
  </r>
  <r>
    <x v="2"/>
    <x v="0"/>
    <x v="4"/>
    <x v="279"/>
    <x v="0"/>
  </r>
  <r>
    <x v="2"/>
    <x v="0"/>
    <x v="10"/>
    <x v="217"/>
    <x v="0"/>
  </r>
  <r>
    <x v="2"/>
    <x v="1"/>
    <x v="0"/>
    <x v="280"/>
    <x v="0"/>
  </r>
  <r>
    <x v="2"/>
    <x v="1"/>
    <x v="0"/>
    <x v="281"/>
    <x v="0"/>
  </r>
  <r>
    <x v="2"/>
    <x v="1"/>
    <x v="10"/>
    <x v="282"/>
    <x v="0"/>
  </r>
  <r>
    <x v="2"/>
    <x v="1"/>
    <x v="10"/>
    <x v="283"/>
    <x v="0"/>
  </r>
  <r>
    <x v="2"/>
    <x v="1"/>
    <x v="5"/>
    <x v="284"/>
    <x v="0"/>
  </r>
  <r>
    <x v="2"/>
    <x v="1"/>
    <x v="5"/>
    <x v="285"/>
    <x v="0"/>
  </r>
  <r>
    <x v="2"/>
    <x v="1"/>
    <x v="10"/>
    <x v="250"/>
    <x v="0"/>
  </r>
  <r>
    <x v="2"/>
    <x v="0"/>
    <x v="10"/>
    <x v="276"/>
    <x v="0"/>
  </r>
  <r>
    <x v="2"/>
    <x v="0"/>
    <x v="5"/>
    <x v="203"/>
    <x v="0"/>
  </r>
  <r>
    <x v="2"/>
    <x v="1"/>
    <x v="10"/>
    <x v="286"/>
    <x v="0"/>
  </r>
  <r>
    <x v="2"/>
    <x v="0"/>
    <x v="5"/>
    <x v="221"/>
    <x v="0"/>
  </r>
  <r>
    <x v="2"/>
    <x v="1"/>
    <x v="0"/>
    <x v="176"/>
    <x v="0"/>
  </r>
  <r>
    <x v="2"/>
    <x v="0"/>
    <x v="0"/>
    <x v="287"/>
    <x v="0"/>
  </r>
  <r>
    <x v="2"/>
    <x v="0"/>
    <x v="0"/>
    <x v="231"/>
    <x v="0"/>
  </r>
  <r>
    <x v="2"/>
    <x v="0"/>
    <x v="10"/>
    <x v="288"/>
    <x v="0"/>
  </r>
  <r>
    <x v="2"/>
    <x v="0"/>
    <x v="10"/>
    <x v="289"/>
    <x v="0"/>
  </r>
  <r>
    <x v="2"/>
    <x v="0"/>
    <x v="10"/>
    <x v="229"/>
    <x v="0"/>
  </r>
  <r>
    <x v="2"/>
    <x v="0"/>
    <x v="10"/>
    <x v="290"/>
    <x v="0"/>
  </r>
  <r>
    <x v="2"/>
    <x v="1"/>
    <x v="0"/>
    <x v="1"/>
    <x v="0"/>
  </r>
  <r>
    <x v="2"/>
    <x v="1"/>
    <x v="31"/>
    <x v="52"/>
    <x v="0"/>
  </r>
  <r>
    <x v="2"/>
    <x v="0"/>
    <x v="10"/>
    <x v="291"/>
    <x v="0"/>
  </r>
  <r>
    <x v="2"/>
    <x v="0"/>
    <x v="1"/>
    <x v="122"/>
    <x v="0"/>
  </r>
  <r>
    <x v="2"/>
    <x v="0"/>
    <x v="1"/>
    <x v="292"/>
    <x v="0"/>
  </r>
  <r>
    <x v="2"/>
    <x v="0"/>
    <x v="21"/>
    <x v="293"/>
    <x v="0"/>
  </r>
  <r>
    <x v="2"/>
    <x v="0"/>
    <x v="21"/>
    <x v="294"/>
    <x v="0"/>
  </r>
  <r>
    <x v="2"/>
    <x v="1"/>
    <x v="0"/>
    <x v="176"/>
    <x v="0"/>
  </r>
  <r>
    <x v="2"/>
    <x v="1"/>
    <x v="0"/>
    <x v="73"/>
    <x v="0"/>
  </r>
  <r>
    <x v="2"/>
    <x v="0"/>
    <x v="10"/>
    <x v="295"/>
    <x v="0"/>
  </r>
  <r>
    <x v="2"/>
    <x v="1"/>
    <x v="10"/>
    <x v="296"/>
    <x v="0"/>
  </r>
  <r>
    <x v="2"/>
    <x v="0"/>
    <x v="10"/>
    <x v="289"/>
    <x v="0"/>
  </r>
  <r>
    <x v="2"/>
    <x v="1"/>
    <x v="0"/>
    <x v="297"/>
    <x v="0"/>
  </r>
  <r>
    <x v="2"/>
    <x v="0"/>
    <x v="5"/>
    <x v="228"/>
    <x v="0"/>
  </r>
  <r>
    <x v="2"/>
    <x v="0"/>
    <x v="5"/>
    <x v="298"/>
    <x v="0"/>
  </r>
  <r>
    <x v="2"/>
    <x v="0"/>
    <x v="5"/>
    <x v="299"/>
    <x v="0"/>
  </r>
  <r>
    <x v="2"/>
    <x v="0"/>
    <x v="10"/>
    <x v="279"/>
    <x v="0"/>
  </r>
  <r>
    <x v="2"/>
    <x v="0"/>
    <x v="10"/>
    <x v="300"/>
    <x v="0"/>
  </r>
  <r>
    <x v="2"/>
    <x v="0"/>
    <x v="10"/>
    <x v="218"/>
    <x v="0"/>
  </r>
  <r>
    <x v="2"/>
    <x v="0"/>
    <x v="10"/>
    <x v="301"/>
    <x v="0"/>
  </r>
  <r>
    <x v="2"/>
    <x v="0"/>
    <x v="10"/>
    <x v="288"/>
    <x v="0"/>
  </r>
  <r>
    <x v="2"/>
    <x v="0"/>
    <x v="10"/>
    <x v="279"/>
    <x v="0"/>
  </r>
  <r>
    <x v="2"/>
    <x v="1"/>
    <x v="4"/>
    <x v="263"/>
    <x v="0"/>
  </r>
  <r>
    <x v="2"/>
    <x v="1"/>
    <x v="4"/>
    <x v="264"/>
    <x v="0"/>
  </r>
  <r>
    <x v="2"/>
    <x v="0"/>
    <x v="5"/>
    <x v="298"/>
    <x v="0"/>
  </r>
  <r>
    <x v="2"/>
    <x v="0"/>
    <x v="5"/>
    <x v="299"/>
    <x v="0"/>
  </r>
  <r>
    <x v="2"/>
    <x v="0"/>
    <x v="10"/>
    <x v="276"/>
    <x v="0"/>
  </r>
  <r>
    <x v="2"/>
    <x v="0"/>
    <x v="10"/>
    <x v="229"/>
    <x v="0"/>
  </r>
  <r>
    <x v="2"/>
    <x v="1"/>
    <x v="0"/>
    <x v="280"/>
    <x v="0"/>
  </r>
  <r>
    <x v="2"/>
    <x v="0"/>
    <x v="10"/>
    <x v="300"/>
    <x v="0"/>
  </r>
  <r>
    <x v="2"/>
    <x v="1"/>
    <x v="10"/>
    <x v="282"/>
    <x v="0"/>
  </r>
  <r>
    <x v="2"/>
    <x v="1"/>
    <x v="10"/>
    <x v="283"/>
    <x v="0"/>
  </r>
  <r>
    <x v="2"/>
    <x v="1"/>
    <x v="10"/>
    <x v="176"/>
    <x v="0"/>
  </r>
  <r>
    <x v="2"/>
    <x v="2"/>
    <x v="4"/>
    <x v="302"/>
    <x v="0"/>
  </r>
  <r>
    <x v="2"/>
    <x v="1"/>
    <x v="10"/>
    <x v="73"/>
    <x v="0"/>
  </r>
  <r>
    <x v="2"/>
    <x v="0"/>
    <x v="33"/>
    <x v="303"/>
    <x v="0"/>
  </r>
  <r>
    <x v="2"/>
    <x v="3"/>
    <x v="13"/>
    <x v="304"/>
    <x v="0"/>
  </r>
  <r>
    <x v="2"/>
    <x v="0"/>
    <x v="4"/>
    <x v="56"/>
    <x v="0"/>
  </r>
  <r>
    <x v="2"/>
    <x v="2"/>
    <x v="19"/>
    <x v="9"/>
    <x v="0"/>
  </r>
  <r>
    <x v="2"/>
    <x v="0"/>
    <x v="46"/>
    <x v="305"/>
    <x v="0"/>
  </r>
  <r>
    <x v="2"/>
    <x v="1"/>
    <x v="10"/>
    <x v="47"/>
    <x v="0"/>
  </r>
  <r>
    <x v="2"/>
    <x v="1"/>
    <x v="47"/>
    <x v="279"/>
    <x v="0"/>
  </r>
  <r>
    <x v="2"/>
    <x v="0"/>
    <x v="7"/>
    <x v="306"/>
    <x v="0"/>
  </r>
  <r>
    <x v="2"/>
    <x v="0"/>
    <x v="0"/>
    <x v="307"/>
    <x v="0"/>
  </r>
  <r>
    <x v="2"/>
    <x v="0"/>
    <x v="17"/>
    <x v="308"/>
    <x v="0"/>
  </r>
  <r>
    <x v="2"/>
    <x v="2"/>
    <x v="28"/>
    <x v="28"/>
    <x v="0"/>
  </r>
  <r>
    <x v="2"/>
    <x v="0"/>
    <x v="10"/>
    <x v="265"/>
    <x v="0"/>
  </r>
  <r>
    <x v="2"/>
    <x v="2"/>
    <x v="0"/>
    <x v="306"/>
    <x v="0"/>
  </r>
  <r>
    <x v="2"/>
    <x v="1"/>
    <x v="20"/>
    <x v="309"/>
    <x v="0"/>
  </r>
  <r>
    <x v="2"/>
    <x v="2"/>
    <x v="10"/>
    <x v="56"/>
    <x v="0"/>
  </r>
  <r>
    <x v="2"/>
    <x v="1"/>
    <x v="14"/>
    <x v="126"/>
    <x v="0"/>
  </r>
  <r>
    <x v="2"/>
    <x v="1"/>
    <x v="0"/>
    <x v="310"/>
    <x v="0"/>
  </r>
  <r>
    <x v="2"/>
    <x v="1"/>
    <x v="10"/>
    <x v="28"/>
    <x v="0"/>
  </r>
  <r>
    <x v="2"/>
    <x v="1"/>
    <x v="0"/>
    <x v="75"/>
    <x v="0"/>
  </r>
  <r>
    <x v="2"/>
    <x v="0"/>
    <x v="5"/>
    <x v="8"/>
    <x v="0"/>
  </r>
  <r>
    <x v="2"/>
    <x v="0"/>
    <x v="5"/>
    <x v="102"/>
    <x v="0"/>
  </r>
  <r>
    <x v="2"/>
    <x v="1"/>
    <x v="0"/>
    <x v="116"/>
    <x v="0"/>
  </r>
  <r>
    <x v="2"/>
    <x v="1"/>
    <x v="0"/>
    <x v="75"/>
    <x v="0"/>
  </r>
  <r>
    <x v="2"/>
    <x v="0"/>
    <x v="0"/>
    <x v="311"/>
    <x v="0"/>
  </r>
  <r>
    <x v="2"/>
    <x v="0"/>
    <x v="0"/>
    <x v="301"/>
    <x v="0"/>
  </r>
  <r>
    <x v="2"/>
    <x v="1"/>
    <x v="0"/>
    <x v="312"/>
    <x v="0"/>
  </r>
  <r>
    <x v="2"/>
    <x v="1"/>
    <x v="4"/>
    <x v="116"/>
    <x v="0"/>
  </r>
  <r>
    <x v="2"/>
    <x v="0"/>
    <x v="0"/>
    <x v="105"/>
    <x v="0"/>
  </r>
  <r>
    <x v="2"/>
    <x v="0"/>
    <x v="0"/>
    <x v="56"/>
    <x v="0"/>
  </r>
  <r>
    <x v="2"/>
    <x v="1"/>
    <x v="4"/>
    <x v="56"/>
    <x v="0"/>
  </r>
  <r>
    <x v="2"/>
    <x v="1"/>
    <x v="4"/>
    <x v="313"/>
    <x v="0"/>
  </r>
  <r>
    <x v="2"/>
    <x v="3"/>
    <x v="10"/>
    <x v="314"/>
    <x v="0"/>
  </r>
  <r>
    <x v="2"/>
    <x v="3"/>
    <x v="10"/>
    <x v="315"/>
    <x v="0"/>
  </r>
  <r>
    <x v="2"/>
    <x v="1"/>
    <x v="10"/>
    <x v="316"/>
    <x v="0"/>
  </r>
  <r>
    <x v="2"/>
    <x v="1"/>
    <x v="4"/>
    <x v="56"/>
    <x v="0"/>
  </r>
  <r>
    <x v="2"/>
    <x v="1"/>
    <x v="0"/>
    <x v="130"/>
    <x v="0"/>
  </r>
  <r>
    <x v="2"/>
    <x v="2"/>
    <x v="0"/>
    <x v="28"/>
    <x v="0"/>
  </r>
  <r>
    <x v="2"/>
    <x v="0"/>
    <x v="0"/>
    <x v="28"/>
    <x v="0"/>
  </r>
  <r>
    <x v="2"/>
    <x v="2"/>
    <x v="34"/>
    <x v="317"/>
    <x v="0"/>
  </r>
  <r>
    <x v="2"/>
    <x v="1"/>
    <x v="22"/>
    <x v="105"/>
    <x v="0"/>
  </r>
  <r>
    <x v="2"/>
    <x v="0"/>
    <x v="40"/>
    <x v="90"/>
    <x v="0"/>
  </r>
  <r>
    <x v="2"/>
    <x v="0"/>
    <x v="0"/>
    <x v="318"/>
    <x v="0"/>
  </r>
  <r>
    <x v="2"/>
    <x v="1"/>
    <x v="33"/>
    <x v="303"/>
    <x v="0"/>
  </r>
  <r>
    <x v="2"/>
    <x v="1"/>
    <x v="0"/>
    <x v="28"/>
    <x v="0"/>
  </r>
  <r>
    <x v="2"/>
    <x v="0"/>
    <x v="1"/>
    <x v="121"/>
    <x v="0"/>
  </r>
  <r>
    <x v="2"/>
    <x v="2"/>
    <x v="10"/>
    <x v="319"/>
    <x v="0"/>
  </r>
  <r>
    <x v="2"/>
    <x v="1"/>
    <x v="0"/>
    <x v="134"/>
    <x v="0"/>
  </r>
  <r>
    <x v="2"/>
    <x v="1"/>
    <x v="14"/>
    <x v="320"/>
    <x v="0"/>
  </r>
  <r>
    <x v="2"/>
    <x v="2"/>
    <x v="0"/>
    <x v="321"/>
    <x v="0"/>
  </r>
  <r>
    <x v="2"/>
    <x v="1"/>
    <x v="4"/>
    <x v="322"/>
    <x v="0"/>
  </r>
  <r>
    <x v="2"/>
    <x v="0"/>
    <x v="22"/>
    <x v="299"/>
    <x v="0"/>
  </r>
  <r>
    <x v="2"/>
    <x v="2"/>
    <x v="0"/>
    <x v="323"/>
    <x v="0"/>
  </r>
  <r>
    <x v="2"/>
    <x v="0"/>
    <x v="4"/>
    <x v="324"/>
    <x v="0"/>
  </r>
  <r>
    <x v="2"/>
    <x v="1"/>
    <x v="10"/>
    <x v="24"/>
    <x v="0"/>
  </r>
  <r>
    <x v="2"/>
    <x v="2"/>
    <x v="0"/>
    <x v="325"/>
    <x v="0"/>
  </r>
  <r>
    <x v="2"/>
    <x v="0"/>
    <x v="34"/>
    <x v="90"/>
    <x v="0"/>
  </r>
  <r>
    <x v="2"/>
    <x v="0"/>
    <x v="14"/>
    <x v="326"/>
    <x v="0"/>
  </r>
  <r>
    <x v="2"/>
    <x v="2"/>
    <x v="14"/>
    <x v="56"/>
    <x v="0"/>
  </r>
  <r>
    <x v="2"/>
    <x v="0"/>
    <x v="25"/>
    <x v="327"/>
    <x v="0"/>
  </r>
  <r>
    <x v="2"/>
    <x v="2"/>
    <x v="29"/>
    <x v="4"/>
    <x v="0"/>
  </r>
  <r>
    <x v="2"/>
    <x v="0"/>
    <x v="7"/>
    <x v="328"/>
    <x v="0"/>
  </r>
  <r>
    <x v="2"/>
    <x v="2"/>
    <x v="10"/>
    <x v="313"/>
    <x v="0"/>
  </r>
  <r>
    <x v="2"/>
    <x v="1"/>
    <x v="4"/>
    <x v="329"/>
    <x v="0"/>
  </r>
  <r>
    <x v="2"/>
    <x v="2"/>
    <x v="24"/>
    <x v="3"/>
    <x v="0"/>
  </r>
  <r>
    <x v="2"/>
    <x v="0"/>
    <x v="0"/>
    <x v="330"/>
    <x v="0"/>
  </r>
  <r>
    <x v="2"/>
    <x v="1"/>
    <x v="21"/>
    <x v="331"/>
    <x v="0"/>
  </r>
  <r>
    <x v="2"/>
    <x v="0"/>
    <x v="10"/>
    <x v="332"/>
    <x v="0"/>
  </r>
  <r>
    <x v="2"/>
    <x v="0"/>
    <x v="0"/>
    <x v="333"/>
    <x v="0"/>
  </r>
  <r>
    <x v="2"/>
    <x v="1"/>
    <x v="25"/>
    <x v="334"/>
    <x v="0"/>
  </r>
  <r>
    <x v="2"/>
    <x v="0"/>
    <x v="0"/>
    <x v="335"/>
    <x v="0"/>
  </r>
  <r>
    <x v="2"/>
    <x v="2"/>
    <x v="19"/>
    <x v="38"/>
    <x v="0"/>
  </r>
  <r>
    <x v="2"/>
    <x v="0"/>
    <x v="5"/>
    <x v="3"/>
    <x v="0"/>
  </r>
  <r>
    <x v="2"/>
    <x v="1"/>
    <x v="48"/>
    <x v="336"/>
    <x v="0"/>
  </r>
  <r>
    <x v="2"/>
    <x v="0"/>
    <x v="0"/>
    <x v="8"/>
    <x v="0"/>
  </r>
  <r>
    <x v="2"/>
    <x v="1"/>
    <x v="25"/>
    <x v="337"/>
    <x v="0"/>
  </r>
  <r>
    <x v="2"/>
    <x v="0"/>
    <x v="0"/>
    <x v="338"/>
    <x v="0"/>
  </r>
  <r>
    <x v="2"/>
    <x v="1"/>
    <x v="5"/>
    <x v="8"/>
    <x v="0"/>
  </r>
  <r>
    <x v="2"/>
    <x v="1"/>
    <x v="5"/>
    <x v="28"/>
    <x v="0"/>
  </r>
  <r>
    <x v="2"/>
    <x v="1"/>
    <x v="5"/>
    <x v="233"/>
    <x v="0"/>
  </r>
  <r>
    <x v="2"/>
    <x v="0"/>
    <x v="5"/>
    <x v="14"/>
    <x v="0"/>
  </r>
  <r>
    <x v="2"/>
    <x v="0"/>
    <x v="5"/>
    <x v="90"/>
    <x v="0"/>
  </r>
  <r>
    <x v="2"/>
    <x v="1"/>
    <x v="4"/>
    <x v="339"/>
    <x v="0"/>
  </r>
  <r>
    <x v="2"/>
    <x v="1"/>
    <x v="4"/>
    <x v="340"/>
    <x v="0"/>
  </r>
  <r>
    <x v="2"/>
    <x v="1"/>
    <x v="38"/>
    <x v="341"/>
    <x v="0"/>
  </r>
  <r>
    <x v="2"/>
    <x v="1"/>
    <x v="38"/>
    <x v="342"/>
    <x v="0"/>
  </r>
  <r>
    <x v="2"/>
    <x v="1"/>
    <x v="5"/>
    <x v="240"/>
    <x v="0"/>
  </r>
  <r>
    <x v="2"/>
    <x v="1"/>
    <x v="10"/>
    <x v="211"/>
    <x v="0"/>
  </r>
  <r>
    <x v="2"/>
    <x v="0"/>
    <x v="0"/>
    <x v="343"/>
    <x v="0"/>
  </r>
  <r>
    <x v="2"/>
    <x v="0"/>
    <x v="0"/>
    <x v="213"/>
    <x v="0"/>
  </r>
  <r>
    <x v="2"/>
    <x v="1"/>
    <x v="5"/>
    <x v="284"/>
    <x v="0"/>
  </r>
  <r>
    <x v="2"/>
    <x v="1"/>
    <x v="5"/>
    <x v="285"/>
    <x v="0"/>
  </r>
  <r>
    <x v="2"/>
    <x v="0"/>
    <x v="10"/>
    <x v="344"/>
    <x v="0"/>
  </r>
  <r>
    <x v="2"/>
    <x v="0"/>
    <x v="10"/>
    <x v="345"/>
    <x v="0"/>
  </r>
  <r>
    <x v="2"/>
    <x v="1"/>
    <x v="10"/>
    <x v="192"/>
    <x v="0"/>
  </r>
  <r>
    <x v="2"/>
    <x v="1"/>
    <x v="10"/>
    <x v="24"/>
    <x v="0"/>
  </r>
  <r>
    <x v="2"/>
    <x v="1"/>
    <x v="10"/>
    <x v="346"/>
    <x v="0"/>
  </r>
  <r>
    <x v="2"/>
    <x v="1"/>
    <x v="10"/>
    <x v="192"/>
    <x v="0"/>
  </r>
  <r>
    <x v="2"/>
    <x v="1"/>
    <x v="5"/>
    <x v="347"/>
    <x v="0"/>
  </r>
  <r>
    <x v="2"/>
    <x v="1"/>
    <x v="10"/>
    <x v="122"/>
    <x v="0"/>
  </r>
  <r>
    <x v="2"/>
    <x v="1"/>
    <x v="0"/>
    <x v="348"/>
    <x v="0"/>
  </r>
  <r>
    <x v="2"/>
    <x v="1"/>
    <x v="0"/>
    <x v="297"/>
    <x v="0"/>
  </r>
  <r>
    <x v="2"/>
    <x v="1"/>
    <x v="0"/>
    <x v="349"/>
    <x v="0"/>
  </r>
  <r>
    <x v="2"/>
    <x v="1"/>
    <x v="0"/>
    <x v="126"/>
    <x v="0"/>
  </r>
  <r>
    <x v="2"/>
    <x v="1"/>
    <x v="10"/>
    <x v="350"/>
    <x v="0"/>
  </r>
  <r>
    <x v="2"/>
    <x v="1"/>
    <x v="10"/>
    <x v="122"/>
    <x v="0"/>
  </r>
  <r>
    <x v="2"/>
    <x v="1"/>
    <x v="10"/>
    <x v="277"/>
    <x v="0"/>
  </r>
  <r>
    <x v="2"/>
    <x v="1"/>
    <x v="10"/>
    <x v="351"/>
    <x v="0"/>
  </r>
  <r>
    <x v="2"/>
    <x v="1"/>
    <x v="0"/>
    <x v="348"/>
    <x v="0"/>
  </r>
  <r>
    <x v="2"/>
    <x v="1"/>
    <x v="0"/>
    <x v="297"/>
    <x v="0"/>
  </r>
  <r>
    <x v="2"/>
    <x v="1"/>
    <x v="43"/>
    <x v="348"/>
    <x v="0"/>
  </r>
  <r>
    <x v="2"/>
    <x v="1"/>
    <x v="43"/>
    <x v="352"/>
    <x v="0"/>
  </r>
  <r>
    <x v="2"/>
    <x v="1"/>
    <x v="10"/>
    <x v="353"/>
    <x v="0"/>
  </r>
  <r>
    <x v="2"/>
    <x v="1"/>
    <x v="10"/>
    <x v="354"/>
    <x v="0"/>
  </r>
  <r>
    <x v="2"/>
    <x v="1"/>
    <x v="5"/>
    <x v="355"/>
    <x v="0"/>
  </r>
  <r>
    <x v="2"/>
    <x v="1"/>
    <x v="10"/>
    <x v="356"/>
    <x v="0"/>
  </r>
  <r>
    <x v="2"/>
    <x v="1"/>
    <x v="5"/>
    <x v="81"/>
    <x v="0"/>
  </r>
  <r>
    <x v="2"/>
    <x v="0"/>
    <x v="5"/>
    <x v="227"/>
    <x v="0"/>
  </r>
  <r>
    <x v="2"/>
    <x v="1"/>
    <x v="5"/>
    <x v="73"/>
    <x v="0"/>
  </r>
  <r>
    <x v="2"/>
    <x v="1"/>
    <x v="0"/>
    <x v="75"/>
    <x v="0"/>
  </r>
  <r>
    <x v="2"/>
    <x v="1"/>
    <x v="0"/>
    <x v="316"/>
    <x v="0"/>
  </r>
  <r>
    <x v="2"/>
    <x v="1"/>
    <x v="0"/>
    <x v="75"/>
    <x v="0"/>
  </r>
  <r>
    <x v="2"/>
    <x v="1"/>
    <x v="5"/>
    <x v="28"/>
    <x v="0"/>
  </r>
  <r>
    <x v="2"/>
    <x v="1"/>
    <x v="5"/>
    <x v="357"/>
    <x v="0"/>
  </r>
  <r>
    <x v="2"/>
    <x v="1"/>
    <x v="0"/>
    <x v="316"/>
    <x v="0"/>
  </r>
  <r>
    <x v="2"/>
    <x v="1"/>
    <x v="0"/>
    <x v="75"/>
    <x v="0"/>
  </r>
  <r>
    <x v="2"/>
    <x v="1"/>
    <x v="0"/>
    <x v="316"/>
    <x v="0"/>
  </r>
  <r>
    <x v="2"/>
    <x v="1"/>
    <x v="5"/>
    <x v="358"/>
    <x v="0"/>
  </r>
  <r>
    <x v="2"/>
    <x v="1"/>
    <x v="10"/>
    <x v="28"/>
    <x v="0"/>
  </r>
  <r>
    <x v="2"/>
    <x v="1"/>
    <x v="10"/>
    <x v="359"/>
    <x v="0"/>
  </r>
  <r>
    <x v="2"/>
    <x v="1"/>
    <x v="5"/>
    <x v="225"/>
    <x v="0"/>
  </r>
  <r>
    <x v="2"/>
    <x v="1"/>
    <x v="5"/>
    <x v="224"/>
    <x v="0"/>
  </r>
  <r>
    <x v="2"/>
    <x v="1"/>
    <x v="10"/>
    <x v="236"/>
    <x v="0"/>
  </r>
  <r>
    <x v="2"/>
    <x v="1"/>
    <x v="10"/>
    <x v="237"/>
    <x v="0"/>
  </r>
  <r>
    <x v="2"/>
    <x v="1"/>
    <x v="5"/>
    <x v="47"/>
    <x v="0"/>
  </r>
  <r>
    <x v="2"/>
    <x v="1"/>
    <x v="5"/>
    <x v="360"/>
    <x v="0"/>
  </r>
  <r>
    <x v="2"/>
    <x v="0"/>
    <x v="5"/>
    <x v="231"/>
    <x v="0"/>
  </r>
  <r>
    <x v="2"/>
    <x v="1"/>
    <x v="0"/>
    <x v="75"/>
    <x v="0"/>
  </r>
  <r>
    <x v="2"/>
    <x v="1"/>
    <x v="5"/>
    <x v="222"/>
    <x v="0"/>
  </r>
  <r>
    <x v="2"/>
    <x v="1"/>
    <x v="5"/>
    <x v="52"/>
    <x v="0"/>
  </r>
  <r>
    <x v="2"/>
    <x v="1"/>
    <x v="38"/>
    <x v="361"/>
    <x v="0"/>
  </r>
  <r>
    <x v="2"/>
    <x v="1"/>
    <x v="38"/>
    <x v="362"/>
    <x v="0"/>
  </r>
  <r>
    <x v="2"/>
    <x v="1"/>
    <x v="0"/>
    <x v="130"/>
    <x v="0"/>
  </r>
  <r>
    <x v="2"/>
    <x v="1"/>
    <x v="0"/>
    <x v="4"/>
    <x v="0"/>
  </r>
  <r>
    <x v="2"/>
    <x v="1"/>
    <x v="35"/>
    <x v="363"/>
    <x v="0"/>
  </r>
  <r>
    <x v="2"/>
    <x v="1"/>
    <x v="35"/>
    <x v="245"/>
    <x v="0"/>
  </r>
  <r>
    <x v="2"/>
    <x v="1"/>
    <x v="0"/>
    <x v="316"/>
    <x v="0"/>
  </r>
  <r>
    <x v="2"/>
    <x v="1"/>
    <x v="5"/>
    <x v="81"/>
    <x v="0"/>
  </r>
  <r>
    <x v="2"/>
    <x v="0"/>
    <x v="0"/>
    <x v="122"/>
    <x v="0"/>
  </r>
  <r>
    <x v="2"/>
    <x v="0"/>
    <x v="0"/>
    <x v="192"/>
    <x v="0"/>
  </r>
  <r>
    <x v="2"/>
    <x v="2"/>
    <x v="5"/>
    <x v="364"/>
    <x v="0"/>
  </r>
  <r>
    <x v="2"/>
    <x v="2"/>
    <x v="5"/>
    <x v="365"/>
    <x v="0"/>
  </r>
  <r>
    <x v="2"/>
    <x v="1"/>
    <x v="10"/>
    <x v="366"/>
    <x v="0"/>
  </r>
  <r>
    <x v="2"/>
    <x v="1"/>
    <x v="10"/>
    <x v="367"/>
    <x v="0"/>
  </r>
  <r>
    <x v="2"/>
    <x v="1"/>
    <x v="5"/>
    <x v="368"/>
    <x v="0"/>
  </r>
  <r>
    <x v="2"/>
    <x v="1"/>
    <x v="5"/>
    <x v="4"/>
    <x v="0"/>
  </r>
  <r>
    <x v="2"/>
    <x v="0"/>
    <x v="18"/>
    <x v="105"/>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7">
  <r>
    <x v="0"/>
    <x v="0"/>
    <x v="0"/>
    <x v="0"/>
    <x v="0"/>
    <x v="0"/>
    <x v="0"/>
    <x v="0"/>
    <x v="0"/>
    <x v="0"/>
  </r>
  <r>
    <x v="0"/>
    <x v="1"/>
    <x v="0"/>
    <x v="1"/>
    <x v="1"/>
    <x v="1"/>
    <x v="0"/>
    <x v="1"/>
    <x v="1"/>
    <x v="0"/>
  </r>
  <r>
    <x v="0"/>
    <x v="1"/>
    <x v="0"/>
    <x v="2"/>
    <x v="2"/>
    <x v="2"/>
    <x v="1"/>
    <x v="2"/>
    <x v="2"/>
    <x v="0"/>
  </r>
  <r>
    <x v="0"/>
    <x v="0"/>
    <x v="0"/>
    <x v="3"/>
    <x v="3"/>
    <x v="3"/>
    <x v="0"/>
    <x v="3"/>
    <x v="1"/>
    <x v="0"/>
  </r>
  <r>
    <x v="0"/>
    <x v="1"/>
    <x v="0"/>
    <x v="4"/>
    <x v="4"/>
    <x v="4"/>
    <x v="1"/>
    <x v="4"/>
    <x v="0"/>
    <x v="0"/>
  </r>
  <r>
    <x v="0"/>
    <x v="2"/>
    <x v="0"/>
    <x v="5"/>
    <x v="5"/>
    <x v="4"/>
    <x v="2"/>
    <x v="4"/>
    <x v="0"/>
    <x v="0"/>
  </r>
  <r>
    <x v="0"/>
    <x v="1"/>
    <x v="0"/>
    <x v="6"/>
    <x v="6"/>
    <x v="4"/>
    <x v="2"/>
    <x v="4"/>
    <x v="1"/>
    <x v="0"/>
  </r>
  <r>
    <x v="0"/>
    <x v="0"/>
    <x v="0"/>
    <x v="0"/>
    <x v="7"/>
    <x v="5"/>
    <x v="1"/>
    <x v="5"/>
    <x v="0"/>
    <x v="0"/>
  </r>
  <r>
    <x v="0"/>
    <x v="0"/>
    <x v="0"/>
    <x v="7"/>
    <x v="8"/>
    <x v="4"/>
    <x v="2"/>
    <x v="4"/>
    <x v="0"/>
    <x v="0"/>
  </r>
  <r>
    <x v="0"/>
    <x v="1"/>
    <x v="0"/>
    <x v="8"/>
    <x v="9"/>
    <x v="6"/>
    <x v="1"/>
    <x v="6"/>
    <x v="1"/>
    <x v="0"/>
  </r>
  <r>
    <x v="0"/>
    <x v="2"/>
    <x v="0"/>
    <x v="0"/>
    <x v="10"/>
    <x v="7"/>
    <x v="0"/>
    <x v="7"/>
    <x v="1"/>
    <x v="0"/>
  </r>
  <r>
    <x v="0"/>
    <x v="0"/>
    <x v="0"/>
    <x v="0"/>
    <x v="11"/>
    <x v="8"/>
    <x v="0"/>
    <x v="8"/>
    <x v="0"/>
    <x v="0"/>
  </r>
  <r>
    <x v="0"/>
    <x v="2"/>
    <x v="0"/>
    <x v="0"/>
    <x v="12"/>
    <x v="7"/>
    <x v="0"/>
    <x v="7"/>
    <x v="2"/>
    <x v="0"/>
  </r>
  <r>
    <x v="0"/>
    <x v="0"/>
    <x v="0"/>
    <x v="9"/>
    <x v="13"/>
    <x v="4"/>
    <x v="2"/>
    <x v="4"/>
    <x v="0"/>
    <x v="0"/>
  </r>
  <r>
    <x v="0"/>
    <x v="0"/>
    <x v="0"/>
    <x v="5"/>
    <x v="14"/>
    <x v="4"/>
    <x v="2"/>
    <x v="4"/>
    <x v="0"/>
    <x v="0"/>
  </r>
  <r>
    <x v="0"/>
    <x v="0"/>
    <x v="0"/>
    <x v="5"/>
    <x v="15"/>
    <x v="9"/>
    <x v="1"/>
    <x v="9"/>
    <x v="0"/>
    <x v="0"/>
  </r>
  <r>
    <x v="0"/>
    <x v="2"/>
    <x v="0"/>
    <x v="10"/>
    <x v="16"/>
    <x v="1"/>
    <x v="2"/>
    <x v="1"/>
    <x v="1"/>
    <x v="0"/>
  </r>
  <r>
    <x v="0"/>
    <x v="1"/>
    <x v="0"/>
    <x v="2"/>
    <x v="17"/>
    <x v="10"/>
    <x v="2"/>
    <x v="2"/>
    <x v="1"/>
    <x v="0"/>
  </r>
  <r>
    <x v="0"/>
    <x v="2"/>
    <x v="0"/>
    <x v="11"/>
    <x v="18"/>
    <x v="8"/>
    <x v="1"/>
    <x v="8"/>
    <x v="2"/>
    <x v="0"/>
  </r>
  <r>
    <x v="0"/>
    <x v="0"/>
    <x v="0"/>
    <x v="8"/>
    <x v="19"/>
    <x v="11"/>
    <x v="2"/>
    <x v="4"/>
    <x v="2"/>
    <x v="0"/>
  </r>
  <r>
    <x v="0"/>
    <x v="0"/>
    <x v="0"/>
    <x v="4"/>
    <x v="20"/>
    <x v="12"/>
    <x v="0"/>
    <x v="10"/>
    <x v="2"/>
    <x v="0"/>
  </r>
  <r>
    <x v="0"/>
    <x v="0"/>
    <x v="0"/>
    <x v="3"/>
    <x v="21"/>
    <x v="8"/>
    <x v="2"/>
    <x v="8"/>
    <x v="0"/>
    <x v="0"/>
  </r>
  <r>
    <x v="0"/>
    <x v="1"/>
    <x v="0"/>
    <x v="10"/>
    <x v="22"/>
    <x v="13"/>
    <x v="1"/>
    <x v="11"/>
    <x v="0"/>
    <x v="0"/>
  </r>
  <r>
    <x v="0"/>
    <x v="0"/>
    <x v="0"/>
    <x v="12"/>
    <x v="23"/>
    <x v="4"/>
    <x v="0"/>
    <x v="4"/>
    <x v="2"/>
    <x v="0"/>
  </r>
  <r>
    <x v="0"/>
    <x v="0"/>
    <x v="0"/>
    <x v="6"/>
    <x v="24"/>
    <x v="14"/>
    <x v="0"/>
    <x v="12"/>
    <x v="0"/>
    <x v="0"/>
  </r>
  <r>
    <x v="0"/>
    <x v="3"/>
    <x v="0"/>
    <x v="13"/>
    <x v="25"/>
    <x v="4"/>
    <x v="2"/>
    <x v="4"/>
    <x v="0"/>
    <x v="0"/>
  </r>
  <r>
    <x v="0"/>
    <x v="2"/>
    <x v="0"/>
    <x v="14"/>
    <x v="26"/>
    <x v="15"/>
    <x v="1"/>
    <x v="13"/>
    <x v="0"/>
    <x v="0"/>
  </r>
  <r>
    <x v="0"/>
    <x v="1"/>
    <x v="0"/>
    <x v="10"/>
    <x v="27"/>
    <x v="16"/>
    <x v="0"/>
    <x v="14"/>
    <x v="1"/>
    <x v="0"/>
  </r>
  <r>
    <x v="0"/>
    <x v="2"/>
    <x v="1"/>
    <x v="7"/>
    <x v="28"/>
    <x v="4"/>
    <x v="2"/>
    <x v="4"/>
    <x v="0"/>
    <x v="0"/>
  </r>
  <r>
    <x v="0"/>
    <x v="1"/>
    <x v="0"/>
    <x v="15"/>
    <x v="29"/>
    <x v="17"/>
    <x v="1"/>
    <x v="15"/>
    <x v="0"/>
    <x v="0"/>
  </r>
  <r>
    <x v="0"/>
    <x v="0"/>
    <x v="0"/>
    <x v="16"/>
    <x v="30"/>
    <x v="0"/>
    <x v="2"/>
    <x v="0"/>
    <x v="1"/>
    <x v="0"/>
  </r>
  <r>
    <x v="0"/>
    <x v="2"/>
    <x v="0"/>
    <x v="2"/>
    <x v="31"/>
    <x v="4"/>
    <x v="2"/>
    <x v="4"/>
    <x v="0"/>
    <x v="0"/>
  </r>
  <r>
    <x v="0"/>
    <x v="1"/>
    <x v="0"/>
    <x v="0"/>
    <x v="32"/>
    <x v="13"/>
    <x v="2"/>
    <x v="4"/>
    <x v="0"/>
    <x v="0"/>
  </r>
  <r>
    <x v="0"/>
    <x v="0"/>
    <x v="0"/>
    <x v="14"/>
    <x v="33"/>
    <x v="4"/>
    <x v="0"/>
    <x v="4"/>
    <x v="2"/>
    <x v="0"/>
  </r>
  <r>
    <x v="0"/>
    <x v="0"/>
    <x v="0"/>
    <x v="5"/>
    <x v="34"/>
    <x v="7"/>
    <x v="1"/>
    <x v="7"/>
    <x v="0"/>
    <x v="0"/>
  </r>
  <r>
    <x v="0"/>
    <x v="0"/>
    <x v="0"/>
    <x v="10"/>
    <x v="35"/>
    <x v="18"/>
    <x v="1"/>
    <x v="16"/>
    <x v="0"/>
    <x v="0"/>
  </r>
  <r>
    <x v="0"/>
    <x v="0"/>
    <x v="0"/>
    <x v="11"/>
    <x v="36"/>
    <x v="4"/>
    <x v="2"/>
    <x v="4"/>
    <x v="0"/>
    <x v="0"/>
  </r>
  <r>
    <x v="0"/>
    <x v="2"/>
    <x v="0"/>
    <x v="4"/>
    <x v="37"/>
    <x v="4"/>
    <x v="1"/>
    <x v="4"/>
    <x v="0"/>
    <x v="0"/>
  </r>
  <r>
    <x v="0"/>
    <x v="2"/>
    <x v="0"/>
    <x v="5"/>
    <x v="38"/>
    <x v="19"/>
    <x v="2"/>
    <x v="17"/>
    <x v="1"/>
    <x v="0"/>
  </r>
  <r>
    <x v="0"/>
    <x v="2"/>
    <x v="0"/>
    <x v="4"/>
    <x v="39"/>
    <x v="4"/>
    <x v="2"/>
    <x v="4"/>
    <x v="1"/>
    <x v="0"/>
  </r>
  <r>
    <x v="0"/>
    <x v="0"/>
    <x v="0"/>
    <x v="0"/>
    <x v="40"/>
    <x v="20"/>
    <x v="2"/>
    <x v="4"/>
    <x v="1"/>
    <x v="0"/>
  </r>
  <r>
    <x v="0"/>
    <x v="3"/>
    <x v="0"/>
    <x v="16"/>
    <x v="0"/>
    <x v="21"/>
    <x v="1"/>
    <x v="18"/>
    <x v="0"/>
    <x v="0"/>
  </r>
  <r>
    <x v="0"/>
    <x v="0"/>
    <x v="0"/>
    <x v="17"/>
    <x v="41"/>
    <x v="11"/>
    <x v="0"/>
    <x v="19"/>
    <x v="2"/>
    <x v="0"/>
  </r>
  <r>
    <x v="0"/>
    <x v="0"/>
    <x v="0"/>
    <x v="10"/>
    <x v="42"/>
    <x v="4"/>
    <x v="2"/>
    <x v="4"/>
    <x v="0"/>
    <x v="0"/>
  </r>
  <r>
    <x v="0"/>
    <x v="0"/>
    <x v="0"/>
    <x v="10"/>
    <x v="43"/>
    <x v="2"/>
    <x v="1"/>
    <x v="2"/>
    <x v="0"/>
    <x v="0"/>
  </r>
  <r>
    <x v="0"/>
    <x v="2"/>
    <x v="2"/>
    <x v="4"/>
    <x v="44"/>
    <x v="0"/>
    <x v="2"/>
    <x v="0"/>
    <x v="1"/>
    <x v="0"/>
  </r>
  <r>
    <x v="0"/>
    <x v="0"/>
    <x v="0"/>
    <x v="0"/>
    <x v="45"/>
    <x v="2"/>
    <x v="2"/>
    <x v="2"/>
    <x v="1"/>
    <x v="0"/>
  </r>
  <r>
    <x v="0"/>
    <x v="1"/>
    <x v="0"/>
    <x v="10"/>
    <x v="46"/>
    <x v="4"/>
    <x v="2"/>
    <x v="4"/>
    <x v="0"/>
    <x v="0"/>
  </r>
  <r>
    <x v="0"/>
    <x v="0"/>
    <x v="0"/>
    <x v="0"/>
    <x v="47"/>
    <x v="4"/>
    <x v="2"/>
    <x v="4"/>
    <x v="0"/>
    <x v="0"/>
  </r>
  <r>
    <x v="0"/>
    <x v="0"/>
    <x v="0"/>
    <x v="10"/>
    <x v="48"/>
    <x v="7"/>
    <x v="1"/>
    <x v="7"/>
    <x v="0"/>
    <x v="0"/>
  </r>
  <r>
    <x v="0"/>
    <x v="2"/>
    <x v="0"/>
    <x v="5"/>
    <x v="21"/>
    <x v="8"/>
    <x v="0"/>
    <x v="8"/>
    <x v="1"/>
    <x v="0"/>
  </r>
  <r>
    <x v="0"/>
    <x v="2"/>
    <x v="0"/>
    <x v="5"/>
    <x v="49"/>
    <x v="4"/>
    <x v="2"/>
    <x v="4"/>
    <x v="0"/>
    <x v="0"/>
  </r>
  <r>
    <x v="0"/>
    <x v="2"/>
    <x v="0"/>
    <x v="18"/>
    <x v="50"/>
    <x v="22"/>
    <x v="1"/>
    <x v="20"/>
    <x v="1"/>
    <x v="0"/>
  </r>
  <r>
    <x v="0"/>
    <x v="2"/>
    <x v="0"/>
    <x v="10"/>
    <x v="51"/>
    <x v="9"/>
    <x v="2"/>
    <x v="0"/>
    <x v="0"/>
    <x v="0"/>
  </r>
  <r>
    <x v="0"/>
    <x v="1"/>
    <x v="3"/>
    <x v="19"/>
    <x v="52"/>
    <x v="23"/>
    <x v="2"/>
    <x v="4"/>
    <x v="1"/>
    <x v="0"/>
  </r>
  <r>
    <x v="0"/>
    <x v="1"/>
    <x v="0"/>
    <x v="20"/>
    <x v="53"/>
    <x v="0"/>
    <x v="2"/>
    <x v="0"/>
    <x v="2"/>
    <x v="0"/>
  </r>
  <r>
    <x v="0"/>
    <x v="0"/>
    <x v="0"/>
    <x v="0"/>
    <x v="54"/>
    <x v="21"/>
    <x v="2"/>
    <x v="18"/>
    <x v="2"/>
    <x v="0"/>
  </r>
  <r>
    <x v="0"/>
    <x v="0"/>
    <x v="0"/>
    <x v="0"/>
    <x v="55"/>
    <x v="4"/>
    <x v="2"/>
    <x v="4"/>
    <x v="2"/>
    <x v="0"/>
  </r>
  <r>
    <x v="0"/>
    <x v="1"/>
    <x v="0"/>
    <x v="0"/>
    <x v="56"/>
    <x v="4"/>
    <x v="1"/>
    <x v="4"/>
    <x v="0"/>
    <x v="0"/>
  </r>
  <r>
    <x v="0"/>
    <x v="0"/>
    <x v="0"/>
    <x v="0"/>
    <x v="57"/>
    <x v="4"/>
    <x v="2"/>
    <x v="4"/>
    <x v="2"/>
    <x v="0"/>
  </r>
  <r>
    <x v="0"/>
    <x v="0"/>
    <x v="0"/>
    <x v="10"/>
    <x v="58"/>
    <x v="4"/>
    <x v="2"/>
    <x v="4"/>
    <x v="0"/>
    <x v="0"/>
  </r>
  <r>
    <x v="0"/>
    <x v="0"/>
    <x v="0"/>
    <x v="10"/>
    <x v="59"/>
    <x v="21"/>
    <x v="2"/>
    <x v="4"/>
    <x v="2"/>
    <x v="0"/>
  </r>
  <r>
    <x v="0"/>
    <x v="2"/>
    <x v="2"/>
    <x v="0"/>
    <x v="60"/>
    <x v="24"/>
    <x v="1"/>
    <x v="21"/>
    <x v="1"/>
    <x v="0"/>
  </r>
  <r>
    <x v="0"/>
    <x v="1"/>
    <x v="0"/>
    <x v="0"/>
    <x v="61"/>
    <x v="4"/>
    <x v="2"/>
    <x v="4"/>
    <x v="0"/>
    <x v="0"/>
  </r>
  <r>
    <x v="0"/>
    <x v="1"/>
    <x v="0"/>
    <x v="4"/>
    <x v="62"/>
    <x v="25"/>
    <x v="2"/>
    <x v="22"/>
    <x v="1"/>
    <x v="0"/>
  </r>
  <r>
    <x v="0"/>
    <x v="2"/>
    <x v="0"/>
    <x v="0"/>
    <x v="63"/>
    <x v="0"/>
    <x v="1"/>
    <x v="0"/>
    <x v="1"/>
    <x v="0"/>
  </r>
  <r>
    <x v="0"/>
    <x v="2"/>
    <x v="0"/>
    <x v="0"/>
    <x v="64"/>
    <x v="0"/>
    <x v="0"/>
    <x v="0"/>
    <x v="1"/>
    <x v="0"/>
  </r>
  <r>
    <x v="0"/>
    <x v="1"/>
    <x v="0"/>
    <x v="21"/>
    <x v="65"/>
    <x v="4"/>
    <x v="2"/>
    <x v="4"/>
    <x v="2"/>
    <x v="0"/>
  </r>
  <r>
    <x v="0"/>
    <x v="2"/>
    <x v="0"/>
    <x v="0"/>
    <x v="47"/>
    <x v="4"/>
    <x v="2"/>
    <x v="4"/>
    <x v="1"/>
    <x v="0"/>
  </r>
  <r>
    <x v="0"/>
    <x v="1"/>
    <x v="0"/>
    <x v="0"/>
    <x v="66"/>
    <x v="18"/>
    <x v="0"/>
    <x v="16"/>
    <x v="1"/>
    <x v="0"/>
  </r>
  <r>
    <x v="0"/>
    <x v="0"/>
    <x v="0"/>
    <x v="0"/>
    <x v="63"/>
    <x v="7"/>
    <x v="1"/>
    <x v="23"/>
    <x v="1"/>
    <x v="0"/>
  </r>
  <r>
    <x v="0"/>
    <x v="0"/>
    <x v="0"/>
    <x v="0"/>
    <x v="67"/>
    <x v="7"/>
    <x v="1"/>
    <x v="7"/>
    <x v="1"/>
    <x v="0"/>
  </r>
  <r>
    <x v="1"/>
    <x v="2"/>
    <x v="0"/>
    <x v="14"/>
    <x v="68"/>
    <x v="2"/>
    <x v="1"/>
    <x v="2"/>
    <x v="0"/>
    <x v="0"/>
  </r>
  <r>
    <x v="1"/>
    <x v="3"/>
    <x v="0"/>
    <x v="12"/>
    <x v="4"/>
    <x v="8"/>
    <x v="2"/>
    <x v="4"/>
    <x v="0"/>
    <x v="0"/>
  </r>
  <r>
    <x v="1"/>
    <x v="3"/>
    <x v="0"/>
    <x v="22"/>
    <x v="69"/>
    <x v="4"/>
    <x v="2"/>
    <x v="4"/>
    <x v="0"/>
    <x v="0"/>
  </r>
  <r>
    <x v="1"/>
    <x v="1"/>
    <x v="0"/>
    <x v="0"/>
    <x v="70"/>
    <x v="7"/>
    <x v="1"/>
    <x v="7"/>
    <x v="0"/>
    <x v="0"/>
  </r>
  <r>
    <x v="1"/>
    <x v="0"/>
    <x v="0"/>
    <x v="12"/>
    <x v="28"/>
    <x v="4"/>
    <x v="2"/>
    <x v="4"/>
    <x v="2"/>
    <x v="0"/>
  </r>
  <r>
    <x v="1"/>
    <x v="0"/>
    <x v="2"/>
    <x v="23"/>
    <x v="71"/>
    <x v="8"/>
    <x v="1"/>
    <x v="8"/>
    <x v="2"/>
    <x v="0"/>
  </r>
  <r>
    <x v="1"/>
    <x v="0"/>
    <x v="1"/>
    <x v="4"/>
    <x v="72"/>
    <x v="4"/>
    <x v="2"/>
    <x v="4"/>
    <x v="0"/>
    <x v="0"/>
  </r>
  <r>
    <x v="1"/>
    <x v="2"/>
    <x v="0"/>
    <x v="5"/>
    <x v="73"/>
    <x v="4"/>
    <x v="2"/>
    <x v="4"/>
    <x v="2"/>
    <x v="0"/>
  </r>
  <r>
    <x v="1"/>
    <x v="1"/>
    <x v="0"/>
    <x v="24"/>
    <x v="74"/>
    <x v="0"/>
    <x v="2"/>
    <x v="0"/>
    <x v="0"/>
    <x v="0"/>
  </r>
  <r>
    <x v="1"/>
    <x v="0"/>
    <x v="0"/>
    <x v="10"/>
    <x v="75"/>
    <x v="4"/>
    <x v="2"/>
    <x v="4"/>
    <x v="0"/>
    <x v="0"/>
  </r>
  <r>
    <x v="1"/>
    <x v="0"/>
    <x v="0"/>
    <x v="25"/>
    <x v="76"/>
    <x v="2"/>
    <x v="1"/>
    <x v="15"/>
    <x v="0"/>
    <x v="0"/>
  </r>
  <r>
    <x v="1"/>
    <x v="0"/>
    <x v="0"/>
    <x v="4"/>
    <x v="77"/>
    <x v="21"/>
    <x v="2"/>
    <x v="18"/>
    <x v="1"/>
    <x v="0"/>
  </r>
  <r>
    <x v="1"/>
    <x v="3"/>
    <x v="0"/>
    <x v="13"/>
    <x v="78"/>
    <x v="24"/>
    <x v="2"/>
    <x v="24"/>
    <x v="0"/>
    <x v="0"/>
  </r>
  <r>
    <x v="1"/>
    <x v="0"/>
    <x v="0"/>
    <x v="10"/>
    <x v="79"/>
    <x v="10"/>
    <x v="2"/>
    <x v="24"/>
    <x v="0"/>
    <x v="0"/>
  </r>
  <r>
    <x v="1"/>
    <x v="2"/>
    <x v="0"/>
    <x v="5"/>
    <x v="80"/>
    <x v="7"/>
    <x v="1"/>
    <x v="7"/>
    <x v="2"/>
    <x v="0"/>
  </r>
  <r>
    <x v="1"/>
    <x v="0"/>
    <x v="0"/>
    <x v="24"/>
    <x v="58"/>
    <x v="4"/>
    <x v="2"/>
    <x v="4"/>
    <x v="0"/>
    <x v="0"/>
  </r>
  <r>
    <x v="1"/>
    <x v="1"/>
    <x v="0"/>
    <x v="9"/>
    <x v="81"/>
    <x v="4"/>
    <x v="2"/>
    <x v="4"/>
    <x v="0"/>
    <x v="0"/>
  </r>
  <r>
    <x v="1"/>
    <x v="1"/>
    <x v="0"/>
    <x v="5"/>
    <x v="73"/>
    <x v="26"/>
    <x v="2"/>
    <x v="4"/>
    <x v="1"/>
    <x v="0"/>
  </r>
  <r>
    <x v="1"/>
    <x v="1"/>
    <x v="0"/>
    <x v="26"/>
    <x v="82"/>
    <x v="13"/>
    <x v="2"/>
    <x v="20"/>
    <x v="0"/>
    <x v="0"/>
  </r>
  <r>
    <x v="1"/>
    <x v="2"/>
    <x v="0"/>
    <x v="11"/>
    <x v="83"/>
    <x v="0"/>
    <x v="2"/>
    <x v="0"/>
    <x v="1"/>
    <x v="0"/>
  </r>
  <r>
    <x v="1"/>
    <x v="0"/>
    <x v="0"/>
    <x v="9"/>
    <x v="84"/>
    <x v="8"/>
    <x v="2"/>
    <x v="8"/>
    <x v="0"/>
    <x v="0"/>
  </r>
  <r>
    <x v="1"/>
    <x v="1"/>
    <x v="0"/>
    <x v="8"/>
    <x v="85"/>
    <x v="4"/>
    <x v="0"/>
    <x v="4"/>
    <x v="0"/>
    <x v="0"/>
  </r>
  <r>
    <x v="1"/>
    <x v="2"/>
    <x v="0"/>
    <x v="0"/>
    <x v="86"/>
    <x v="8"/>
    <x v="1"/>
    <x v="8"/>
    <x v="0"/>
    <x v="0"/>
  </r>
  <r>
    <x v="1"/>
    <x v="0"/>
    <x v="0"/>
    <x v="27"/>
    <x v="87"/>
    <x v="27"/>
    <x v="1"/>
    <x v="25"/>
    <x v="0"/>
    <x v="0"/>
  </r>
  <r>
    <x v="1"/>
    <x v="2"/>
    <x v="2"/>
    <x v="18"/>
    <x v="88"/>
    <x v="28"/>
    <x v="2"/>
    <x v="4"/>
    <x v="1"/>
    <x v="0"/>
  </r>
  <r>
    <x v="1"/>
    <x v="0"/>
    <x v="0"/>
    <x v="28"/>
    <x v="33"/>
    <x v="4"/>
    <x v="2"/>
    <x v="4"/>
    <x v="0"/>
    <x v="0"/>
  </r>
  <r>
    <x v="1"/>
    <x v="2"/>
    <x v="0"/>
    <x v="29"/>
    <x v="31"/>
    <x v="4"/>
    <x v="2"/>
    <x v="4"/>
    <x v="2"/>
    <x v="0"/>
  </r>
  <r>
    <x v="1"/>
    <x v="0"/>
    <x v="0"/>
    <x v="29"/>
    <x v="89"/>
    <x v="0"/>
    <x v="2"/>
    <x v="4"/>
    <x v="1"/>
    <x v="0"/>
  </r>
  <r>
    <x v="1"/>
    <x v="0"/>
    <x v="0"/>
    <x v="5"/>
    <x v="90"/>
    <x v="4"/>
    <x v="0"/>
    <x v="4"/>
    <x v="0"/>
    <x v="0"/>
  </r>
  <r>
    <x v="1"/>
    <x v="1"/>
    <x v="0"/>
    <x v="10"/>
    <x v="4"/>
    <x v="4"/>
    <x v="2"/>
    <x v="4"/>
    <x v="0"/>
    <x v="0"/>
  </r>
  <r>
    <x v="1"/>
    <x v="0"/>
    <x v="0"/>
    <x v="12"/>
    <x v="91"/>
    <x v="5"/>
    <x v="1"/>
    <x v="4"/>
    <x v="0"/>
    <x v="0"/>
  </r>
  <r>
    <x v="1"/>
    <x v="0"/>
    <x v="0"/>
    <x v="5"/>
    <x v="92"/>
    <x v="4"/>
    <x v="0"/>
    <x v="4"/>
    <x v="0"/>
    <x v="0"/>
  </r>
  <r>
    <x v="1"/>
    <x v="0"/>
    <x v="0"/>
    <x v="0"/>
    <x v="93"/>
    <x v="4"/>
    <x v="0"/>
    <x v="4"/>
    <x v="0"/>
    <x v="0"/>
  </r>
  <r>
    <x v="1"/>
    <x v="0"/>
    <x v="0"/>
    <x v="5"/>
    <x v="94"/>
    <x v="2"/>
    <x v="1"/>
    <x v="2"/>
    <x v="0"/>
    <x v="0"/>
  </r>
  <r>
    <x v="1"/>
    <x v="0"/>
    <x v="0"/>
    <x v="14"/>
    <x v="95"/>
    <x v="17"/>
    <x v="2"/>
    <x v="15"/>
    <x v="0"/>
    <x v="0"/>
  </r>
  <r>
    <x v="1"/>
    <x v="1"/>
    <x v="0"/>
    <x v="10"/>
    <x v="24"/>
    <x v="4"/>
    <x v="2"/>
    <x v="4"/>
    <x v="1"/>
    <x v="0"/>
  </r>
  <r>
    <x v="1"/>
    <x v="1"/>
    <x v="0"/>
    <x v="10"/>
    <x v="4"/>
    <x v="4"/>
    <x v="2"/>
    <x v="4"/>
    <x v="2"/>
    <x v="0"/>
  </r>
  <r>
    <x v="1"/>
    <x v="2"/>
    <x v="0"/>
    <x v="10"/>
    <x v="96"/>
    <x v="8"/>
    <x v="2"/>
    <x v="8"/>
    <x v="0"/>
    <x v="0"/>
  </r>
  <r>
    <x v="1"/>
    <x v="1"/>
    <x v="0"/>
    <x v="4"/>
    <x v="97"/>
    <x v="0"/>
    <x v="1"/>
    <x v="0"/>
    <x v="0"/>
    <x v="0"/>
  </r>
  <r>
    <x v="1"/>
    <x v="1"/>
    <x v="0"/>
    <x v="30"/>
    <x v="98"/>
    <x v="2"/>
    <x v="2"/>
    <x v="2"/>
    <x v="2"/>
    <x v="0"/>
  </r>
  <r>
    <x v="1"/>
    <x v="1"/>
    <x v="0"/>
    <x v="8"/>
    <x v="99"/>
    <x v="2"/>
    <x v="2"/>
    <x v="2"/>
    <x v="1"/>
    <x v="0"/>
  </r>
  <r>
    <x v="1"/>
    <x v="2"/>
    <x v="2"/>
    <x v="18"/>
    <x v="88"/>
    <x v="9"/>
    <x v="2"/>
    <x v="4"/>
    <x v="2"/>
    <x v="0"/>
  </r>
  <r>
    <x v="1"/>
    <x v="0"/>
    <x v="0"/>
    <x v="10"/>
    <x v="100"/>
    <x v="15"/>
    <x v="2"/>
    <x v="13"/>
    <x v="0"/>
    <x v="0"/>
  </r>
  <r>
    <x v="1"/>
    <x v="2"/>
    <x v="0"/>
    <x v="1"/>
    <x v="101"/>
    <x v="4"/>
    <x v="2"/>
    <x v="4"/>
    <x v="0"/>
    <x v="0"/>
  </r>
  <r>
    <x v="1"/>
    <x v="0"/>
    <x v="0"/>
    <x v="0"/>
    <x v="102"/>
    <x v="19"/>
    <x v="2"/>
    <x v="17"/>
    <x v="0"/>
    <x v="0"/>
  </r>
  <r>
    <x v="1"/>
    <x v="0"/>
    <x v="0"/>
    <x v="31"/>
    <x v="103"/>
    <x v="13"/>
    <x v="2"/>
    <x v="11"/>
    <x v="2"/>
    <x v="0"/>
  </r>
  <r>
    <x v="1"/>
    <x v="2"/>
    <x v="0"/>
    <x v="5"/>
    <x v="104"/>
    <x v="4"/>
    <x v="2"/>
    <x v="4"/>
    <x v="1"/>
    <x v="0"/>
  </r>
  <r>
    <x v="1"/>
    <x v="0"/>
    <x v="0"/>
    <x v="10"/>
    <x v="105"/>
    <x v="4"/>
    <x v="2"/>
    <x v="4"/>
    <x v="0"/>
    <x v="0"/>
  </r>
  <r>
    <x v="1"/>
    <x v="0"/>
    <x v="0"/>
    <x v="2"/>
    <x v="52"/>
    <x v="21"/>
    <x v="1"/>
    <x v="26"/>
    <x v="2"/>
    <x v="0"/>
  </r>
  <r>
    <x v="1"/>
    <x v="1"/>
    <x v="0"/>
    <x v="32"/>
    <x v="105"/>
    <x v="4"/>
    <x v="2"/>
    <x v="4"/>
    <x v="2"/>
    <x v="0"/>
  </r>
  <r>
    <x v="1"/>
    <x v="2"/>
    <x v="0"/>
    <x v="5"/>
    <x v="102"/>
    <x v="4"/>
    <x v="2"/>
    <x v="4"/>
    <x v="2"/>
    <x v="0"/>
  </r>
  <r>
    <x v="1"/>
    <x v="2"/>
    <x v="0"/>
    <x v="25"/>
    <x v="106"/>
    <x v="2"/>
    <x v="0"/>
    <x v="2"/>
    <x v="0"/>
    <x v="0"/>
  </r>
  <r>
    <x v="1"/>
    <x v="2"/>
    <x v="2"/>
    <x v="5"/>
    <x v="107"/>
    <x v="21"/>
    <x v="1"/>
    <x v="18"/>
    <x v="2"/>
    <x v="0"/>
  </r>
  <r>
    <x v="1"/>
    <x v="0"/>
    <x v="0"/>
    <x v="20"/>
    <x v="108"/>
    <x v="4"/>
    <x v="2"/>
    <x v="4"/>
    <x v="0"/>
    <x v="0"/>
  </r>
  <r>
    <x v="1"/>
    <x v="1"/>
    <x v="0"/>
    <x v="1"/>
    <x v="56"/>
    <x v="4"/>
    <x v="1"/>
    <x v="4"/>
    <x v="1"/>
    <x v="0"/>
  </r>
  <r>
    <x v="1"/>
    <x v="0"/>
    <x v="0"/>
    <x v="0"/>
    <x v="109"/>
    <x v="8"/>
    <x v="0"/>
    <x v="8"/>
    <x v="1"/>
    <x v="0"/>
  </r>
  <r>
    <x v="1"/>
    <x v="2"/>
    <x v="0"/>
    <x v="4"/>
    <x v="3"/>
    <x v="8"/>
    <x v="2"/>
    <x v="8"/>
    <x v="1"/>
    <x v="0"/>
  </r>
  <r>
    <x v="1"/>
    <x v="1"/>
    <x v="0"/>
    <x v="6"/>
    <x v="110"/>
    <x v="8"/>
    <x v="1"/>
    <x v="8"/>
    <x v="0"/>
    <x v="0"/>
  </r>
  <r>
    <x v="1"/>
    <x v="2"/>
    <x v="0"/>
    <x v="33"/>
    <x v="28"/>
    <x v="29"/>
    <x v="1"/>
    <x v="27"/>
    <x v="1"/>
    <x v="0"/>
  </r>
  <r>
    <x v="1"/>
    <x v="2"/>
    <x v="0"/>
    <x v="0"/>
    <x v="111"/>
    <x v="7"/>
    <x v="1"/>
    <x v="7"/>
    <x v="2"/>
    <x v="0"/>
  </r>
  <r>
    <x v="1"/>
    <x v="0"/>
    <x v="0"/>
    <x v="34"/>
    <x v="112"/>
    <x v="30"/>
    <x v="2"/>
    <x v="4"/>
    <x v="2"/>
    <x v="0"/>
  </r>
  <r>
    <x v="1"/>
    <x v="1"/>
    <x v="0"/>
    <x v="19"/>
    <x v="113"/>
    <x v="28"/>
    <x v="2"/>
    <x v="28"/>
    <x v="2"/>
    <x v="0"/>
  </r>
  <r>
    <x v="1"/>
    <x v="2"/>
    <x v="0"/>
    <x v="0"/>
    <x v="28"/>
    <x v="4"/>
    <x v="0"/>
    <x v="4"/>
    <x v="1"/>
    <x v="0"/>
  </r>
  <r>
    <x v="1"/>
    <x v="0"/>
    <x v="0"/>
    <x v="5"/>
    <x v="104"/>
    <x v="4"/>
    <x v="2"/>
    <x v="4"/>
    <x v="2"/>
    <x v="0"/>
  </r>
  <r>
    <x v="1"/>
    <x v="0"/>
    <x v="0"/>
    <x v="4"/>
    <x v="114"/>
    <x v="1"/>
    <x v="1"/>
    <x v="1"/>
    <x v="1"/>
    <x v="0"/>
  </r>
  <r>
    <x v="1"/>
    <x v="0"/>
    <x v="0"/>
    <x v="4"/>
    <x v="115"/>
    <x v="1"/>
    <x v="1"/>
    <x v="1"/>
    <x v="1"/>
    <x v="0"/>
  </r>
  <r>
    <x v="1"/>
    <x v="1"/>
    <x v="0"/>
    <x v="20"/>
    <x v="116"/>
    <x v="4"/>
    <x v="0"/>
    <x v="4"/>
    <x v="0"/>
    <x v="0"/>
  </r>
  <r>
    <x v="1"/>
    <x v="2"/>
    <x v="0"/>
    <x v="0"/>
    <x v="73"/>
    <x v="4"/>
    <x v="2"/>
    <x v="4"/>
    <x v="2"/>
    <x v="0"/>
  </r>
  <r>
    <x v="1"/>
    <x v="0"/>
    <x v="0"/>
    <x v="5"/>
    <x v="8"/>
    <x v="4"/>
    <x v="2"/>
    <x v="4"/>
    <x v="0"/>
    <x v="0"/>
  </r>
  <r>
    <x v="1"/>
    <x v="1"/>
    <x v="0"/>
    <x v="21"/>
    <x v="117"/>
    <x v="4"/>
    <x v="0"/>
    <x v="4"/>
    <x v="0"/>
    <x v="0"/>
  </r>
  <r>
    <x v="1"/>
    <x v="1"/>
    <x v="0"/>
    <x v="16"/>
    <x v="4"/>
    <x v="4"/>
    <x v="0"/>
    <x v="4"/>
    <x v="0"/>
    <x v="0"/>
  </r>
  <r>
    <x v="1"/>
    <x v="0"/>
    <x v="0"/>
    <x v="0"/>
    <x v="118"/>
    <x v="4"/>
    <x v="2"/>
    <x v="4"/>
    <x v="1"/>
    <x v="0"/>
  </r>
  <r>
    <x v="1"/>
    <x v="0"/>
    <x v="0"/>
    <x v="10"/>
    <x v="28"/>
    <x v="4"/>
    <x v="2"/>
    <x v="4"/>
    <x v="0"/>
    <x v="0"/>
  </r>
  <r>
    <x v="1"/>
    <x v="1"/>
    <x v="0"/>
    <x v="4"/>
    <x v="119"/>
    <x v="31"/>
    <x v="1"/>
    <x v="29"/>
    <x v="2"/>
    <x v="0"/>
  </r>
  <r>
    <x v="1"/>
    <x v="0"/>
    <x v="0"/>
    <x v="14"/>
    <x v="120"/>
    <x v="7"/>
    <x v="1"/>
    <x v="7"/>
    <x v="2"/>
    <x v="0"/>
  </r>
  <r>
    <x v="1"/>
    <x v="0"/>
    <x v="0"/>
    <x v="10"/>
    <x v="104"/>
    <x v="4"/>
    <x v="2"/>
    <x v="4"/>
    <x v="0"/>
    <x v="0"/>
  </r>
  <r>
    <x v="1"/>
    <x v="1"/>
    <x v="0"/>
    <x v="16"/>
    <x v="121"/>
    <x v="4"/>
    <x v="2"/>
    <x v="4"/>
    <x v="0"/>
    <x v="0"/>
  </r>
  <r>
    <x v="1"/>
    <x v="1"/>
    <x v="0"/>
    <x v="27"/>
    <x v="122"/>
    <x v="28"/>
    <x v="2"/>
    <x v="4"/>
    <x v="1"/>
    <x v="0"/>
  </r>
  <r>
    <x v="1"/>
    <x v="1"/>
    <x v="0"/>
    <x v="13"/>
    <x v="123"/>
    <x v="1"/>
    <x v="0"/>
    <x v="1"/>
    <x v="1"/>
    <x v="0"/>
  </r>
  <r>
    <x v="1"/>
    <x v="0"/>
    <x v="0"/>
    <x v="0"/>
    <x v="4"/>
    <x v="4"/>
    <x v="2"/>
    <x v="4"/>
    <x v="2"/>
    <x v="0"/>
  </r>
  <r>
    <x v="1"/>
    <x v="0"/>
    <x v="0"/>
    <x v="0"/>
    <x v="124"/>
    <x v="17"/>
    <x v="2"/>
    <x v="15"/>
    <x v="0"/>
    <x v="0"/>
  </r>
  <r>
    <x v="1"/>
    <x v="2"/>
    <x v="0"/>
    <x v="0"/>
    <x v="125"/>
    <x v="32"/>
    <x v="2"/>
    <x v="30"/>
    <x v="0"/>
    <x v="0"/>
  </r>
  <r>
    <x v="1"/>
    <x v="1"/>
    <x v="0"/>
    <x v="21"/>
    <x v="126"/>
    <x v="4"/>
    <x v="2"/>
    <x v="4"/>
    <x v="0"/>
    <x v="0"/>
  </r>
  <r>
    <x v="1"/>
    <x v="1"/>
    <x v="0"/>
    <x v="31"/>
    <x v="127"/>
    <x v="17"/>
    <x v="1"/>
    <x v="15"/>
    <x v="0"/>
    <x v="0"/>
  </r>
  <r>
    <x v="1"/>
    <x v="0"/>
    <x v="0"/>
    <x v="0"/>
    <x v="128"/>
    <x v="27"/>
    <x v="2"/>
    <x v="31"/>
    <x v="2"/>
    <x v="0"/>
  </r>
  <r>
    <x v="1"/>
    <x v="0"/>
    <x v="0"/>
    <x v="34"/>
    <x v="129"/>
    <x v="4"/>
    <x v="1"/>
    <x v="4"/>
    <x v="0"/>
    <x v="0"/>
  </r>
  <r>
    <x v="1"/>
    <x v="1"/>
    <x v="0"/>
    <x v="35"/>
    <x v="56"/>
    <x v="4"/>
    <x v="2"/>
    <x v="4"/>
    <x v="2"/>
    <x v="0"/>
  </r>
  <r>
    <x v="1"/>
    <x v="2"/>
    <x v="0"/>
    <x v="4"/>
    <x v="9"/>
    <x v="4"/>
    <x v="2"/>
    <x v="4"/>
    <x v="1"/>
    <x v="0"/>
  </r>
  <r>
    <x v="1"/>
    <x v="3"/>
    <x v="0"/>
    <x v="22"/>
    <x v="130"/>
    <x v="23"/>
    <x v="1"/>
    <x v="32"/>
    <x v="0"/>
    <x v="0"/>
  </r>
  <r>
    <x v="1"/>
    <x v="3"/>
    <x v="0"/>
    <x v="36"/>
    <x v="14"/>
    <x v="23"/>
    <x v="0"/>
    <x v="32"/>
    <x v="2"/>
    <x v="0"/>
  </r>
  <r>
    <x v="1"/>
    <x v="0"/>
    <x v="0"/>
    <x v="10"/>
    <x v="131"/>
    <x v="33"/>
    <x v="1"/>
    <x v="33"/>
    <x v="0"/>
    <x v="0"/>
  </r>
  <r>
    <x v="1"/>
    <x v="2"/>
    <x v="0"/>
    <x v="11"/>
    <x v="132"/>
    <x v="0"/>
    <x v="1"/>
    <x v="0"/>
    <x v="0"/>
    <x v="0"/>
  </r>
  <r>
    <x v="1"/>
    <x v="3"/>
    <x v="0"/>
    <x v="13"/>
    <x v="133"/>
    <x v="0"/>
    <x v="1"/>
    <x v="0"/>
    <x v="2"/>
    <x v="0"/>
  </r>
  <r>
    <x v="1"/>
    <x v="1"/>
    <x v="0"/>
    <x v="37"/>
    <x v="134"/>
    <x v="4"/>
    <x v="2"/>
    <x v="4"/>
    <x v="0"/>
    <x v="0"/>
  </r>
  <r>
    <x v="1"/>
    <x v="2"/>
    <x v="0"/>
    <x v="10"/>
    <x v="73"/>
    <x v="4"/>
    <x v="2"/>
    <x v="4"/>
    <x v="0"/>
    <x v="0"/>
  </r>
  <r>
    <x v="1"/>
    <x v="3"/>
    <x v="0"/>
    <x v="13"/>
    <x v="37"/>
    <x v="4"/>
    <x v="0"/>
    <x v="4"/>
    <x v="0"/>
    <x v="0"/>
  </r>
  <r>
    <x v="1"/>
    <x v="2"/>
    <x v="0"/>
    <x v="12"/>
    <x v="135"/>
    <x v="4"/>
    <x v="1"/>
    <x v="4"/>
    <x v="1"/>
    <x v="0"/>
  </r>
  <r>
    <x v="1"/>
    <x v="0"/>
    <x v="0"/>
    <x v="38"/>
    <x v="4"/>
    <x v="4"/>
    <x v="2"/>
    <x v="4"/>
    <x v="0"/>
    <x v="0"/>
  </r>
  <r>
    <x v="1"/>
    <x v="0"/>
    <x v="0"/>
    <x v="38"/>
    <x v="81"/>
    <x v="4"/>
    <x v="2"/>
    <x v="4"/>
    <x v="0"/>
    <x v="0"/>
  </r>
  <r>
    <x v="1"/>
    <x v="0"/>
    <x v="0"/>
    <x v="10"/>
    <x v="68"/>
    <x v="2"/>
    <x v="2"/>
    <x v="2"/>
    <x v="0"/>
    <x v="0"/>
  </r>
  <r>
    <x v="1"/>
    <x v="2"/>
    <x v="0"/>
    <x v="5"/>
    <x v="52"/>
    <x v="4"/>
    <x v="2"/>
    <x v="4"/>
    <x v="1"/>
    <x v="0"/>
  </r>
  <r>
    <x v="1"/>
    <x v="1"/>
    <x v="0"/>
    <x v="20"/>
    <x v="69"/>
    <x v="4"/>
    <x v="2"/>
    <x v="4"/>
    <x v="0"/>
    <x v="0"/>
  </r>
  <r>
    <x v="1"/>
    <x v="1"/>
    <x v="0"/>
    <x v="14"/>
    <x v="136"/>
    <x v="11"/>
    <x v="1"/>
    <x v="19"/>
    <x v="0"/>
    <x v="0"/>
  </r>
  <r>
    <x v="1"/>
    <x v="1"/>
    <x v="0"/>
    <x v="16"/>
    <x v="137"/>
    <x v="4"/>
    <x v="2"/>
    <x v="4"/>
    <x v="0"/>
    <x v="0"/>
  </r>
  <r>
    <x v="1"/>
    <x v="0"/>
    <x v="0"/>
    <x v="0"/>
    <x v="138"/>
    <x v="16"/>
    <x v="0"/>
    <x v="14"/>
    <x v="1"/>
    <x v="0"/>
  </r>
  <r>
    <x v="1"/>
    <x v="0"/>
    <x v="0"/>
    <x v="0"/>
    <x v="139"/>
    <x v="34"/>
    <x v="2"/>
    <x v="34"/>
    <x v="0"/>
    <x v="0"/>
  </r>
  <r>
    <x v="1"/>
    <x v="2"/>
    <x v="0"/>
    <x v="4"/>
    <x v="140"/>
    <x v="4"/>
    <x v="1"/>
    <x v="4"/>
    <x v="1"/>
    <x v="0"/>
  </r>
  <r>
    <x v="1"/>
    <x v="0"/>
    <x v="0"/>
    <x v="0"/>
    <x v="141"/>
    <x v="8"/>
    <x v="2"/>
    <x v="4"/>
    <x v="1"/>
    <x v="0"/>
  </r>
  <r>
    <x v="1"/>
    <x v="0"/>
    <x v="0"/>
    <x v="2"/>
    <x v="142"/>
    <x v="8"/>
    <x v="0"/>
    <x v="8"/>
    <x v="0"/>
    <x v="0"/>
  </r>
  <r>
    <x v="1"/>
    <x v="0"/>
    <x v="0"/>
    <x v="0"/>
    <x v="143"/>
    <x v="0"/>
    <x v="1"/>
    <x v="0"/>
    <x v="0"/>
    <x v="0"/>
  </r>
  <r>
    <x v="1"/>
    <x v="0"/>
    <x v="0"/>
    <x v="10"/>
    <x v="144"/>
    <x v="35"/>
    <x v="0"/>
    <x v="4"/>
    <x v="0"/>
    <x v="0"/>
  </r>
  <r>
    <x v="1"/>
    <x v="1"/>
    <x v="0"/>
    <x v="39"/>
    <x v="145"/>
    <x v="2"/>
    <x v="1"/>
    <x v="2"/>
    <x v="0"/>
    <x v="0"/>
  </r>
  <r>
    <x v="1"/>
    <x v="0"/>
    <x v="3"/>
    <x v="1"/>
    <x v="88"/>
    <x v="9"/>
    <x v="1"/>
    <x v="9"/>
    <x v="2"/>
    <x v="0"/>
  </r>
  <r>
    <x v="1"/>
    <x v="0"/>
    <x v="0"/>
    <x v="10"/>
    <x v="146"/>
    <x v="36"/>
    <x v="2"/>
    <x v="35"/>
    <x v="2"/>
    <x v="0"/>
  </r>
  <r>
    <x v="1"/>
    <x v="1"/>
    <x v="0"/>
    <x v="24"/>
    <x v="102"/>
    <x v="30"/>
    <x v="2"/>
    <x v="2"/>
    <x v="2"/>
    <x v="0"/>
  </r>
  <r>
    <x v="1"/>
    <x v="3"/>
    <x v="0"/>
    <x v="11"/>
    <x v="147"/>
    <x v="7"/>
    <x v="2"/>
    <x v="18"/>
    <x v="1"/>
    <x v="0"/>
  </r>
  <r>
    <x v="1"/>
    <x v="1"/>
    <x v="0"/>
    <x v="10"/>
    <x v="83"/>
    <x v="35"/>
    <x v="1"/>
    <x v="2"/>
    <x v="1"/>
    <x v="0"/>
  </r>
  <r>
    <x v="1"/>
    <x v="0"/>
    <x v="0"/>
    <x v="4"/>
    <x v="148"/>
    <x v="1"/>
    <x v="1"/>
    <x v="1"/>
    <x v="1"/>
    <x v="0"/>
  </r>
  <r>
    <x v="1"/>
    <x v="1"/>
    <x v="0"/>
    <x v="21"/>
    <x v="149"/>
    <x v="4"/>
    <x v="2"/>
    <x v="7"/>
    <x v="0"/>
    <x v="0"/>
  </r>
  <r>
    <x v="1"/>
    <x v="2"/>
    <x v="0"/>
    <x v="4"/>
    <x v="150"/>
    <x v="37"/>
    <x v="1"/>
    <x v="36"/>
    <x v="2"/>
    <x v="0"/>
  </r>
  <r>
    <x v="1"/>
    <x v="0"/>
    <x v="0"/>
    <x v="2"/>
    <x v="151"/>
    <x v="38"/>
    <x v="0"/>
    <x v="37"/>
    <x v="1"/>
    <x v="0"/>
  </r>
  <r>
    <x v="1"/>
    <x v="1"/>
    <x v="0"/>
    <x v="21"/>
    <x v="137"/>
    <x v="4"/>
    <x v="2"/>
    <x v="4"/>
    <x v="0"/>
    <x v="0"/>
  </r>
  <r>
    <x v="1"/>
    <x v="1"/>
    <x v="0"/>
    <x v="14"/>
    <x v="152"/>
    <x v="17"/>
    <x v="1"/>
    <x v="15"/>
    <x v="0"/>
    <x v="0"/>
  </r>
  <r>
    <x v="1"/>
    <x v="0"/>
    <x v="0"/>
    <x v="0"/>
    <x v="153"/>
    <x v="4"/>
    <x v="1"/>
    <x v="4"/>
    <x v="0"/>
    <x v="0"/>
  </r>
  <r>
    <x v="1"/>
    <x v="2"/>
    <x v="0"/>
    <x v="12"/>
    <x v="154"/>
    <x v="39"/>
    <x v="2"/>
    <x v="38"/>
    <x v="1"/>
    <x v="0"/>
  </r>
  <r>
    <x v="1"/>
    <x v="1"/>
    <x v="0"/>
    <x v="4"/>
    <x v="155"/>
    <x v="8"/>
    <x v="2"/>
    <x v="8"/>
    <x v="0"/>
    <x v="0"/>
  </r>
  <r>
    <x v="1"/>
    <x v="1"/>
    <x v="0"/>
    <x v="21"/>
    <x v="156"/>
    <x v="8"/>
    <x v="1"/>
    <x v="4"/>
    <x v="0"/>
    <x v="0"/>
  </r>
  <r>
    <x v="1"/>
    <x v="2"/>
    <x v="0"/>
    <x v="11"/>
    <x v="104"/>
    <x v="4"/>
    <x v="2"/>
    <x v="4"/>
    <x v="1"/>
    <x v="0"/>
  </r>
  <r>
    <x v="1"/>
    <x v="0"/>
    <x v="0"/>
    <x v="0"/>
    <x v="157"/>
    <x v="0"/>
    <x v="1"/>
    <x v="16"/>
    <x v="2"/>
    <x v="0"/>
  </r>
  <r>
    <x v="1"/>
    <x v="1"/>
    <x v="0"/>
    <x v="17"/>
    <x v="158"/>
    <x v="4"/>
    <x v="2"/>
    <x v="4"/>
    <x v="2"/>
    <x v="0"/>
  </r>
  <r>
    <x v="1"/>
    <x v="0"/>
    <x v="0"/>
    <x v="0"/>
    <x v="159"/>
    <x v="21"/>
    <x v="2"/>
    <x v="18"/>
    <x v="0"/>
    <x v="0"/>
  </r>
  <r>
    <x v="1"/>
    <x v="1"/>
    <x v="0"/>
    <x v="14"/>
    <x v="102"/>
    <x v="7"/>
    <x v="2"/>
    <x v="4"/>
    <x v="1"/>
    <x v="0"/>
  </r>
  <r>
    <x v="1"/>
    <x v="0"/>
    <x v="0"/>
    <x v="0"/>
    <x v="122"/>
    <x v="4"/>
    <x v="2"/>
    <x v="4"/>
    <x v="0"/>
    <x v="0"/>
  </r>
  <r>
    <x v="1"/>
    <x v="0"/>
    <x v="0"/>
    <x v="0"/>
    <x v="160"/>
    <x v="28"/>
    <x v="0"/>
    <x v="28"/>
    <x v="1"/>
    <x v="0"/>
  </r>
  <r>
    <x v="1"/>
    <x v="1"/>
    <x v="0"/>
    <x v="4"/>
    <x v="105"/>
    <x v="4"/>
    <x v="2"/>
    <x v="4"/>
    <x v="0"/>
    <x v="0"/>
  </r>
  <r>
    <x v="1"/>
    <x v="1"/>
    <x v="0"/>
    <x v="10"/>
    <x v="134"/>
    <x v="4"/>
    <x v="0"/>
    <x v="4"/>
    <x v="2"/>
    <x v="0"/>
  </r>
  <r>
    <x v="1"/>
    <x v="0"/>
    <x v="3"/>
    <x v="10"/>
    <x v="3"/>
    <x v="24"/>
    <x v="0"/>
    <x v="4"/>
    <x v="0"/>
    <x v="0"/>
  </r>
  <r>
    <x v="1"/>
    <x v="1"/>
    <x v="0"/>
    <x v="35"/>
    <x v="56"/>
    <x v="4"/>
    <x v="0"/>
    <x v="4"/>
    <x v="0"/>
    <x v="0"/>
  </r>
  <r>
    <x v="1"/>
    <x v="0"/>
    <x v="0"/>
    <x v="4"/>
    <x v="161"/>
    <x v="40"/>
    <x v="1"/>
    <x v="39"/>
    <x v="0"/>
    <x v="0"/>
  </r>
  <r>
    <x v="1"/>
    <x v="0"/>
    <x v="0"/>
    <x v="14"/>
    <x v="162"/>
    <x v="7"/>
    <x v="1"/>
    <x v="7"/>
    <x v="1"/>
    <x v="0"/>
  </r>
  <r>
    <x v="1"/>
    <x v="0"/>
    <x v="0"/>
    <x v="10"/>
    <x v="163"/>
    <x v="41"/>
    <x v="1"/>
    <x v="2"/>
    <x v="1"/>
    <x v="0"/>
  </r>
  <r>
    <x v="1"/>
    <x v="2"/>
    <x v="0"/>
    <x v="2"/>
    <x v="164"/>
    <x v="8"/>
    <x v="0"/>
    <x v="40"/>
    <x v="0"/>
    <x v="0"/>
  </r>
  <r>
    <x v="1"/>
    <x v="2"/>
    <x v="0"/>
    <x v="4"/>
    <x v="161"/>
    <x v="0"/>
    <x v="1"/>
    <x v="0"/>
    <x v="2"/>
    <x v="0"/>
  </r>
  <r>
    <x v="1"/>
    <x v="1"/>
    <x v="0"/>
    <x v="32"/>
    <x v="165"/>
    <x v="4"/>
    <x v="2"/>
    <x v="4"/>
    <x v="0"/>
    <x v="0"/>
  </r>
  <r>
    <x v="1"/>
    <x v="2"/>
    <x v="2"/>
    <x v="19"/>
    <x v="166"/>
    <x v="22"/>
    <x v="1"/>
    <x v="20"/>
    <x v="1"/>
    <x v="0"/>
  </r>
  <r>
    <x v="1"/>
    <x v="0"/>
    <x v="0"/>
    <x v="0"/>
    <x v="143"/>
    <x v="0"/>
    <x v="1"/>
    <x v="0"/>
    <x v="0"/>
    <x v="0"/>
  </r>
  <r>
    <x v="1"/>
    <x v="0"/>
    <x v="0"/>
    <x v="4"/>
    <x v="82"/>
    <x v="31"/>
    <x v="2"/>
    <x v="29"/>
    <x v="2"/>
    <x v="0"/>
  </r>
  <r>
    <x v="1"/>
    <x v="1"/>
    <x v="0"/>
    <x v="35"/>
    <x v="75"/>
    <x v="4"/>
    <x v="2"/>
    <x v="4"/>
    <x v="0"/>
    <x v="0"/>
  </r>
  <r>
    <x v="1"/>
    <x v="0"/>
    <x v="0"/>
    <x v="4"/>
    <x v="167"/>
    <x v="10"/>
    <x v="2"/>
    <x v="24"/>
    <x v="0"/>
    <x v="0"/>
  </r>
  <r>
    <x v="1"/>
    <x v="0"/>
    <x v="0"/>
    <x v="0"/>
    <x v="168"/>
    <x v="2"/>
    <x v="1"/>
    <x v="2"/>
    <x v="0"/>
    <x v="0"/>
  </r>
  <r>
    <x v="1"/>
    <x v="0"/>
    <x v="0"/>
    <x v="0"/>
    <x v="169"/>
    <x v="8"/>
    <x v="0"/>
    <x v="8"/>
    <x v="2"/>
    <x v="0"/>
  </r>
  <r>
    <x v="1"/>
    <x v="0"/>
    <x v="0"/>
    <x v="0"/>
    <x v="170"/>
    <x v="2"/>
    <x v="1"/>
    <x v="2"/>
    <x v="0"/>
    <x v="0"/>
  </r>
  <r>
    <x v="1"/>
    <x v="1"/>
    <x v="0"/>
    <x v="1"/>
    <x v="101"/>
    <x v="4"/>
    <x v="2"/>
    <x v="15"/>
    <x v="0"/>
    <x v="0"/>
  </r>
  <r>
    <x v="1"/>
    <x v="3"/>
    <x v="1"/>
    <x v="20"/>
    <x v="171"/>
    <x v="4"/>
    <x v="2"/>
    <x v="4"/>
    <x v="1"/>
    <x v="0"/>
  </r>
  <r>
    <x v="1"/>
    <x v="1"/>
    <x v="0"/>
    <x v="0"/>
    <x v="172"/>
    <x v="17"/>
    <x v="2"/>
    <x v="15"/>
    <x v="1"/>
    <x v="0"/>
  </r>
  <r>
    <x v="1"/>
    <x v="0"/>
    <x v="0"/>
    <x v="0"/>
    <x v="82"/>
    <x v="0"/>
    <x v="1"/>
    <x v="0"/>
    <x v="0"/>
    <x v="0"/>
  </r>
  <r>
    <x v="1"/>
    <x v="1"/>
    <x v="0"/>
    <x v="0"/>
    <x v="8"/>
    <x v="4"/>
    <x v="0"/>
    <x v="4"/>
    <x v="0"/>
    <x v="0"/>
  </r>
  <r>
    <x v="1"/>
    <x v="1"/>
    <x v="0"/>
    <x v="5"/>
    <x v="173"/>
    <x v="17"/>
    <x v="2"/>
    <x v="15"/>
    <x v="2"/>
    <x v="0"/>
  </r>
  <r>
    <x v="1"/>
    <x v="2"/>
    <x v="0"/>
    <x v="2"/>
    <x v="174"/>
    <x v="8"/>
    <x v="2"/>
    <x v="8"/>
    <x v="0"/>
    <x v="0"/>
  </r>
  <r>
    <x v="1"/>
    <x v="1"/>
    <x v="0"/>
    <x v="4"/>
    <x v="175"/>
    <x v="4"/>
    <x v="2"/>
    <x v="4"/>
    <x v="1"/>
    <x v="0"/>
  </r>
  <r>
    <x v="1"/>
    <x v="1"/>
    <x v="0"/>
    <x v="30"/>
    <x v="105"/>
    <x v="4"/>
    <x v="2"/>
    <x v="4"/>
    <x v="0"/>
    <x v="0"/>
  </r>
  <r>
    <x v="1"/>
    <x v="1"/>
    <x v="0"/>
    <x v="5"/>
    <x v="105"/>
    <x v="4"/>
    <x v="2"/>
    <x v="4"/>
    <x v="0"/>
    <x v="0"/>
  </r>
  <r>
    <x v="1"/>
    <x v="0"/>
    <x v="0"/>
    <x v="38"/>
    <x v="176"/>
    <x v="4"/>
    <x v="2"/>
    <x v="4"/>
    <x v="0"/>
    <x v="0"/>
  </r>
  <r>
    <x v="1"/>
    <x v="0"/>
    <x v="0"/>
    <x v="36"/>
    <x v="58"/>
    <x v="4"/>
    <x v="0"/>
    <x v="4"/>
    <x v="1"/>
    <x v="0"/>
  </r>
  <r>
    <x v="1"/>
    <x v="0"/>
    <x v="0"/>
    <x v="14"/>
    <x v="177"/>
    <x v="17"/>
    <x v="2"/>
    <x v="15"/>
    <x v="2"/>
    <x v="0"/>
  </r>
  <r>
    <x v="1"/>
    <x v="0"/>
    <x v="0"/>
    <x v="0"/>
    <x v="178"/>
    <x v="21"/>
    <x v="2"/>
    <x v="18"/>
    <x v="2"/>
    <x v="0"/>
  </r>
  <r>
    <x v="1"/>
    <x v="2"/>
    <x v="0"/>
    <x v="0"/>
    <x v="146"/>
    <x v="30"/>
    <x v="0"/>
    <x v="41"/>
    <x v="2"/>
    <x v="0"/>
  </r>
  <r>
    <x v="1"/>
    <x v="2"/>
    <x v="0"/>
    <x v="10"/>
    <x v="179"/>
    <x v="8"/>
    <x v="1"/>
    <x v="8"/>
    <x v="2"/>
    <x v="0"/>
  </r>
  <r>
    <x v="1"/>
    <x v="1"/>
    <x v="0"/>
    <x v="0"/>
    <x v="180"/>
    <x v="17"/>
    <x v="2"/>
    <x v="15"/>
    <x v="0"/>
    <x v="0"/>
  </r>
  <r>
    <x v="1"/>
    <x v="0"/>
    <x v="0"/>
    <x v="5"/>
    <x v="73"/>
    <x v="4"/>
    <x v="2"/>
    <x v="4"/>
    <x v="0"/>
    <x v="0"/>
  </r>
  <r>
    <x v="1"/>
    <x v="0"/>
    <x v="0"/>
    <x v="10"/>
    <x v="58"/>
    <x v="4"/>
    <x v="2"/>
    <x v="4"/>
    <x v="0"/>
    <x v="0"/>
  </r>
  <r>
    <x v="1"/>
    <x v="1"/>
    <x v="0"/>
    <x v="0"/>
    <x v="134"/>
    <x v="4"/>
    <x v="2"/>
    <x v="4"/>
    <x v="0"/>
    <x v="0"/>
  </r>
  <r>
    <x v="1"/>
    <x v="2"/>
    <x v="0"/>
    <x v="18"/>
    <x v="181"/>
    <x v="8"/>
    <x v="2"/>
    <x v="42"/>
    <x v="1"/>
    <x v="0"/>
  </r>
  <r>
    <x v="1"/>
    <x v="0"/>
    <x v="0"/>
    <x v="10"/>
    <x v="182"/>
    <x v="2"/>
    <x v="1"/>
    <x v="2"/>
    <x v="0"/>
    <x v="0"/>
  </r>
  <r>
    <x v="1"/>
    <x v="2"/>
    <x v="0"/>
    <x v="0"/>
    <x v="183"/>
    <x v="7"/>
    <x v="1"/>
    <x v="7"/>
    <x v="0"/>
    <x v="0"/>
  </r>
  <r>
    <x v="1"/>
    <x v="0"/>
    <x v="0"/>
    <x v="10"/>
    <x v="184"/>
    <x v="42"/>
    <x v="0"/>
    <x v="43"/>
    <x v="2"/>
    <x v="0"/>
  </r>
  <r>
    <x v="1"/>
    <x v="1"/>
    <x v="0"/>
    <x v="10"/>
    <x v="185"/>
    <x v="2"/>
    <x v="1"/>
    <x v="2"/>
    <x v="0"/>
    <x v="0"/>
  </r>
  <r>
    <x v="1"/>
    <x v="1"/>
    <x v="0"/>
    <x v="40"/>
    <x v="81"/>
    <x v="4"/>
    <x v="2"/>
    <x v="4"/>
    <x v="2"/>
    <x v="0"/>
  </r>
  <r>
    <x v="1"/>
    <x v="0"/>
    <x v="0"/>
    <x v="0"/>
    <x v="24"/>
    <x v="4"/>
    <x v="1"/>
    <x v="4"/>
    <x v="0"/>
    <x v="0"/>
  </r>
  <r>
    <x v="1"/>
    <x v="2"/>
    <x v="0"/>
    <x v="0"/>
    <x v="104"/>
    <x v="4"/>
    <x v="2"/>
    <x v="4"/>
    <x v="1"/>
    <x v="0"/>
  </r>
  <r>
    <x v="1"/>
    <x v="3"/>
    <x v="0"/>
    <x v="32"/>
    <x v="186"/>
    <x v="4"/>
    <x v="2"/>
    <x v="4"/>
    <x v="0"/>
    <x v="0"/>
  </r>
  <r>
    <x v="1"/>
    <x v="2"/>
    <x v="0"/>
    <x v="0"/>
    <x v="187"/>
    <x v="8"/>
    <x v="2"/>
    <x v="8"/>
    <x v="2"/>
    <x v="0"/>
  </r>
  <r>
    <x v="1"/>
    <x v="0"/>
    <x v="0"/>
    <x v="5"/>
    <x v="188"/>
    <x v="4"/>
    <x v="2"/>
    <x v="4"/>
    <x v="0"/>
    <x v="0"/>
  </r>
  <r>
    <x v="1"/>
    <x v="1"/>
    <x v="0"/>
    <x v="41"/>
    <x v="189"/>
    <x v="17"/>
    <x v="1"/>
    <x v="15"/>
    <x v="2"/>
    <x v="0"/>
  </r>
  <r>
    <x v="1"/>
    <x v="0"/>
    <x v="0"/>
    <x v="10"/>
    <x v="105"/>
    <x v="4"/>
    <x v="2"/>
    <x v="4"/>
    <x v="0"/>
    <x v="0"/>
  </r>
  <r>
    <x v="1"/>
    <x v="1"/>
    <x v="0"/>
    <x v="20"/>
    <x v="190"/>
    <x v="0"/>
    <x v="2"/>
    <x v="0"/>
    <x v="2"/>
    <x v="0"/>
  </r>
  <r>
    <x v="1"/>
    <x v="1"/>
    <x v="0"/>
    <x v="4"/>
    <x v="165"/>
    <x v="4"/>
    <x v="1"/>
    <x v="4"/>
    <x v="0"/>
    <x v="0"/>
  </r>
  <r>
    <x v="1"/>
    <x v="3"/>
    <x v="0"/>
    <x v="13"/>
    <x v="191"/>
    <x v="0"/>
    <x v="0"/>
    <x v="0"/>
    <x v="0"/>
    <x v="0"/>
  </r>
  <r>
    <x v="1"/>
    <x v="0"/>
    <x v="0"/>
    <x v="0"/>
    <x v="192"/>
    <x v="4"/>
    <x v="1"/>
    <x v="4"/>
    <x v="0"/>
    <x v="0"/>
  </r>
  <r>
    <x v="1"/>
    <x v="1"/>
    <x v="0"/>
    <x v="5"/>
    <x v="132"/>
    <x v="0"/>
    <x v="1"/>
    <x v="0"/>
    <x v="0"/>
    <x v="0"/>
  </r>
  <r>
    <x v="1"/>
    <x v="0"/>
    <x v="0"/>
    <x v="0"/>
    <x v="193"/>
    <x v="8"/>
    <x v="2"/>
    <x v="8"/>
    <x v="1"/>
    <x v="0"/>
  </r>
  <r>
    <x v="1"/>
    <x v="1"/>
    <x v="0"/>
    <x v="4"/>
    <x v="194"/>
    <x v="8"/>
    <x v="0"/>
    <x v="8"/>
    <x v="0"/>
    <x v="0"/>
  </r>
  <r>
    <x v="1"/>
    <x v="0"/>
    <x v="0"/>
    <x v="0"/>
    <x v="195"/>
    <x v="43"/>
    <x v="2"/>
    <x v="0"/>
    <x v="1"/>
    <x v="0"/>
  </r>
  <r>
    <x v="1"/>
    <x v="1"/>
    <x v="0"/>
    <x v="8"/>
    <x v="122"/>
    <x v="44"/>
    <x v="1"/>
    <x v="4"/>
    <x v="1"/>
    <x v="0"/>
  </r>
  <r>
    <x v="1"/>
    <x v="0"/>
    <x v="0"/>
    <x v="10"/>
    <x v="196"/>
    <x v="4"/>
    <x v="0"/>
    <x v="4"/>
    <x v="2"/>
    <x v="0"/>
  </r>
  <r>
    <x v="1"/>
    <x v="0"/>
    <x v="0"/>
    <x v="10"/>
    <x v="197"/>
    <x v="4"/>
    <x v="0"/>
    <x v="4"/>
    <x v="2"/>
    <x v="0"/>
  </r>
  <r>
    <x v="1"/>
    <x v="0"/>
    <x v="0"/>
    <x v="10"/>
    <x v="198"/>
    <x v="42"/>
    <x v="2"/>
    <x v="43"/>
    <x v="2"/>
    <x v="0"/>
  </r>
  <r>
    <x v="1"/>
    <x v="2"/>
    <x v="0"/>
    <x v="10"/>
    <x v="199"/>
    <x v="0"/>
    <x v="1"/>
    <x v="0"/>
    <x v="2"/>
    <x v="0"/>
  </r>
  <r>
    <x v="1"/>
    <x v="2"/>
    <x v="0"/>
    <x v="10"/>
    <x v="200"/>
    <x v="4"/>
    <x v="2"/>
    <x v="4"/>
    <x v="0"/>
    <x v="0"/>
  </r>
  <r>
    <x v="1"/>
    <x v="1"/>
    <x v="0"/>
    <x v="19"/>
    <x v="201"/>
    <x v="28"/>
    <x v="0"/>
    <x v="28"/>
    <x v="2"/>
    <x v="0"/>
  </r>
  <r>
    <x v="1"/>
    <x v="2"/>
    <x v="0"/>
    <x v="11"/>
    <x v="83"/>
    <x v="0"/>
    <x v="0"/>
    <x v="0"/>
    <x v="0"/>
    <x v="0"/>
  </r>
  <r>
    <x v="1"/>
    <x v="2"/>
    <x v="0"/>
    <x v="4"/>
    <x v="14"/>
    <x v="15"/>
    <x v="2"/>
    <x v="0"/>
    <x v="1"/>
    <x v="0"/>
  </r>
  <r>
    <x v="1"/>
    <x v="1"/>
    <x v="0"/>
    <x v="0"/>
    <x v="202"/>
    <x v="7"/>
    <x v="1"/>
    <x v="7"/>
    <x v="2"/>
    <x v="0"/>
  </r>
  <r>
    <x v="1"/>
    <x v="2"/>
    <x v="0"/>
    <x v="0"/>
    <x v="28"/>
    <x v="4"/>
    <x v="2"/>
    <x v="4"/>
    <x v="2"/>
    <x v="0"/>
  </r>
  <r>
    <x v="1"/>
    <x v="2"/>
    <x v="0"/>
    <x v="0"/>
    <x v="203"/>
    <x v="4"/>
    <x v="1"/>
    <x v="4"/>
    <x v="0"/>
    <x v="0"/>
  </r>
  <r>
    <x v="1"/>
    <x v="1"/>
    <x v="0"/>
    <x v="18"/>
    <x v="135"/>
    <x v="21"/>
    <x v="2"/>
    <x v="18"/>
    <x v="0"/>
    <x v="0"/>
  </r>
  <r>
    <x v="1"/>
    <x v="1"/>
    <x v="0"/>
    <x v="0"/>
    <x v="204"/>
    <x v="42"/>
    <x v="1"/>
    <x v="43"/>
    <x v="0"/>
    <x v="0"/>
  </r>
  <r>
    <x v="1"/>
    <x v="2"/>
    <x v="0"/>
    <x v="7"/>
    <x v="80"/>
    <x v="45"/>
    <x v="2"/>
    <x v="23"/>
    <x v="0"/>
    <x v="0"/>
  </r>
  <r>
    <x v="1"/>
    <x v="0"/>
    <x v="0"/>
    <x v="10"/>
    <x v="205"/>
    <x v="4"/>
    <x v="2"/>
    <x v="4"/>
    <x v="0"/>
    <x v="0"/>
  </r>
  <r>
    <x v="1"/>
    <x v="2"/>
    <x v="0"/>
    <x v="14"/>
    <x v="28"/>
    <x v="46"/>
    <x v="0"/>
    <x v="10"/>
    <x v="0"/>
    <x v="0"/>
  </r>
  <r>
    <x v="1"/>
    <x v="0"/>
    <x v="2"/>
    <x v="10"/>
    <x v="147"/>
    <x v="15"/>
    <x v="2"/>
    <x v="13"/>
    <x v="0"/>
    <x v="0"/>
  </r>
  <r>
    <x v="1"/>
    <x v="1"/>
    <x v="1"/>
    <x v="42"/>
    <x v="47"/>
    <x v="4"/>
    <x v="2"/>
    <x v="4"/>
    <x v="2"/>
    <x v="0"/>
  </r>
  <r>
    <x v="1"/>
    <x v="0"/>
    <x v="0"/>
    <x v="14"/>
    <x v="206"/>
    <x v="47"/>
    <x v="1"/>
    <x v="44"/>
    <x v="0"/>
    <x v="0"/>
  </r>
  <r>
    <x v="1"/>
    <x v="1"/>
    <x v="0"/>
    <x v="21"/>
    <x v="207"/>
    <x v="8"/>
    <x v="1"/>
    <x v="8"/>
    <x v="0"/>
    <x v="0"/>
  </r>
  <r>
    <x v="1"/>
    <x v="1"/>
    <x v="0"/>
    <x v="22"/>
    <x v="208"/>
    <x v="40"/>
    <x v="2"/>
    <x v="39"/>
    <x v="0"/>
    <x v="0"/>
  </r>
  <r>
    <x v="1"/>
    <x v="0"/>
    <x v="0"/>
    <x v="0"/>
    <x v="209"/>
    <x v="4"/>
    <x v="1"/>
    <x v="4"/>
    <x v="0"/>
    <x v="0"/>
  </r>
  <r>
    <x v="1"/>
    <x v="0"/>
    <x v="0"/>
    <x v="4"/>
    <x v="210"/>
    <x v="24"/>
    <x v="1"/>
    <x v="21"/>
    <x v="0"/>
    <x v="0"/>
  </r>
  <r>
    <x v="2"/>
    <x v="1"/>
    <x v="0"/>
    <x v="10"/>
    <x v="8"/>
    <x v="4"/>
    <x v="2"/>
    <x v="4"/>
    <x v="2"/>
    <x v="0"/>
  </r>
  <r>
    <x v="2"/>
    <x v="1"/>
    <x v="0"/>
    <x v="5"/>
    <x v="211"/>
    <x v="4"/>
    <x v="2"/>
    <x v="4"/>
    <x v="2"/>
    <x v="0"/>
  </r>
  <r>
    <x v="2"/>
    <x v="1"/>
    <x v="0"/>
    <x v="5"/>
    <x v="212"/>
    <x v="4"/>
    <x v="2"/>
    <x v="4"/>
    <x v="2"/>
    <x v="0"/>
  </r>
  <r>
    <x v="2"/>
    <x v="0"/>
    <x v="0"/>
    <x v="0"/>
    <x v="192"/>
    <x v="4"/>
    <x v="0"/>
    <x v="4"/>
    <x v="2"/>
    <x v="0"/>
  </r>
  <r>
    <x v="2"/>
    <x v="0"/>
    <x v="0"/>
    <x v="0"/>
    <x v="104"/>
    <x v="4"/>
    <x v="0"/>
    <x v="4"/>
    <x v="2"/>
    <x v="0"/>
  </r>
  <r>
    <x v="2"/>
    <x v="0"/>
    <x v="0"/>
    <x v="10"/>
    <x v="81"/>
    <x v="4"/>
    <x v="2"/>
    <x v="4"/>
    <x v="2"/>
    <x v="0"/>
  </r>
  <r>
    <x v="2"/>
    <x v="0"/>
    <x v="0"/>
    <x v="10"/>
    <x v="4"/>
    <x v="4"/>
    <x v="2"/>
    <x v="4"/>
    <x v="2"/>
    <x v="0"/>
  </r>
  <r>
    <x v="2"/>
    <x v="1"/>
    <x v="0"/>
    <x v="5"/>
    <x v="213"/>
    <x v="4"/>
    <x v="2"/>
    <x v="4"/>
    <x v="2"/>
    <x v="0"/>
  </r>
  <r>
    <x v="2"/>
    <x v="1"/>
    <x v="0"/>
    <x v="5"/>
    <x v="214"/>
    <x v="4"/>
    <x v="2"/>
    <x v="4"/>
    <x v="2"/>
    <x v="0"/>
  </r>
  <r>
    <x v="2"/>
    <x v="1"/>
    <x v="0"/>
    <x v="0"/>
    <x v="215"/>
    <x v="4"/>
    <x v="2"/>
    <x v="4"/>
    <x v="2"/>
    <x v="0"/>
  </r>
  <r>
    <x v="2"/>
    <x v="1"/>
    <x v="0"/>
    <x v="0"/>
    <x v="216"/>
    <x v="4"/>
    <x v="2"/>
    <x v="4"/>
    <x v="2"/>
    <x v="0"/>
  </r>
  <r>
    <x v="2"/>
    <x v="1"/>
    <x v="0"/>
    <x v="0"/>
    <x v="217"/>
    <x v="2"/>
    <x v="0"/>
    <x v="2"/>
    <x v="2"/>
    <x v="0"/>
  </r>
  <r>
    <x v="2"/>
    <x v="1"/>
    <x v="0"/>
    <x v="0"/>
    <x v="218"/>
    <x v="2"/>
    <x v="0"/>
    <x v="2"/>
    <x v="2"/>
    <x v="0"/>
  </r>
  <r>
    <x v="2"/>
    <x v="1"/>
    <x v="0"/>
    <x v="0"/>
    <x v="219"/>
    <x v="4"/>
    <x v="2"/>
    <x v="4"/>
    <x v="2"/>
    <x v="0"/>
  </r>
  <r>
    <x v="2"/>
    <x v="1"/>
    <x v="0"/>
    <x v="0"/>
    <x v="220"/>
    <x v="4"/>
    <x v="2"/>
    <x v="4"/>
    <x v="2"/>
    <x v="0"/>
  </r>
  <r>
    <x v="2"/>
    <x v="2"/>
    <x v="0"/>
    <x v="10"/>
    <x v="221"/>
    <x v="2"/>
    <x v="2"/>
    <x v="2"/>
    <x v="2"/>
    <x v="0"/>
  </r>
  <r>
    <x v="2"/>
    <x v="1"/>
    <x v="0"/>
    <x v="5"/>
    <x v="222"/>
    <x v="4"/>
    <x v="0"/>
    <x v="4"/>
    <x v="2"/>
    <x v="0"/>
  </r>
  <r>
    <x v="2"/>
    <x v="1"/>
    <x v="0"/>
    <x v="5"/>
    <x v="223"/>
    <x v="4"/>
    <x v="0"/>
    <x v="4"/>
    <x v="2"/>
    <x v="0"/>
  </r>
  <r>
    <x v="2"/>
    <x v="0"/>
    <x v="0"/>
    <x v="5"/>
    <x v="224"/>
    <x v="4"/>
    <x v="0"/>
    <x v="4"/>
    <x v="2"/>
    <x v="0"/>
  </r>
  <r>
    <x v="2"/>
    <x v="0"/>
    <x v="0"/>
    <x v="5"/>
    <x v="225"/>
    <x v="4"/>
    <x v="0"/>
    <x v="4"/>
    <x v="2"/>
    <x v="0"/>
  </r>
  <r>
    <x v="2"/>
    <x v="3"/>
    <x v="0"/>
    <x v="10"/>
    <x v="226"/>
    <x v="4"/>
    <x v="2"/>
    <x v="4"/>
    <x v="2"/>
    <x v="0"/>
  </r>
  <r>
    <x v="2"/>
    <x v="3"/>
    <x v="0"/>
    <x v="10"/>
    <x v="105"/>
    <x v="4"/>
    <x v="2"/>
    <x v="4"/>
    <x v="2"/>
    <x v="0"/>
  </r>
  <r>
    <x v="2"/>
    <x v="0"/>
    <x v="0"/>
    <x v="0"/>
    <x v="227"/>
    <x v="2"/>
    <x v="0"/>
    <x v="2"/>
    <x v="2"/>
    <x v="0"/>
  </r>
  <r>
    <x v="2"/>
    <x v="0"/>
    <x v="0"/>
    <x v="0"/>
    <x v="228"/>
    <x v="2"/>
    <x v="0"/>
    <x v="2"/>
    <x v="2"/>
    <x v="0"/>
  </r>
  <r>
    <x v="2"/>
    <x v="0"/>
    <x v="0"/>
    <x v="10"/>
    <x v="229"/>
    <x v="2"/>
    <x v="0"/>
    <x v="2"/>
    <x v="2"/>
    <x v="0"/>
  </r>
  <r>
    <x v="2"/>
    <x v="0"/>
    <x v="0"/>
    <x v="10"/>
    <x v="221"/>
    <x v="2"/>
    <x v="0"/>
    <x v="2"/>
    <x v="2"/>
    <x v="0"/>
  </r>
  <r>
    <x v="2"/>
    <x v="1"/>
    <x v="0"/>
    <x v="0"/>
    <x v="230"/>
    <x v="4"/>
    <x v="2"/>
    <x v="4"/>
    <x v="2"/>
    <x v="0"/>
  </r>
  <r>
    <x v="2"/>
    <x v="2"/>
    <x v="0"/>
    <x v="10"/>
    <x v="231"/>
    <x v="2"/>
    <x v="2"/>
    <x v="2"/>
    <x v="2"/>
    <x v="0"/>
  </r>
  <r>
    <x v="2"/>
    <x v="1"/>
    <x v="0"/>
    <x v="0"/>
    <x v="232"/>
    <x v="4"/>
    <x v="2"/>
    <x v="4"/>
    <x v="2"/>
    <x v="0"/>
  </r>
  <r>
    <x v="2"/>
    <x v="1"/>
    <x v="0"/>
    <x v="5"/>
    <x v="233"/>
    <x v="4"/>
    <x v="2"/>
    <x v="4"/>
    <x v="2"/>
    <x v="0"/>
  </r>
  <r>
    <x v="2"/>
    <x v="1"/>
    <x v="0"/>
    <x v="10"/>
    <x v="234"/>
    <x v="4"/>
    <x v="0"/>
    <x v="4"/>
    <x v="2"/>
    <x v="0"/>
  </r>
  <r>
    <x v="2"/>
    <x v="1"/>
    <x v="0"/>
    <x v="10"/>
    <x v="235"/>
    <x v="4"/>
    <x v="0"/>
    <x v="4"/>
    <x v="2"/>
    <x v="0"/>
  </r>
  <r>
    <x v="2"/>
    <x v="1"/>
    <x v="0"/>
    <x v="10"/>
    <x v="236"/>
    <x v="4"/>
    <x v="0"/>
    <x v="4"/>
    <x v="2"/>
    <x v="0"/>
  </r>
  <r>
    <x v="2"/>
    <x v="1"/>
    <x v="0"/>
    <x v="10"/>
    <x v="237"/>
    <x v="4"/>
    <x v="0"/>
    <x v="4"/>
    <x v="2"/>
    <x v="0"/>
  </r>
  <r>
    <x v="2"/>
    <x v="1"/>
    <x v="0"/>
    <x v="0"/>
    <x v="176"/>
    <x v="4"/>
    <x v="0"/>
    <x v="4"/>
    <x v="0"/>
    <x v="0"/>
  </r>
  <r>
    <x v="2"/>
    <x v="1"/>
    <x v="0"/>
    <x v="0"/>
    <x v="56"/>
    <x v="4"/>
    <x v="0"/>
    <x v="4"/>
    <x v="0"/>
    <x v="0"/>
  </r>
  <r>
    <x v="2"/>
    <x v="1"/>
    <x v="0"/>
    <x v="5"/>
    <x v="238"/>
    <x v="4"/>
    <x v="2"/>
    <x v="4"/>
    <x v="2"/>
    <x v="0"/>
  </r>
  <r>
    <x v="2"/>
    <x v="3"/>
    <x v="0"/>
    <x v="5"/>
    <x v="192"/>
    <x v="4"/>
    <x v="2"/>
    <x v="4"/>
    <x v="2"/>
    <x v="0"/>
  </r>
  <r>
    <x v="2"/>
    <x v="3"/>
    <x v="0"/>
    <x v="5"/>
    <x v="58"/>
    <x v="4"/>
    <x v="2"/>
    <x v="4"/>
    <x v="2"/>
    <x v="0"/>
  </r>
  <r>
    <x v="2"/>
    <x v="1"/>
    <x v="0"/>
    <x v="5"/>
    <x v="81"/>
    <x v="4"/>
    <x v="2"/>
    <x v="4"/>
    <x v="2"/>
    <x v="0"/>
  </r>
  <r>
    <x v="2"/>
    <x v="0"/>
    <x v="0"/>
    <x v="5"/>
    <x v="239"/>
    <x v="4"/>
    <x v="2"/>
    <x v="4"/>
    <x v="2"/>
    <x v="0"/>
  </r>
  <r>
    <x v="2"/>
    <x v="1"/>
    <x v="0"/>
    <x v="5"/>
    <x v="240"/>
    <x v="4"/>
    <x v="2"/>
    <x v="4"/>
    <x v="2"/>
    <x v="0"/>
  </r>
  <r>
    <x v="2"/>
    <x v="1"/>
    <x v="0"/>
    <x v="5"/>
    <x v="233"/>
    <x v="4"/>
    <x v="2"/>
    <x v="4"/>
    <x v="2"/>
    <x v="0"/>
  </r>
  <r>
    <x v="2"/>
    <x v="1"/>
    <x v="0"/>
    <x v="5"/>
    <x v="240"/>
    <x v="4"/>
    <x v="2"/>
    <x v="4"/>
    <x v="2"/>
    <x v="0"/>
  </r>
  <r>
    <x v="2"/>
    <x v="1"/>
    <x v="0"/>
    <x v="5"/>
    <x v="233"/>
    <x v="4"/>
    <x v="2"/>
    <x v="4"/>
    <x v="2"/>
    <x v="0"/>
  </r>
  <r>
    <x v="2"/>
    <x v="1"/>
    <x v="0"/>
    <x v="10"/>
    <x v="241"/>
    <x v="4"/>
    <x v="2"/>
    <x v="4"/>
    <x v="2"/>
    <x v="0"/>
  </r>
  <r>
    <x v="2"/>
    <x v="1"/>
    <x v="0"/>
    <x v="10"/>
    <x v="235"/>
    <x v="4"/>
    <x v="2"/>
    <x v="4"/>
    <x v="2"/>
    <x v="0"/>
  </r>
  <r>
    <x v="2"/>
    <x v="0"/>
    <x v="0"/>
    <x v="5"/>
    <x v="242"/>
    <x v="4"/>
    <x v="2"/>
    <x v="4"/>
    <x v="2"/>
    <x v="0"/>
  </r>
  <r>
    <x v="2"/>
    <x v="1"/>
    <x v="0"/>
    <x v="10"/>
    <x v="243"/>
    <x v="4"/>
    <x v="2"/>
    <x v="4"/>
    <x v="2"/>
    <x v="0"/>
  </r>
  <r>
    <x v="2"/>
    <x v="1"/>
    <x v="0"/>
    <x v="5"/>
    <x v="244"/>
    <x v="4"/>
    <x v="2"/>
    <x v="4"/>
    <x v="2"/>
    <x v="0"/>
  </r>
  <r>
    <x v="2"/>
    <x v="1"/>
    <x v="0"/>
    <x v="5"/>
    <x v="245"/>
    <x v="4"/>
    <x v="2"/>
    <x v="4"/>
    <x v="2"/>
    <x v="0"/>
  </r>
  <r>
    <x v="2"/>
    <x v="1"/>
    <x v="0"/>
    <x v="10"/>
    <x v="246"/>
    <x v="4"/>
    <x v="2"/>
    <x v="4"/>
    <x v="2"/>
    <x v="0"/>
  </r>
  <r>
    <x v="2"/>
    <x v="1"/>
    <x v="0"/>
    <x v="10"/>
    <x v="247"/>
    <x v="4"/>
    <x v="2"/>
    <x v="4"/>
    <x v="2"/>
    <x v="0"/>
  </r>
  <r>
    <x v="2"/>
    <x v="3"/>
    <x v="0"/>
    <x v="36"/>
    <x v="248"/>
    <x v="4"/>
    <x v="2"/>
    <x v="4"/>
    <x v="2"/>
    <x v="0"/>
  </r>
  <r>
    <x v="2"/>
    <x v="3"/>
    <x v="0"/>
    <x v="36"/>
    <x v="249"/>
    <x v="4"/>
    <x v="2"/>
    <x v="4"/>
    <x v="2"/>
    <x v="0"/>
  </r>
  <r>
    <x v="2"/>
    <x v="3"/>
    <x v="0"/>
    <x v="43"/>
    <x v="250"/>
    <x v="4"/>
    <x v="2"/>
    <x v="4"/>
    <x v="2"/>
    <x v="0"/>
  </r>
  <r>
    <x v="2"/>
    <x v="1"/>
    <x v="0"/>
    <x v="10"/>
    <x v="251"/>
    <x v="4"/>
    <x v="2"/>
    <x v="4"/>
    <x v="2"/>
    <x v="0"/>
  </r>
  <r>
    <x v="2"/>
    <x v="1"/>
    <x v="0"/>
    <x v="10"/>
    <x v="252"/>
    <x v="4"/>
    <x v="0"/>
    <x v="4"/>
    <x v="2"/>
    <x v="0"/>
  </r>
  <r>
    <x v="2"/>
    <x v="1"/>
    <x v="0"/>
    <x v="0"/>
    <x v="253"/>
    <x v="4"/>
    <x v="0"/>
    <x v="4"/>
    <x v="2"/>
    <x v="0"/>
  </r>
  <r>
    <x v="2"/>
    <x v="1"/>
    <x v="0"/>
    <x v="10"/>
    <x v="254"/>
    <x v="4"/>
    <x v="0"/>
    <x v="4"/>
    <x v="0"/>
    <x v="0"/>
  </r>
  <r>
    <x v="2"/>
    <x v="1"/>
    <x v="0"/>
    <x v="5"/>
    <x v="8"/>
    <x v="4"/>
    <x v="2"/>
    <x v="4"/>
    <x v="2"/>
    <x v="0"/>
  </r>
  <r>
    <x v="2"/>
    <x v="1"/>
    <x v="0"/>
    <x v="21"/>
    <x v="255"/>
    <x v="4"/>
    <x v="2"/>
    <x v="4"/>
    <x v="2"/>
    <x v="0"/>
  </r>
  <r>
    <x v="2"/>
    <x v="1"/>
    <x v="0"/>
    <x v="21"/>
    <x v="256"/>
    <x v="4"/>
    <x v="2"/>
    <x v="4"/>
    <x v="2"/>
    <x v="0"/>
  </r>
  <r>
    <x v="2"/>
    <x v="1"/>
    <x v="0"/>
    <x v="0"/>
    <x v="242"/>
    <x v="4"/>
    <x v="2"/>
    <x v="4"/>
    <x v="2"/>
    <x v="0"/>
  </r>
  <r>
    <x v="2"/>
    <x v="1"/>
    <x v="0"/>
    <x v="0"/>
    <x v="220"/>
    <x v="4"/>
    <x v="2"/>
    <x v="4"/>
    <x v="2"/>
    <x v="0"/>
  </r>
  <r>
    <x v="2"/>
    <x v="1"/>
    <x v="0"/>
    <x v="10"/>
    <x v="229"/>
    <x v="2"/>
    <x v="0"/>
    <x v="2"/>
    <x v="2"/>
    <x v="0"/>
  </r>
  <r>
    <x v="2"/>
    <x v="1"/>
    <x v="0"/>
    <x v="10"/>
    <x v="227"/>
    <x v="2"/>
    <x v="0"/>
    <x v="2"/>
    <x v="2"/>
    <x v="0"/>
  </r>
  <r>
    <x v="2"/>
    <x v="1"/>
    <x v="0"/>
    <x v="0"/>
    <x v="4"/>
    <x v="4"/>
    <x v="0"/>
    <x v="4"/>
    <x v="2"/>
    <x v="0"/>
  </r>
  <r>
    <x v="2"/>
    <x v="1"/>
    <x v="0"/>
    <x v="0"/>
    <x v="257"/>
    <x v="4"/>
    <x v="2"/>
    <x v="4"/>
    <x v="2"/>
    <x v="0"/>
  </r>
  <r>
    <x v="2"/>
    <x v="1"/>
    <x v="0"/>
    <x v="38"/>
    <x v="258"/>
    <x v="17"/>
    <x v="2"/>
    <x v="15"/>
    <x v="2"/>
    <x v="0"/>
  </r>
  <r>
    <x v="2"/>
    <x v="1"/>
    <x v="0"/>
    <x v="38"/>
    <x v="259"/>
    <x v="17"/>
    <x v="2"/>
    <x v="15"/>
    <x v="2"/>
    <x v="0"/>
  </r>
  <r>
    <x v="2"/>
    <x v="1"/>
    <x v="0"/>
    <x v="5"/>
    <x v="192"/>
    <x v="17"/>
    <x v="2"/>
    <x v="15"/>
    <x v="2"/>
    <x v="0"/>
  </r>
  <r>
    <x v="2"/>
    <x v="1"/>
    <x v="0"/>
    <x v="5"/>
    <x v="260"/>
    <x v="17"/>
    <x v="2"/>
    <x v="15"/>
    <x v="2"/>
    <x v="0"/>
  </r>
  <r>
    <x v="2"/>
    <x v="1"/>
    <x v="0"/>
    <x v="5"/>
    <x v="192"/>
    <x v="17"/>
    <x v="2"/>
    <x v="15"/>
    <x v="2"/>
    <x v="0"/>
  </r>
  <r>
    <x v="2"/>
    <x v="1"/>
    <x v="0"/>
    <x v="5"/>
    <x v="260"/>
    <x v="17"/>
    <x v="2"/>
    <x v="15"/>
    <x v="2"/>
    <x v="0"/>
  </r>
  <r>
    <x v="2"/>
    <x v="1"/>
    <x v="0"/>
    <x v="10"/>
    <x v="122"/>
    <x v="4"/>
    <x v="0"/>
    <x v="4"/>
    <x v="0"/>
    <x v="0"/>
  </r>
  <r>
    <x v="2"/>
    <x v="1"/>
    <x v="0"/>
    <x v="0"/>
    <x v="261"/>
    <x v="4"/>
    <x v="2"/>
    <x v="4"/>
    <x v="2"/>
    <x v="0"/>
  </r>
  <r>
    <x v="2"/>
    <x v="1"/>
    <x v="0"/>
    <x v="10"/>
    <x v="262"/>
    <x v="4"/>
    <x v="0"/>
    <x v="4"/>
    <x v="2"/>
    <x v="0"/>
  </r>
  <r>
    <x v="2"/>
    <x v="0"/>
    <x v="0"/>
    <x v="5"/>
    <x v="203"/>
    <x v="4"/>
    <x v="0"/>
    <x v="4"/>
    <x v="1"/>
    <x v="0"/>
  </r>
  <r>
    <x v="2"/>
    <x v="3"/>
    <x v="0"/>
    <x v="43"/>
    <x v="8"/>
    <x v="4"/>
    <x v="2"/>
    <x v="4"/>
    <x v="2"/>
    <x v="0"/>
  </r>
  <r>
    <x v="2"/>
    <x v="1"/>
    <x v="0"/>
    <x v="0"/>
    <x v="81"/>
    <x v="4"/>
    <x v="2"/>
    <x v="4"/>
    <x v="2"/>
    <x v="0"/>
  </r>
  <r>
    <x v="2"/>
    <x v="1"/>
    <x v="0"/>
    <x v="0"/>
    <x v="220"/>
    <x v="4"/>
    <x v="2"/>
    <x v="4"/>
    <x v="2"/>
    <x v="0"/>
  </r>
  <r>
    <x v="2"/>
    <x v="1"/>
    <x v="0"/>
    <x v="4"/>
    <x v="263"/>
    <x v="4"/>
    <x v="0"/>
    <x v="4"/>
    <x v="2"/>
    <x v="0"/>
  </r>
  <r>
    <x v="2"/>
    <x v="1"/>
    <x v="0"/>
    <x v="4"/>
    <x v="264"/>
    <x v="4"/>
    <x v="0"/>
    <x v="4"/>
    <x v="2"/>
    <x v="0"/>
  </r>
  <r>
    <x v="2"/>
    <x v="0"/>
    <x v="0"/>
    <x v="44"/>
    <x v="265"/>
    <x v="13"/>
    <x v="0"/>
    <x v="11"/>
    <x v="2"/>
    <x v="0"/>
  </r>
  <r>
    <x v="2"/>
    <x v="0"/>
    <x v="0"/>
    <x v="44"/>
    <x v="265"/>
    <x v="13"/>
    <x v="0"/>
    <x v="11"/>
    <x v="2"/>
    <x v="0"/>
  </r>
  <r>
    <x v="2"/>
    <x v="3"/>
    <x v="0"/>
    <x v="8"/>
    <x v="266"/>
    <x v="17"/>
    <x v="2"/>
    <x v="15"/>
    <x v="1"/>
    <x v="0"/>
  </r>
  <r>
    <x v="2"/>
    <x v="1"/>
    <x v="0"/>
    <x v="5"/>
    <x v="267"/>
    <x v="4"/>
    <x v="0"/>
    <x v="4"/>
    <x v="2"/>
    <x v="0"/>
  </r>
  <r>
    <x v="2"/>
    <x v="1"/>
    <x v="0"/>
    <x v="10"/>
    <x v="241"/>
    <x v="4"/>
    <x v="2"/>
    <x v="4"/>
    <x v="2"/>
    <x v="0"/>
  </r>
  <r>
    <x v="2"/>
    <x v="1"/>
    <x v="0"/>
    <x v="38"/>
    <x v="268"/>
    <x v="4"/>
    <x v="2"/>
    <x v="4"/>
    <x v="2"/>
    <x v="0"/>
  </r>
  <r>
    <x v="2"/>
    <x v="1"/>
    <x v="0"/>
    <x v="38"/>
    <x v="269"/>
    <x v="4"/>
    <x v="2"/>
    <x v="4"/>
    <x v="2"/>
    <x v="0"/>
  </r>
  <r>
    <x v="2"/>
    <x v="1"/>
    <x v="0"/>
    <x v="10"/>
    <x v="270"/>
    <x v="4"/>
    <x v="2"/>
    <x v="4"/>
    <x v="2"/>
    <x v="0"/>
  </r>
  <r>
    <x v="2"/>
    <x v="1"/>
    <x v="0"/>
    <x v="10"/>
    <x v="271"/>
    <x v="4"/>
    <x v="2"/>
    <x v="4"/>
    <x v="2"/>
    <x v="0"/>
  </r>
  <r>
    <x v="2"/>
    <x v="1"/>
    <x v="0"/>
    <x v="5"/>
    <x v="246"/>
    <x v="4"/>
    <x v="2"/>
    <x v="4"/>
    <x v="2"/>
    <x v="0"/>
  </r>
  <r>
    <x v="2"/>
    <x v="1"/>
    <x v="0"/>
    <x v="5"/>
    <x v="247"/>
    <x v="4"/>
    <x v="2"/>
    <x v="4"/>
    <x v="2"/>
    <x v="0"/>
  </r>
  <r>
    <x v="2"/>
    <x v="3"/>
    <x v="0"/>
    <x v="45"/>
    <x v="272"/>
    <x v="8"/>
    <x v="1"/>
    <x v="8"/>
    <x v="0"/>
    <x v="0"/>
  </r>
  <r>
    <x v="2"/>
    <x v="1"/>
    <x v="0"/>
    <x v="10"/>
    <x v="235"/>
    <x v="4"/>
    <x v="2"/>
    <x v="4"/>
    <x v="2"/>
    <x v="0"/>
  </r>
  <r>
    <x v="2"/>
    <x v="2"/>
    <x v="0"/>
    <x v="4"/>
    <x v="273"/>
    <x v="2"/>
    <x v="2"/>
    <x v="2"/>
    <x v="0"/>
    <x v="0"/>
  </r>
  <r>
    <x v="2"/>
    <x v="1"/>
    <x v="0"/>
    <x v="5"/>
    <x v="274"/>
    <x v="4"/>
    <x v="0"/>
    <x v="4"/>
    <x v="2"/>
    <x v="0"/>
  </r>
  <r>
    <x v="2"/>
    <x v="1"/>
    <x v="0"/>
    <x v="10"/>
    <x v="211"/>
    <x v="4"/>
    <x v="2"/>
    <x v="4"/>
    <x v="2"/>
    <x v="0"/>
  </r>
  <r>
    <x v="2"/>
    <x v="0"/>
    <x v="0"/>
    <x v="4"/>
    <x v="275"/>
    <x v="2"/>
    <x v="0"/>
    <x v="2"/>
    <x v="2"/>
    <x v="0"/>
  </r>
  <r>
    <x v="2"/>
    <x v="0"/>
    <x v="0"/>
    <x v="4"/>
    <x v="276"/>
    <x v="2"/>
    <x v="0"/>
    <x v="2"/>
    <x v="2"/>
    <x v="0"/>
  </r>
  <r>
    <x v="2"/>
    <x v="0"/>
    <x v="0"/>
    <x v="18"/>
    <x v="56"/>
    <x v="4"/>
    <x v="0"/>
    <x v="4"/>
    <x v="2"/>
    <x v="0"/>
  </r>
  <r>
    <x v="2"/>
    <x v="1"/>
    <x v="0"/>
    <x v="5"/>
    <x v="240"/>
    <x v="4"/>
    <x v="2"/>
    <x v="4"/>
    <x v="2"/>
    <x v="0"/>
  </r>
  <r>
    <x v="2"/>
    <x v="1"/>
    <x v="0"/>
    <x v="5"/>
    <x v="233"/>
    <x v="4"/>
    <x v="2"/>
    <x v="4"/>
    <x v="2"/>
    <x v="0"/>
  </r>
  <r>
    <x v="2"/>
    <x v="1"/>
    <x v="0"/>
    <x v="35"/>
    <x v="277"/>
    <x v="4"/>
    <x v="2"/>
    <x v="4"/>
    <x v="2"/>
    <x v="0"/>
  </r>
  <r>
    <x v="2"/>
    <x v="1"/>
    <x v="0"/>
    <x v="35"/>
    <x v="278"/>
    <x v="4"/>
    <x v="2"/>
    <x v="4"/>
    <x v="2"/>
    <x v="0"/>
  </r>
  <r>
    <x v="2"/>
    <x v="0"/>
    <x v="0"/>
    <x v="4"/>
    <x v="279"/>
    <x v="7"/>
    <x v="2"/>
    <x v="0"/>
    <x v="2"/>
    <x v="0"/>
  </r>
  <r>
    <x v="2"/>
    <x v="0"/>
    <x v="0"/>
    <x v="10"/>
    <x v="217"/>
    <x v="2"/>
    <x v="0"/>
    <x v="2"/>
    <x v="2"/>
    <x v="0"/>
  </r>
  <r>
    <x v="2"/>
    <x v="1"/>
    <x v="0"/>
    <x v="0"/>
    <x v="280"/>
    <x v="4"/>
    <x v="2"/>
    <x v="4"/>
    <x v="0"/>
    <x v="0"/>
  </r>
  <r>
    <x v="2"/>
    <x v="1"/>
    <x v="0"/>
    <x v="0"/>
    <x v="281"/>
    <x v="4"/>
    <x v="2"/>
    <x v="4"/>
    <x v="0"/>
    <x v="0"/>
  </r>
  <r>
    <x v="2"/>
    <x v="1"/>
    <x v="0"/>
    <x v="10"/>
    <x v="282"/>
    <x v="4"/>
    <x v="2"/>
    <x v="4"/>
    <x v="0"/>
    <x v="0"/>
  </r>
  <r>
    <x v="2"/>
    <x v="1"/>
    <x v="0"/>
    <x v="10"/>
    <x v="283"/>
    <x v="4"/>
    <x v="2"/>
    <x v="4"/>
    <x v="0"/>
    <x v="0"/>
  </r>
  <r>
    <x v="2"/>
    <x v="1"/>
    <x v="0"/>
    <x v="5"/>
    <x v="284"/>
    <x v="4"/>
    <x v="0"/>
    <x v="4"/>
    <x v="2"/>
    <x v="0"/>
  </r>
  <r>
    <x v="2"/>
    <x v="1"/>
    <x v="0"/>
    <x v="5"/>
    <x v="285"/>
    <x v="4"/>
    <x v="0"/>
    <x v="4"/>
    <x v="2"/>
    <x v="0"/>
  </r>
  <r>
    <x v="2"/>
    <x v="1"/>
    <x v="0"/>
    <x v="10"/>
    <x v="250"/>
    <x v="4"/>
    <x v="2"/>
    <x v="4"/>
    <x v="2"/>
    <x v="0"/>
  </r>
  <r>
    <x v="2"/>
    <x v="0"/>
    <x v="0"/>
    <x v="10"/>
    <x v="276"/>
    <x v="2"/>
    <x v="0"/>
    <x v="2"/>
    <x v="2"/>
    <x v="0"/>
  </r>
  <r>
    <x v="2"/>
    <x v="0"/>
    <x v="0"/>
    <x v="5"/>
    <x v="203"/>
    <x v="4"/>
    <x v="0"/>
    <x v="4"/>
    <x v="1"/>
    <x v="0"/>
  </r>
  <r>
    <x v="2"/>
    <x v="1"/>
    <x v="0"/>
    <x v="10"/>
    <x v="286"/>
    <x v="4"/>
    <x v="2"/>
    <x v="4"/>
    <x v="0"/>
    <x v="0"/>
  </r>
  <r>
    <x v="2"/>
    <x v="0"/>
    <x v="0"/>
    <x v="5"/>
    <x v="221"/>
    <x v="2"/>
    <x v="2"/>
    <x v="2"/>
    <x v="2"/>
    <x v="0"/>
  </r>
  <r>
    <x v="2"/>
    <x v="1"/>
    <x v="0"/>
    <x v="0"/>
    <x v="176"/>
    <x v="4"/>
    <x v="2"/>
    <x v="4"/>
    <x v="2"/>
    <x v="0"/>
  </r>
  <r>
    <x v="2"/>
    <x v="0"/>
    <x v="0"/>
    <x v="0"/>
    <x v="287"/>
    <x v="2"/>
    <x v="0"/>
    <x v="2"/>
    <x v="2"/>
    <x v="0"/>
  </r>
  <r>
    <x v="2"/>
    <x v="0"/>
    <x v="0"/>
    <x v="0"/>
    <x v="231"/>
    <x v="2"/>
    <x v="0"/>
    <x v="2"/>
    <x v="2"/>
    <x v="0"/>
  </r>
  <r>
    <x v="2"/>
    <x v="0"/>
    <x v="0"/>
    <x v="10"/>
    <x v="288"/>
    <x v="13"/>
    <x v="2"/>
    <x v="11"/>
    <x v="2"/>
    <x v="0"/>
  </r>
  <r>
    <x v="2"/>
    <x v="0"/>
    <x v="0"/>
    <x v="10"/>
    <x v="289"/>
    <x v="13"/>
    <x v="2"/>
    <x v="11"/>
    <x v="2"/>
    <x v="0"/>
  </r>
  <r>
    <x v="2"/>
    <x v="0"/>
    <x v="0"/>
    <x v="10"/>
    <x v="229"/>
    <x v="2"/>
    <x v="2"/>
    <x v="2"/>
    <x v="2"/>
    <x v="0"/>
  </r>
  <r>
    <x v="2"/>
    <x v="0"/>
    <x v="0"/>
    <x v="10"/>
    <x v="290"/>
    <x v="2"/>
    <x v="2"/>
    <x v="2"/>
    <x v="2"/>
    <x v="0"/>
  </r>
  <r>
    <x v="2"/>
    <x v="1"/>
    <x v="0"/>
    <x v="0"/>
    <x v="1"/>
    <x v="4"/>
    <x v="2"/>
    <x v="4"/>
    <x v="2"/>
    <x v="0"/>
  </r>
  <r>
    <x v="2"/>
    <x v="1"/>
    <x v="0"/>
    <x v="31"/>
    <x v="52"/>
    <x v="48"/>
    <x v="2"/>
    <x v="14"/>
    <x v="0"/>
    <x v="0"/>
  </r>
  <r>
    <x v="2"/>
    <x v="0"/>
    <x v="0"/>
    <x v="10"/>
    <x v="291"/>
    <x v="4"/>
    <x v="0"/>
    <x v="4"/>
    <x v="2"/>
    <x v="0"/>
  </r>
  <r>
    <x v="2"/>
    <x v="0"/>
    <x v="0"/>
    <x v="1"/>
    <x v="122"/>
    <x v="4"/>
    <x v="2"/>
    <x v="4"/>
    <x v="0"/>
    <x v="0"/>
  </r>
  <r>
    <x v="2"/>
    <x v="0"/>
    <x v="0"/>
    <x v="1"/>
    <x v="292"/>
    <x v="4"/>
    <x v="2"/>
    <x v="4"/>
    <x v="0"/>
    <x v="0"/>
  </r>
  <r>
    <x v="2"/>
    <x v="0"/>
    <x v="0"/>
    <x v="21"/>
    <x v="293"/>
    <x v="4"/>
    <x v="2"/>
    <x v="4"/>
    <x v="2"/>
    <x v="0"/>
  </r>
  <r>
    <x v="2"/>
    <x v="0"/>
    <x v="0"/>
    <x v="21"/>
    <x v="294"/>
    <x v="4"/>
    <x v="2"/>
    <x v="4"/>
    <x v="2"/>
    <x v="0"/>
  </r>
  <r>
    <x v="2"/>
    <x v="1"/>
    <x v="0"/>
    <x v="0"/>
    <x v="176"/>
    <x v="4"/>
    <x v="0"/>
    <x v="4"/>
    <x v="2"/>
    <x v="0"/>
  </r>
  <r>
    <x v="2"/>
    <x v="1"/>
    <x v="0"/>
    <x v="0"/>
    <x v="73"/>
    <x v="4"/>
    <x v="0"/>
    <x v="4"/>
    <x v="2"/>
    <x v="0"/>
  </r>
  <r>
    <x v="2"/>
    <x v="0"/>
    <x v="0"/>
    <x v="10"/>
    <x v="295"/>
    <x v="4"/>
    <x v="0"/>
    <x v="4"/>
    <x v="2"/>
    <x v="0"/>
  </r>
  <r>
    <x v="2"/>
    <x v="1"/>
    <x v="0"/>
    <x v="10"/>
    <x v="296"/>
    <x v="4"/>
    <x v="2"/>
    <x v="4"/>
    <x v="0"/>
    <x v="0"/>
  </r>
  <r>
    <x v="2"/>
    <x v="0"/>
    <x v="0"/>
    <x v="10"/>
    <x v="289"/>
    <x v="21"/>
    <x v="2"/>
    <x v="18"/>
    <x v="2"/>
    <x v="0"/>
  </r>
  <r>
    <x v="2"/>
    <x v="1"/>
    <x v="0"/>
    <x v="0"/>
    <x v="297"/>
    <x v="4"/>
    <x v="0"/>
    <x v="4"/>
    <x v="0"/>
    <x v="0"/>
  </r>
  <r>
    <x v="2"/>
    <x v="0"/>
    <x v="0"/>
    <x v="5"/>
    <x v="228"/>
    <x v="2"/>
    <x v="2"/>
    <x v="2"/>
    <x v="2"/>
    <x v="0"/>
  </r>
  <r>
    <x v="2"/>
    <x v="0"/>
    <x v="0"/>
    <x v="5"/>
    <x v="298"/>
    <x v="21"/>
    <x v="2"/>
    <x v="18"/>
    <x v="2"/>
    <x v="0"/>
  </r>
  <r>
    <x v="2"/>
    <x v="0"/>
    <x v="0"/>
    <x v="5"/>
    <x v="299"/>
    <x v="21"/>
    <x v="2"/>
    <x v="18"/>
    <x v="2"/>
    <x v="0"/>
  </r>
  <r>
    <x v="2"/>
    <x v="0"/>
    <x v="0"/>
    <x v="10"/>
    <x v="279"/>
    <x v="21"/>
    <x v="2"/>
    <x v="18"/>
    <x v="2"/>
    <x v="0"/>
  </r>
  <r>
    <x v="2"/>
    <x v="0"/>
    <x v="0"/>
    <x v="10"/>
    <x v="300"/>
    <x v="21"/>
    <x v="2"/>
    <x v="18"/>
    <x v="2"/>
    <x v="0"/>
  </r>
  <r>
    <x v="2"/>
    <x v="0"/>
    <x v="0"/>
    <x v="10"/>
    <x v="218"/>
    <x v="2"/>
    <x v="2"/>
    <x v="2"/>
    <x v="2"/>
    <x v="0"/>
  </r>
  <r>
    <x v="2"/>
    <x v="0"/>
    <x v="0"/>
    <x v="10"/>
    <x v="301"/>
    <x v="2"/>
    <x v="2"/>
    <x v="2"/>
    <x v="2"/>
    <x v="0"/>
  </r>
  <r>
    <x v="2"/>
    <x v="0"/>
    <x v="0"/>
    <x v="10"/>
    <x v="288"/>
    <x v="21"/>
    <x v="2"/>
    <x v="18"/>
    <x v="2"/>
    <x v="0"/>
  </r>
  <r>
    <x v="2"/>
    <x v="0"/>
    <x v="0"/>
    <x v="10"/>
    <x v="279"/>
    <x v="13"/>
    <x v="2"/>
    <x v="11"/>
    <x v="2"/>
    <x v="0"/>
  </r>
  <r>
    <x v="2"/>
    <x v="1"/>
    <x v="0"/>
    <x v="4"/>
    <x v="263"/>
    <x v="4"/>
    <x v="0"/>
    <x v="4"/>
    <x v="2"/>
    <x v="0"/>
  </r>
  <r>
    <x v="2"/>
    <x v="1"/>
    <x v="0"/>
    <x v="4"/>
    <x v="264"/>
    <x v="4"/>
    <x v="0"/>
    <x v="4"/>
    <x v="2"/>
    <x v="0"/>
  </r>
  <r>
    <x v="2"/>
    <x v="0"/>
    <x v="0"/>
    <x v="5"/>
    <x v="298"/>
    <x v="13"/>
    <x v="2"/>
    <x v="11"/>
    <x v="2"/>
    <x v="0"/>
  </r>
  <r>
    <x v="2"/>
    <x v="0"/>
    <x v="0"/>
    <x v="5"/>
    <x v="299"/>
    <x v="13"/>
    <x v="2"/>
    <x v="11"/>
    <x v="2"/>
    <x v="0"/>
  </r>
  <r>
    <x v="2"/>
    <x v="0"/>
    <x v="0"/>
    <x v="10"/>
    <x v="276"/>
    <x v="2"/>
    <x v="2"/>
    <x v="2"/>
    <x v="2"/>
    <x v="0"/>
  </r>
  <r>
    <x v="2"/>
    <x v="0"/>
    <x v="0"/>
    <x v="10"/>
    <x v="229"/>
    <x v="2"/>
    <x v="2"/>
    <x v="2"/>
    <x v="2"/>
    <x v="0"/>
  </r>
  <r>
    <x v="2"/>
    <x v="1"/>
    <x v="0"/>
    <x v="0"/>
    <x v="280"/>
    <x v="4"/>
    <x v="0"/>
    <x v="4"/>
    <x v="0"/>
    <x v="0"/>
  </r>
  <r>
    <x v="2"/>
    <x v="0"/>
    <x v="0"/>
    <x v="10"/>
    <x v="300"/>
    <x v="13"/>
    <x v="2"/>
    <x v="11"/>
    <x v="2"/>
    <x v="0"/>
  </r>
  <r>
    <x v="2"/>
    <x v="1"/>
    <x v="0"/>
    <x v="10"/>
    <x v="282"/>
    <x v="4"/>
    <x v="2"/>
    <x v="4"/>
    <x v="0"/>
    <x v="0"/>
  </r>
  <r>
    <x v="2"/>
    <x v="1"/>
    <x v="0"/>
    <x v="10"/>
    <x v="283"/>
    <x v="4"/>
    <x v="2"/>
    <x v="4"/>
    <x v="0"/>
    <x v="0"/>
  </r>
  <r>
    <x v="2"/>
    <x v="1"/>
    <x v="0"/>
    <x v="10"/>
    <x v="176"/>
    <x v="4"/>
    <x v="2"/>
    <x v="4"/>
    <x v="2"/>
    <x v="0"/>
  </r>
  <r>
    <x v="2"/>
    <x v="2"/>
    <x v="0"/>
    <x v="4"/>
    <x v="302"/>
    <x v="11"/>
    <x v="2"/>
    <x v="19"/>
    <x v="0"/>
    <x v="0"/>
  </r>
  <r>
    <x v="2"/>
    <x v="1"/>
    <x v="0"/>
    <x v="10"/>
    <x v="73"/>
    <x v="4"/>
    <x v="2"/>
    <x v="4"/>
    <x v="2"/>
    <x v="0"/>
  </r>
  <r>
    <x v="2"/>
    <x v="0"/>
    <x v="0"/>
    <x v="33"/>
    <x v="303"/>
    <x v="17"/>
    <x v="2"/>
    <x v="15"/>
    <x v="2"/>
    <x v="0"/>
  </r>
  <r>
    <x v="2"/>
    <x v="3"/>
    <x v="0"/>
    <x v="13"/>
    <x v="304"/>
    <x v="17"/>
    <x v="1"/>
    <x v="15"/>
    <x v="0"/>
    <x v="0"/>
  </r>
  <r>
    <x v="2"/>
    <x v="0"/>
    <x v="0"/>
    <x v="4"/>
    <x v="56"/>
    <x v="4"/>
    <x v="2"/>
    <x v="4"/>
    <x v="1"/>
    <x v="0"/>
  </r>
  <r>
    <x v="2"/>
    <x v="2"/>
    <x v="0"/>
    <x v="19"/>
    <x v="9"/>
    <x v="4"/>
    <x v="0"/>
    <x v="4"/>
    <x v="2"/>
    <x v="0"/>
  </r>
  <r>
    <x v="2"/>
    <x v="0"/>
    <x v="0"/>
    <x v="46"/>
    <x v="305"/>
    <x v="4"/>
    <x v="1"/>
    <x v="4"/>
    <x v="0"/>
    <x v="0"/>
  </r>
  <r>
    <x v="2"/>
    <x v="1"/>
    <x v="0"/>
    <x v="10"/>
    <x v="47"/>
    <x v="4"/>
    <x v="2"/>
    <x v="4"/>
    <x v="2"/>
    <x v="0"/>
  </r>
  <r>
    <x v="2"/>
    <x v="1"/>
    <x v="0"/>
    <x v="47"/>
    <x v="279"/>
    <x v="0"/>
    <x v="0"/>
    <x v="0"/>
    <x v="2"/>
    <x v="0"/>
  </r>
  <r>
    <x v="2"/>
    <x v="0"/>
    <x v="0"/>
    <x v="7"/>
    <x v="306"/>
    <x v="8"/>
    <x v="2"/>
    <x v="8"/>
    <x v="2"/>
    <x v="0"/>
  </r>
  <r>
    <x v="2"/>
    <x v="0"/>
    <x v="0"/>
    <x v="0"/>
    <x v="307"/>
    <x v="8"/>
    <x v="2"/>
    <x v="8"/>
    <x v="0"/>
    <x v="0"/>
  </r>
  <r>
    <x v="2"/>
    <x v="0"/>
    <x v="0"/>
    <x v="17"/>
    <x v="308"/>
    <x v="11"/>
    <x v="1"/>
    <x v="19"/>
    <x v="0"/>
    <x v="0"/>
  </r>
  <r>
    <x v="2"/>
    <x v="2"/>
    <x v="0"/>
    <x v="28"/>
    <x v="28"/>
    <x v="4"/>
    <x v="1"/>
    <x v="4"/>
    <x v="0"/>
    <x v="0"/>
  </r>
  <r>
    <x v="2"/>
    <x v="0"/>
    <x v="2"/>
    <x v="10"/>
    <x v="265"/>
    <x v="0"/>
    <x v="1"/>
    <x v="0"/>
    <x v="0"/>
    <x v="0"/>
  </r>
  <r>
    <x v="2"/>
    <x v="2"/>
    <x v="0"/>
    <x v="0"/>
    <x v="306"/>
    <x v="8"/>
    <x v="2"/>
    <x v="8"/>
    <x v="2"/>
    <x v="0"/>
  </r>
  <r>
    <x v="2"/>
    <x v="1"/>
    <x v="0"/>
    <x v="20"/>
    <x v="309"/>
    <x v="0"/>
    <x v="2"/>
    <x v="0"/>
    <x v="2"/>
    <x v="0"/>
  </r>
  <r>
    <x v="2"/>
    <x v="2"/>
    <x v="0"/>
    <x v="10"/>
    <x v="56"/>
    <x v="4"/>
    <x v="2"/>
    <x v="4"/>
    <x v="2"/>
    <x v="0"/>
  </r>
  <r>
    <x v="2"/>
    <x v="1"/>
    <x v="0"/>
    <x v="14"/>
    <x v="126"/>
    <x v="4"/>
    <x v="1"/>
    <x v="4"/>
    <x v="0"/>
    <x v="0"/>
  </r>
  <r>
    <x v="2"/>
    <x v="1"/>
    <x v="0"/>
    <x v="0"/>
    <x v="310"/>
    <x v="4"/>
    <x v="2"/>
    <x v="4"/>
    <x v="2"/>
    <x v="0"/>
  </r>
  <r>
    <x v="2"/>
    <x v="1"/>
    <x v="0"/>
    <x v="10"/>
    <x v="28"/>
    <x v="4"/>
    <x v="2"/>
    <x v="4"/>
    <x v="2"/>
    <x v="0"/>
  </r>
  <r>
    <x v="2"/>
    <x v="1"/>
    <x v="0"/>
    <x v="0"/>
    <x v="75"/>
    <x v="4"/>
    <x v="2"/>
    <x v="4"/>
    <x v="2"/>
    <x v="0"/>
  </r>
  <r>
    <x v="2"/>
    <x v="0"/>
    <x v="0"/>
    <x v="5"/>
    <x v="8"/>
    <x v="4"/>
    <x v="2"/>
    <x v="4"/>
    <x v="2"/>
    <x v="0"/>
  </r>
  <r>
    <x v="2"/>
    <x v="0"/>
    <x v="0"/>
    <x v="5"/>
    <x v="102"/>
    <x v="4"/>
    <x v="2"/>
    <x v="4"/>
    <x v="2"/>
    <x v="0"/>
  </r>
  <r>
    <x v="2"/>
    <x v="1"/>
    <x v="0"/>
    <x v="0"/>
    <x v="116"/>
    <x v="4"/>
    <x v="2"/>
    <x v="4"/>
    <x v="2"/>
    <x v="0"/>
  </r>
  <r>
    <x v="2"/>
    <x v="1"/>
    <x v="0"/>
    <x v="0"/>
    <x v="75"/>
    <x v="4"/>
    <x v="2"/>
    <x v="4"/>
    <x v="2"/>
    <x v="0"/>
  </r>
  <r>
    <x v="2"/>
    <x v="0"/>
    <x v="0"/>
    <x v="0"/>
    <x v="311"/>
    <x v="2"/>
    <x v="0"/>
    <x v="2"/>
    <x v="2"/>
    <x v="0"/>
  </r>
  <r>
    <x v="2"/>
    <x v="0"/>
    <x v="0"/>
    <x v="0"/>
    <x v="301"/>
    <x v="2"/>
    <x v="0"/>
    <x v="2"/>
    <x v="2"/>
    <x v="0"/>
  </r>
  <r>
    <x v="2"/>
    <x v="1"/>
    <x v="0"/>
    <x v="0"/>
    <x v="312"/>
    <x v="4"/>
    <x v="2"/>
    <x v="4"/>
    <x v="2"/>
    <x v="0"/>
  </r>
  <r>
    <x v="2"/>
    <x v="1"/>
    <x v="0"/>
    <x v="4"/>
    <x v="116"/>
    <x v="4"/>
    <x v="2"/>
    <x v="4"/>
    <x v="2"/>
    <x v="0"/>
  </r>
  <r>
    <x v="2"/>
    <x v="0"/>
    <x v="0"/>
    <x v="0"/>
    <x v="105"/>
    <x v="4"/>
    <x v="2"/>
    <x v="4"/>
    <x v="2"/>
    <x v="0"/>
  </r>
  <r>
    <x v="2"/>
    <x v="0"/>
    <x v="0"/>
    <x v="0"/>
    <x v="56"/>
    <x v="4"/>
    <x v="2"/>
    <x v="4"/>
    <x v="2"/>
    <x v="0"/>
  </r>
  <r>
    <x v="2"/>
    <x v="1"/>
    <x v="0"/>
    <x v="4"/>
    <x v="56"/>
    <x v="14"/>
    <x v="2"/>
    <x v="12"/>
    <x v="1"/>
    <x v="0"/>
  </r>
  <r>
    <x v="2"/>
    <x v="1"/>
    <x v="0"/>
    <x v="4"/>
    <x v="313"/>
    <x v="14"/>
    <x v="2"/>
    <x v="12"/>
    <x v="1"/>
    <x v="0"/>
  </r>
  <r>
    <x v="2"/>
    <x v="3"/>
    <x v="0"/>
    <x v="10"/>
    <x v="314"/>
    <x v="4"/>
    <x v="2"/>
    <x v="4"/>
    <x v="2"/>
    <x v="0"/>
  </r>
  <r>
    <x v="2"/>
    <x v="3"/>
    <x v="0"/>
    <x v="10"/>
    <x v="315"/>
    <x v="4"/>
    <x v="2"/>
    <x v="4"/>
    <x v="2"/>
    <x v="0"/>
  </r>
  <r>
    <x v="2"/>
    <x v="1"/>
    <x v="0"/>
    <x v="10"/>
    <x v="316"/>
    <x v="4"/>
    <x v="2"/>
    <x v="4"/>
    <x v="2"/>
    <x v="0"/>
  </r>
  <r>
    <x v="2"/>
    <x v="1"/>
    <x v="0"/>
    <x v="4"/>
    <x v="56"/>
    <x v="4"/>
    <x v="2"/>
    <x v="4"/>
    <x v="2"/>
    <x v="0"/>
  </r>
  <r>
    <x v="2"/>
    <x v="1"/>
    <x v="0"/>
    <x v="0"/>
    <x v="130"/>
    <x v="4"/>
    <x v="2"/>
    <x v="4"/>
    <x v="2"/>
    <x v="0"/>
  </r>
  <r>
    <x v="2"/>
    <x v="2"/>
    <x v="2"/>
    <x v="0"/>
    <x v="28"/>
    <x v="49"/>
    <x v="1"/>
    <x v="45"/>
    <x v="2"/>
    <x v="0"/>
  </r>
  <r>
    <x v="2"/>
    <x v="0"/>
    <x v="3"/>
    <x v="0"/>
    <x v="28"/>
    <x v="17"/>
    <x v="2"/>
    <x v="4"/>
    <x v="2"/>
    <x v="0"/>
  </r>
  <r>
    <x v="2"/>
    <x v="2"/>
    <x v="1"/>
    <x v="34"/>
    <x v="317"/>
    <x v="50"/>
    <x v="2"/>
    <x v="44"/>
    <x v="2"/>
    <x v="0"/>
  </r>
  <r>
    <x v="2"/>
    <x v="1"/>
    <x v="0"/>
    <x v="22"/>
    <x v="105"/>
    <x v="51"/>
    <x v="2"/>
    <x v="4"/>
    <x v="2"/>
    <x v="0"/>
  </r>
  <r>
    <x v="2"/>
    <x v="0"/>
    <x v="0"/>
    <x v="40"/>
    <x v="90"/>
    <x v="17"/>
    <x v="2"/>
    <x v="15"/>
    <x v="1"/>
    <x v="0"/>
  </r>
  <r>
    <x v="2"/>
    <x v="0"/>
    <x v="0"/>
    <x v="0"/>
    <x v="318"/>
    <x v="10"/>
    <x v="2"/>
    <x v="24"/>
    <x v="0"/>
    <x v="0"/>
  </r>
  <r>
    <x v="2"/>
    <x v="1"/>
    <x v="0"/>
    <x v="33"/>
    <x v="303"/>
    <x v="17"/>
    <x v="2"/>
    <x v="15"/>
    <x v="2"/>
    <x v="0"/>
  </r>
  <r>
    <x v="2"/>
    <x v="1"/>
    <x v="0"/>
    <x v="0"/>
    <x v="28"/>
    <x v="28"/>
    <x v="2"/>
    <x v="4"/>
    <x v="2"/>
    <x v="0"/>
  </r>
  <r>
    <x v="2"/>
    <x v="0"/>
    <x v="0"/>
    <x v="1"/>
    <x v="121"/>
    <x v="4"/>
    <x v="1"/>
    <x v="4"/>
    <x v="2"/>
    <x v="0"/>
  </r>
  <r>
    <x v="2"/>
    <x v="2"/>
    <x v="0"/>
    <x v="10"/>
    <x v="319"/>
    <x v="9"/>
    <x v="2"/>
    <x v="0"/>
    <x v="2"/>
    <x v="0"/>
  </r>
  <r>
    <x v="2"/>
    <x v="1"/>
    <x v="0"/>
    <x v="0"/>
    <x v="134"/>
    <x v="4"/>
    <x v="2"/>
    <x v="4"/>
    <x v="2"/>
    <x v="0"/>
  </r>
  <r>
    <x v="2"/>
    <x v="1"/>
    <x v="0"/>
    <x v="14"/>
    <x v="320"/>
    <x v="7"/>
    <x v="1"/>
    <x v="7"/>
    <x v="0"/>
    <x v="0"/>
  </r>
  <r>
    <x v="2"/>
    <x v="2"/>
    <x v="0"/>
    <x v="0"/>
    <x v="321"/>
    <x v="17"/>
    <x v="2"/>
    <x v="15"/>
    <x v="0"/>
    <x v="0"/>
  </r>
  <r>
    <x v="2"/>
    <x v="1"/>
    <x v="0"/>
    <x v="4"/>
    <x v="322"/>
    <x v="15"/>
    <x v="2"/>
    <x v="13"/>
    <x v="0"/>
    <x v="0"/>
  </r>
  <r>
    <x v="2"/>
    <x v="0"/>
    <x v="0"/>
    <x v="22"/>
    <x v="299"/>
    <x v="52"/>
    <x v="2"/>
    <x v="46"/>
    <x v="1"/>
    <x v="0"/>
  </r>
  <r>
    <x v="2"/>
    <x v="2"/>
    <x v="0"/>
    <x v="0"/>
    <x v="323"/>
    <x v="1"/>
    <x v="2"/>
    <x v="47"/>
    <x v="0"/>
    <x v="0"/>
  </r>
  <r>
    <x v="2"/>
    <x v="0"/>
    <x v="0"/>
    <x v="4"/>
    <x v="324"/>
    <x v="53"/>
    <x v="2"/>
    <x v="48"/>
    <x v="0"/>
    <x v="0"/>
  </r>
  <r>
    <x v="2"/>
    <x v="1"/>
    <x v="0"/>
    <x v="10"/>
    <x v="24"/>
    <x v="4"/>
    <x v="2"/>
    <x v="4"/>
    <x v="2"/>
    <x v="0"/>
  </r>
  <r>
    <x v="2"/>
    <x v="2"/>
    <x v="0"/>
    <x v="0"/>
    <x v="325"/>
    <x v="53"/>
    <x v="1"/>
    <x v="48"/>
    <x v="2"/>
    <x v="0"/>
  </r>
  <r>
    <x v="2"/>
    <x v="0"/>
    <x v="0"/>
    <x v="34"/>
    <x v="90"/>
    <x v="54"/>
    <x v="2"/>
    <x v="4"/>
    <x v="0"/>
    <x v="0"/>
  </r>
  <r>
    <x v="2"/>
    <x v="0"/>
    <x v="0"/>
    <x v="14"/>
    <x v="326"/>
    <x v="18"/>
    <x v="0"/>
    <x v="16"/>
    <x v="0"/>
    <x v="0"/>
  </r>
  <r>
    <x v="2"/>
    <x v="2"/>
    <x v="0"/>
    <x v="14"/>
    <x v="56"/>
    <x v="4"/>
    <x v="2"/>
    <x v="4"/>
    <x v="0"/>
    <x v="0"/>
  </r>
  <r>
    <x v="2"/>
    <x v="0"/>
    <x v="0"/>
    <x v="25"/>
    <x v="327"/>
    <x v="4"/>
    <x v="2"/>
    <x v="4"/>
    <x v="0"/>
    <x v="0"/>
  </r>
  <r>
    <x v="2"/>
    <x v="2"/>
    <x v="0"/>
    <x v="29"/>
    <x v="4"/>
    <x v="53"/>
    <x v="2"/>
    <x v="48"/>
    <x v="1"/>
    <x v="0"/>
  </r>
  <r>
    <x v="2"/>
    <x v="0"/>
    <x v="0"/>
    <x v="7"/>
    <x v="328"/>
    <x v="17"/>
    <x v="1"/>
    <x v="15"/>
    <x v="0"/>
    <x v="0"/>
  </r>
  <r>
    <x v="2"/>
    <x v="2"/>
    <x v="0"/>
    <x v="10"/>
    <x v="313"/>
    <x v="4"/>
    <x v="2"/>
    <x v="4"/>
    <x v="1"/>
    <x v="0"/>
  </r>
  <r>
    <x v="2"/>
    <x v="1"/>
    <x v="0"/>
    <x v="4"/>
    <x v="329"/>
    <x v="55"/>
    <x v="2"/>
    <x v="49"/>
    <x v="1"/>
    <x v="0"/>
  </r>
  <r>
    <x v="2"/>
    <x v="2"/>
    <x v="0"/>
    <x v="24"/>
    <x v="3"/>
    <x v="9"/>
    <x v="0"/>
    <x v="9"/>
    <x v="2"/>
    <x v="0"/>
  </r>
  <r>
    <x v="2"/>
    <x v="0"/>
    <x v="0"/>
    <x v="0"/>
    <x v="330"/>
    <x v="23"/>
    <x v="2"/>
    <x v="4"/>
    <x v="1"/>
    <x v="0"/>
  </r>
  <r>
    <x v="2"/>
    <x v="1"/>
    <x v="0"/>
    <x v="21"/>
    <x v="331"/>
    <x v="4"/>
    <x v="2"/>
    <x v="4"/>
    <x v="2"/>
    <x v="0"/>
  </r>
  <r>
    <x v="2"/>
    <x v="0"/>
    <x v="0"/>
    <x v="10"/>
    <x v="332"/>
    <x v="7"/>
    <x v="2"/>
    <x v="7"/>
    <x v="2"/>
    <x v="0"/>
  </r>
  <r>
    <x v="2"/>
    <x v="0"/>
    <x v="0"/>
    <x v="0"/>
    <x v="333"/>
    <x v="56"/>
    <x v="0"/>
    <x v="40"/>
    <x v="0"/>
    <x v="0"/>
  </r>
  <r>
    <x v="2"/>
    <x v="1"/>
    <x v="0"/>
    <x v="25"/>
    <x v="334"/>
    <x v="4"/>
    <x v="2"/>
    <x v="4"/>
    <x v="0"/>
    <x v="0"/>
  </r>
  <r>
    <x v="2"/>
    <x v="0"/>
    <x v="0"/>
    <x v="0"/>
    <x v="335"/>
    <x v="17"/>
    <x v="2"/>
    <x v="15"/>
    <x v="2"/>
    <x v="0"/>
  </r>
  <r>
    <x v="2"/>
    <x v="2"/>
    <x v="0"/>
    <x v="19"/>
    <x v="38"/>
    <x v="11"/>
    <x v="2"/>
    <x v="23"/>
    <x v="2"/>
    <x v="0"/>
  </r>
  <r>
    <x v="2"/>
    <x v="0"/>
    <x v="0"/>
    <x v="5"/>
    <x v="3"/>
    <x v="13"/>
    <x v="2"/>
    <x v="11"/>
    <x v="1"/>
    <x v="0"/>
  </r>
  <r>
    <x v="2"/>
    <x v="1"/>
    <x v="0"/>
    <x v="48"/>
    <x v="336"/>
    <x v="4"/>
    <x v="2"/>
    <x v="4"/>
    <x v="0"/>
    <x v="0"/>
  </r>
  <r>
    <x v="2"/>
    <x v="0"/>
    <x v="0"/>
    <x v="0"/>
    <x v="8"/>
    <x v="4"/>
    <x v="2"/>
    <x v="4"/>
    <x v="0"/>
    <x v="0"/>
  </r>
  <r>
    <x v="2"/>
    <x v="1"/>
    <x v="0"/>
    <x v="25"/>
    <x v="337"/>
    <x v="4"/>
    <x v="2"/>
    <x v="4"/>
    <x v="0"/>
    <x v="0"/>
  </r>
  <r>
    <x v="2"/>
    <x v="0"/>
    <x v="0"/>
    <x v="0"/>
    <x v="338"/>
    <x v="4"/>
    <x v="2"/>
    <x v="4"/>
    <x v="2"/>
    <x v="0"/>
  </r>
  <r>
    <x v="2"/>
    <x v="1"/>
    <x v="0"/>
    <x v="5"/>
    <x v="8"/>
    <x v="4"/>
    <x v="2"/>
    <x v="4"/>
    <x v="2"/>
    <x v="0"/>
  </r>
  <r>
    <x v="2"/>
    <x v="1"/>
    <x v="0"/>
    <x v="5"/>
    <x v="28"/>
    <x v="4"/>
    <x v="2"/>
    <x v="4"/>
    <x v="2"/>
    <x v="0"/>
  </r>
  <r>
    <x v="2"/>
    <x v="1"/>
    <x v="0"/>
    <x v="5"/>
    <x v="233"/>
    <x v="4"/>
    <x v="2"/>
    <x v="4"/>
    <x v="2"/>
    <x v="0"/>
  </r>
  <r>
    <x v="2"/>
    <x v="0"/>
    <x v="0"/>
    <x v="5"/>
    <x v="14"/>
    <x v="17"/>
    <x v="0"/>
    <x v="15"/>
    <x v="2"/>
    <x v="0"/>
  </r>
  <r>
    <x v="2"/>
    <x v="0"/>
    <x v="0"/>
    <x v="5"/>
    <x v="90"/>
    <x v="17"/>
    <x v="0"/>
    <x v="15"/>
    <x v="2"/>
    <x v="0"/>
  </r>
  <r>
    <x v="2"/>
    <x v="1"/>
    <x v="0"/>
    <x v="4"/>
    <x v="339"/>
    <x v="4"/>
    <x v="2"/>
    <x v="4"/>
    <x v="2"/>
    <x v="0"/>
  </r>
  <r>
    <x v="2"/>
    <x v="1"/>
    <x v="0"/>
    <x v="4"/>
    <x v="340"/>
    <x v="4"/>
    <x v="2"/>
    <x v="4"/>
    <x v="2"/>
    <x v="0"/>
  </r>
  <r>
    <x v="2"/>
    <x v="1"/>
    <x v="0"/>
    <x v="38"/>
    <x v="341"/>
    <x v="4"/>
    <x v="2"/>
    <x v="4"/>
    <x v="2"/>
    <x v="0"/>
  </r>
  <r>
    <x v="2"/>
    <x v="1"/>
    <x v="0"/>
    <x v="38"/>
    <x v="342"/>
    <x v="4"/>
    <x v="2"/>
    <x v="4"/>
    <x v="2"/>
    <x v="0"/>
  </r>
  <r>
    <x v="2"/>
    <x v="1"/>
    <x v="0"/>
    <x v="5"/>
    <x v="240"/>
    <x v="4"/>
    <x v="2"/>
    <x v="4"/>
    <x v="2"/>
    <x v="0"/>
  </r>
  <r>
    <x v="2"/>
    <x v="1"/>
    <x v="0"/>
    <x v="10"/>
    <x v="211"/>
    <x v="4"/>
    <x v="2"/>
    <x v="4"/>
    <x v="2"/>
    <x v="0"/>
  </r>
  <r>
    <x v="2"/>
    <x v="0"/>
    <x v="0"/>
    <x v="0"/>
    <x v="343"/>
    <x v="4"/>
    <x v="0"/>
    <x v="4"/>
    <x v="2"/>
    <x v="0"/>
  </r>
  <r>
    <x v="2"/>
    <x v="0"/>
    <x v="0"/>
    <x v="0"/>
    <x v="213"/>
    <x v="4"/>
    <x v="0"/>
    <x v="4"/>
    <x v="2"/>
    <x v="0"/>
  </r>
  <r>
    <x v="2"/>
    <x v="1"/>
    <x v="0"/>
    <x v="5"/>
    <x v="284"/>
    <x v="4"/>
    <x v="2"/>
    <x v="4"/>
    <x v="2"/>
    <x v="0"/>
  </r>
  <r>
    <x v="2"/>
    <x v="1"/>
    <x v="0"/>
    <x v="5"/>
    <x v="285"/>
    <x v="4"/>
    <x v="2"/>
    <x v="4"/>
    <x v="2"/>
    <x v="0"/>
  </r>
  <r>
    <x v="2"/>
    <x v="0"/>
    <x v="0"/>
    <x v="10"/>
    <x v="344"/>
    <x v="4"/>
    <x v="0"/>
    <x v="4"/>
    <x v="2"/>
    <x v="0"/>
  </r>
  <r>
    <x v="2"/>
    <x v="0"/>
    <x v="0"/>
    <x v="10"/>
    <x v="345"/>
    <x v="4"/>
    <x v="0"/>
    <x v="4"/>
    <x v="2"/>
    <x v="0"/>
  </r>
  <r>
    <x v="2"/>
    <x v="1"/>
    <x v="0"/>
    <x v="10"/>
    <x v="192"/>
    <x v="4"/>
    <x v="2"/>
    <x v="4"/>
    <x v="2"/>
    <x v="0"/>
  </r>
  <r>
    <x v="2"/>
    <x v="1"/>
    <x v="0"/>
    <x v="10"/>
    <x v="24"/>
    <x v="4"/>
    <x v="2"/>
    <x v="4"/>
    <x v="2"/>
    <x v="0"/>
  </r>
  <r>
    <x v="2"/>
    <x v="1"/>
    <x v="0"/>
    <x v="10"/>
    <x v="346"/>
    <x v="4"/>
    <x v="2"/>
    <x v="4"/>
    <x v="2"/>
    <x v="0"/>
  </r>
  <r>
    <x v="2"/>
    <x v="1"/>
    <x v="0"/>
    <x v="10"/>
    <x v="192"/>
    <x v="4"/>
    <x v="2"/>
    <x v="4"/>
    <x v="2"/>
    <x v="0"/>
  </r>
  <r>
    <x v="2"/>
    <x v="1"/>
    <x v="0"/>
    <x v="5"/>
    <x v="347"/>
    <x v="4"/>
    <x v="2"/>
    <x v="4"/>
    <x v="2"/>
    <x v="0"/>
  </r>
  <r>
    <x v="2"/>
    <x v="1"/>
    <x v="0"/>
    <x v="10"/>
    <x v="122"/>
    <x v="4"/>
    <x v="2"/>
    <x v="4"/>
    <x v="2"/>
    <x v="0"/>
  </r>
  <r>
    <x v="2"/>
    <x v="1"/>
    <x v="0"/>
    <x v="0"/>
    <x v="348"/>
    <x v="4"/>
    <x v="0"/>
    <x v="4"/>
    <x v="0"/>
    <x v="0"/>
  </r>
  <r>
    <x v="2"/>
    <x v="1"/>
    <x v="0"/>
    <x v="0"/>
    <x v="297"/>
    <x v="4"/>
    <x v="0"/>
    <x v="4"/>
    <x v="0"/>
    <x v="0"/>
  </r>
  <r>
    <x v="2"/>
    <x v="1"/>
    <x v="0"/>
    <x v="0"/>
    <x v="349"/>
    <x v="4"/>
    <x v="2"/>
    <x v="4"/>
    <x v="2"/>
    <x v="0"/>
  </r>
  <r>
    <x v="2"/>
    <x v="1"/>
    <x v="0"/>
    <x v="0"/>
    <x v="126"/>
    <x v="4"/>
    <x v="2"/>
    <x v="4"/>
    <x v="2"/>
    <x v="0"/>
  </r>
  <r>
    <x v="2"/>
    <x v="1"/>
    <x v="0"/>
    <x v="10"/>
    <x v="350"/>
    <x v="4"/>
    <x v="2"/>
    <x v="4"/>
    <x v="2"/>
    <x v="0"/>
  </r>
  <r>
    <x v="2"/>
    <x v="1"/>
    <x v="0"/>
    <x v="10"/>
    <x v="122"/>
    <x v="4"/>
    <x v="2"/>
    <x v="4"/>
    <x v="2"/>
    <x v="0"/>
  </r>
  <r>
    <x v="2"/>
    <x v="1"/>
    <x v="0"/>
    <x v="10"/>
    <x v="277"/>
    <x v="4"/>
    <x v="2"/>
    <x v="4"/>
    <x v="2"/>
    <x v="0"/>
  </r>
  <r>
    <x v="2"/>
    <x v="1"/>
    <x v="0"/>
    <x v="10"/>
    <x v="351"/>
    <x v="4"/>
    <x v="0"/>
    <x v="4"/>
    <x v="2"/>
    <x v="0"/>
  </r>
  <r>
    <x v="2"/>
    <x v="1"/>
    <x v="0"/>
    <x v="0"/>
    <x v="348"/>
    <x v="4"/>
    <x v="0"/>
    <x v="4"/>
    <x v="2"/>
    <x v="0"/>
  </r>
  <r>
    <x v="2"/>
    <x v="1"/>
    <x v="0"/>
    <x v="0"/>
    <x v="297"/>
    <x v="4"/>
    <x v="0"/>
    <x v="4"/>
    <x v="2"/>
    <x v="0"/>
  </r>
  <r>
    <x v="2"/>
    <x v="1"/>
    <x v="0"/>
    <x v="43"/>
    <x v="348"/>
    <x v="4"/>
    <x v="0"/>
    <x v="4"/>
    <x v="2"/>
    <x v="0"/>
  </r>
  <r>
    <x v="2"/>
    <x v="1"/>
    <x v="0"/>
    <x v="43"/>
    <x v="352"/>
    <x v="4"/>
    <x v="0"/>
    <x v="4"/>
    <x v="2"/>
    <x v="0"/>
  </r>
  <r>
    <x v="2"/>
    <x v="1"/>
    <x v="0"/>
    <x v="10"/>
    <x v="353"/>
    <x v="4"/>
    <x v="2"/>
    <x v="4"/>
    <x v="2"/>
    <x v="0"/>
  </r>
  <r>
    <x v="2"/>
    <x v="1"/>
    <x v="0"/>
    <x v="10"/>
    <x v="354"/>
    <x v="4"/>
    <x v="2"/>
    <x v="4"/>
    <x v="2"/>
    <x v="0"/>
  </r>
  <r>
    <x v="2"/>
    <x v="1"/>
    <x v="0"/>
    <x v="5"/>
    <x v="355"/>
    <x v="4"/>
    <x v="2"/>
    <x v="4"/>
    <x v="2"/>
    <x v="0"/>
  </r>
  <r>
    <x v="2"/>
    <x v="1"/>
    <x v="0"/>
    <x v="10"/>
    <x v="356"/>
    <x v="4"/>
    <x v="0"/>
    <x v="4"/>
    <x v="2"/>
    <x v="0"/>
  </r>
  <r>
    <x v="2"/>
    <x v="1"/>
    <x v="0"/>
    <x v="5"/>
    <x v="81"/>
    <x v="4"/>
    <x v="2"/>
    <x v="4"/>
    <x v="2"/>
    <x v="0"/>
  </r>
  <r>
    <x v="2"/>
    <x v="0"/>
    <x v="0"/>
    <x v="5"/>
    <x v="227"/>
    <x v="2"/>
    <x v="0"/>
    <x v="2"/>
    <x v="2"/>
    <x v="0"/>
  </r>
  <r>
    <x v="2"/>
    <x v="1"/>
    <x v="0"/>
    <x v="5"/>
    <x v="73"/>
    <x v="4"/>
    <x v="2"/>
    <x v="4"/>
    <x v="2"/>
    <x v="0"/>
  </r>
  <r>
    <x v="2"/>
    <x v="1"/>
    <x v="0"/>
    <x v="0"/>
    <x v="75"/>
    <x v="4"/>
    <x v="2"/>
    <x v="4"/>
    <x v="2"/>
    <x v="0"/>
  </r>
  <r>
    <x v="2"/>
    <x v="1"/>
    <x v="0"/>
    <x v="0"/>
    <x v="316"/>
    <x v="4"/>
    <x v="2"/>
    <x v="4"/>
    <x v="2"/>
    <x v="0"/>
  </r>
  <r>
    <x v="2"/>
    <x v="1"/>
    <x v="0"/>
    <x v="0"/>
    <x v="75"/>
    <x v="4"/>
    <x v="2"/>
    <x v="4"/>
    <x v="2"/>
    <x v="0"/>
  </r>
  <r>
    <x v="2"/>
    <x v="1"/>
    <x v="0"/>
    <x v="5"/>
    <x v="28"/>
    <x v="4"/>
    <x v="2"/>
    <x v="4"/>
    <x v="2"/>
    <x v="0"/>
  </r>
  <r>
    <x v="2"/>
    <x v="1"/>
    <x v="0"/>
    <x v="5"/>
    <x v="357"/>
    <x v="4"/>
    <x v="2"/>
    <x v="4"/>
    <x v="2"/>
    <x v="0"/>
  </r>
  <r>
    <x v="2"/>
    <x v="1"/>
    <x v="0"/>
    <x v="0"/>
    <x v="316"/>
    <x v="4"/>
    <x v="2"/>
    <x v="4"/>
    <x v="2"/>
    <x v="0"/>
  </r>
  <r>
    <x v="2"/>
    <x v="1"/>
    <x v="0"/>
    <x v="0"/>
    <x v="75"/>
    <x v="4"/>
    <x v="2"/>
    <x v="4"/>
    <x v="2"/>
    <x v="0"/>
  </r>
  <r>
    <x v="2"/>
    <x v="1"/>
    <x v="0"/>
    <x v="0"/>
    <x v="316"/>
    <x v="4"/>
    <x v="2"/>
    <x v="4"/>
    <x v="2"/>
    <x v="0"/>
  </r>
  <r>
    <x v="2"/>
    <x v="1"/>
    <x v="0"/>
    <x v="5"/>
    <x v="358"/>
    <x v="4"/>
    <x v="2"/>
    <x v="4"/>
    <x v="2"/>
    <x v="0"/>
  </r>
  <r>
    <x v="2"/>
    <x v="1"/>
    <x v="0"/>
    <x v="10"/>
    <x v="28"/>
    <x v="4"/>
    <x v="2"/>
    <x v="4"/>
    <x v="2"/>
    <x v="0"/>
  </r>
  <r>
    <x v="2"/>
    <x v="1"/>
    <x v="0"/>
    <x v="10"/>
    <x v="359"/>
    <x v="4"/>
    <x v="2"/>
    <x v="4"/>
    <x v="2"/>
    <x v="0"/>
  </r>
  <r>
    <x v="2"/>
    <x v="1"/>
    <x v="0"/>
    <x v="5"/>
    <x v="225"/>
    <x v="4"/>
    <x v="2"/>
    <x v="4"/>
    <x v="2"/>
    <x v="0"/>
  </r>
  <r>
    <x v="2"/>
    <x v="1"/>
    <x v="0"/>
    <x v="5"/>
    <x v="224"/>
    <x v="4"/>
    <x v="2"/>
    <x v="4"/>
    <x v="2"/>
    <x v="0"/>
  </r>
  <r>
    <x v="2"/>
    <x v="1"/>
    <x v="0"/>
    <x v="10"/>
    <x v="236"/>
    <x v="4"/>
    <x v="2"/>
    <x v="4"/>
    <x v="2"/>
    <x v="0"/>
  </r>
  <r>
    <x v="2"/>
    <x v="1"/>
    <x v="0"/>
    <x v="10"/>
    <x v="237"/>
    <x v="4"/>
    <x v="2"/>
    <x v="4"/>
    <x v="2"/>
    <x v="0"/>
  </r>
  <r>
    <x v="2"/>
    <x v="1"/>
    <x v="0"/>
    <x v="5"/>
    <x v="47"/>
    <x v="4"/>
    <x v="2"/>
    <x v="4"/>
    <x v="2"/>
    <x v="0"/>
  </r>
  <r>
    <x v="2"/>
    <x v="1"/>
    <x v="0"/>
    <x v="5"/>
    <x v="360"/>
    <x v="4"/>
    <x v="2"/>
    <x v="4"/>
    <x v="2"/>
    <x v="0"/>
  </r>
  <r>
    <x v="2"/>
    <x v="0"/>
    <x v="0"/>
    <x v="5"/>
    <x v="231"/>
    <x v="2"/>
    <x v="0"/>
    <x v="2"/>
    <x v="2"/>
    <x v="0"/>
  </r>
  <r>
    <x v="2"/>
    <x v="1"/>
    <x v="0"/>
    <x v="0"/>
    <x v="75"/>
    <x v="4"/>
    <x v="2"/>
    <x v="4"/>
    <x v="2"/>
    <x v="0"/>
  </r>
  <r>
    <x v="2"/>
    <x v="1"/>
    <x v="0"/>
    <x v="5"/>
    <x v="222"/>
    <x v="4"/>
    <x v="0"/>
    <x v="4"/>
    <x v="2"/>
    <x v="0"/>
  </r>
  <r>
    <x v="2"/>
    <x v="1"/>
    <x v="0"/>
    <x v="5"/>
    <x v="52"/>
    <x v="4"/>
    <x v="2"/>
    <x v="4"/>
    <x v="2"/>
    <x v="0"/>
  </r>
  <r>
    <x v="2"/>
    <x v="1"/>
    <x v="0"/>
    <x v="38"/>
    <x v="361"/>
    <x v="4"/>
    <x v="2"/>
    <x v="4"/>
    <x v="2"/>
    <x v="0"/>
  </r>
  <r>
    <x v="2"/>
    <x v="1"/>
    <x v="0"/>
    <x v="38"/>
    <x v="362"/>
    <x v="4"/>
    <x v="2"/>
    <x v="4"/>
    <x v="2"/>
    <x v="0"/>
  </r>
  <r>
    <x v="2"/>
    <x v="1"/>
    <x v="0"/>
    <x v="0"/>
    <x v="130"/>
    <x v="4"/>
    <x v="2"/>
    <x v="4"/>
    <x v="2"/>
    <x v="0"/>
  </r>
  <r>
    <x v="2"/>
    <x v="1"/>
    <x v="0"/>
    <x v="0"/>
    <x v="4"/>
    <x v="4"/>
    <x v="2"/>
    <x v="4"/>
    <x v="2"/>
    <x v="0"/>
  </r>
  <r>
    <x v="2"/>
    <x v="1"/>
    <x v="0"/>
    <x v="35"/>
    <x v="363"/>
    <x v="4"/>
    <x v="2"/>
    <x v="4"/>
    <x v="2"/>
    <x v="0"/>
  </r>
  <r>
    <x v="2"/>
    <x v="1"/>
    <x v="0"/>
    <x v="35"/>
    <x v="245"/>
    <x v="4"/>
    <x v="2"/>
    <x v="4"/>
    <x v="2"/>
    <x v="0"/>
  </r>
  <r>
    <x v="2"/>
    <x v="1"/>
    <x v="0"/>
    <x v="0"/>
    <x v="316"/>
    <x v="4"/>
    <x v="2"/>
    <x v="4"/>
    <x v="2"/>
    <x v="0"/>
  </r>
  <r>
    <x v="2"/>
    <x v="1"/>
    <x v="0"/>
    <x v="5"/>
    <x v="81"/>
    <x v="4"/>
    <x v="2"/>
    <x v="4"/>
    <x v="2"/>
    <x v="0"/>
  </r>
  <r>
    <x v="2"/>
    <x v="0"/>
    <x v="0"/>
    <x v="0"/>
    <x v="122"/>
    <x v="4"/>
    <x v="2"/>
    <x v="4"/>
    <x v="2"/>
    <x v="0"/>
  </r>
  <r>
    <x v="2"/>
    <x v="0"/>
    <x v="0"/>
    <x v="0"/>
    <x v="192"/>
    <x v="4"/>
    <x v="2"/>
    <x v="4"/>
    <x v="2"/>
    <x v="0"/>
  </r>
  <r>
    <x v="2"/>
    <x v="2"/>
    <x v="0"/>
    <x v="5"/>
    <x v="364"/>
    <x v="17"/>
    <x v="0"/>
    <x v="15"/>
    <x v="2"/>
    <x v="0"/>
  </r>
  <r>
    <x v="2"/>
    <x v="2"/>
    <x v="0"/>
    <x v="5"/>
    <x v="365"/>
    <x v="17"/>
    <x v="0"/>
    <x v="15"/>
    <x v="2"/>
    <x v="0"/>
  </r>
  <r>
    <x v="2"/>
    <x v="1"/>
    <x v="0"/>
    <x v="10"/>
    <x v="366"/>
    <x v="4"/>
    <x v="2"/>
    <x v="4"/>
    <x v="2"/>
    <x v="0"/>
  </r>
  <r>
    <x v="2"/>
    <x v="1"/>
    <x v="0"/>
    <x v="10"/>
    <x v="367"/>
    <x v="4"/>
    <x v="2"/>
    <x v="4"/>
    <x v="2"/>
    <x v="0"/>
  </r>
  <r>
    <x v="2"/>
    <x v="1"/>
    <x v="0"/>
    <x v="5"/>
    <x v="368"/>
    <x v="4"/>
    <x v="0"/>
    <x v="4"/>
    <x v="2"/>
    <x v="0"/>
  </r>
  <r>
    <x v="2"/>
    <x v="1"/>
    <x v="0"/>
    <x v="5"/>
    <x v="4"/>
    <x v="4"/>
    <x v="2"/>
    <x v="4"/>
    <x v="2"/>
    <x v="0"/>
  </r>
  <r>
    <x v="2"/>
    <x v="0"/>
    <x v="0"/>
    <x v="18"/>
    <x v="105"/>
    <x v="8"/>
    <x v="2"/>
    <x v="4"/>
    <x v="0"/>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7">
  <r>
    <x v="0"/>
    <x v="0"/>
    <s v="FT"/>
    <x v="0"/>
    <x v="0"/>
    <x v="0"/>
    <n v="0"/>
    <x v="0"/>
    <x v="0"/>
    <n v="1"/>
  </r>
  <r>
    <x v="0"/>
    <x v="1"/>
    <s v="FT"/>
    <x v="1"/>
    <x v="1"/>
    <x v="1"/>
    <n v="0"/>
    <x v="1"/>
    <x v="1"/>
    <n v="1"/>
  </r>
  <r>
    <x v="0"/>
    <x v="1"/>
    <s v="FT"/>
    <x v="2"/>
    <x v="2"/>
    <x v="2"/>
    <n v="50"/>
    <x v="2"/>
    <x v="2"/>
    <n v="1"/>
  </r>
  <r>
    <x v="0"/>
    <x v="0"/>
    <s v="FT"/>
    <x v="3"/>
    <x v="3"/>
    <x v="3"/>
    <n v="0"/>
    <x v="3"/>
    <x v="1"/>
    <n v="1"/>
  </r>
  <r>
    <x v="0"/>
    <x v="1"/>
    <s v="FT"/>
    <x v="4"/>
    <x v="4"/>
    <x v="4"/>
    <n v="50"/>
    <x v="4"/>
    <x v="0"/>
    <n v="1"/>
  </r>
  <r>
    <x v="0"/>
    <x v="2"/>
    <s v="FT"/>
    <x v="5"/>
    <x v="0"/>
    <x v="4"/>
    <n v="100"/>
    <x v="4"/>
    <x v="0"/>
    <n v="1"/>
  </r>
  <r>
    <x v="0"/>
    <x v="1"/>
    <s v="FT"/>
    <x v="6"/>
    <x v="5"/>
    <x v="4"/>
    <n v="100"/>
    <x v="4"/>
    <x v="1"/>
    <n v="1"/>
  </r>
  <r>
    <x v="0"/>
    <x v="0"/>
    <s v="FT"/>
    <x v="0"/>
    <x v="6"/>
    <x v="5"/>
    <n v="50"/>
    <x v="5"/>
    <x v="0"/>
    <n v="1"/>
  </r>
  <r>
    <x v="0"/>
    <x v="0"/>
    <s v="FT"/>
    <x v="7"/>
    <x v="7"/>
    <x v="4"/>
    <n v="100"/>
    <x v="4"/>
    <x v="0"/>
    <n v="1"/>
  </r>
  <r>
    <x v="0"/>
    <x v="1"/>
    <s v="FT"/>
    <x v="8"/>
    <x v="7"/>
    <x v="6"/>
    <n v="50"/>
    <x v="6"/>
    <x v="1"/>
    <n v="1"/>
  </r>
  <r>
    <x v="0"/>
    <x v="2"/>
    <s v="FT"/>
    <x v="0"/>
    <x v="8"/>
    <x v="7"/>
    <n v="0"/>
    <x v="7"/>
    <x v="1"/>
    <n v="1"/>
  </r>
  <r>
    <x v="0"/>
    <x v="0"/>
    <s v="FT"/>
    <x v="0"/>
    <x v="8"/>
    <x v="8"/>
    <n v="0"/>
    <x v="8"/>
    <x v="0"/>
    <n v="1"/>
  </r>
  <r>
    <x v="0"/>
    <x v="2"/>
    <s v="FT"/>
    <x v="0"/>
    <x v="6"/>
    <x v="7"/>
    <n v="0"/>
    <x v="7"/>
    <x v="2"/>
    <n v="1"/>
  </r>
  <r>
    <x v="0"/>
    <x v="0"/>
    <s v="FT"/>
    <x v="9"/>
    <x v="9"/>
    <x v="4"/>
    <n v="100"/>
    <x v="4"/>
    <x v="0"/>
    <n v="1"/>
  </r>
  <r>
    <x v="0"/>
    <x v="0"/>
    <s v="FT"/>
    <x v="5"/>
    <x v="9"/>
    <x v="4"/>
    <n v="100"/>
    <x v="4"/>
    <x v="0"/>
    <n v="1"/>
  </r>
  <r>
    <x v="0"/>
    <x v="0"/>
    <s v="FT"/>
    <x v="5"/>
    <x v="3"/>
    <x v="9"/>
    <n v="50"/>
    <x v="9"/>
    <x v="0"/>
    <n v="1"/>
  </r>
  <r>
    <x v="0"/>
    <x v="2"/>
    <s v="FT"/>
    <x v="10"/>
    <x v="8"/>
    <x v="1"/>
    <n v="100"/>
    <x v="1"/>
    <x v="1"/>
    <n v="1"/>
  </r>
  <r>
    <x v="0"/>
    <x v="1"/>
    <s v="FT"/>
    <x v="2"/>
    <x v="2"/>
    <x v="10"/>
    <n v="100"/>
    <x v="2"/>
    <x v="1"/>
    <n v="1"/>
  </r>
  <r>
    <x v="0"/>
    <x v="2"/>
    <s v="FT"/>
    <x v="11"/>
    <x v="3"/>
    <x v="8"/>
    <n v="50"/>
    <x v="8"/>
    <x v="2"/>
    <n v="1"/>
  </r>
  <r>
    <x v="0"/>
    <x v="0"/>
    <s v="FT"/>
    <x v="8"/>
    <x v="8"/>
    <x v="11"/>
    <n v="100"/>
    <x v="4"/>
    <x v="2"/>
    <n v="1"/>
  </r>
  <r>
    <x v="0"/>
    <x v="0"/>
    <s v="FT"/>
    <x v="4"/>
    <x v="8"/>
    <x v="12"/>
    <n v="0"/>
    <x v="10"/>
    <x v="2"/>
    <n v="1"/>
  </r>
  <r>
    <x v="0"/>
    <x v="0"/>
    <s v="FT"/>
    <x v="3"/>
    <x v="3"/>
    <x v="8"/>
    <n v="100"/>
    <x v="8"/>
    <x v="0"/>
    <n v="1"/>
  </r>
  <r>
    <x v="0"/>
    <x v="1"/>
    <s v="FT"/>
    <x v="10"/>
    <x v="8"/>
    <x v="13"/>
    <n v="50"/>
    <x v="11"/>
    <x v="0"/>
    <n v="1"/>
  </r>
  <r>
    <x v="0"/>
    <x v="0"/>
    <s v="FT"/>
    <x v="12"/>
    <x v="9"/>
    <x v="4"/>
    <n v="0"/>
    <x v="4"/>
    <x v="2"/>
    <n v="1"/>
  </r>
  <r>
    <x v="0"/>
    <x v="0"/>
    <s v="FT"/>
    <x v="6"/>
    <x v="2"/>
    <x v="14"/>
    <n v="0"/>
    <x v="12"/>
    <x v="0"/>
    <n v="1"/>
  </r>
  <r>
    <x v="0"/>
    <x v="3"/>
    <s v="FT"/>
    <x v="13"/>
    <x v="10"/>
    <x v="4"/>
    <n v="100"/>
    <x v="4"/>
    <x v="0"/>
    <n v="1"/>
  </r>
  <r>
    <x v="0"/>
    <x v="2"/>
    <s v="FT"/>
    <x v="14"/>
    <x v="8"/>
    <x v="15"/>
    <n v="50"/>
    <x v="13"/>
    <x v="0"/>
    <n v="1"/>
  </r>
  <r>
    <x v="0"/>
    <x v="1"/>
    <s v="FT"/>
    <x v="10"/>
    <x v="6"/>
    <x v="16"/>
    <n v="0"/>
    <x v="14"/>
    <x v="1"/>
    <n v="1"/>
  </r>
  <r>
    <x v="0"/>
    <x v="2"/>
    <s v="CT"/>
    <x v="7"/>
    <x v="9"/>
    <x v="4"/>
    <n v="100"/>
    <x v="4"/>
    <x v="0"/>
    <n v="1"/>
  </r>
  <r>
    <x v="0"/>
    <x v="1"/>
    <s v="FT"/>
    <x v="15"/>
    <x v="2"/>
    <x v="17"/>
    <n v="50"/>
    <x v="15"/>
    <x v="0"/>
    <n v="1"/>
  </r>
  <r>
    <x v="0"/>
    <x v="0"/>
    <s v="FT"/>
    <x v="16"/>
    <x v="8"/>
    <x v="0"/>
    <n v="100"/>
    <x v="0"/>
    <x v="1"/>
    <n v="1"/>
  </r>
  <r>
    <x v="0"/>
    <x v="2"/>
    <s v="FT"/>
    <x v="2"/>
    <x v="0"/>
    <x v="4"/>
    <n v="100"/>
    <x v="4"/>
    <x v="0"/>
    <n v="1"/>
  </r>
  <r>
    <x v="0"/>
    <x v="1"/>
    <s v="FT"/>
    <x v="0"/>
    <x v="0"/>
    <x v="13"/>
    <n v="100"/>
    <x v="4"/>
    <x v="0"/>
    <n v="1"/>
  </r>
  <r>
    <x v="0"/>
    <x v="0"/>
    <s v="FT"/>
    <x v="14"/>
    <x v="11"/>
    <x v="4"/>
    <n v="0"/>
    <x v="4"/>
    <x v="2"/>
    <n v="1"/>
  </r>
  <r>
    <x v="0"/>
    <x v="0"/>
    <s v="FT"/>
    <x v="5"/>
    <x v="8"/>
    <x v="7"/>
    <n v="50"/>
    <x v="7"/>
    <x v="0"/>
    <n v="1"/>
  </r>
  <r>
    <x v="0"/>
    <x v="0"/>
    <s v="FT"/>
    <x v="10"/>
    <x v="0"/>
    <x v="18"/>
    <n v="50"/>
    <x v="16"/>
    <x v="0"/>
    <n v="1"/>
  </r>
  <r>
    <x v="0"/>
    <x v="0"/>
    <s v="FT"/>
    <x v="11"/>
    <x v="2"/>
    <x v="4"/>
    <n v="100"/>
    <x v="4"/>
    <x v="0"/>
    <n v="1"/>
  </r>
  <r>
    <x v="0"/>
    <x v="2"/>
    <s v="FT"/>
    <x v="4"/>
    <x v="1"/>
    <x v="4"/>
    <n v="50"/>
    <x v="4"/>
    <x v="0"/>
    <n v="1"/>
  </r>
  <r>
    <x v="0"/>
    <x v="2"/>
    <s v="FT"/>
    <x v="5"/>
    <x v="3"/>
    <x v="19"/>
    <n v="100"/>
    <x v="17"/>
    <x v="1"/>
    <n v="1"/>
  </r>
  <r>
    <x v="0"/>
    <x v="2"/>
    <s v="FT"/>
    <x v="4"/>
    <x v="7"/>
    <x v="4"/>
    <n v="100"/>
    <x v="4"/>
    <x v="1"/>
    <n v="1"/>
  </r>
  <r>
    <x v="0"/>
    <x v="0"/>
    <s v="FT"/>
    <x v="0"/>
    <x v="8"/>
    <x v="20"/>
    <n v="100"/>
    <x v="4"/>
    <x v="1"/>
    <n v="1"/>
  </r>
  <r>
    <x v="0"/>
    <x v="3"/>
    <s v="FT"/>
    <x v="16"/>
    <x v="0"/>
    <x v="21"/>
    <n v="50"/>
    <x v="18"/>
    <x v="0"/>
    <n v="1"/>
  </r>
  <r>
    <x v="0"/>
    <x v="0"/>
    <s v="FT"/>
    <x v="17"/>
    <x v="8"/>
    <x v="11"/>
    <n v="0"/>
    <x v="19"/>
    <x v="2"/>
    <n v="1"/>
  </r>
  <r>
    <x v="0"/>
    <x v="0"/>
    <s v="FT"/>
    <x v="10"/>
    <x v="2"/>
    <x v="4"/>
    <n v="100"/>
    <x v="4"/>
    <x v="0"/>
    <n v="1"/>
  </r>
  <r>
    <x v="0"/>
    <x v="0"/>
    <s v="FT"/>
    <x v="10"/>
    <x v="2"/>
    <x v="2"/>
    <n v="50"/>
    <x v="2"/>
    <x v="0"/>
    <n v="1"/>
  </r>
  <r>
    <x v="0"/>
    <x v="2"/>
    <s v="PT"/>
    <x v="4"/>
    <x v="3"/>
    <x v="0"/>
    <n v="100"/>
    <x v="0"/>
    <x v="1"/>
    <n v="1"/>
  </r>
  <r>
    <x v="0"/>
    <x v="0"/>
    <s v="FT"/>
    <x v="0"/>
    <x v="0"/>
    <x v="2"/>
    <n v="100"/>
    <x v="2"/>
    <x v="1"/>
    <n v="1"/>
  </r>
  <r>
    <x v="0"/>
    <x v="1"/>
    <s v="FT"/>
    <x v="10"/>
    <x v="5"/>
    <x v="4"/>
    <n v="100"/>
    <x v="4"/>
    <x v="0"/>
    <n v="1"/>
  </r>
  <r>
    <x v="0"/>
    <x v="0"/>
    <s v="FT"/>
    <x v="0"/>
    <x v="2"/>
    <x v="4"/>
    <n v="100"/>
    <x v="4"/>
    <x v="0"/>
    <n v="1"/>
  </r>
  <r>
    <x v="0"/>
    <x v="0"/>
    <s v="FT"/>
    <x v="10"/>
    <x v="0"/>
    <x v="7"/>
    <n v="50"/>
    <x v="7"/>
    <x v="0"/>
    <n v="1"/>
  </r>
  <r>
    <x v="0"/>
    <x v="2"/>
    <s v="FT"/>
    <x v="5"/>
    <x v="3"/>
    <x v="8"/>
    <n v="0"/>
    <x v="8"/>
    <x v="1"/>
    <n v="1"/>
  </r>
  <r>
    <x v="0"/>
    <x v="2"/>
    <s v="FT"/>
    <x v="5"/>
    <x v="9"/>
    <x v="4"/>
    <n v="100"/>
    <x v="4"/>
    <x v="0"/>
    <n v="1"/>
  </r>
  <r>
    <x v="0"/>
    <x v="2"/>
    <s v="FT"/>
    <x v="18"/>
    <x v="8"/>
    <x v="22"/>
    <n v="50"/>
    <x v="20"/>
    <x v="1"/>
    <n v="1"/>
  </r>
  <r>
    <x v="0"/>
    <x v="2"/>
    <s v="FT"/>
    <x v="10"/>
    <x v="8"/>
    <x v="9"/>
    <n v="100"/>
    <x v="0"/>
    <x v="0"/>
    <n v="1"/>
  </r>
  <r>
    <x v="0"/>
    <x v="1"/>
    <s v="FL"/>
    <x v="19"/>
    <x v="8"/>
    <x v="23"/>
    <n v="100"/>
    <x v="4"/>
    <x v="1"/>
    <n v="1"/>
  </r>
  <r>
    <x v="0"/>
    <x v="1"/>
    <s v="FT"/>
    <x v="20"/>
    <x v="4"/>
    <x v="0"/>
    <n v="100"/>
    <x v="0"/>
    <x v="2"/>
    <n v="1"/>
  </r>
  <r>
    <x v="0"/>
    <x v="0"/>
    <s v="FT"/>
    <x v="0"/>
    <x v="6"/>
    <x v="21"/>
    <n v="100"/>
    <x v="18"/>
    <x v="2"/>
    <n v="1"/>
  </r>
  <r>
    <x v="0"/>
    <x v="0"/>
    <s v="FT"/>
    <x v="0"/>
    <x v="2"/>
    <x v="4"/>
    <n v="100"/>
    <x v="4"/>
    <x v="2"/>
    <n v="1"/>
  </r>
  <r>
    <x v="0"/>
    <x v="1"/>
    <s v="FT"/>
    <x v="0"/>
    <x v="2"/>
    <x v="4"/>
    <n v="50"/>
    <x v="4"/>
    <x v="0"/>
    <n v="1"/>
  </r>
  <r>
    <x v="0"/>
    <x v="0"/>
    <s v="FT"/>
    <x v="0"/>
    <x v="7"/>
    <x v="4"/>
    <n v="100"/>
    <x v="4"/>
    <x v="2"/>
    <n v="1"/>
  </r>
  <r>
    <x v="0"/>
    <x v="0"/>
    <s v="FT"/>
    <x v="10"/>
    <x v="2"/>
    <x v="4"/>
    <n v="100"/>
    <x v="4"/>
    <x v="0"/>
    <n v="1"/>
  </r>
  <r>
    <x v="0"/>
    <x v="0"/>
    <s v="FT"/>
    <x v="10"/>
    <x v="7"/>
    <x v="21"/>
    <n v="100"/>
    <x v="4"/>
    <x v="2"/>
    <n v="1"/>
  </r>
  <r>
    <x v="0"/>
    <x v="2"/>
    <s v="PT"/>
    <x v="0"/>
    <x v="6"/>
    <x v="24"/>
    <n v="50"/>
    <x v="21"/>
    <x v="1"/>
    <n v="1"/>
  </r>
  <r>
    <x v="0"/>
    <x v="1"/>
    <s v="FT"/>
    <x v="0"/>
    <x v="12"/>
    <x v="4"/>
    <n v="100"/>
    <x v="4"/>
    <x v="0"/>
    <n v="1"/>
  </r>
  <r>
    <x v="0"/>
    <x v="1"/>
    <s v="FT"/>
    <x v="4"/>
    <x v="8"/>
    <x v="25"/>
    <n v="100"/>
    <x v="22"/>
    <x v="1"/>
    <n v="1"/>
  </r>
  <r>
    <x v="0"/>
    <x v="2"/>
    <s v="FT"/>
    <x v="0"/>
    <x v="0"/>
    <x v="0"/>
    <n v="50"/>
    <x v="0"/>
    <x v="1"/>
    <n v="1"/>
  </r>
  <r>
    <x v="0"/>
    <x v="2"/>
    <s v="FT"/>
    <x v="0"/>
    <x v="8"/>
    <x v="0"/>
    <n v="0"/>
    <x v="0"/>
    <x v="1"/>
    <n v="1"/>
  </r>
  <r>
    <x v="0"/>
    <x v="1"/>
    <s v="FT"/>
    <x v="21"/>
    <x v="5"/>
    <x v="4"/>
    <n v="100"/>
    <x v="4"/>
    <x v="2"/>
    <n v="1"/>
  </r>
  <r>
    <x v="0"/>
    <x v="2"/>
    <s v="FT"/>
    <x v="0"/>
    <x v="2"/>
    <x v="4"/>
    <n v="100"/>
    <x v="4"/>
    <x v="1"/>
    <n v="1"/>
  </r>
  <r>
    <x v="0"/>
    <x v="1"/>
    <s v="FT"/>
    <x v="0"/>
    <x v="9"/>
    <x v="18"/>
    <n v="0"/>
    <x v="16"/>
    <x v="1"/>
    <n v="1"/>
  </r>
  <r>
    <x v="0"/>
    <x v="0"/>
    <s v="FT"/>
    <x v="0"/>
    <x v="0"/>
    <x v="7"/>
    <n v="50"/>
    <x v="23"/>
    <x v="1"/>
    <n v="1"/>
  </r>
  <r>
    <x v="0"/>
    <x v="0"/>
    <s v="FT"/>
    <x v="0"/>
    <x v="8"/>
    <x v="7"/>
    <n v="50"/>
    <x v="7"/>
    <x v="1"/>
    <n v="1"/>
  </r>
  <r>
    <x v="1"/>
    <x v="2"/>
    <s v="FT"/>
    <x v="14"/>
    <x v="9"/>
    <x v="2"/>
    <n v="50"/>
    <x v="2"/>
    <x v="0"/>
    <n v="1"/>
  </r>
  <r>
    <x v="1"/>
    <x v="3"/>
    <s v="FT"/>
    <x v="12"/>
    <x v="4"/>
    <x v="8"/>
    <n v="100"/>
    <x v="4"/>
    <x v="0"/>
    <n v="1"/>
  </r>
  <r>
    <x v="1"/>
    <x v="3"/>
    <s v="FT"/>
    <x v="22"/>
    <x v="13"/>
    <x v="4"/>
    <n v="100"/>
    <x v="4"/>
    <x v="0"/>
    <n v="1"/>
  </r>
  <r>
    <x v="1"/>
    <x v="1"/>
    <s v="FT"/>
    <x v="0"/>
    <x v="8"/>
    <x v="7"/>
    <n v="50"/>
    <x v="7"/>
    <x v="0"/>
    <n v="1"/>
  </r>
  <r>
    <x v="1"/>
    <x v="0"/>
    <s v="FT"/>
    <x v="12"/>
    <x v="9"/>
    <x v="4"/>
    <n v="100"/>
    <x v="4"/>
    <x v="2"/>
    <n v="1"/>
  </r>
  <r>
    <x v="1"/>
    <x v="0"/>
    <s v="PT"/>
    <x v="23"/>
    <x v="3"/>
    <x v="8"/>
    <n v="50"/>
    <x v="8"/>
    <x v="2"/>
    <n v="1"/>
  </r>
  <r>
    <x v="1"/>
    <x v="0"/>
    <s v="CT"/>
    <x v="4"/>
    <x v="14"/>
    <x v="4"/>
    <n v="100"/>
    <x v="4"/>
    <x v="0"/>
    <n v="1"/>
  </r>
  <r>
    <x v="1"/>
    <x v="2"/>
    <s v="FT"/>
    <x v="5"/>
    <x v="0"/>
    <x v="4"/>
    <n v="100"/>
    <x v="4"/>
    <x v="2"/>
    <n v="1"/>
  </r>
  <r>
    <x v="1"/>
    <x v="1"/>
    <s v="FT"/>
    <x v="24"/>
    <x v="0"/>
    <x v="0"/>
    <n v="100"/>
    <x v="0"/>
    <x v="0"/>
    <n v="1"/>
  </r>
  <r>
    <x v="1"/>
    <x v="0"/>
    <s v="FT"/>
    <x v="10"/>
    <x v="7"/>
    <x v="4"/>
    <n v="100"/>
    <x v="4"/>
    <x v="0"/>
    <n v="1"/>
  </r>
  <r>
    <x v="1"/>
    <x v="0"/>
    <s v="FT"/>
    <x v="25"/>
    <x v="8"/>
    <x v="2"/>
    <n v="50"/>
    <x v="15"/>
    <x v="0"/>
    <n v="1"/>
  </r>
  <r>
    <x v="1"/>
    <x v="0"/>
    <s v="FT"/>
    <x v="4"/>
    <x v="8"/>
    <x v="21"/>
    <n v="100"/>
    <x v="18"/>
    <x v="1"/>
    <n v="1"/>
  </r>
  <r>
    <x v="1"/>
    <x v="3"/>
    <s v="FT"/>
    <x v="13"/>
    <x v="4"/>
    <x v="24"/>
    <n v="100"/>
    <x v="24"/>
    <x v="0"/>
    <n v="1"/>
  </r>
  <r>
    <x v="1"/>
    <x v="0"/>
    <s v="FT"/>
    <x v="10"/>
    <x v="6"/>
    <x v="10"/>
    <n v="100"/>
    <x v="24"/>
    <x v="0"/>
    <n v="1"/>
  </r>
  <r>
    <x v="1"/>
    <x v="2"/>
    <s v="FT"/>
    <x v="5"/>
    <x v="8"/>
    <x v="7"/>
    <n v="50"/>
    <x v="7"/>
    <x v="2"/>
    <n v="1"/>
  </r>
  <r>
    <x v="1"/>
    <x v="0"/>
    <s v="FT"/>
    <x v="24"/>
    <x v="2"/>
    <x v="4"/>
    <n v="100"/>
    <x v="4"/>
    <x v="0"/>
    <n v="1"/>
  </r>
  <r>
    <x v="1"/>
    <x v="1"/>
    <s v="FT"/>
    <x v="9"/>
    <x v="15"/>
    <x v="4"/>
    <n v="100"/>
    <x v="4"/>
    <x v="0"/>
    <n v="1"/>
  </r>
  <r>
    <x v="1"/>
    <x v="1"/>
    <s v="FT"/>
    <x v="5"/>
    <x v="0"/>
    <x v="26"/>
    <n v="100"/>
    <x v="4"/>
    <x v="1"/>
    <n v="1"/>
  </r>
  <r>
    <x v="1"/>
    <x v="1"/>
    <s v="FT"/>
    <x v="26"/>
    <x v="9"/>
    <x v="13"/>
    <n v="100"/>
    <x v="20"/>
    <x v="0"/>
    <n v="1"/>
  </r>
  <r>
    <x v="1"/>
    <x v="2"/>
    <s v="FT"/>
    <x v="11"/>
    <x v="0"/>
    <x v="0"/>
    <n v="100"/>
    <x v="0"/>
    <x v="1"/>
    <n v="1"/>
  </r>
  <r>
    <x v="1"/>
    <x v="0"/>
    <s v="FT"/>
    <x v="9"/>
    <x v="3"/>
    <x v="8"/>
    <n v="100"/>
    <x v="8"/>
    <x v="0"/>
    <n v="1"/>
  </r>
  <r>
    <x v="1"/>
    <x v="1"/>
    <s v="FT"/>
    <x v="8"/>
    <x v="14"/>
    <x v="4"/>
    <n v="0"/>
    <x v="4"/>
    <x v="0"/>
    <n v="1"/>
  </r>
  <r>
    <x v="1"/>
    <x v="2"/>
    <s v="FT"/>
    <x v="0"/>
    <x v="6"/>
    <x v="8"/>
    <n v="50"/>
    <x v="8"/>
    <x v="0"/>
    <n v="1"/>
  </r>
  <r>
    <x v="1"/>
    <x v="0"/>
    <s v="FT"/>
    <x v="27"/>
    <x v="9"/>
    <x v="27"/>
    <n v="50"/>
    <x v="25"/>
    <x v="0"/>
    <n v="1"/>
  </r>
  <r>
    <x v="1"/>
    <x v="2"/>
    <s v="PT"/>
    <x v="18"/>
    <x v="3"/>
    <x v="28"/>
    <n v="100"/>
    <x v="4"/>
    <x v="1"/>
    <n v="1"/>
  </r>
  <r>
    <x v="1"/>
    <x v="0"/>
    <s v="FT"/>
    <x v="28"/>
    <x v="11"/>
    <x v="4"/>
    <n v="100"/>
    <x v="4"/>
    <x v="0"/>
    <n v="1"/>
  </r>
  <r>
    <x v="1"/>
    <x v="2"/>
    <s v="FT"/>
    <x v="29"/>
    <x v="0"/>
    <x v="4"/>
    <n v="100"/>
    <x v="4"/>
    <x v="2"/>
    <n v="1"/>
  </r>
  <r>
    <x v="1"/>
    <x v="0"/>
    <s v="FT"/>
    <x v="29"/>
    <x v="9"/>
    <x v="0"/>
    <n v="100"/>
    <x v="4"/>
    <x v="1"/>
    <n v="1"/>
  </r>
  <r>
    <x v="1"/>
    <x v="0"/>
    <s v="FT"/>
    <x v="5"/>
    <x v="0"/>
    <x v="4"/>
    <n v="0"/>
    <x v="4"/>
    <x v="0"/>
    <n v="1"/>
  </r>
  <r>
    <x v="1"/>
    <x v="1"/>
    <s v="FT"/>
    <x v="10"/>
    <x v="4"/>
    <x v="4"/>
    <n v="100"/>
    <x v="4"/>
    <x v="0"/>
    <n v="1"/>
  </r>
  <r>
    <x v="1"/>
    <x v="0"/>
    <s v="FT"/>
    <x v="12"/>
    <x v="6"/>
    <x v="5"/>
    <n v="50"/>
    <x v="4"/>
    <x v="0"/>
    <n v="1"/>
  </r>
  <r>
    <x v="1"/>
    <x v="0"/>
    <s v="FT"/>
    <x v="5"/>
    <x v="0"/>
    <x v="4"/>
    <n v="0"/>
    <x v="4"/>
    <x v="0"/>
    <n v="1"/>
  </r>
  <r>
    <x v="1"/>
    <x v="0"/>
    <s v="FT"/>
    <x v="0"/>
    <x v="0"/>
    <x v="4"/>
    <n v="0"/>
    <x v="4"/>
    <x v="0"/>
    <n v="1"/>
  </r>
  <r>
    <x v="1"/>
    <x v="0"/>
    <s v="FT"/>
    <x v="5"/>
    <x v="8"/>
    <x v="2"/>
    <n v="50"/>
    <x v="2"/>
    <x v="0"/>
    <n v="1"/>
  </r>
  <r>
    <x v="1"/>
    <x v="0"/>
    <s v="FT"/>
    <x v="14"/>
    <x v="5"/>
    <x v="17"/>
    <n v="100"/>
    <x v="15"/>
    <x v="0"/>
    <n v="1"/>
  </r>
  <r>
    <x v="1"/>
    <x v="1"/>
    <s v="FT"/>
    <x v="10"/>
    <x v="2"/>
    <x v="4"/>
    <n v="100"/>
    <x v="4"/>
    <x v="1"/>
    <n v="1"/>
  </r>
  <r>
    <x v="1"/>
    <x v="1"/>
    <s v="FT"/>
    <x v="10"/>
    <x v="4"/>
    <x v="4"/>
    <n v="100"/>
    <x v="4"/>
    <x v="2"/>
    <n v="1"/>
  </r>
  <r>
    <x v="1"/>
    <x v="2"/>
    <s v="FT"/>
    <x v="10"/>
    <x v="6"/>
    <x v="8"/>
    <n v="100"/>
    <x v="8"/>
    <x v="0"/>
    <n v="1"/>
  </r>
  <r>
    <x v="1"/>
    <x v="1"/>
    <s v="FT"/>
    <x v="4"/>
    <x v="9"/>
    <x v="0"/>
    <n v="50"/>
    <x v="0"/>
    <x v="0"/>
    <n v="1"/>
  </r>
  <r>
    <x v="1"/>
    <x v="1"/>
    <s v="FT"/>
    <x v="30"/>
    <x v="2"/>
    <x v="2"/>
    <n v="100"/>
    <x v="2"/>
    <x v="2"/>
    <n v="1"/>
  </r>
  <r>
    <x v="1"/>
    <x v="1"/>
    <s v="FT"/>
    <x v="8"/>
    <x v="2"/>
    <x v="2"/>
    <n v="100"/>
    <x v="2"/>
    <x v="1"/>
    <n v="1"/>
  </r>
  <r>
    <x v="1"/>
    <x v="2"/>
    <s v="PT"/>
    <x v="18"/>
    <x v="3"/>
    <x v="9"/>
    <n v="100"/>
    <x v="4"/>
    <x v="2"/>
    <n v="1"/>
  </r>
  <r>
    <x v="1"/>
    <x v="0"/>
    <s v="FT"/>
    <x v="10"/>
    <x v="8"/>
    <x v="15"/>
    <n v="100"/>
    <x v="13"/>
    <x v="0"/>
    <n v="1"/>
  </r>
  <r>
    <x v="1"/>
    <x v="2"/>
    <s v="FT"/>
    <x v="1"/>
    <x v="13"/>
    <x v="4"/>
    <n v="100"/>
    <x v="4"/>
    <x v="0"/>
    <n v="1"/>
  </r>
  <r>
    <x v="1"/>
    <x v="0"/>
    <s v="FT"/>
    <x v="0"/>
    <x v="8"/>
    <x v="19"/>
    <n v="100"/>
    <x v="17"/>
    <x v="0"/>
    <n v="1"/>
  </r>
  <r>
    <x v="1"/>
    <x v="0"/>
    <s v="FT"/>
    <x v="31"/>
    <x v="8"/>
    <x v="13"/>
    <n v="100"/>
    <x v="11"/>
    <x v="2"/>
    <n v="1"/>
  </r>
  <r>
    <x v="1"/>
    <x v="2"/>
    <s v="FT"/>
    <x v="5"/>
    <x v="9"/>
    <x v="4"/>
    <n v="100"/>
    <x v="4"/>
    <x v="1"/>
    <n v="1"/>
  </r>
  <r>
    <x v="1"/>
    <x v="0"/>
    <s v="FT"/>
    <x v="10"/>
    <x v="5"/>
    <x v="4"/>
    <n v="100"/>
    <x v="4"/>
    <x v="0"/>
    <n v="1"/>
  </r>
  <r>
    <x v="1"/>
    <x v="0"/>
    <s v="FT"/>
    <x v="2"/>
    <x v="8"/>
    <x v="21"/>
    <n v="50"/>
    <x v="26"/>
    <x v="2"/>
    <n v="1"/>
  </r>
  <r>
    <x v="1"/>
    <x v="1"/>
    <s v="FT"/>
    <x v="32"/>
    <x v="5"/>
    <x v="4"/>
    <n v="100"/>
    <x v="4"/>
    <x v="2"/>
    <n v="1"/>
  </r>
  <r>
    <x v="1"/>
    <x v="2"/>
    <s v="FT"/>
    <x v="5"/>
    <x v="8"/>
    <x v="4"/>
    <n v="100"/>
    <x v="4"/>
    <x v="2"/>
    <n v="1"/>
  </r>
  <r>
    <x v="1"/>
    <x v="2"/>
    <s v="FT"/>
    <x v="25"/>
    <x v="2"/>
    <x v="2"/>
    <n v="0"/>
    <x v="2"/>
    <x v="0"/>
    <n v="1"/>
  </r>
  <r>
    <x v="1"/>
    <x v="2"/>
    <s v="PT"/>
    <x v="5"/>
    <x v="3"/>
    <x v="21"/>
    <n v="50"/>
    <x v="18"/>
    <x v="2"/>
    <n v="1"/>
  </r>
  <r>
    <x v="1"/>
    <x v="0"/>
    <s v="FT"/>
    <x v="20"/>
    <x v="4"/>
    <x v="4"/>
    <n v="100"/>
    <x v="4"/>
    <x v="0"/>
    <n v="1"/>
  </r>
  <r>
    <x v="1"/>
    <x v="1"/>
    <s v="FT"/>
    <x v="1"/>
    <x v="2"/>
    <x v="4"/>
    <n v="50"/>
    <x v="4"/>
    <x v="1"/>
    <n v="1"/>
  </r>
  <r>
    <x v="1"/>
    <x v="0"/>
    <s v="FT"/>
    <x v="0"/>
    <x v="3"/>
    <x v="8"/>
    <n v="0"/>
    <x v="8"/>
    <x v="1"/>
    <n v="1"/>
  </r>
  <r>
    <x v="1"/>
    <x v="2"/>
    <s v="FT"/>
    <x v="4"/>
    <x v="3"/>
    <x v="8"/>
    <n v="100"/>
    <x v="8"/>
    <x v="1"/>
    <n v="1"/>
  </r>
  <r>
    <x v="1"/>
    <x v="1"/>
    <s v="FT"/>
    <x v="6"/>
    <x v="8"/>
    <x v="8"/>
    <n v="50"/>
    <x v="8"/>
    <x v="0"/>
    <n v="1"/>
  </r>
  <r>
    <x v="1"/>
    <x v="2"/>
    <s v="FT"/>
    <x v="33"/>
    <x v="9"/>
    <x v="29"/>
    <n v="50"/>
    <x v="27"/>
    <x v="1"/>
    <n v="1"/>
  </r>
  <r>
    <x v="1"/>
    <x v="2"/>
    <s v="FT"/>
    <x v="0"/>
    <x v="8"/>
    <x v="7"/>
    <n v="50"/>
    <x v="7"/>
    <x v="2"/>
    <n v="1"/>
  </r>
  <r>
    <x v="1"/>
    <x v="0"/>
    <s v="FT"/>
    <x v="34"/>
    <x v="6"/>
    <x v="30"/>
    <n v="100"/>
    <x v="4"/>
    <x v="2"/>
    <n v="1"/>
  </r>
  <r>
    <x v="1"/>
    <x v="1"/>
    <s v="FT"/>
    <x v="19"/>
    <x v="6"/>
    <x v="28"/>
    <n v="100"/>
    <x v="28"/>
    <x v="2"/>
    <n v="1"/>
  </r>
  <r>
    <x v="1"/>
    <x v="2"/>
    <s v="FT"/>
    <x v="0"/>
    <x v="9"/>
    <x v="4"/>
    <n v="0"/>
    <x v="4"/>
    <x v="1"/>
    <n v="1"/>
  </r>
  <r>
    <x v="1"/>
    <x v="0"/>
    <s v="FT"/>
    <x v="5"/>
    <x v="9"/>
    <x v="4"/>
    <n v="100"/>
    <x v="4"/>
    <x v="2"/>
    <n v="1"/>
  </r>
  <r>
    <x v="1"/>
    <x v="0"/>
    <s v="FT"/>
    <x v="4"/>
    <x v="0"/>
    <x v="1"/>
    <n v="50"/>
    <x v="1"/>
    <x v="1"/>
    <n v="1"/>
  </r>
  <r>
    <x v="1"/>
    <x v="0"/>
    <s v="FT"/>
    <x v="4"/>
    <x v="0"/>
    <x v="1"/>
    <n v="50"/>
    <x v="1"/>
    <x v="1"/>
    <n v="1"/>
  </r>
  <r>
    <x v="1"/>
    <x v="1"/>
    <s v="FT"/>
    <x v="20"/>
    <x v="16"/>
    <x v="4"/>
    <n v="0"/>
    <x v="4"/>
    <x v="0"/>
    <n v="1"/>
  </r>
  <r>
    <x v="1"/>
    <x v="2"/>
    <s v="FT"/>
    <x v="0"/>
    <x v="0"/>
    <x v="4"/>
    <n v="100"/>
    <x v="4"/>
    <x v="2"/>
    <n v="1"/>
  </r>
  <r>
    <x v="1"/>
    <x v="0"/>
    <s v="FT"/>
    <x v="5"/>
    <x v="7"/>
    <x v="4"/>
    <n v="100"/>
    <x v="4"/>
    <x v="0"/>
    <n v="1"/>
  </r>
  <r>
    <x v="1"/>
    <x v="1"/>
    <s v="FT"/>
    <x v="21"/>
    <x v="13"/>
    <x v="4"/>
    <n v="0"/>
    <x v="4"/>
    <x v="0"/>
    <n v="1"/>
  </r>
  <r>
    <x v="1"/>
    <x v="1"/>
    <s v="FT"/>
    <x v="16"/>
    <x v="4"/>
    <x v="4"/>
    <n v="0"/>
    <x v="4"/>
    <x v="0"/>
    <n v="1"/>
  </r>
  <r>
    <x v="1"/>
    <x v="0"/>
    <s v="FT"/>
    <x v="0"/>
    <x v="9"/>
    <x v="4"/>
    <n v="100"/>
    <x v="4"/>
    <x v="1"/>
    <n v="1"/>
  </r>
  <r>
    <x v="1"/>
    <x v="0"/>
    <s v="FT"/>
    <x v="10"/>
    <x v="9"/>
    <x v="4"/>
    <n v="100"/>
    <x v="4"/>
    <x v="0"/>
    <n v="1"/>
  </r>
  <r>
    <x v="1"/>
    <x v="1"/>
    <s v="FT"/>
    <x v="4"/>
    <x v="9"/>
    <x v="31"/>
    <n v="50"/>
    <x v="29"/>
    <x v="2"/>
    <n v="1"/>
  </r>
  <r>
    <x v="1"/>
    <x v="0"/>
    <s v="FT"/>
    <x v="14"/>
    <x v="0"/>
    <x v="7"/>
    <n v="50"/>
    <x v="7"/>
    <x v="2"/>
    <n v="1"/>
  </r>
  <r>
    <x v="1"/>
    <x v="0"/>
    <s v="FT"/>
    <x v="10"/>
    <x v="9"/>
    <x v="4"/>
    <n v="100"/>
    <x v="4"/>
    <x v="0"/>
    <n v="1"/>
  </r>
  <r>
    <x v="1"/>
    <x v="1"/>
    <s v="FT"/>
    <x v="16"/>
    <x v="4"/>
    <x v="4"/>
    <n v="100"/>
    <x v="4"/>
    <x v="0"/>
    <n v="1"/>
  </r>
  <r>
    <x v="1"/>
    <x v="1"/>
    <s v="FT"/>
    <x v="27"/>
    <x v="4"/>
    <x v="28"/>
    <n v="100"/>
    <x v="4"/>
    <x v="1"/>
    <n v="1"/>
  </r>
  <r>
    <x v="1"/>
    <x v="1"/>
    <s v="FT"/>
    <x v="13"/>
    <x v="15"/>
    <x v="1"/>
    <n v="0"/>
    <x v="1"/>
    <x v="1"/>
    <n v="1"/>
  </r>
  <r>
    <x v="1"/>
    <x v="0"/>
    <s v="FT"/>
    <x v="0"/>
    <x v="4"/>
    <x v="4"/>
    <n v="100"/>
    <x v="4"/>
    <x v="2"/>
    <n v="1"/>
  </r>
  <r>
    <x v="1"/>
    <x v="0"/>
    <s v="FT"/>
    <x v="0"/>
    <x v="0"/>
    <x v="17"/>
    <n v="100"/>
    <x v="15"/>
    <x v="0"/>
    <n v="1"/>
  </r>
  <r>
    <x v="1"/>
    <x v="2"/>
    <s v="FT"/>
    <x v="0"/>
    <x v="3"/>
    <x v="32"/>
    <n v="100"/>
    <x v="30"/>
    <x v="0"/>
    <n v="1"/>
  </r>
  <r>
    <x v="1"/>
    <x v="1"/>
    <s v="FT"/>
    <x v="21"/>
    <x v="4"/>
    <x v="4"/>
    <n v="100"/>
    <x v="4"/>
    <x v="0"/>
    <n v="1"/>
  </r>
  <r>
    <x v="1"/>
    <x v="1"/>
    <s v="FT"/>
    <x v="31"/>
    <x v="7"/>
    <x v="17"/>
    <n v="50"/>
    <x v="15"/>
    <x v="0"/>
    <n v="1"/>
  </r>
  <r>
    <x v="1"/>
    <x v="0"/>
    <s v="FT"/>
    <x v="0"/>
    <x v="2"/>
    <x v="27"/>
    <n v="100"/>
    <x v="31"/>
    <x v="2"/>
    <n v="1"/>
  </r>
  <r>
    <x v="1"/>
    <x v="0"/>
    <s v="FT"/>
    <x v="34"/>
    <x v="17"/>
    <x v="4"/>
    <n v="50"/>
    <x v="4"/>
    <x v="0"/>
    <n v="1"/>
  </r>
  <r>
    <x v="1"/>
    <x v="1"/>
    <s v="FT"/>
    <x v="35"/>
    <x v="2"/>
    <x v="4"/>
    <n v="100"/>
    <x v="4"/>
    <x v="2"/>
    <n v="1"/>
  </r>
  <r>
    <x v="1"/>
    <x v="2"/>
    <s v="FT"/>
    <x v="4"/>
    <x v="7"/>
    <x v="4"/>
    <n v="100"/>
    <x v="4"/>
    <x v="1"/>
    <n v="1"/>
  </r>
  <r>
    <x v="1"/>
    <x v="3"/>
    <s v="FT"/>
    <x v="22"/>
    <x v="13"/>
    <x v="23"/>
    <n v="50"/>
    <x v="32"/>
    <x v="0"/>
    <n v="1"/>
  </r>
  <r>
    <x v="1"/>
    <x v="3"/>
    <s v="FT"/>
    <x v="36"/>
    <x v="9"/>
    <x v="23"/>
    <n v="0"/>
    <x v="32"/>
    <x v="2"/>
    <n v="1"/>
  </r>
  <r>
    <x v="1"/>
    <x v="0"/>
    <s v="FT"/>
    <x v="10"/>
    <x v="6"/>
    <x v="33"/>
    <n v="50"/>
    <x v="33"/>
    <x v="0"/>
    <n v="1"/>
  </r>
  <r>
    <x v="1"/>
    <x v="2"/>
    <s v="FT"/>
    <x v="11"/>
    <x v="0"/>
    <x v="0"/>
    <n v="50"/>
    <x v="0"/>
    <x v="0"/>
    <n v="1"/>
  </r>
  <r>
    <x v="1"/>
    <x v="3"/>
    <s v="FT"/>
    <x v="13"/>
    <x v="7"/>
    <x v="0"/>
    <n v="50"/>
    <x v="0"/>
    <x v="2"/>
    <n v="1"/>
  </r>
  <r>
    <x v="1"/>
    <x v="1"/>
    <s v="FT"/>
    <x v="37"/>
    <x v="15"/>
    <x v="4"/>
    <n v="100"/>
    <x v="4"/>
    <x v="0"/>
    <n v="1"/>
  </r>
  <r>
    <x v="1"/>
    <x v="2"/>
    <s v="FT"/>
    <x v="10"/>
    <x v="0"/>
    <x v="4"/>
    <n v="100"/>
    <x v="4"/>
    <x v="0"/>
    <n v="1"/>
  </r>
  <r>
    <x v="1"/>
    <x v="3"/>
    <s v="FT"/>
    <x v="13"/>
    <x v="1"/>
    <x v="4"/>
    <n v="0"/>
    <x v="4"/>
    <x v="0"/>
    <n v="1"/>
  </r>
  <r>
    <x v="1"/>
    <x v="2"/>
    <s v="FT"/>
    <x v="12"/>
    <x v="8"/>
    <x v="4"/>
    <n v="50"/>
    <x v="4"/>
    <x v="1"/>
    <n v="1"/>
  </r>
  <r>
    <x v="1"/>
    <x v="0"/>
    <s v="FT"/>
    <x v="38"/>
    <x v="4"/>
    <x v="4"/>
    <n v="100"/>
    <x v="4"/>
    <x v="0"/>
    <n v="1"/>
  </r>
  <r>
    <x v="1"/>
    <x v="0"/>
    <s v="FT"/>
    <x v="38"/>
    <x v="15"/>
    <x v="4"/>
    <n v="100"/>
    <x v="4"/>
    <x v="0"/>
    <n v="1"/>
  </r>
  <r>
    <x v="1"/>
    <x v="0"/>
    <s v="FT"/>
    <x v="10"/>
    <x v="9"/>
    <x v="2"/>
    <n v="100"/>
    <x v="2"/>
    <x v="0"/>
    <n v="1"/>
  </r>
  <r>
    <x v="1"/>
    <x v="2"/>
    <s v="FT"/>
    <x v="5"/>
    <x v="8"/>
    <x v="4"/>
    <n v="100"/>
    <x v="4"/>
    <x v="1"/>
    <n v="1"/>
  </r>
  <r>
    <x v="1"/>
    <x v="1"/>
    <s v="FT"/>
    <x v="20"/>
    <x v="13"/>
    <x v="4"/>
    <n v="100"/>
    <x v="4"/>
    <x v="0"/>
    <n v="1"/>
  </r>
  <r>
    <x v="1"/>
    <x v="1"/>
    <s v="FT"/>
    <x v="14"/>
    <x v="0"/>
    <x v="11"/>
    <n v="50"/>
    <x v="19"/>
    <x v="0"/>
    <n v="1"/>
  </r>
  <r>
    <x v="1"/>
    <x v="1"/>
    <s v="FT"/>
    <x v="16"/>
    <x v="15"/>
    <x v="4"/>
    <n v="100"/>
    <x v="4"/>
    <x v="0"/>
    <n v="1"/>
  </r>
  <r>
    <x v="1"/>
    <x v="0"/>
    <s v="FT"/>
    <x v="0"/>
    <x v="3"/>
    <x v="16"/>
    <n v="0"/>
    <x v="14"/>
    <x v="1"/>
    <n v="1"/>
  </r>
  <r>
    <x v="1"/>
    <x v="0"/>
    <s v="FT"/>
    <x v="0"/>
    <x v="8"/>
    <x v="34"/>
    <n v="100"/>
    <x v="34"/>
    <x v="0"/>
    <n v="1"/>
  </r>
  <r>
    <x v="1"/>
    <x v="2"/>
    <s v="FT"/>
    <x v="4"/>
    <x v="9"/>
    <x v="4"/>
    <n v="50"/>
    <x v="4"/>
    <x v="1"/>
    <n v="1"/>
  </r>
  <r>
    <x v="1"/>
    <x v="0"/>
    <s v="FT"/>
    <x v="0"/>
    <x v="3"/>
    <x v="8"/>
    <n v="100"/>
    <x v="4"/>
    <x v="1"/>
    <n v="1"/>
  </r>
  <r>
    <x v="1"/>
    <x v="0"/>
    <s v="FT"/>
    <x v="2"/>
    <x v="6"/>
    <x v="8"/>
    <n v="0"/>
    <x v="8"/>
    <x v="0"/>
    <n v="1"/>
  </r>
  <r>
    <x v="1"/>
    <x v="0"/>
    <s v="FT"/>
    <x v="0"/>
    <x v="9"/>
    <x v="0"/>
    <n v="50"/>
    <x v="0"/>
    <x v="0"/>
    <n v="1"/>
  </r>
  <r>
    <x v="1"/>
    <x v="0"/>
    <s v="FT"/>
    <x v="10"/>
    <x v="6"/>
    <x v="35"/>
    <n v="0"/>
    <x v="4"/>
    <x v="0"/>
    <n v="1"/>
  </r>
  <r>
    <x v="1"/>
    <x v="1"/>
    <s v="FT"/>
    <x v="39"/>
    <x v="0"/>
    <x v="2"/>
    <n v="50"/>
    <x v="2"/>
    <x v="0"/>
    <n v="1"/>
  </r>
  <r>
    <x v="1"/>
    <x v="0"/>
    <s v="FL"/>
    <x v="1"/>
    <x v="3"/>
    <x v="9"/>
    <n v="50"/>
    <x v="9"/>
    <x v="2"/>
    <n v="1"/>
  </r>
  <r>
    <x v="1"/>
    <x v="0"/>
    <s v="FT"/>
    <x v="10"/>
    <x v="3"/>
    <x v="36"/>
    <n v="100"/>
    <x v="35"/>
    <x v="2"/>
    <n v="1"/>
  </r>
  <r>
    <x v="1"/>
    <x v="1"/>
    <s v="FT"/>
    <x v="24"/>
    <x v="8"/>
    <x v="30"/>
    <n v="100"/>
    <x v="2"/>
    <x v="2"/>
    <n v="1"/>
  </r>
  <r>
    <x v="1"/>
    <x v="3"/>
    <s v="FT"/>
    <x v="11"/>
    <x v="0"/>
    <x v="7"/>
    <n v="100"/>
    <x v="18"/>
    <x v="1"/>
    <n v="1"/>
  </r>
  <r>
    <x v="1"/>
    <x v="1"/>
    <s v="FT"/>
    <x v="10"/>
    <x v="0"/>
    <x v="35"/>
    <n v="50"/>
    <x v="2"/>
    <x v="1"/>
    <n v="1"/>
  </r>
  <r>
    <x v="1"/>
    <x v="0"/>
    <s v="FT"/>
    <x v="4"/>
    <x v="0"/>
    <x v="1"/>
    <n v="50"/>
    <x v="1"/>
    <x v="1"/>
    <n v="1"/>
  </r>
  <r>
    <x v="1"/>
    <x v="1"/>
    <s v="FT"/>
    <x v="21"/>
    <x v="4"/>
    <x v="4"/>
    <n v="100"/>
    <x v="7"/>
    <x v="0"/>
    <n v="1"/>
  </r>
  <r>
    <x v="1"/>
    <x v="2"/>
    <s v="FT"/>
    <x v="4"/>
    <x v="6"/>
    <x v="37"/>
    <n v="50"/>
    <x v="36"/>
    <x v="2"/>
    <n v="1"/>
  </r>
  <r>
    <x v="1"/>
    <x v="0"/>
    <s v="FT"/>
    <x v="2"/>
    <x v="3"/>
    <x v="38"/>
    <n v="0"/>
    <x v="37"/>
    <x v="1"/>
    <n v="1"/>
  </r>
  <r>
    <x v="1"/>
    <x v="1"/>
    <s v="FT"/>
    <x v="21"/>
    <x v="15"/>
    <x v="4"/>
    <n v="100"/>
    <x v="4"/>
    <x v="0"/>
    <n v="1"/>
  </r>
  <r>
    <x v="1"/>
    <x v="1"/>
    <s v="FT"/>
    <x v="14"/>
    <x v="9"/>
    <x v="17"/>
    <n v="50"/>
    <x v="15"/>
    <x v="0"/>
    <n v="1"/>
  </r>
  <r>
    <x v="1"/>
    <x v="0"/>
    <s v="FT"/>
    <x v="0"/>
    <x v="4"/>
    <x v="4"/>
    <n v="50"/>
    <x v="4"/>
    <x v="0"/>
    <n v="1"/>
  </r>
  <r>
    <x v="1"/>
    <x v="2"/>
    <s v="FT"/>
    <x v="12"/>
    <x v="3"/>
    <x v="39"/>
    <n v="100"/>
    <x v="38"/>
    <x v="1"/>
    <n v="1"/>
  </r>
  <r>
    <x v="1"/>
    <x v="1"/>
    <s v="FT"/>
    <x v="4"/>
    <x v="6"/>
    <x v="8"/>
    <n v="100"/>
    <x v="8"/>
    <x v="0"/>
    <n v="1"/>
  </r>
  <r>
    <x v="1"/>
    <x v="1"/>
    <s v="FT"/>
    <x v="21"/>
    <x v="8"/>
    <x v="8"/>
    <n v="50"/>
    <x v="4"/>
    <x v="0"/>
    <n v="1"/>
  </r>
  <r>
    <x v="1"/>
    <x v="2"/>
    <s v="FT"/>
    <x v="11"/>
    <x v="9"/>
    <x v="4"/>
    <n v="100"/>
    <x v="4"/>
    <x v="1"/>
    <n v="1"/>
  </r>
  <r>
    <x v="1"/>
    <x v="0"/>
    <s v="FT"/>
    <x v="0"/>
    <x v="0"/>
    <x v="0"/>
    <n v="50"/>
    <x v="16"/>
    <x v="2"/>
    <n v="1"/>
  </r>
  <r>
    <x v="1"/>
    <x v="1"/>
    <s v="FT"/>
    <x v="17"/>
    <x v="5"/>
    <x v="4"/>
    <n v="100"/>
    <x v="4"/>
    <x v="2"/>
    <n v="1"/>
  </r>
  <r>
    <x v="1"/>
    <x v="0"/>
    <s v="FT"/>
    <x v="0"/>
    <x v="6"/>
    <x v="21"/>
    <n v="100"/>
    <x v="18"/>
    <x v="0"/>
    <n v="1"/>
  </r>
  <r>
    <x v="1"/>
    <x v="1"/>
    <s v="FT"/>
    <x v="14"/>
    <x v="8"/>
    <x v="7"/>
    <n v="100"/>
    <x v="4"/>
    <x v="1"/>
    <n v="1"/>
  </r>
  <r>
    <x v="1"/>
    <x v="0"/>
    <s v="FT"/>
    <x v="0"/>
    <x v="4"/>
    <x v="4"/>
    <n v="100"/>
    <x v="4"/>
    <x v="0"/>
    <n v="1"/>
  </r>
  <r>
    <x v="1"/>
    <x v="0"/>
    <s v="FT"/>
    <x v="0"/>
    <x v="3"/>
    <x v="28"/>
    <n v="0"/>
    <x v="28"/>
    <x v="1"/>
    <n v="1"/>
  </r>
  <r>
    <x v="1"/>
    <x v="1"/>
    <s v="FT"/>
    <x v="4"/>
    <x v="5"/>
    <x v="4"/>
    <n v="100"/>
    <x v="4"/>
    <x v="0"/>
    <n v="1"/>
  </r>
  <r>
    <x v="1"/>
    <x v="1"/>
    <s v="FT"/>
    <x v="10"/>
    <x v="15"/>
    <x v="4"/>
    <n v="0"/>
    <x v="4"/>
    <x v="2"/>
    <n v="1"/>
  </r>
  <r>
    <x v="1"/>
    <x v="0"/>
    <s v="FL"/>
    <x v="10"/>
    <x v="3"/>
    <x v="24"/>
    <n v="0"/>
    <x v="4"/>
    <x v="0"/>
    <n v="1"/>
  </r>
  <r>
    <x v="1"/>
    <x v="1"/>
    <s v="FT"/>
    <x v="35"/>
    <x v="2"/>
    <x v="4"/>
    <n v="0"/>
    <x v="4"/>
    <x v="0"/>
    <n v="1"/>
  </r>
  <r>
    <x v="1"/>
    <x v="0"/>
    <s v="FT"/>
    <x v="4"/>
    <x v="6"/>
    <x v="40"/>
    <n v="50"/>
    <x v="39"/>
    <x v="0"/>
    <n v="1"/>
  </r>
  <r>
    <x v="1"/>
    <x v="0"/>
    <s v="FT"/>
    <x v="14"/>
    <x v="8"/>
    <x v="7"/>
    <n v="50"/>
    <x v="7"/>
    <x v="1"/>
    <n v="1"/>
  </r>
  <r>
    <x v="1"/>
    <x v="0"/>
    <s v="FT"/>
    <x v="10"/>
    <x v="0"/>
    <x v="41"/>
    <n v="50"/>
    <x v="2"/>
    <x v="1"/>
    <n v="1"/>
  </r>
  <r>
    <x v="1"/>
    <x v="2"/>
    <s v="FT"/>
    <x v="2"/>
    <x v="3"/>
    <x v="8"/>
    <n v="0"/>
    <x v="40"/>
    <x v="0"/>
    <n v="1"/>
  </r>
  <r>
    <x v="1"/>
    <x v="2"/>
    <s v="FT"/>
    <x v="4"/>
    <x v="6"/>
    <x v="0"/>
    <n v="50"/>
    <x v="0"/>
    <x v="2"/>
    <n v="1"/>
  </r>
  <r>
    <x v="1"/>
    <x v="1"/>
    <s v="FT"/>
    <x v="32"/>
    <x v="5"/>
    <x v="4"/>
    <n v="100"/>
    <x v="4"/>
    <x v="0"/>
    <n v="1"/>
  </r>
  <r>
    <x v="1"/>
    <x v="2"/>
    <s v="PT"/>
    <x v="19"/>
    <x v="6"/>
    <x v="22"/>
    <n v="50"/>
    <x v="20"/>
    <x v="1"/>
    <n v="1"/>
  </r>
  <r>
    <x v="1"/>
    <x v="0"/>
    <s v="FT"/>
    <x v="0"/>
    <x v="9"/>
    <x v="0"/>
    <n v="50"/>
    <x v="0"/>
    <x v="0"/>
    <n v="1"/>
  </r>
  <r>
    <x v="1"/>
    <x v="0"/>
    <s v="FT"/>
    <x v="4"/>
    <x v="9"/>
    <x v="31"/>
    <n v="100"/>
    <x v="29"/>
    <x v="2"/>
    <n v="1"/>
  </r>
  <r>
    <x v="1"/>
    <x v="1"/>
    <s v="FT"/>
    <x v="35"/>
    <x v="7"/>
    <x v="4"/>
    <n v="100"/>
    <x v="4"/>
    <x v="0"/>
    <n v="1"/>
  </r>
  <r>
    <x v="1"/>
    <x v="0"/>
    <s v="FT"/>
    <x v="4"/>
    <x v="8"/>
    <x v="10"/>
    <n v="100"/>
    <x v="24"/>
    <x v="0"/>
    <n v="1"/>
  </r>
  <r>
    <x v="1"/>
    <x v="0"/>
    <s v="FT"/>
    <x v="0"/>
    <x v="2"/>
    <x v="2"/>
    <n v="50"/>
    <x v="2"/>
    <x v="0"/>
    <n v="1"/>
  </r>
  <r>
    <x v="1"/>
    <x v="0"/>
    <s v="FT"/>
    <x v="0"/>
    <x v="6"/>
    <x v="8"/>
    <n v="0"/>
    <x v="8"/>
    <x v="2"/>
    <n v="1"/>
  </r>
  <r>
    <x v="1"/>
    <x v="0"/>
    <s v="FT"/>
    <x v="0"/>
    <x v="8"/>
    <x v="2"/>
    <n v="50"/>
    <x v="2"/>
    <x v="0"/>
    <n v="1"/>
  </r>
  <r>
    <x v="1"/>
    <x v="1"/>
    <s v="FT"/>
    <x v="1"/>
    <x v="13"/>
    <x v="4"/>
    <n v="100"/>
    <x v="15"/>
    <x v="0"/>
    <n v="1"/>
  </r>
  <r>
    <x v="1"/>
    <x v="3"/>
    <s v="CT"/>
    <x v="20"/>
    <x v="12"/>
    <x v="4"/>
    <n v="100"/>
    <x v="4"/>
    <x v="1"/>
    <n v="1"/>
  </r>
  <r>
    <x v="1"/>
    <x v="1"/>
    <s v="FT"/>
    <x v="0"/>
    <x v="9"/>
    <x v="17"/>
    <n v="100"/>
    <x v="15"/>
    <x v="1"/>
    <n v="1"/>
  </r>
  <r>
    <x v="1"/>
    <x v="0"/>
    <s v="FT"/>
    <x v="0"/>
    <x v="9"/>
    <x v="0"/>
    <n v="50"/>
    <x v="0"/>
    <x v="0"/>
    <n v="1"/>
  </r>
  <r>
    <x v="1"/>
    <x v="1"/>
    <s v="FT"/>
    <x v="0"/>
    <x v="7"/>
    <x v="4"/>
    <n v="0"/>
    <x v="4"/>
    <x v="0"/>
    <n v="1"/>
  </r>
  <r>
    <x v="1"/>
    <x v="1"/>
    <s v="FT"/>
    <x v="5"/>
    <x v="0"/>
    <x v="17"/>
    <n v="100"/>
    <x v="15"/>
    <x v="2"/>
    <n v="1"/>
  </r>
  <r>
    <x v="1"/>
    <x v="2"/>
    <s v="FT"/>
    <x v="2"/>
    <x v="3"/>
    <x v="8"/>
    <n v="100"/>
    <x v="8"/>
    <x v="0"/>
    <n v="1"/>
  </r>
  <r>
    <x v="1"/>
    <x v="1"/>
    <s v="FT"/>
    <x v="4"/>
    <x v="1"/>
    <x v="4"/>
    <n v="100"/>
    <x v="4"/>
    <x v="1"/>
    <n v="1"/>
  </r>
  <r>
    <x v="1"/>
    <x v="1"/>
    <s v="FT"/>
    <x v="30"/>
    <x v="5"/>
    <x v="4"/>
    <n v="100"/>
    <x v="4"/>
    <x v="0"/>
    <n v="1"/>
  </r>
  <r>
    <x v="1"/>
    <x v="1"/>
    <s v="FT"/>
    <x v="5"/>
    <x v="5"/>
    <x v="4"/>
    <n v="100"/>
    <x v="4"/>
    <x v="0"/>
    <n v="1"/>
  </r>
  <r>
    <x v="1"/>
    <x v="0"/>
    <s v="FT"/>
    <x v="38"/>
    <x v="15"/>
    <x v="4"/>
    <n v="100"/>
    <x v="4"/>
    <x v="0"/>
    <n v="1"/>
  </r>
  <r>
    <x v="1"/>
    <x v="0"/>
    <s v="FT"/>
    <x v="36"/>
    <x v="2"/>
    <x v="4"/>
    <n v="0"/>
    <x v="4"/>
    <x v="1"/>
    <n v="1"/>
  </r>
  <r>
    <x v="1"/>
    <x v="0"/>
    <s v="FT"/>
    <x v="14"/>
    <x v="0"/>
    <x v="17"/>
    <n v="100"/>
    <x v="15"/>
    <x v="2"/>
    <n v="1"/>
  </r>
  <r>
    <x v="1"/>
    <x v="0"/>
    <s v="FT"/>
    <x v="0"/>
    <x v="8"/>
    <x v="21"/>
    <n v="100"/>
    <x v="18"/>
    <x v="2"/>
    <n v="1"/>
  </r>
  <r>
    <x v="1"/>
    <x v="2"/>
    <s v="FT"/>
    <x v="0"/>
    <x v="3"/>
    <x v="30"/>
    <n v="0"/>
    <x v="41"/>
    <x v="2"/>
    <n v="1"/>
  </r>
  <r>
    <x v="1"/>
    <x v="2"/>
    <s v="FT"/>
    <x v="10"/>
    <x v="6"/>
    <x v="8"/>
    <n v="50"/>
    <x v="8"/>
    <x v="2"/>
    <n v="1"/>
  </r>
  <r>
    <x v="1"/>
    <x v="1"/>
    <s v="FT"/>
    <x v="0"/>
    <x v="2"/>
    <x v="17"/>
    <n v="100"/>
    <x v="15"/>
    <x v="0"/>
    <n v="1"/>
  </r>
  <r>
    <x v="1"/>
    <x v="0"/>
    <s v="FT"/>
    <x v="5"/>
    <x v="0"/>
    <x v="4"/>
    <n v="100"/>
    <x v="4"/>
    <x v="0"/>
    <n v="1"/>
  </r>
  <r>
    <x v="1"/>
    <x v="0"/>
    <s v="FT"/>
    <x v="10"/>
    <x v="2"/>
    <x v="4"/>
    <n v="100"/>
    <x v="4"/>
    <x v="0"/>
    <n v="1"/>
  </r>
  <r>
    <x v="1"/>
    <x v="1"/>
    <s v="FT"/>
    <x v="0"/>
    <x v="15"/>
    <x v="4"/>
    <n v="100"/>
    <x v="4"/>
    <x v="0"/>
    <n v="1"/>
  </r>
  <r>
    <x v="1"/>
    <x v="2"/>
    <s v="FT"/>
    <x v="18"/>
    <x v="3"/>
    <x v="8"/>
    <n v="100"/>
    <x v="42"/>
    <x v="1"/>
    <n v="1"/>
  </r>
  <r>
    <x v="1"/>
    <x v="0"/>
    <s v="FT"/>
    <x v="10"/>
    <x v="0"/>
    <x v="2"/>
    <n v="50"/>
    <x v="2"/>
    <x v="0"/>
    <n v="1"/>
  </r>
  <r>
    <x v="1"/>
    <x v="2"/>
    <s v="FT"/>
    <x v="0"/>
    <x v="6"/>
    <x v="7"/>
    <n v="50"/>
    <x v="7"/>
    <x v="0"/>
    <n v="1"/>
  </r>
  <r>
    <x v="1"/>
    <x v="0"/>
    <s v="FT"/>
    <x v="10"/>
    <x v="3"/>
    <x v="42"/>
    <n v="0"/>
    <x v="43"/>
    <x v="2"/>
    <n v="1"/>
  </r>
  <r>
    <x v="1"/>
    <x v="1"/>
    <s v="FT"/>
    <x v="10"/>
    <x v="9"/>
    <x v="2"/>
    <n v="50"/>
    <x v="2"/>
    <x v="0"/>
    <n v="1"/>
  </r>
  <r>
    <x v="1"/>
    <x v="1"/>
    <s v="FT"/>
    <x v="40"/>
    <x v="15"/>
    <x v="4"/>
    <n v="100"/>
    <x v="4"/>
    <x v="2"/>
    <n v="1"/>
  </r>
  <r>
    <x v="1"/>
    <x v="0"/>
    <s v="FT"/>
    <x v="0"/>
    <x v="2"/>
    <x v="4"/>
    <n v="50"/>
    <x v="4"/>
    <x v="0"/>
    <n v="1"/>
  </r>
  <r>
    <x v="1"/>
    <x v="2"/>
    <s v="FT"/>
    <x v="0"/>
    <x v="9"/>
    <x v="4"/>
    <n v="100"/>
    <x v="4"/>
    <x v="1"/>
    <n v="1"/>
  </r>
  <r>
    <x v="1"/>
    <x v="3"/>
    <s v="FT"/>
    <x v="32"/>
    <x v="18"/>
    <x v="4"/>
    <n v="100"/>
    <x v="4"/>
    <x v="0"/>
    <n v="1"/>
  </r>
  <r>
    <x v="1"/>
    <x v="2"/>
    <s v="FT"/>
    <x v="0"/>
    <x v="6"/>
    <x v="8"/>
    <n v="100"/>
    <x v="8"/>
    <x v="2"/>
    <n v="1"/>
  </r>
  <r>
    <x v="1"/>
    <x v="0"/>
    <s v="FT"/>
    <x v="5"/>
    <x v="9"/>
    <x v="4"/>
    <n v="100"/>
    <x v="4"/>
    <x v="0"/>
    <n v="1"/>
  </r>
  <r>
    <x v="1"/>
    <x v="1"/>
    <s v="FT"/>
    <x v="41"/>
    <x v="9"/>
    <x v="17"/>
    <n v="50"/>
    <x v="15"/>
    <x v="2"/>
    <n v="1"/>
  </r>
  <r>
    <x v="1"/>
    <x v="0"/>
    <s v="FT"/>
    <x v="10"/>
    <x v="5"/>
    <x v="4"/>
    <n v="100"/>
    <x v="4"/>
    <x v="0"/>
    <n v="1"/>
  </r>
  <r>
    <x v="1"/>
    <x v="1"/>
    <s v="FT"/>
    <x v="20"/>
    <x v="15"/>
    <x v="0"/>
    <n v="100"/>
    <x v="0"/>
    <x v="2"/>
    <n v="1"/>
  </r>
  <r>
    <x v="1"/>
    <x v="1"/>
    <s v="FT"/>
    <x v="4"/>
    <x v="5"/>
    <x v="4"/>
    <n v="50"/>
    <x v="4"/>
    <x v="0"/>
    <n v="1"/>
  </r>
  <r>
    <x v="1"/>
    <x v="3"/>
    <s v="FT"/>
    <x v="13"/>
    <x v="4"/>
    <x v="0"/>
    <n v="0"/>
    <x v="0"/>
    <x v="0"/>
    <n v="1"/>
  </r>
  <r>
    <x v="1"/>
    <x v="0"/>
    <s v="FT"/>
    <x v="0"/>
    <x v="7"/>
    <x v="4"/>
    <n v="50"/>
    <x v="4"/>
    <x v="0"/>
    <n v="1"/>
  </r>
  <r>
    <x v="1"/>
    <x v="1"/>
    <s v="FT"/>
    <x v="5"/>
    <x v="0"/>
    <x v="0"/>
    <n v="50"/>
    <x v="0"/>
    <x v="0"/>
    <n v="1"/>
  </r>
  <r>
    <x v="1"/>
    <x v="0"/>
    <s v="FT"/>
    <x v="0"/>
    <x v="3"/>
    <x v="8"/>
    <n v="100"/>
    <x v="8"/>
    <x v="1"/>
    <n v="1"/>
  </r>
  <r>
    <x v="1"/>
    <x v="1"/>
    <s v="FT"/>
    <x v="4"/>
    <x v="0"/>
    <x v="8"/>
    <n v="0"/>
    <x v="8"/>
    <x v="0"/>
    <n v="1"/>
  </r>
  <r>
    <x v="1"/>
    <x v="0"/>
    <s v="FT"/>
    <x v="0"/>
    <x v="6"/>
    <x v="43"/>
    <n v="100"/>
    <x v="0"/>
    <x v="1"/>
    <n v="1"/>
  </r>
  <r>
    <x v="1"/>
    <x v="1"/>
    <s v="FT"/>
    <x v="8"/>
    <x v="4"/>
    <x v="44"/>
    <n v="50"/>
    <x v="4"/>
    <x v="1"/>
    <n v="1"/>
  </r>
  <r>
    <x v="1"/>
    <x v="0"/>
    <s v="FT"/>
    <x v="10"/>
    <x v="9"/>
    <x v="4"/>
    <n v="0"/>
    <x v="4"/>
    <x v="2"/>
    <n v="1"/>
  </r>
  <r>
    <x v="1"/>
    <x v="0"/>
    <s v="FT"/>
    <x v="10"/>
    <x v="2"/>
    <x v="4"/>
    <n v="0"/>
    <x v="4"/>
    <x v="2"/>
    <n v="1"/>
  </r>
  <r>
    <x v="1"/>
    <x v="0"/>
    <s v="FT"/>
    <x v="10"/>
    <x v="6"/>
    <x v="42"/>
    <n v="100"/>
    <x v="43"/>
    <x v="2"/>
    <n v="1"/>
  </r>
  <r>
    <x v="1"/>
    <x v="2"/>
    <s v="FT"/>
    <x v="10"/>
    <x v="0"/>
    <x v="0"/>
    <n v="50"/>
    <x v="0"/>
    <x v="2"/>
    <n v="1"/>
  </r>
  <r>
    <x v="1"/>
    <x v="2"/>
    <s v="FT"/>
    <x v="10"/>
    <x v="0"/>
    <x v="4"/>
    <n v="100"/>
    <x v="4"/>
    <x v="0"/>
    <n v="1"/>
  </r>
  <r>
    <x v="1"/>
    <x v="1"/>
    <s v="FT"/>
    <x v="19"/>
    <x v="3"/>
    <x v="28"/>
    <n v="0"/>
    <x v="28"/>
    <x v="2"/>
    <n v="1"/>
  </r>
  <r>
    <x v="1"/>
    <x v="2"/>
    <s v="FT"/>
    <x v="11"/>
    <x v="0"/>
    <x v="0"/>
    <n v="0"/>
    <x v="0"/>
    <x v="0"/>
    <n v="1"/>
  </r>
  <r>
    <x v="1"/>
    <x v="2"/>
    <s v="FT"/>
    <x v="4"/>
    <x v="9"/>
    <x v="15"/>
    <n v="100"/>
    <x v="0"/>
    <x v="1"/>
    <n v="1"/>
  </r>
  <r>
    <x v="1"/>
    <x v="1"/>
    <s v="FT"/>
    <x v="0"/>
    <x v="0"/>
    <x v="7"/>
    <n v="50"/>
    <x v="7"/>
    <x v="2"/>
    <n v="1"/>
  </r>
  <r>
    <x v="1"/>
    <x v="2"/>
    <s v="FT"/>
    <x v="0"/>
    <x v="9"/>
    <x v="4"/>
    <n v="100"/>
    <x v="4"/>
    <x v="2"/>
    <n v="1"/>
  </r>
  <r>
    <x v="1"/>
    <x v="2"/>
    <s v="FT"/>
    <x v="0"/>
    <x v="8"/>
    <x v="4"/>
    <n v="50"/>
    <x v="4"/>
    <x v="0"/>
    <n v="1"/>
  </r>
  <r>
    <x v="1"/>
    <x v="1"/>
    <s v="FT"/>
    <x v="18"/>
    <x v="8"/>
    <x v="21"/>
    <n v="100"/>
    <x v="18"/>
    <x v="0"/>
    <n v="1"/>
  </r>
  <r>
    <x v="1"/>
    <x v="1"/>
    <s v="FT"/>
    <x v="0"/>
    <x v="6"/>
    <x v="42"/>
    <n v="50"/>
    <x v="43"/>
    <x v="0"/>
    <n v="1"/>
  </r>
  <r>
    <x v="1"/>
    <x v="2"/>
    <s v="FT"/>
    <x v="7"/>
    <x v="8"/>
    <x v="45"/>
    <n v="100"/>
    <x v="23"/>
    <x v="0"/>
    <n v="1"/>
  </r>
  <r>
    <x v="1"/>
    <x v="0"/>
    <s v="FT"/>
    <x v="10"/>
    <x v="2"/>
    <x v="4"/>
    <n v="100"/>
    <x v="4"/>
    <x v="0"/>
    <n v="1"/>
  </r>
  <r>
    <x v="1"/>
    <x v="2"/>
    <s v="FT"/>
    <x v="14"/>
    <x v="9"/>
    <x v="46"/>
    <n v="0"/>
    <x v="10"/>
    <x v="0"/>
    <n v="1"/>
  </r>
  <r>
    <x v="1"/>
    <x v="0"/>
    <s v="PT"/>
    <x v="10"/>
    <x v="0"/>
    <x v="15"/>
    <n v="100"/>
    <x v="13"/>
    <x v="0"/>
    <n v="1"/>
  </r>
  <r>
    <x v="1"/>
    <x v="1"/>
    <s v="CT"/>
    <x v="42"/>
    <x v="2"/>
    <x v="4"/>
    <n v="100"/>
    <x v="4"/>
    <x v="2"/>
    <n v="1"/>
  </r>
  <r>
    <x v="1"/>
    <x v="0"/>
    <s v="FT"/>
    <x v="14"/>
    <x v="0"/>
    <x v="47"/>
    <n v="50"/>
    <x v="44"/>
    <x v="0"/>
    <n v="1"/>
  </r>
  <r>
    <x v="1"/>
    <x v="1"/>
    <s v="FT"/>
    <x v="21"/>
    <x v="9"/>
    <x v="8"/>
    <n v="50"/>
    <x v="8"/>
    <x v="0"/>
    <n v="1"/>
  </r>
  <r>
    <x v="1"/>
    <x v="1"/>
    <s v="FT"/>
    <x v="22"/>
    <x v="2"/>
    <x v="40"/>
    <n v="100"/>
    <x v="39"/>
    <x v="0"/>
    <n v="1"/>
  </r>
  <r>
    <x v="1"/>
    <x v="0"/>
    <s v="FT"/>
    <x v="0"/>
    <x v="2"/>
    <x v="4"/>
    <n v="50"/>
    <x v="4"/>
    <x v="0"/>
    <n v="1"/>
  </r>
  <r>
    <x v="1"/>
    <x v="0"/>
    <s v="FT"/>
    <x v="4"/>
    <x v="8"/>
    <x v="24"/>
    <n v="50"/>
    <x v="21"/>
    <x v="0"/>
    <n v="1"/>
  </r>
  <r>
    <x v="2"/>
    <x v="1"/>
    <s v="FT"/>
    <x v="10"/>
    <x v="7"/>
    <x v="4"/>
    <n v="100"/>
    <x v="4"/>
    <x v="2"/>
    <n v="1"/>
  </r>
  <r>
    <x v="2"/>
    <x v="1"/>
    <s v="FT"/>
    <x v="5"/>
    <x v="4"/>
    <x v="4"/>
    <n v="100"/>
    <x v="4"/>
    <x v="2"/>
    <n v="1"/>
  </r>
  <r>
    <x v="2"/>
    <x v="1"/>
    <s v="FT"/>
    <x v="5"/>
    <x v="7"/>
    <x v="4"/>
    <n v="100"/>
    <x v="4"/>
    <x v="2"/>
    <n v="1"/>
  </r>
  <r>
    <x v="2"/>
    <x v="0"/>
    <s v="FT"/>
    <x v="0"/>
    <x v="7"/>
    <x v="4"/>
    <n v="0"/>
    <x v="4"/>
    <x v="2"/>
    <n v="1"/>
  </r>
  <r>
    <x v="2"/>
    <x v="0"/>
    <s v="FT"/>
    <x v="0"/>
    <x v="9"/>
    <x v="4"/>
    <n v="0"/>
    <x v="4"/>
    <x v="2"/>
    <n v="1"/>
  </r>
  <r>
    <x v="2"/>
    <x v="0"/>
    <s v="FT"/>
    <x v="10"/>
    <x v="15"/>
    <x v="4"/>
    <n v="100"/>
    <x v="4"/>
    <x v="2"/>
    <n v="1"/>
  </r>
  <r>
    <x v="2"/>
    <x v="0"/>
    <s v="FT"/>
    <x v="10"/>
    <x v="4"/>
    <x v="4"/>
    <n v="100"/>
    <x v="4"/>
    <x v="2"/>
    <n v="1"/>
  </r>
  <r>
    <x v="2"/>
    <x v="1"/>
    <s v="FT"/>
    <x v="5"/>
    <x v="2"/>
    <x v="4"/>
    <n v="100"/>
    <x v="4"/>
    <x v="2"/>
    <n v="1"/>
  </r>
  <r>
    <x v="2"/>
    <x v="1"/>
    <s v="FT"/>
    <x v="5"/>
    <x v="9"/>
    <x v="4"/>
    <n v="100"/>
    <x v="4"/>
    <x v="2"/>
    <n v="1"/>
  </r>
  <r>
    <x v="2"/>
    <x v="1"/>
    <s v="FT"/>
    <x v="0"/>
    <x v="7"/>
    <x v="4"/>
    <n v="100"/>
    <x v="4"/>
    <x v="2"/>
    <n v="1"/>
  </r>
  <r>
    <x v="2"/>
    <x v="1"/>
    <s v="FT"/>
    <x v="0"/>
    <x v="9"/>
    <x v="4"/>
    <n v="100"/>
    <x v="4"/>
    <x v="2"/>
    <n v="1"/>
  </r>
  <r>
    <x v="2"/>
    <x v="1"/>
    <s v="FT"/>
    <x v="0"/>
    <x v="2"/>
    <x v="2"/>
    <n v="0"/>
    <x v="2"/>
    <x v="2"/>
    <n v="1"/>
  </r>
  <r>
    <x v="2"/>
    <x v="1"/>
    <s v="FT"/>
    <x v="0"/>
    <x v="2"/>
    <x v="2"/>
    <n v="0"/>
    <x v="2"/>
    <x v="2"/>
    <n v="1"/>
  </r>
  <r>
    <x v="2"/>
    <x v="1"/>
    <s v="FT"/>
    <x v="0"/>
    <x v="4"/>
    <x v="4"/>
    <n v="100"/>
    <x v="4"/>
    <x v="2"/>
    <n v="1"/>
  </r>
  <r>
    <x v="2"/>
    <x v="1"/>
    <s v="FT"/>
    <x v="0"/>
    <x v="7"/>
    <x v="4"/>
    <n v="100"/>
    <x v="4"/>
    <x v="2"/>
    <n v="1"/>
  </r>
  <r>
    <x v="2"/>
    <x v="2"/>
    <s v="FT"/>
    <x v="10"/>
    <x v="8"/>
    <x v="2"/>
    <n v="100"/>
    <x v="2"/>
    <x v="2"/>
    <n v="1"/>
  </r>
  <r>
    <x v="2"/>
    <x v="1"/>
    <s v="FT"/>
    <x v="5"/>
    <x v="9"/>
    <x v="4"/>
    <n v="0"/>
    <x v="4"/>
    <x v="2"/>
    <n v="1"/>
  </r>
  <r>
    <x v="2"/>
    <x v="1"/>
    <s v="FT"/>
    <x v="5"/>
    <x v="2"/>
    <x v="4"/>
    <n v="0"/>
    <x v="4"/>
    <x v="2"/>
    <n v="1"/>
  </r>
  <r>
    <x v="2"/>
    <x v="0"/>
    <s v="FT"/>
    <x v="5"/>
    <x v="2"/>
    <x v="4"/>
    <n v="0"/>
    <x v="4"/>
    <x v="2"/>
    <n v="1"/>
  </r>
  <r>
    <x v="2"/>
    <x v="0"/>
    <s v="FT"/>
    <x v="5"/>
    <x v="7"/>
    <x v="4"/>
    <n v="0"/>
    <x v="4"/>
    <x v="2"/>
    <n v="1"/>
  </r>
  <r>
    <x v="2"/>
    <x v="3"/>
    <s v="FT"/>
    <x v="10"/>
    <x v="1"/>
    <x v="4"/>
    <n v="100"/>
    <x v="4"/>
    <x v="2"/>
    <n v="1"/>
  </r>
  <r>
    <x v="2"/>
    <x v="3"/>
    <s v="FT"/>
    <x v="10"/>
    <x v="5"/>
    <x v="4"/>
    <n v="100"/>
    <x v="4"/>
    <x v="2"/>
    <n v="1"/>
  </r>
  <r>
    <x v="2"/>
    <x v="0"/>
    <s v="FT"/>
    <x v="0"/>
    <x v="0"/>
    <x v="2"/>
    <n v="0"/>
    <x v="2"/>
    <x v="2"/>
    <n v="1"/>
  </r>
  <r>
    <x v="2"/>
    <x v="0"/>
    <s v="FT"/>
    <x v="0"/>
    <x v="6"/>
    <x v="2"/>
    <n v="0"/>
    <x v="2"/>
    <x v="2"/>
    <n v="1"/>
  </r>
  <r>
    <x v="2"/>
    <x v="0"/>
    <s v="FT"/>
    <x v="10"/>
    <x v="0"/>
    <x v="2"/>
    <n v="0"/>
    <x v="2"/>
    <x v="2"/>
    <n v="1"/>
  </r>
  <r>
    <x v="2"/>
    <x v="0"/>
    <s v="FT"/>
    <x v="10"/>
    <x v="8"/>
    <x v="2"/>
    <n v="0"/>
    <x v="2"/>
    <x v="2"/>
    <n v="1"/>
  </r>
  <r>
    <x v="2"/>
    <x v="1"/>
    <s v="FT"/>
    <x v="0"/>
    <x v="15"/>
    <x v="4"/>
    <n v="100"/>
    <x v="4"/>
    <x v="2"/>
    <n v="1"/>
  </r>
  <r>
    <x v="2"/>
    <x v="2"/>
    <s v="FT"/>
    <x v="10"/>
    <x v="8"/>
    <x v="2"/>
    <n v="100"/>
    <x v="2"/>
    <x v="2"/>
    <n v="1"/>
  </r>
  <r>
    <x v="2"/>
    <x v="1"/>
    <s v="FT"/>
    <x v="0"/>
    <x v="7"/>
    <x v="4"/>
    <n v="100"/>
    <x v="4"/>
    <x v="2"/>
    <n v="1"/>
  </r>
  <r>
    <x v="2"/>
    <x v="1"/>
    <s v="FT"/>
    <x v="5"/>
    <x v="9"/>
    <x v="4"/>
    <n v="100"/>
    <x v="4"/>
    <x v="2"/>
    <n v="1"/>
  </r>
  <r>
    <x v="2"/>
    <x v="1"/>
    <s v="FT"/>
    <x v="10"/>
    <x v="5"/>
    <x v="4"/>
    <n v="0"/>
    <x v="4"/>
    <x v="2"/>
    <n v="1"/>
  </r>
  <r>
    <x v="2"/>
    <x v="1"/>
    <s v="FT"/>
    <x v="10"/>
    <x v="7"/>
    <x v="4"/>
    <n v="0"/>
    <x v="4"/>
    <x v="2"/>
    <n v="1"/>
  </r>
  <r>
    <x v="2"/>
    <x v="1"/>
    <s v="FT"/>
    <x v="10"/>
    <x v="13"/>
    <x v="4"/>
    <n v="0"/>
    <x v="4"/>
    <x v="2"/>
    <n v="1"/>
  </r>
  <r>
    <x v="2"/>
    <x v="1"/>
    <s v="FT"/>
    <x v="10"/>
    <x v="15"/>
    <x v="4"/>
    <n v="0"/>
    <x v="4"/>
    <x v="2"/>
    <n v="1"/>
  </r>
  <r>
    <x v="2"/>
    <x v="1"/>
    <s v="FT"/>
    <x v="0"/>
    <x v="15"/>
    <x v="4"/>
    <n v="0"/>
    <x v="4"/>
    <x v="0"/>
    <n v="1"/>
  </r>
  <r>
    <x v="2"/>
    <x v="1"/>
    <s v="FT"/>
    <x v="0"/>
    <x v="2"/>
    <x v="4"/>
    <n v="0"/>
    <x v="4"/>
    <x v="0"/>
    <n v="1"/>
  </r>
  <r>
    <x v="2"/>
    <x v="1"/>
    <s v="FT"/>
    <x v="5"/>
    <x v="7"/>
    <x v="4"/>
    <n v="100"/>
    <x v="4"/>
    <x v="2"/>
    <n v="1"/>
  </r>
  <r>
    <x v="2"/>
    <x v="3"/>
    <s v="FT"/>
    <x v="5"/>
    <x v="7"/>
    <x v="4"/>
    <n v="100"/>
    <x v="4"/>
    <x v="2"/>
    <n v="1"/>
  </r>
  <r>
    <x v="2"/>
    <x v="3"/>
    <s v="FT"/>
    <x v="5"/>
    <x v="2"/>
    <x v="4"/>
    <n v="100"/>
    <x v="4"/>
    <x v="2"/>
    <n v="1"/>
  </r>
  <r>
    <x v="2"/>
    <x v="1"/>
    <s v="FT"/>
    <x v="5"/>
    <x v="15"/>
    <x v="4"/>
    <n v="100"/>
    <x v="4"/>
    <x v="2"/>
    <n v="1"/>
  </r>
  <r>
    <x v="2"/>
    <x v="0"/>
    <s v="FT"/>
    <x v="5"/>
    <x v="2"/>
    <x v="4"/>
    <n v="100"/>
    <x v="4"/>
    <x v="2"/>
    <n v="1"/>
  </r>
  <r>
    <x v="2"/>
    <x v="1"/>
    <s v="FT"/>
    <x v="5"/>
    <x v="2"/>
    <x v="4"/>
    <n v="100"/>
    <x v="4"/>
    <x v="2"/>
    <n v="1"/>
  </r>
  <r>
    <x v="2"/>
    <x v="1"/>
    <s v="FT"/>
    <x v="5"/>
    <x v="9"/>
    <x v="4"/>
    <n v="100"/>
    <x v="4"/>
    <x v="2"/>
    <n v="1"/>
  </r>
  <r>
    <x v="2"/>
    <x v="1"/>
    <s v="FT"/>
    <x v="5"/>
    <x v="2"/>
    <x v="4"/>
    <n v="100"/>
    <x v="4"/>
    <x v="2"/>
    <n v="1"/>
  </r>
  <r>
    <x v="2"/>
    <x v="1"/>
    <s v="FT"/>
    <x v="5"/>
    <x v="9"/>
    <x v="4"/>
    <n v="100"/>
    <x v="4"/>
    <x v="2"/>
    <n v="1"/>
  </r>
  <r>
    <x v="2"/>
    <x v="1"/>
    <s v="FT"/>
    <x v="10"/>
    <x v="15"/>
    <x v="4"/>
    <n v="100"/>
    <x v="4"/>
    <x v="2"/>
    <n v="1"/>
  </r>
  <r>
    <x v="2"/>
    <x v="1"/>
    <s v="FT"/>
    <x v="10"/>
    <x v="7"/>
    <x v="4"/>
    <n v="100"/>
    <x v="4"/>
    <x v="2"/>
    <n v="1"/>
  </r>
  <r>
    <x v="2"/>
    <x v="0"/>
    <s v="FT"/>
    <x v="5"/>
    <x v="15"/>
    <x v="4"/>
    <n v="100"/>
    <x v="4"/>
    <x v="2"/>
    <n v="1"/>
  </r>
  <r>
    <x v="2"/>
    <x v="1"/>
    <s v="FT"/>
    <x v="10"/>
    <x v="1"/>
    <x v="4"/>
    <n v="100"/>
    <x v="4"/>
    <x v="2"/>
    <n v="1"/>
  </r>
  <r>
    <x v="2"/>
    <x v="1"/>
    <s v="FT"/>
    <x v="5"/>
    <x v="7"/>
    <x v="4"/>
    <n v="100"/>
    <x v="4"/>
    <x v="2"/>
    <n v="1"/>
  </r>
  <r>
    <x v="2"/>
    <x v="1"/>
    <s v="FT"/>
    <x v="5"/>
    <x v="2"/>
    <x v="4"/>
    <n v="100"/>
    <x v="4"/>
    <x v="2"/>
    <n v="1"/>
  </r>
  <r>
    <x v="2"/>
    <x v="1"/>
    <s v="FT"/>
    <x v="10"/>
    <x v="7"/>
    <x v="4"/>
    <n v="100"/>
    <x v="4"/>
    <x v="2"/>
    <n v="1"/>
  </r>
  <r>
    <x v="2"/>
    <x v="1"/>
    <s v="FT"/>
    <x v="10"/>
    <x v="9"/>
    <x v="4"/>
    <n v="100"/>
    <x v="4"/>
    <x v="2"/>
    <n v="1"/>
  </r>
  <r>
    <x v="2"/>
    <x v="3"/>
    <s v="FT"/>
    <x v="36"/>
    <x v="13"/>
    <x v="4"/>
    <n v="100"/>
    <x v="4"/>
    <x v="2"/>
    <n v="1"/>
  </r>
  <r>
    <x v="2"/>
    <x v="3"/>
    <s v="FT"/>
    <x v="36"/>
    <x v="15"/>
    <x v="4"/>
    <n v="100"/>
    <x v="4"/>
    <x v="2"/>
    <n v="1"/>
  </r>
  <r>
    <x v="2"/>
    <x v="3"/>
    <s v="FT"/>
    <x v="43"/>
    <x v="15"/>
    <x v="4"/>
    <n v="100"/>
    <x v="4"/>
    <x v="2"/>
    <n v="1"/>
  </r>
  <r>
    <x v="2"/>
    <x v="1"/>
    <s v="FT"/>
    <x v="10"/>
    <x v="4"/>
    <x v="4"/>
    <n v="100"/>
    <x v="4"/>
    <x v="2"/>
    <n v="1"/>
  </r>
  <r>
    <x v="2"/>
    <x v="1"/>
    <s v="FT"/>
    <x v="10"/>
    <x v="2"/>
    <x v="4"/>
    <n v="0"/>
    <x v="4"/>
    <x v="2"/>
    <n v="1"/>
  </r>
  <r>
    <x v="2"/>
    <x v="1"/>
    <s v="FT"/>
    <x v="0"/>
    <x v="9"/>
    <x v="4"/>
    <n v="0"/>
    <x v="4"/>
    <x v="2"/>
    <n v="1"/>
  </r>
  <r>
    <x v="2"/>
    <x v="1"/>
    <s v="FT"/>
    <x v="10"/>
    <x v="2"/>
    <x v="4"/>
    <n v="0"/>
    <x v="4"/>
    <x v="0"/>
    <n v="1"/>
  </r>
  <r>
    <x v="2"/>
    <x v="1"/>
    <s v="FT"/>
    <x v="5"/>
    <x v="7"/>
    <x v="4"/>
    <n v="100"/>
    <x v="4"/>
    <x v="2"/>
    <n v="1"/>
  </r>
  <r>
    <x v="2"/>
    <x v="1"/>
    <s v="FT"/>
    <x v="21"/>
    <x v="15"/>
    <x v="4"/>
    <n v="100"/>
    <x v="4"/>
    <x v="2"/>
    <n v="1"/>
  </r>
  <r>
    <x v="2"/>
    <x v="1"/>
    <s v="FT"/>
    <x v="21"/>
    <x v="7"/>
    <x v="4"/>
    <n v="100"/>
    <x v="4"/>
    <x v="2"/>
    <n v="1"/>
  </r>
  <r>
    <x v="2"/>
    <x v="1"/>
    <s v="FT"/>
    <x v="0"/>
    <x v="15"/>
    <x v="4"/>
    <n v="100"/>
    <x v="4"/>
    <x v="2"/>
    <n v="1"/>
  </r>
  <r>
    <x v="2"/>
    <x v="1"/>
    <s v="FT"/>
    <x v="0"/>
    <x v="7"/>
    <x v="4"/>
    <n v="100"/>
    <x v="4"/>
    <x v="2"/>
    <n v="1"/>
  </r>
  <r>
    <x v="2"/>
    <x v="1"/>
    <s v="FT"/>
    <x v="10"/>
    <x v="0"/>
    <x v="2"/>
    <n v="0"/>
    <x v="2"/>
    <x v="2"/>
    <n v="1"/>
  </r>
  <r>
    <x v="2"/>
    <x v="1"/>
    <s v="FT"/>
    <x v="10"/>
    <x v="0"/>
    <x v="2"/>
    <n v="0"/>
    <x v="2"/>
    <x v="2"/>
    <n v="1"/>
  </r>
  <r>
    <x v="2"/>
    <x v="1"/>
    <s v="FT"/>
    <x v="0"/>
    <x v="4"/>
    <x v="4"/>
    <n v="0"/>
    <x v="4"/>
    <x v="2"/>
    <n v="1"/>
  </r>
  <r>
    <x v="2"/>
    <x v="1"/>
    <s v="FT"/>
    <x v="0"/>
    <x v="16"/>
    <x v="4"/>
    <n v="100"/>
    <x v="4"/>
    <x v="2"/>
    <n v="1"/>
  </r>
  <r>
    <x v="2"/>
    <x v="1"/>
    <s v="FT"/>
    <x v="38"/>
    <x v="5"/>
    <x v="17"/>
    <n v="100"/>
    <x v="15"/>
    <x v="2"/>
    <n v="1"/>
  </r>
  <r>
    <x v="2"/>
    <x v="1"/>
    <s v="FT"/>
    <x v="38"/>
    <x v="9"/>
    <x v="17"/>
    <n v="100"/>
    <x v="15"/>
    <x v="2"/>
    <n v="1"/>
  </r>
  <r>
    <x v="2"/>
    <x v="1"/>
    <s v="FT"/>
    <x v="5"/>
    <x v="7"/>
    <x v="17"/>
    <n v="100"/>
    <x v="15"/>
    <x v="2"/>
    <n v="1"/>
  </r>
  <r>
    <x v="2"/>
    <x v="1"/>
    <s v="FT"/>
    <x v="5"/>
    <x v="0"/>
    <x v="17"/>
    <n v="100"/>
    <x v="15"/>
    <x v="2"/>
    <n v="1"/>
  </r>
  <r>
    <x v="2"/>
    <x v="1"/>
    <s v="FT"/>
    <x v="5"/>
    <x v="7"/>
    <x v="17"/>
    <n v="100"/>
    <x v="15"/>
    <x v="2"/>
    <n v="1"/>
  </r>
  <r>
    <x v="2"/>
    <x v="1"/>
    <s v="FT"/>
    <x v="5"/>
    <x v="0"/>
    <x v="17"/>
    <n v="100"/>
    <x v="15"/>
    <x v="2"/>
    <n v="1"/>
  </r>
  <r>
    <x v="2"/>
    <x v="1"/>
    <s v="FT"/>
    <x v="10"/>
    <x v="4"/>
    <x v="4"/>
    <n v="0"/>
    <x v="4"/>
    <x v="0"/>
    <n v="1"/>
  </r>
  <r>
    <x v="2"/>
    <x v="1"/>
    <s v="FT"/>
    <x v="0"/>
    <x v="7"/>
    <x v="4"/>
    <n v="100"/>
    <x v="4"/>
    <x v="2"/>
    <n v="1"/>
  </r>
  <r>
    <x v="2"/>
    <x v="1"/>
    <s v="FT"/>
    <x v="10"/>
    <x v="7"/>
    <x v="4"/>
    <n v="0"/>
    <x v="4"/>
    <x v="2"/>
    <n v="1"/>
  </r>
  <r>
    <x v="2"/>
    <x v="0"/>
    <s v="FT"/>
    <x v="5"/>
    <x v="8"/>
    <x v="4"/>
    <n v="0"/>
    <x v="4"/>
    <x v="1"/>
    <n v="1"/>
  </r>
  <r>
    <x v="2"/>
    <x v="3"/>
    <s v="FT"/>
    <x v="43"/>
    <x v="7"/>
    <x v="4"/>
    <n v="100"/>
    <x v="4"/>
    <x v="2"/>
    <n v="1"/>
  </r>
  <r>
    <x v="2"/>
    <x v="1"/>
    <s v="FT"/>
    <x v="0"/>
    <x v="15"/>
    <x v="4"/>
    <n v="100"/>
    <x v="4"/>
    <x v="2"/>
    <n v="1"/>
  </r>
  <r>
    <x v="2"/>
    <x v="1"/>
    <s v="FT"/>
    <x v="0"/>
    <x v="7"/>
    <x v="4"/>
    <n v="100"/>
    <x v="4"/>
    <x v="2"/>
    <n v="1"/>
  </r>
  <r>
    <x v="2"/>
    <x v="1"/>
    <s v="FT"/>
    <x v="4"/>
    <x v="5"/>
    <x v="4"/>
    <n v="0"/>
    <x v="4"/>
    <x v="2"/>
    <n v="1"/>
  </r>
  <r>
    <x v="2"/>
    <x v="1"/>
    <s v="FT"/>
    <x v="4"/>
    <x v="15"/>
    <x v="4"/>
    <n v="0"/>
    <x v="4"/>
    <x v="2"/>
    <n v="1"/>
  </r>
  <r>
    <x v="2"/>
    <x v="0"/>
    <s v="FT"/>
    <x v="44"/>
    <x v="8"/>
    <x v="13"/>
    <n v="0"/>
    <x v="11"/>
    <x v="2"/>
    <n v="1"/>
  </r>
  <r>
    <x v="2"/>
    <x v="0"/>
    <s v="FT"/>
    <x v="44"/>
    <x v="8"/>
    <x v="13"/>
    <n v="0"/>
    <x v="11"/>
    <x v="2"/>
    <n v="1"/>
  </r>
  <r>
    <x v="2"/>
    <x v="3"/>
    <s v="FT"/>
    <x v="8"/>
    <x v="2"/>
    <x v="17"/>
    <n v="100"/>
    <x v="15"/>
    <x v="1"/>
    <n v="1"/>
  </r>
  <r>
    <x v="2"/>
    <x v="1"/>
    <s v="FT"/>
    <x v="5"/>
    <x v="7"/>
    <x v="4"/>
    <n v="0"/>
    <x v="4"/>
    <x v="2"/>
    <n v="1"/>
  </r>
  <r>
    <x v="2"/>
    <x v="1"/>
    <s v="FT"/>
    <x v="10"/>
    <x v="15"/>
    <x v="4"/>
    <n v="100"/>
    <x v="4"/>
    <x v="2"/>
    <n v="1"/>
  </r>
  <r>
    <x v="2"/>
    <x v="1"/>
    <s v="FT"/>
    <x v="38"/>
    <x v="16"/>
    <x v="4"/>
    <n v="100"/>
    <x v="4"/>
    <x v="2"/>
    <n v="1"/>
  </r>
  <r>
    <x v="2"/>
    <x v="1"/>
    <s v="FT"/>
    <x v="38"/>
    <x v="4"/>
    <x v="4"/>
    <n v="100"/>
    <x v="4"/>
    <x v="2"/>
    <n v="1"/>
  </r>
  <r>
    <x v="2"/>
    <x v="1"/>
    <s v="FT"/>
    <x v="10"/>
    <x v="7"/>
    <x v="4"/>
    <n v="100"/>
    <x v="4"/>
    <x v="2"/>
    <n v="1"/>
  </r>
  <r>
    <x v="2"/>
    <x v="1"/>
    <s v="FT"/>
    <x v="10"/>
    <x v="2"/>
    <x v="4"/>
    <n v="100"/>
    <x v="4"/>
    <x v="2"/>
    <n v="1"/>
  </r>
  <r>
    <x v="2"/>
    <x v="1"/>
    <s v="FT"/>
    <x v="5"/>
    <x v="7"/>
    <x v="4"/>
    <n v="100"/>
    <x v="4"/>
    <x v="2"/>
    <n v="1"/>
  </r>
  <r>
    <x v="2"/>
    <x v="1"/>
    <s v="FT"/>
    <x v="5"/>
    <x v="9"/>
    <x v="4"/>
    <n v="100"/>
    <x v="4"/>
    <x v="2"/>
    <n v="1"/>
  </r>
  <r>
    <x v="2"/>
    <x v="3"/>
    <s v="FT"/>
    <x v="45"/>
    <x v="0"/>
    <x v="8"/>
    <n v="50"/>
    <x v="8"/>
    <x v="0"/>
    <n v="1"/>
  </r>
  <r>
    <x v="2"/>
    <x v="1"/>
    <s v="FT"/>
    <x v="10"/>
    <x v="7"/>
    <x v="4"/>
    <n v="100"/>
    <x v="4"/>
    <x v="2"/>
    <n v="1"/>
  </r>
  <r>
    <x v="2"/>
    <x v="2"/>
    <s v="FT"/>
    <x v="4"/>
    <x v="6"/>
    <x v="2"/>
    <n v="100"/>
    <x v="2"/>
    <x v="0"/>
    <n v="1"/>
  </r>
  <r>
    <x v="2"/>
    <x v="1"/>
    <s v="FT"/>
    <x v="5"/>
    <x v="15"/>
    <x v="4"/>
    <n v="0"/>
    <x v="4"/>
    <x v="2"/>
    <n v="1"/>
  </r>
  <r>
    <x v="2"/>
    <x v="1"/>
    <s v="FT"/>
    <x v="10"/>
    <x v="4"/>
    <x v="4"/>
    <n v="100"/>
    <x v="4"/>
    <x v="2"/>
    <n v="1"/>
  </r>
  <r>
    <x v="2"/>
    <x v="0"/>
    <s v="FT"/>
    <x v="4"/>
    <x v="7"/>
    <x v="2"/>
    <n v="0"/>
    <x v="2"/>
    <x v="2"/>
    <n v="1"/>
  </r>
  <r>
    <x v="2"/>
    <x v="0"/>
    <s v="FT"/>
    <x v="4"/>
    <x v="9"/>
    <x v="2"/>
    <n v="0"/>
    <x v="2"/>
    <x v="2"/>
    <n v="1"/>
  </r>
  <r>
    <x v="2"/>
    <x v="0"/>
    <s v="FT"/>
    <x v="18"/>
    <x v="2"/>
    <x v="4"/>
    <n v="0"/>
    <x v="4"/>
    <x v="2"/>
    <n v="1"/>
  </r>
  <r>
    <x v="2"/>
    <x v="1"/>
    <s v="FT"/>
    <x v="5"/>
    <x v="2"/>
    <x v="4"/>
    <n v="100"/>
    <x v="4"/>
    <x v="2"/>
    <n v="1"/>
  </r>
  <r>
    <x v="2"/>
    <x v="1"/>
    <s v="FT"/>
    <x v="5"/>
    <x v="9"/>
    <x v="4"/>
    <n v="100"/>
    <x v="4"/>
    <x v="2"/>
    <n v="1"/>
  </r>
  <r>
    <x v="2"/>
    <x v="1"/>
    <s v="FT"/>
    <x v="35"/>
    <x v="4"/>
    <x v="4"/>
    <n v="100"/>
    <x v="4"/>
    <x v="2"/>
    <n v="1"/>
  </r>
  <r>
    <x v="2"/>
    <x v="1"/>
    <s v="FT"/>
    <x v="35"/>
    <x v="2"/>
    <x v="4"/>
    <n v="100"/>
    <x v="4"/>
    <x v="2"/>
    <n v="1"/>
  </r>
  <r>
    <x v="2"/>
    <x v="0"/>
    <s v="FT"/>
    <x v="4"/>
    <x v="9"/>
    <x v="7"/>
    <n v="100"/>
    <x v="0"/>
    <x v="2"/>
    <n v="1"/>
  </r>
  <r>
    <x v="2"/>
    <x v="0"/>
    <s v="FT"/>
    <x v="10"/>
    <x v="2"/>
    <x v="2"/>
    <n v="0"/>
    <x v="2"/>
    <x v="2"/>
    <n v="1"/>
  </r>
  <r>
    <x v="2"/>
    <x v="1"/>
    <s v="FT"/>
    <x v="0"/>
    <x v="16"/>
    <x v="4"/>
    <n v="100"/>
    <x v="4"/>
    <x v="0"/>
    <n v="1"/>
  </r>
  <r>
    <x v="2"/>
    <x v="1"/>
    <s v="FT"/>
    <x v="0"/>
    <x v="4"/>
    <x v="4"/>
    <n v="100"/>
    <x v="4"/>
    <x v="0"/>
    <n v="1"/>
  </r>
  <r>
    <x v="2"/>
    <x v="1"/>
    <s v="FT"/>
    <x v="10"/>
    <x v="16"/>
    <x v="4"/>
    <n v="100"/>
    <x v="4"/>
    <x v="0"/>
    <n v="1"/>
  </r>
  <r>
    <x v="2"/>
    <x v="1"/>
    <s v="FT"/>
    <x v="10"/>
    <x v="4"/>
    <x v="4"/>
    <n v="100"/>
    <x v="4"/>
    <x v="0"/>
    <n v="1"/>
  </r>
  <r>
    <x v="2"/>
    <x v="1"/>
    <s v="FT"/>
    <x v="5"/>
    <x v="2"/>
    <x v="4"/>
    <n v="0"/>
    <x v="4"/>
    <x v="2"/>
    <n v="1"/>
  </r>
  <r>
    <x v="2"/>
    <x v="1"/>
    <s v="FT"/>
    <x v="5"/>
    <x v="9"/>
    <x v="4"/>
    <n v="0"/>
    <x v="4"/>
    <x v="2"/>
    <n v="1"/>
  </r>
  <r>
    <x v="2"/>
    <x v="1"/>
    <s v="FT"/>
    <x v="10"/>
    <x v="15"/>
    <x v="4"/>
    <n v="100"/>
    <x v="4"/>
    <x v="2"/>
    <n v="1"/>
  </r>
  <r>
    <x v="2"/>
    <x v="0"/>
    <s v="FT"/>
    <x v="10"/>
    <x v="9"/>
    <x v="2"/>
    <n v="0"/>
    <x v="2"/>
    <x v="2"/>
    <n v="1"/>
  </r>
  <r>
    <x v="2"/>
    <x v="0"/>
    <s v="FT"/>
    <x v="5"/>
    <x v="8"/>
    <x v="4"/>
    <n v="0"/>
    <x v="4"/>
    <x v="1"/>
    <n v="1"/>
  </r>
  <r>
    <x v="2"/>
    <x v="1"/>
    <s v="FT"/>
    <x v="10"/>
    <x v="5"/>
    <x v="4"/>
    <n v="100"/>
    <x v="4"/>
    <x v="0"/>
    <n v="1"/>
  </r>
  <r>
    <x v="2"/>
    <x v="0"/>
    <s v="FT"/>
    <x v="5"/>
    <x v="8"/>
    <x v="2"/>
    <n v="100"/>
    <x v="2"/>
    <x v="2"/>
    <n v="1"/>
  </r>
  <r>
    <x v="2"/>
    <x v="1"/>
    <s v="FT"/>
    <x v="0"/>
    <x v="15"/>
    <x v="4"/>
    <n v="100"/>
    <x v="4"/>
    <x v="2"/>
    <n v="1"/>
  </r>
  <r>
    <x v="2"/>
    <x v="0"/>
    <s v="FT"/>
    <x v="0"/>
    <x v="0"/>
    <x v="2"/>
    <n v="0"/>
    <x v="2"/>
    <x v="2"/>
    <n v="1"/>
  </r>
  <r>
    <x v="2"/>
    <x v="0"/>
    <s v="FT"/>
    <x v="0"/>
    <x v="8"/>
    <x v="2"/>
    <n v="0"/>
    <x v="2"/>
    <x v="2"/>
    <n v="1"/>
  </r>
  <r>
    <x v="2"/>
    <x v="0"/>
    <s v="FT"/>
    <x v="10"/>
    <x v="0"/>
    <x v="13"/>
    <n v="100"/>
    <x v="11"/>
    <x v="2"/>
    <n v="1"/>
  </r>
  <r>
    <x v="2"/>
    <x v="0"/>
    <s v="FT"/>
    <x v="10"/>
    <x v="8"/>
    <x v="13"/>
    <n v="100"/>
    <x v="11"/>
    <x v="2"/>
    <n v="1"/>
  </r>
  <r>
    <x v="2"/>
    <x v="0"/>
    <s v="FT"/>
    <x v="10"/>
    <x v="0"/>
    <x v="2"/>
    <n v="100"/>
    <x v="2"/>
    <x v="2"/>
    <n v="1"/>
  </r>
  <r>
    <x v="2"/>
    <x v="0"/>
    <s v="FT"/>
    <x v="10"/>
    <x v="8"/>
    <x v="2"/>
    <n v="100"/>
    <x v="2"/>
    <x v="2"/>
    <n v="1"/>
  </r>
  <r>
    <x v="2"/>
    <x v="1"/>
    <s v="FT"/>
    <x v="0"/>
    <x v="1"/>
    <x v="4"/>
    <n v="100"/>
    <x v="4"/>
    <x v="2"/>
    <n v="1"/>
  </r>
  <r>
    <x v="2"/>
    <x v="1"/>
    <s v="FT"/>
    <x v="31"/>
    <x v="8"/>
    <x v="48"/>
    <n v="100"/>
    <x v="14"/>
    <x v="0"/>
    <n v="1"/>
  </r>
  <r>
    <x v="2"/>
    <x v="0"/>
    <s v="FT"/>
    <x v="10"/>
    <x v="0"/>
    <x v="4"/>
    <n v="0"/>
    <x v="4"/>
    <x v="2"/>
    <n v="1"/>
  </r>
  <r>
    <x v="2"/>
    <x v="0"/>
    <s v="FT"/>
    <x v="1"/>
    <x v="4"/>
    <x v="4"/>
    <n v="100"/>
    <x v="4"/>
    <x v="0"/>
    <n v="1"/>
  </r>
  <r>
    <x v="2"/>
    <x v="0"/>
    <s v="FT"/>
    <x v="1"/>
    <x v="2"/>
    <x v="4"/>
    <n v="100"/>
    <x v="4"/>
    <x v="0"/>
    <n v="1"/>
  </r>
  <r>
    <x v="2"/>
    <x v="0"/>
    <s v="FT"/>
    <x v="21"/>
    <x v="1"/>
    <x v="4"/>
    <n v="100"/>
    <x v="4"/>
    <x v="2"/>
    <n v="1"/>
  </r>
  <r>
    <x v="2"/>
    <x v="0"/>
    <s v="FT"/>
    <x v="21"/>
    <x v="4"/>
    <x v="4"/>
    <n v="100"/>
    <x v="4"/>
    <x v="2"/>
    <n v="1"/>
  </r>
  <r>
    <x v="2"/>
    <x v="1"/>
    <s v="FT"/>
    <x v="0"/>
    <x v="15"/>
    <x v="4"/>
    <n v="0"/>
    <x v="4"/>
    <x v="2"/>
    <n v="1"/>
  </r>
  <r>
    <x v="2"/>
    <x v="1"/>
    <s v="FT"/>
    <x v="0"/>
    <x v="0"/>
    <x v="4"/>
    <n v="0"/>
    <x v="4"/>
    <x v="2"/>
    <n v="1"/>
  </r>
  <r>
    <x v="2"/>
    <x v="0"/>
    <s v="FT"/>
    <x v="10"/>
    <x v="9"/>
    <x v="4"/>
    <n v="0"/>
    <x v="4"/>
    <x v="2"/>
    <n v="1"/>
  </r>
  <r>
    <x v="2"/>
    <x v="1"/>
    <s v="FT"/>
    <x v="10"/>
    <x v="2"/>
    <x v="4"/>
    <n v="100"/>
    <x v="4"/>
    <x v="0"/>
    <n v="1"/>
  </r>
  <r>
    <x v="2"/>
    <x v="0"/>
    <s v="FT"/>
    <x v="10"/>
    <x v="8"/>
    <x v="21"/>
    <n v="100"/>
    <x v="18"/>
    <x v="2"/>
    <n v="1"/>
  </r>
  <r>
    <x v="2"/>
    <x v="1"/>
    <s v="FT"/>
    <x v="0"/>
    <x v="4"/>
    <x v="4"/>
    <n v="0"/>
    <x v="4"/>
    <x v="0"/>
    <n v="1"/>
  </r>
  <r>
    <x v="2"/>
    <x v="0"/>
    <s v="FT"/>
    <x v="5"/>
    <x v="6"/>
    <x v="2"/>
    <n v="100"/>
    <x v="2"/>
    <x v="2"/>
    <n v="1"/>
  </r>
  <r>
    <x v="2"/>
    <x v="0"/>
    <s v="FT"/>
    <x v="5"/>
    <x v="8"/>
    <x v="21"/>
    <n v="100"/>
    <x v="18"/>
    <x v="2"/>
    <n v="1"/>
  </r>
  <r>
    <x v="2"/>
    <x v="0"/>
    <s v="FT"/>
    <x v="5"/>
    <x v="6"/>
    <x v="21"/>
    <n v="100"/>
    <x v="18"/>
    <x v="2"/>
    <n v="1"/>
  </r>
  <r>
    <x v="2"/>
    <x v="0"/>
    <s v="FT"/>
    <x v="10"/>
    <x v="9"/>
    <x v="21"/>
    <n v="100"/>
    <x v="18"/>
    <x v="2"/>
    <n v="1"/>
  </r>
  <r>
    <x v="2"/>
    <x v="0"/>
    <s v="FT"/>
    <x v="10"/>
    <x v="0"/>
    <x v="21"/>
    <n v="100"/>
    <x v="18"/>
    <x v="2"/>
    <n v="1"/>
  </r>
  <r>
    <x v="2"/>
    <x v="0"/>
    <s v="FT"/>
    <x v="10"/>
    <x v="2"/>
    <x v="2"/>
    <n v="100"/>
    <x v="2"/>
    <x v="2"/>
    <n v="1"/>
  </r>
  <r>
    <x v="2"/>
    <x v="0"/>
    <s v="FT"/>
    <x v="10"/>
    <x v="9"/>
    <x v="2"/>
    <n v="100"/>
    <x v="2"/>
    <x v="2"/>
    <n v="1"/>
  </r>
  <r>
    <x v="2"/>
    <x v="0"/>
    <s v="FT"/>
    <x v="10"/>
    <x v="0"/>
    <x v="21"/>
    <n v="100"/>
    <x v="18"/>
    <x v="2"/>
    <n v="1"/>
  </r>
  <r>
    <x v="2"/>
    <x v="0"/>
    <s v="FT"/>
    <x v="10"/>
    <x v="9"/>
    <x v="13"/>
    <n v="100"/>
    <x v="11"/>
    <x v="2"/>
    <n v="1"/>
  </r>
  <r>
    <x v="2"/>
    <x v="1"/>
    <s v="FT"/>
    <x v="4"/>
    <x v="5"/>
    <x v="4"/>
    <n v="0"/>
    <x v="4"/>
    <x v="2"/>
    <n v="1"/>
  </r>
  <r>
    <x v="2"/>
    <x v="1"/>
    <s v="FT"/>
    <x v="4"/>
    <x v="15"/>
    <x v="4"/>
    <n v="0"/>
    <x v="4"/>
    <x v="2"/>
    <n v="1"/>
  </r>
  <r>
    <x v="2"/>
    <x v="0"/>
    <s v="FT"/>
    <x v="5"/>
    <x v="8"/>
    <x v="13"/>
    <n v="100"/>
    <x v="11"/>
    <x v="2"/>
    <n v="1"/>
  </r>
  <r>
    <x v="2"/>
    <x v="0"/>
    <s v="FT"/>
    <x v="5"/>
    <x v="6"/>
    <x v="13"/>
    <n v="100"/>
    <x v="11"/>
    <x v="2"/>
    <n v="1"/>
  </r>
  <r>
    <x v="2"/>
    <x v="0"/>
    <s v="FT"/>
    <x v="10"/>
    <x v="9"/>
    <x v="2"/>
    <n v="100"/>
    <x v="2"/>
    <x v="2"/>
    <n v="1"/>
  </r>
  <r>
    <x v="2"/>
    <x v="0"/>
    <s v="FT"/>
    <x v="10"/>
    <x v="0"/>
    <x v="2"/>
    <n v="100"/>
    <x v="2"/>
    <x v="2"/>
    <n v="1"/>
  </r>
  <r>
    <x v="2"/>
    <x v="1"/>
    <s v="FT"/>
    <x v="0"/>
    <x v="16"/>
    <x v="4"/>
    <n v="0"/>
    <x v="4"/>
    <x v="0"/>
    <n v="1"/>
  </r>
  <r>
    <x v="2"/>
    <x v="0"/>
    <s v="FT"/>
    <x v="10"/>
    <x v="0"/>
    <x v="13"/>
    <n v="100"/>
    <x v="11"/>
    <x v="2"/>
    <n v="1"/>
  </r>
  <r>
    <x v="2"/>
    <x v="1"/>
    <s v="FT"/>
    <x v="10"/>
    <x v="16"/>
    <x v="4"/>
    <n v="100"/>
    <x v="4"/>
    <x v="0"/>
    <n v="1"/>
  </r>
  <r>
    <x v="2"/>
    <x v="1"/>
    <s v="FT"/>
    <x v="10"/>
    <x v="4"/>
    <x v="4"/>
    <n v="100"/>
    <x v="4"/>
    <x v="0"/>
    <n v="1"/>
  </r>
  <r>
    <x v="2"/>
    <x v="1"/>
    <s v="FT"/>
    <x v="10"/>
    <x v="15"/>
    <x v="4"/>
    <n v="100"/>
    <x v="4"/>
    <x v="2"/>
    <n v="1"/>
  </r>
  <r>
    <x v="2"/>
    <x v="2"/>
    <s v="FT"/>
    <x v="4"/>
    <x v="6"/>
    <x v="11"/>
    <n v="100"/>
    <x v="19"/>
    <x v="0"/>
    <n v="1"/>
  </r>
  <r>
    <x v="2"/>
    <x v="1"/>
    <s v="FT"/>
    <x v="10"/>
    <x v="0"/>
    <x v="4"/>
    <n v="100"/>
    <x v="4"/>
    <x v="2"/>
    <n v="1"/>
  </r>
  <r>
    <x v="2"/>
    <x v="0"/>
    <s v="FT"/>
    <x v="33"/>
    <x v="0"/>
    <x v="17"/>
    <n v="100"/>
    <x v="15"/>
    <x v="2"/>
    <n v="1"/>
  </r>
  <r>
    <x v="2"/>
    <x v="3"/>
    <s v="FT"/>
    <x v="13"/>
    <x v="5"/>
    <x v="17"/>
    <n v="50"/>
    <x v="15"/>
    <x v="0"/>
    <n v="1"/>
  </r>
  <r>
    <x v="2"/>
    <x v="0"/>
    <s v="FT"/>
    <x v="4"/>
    <x v="2"/>
    <x v="4"/>
    <n v="100"/>
    <x v="4"/>
    <x v="1"/>
    <n v="1"/>
  </r>
  <r>
    <x v="2"/>
    <x v="2"/>
    <s v="FT"/>
    <x v="19"/>
    <x v="7"/>
    <x v="4"/>
    <n v="0"/>
    <x v="4"/>
    <x v="2"/>
    <n v="1"/>
  </r>
  <r>
    <x v="2"/>
    <x v="0"/>
    <s v="FT"/>
    <x v="46"/>
    <x v="6"/>
    <x v="4"/>
    <n v="50"/>
    <x v="4"/>
    <x v="0"/>
    <n v="1"/>
  </r>
  <r>
    <x v="2"/>
    <x v="1"/>
    <s v="FT"/>
    <x v="10"/>
    <x v="2"/>
    <x v="4"/>
    <n v="100"/>
    <x v="4"/>
    <x v="2"/>
    <n v="1"/>
  </r>
  <r>
    <x v="2"/>
    <x v="1"/>
    <s v="FT"/>
    <x v="47"/>
    <x v="9"/>
    <x v="0"/>
    <n v="0"/>
    <x v="0"/>
    <x v="2"/>
    <n v="1"/>
  </r>
  <r>
    <x v="2"/>
    <x v="0"/>
    <s v="FT"/>
    <x v="7"/>
    <x v="3"/>
    <x v="8"/>
    <n v="100"/>
    <x v="8"/>
    <x v="2"/>
    <n v="1"/>
  </r>
  <r>
    <x v="2"/>
    <x v="0"/>
    <s v="FT"/>
    <x v="0"/>
    <x v="6"/>
    <x v="8"/>
    <n v="100"/>
    <x v="8"/>
    <x v="0"/>
    <n v="1"/>
  </r>
  <r>
    <x v="2"/>
    <x v="0"/>
    <s v="FT"/>
    <x v="17"/>
    <x v="8"/>
    <x v="11"/>
    <n v="50"/>
    <x v="19"/>
    <x v="0"/>
    <n v="1"/>
  </r>
  <r>
    <x v="2"/>
    <x v="2"/>
    <s v="FT"/>
    <x v="28"/>
    <x v="9"/>
    <x v="4"/>
    <n v="50"/>
    <x v="4"/>
    <x v="0"/>
    <n v="1"/>
  </r>
  <r>
    <x v="2"/>
    <x v="0"/>
    <s v="PT"/>
    <x v="10"/>
    <x v="8"/>
    <x v="0"/>
    <n v="50"/>
    <x v="0"/>
    <x v="0"/>
    <n v="1"/>
  </r>
  <r>
    <x v="2"/>
    <x v="2"/>
    <s v="FT"/>
    <x v="0"/>
    <x v="3"/>
    <x v="8"/>
    <n v="100"/>
    <x v="8"/>
    <x v="2"/>
    <n v="1"/>
  </r>
  <r>
    <x v="2"/>
    <x v="1"/>
    <s v="FT"/>
    <x v="20"/>
    <x v="15"/>
    <x v="0"/>
    <n v="100"/>
    <x v="0"/>
    <x v="2"/>
    <n v="1"/>
  </r>
  <r>
    <x v="2"/>
    <x v="2"/>
    <s v="FT"/>
    <x v="10"/>
    <x v="2"/>
    <x v="4"/>
    <n v="100"/>
    <x v="4"/>
    <x v="2"/>
    <n v="1"/>
  </r>
  <r>
    <x v="2"/>
    <x v="1"/>
    <s v="FT"/>
    <x v="14"/>
    <x v="4"/>
    <x v="4"/>
    <n v="50"/>
    <x v="4"/>
    <x v="0"/>
    <n v="1"/>
  </r>
  <r>
    <x v="2"/>
    <x v="1"/>
    <s v="FT"/>
    <x v="0"/>
    <x v="2"/>
    <x v="4"/>
    <n v="100"/>
    <x v="4"/>
    <x v="2"/>
    <n v="1"/>
  </r>
  <r>
    <x v="2"/>
    <x v="1"/>
    <s v="FT"/>
    <x v="10"/>
    <x v="9"/>
    <x v="4"/>
    <n v="100"/>
    <x v="4"/>
    <x v="2"/>
    <n v="1"/>
  </r>
  <r>
    <x v="2"/>
    <x v="1"/>
    <s v="FT"/>
    <x v="0"/>
    <x v="7"/>
    <x v="4"/>
    <n v="100"/>
    <x v="4"/>
    <x v="2"/>
    <n v="1"/>
  </r>
  <r>
    <x v="2"/>
    <x v="0"/>
    <s v="FT"/>
    <x v="5"/>
    <x v="7"/>
    <x v="4"/>
    <n v="100"/>
    <x v="4"/>
    <x v="2"/>
    <n v="1"/>
  </r>
  <r>
    <x v="2"/>
    <x v="0"/>
    <s v="FT"/>
    <x v="5"/>
    <x v="8"/>
    <x v="4"/>
    <n v="100"/>
    <x v="4"/>
    <x v="2"/>
    <n v="1"/>
  </r>
  <r>
    <x v="2"/>
    <x v="1"/>
    <s v="FT"/>
    <x v="0"/>
    <x v="16"/>
    <x v="4"/>
    <n v="100"/>
    <x v="4"/>
    <x v="2"/>
    <n v="1"/>
  </r>
  <r>
    <x v="2"/>
    <x v="1"/>
    <s v="FT"/>
    <x v="0"/>
    <x v="7"/>
    <x v="4"/>
    <n v="100"/>
    <x v="4"/>
    <x v="2"/>
    <n v="1"/>
  </r>
  <r>
    <x v="2"/>
    <x v="0"/>
    <s v="FT"/>
    <x v="0"/>
    <x v="5"/>
    <x v="2"/>
    <n v="0"/>
    <x v="2"/>
    <x v="2"/>
    <n v="1"/>
  </r>
  <r>
    <x v="2"/>
    <x v="0"/>
    <s v="FT"/>
    <x v="0"/>
    <x v="9"/>
    <x v="2"/>
    <n v="0"/>
    <x v="2"/>
    <x v="2"/>
    <n v="1"/>
  </r>
  <r>
    <x v="2"/>
    <x v="1"/>
    <s v="FT"/>
    <x v="0"/>
    <x v="5"/>
    <x v="4"/>
    <n v="100"/>
    <x v="4"/>
    <x v="2"/>
    <n v="1"/>
  </r>
  <r>
    <x v="2"/>
    <x v="1"/>
    <s v="FT"/>
    <x v="4"/>
    <x v="16"/>
    <x v="4"/>
    <n v="100"/>
    <x v="4"/>
    <x v="2"/>
    <n v="1"/>
  </r>
  <r>
    <x v="2"/>
    <x v="0"/>
    <s v="FT"/>
    <x v="0"/>
    <x v="5"/>
    <x v="4"/>
    <n v="100"/>
    <x v="4"/>
    <x v="2"/>
    <n v="1"/>
  </r>
  <r>
    <x v="2"/>
    <x v="0"/>
    <s v="FT"/>
    <x v="0"/>
    <x v="2"/>
    <x v="4"/>
    <n v="100"/>
    <x v="4"/>
    <x v="2"/>
    <n v="1"/>
  </r>
  <r>
    <x v="2"/>
    <x v="1"/>
    <s v="FT"/>
    <x v="4"/>
    <x v="2"/>
    <x v="14"/>
    <n v="100"/>
    <x v="12"/>
    <x v="1"/>
    <n v="1"/>
  </r>
  <r>
    <x v="2"/>
    <x v="1"/>
    <s v="FT"/>
    <x v="4"/>
    <x v="0"/>
    <x v="14"/>
    <n v="100"/>
    <x v="12"/>
    <x v="1"/>
    <n v="1"/>
  </r>
  <r>
    <x v="2"/>
    <x v="3"/>
    <s v="FT"/>
    <x v="10"/>
    <x v="10"/>
    <x v="4"/>
    <n v="100"/>
    <x v="4"/>
    <x v="2"/>
    <n v="1"/>
  </r>
  <r>
    <x v="2"/>
    <x v="3"/>
    <s v="FT"/>
    <x v="10"/>
    <x v="16"/>
    <x v="4"/>
    <n v="100"/>
    <x v="4"/>
    <x v="2"/>
    <n v="1"/>
  </r>
  <r>
    <x v="2"/>
    <x v="1"/>
    <s v="FT"/>
    <x v="10"/>
    <x v="16"/>
    <x v="4"/>
    <n v="100"/>
    <x v="4"/>
    <x v="2"/>
    <n v="1"/>
  </r>
  <r>
    <x v="2"/>
    <x v="1"/>
    <s v="FT"/>
    <x v="4"/>
    <x v="2"/>
    <x v="4"/>
    <n v="100"/>
    <x v="4"/>
    <x v="2"/>
    <n v="1"/>
  </r>
  <r>
    <x v="2"/>
    <x v="1"/>
    <s v="FT"/>
    <x v="0"/>
    <x v="13"/>
    <x v="4"/>
    <n v="100"/>
    <x v="4"/>
    <x v="2"/>
    <n v="1"/>
  </r>
  <r>
    <x v="2"/>
    <x v="2"/>
    <s v="PT"/>
    <x v="0"/>
    <x v="9"/>
    <x v="49"/>
    <n v="50"/>
    <x v="45"/>
    <x v="2"/>
    <n v="1"/>
  </r>
  <r>
    <x v="2"/>
    <x v="0"/>
    <s v="FL"/>
    <x v="0"/>
    <x v="9"/>
    <x v="17"/>
    <n v="100"/>
    <x v="4"/>
    <x v="2"/>
    <n v="1"/>
  </r>
  <r>
    <x v="2"/>
    <x v="2"/>
    <s v="CT"/>
    <x v="34"/>
    <x v="6"/>
    <x v="50"/>
    <n v="100"/>
    <x v="44"/>
    <x v="2"/>
    <n v="1"/>
  </r>
  <r>
    <x v="2"/>
    <x v="1"/>
    <s v="FT"/>
    <x v="22"/>
    <x v="5"/>
    <x v="51"/>
    <n v="100"/>
    <x v="4"/>
    <x v="2"/>
    <n v="1"/>
  </r>
  <r>
    <x v="2"/>
    <x v="0"/>
    <s v="FT"/>
    <x v="40"/>
    <x v="0"/>
    <x v="17"/>
    <n v="100"/>
    <x v="15"/>
    <x v="1"/>
    <n v="1"/>
  </r>
  <r>
    <x v="2"/>
    <x v="0"/>
    <s v="FT"/>
    <x v="0"/>
    <x v="6"/>
    <x v="10"/>
    <n v="100"/>
    <x v="24"/>
    <x v="0"/>
    <n v="1"/>
  </r>
  <r>
    <x v="2"/>
    <x v="1"/>
    <s v="FT"/>
    <x v="33"/>
    <x v="0"/>
    <x v="17"/>
    <n v="100"/>
    <x v="15"/>
    <x v="2"/>
    <n v="1"/>
  </r>
  <r>
    <x v="2"/>
    <x v="1"/>
    <s v="FT"/>
    <x v="0"/>
    <x v="9"/>
    <x v="28"/>
    <n v="100"/>
    <x v="4"/>
    <x v="2"/>
    <n v="1"/>
  </r>
  <r>
    <x v="2"/>
    <x v="0"/>
    <s v="FT"/>
    <x v="1"/>
    <x v="4"/>
    <x v="4"/>
    <n v="50"/>
    <x v="4"/>
    <x v="2"/>
    <n v="1"/>
  </r>
  <r>
    <x v="2"/>
    <x v="2"/>
    <s v="FT"/>
    <x v="10"/>
    <x v="8"/>
    <x v="9"/>
    <n v="100"/>
    <x v="0"/>
    <x v="2"/>
    <n v="1"/>
  </r>
  <r>
    <x v="2"/>
    <x v="1"/>
    <s v="FT"/>
    <x v="0"/>
    <x v="15"/>
    <x v="4"/>
    <n v="100"/>
    <x v="4"/>
    <x v="2"/>
    <n v="1"/>
  </r>
  <r>
    <x v="2"/>
    <x v="1"/>
    <s v="FT"/>
    <x v="14"/>
    <x v="9"/>
    <x v="7"/>
    <n v="50"/>
    <x v="7"/>
    <x v="0"/>
    <n v="1"/>
  </r>
  <r>
    <x v="2"/>
    <x v="2"/>
    <s v="FT"/>
    <x v="0"/>
    <x v="8"/>
    <x v="17"/>
    <n v="100"/>
    <x v="15"/>
    <x v="0"/>
    <n v="1"/>
  </r>
  <r>
    <x v="2"/>
    <x v="1"/>
    <s v="FT"/>
    <x v="4"/>
    <x v="0"/>
    <x v="15"/>
    <n v="100"/>
    <x v="13"/>
    <x v="0"/>
    <n v="1"/>
  </r>
  <r>
    <x v="2"/>
    <x v="0"/>
    <s v="FT"/>
    <x v="22"/>
    <x v="6"/>
    <x v="52"/>
    <n v="100"/>
    <x v="46"/>
    <x v="1"/>
    <n v="1"/>
  </r>
  <r>
    <x v="2"/>
    <x v="2"/>
    <s v="FT"/>
    <x v="0"/>
    <x v="6"/>
    <x v="1"/>
    <n v="100"/>
    <x v="47"/>
    <x v="0"/>
    <n v="1"/>
  </r>
  <r>
    <x v="2"/>
    <x v="0"/>
    <s v="FT"/>
    <x v="4"/>
    <x v="9"/>
    <x v="53"/>
    <n v="100"/>
    <x v="48"/>
    <x v="0"/>
    <n v="1"/>
  </r>
  <r>
    <x v="2"/>
    <x v="1"/>
    <s v="FT"/>
    <x v="10"/>
    <x v="2"/>
    <x v="4"/>
    <n v="100"/>
    <x v="4"/>
    <x v="2"/>
    <n v="1"/>
  </r>
  <r>
    <x v="2"/>
    <x v="2"/>
    <s v="FT"/>
    <x v="0"/>
    <x v="9"/>
    <x v="53"/>
    <n v="50"/>
    <x v="48"/>
    <x v="2"/>
    <n v="1"/>
  </r>
  <r>
    <x v="2"/>
    <x v="0"/>
    <s v="FT"/>
    <x v="34"/>
    <x v="0"/>
    <x v="54"/>
    <n v="100"/>
    <x v="4"/>
    <x v="0"/>
    <n v="1"/>
  </r>
  <r>
    <x v="2"/>
    <x v="0"/>
    <s v="FT"/>
    <x v="14"/>
    <x v="0"/>
    <x v="18"/>
    <n v="0"/>
    <x v="16"/>
    <x v="0"/>
    <n v="1"/>
  </r>
  <r>
    <x v="2"/>
    <x v="2"/>
    <s v="FT"/>
    <x v="14"/>
    <x v="2"/>
    <x v="4"/>
    <n v="100"/>
    <x v="4"/>
    <x v="0"/>
    <n v="1"/>
  </r>
  <r>
    <x v="2"/>
    <x v="0"/>
    <s v="FT"/>
    <x v="25"/>
    <x v="4"/>
    <x v="4"/>
    <n v="100"/>
    <x v="4"/>
    <x v="0"/>
    <n v="1"/>
  </r>
  <r>
    <x v="2"/>
    <x v="2"/>
    <s v="FT"/>
    <x v="29"/>
    <x v="4"/>
    <x v="53"/>
    <n v="100"/>
    <x v="48"/>
    <x v="1"/>
    <n v="1"/>
  </r>
  <r>
    <x v="2"/>
    <x v="0"/>
    <s v="FT"/>
    <x v="7"/>
    <x v="0"/>
    <x v="17"/>
    <n v="50"/>
    <x v="15"/>
    <x v="0"/>
    <n v="1"/>
  </r>
  <r>
    <x v="2"/>
    <x v="2"/>
    <s v="FT"/>
    <x v="10"/>
    <x v="0"/>
    <x v="4"/>
    <n v="100"/>
    <x v="4"/>
    <x v="1"/>
    <n v="1"/>
  </r>
  <r>
    <x v="2"/>
    <x v="1"/>
    <s v="FT"/>
    <x v="4"/>
    <x v="0"/>
    <x v="55"/>
    <n v="100"/>
    <x v="49"/>
    <x v="1"/>
    <n v="1"/>
  </r>
  <r>
    <x v="2"/>
    <x v="2"/>
    <s v="FT"/>
    <x v="24"/>
    <x v="3"/>
    <x v="9"/>
    <n v="0"/>
    <x v="9"/>
    <x v="2"/>
    <n v="1"/>
  </r>
  <r>
    <x v="2"/>
    <x v="0"/>
    <s v="FT"/>
    <x v="0"/>
    <x v="8"/>
    <x v="23"/>
    <n v="100"/>
    <x v="4"/>
    <x v="1"/>
    <n v="1"/>
  </r>
  <r>
    <x v="2"/>
    <x v="1"/>
    <s v="FT"/>
    <x v="21"/>
    <x v="4"/>
    <x v="4"/>
    <n v="100"/>
    <x v="4"/>
    <x v="2"/>
    <n v="1"/>
  </r>
  <r>
    <x v="2"/>
    <x v="0"/>
    <s v="FT"/>
    <x v="10"/>
    <x v="0"/>
    <x v="7"/>
    <n v="100"/>
    <x v="7"/>
    <x v="2"/>
    <n v="1"/>
  </r>
  <r>
    <x v="2"/>
    <x v="0"/>
    <s v="FT"/>
    <x v="0"/>
    <x v="7"/>
    <x v="56"/>
    <n v="0"/>
    <x v="40"/>
    <x v="0"/>
    <n v="1"/>
  </r>
  <r>
    <x v="2"/>
    <x v="1"/>
    <s v="FT"/>
    <x v="25"/>
    <x v="19"/>
    <x v="4"/>
    <n v="100"/>
    <x v="4"/>
    <x v="0"/>
    <n v="1"/>
  </r>
  <r>
    <x v="2"/>
    <x v="0"/>
    <s v="FT"/>
    <x v="0"/>
    <x v="0"/>
    <x v="17"/>
    <n v="100"/>
    <x v="15"/>
    <x v="2"/>
    <n v="1"/>
  </r>
  <r>
    <x v="2"/>
    <x v="2"/>
    <s v="FT"/>
    <x v="19"/>
    <x v="3"/>
    <x v="11"/>
    <n v="100"/>
    <x v="23"/>
    <x v="2"/>
    <n v="1"/>
  </r>
  <r>
    <x v="2"/>
    <x v="0"/>
    <s v="FT"/>
    <x v="5"/>
    <x v="3"/>
    <x v="13"/>
    <n v="100"/>
    <x v="11"/>
    <x v="1"/>
    <n v="1"/>
  </r>
  <r>
    <x v="2"/>
    <x v="1"/>
    <s v="FT"/>
    <x v="48"/>
    <x v="12"/>
    <x v="4"/>
    <n v="100"/>
    <x v="4"/>
    <x v="0"/>
    <n v="1"/>
  </r>
  <r>
    <x v="2"/>
    <x v="0"/>
    <s v="FT"/>
    <x v="0"/>
    <x v="7"/>
    <x v="4"/>
    <n v="100"/>
    <x v="4"/>
    <x v="0"/>
    <n v="1"/>
  </r>
  <r>
    <x v="2"/>
    <x v="1"/>
    <s v="FT"/>
    <x v="25"/>
    <x v="15"/>
    <x v="4"/>
    <n v="100"/>
    <x v="4"/>
    <x v="0"/>
    <n v="1"/>
  </r>
  <r>
    <x v="2"/>
    <x v="0"/>
    <s v="FT"/>
    <x v="0"/>
    <x v="0"/>
    <x v="4"/>
    <n v="100"/>
    <x v="4"/>
    <x v="2"/>
    <n v="1"/>
  </r>
  <r>
    <x v="2"/>
    <x v="1"/>
    <s v="FT"/>
    <x v="5"/>
    <x v="7"/>
    <x v="4"/>
    <n v="100"/>
    <x v="4"/>
    <x v="2"/>
    <n v="1"/>
  </r>
  <r>
    <x v="2"/>
    <x v="1"/>
    <s v="FT"/>
    <x v="5"/>
    <x v="9"/>
    <x v="4"/>
    <n v="100"/>
    <x v="4"/>
    <x v="2"/>
    <n v="1"/>
  </r>
  <r>
    <x v="2"/>
    <x v="1"/>
    <s v="FT"/>
    <x v="5"/>
    <x v="9"/>
    <x v="4"/>
    <n v="100"/>
    <x v="4"/>
    <x v="2"/>
    <n v="1"/>
  </r>
  <r>
    <x v="2"/>
    <x v="0"/>
    <s v="FT"/>
    <x v="5"/>
    <x v="9"/>
    <x v="17"/>
    <n v="0"/>
    <x v="15"/>
    <x v="2"/>
    <n v="1"/>
  </r>
  <r>
    <x v="2"/>
    <x v="0"/>
    <s v="FT"/>
    <x v="5"/>
    <x v="0"/>
    <x v="17"/>
    <n v="0"/>
    <x v="15"/>
    <x v="2"/>
    <n v="1"/>
  </r>
  <r>
    <x v="2"/>
    <x v="1"/>
    <s v="FT"/>
    <x v="4"/>
    <x v="16"/>
    <x v="4"/>
    <n v="100"/>
    <x v="4"/>
    <x v="2"/>
    <n v="1"/>
  </r>
  <r>
    <x v="2"/>
    <x v="1"/>
    <s v="FT"/>
    <x v="4"/>
    <x v="5"/>
    <x v="4"/>
    <n v="100"/>
    <x v="4"/>
    <x v="2"/>
    <n v="1"/>
  </r>
  <r>
    <x v="2"/>
    <x v="1"/>
    <s v="FT"/>
    <x v="38"/>
    <x v="14"/>
    <x v="4"/>
    <n v="100"/>
    <x v="4"/>
    <x v="2"/>
    <n v="1"/>
  </r>
  <r>
    <x v="2"/>
    <x v="1"/>
    <s v="FT"/>
    <x v="38"/>
    <x v="16"/>
    <x v="4"/>
    <n v="100"/>
    <x v="4"/>
    <x v="2"/>
    <n v="1"/>
  </r>
  <r>
    <x v="2"/>
    <x v="1"/>
    <s v="FT"/>
    <x v="5"/>
    <x v="2"/>
    <x v="4"/>
    <n v="100"/>
    <x v="4"/>
    <x v="2"/>
    <n v="1"/>
  </r>
  <r>
    <x v="2"/>
    <x v="1"/>
    <s v="FT"/>
    <x v="10"/>
    <x v="4"/>
    <x v="4"/>
    <n v="100"/>
    <x v="4"/>
    <x v="2"/>
    <n v="1"/>
  </r>
  <r>
    <x v="2"/>
    <x v="0"/>
    <s v="FT"/>
    <x v="0"/>
    <x v="4"/>
    <x v="4"/>
    <n v="0"/>
    <x v="4"/>
    <x v="2"/>
    <n v="1"/>
  </r>
  <r>
    <x v="2"/>
    <x v="0"/>
    <s v="FT"/>
    <x v="0"/>
    <x v="2"/>
    <x v="4"/>
    <n v="0"/>
    <x v="4"/>
    <x v="2"/>
    <n v="1"/>
  </r>
  <r>
    <x v="2"/>
    <x v="1"/>
    <s v="FT"/>
    <x v="5"/>
    <x v="2"/>
    <x v="4"/>
    <n v="100"/>
    <x v="4"/>
    <x v="2"/>
    <n v="1"/>
  </r>
  <r>
    <x v="2"/>
    <x v="1"/>
    <s v="FT"/>
    <x v="5"/>
    <x v="9"/>
    <x v="4"/>
    <n v="100"/>
    <x v="4"/>
    <x v="2"/>
    <n v="1"/>
  </r>
  <r>
    <x v="2"/>
    <x v="0"/>
    <s v="FT"/>
    <x v="10"/>
    <x v="16"/>
    <x v="4"/>
    <n v="0"/>
    <x v="4"/>
    <x v="2"/>
    <n v="1"/>
  </r>
  <r>
    <x v="2"/>
    <x v="0"/>
    <s v="FT"/>
    <x v="10"/>
    <x v="9"/>
    <x v="4"/>
    <n v="0"/>
    <x v="4"/>
    <x v="2"/>
    <n v="1"/>
  </r>
  <r>
    <x v="2"/>
    <x v="1"/>
    <s v="FT"/>
    <x v="10"/>
    <x v="7"/>
    <x v="4"/>
    <n v="100"/>
    <x v="4"/>
    <x v="2"/>
    <n v="1"/>
  </r>
  <r>
    <x v="2"/>
    <x v="1"/>
    <s v="FT"/>
    <x v="10"/>
    <x v="2"/>
    <x v="4"/>
    <n v="100"/>
    <x v="4"/>
    <x v="2"/>
    <n v="1"/>
  </r>
  <r>
    <x v="2"/>
    <x v="1"/>
    <s v="FT"/>
    <x v="10"/>
    <x v="2"/>
    <x v="4"/>
    <n v="100"/>
    <x v="4"/>
    <x v="2"/>
    <n v="1"/>
  </r>
  <r>
    <x v="2"/>
    <x v="1"/>
    <s v="FT"/>
    <x v="10"/>
    <x v="7"/>
    <x v="4"/>
    <n v="100"/>
    <x v="4"/>
    <x v="2"/>
    <n v="1"/>
  </r>
  <r>
    <x v="2"/>
    <x v="1"/>
    <s v="FT"/>
    <x v="5"/>
    <x v="9"/>
    <x v="4"/>
    <n v="100"/>
    <x v="4"/>
    <x v="2"/>
    <n v="1"/>
  </r>
  <r>
    <x v="2"/>
    <x v="1"/>
    <s v="FT"/>
    <x v="10"/>
    <x v="4"/>
    <x v="4"/>
    <n v="100"/>
    <x v="4"/>
    <x v="2"/>
    <n v="1"/>
  </r>
  <r>
    <x v="2"/>
    <x v="1"/>
    <s v="FT"/>
    <x v="0"/>
    <x v="16"/>
    <x v="4"/>
    <n v="0"/>
    <x v="4"/>
    <x v="0"/>
    <n v="1"/>
  </r>
  <r>
    <x v="2"/>
    <x v="1"/>
    <s v="FT"/>
    <x v="0"/>
    <x v="4"/>
    <x v="4"/>
    <n v="0"/>
    <x v="4"/>
    <x v="0"/>
    <n v="1"/>
  </r>
  <r>
    <x v="2"/>
    <x v="1"/>
    <s v="FT"/>
    <x v="0"/>
    <x v="15"/>
    <x v="4"/>
    <n v="100"/>
    <x v="4"/>
    <x v="2"/>
    <n v="1"/>
  </r>
  <r>
    <x v="2"/>
    <x v="1"/>
    <s v="FT"/>
    <x v="0"/>
    <x v="4"/>
    <x v="4"/>
    <n v="100"/>
    <x v="4"/>
    <x v="2"/>
    <n v="1"/>
  </r>
  <r>
    <x v="2"/>
    <x v="1"/>
    <s v="FT"/>
    <x v="10"/>
    <x v="16"/>
    <x v="4"/>
    <n v="100"/>
    <x v="4"/>
    <x v="2"/>
    <n v="1"/>
  </r>
  <r>
    <x v="2"/>
    <x v="1"/>
    <s v="FT"/>
    <x v="10"/>
    <x v="4"/>
    <x v="4"/>
    <n v="100"/>
    <x v="4"/>
    <x v="2"/>
    <n v="1"/>
  </r>
  <r>
    <x v="2"/>
    <x v="1"/>
    <s v="FT"/>
    <x v="10"/>
    <x v="4"/>
    <x v="4"/>
    <n v="100"/>
    <x v="4"/>
    <x v="2"/>
    <n v="1"/>
  </r>
  <r>
    <x v="2"/>
    <x v="1"/>
    <s v="FT"/>
    <x v="10"/>
    <x v="0"/>
    <x v="4"/>
    <n v="0"/>
    <x v="4"/>
    <x v="2"/>
    <n v="1"/>
  </r>
  <r>
    <x v="2"/>
    <x v="1"/>
    <s v="FT"/>
    <x v="0"/>
    <x v="16"/>
    <x v="4"/>
    <n v="0"/>
    <x v="4"/>
    <x v="2"/>
    <n v="1"/>
  </r>
  <r>
    <x v="2"/>
    <x v="1"/>
    <s v="FT"/>
    <x v="0"/>
    <x v="4"/>
    <x v="4"/>
    <n v="0"/>
    <x v="4"/>
    <x v="2"/>
    <n v="1"/>
  </r>
  <r>
    <x v="2"/>
    <x v="1"/>
    <s v="FT"/>
    <x v="43"/>
    <x v="16"/>
    <x v="4"/>
    <n v="0"/>
    <x v="4"/>
    <x v="2"/>
    <n v="1"/>
  </r>
  <r>
    <x v="2"/>
    <x v="1"/>
    <s v="FT"/>
    <x v="43"/>
    <x v="5"/>
    <x v="4"/>
    <n v="0"/>
    <x v="4"/>
    <x v="2"/>
    <n v="1"/>
  </r>
  <r>
    <x v="2"/>
    <x v="1"/>
    <s v="FT"/>
    <x v="10"/>
    <x v="15"/>
    <x v="4"/>
    <n v="100"/>
    <x v="4"/>
    <x v="2"/>
    <n v="1"/>
  </r>
  <r>
    <x v="2"/>
    <x v="1"/>
    <s v="FT"/>
    <x v="10"/>
    <x v="4"/>
    <x v="4"/>
    <n v="100"/>
    <x v="4"/>
    <x v="2"/>
    <n v="1"/>
  </r>
  <r>
    <x v="2"/>
    <x v="1"/>
    <s v="FT"/>
    <x v="5"/>
    <x v="2"/>
    <x v="4"/>
    <n v="100"/>
    <x v="4"/>
    <x v="2"/>
    <n v="1"/>
  </r>
  <r>
    <x v="2"/>
    <x v="1"/>
    <s v="FT"/>
    <x v="10"/>
    <x v="8"/>
    <x v="4"/>
    <n v="0"/>
    <x v="4"/>
    <x v="2"/>
    <n v="1"/>
  </r>
  <r>
    <x v="2"/>
    <x v="1"/>
    <s v="FT"/>
    <x v="5"/>
    <x v="15"/>
    <x v="4"/>
    <n v="100"/>
    <x v="4"/>
    <x v="2"/>
    <n v="1"/>
  </r>
  <r>
    <x v="2"/>
    <x v="0"/>
    <s v="FT"/>
    <x v="5"/>
    <x v="0"/>
    <x v="2"/>
    <n v="0"/>
    <x v="2"/>
    <x v="2"/>
    <n v="1"/>
  </r>
  <r>
    <x v="2"/>
    <x v="1"/>
    <s v="FT"/>
    <x v="5"/>
    <x v="0"/>
    <x v="4"/>
    <n v="100"/>
    <x v="4"/>
    <x v="2"/>
    <n v="1"/>
  </r>
  <r>
    <x v="2"/>
    <x v="1"/>
    <s v="FT"/>
    <x v="0"/>
    <x v="7"/>
    <x v="4"/>
    <n v="100"/>
    <x v="4"/>
    <x v="2"/>
    <n v="1"/>
  </r>
  <r>
    <x v="2"/>
    <x v="1"/>
    <s v="FT"/>
    <x v="0"/>
    <x v="16"/>
    <x v="4"/>
    <n v="100"/>
    <x v="4"/>
    <x v="2"/>
    <n v="1"/>
  </r>
  <r>
    <x v="2"/>
    <x v="1"/>
    <s v="FT"/>
    <x v="0"/>
    <x v="7"/>
    <x v="4"/>
    <n v="100"/>
    <x v="4"/>
    <x v="2"/>
    <n v="1"/>
  </r>
  <r>
    <x v="2"/>
    <x v="1"/>
    <s v="FT"/>
    <x v="5"/>
    <x v="9"/>
    <x v="4"/>
    <n v="100"/>
    <x v="4"/>
    <x v="2"/>
    <n v="1"/>
  </r>
  <r>
    <x v="2"/>
    <x v="1"/>
    <s v="FT"/>
    <x v="5"/>
    <x v="0"/>
    <x v="4"/>
    <n v="100"/>
    <x v="4"/>
    <x v="2"/>
    <n v="1"/>
  </r>
  <r>
    <x v="2"/>
    <x v="1"/>
    <s v="FT"/>
    <x v="0"/>
    <x v="16"/>
    <x v="4"/>
    <n v="100"/>
    <x v="4"/>
    <x v="2"/>
    <n v="1"/>
  </r>
  <r>
    <x v="2"/>
    <x v="1"/>
    <s v="FT"/>
    <x v="0"/>
    <x v="7"/>
    <x v="4"/>
    <n v="100"/>
    <x v="4"/>
    <x v="2"/>
    <n v="1"/>
  </r>
  <r>
    <x v="2"/>
    <x v="1"/>
    <s v="FT"/>
    <x v="0"/>
    <x v="16"/>
    <x v="4"/>
    <n v="100"/>
    <x v="4"/>
    <x v="2"/>
    <n v="1"/>
  </r>
  <r>
    <x v="2"/>
    <x v="1"/>
    <s v="FT"/>
    <x v="5"/>
    <x v="4"/>
    <x v="4"/>
    <n v="100"/>
    <x v="4"/>
    <x v="2"/>
    <n v="1"/>
  </r>
  <r>
    <x v="2"/>
    <x v="1"/>
    <s v="FT"/>
    <x v="10"/>
    <x v="9"/>
    <x v="4"/>
    <n v="100"/>
    <x v="4"/>
    <x v="2"/>
    <n v="1"/>
  </r>
  <r>
    <x v="2"/>
    <x v="1"/>
    <s v="FT"/>
    <x v="10"/>
    <x v="6"/>
    <x v="4"/>
    <n v="100"/>
    <x v="4"/>
    <x v="2"/>
    <n v="1"/>
  </r>
  <r>
    <x v="2"/>
    <x v="1"/>
    <s v="FT"/>
    <x v="5"/>
    <x v="7"/>
    <x v="4"/>
    <n v="100"/>
    <x v="4"/>
    <x v="2"/>
    <n v="1"/>
  </r>
  <r>
    <x v="2"/>
    <x v="1"/>
    <s v="FT"/>
    <x v="5"/>
    <x v="2"/>
    <x v="4"/>
    <n v="100"/>
    <x v="4"/>
    <x v="2"/>
    <n v="1"/>
  </r>
  <r>
    <x v="2"/>
    <x v="1"/>
    <s v="FT"/>
    <x v="10"/>
    <x v="13"/>
    <x v="4"/>
    <n v="100"/>
    <x v="4"/>
    <x v="2"/>
    <n v="1"/>
  </r>
  <r>
    <x v="2"/>
    <x v="1"/>
    <s v="FT"/>
    <x v="10"/>
    <x v="15"/>
    <x v="4"/>
    <n v="100"/>
    <x v="4"/>
    <x v="2"/>
    <n v="1"/>
  </r>
  <r>
    <x v="2"/>
    <x v="1"/>
    <s v="FT"/>
    <x v="5"/>
    <x v="2"/>
    <x v="4"/>
    <n v="100"/>
    <x v="4"/>
    <x v="2"/>
    <n v="1"/>
  </r>
  <r>
    <x v="2"/>
    <x v="1"/>
    <s v="FT"/>
    <x v="5"/>
    <x v="2"/>
    <x v="4"/>
    <n v="100"/>
    <x v="4"/>
    <x v="2"/>
    <n v="1"/>
  </r>
  <r>
    <x v="2"/>
    <x v="0"/>
    <s v="FT"/>
    <x v="5"/>
    <x v="8"/>
    <x v="2"/>
    <n v="0"/>
    <x v="2"/>
    <x v="2"/>
    <n v="1"/>
  </r>
  <r>
    <x v="2"/>
    <x v="1"/>
    <s v="FT"/>
    <x v="0"/>
    <x v="7"/>
    <x v="4"/>
    <n v="100"/>
    <x v="4"/>
    <x v="2"/>
    <n v="1"/>
  </r>
  <r>
    <x v="2"/>
    <x v="1"/>
    <s v="FT"/>
    <x v="5"/>
    <x v="9"/>
    <x v="4"/>
    <n v="0"/>
    <x v="4"/>
    <x v="2"/>
    <n v="1"/>
  </r>
  <r>
    <x v="2"/>
    <x v="1"/>
    <s v="FT"/>
    <x v="5"/>
    <x v="8"/>
    <x v="4"/>
    <n v="100"/>
    <x v="4"/>
    <x v="2"/>
    <n v="1"/>
  </r>
  <r>
    <x v="2"/>
    <x v="1"/>
    <s v="FT"/>
    <x v="38"/>
    <x v="5"/>
    <x v="4"/>
    <n v="100"/>
    <x v="4"/>
    <x v="2"/>
    <n v="1"/>
  </r>
  <r>
    <x v="2"/>
    <x v="1"/>
    <s v="FT"/>
    <x v="38"/>
    <x v="4"/>
    <x v="4"/>
    <n v="100"/>
    <x v="4"/>
    <x v="2"/>
    <n v="1"/>
  </r>
  <r>
    <x v="2"/>
    <x v="1"/>
    <s v="FT"/>
    <x v="0"/>
    <x v="13"/>
    <x v="4"/>
    <n v="100"/>
    <x v="4"/>
    <x v="2"/>
    <n v="1"/>
  </r>
  <r>
    <x v="2"/>
    <x v="1"/>
    <s v="FT"/>
    <x v="0"/>
    <x v="4"/>
    <x v="4"/>
    <n v="100"/>
    <x v="4"/>
    <x v="2"/>
    <n v="1"/>
  </r>
  <r>
    <x v="2"/>
    <x v="1"/>
    <s v="FT"/>
    <x v="35"/>
    <x v="4"/>
    <x v="4"/>
    <n v="100"/>
    <x v="4"/>
    <x v="2"/>
    <n v="1"/>
  </r>
  <r>
    <x v="2"/>
    <x v="1"/>
    <s v="FT"/>
    <x v="35"/>
    <x v="2"/>
    <x v="4"/>
    <n v="100"/>
    <x v="4"/>
    <x v="2"/>
    <n v="1"/>
  </r>
  <r>
    <x v="2"/>
    <x v="1"/>
    <s v="FT"/>
    <x v="0"/>
    <x v="16"/>
    <x v="4"/>
    <n v="100"/>
    <x v="4"/>
    <x v="2"/>
    <n v="1"/>
  </r>
  <r>
    <x v="2"/>
    <x v="1"/>
    <s v="FT"/>
    <x v="5"/>
    <x v="15"/>
    <x v="4"/>
    <n v="100"/>
    <x v="4"/>
    <x v="2"/>
    <n v="1"/>
  </r>
  <r>
    <x v="2"/>
    <x v="0"/>
    <s v="FT"/>
    <x v="0"/>
    <x v="4"/>
    <x v="4"/>
    <n v="100"/>
    <x v="4"/>
    <x v="2"/>
    <n v="1"/>
  </r>
  <r>
    <x v="2"/>
    <x v="0"/>
    <s v="FT"/>
    <x v="0"/>
    <x v="7"/>
    <x v="4"/>
    <n v="100"/>
    <x v="4"/>
    <x v="2"/>
    <n v="1"/>
  </r>
  <r>
    <x v="2"/>
    <x v="2"/>
    <s v="FT"/>
    <x v="5"/>
    <x v="0"/>
    <x v="17"/>
    <n v="0"/>
    <x v="15"/>
    <x v="2"/>
    <n v="1"/>
  </r>
  <r>
    <x v="2"/>
    <x v="2"/>
    <s v="FT"/>
    <x v="5"/>
    <x v="8"/>
    <x v="17"/>
    <n v="0"/>
    <x v="15"/>
    <x v="2"/>
    <n v="1"/>
  </r>
  <r>
    <x v="2"/>
    <x v="1"/>
    <s v="FT"/>
    <x v="10"/>
    <x v="4"/>
    <x v="4"/>
    <n v="100"/>
    <x v="4"/>
    <x v="2"/>
    <n v="1"/>
  </r>
  <r>
    <x v="2"/>
    <x v="1"/>
    <s v="FT"/>
    <x v="10"/>
    <x v="7"/>
    <x v="4"/>
    <n v="100"/>
    <x v="4"/>
    <x v="2"/>
    <n v="1"/>
  </r>
  <r>
    <x v="2"/>
    <x v="1"/>
    <s v="FT"/>
    <x v="5"/>
    <x v="7"/>
    <x v="4"/>
    <n v="0"/>
    <x v="4"/>
    <x v="2"/>
    <n v="1"/>
  </r>
  <r>
    <x v="2"/>
    <x v="1"/>
    <s v="FT"/>
    <x v="5"/>
    <x v="4"/>
    <x v="4"/>
    <n v="100"/>
    <x v="4"/>
    <x v="2"/>
    <n v="1"/>
  </r>
  <r>
    <x v="2"/>
    <x v="0"/>
    <s v="FT"/>
    <x v="18"/>
    <x v="5"/>
    <x v="8"/>
    <n v="100"/>
    <x v="4"/>
    <x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8C312E-53B3-4009-86CC-9D193CE3EE0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F34" firstHeaderRow="1" firstDataRow="2" firstDataCol="1" rowPageCount="1" colPageCount="1"/>
  <pivotFields count="5">
    <pivotField axis="axisPage" multipleItemSelectionAllowed="1" showAll="0">
      <items count="4">
        <item x="0"/>
        <item h="1" x="1"/>
        <item h="1" x="2"/>
        <item t="default"/>
      </items>
    </pivotField>
    <pivotField axis="axisCol" showAll="0">
      <items count="5">
        <item x="2"/>
        <item x="0"/>
        <item x="1"/>
        <item x="3"/>
        <item t="default"/>
      </items>
    </pivotField>
    <pivotField axis="axisRow" showAll="0">
      <items count="50">
        <item x="23"/>
        <item x="18"/>
        <item x="43"/>
        <item x="25"/>
        <item x="34"/>
        <item x="12"/>
        <item x="41"/>
        <item x="2"/>
        <item x="7"/>
        <item x="27"/>
        <item x="19"/>
        <item x="29"/>
        <item x="5"/>
        <item x="24"/>
        <item x="48"/>
        <item x="35"/>
        <item x="38"/>
        <item x="10"/>
        <item x="16"/>
        <item x="11"/>
        <item x="31"/>
        <item x="21"/>
        <item x="0"/>
        <item x="37"/>
        <item x="30"/>
        <item x="13"/>
        <item x="44"/>
        <item x="39"/>
        <item x="28"/>
        <item x="22"/>
        <item x="36"/>
        <item x="45"/>
        <item x="9"/>
        <item x="8"/>
        <item x="6"/>
        <item x="47"/>
        <item x="33"/>
        <item x="4"/>
        <item x="17"/>
        <item x="15"/>
        <item x="1"/>
        <item x="26"/>
        <item x="46"/>
        <item x="40"/>
        <item x="32"/>
        <item x="20"/>
        <item x="3"/>
        <item x="14"/>
        <item x="42"/>
        <item t="default"/>
      </items>
    </pivotField>
    <pivotField showAll="0">
      <items count="370">
        <item x="138"/>
        <item x="146"/>
        <item x="71"/>
        <item x="141"/>
        <item x="18"/>
        <item x="164"/>
        <item x="21"/>
        <item x="15"/>
        <item x="154"/>
        <item x="109"/>
        <item x="38"/>
        <item x="107"/>
        <item x="184"/>
        <item x="160"/>
        <item x="125"/>
        <item x="44"/>
        <item x="174"/>
        <item x="193"/>
        <item x="151"/>
        <item x="88"/>
        <item x="181"/>
        <item x="306"/>
        <item x="201"/>
        <item x="84"/>
        <item x="3"/>
        <item x="204"/>
        <item x="179"/>
        <item x="60"/>
        <item x="150"/>
        <item x="302"/>
        <item x="142"/>
        <item x="113"/>
        <item x="155"/>
        <item x="161"/>
        <item x="359"/>
        <item x="195"/>
        <item x="144"/>
        <item x="198"/>
        <item x="131"/>
        <item x="187"/>
        <item x="79"/>
        <item x="166"/>
        <item x="86"/>
        <item x="96"/>
        <item x="307"/>
        <item x="317"/>
        <item x="299"/>
        <item x="27"/>
        <item x="169"/>
        <item x="318"/>
        <item x="7"/>
        <item x="91"/>
        <item x="183"/>
        <item x="305"/>
        <item x="273"/>
        <item x="159"/>
        <item x="112"/>
        <item x="54"/>
        <item x="228"/>
        <item x="12"/>
        <item x="323"/>
        <item x="139"/>
        <item x="103"/>
        <item x="11"/>
        <item x="110"/>
        <item x="16"/>
        <item x="26"/>
        <item x="67"/>
        <item x="20"/>
        <item x="298"/>
        <item x="100"/>
        <item x="62"/>
        <item x="40"/>
        <item x="231"/>
        <item x="50"/>
        <item x="167"/>
        <item x="34"/>
        <item x="178"/>
        <item x="77"/>
        <item x="22"/>
        <item x="330"/>
        <item x="64"/>
        <item x="289"/>
        <item x="111"/>
        <item x="102"/>
        <item x="41"/>
        <item x="210"/>
        <item x="10"/>
        <item x="94"/>
        <item x="365"/>
        <item x="221"/>
        <item x="321"/>
        <item x="70"/>
        <item x="356"/>
        <item x="156"/>
        <item x="76"/>
        <item x="51"/>
        <item x="265"/>
        <item x="135"/>
        <item x="19"/>
        <item x="170"/>
        <item x="162"/>
        <item x="203"/>
        <item x="319"/>
        <item x="308"/>
        <item x="290"/>
        <item x="80"/>
        <item x="30"/>
        <item x="52"/>
        <item x="136"/>
        <item x="260"/>
        <item x="157"/>
        <item x="145"/>
        <item x="92"/>
        <item x="120"/>
        <item x="322"/>
        <item x="63"/>
        <item x="114"/>
        <item x="177"/>
        <item x="132"/>
        <item x="291"/>
        <item x="326"/>
        <item x="313"/>
        <item x="199"/>
        <item x="227"/>
        <item x="288"/>
        <item x="163"/>
        <item x="194"/>
        <item x="364"/>
        <item x="332"/>
        <item x="32"/>
        <item x="357"/>
        <item x="335"/>
        <item x="147"/>
        <item x="206"/>
        <item x="31"/>
        <item x="48"/>
        <item x="351"/>
        <item x="328"/>
        <item x="329"/>
        <item x="173"/>
        <item x="287"/>
        <item x="5"/>
        <item x="182"/>
        <item x="200"/>
        <item x="93"/>
        <item x="148"/>
        <item x="35"/>
        <item x="90"/>
        <item x="124"/>
        <item x="83"/>
        <item x="300"/>
        <item x="45"/>
        <item x="115"/>
        <item x="202"/>
        <item x="338"/>
        <item x="229"/>
        <item x="303"/>
        <item x="272"/>
        <item x="74"/>
        <item x="0"/>
        <item x="73"/>
        <item x="140"/>
        <item x="285"/>
        <item x="118"/>
        <item x="68"/>
        <item x="119"/>
        <item x="295"/>
        <item x="214"/>
        <item x="14"/>
        <item x="325"/>
        <item x="13"/>
        <item x="324"/>
        <item x="172"/>
        <item x="279"/>
        <item x="82"/>
        <item x="87"/>
        <item x="104"/>
        <item x="233"/>
        <item x="259"/>
        <item x="143"/>
        <item x="49"/>
        <item x="66"/>
        <item x="301"/>
        <item x="188"/>
        <item x="196"/>
        <item x="320"/>
        <item x="247"/>
        <item x="97"/>
        <item x="207"/>
        <item x="253"/>
        <item x="89"/>
        <item x="152"/>
        <item x="185"/>
        <item x="23"/>
        <item x="276"/>
        <item x="222"/>
        <item x="347"/>
        <item x="345"/>
        <item x="216"/>
        <item x="189"/>
        <item x="28"/>
        <item x="296"/>
        <item x="271"/>
        <item x="213"/>
        <item x="208"/>
        <item x="36"/>
        <item x="99"/>
        <item x="180"/>
        <item x="218"/>
        <item x="310"/>
        <item x="47"/>
        <item x="278"/>
        <item x="42"/>
        <item x="224"/>
        <item x="252"/>
        <item x="209"/>
        <item x="2"/>
        <item x="245"/>
        <item x="58"/>
        <item x="106"/>
        <item x="346"/>
        <item x="360"/>
        <item x="197"/>
        <item x="205"/>
        <item x="292"/>
        <item x="43"/>
        <item x="240"/>
        <item x="254"/>
        <item x="98"/>
        <item x="17"/>
        <item x="24"/>
        <item x="239"/>
        <item x="284"/>
        <item x="223"/>
        <item x="355"/>
        <item x="168"/>
        <item x="29"/>
        <item x="217"/>
        <item x="55"/>
        <item x="266"/>
        <item x="128"/>
        <item x="56"/>
        <item x="232"/>
        <item x="212"/>
        <item x="333"/>
        <item x="220"/>
        <item x="238"/>
        <item x="275"/>
        <item x="9"/>
        <item x="367"/>
        <item x="225"/>
        <item x="127"/>
        <item x="246"/>
        <item x="368"/>
        <item x="192"/>
        <item x="133"/>
        <item x="59"/>
        <item x="267"/>
        <item x="235"/>
        <item x="8"/>
        <item x="262"/>
        <item x="244"/>
        <item x="215"/>
        <item x="270"/>
        <item x="256"/>
        <item x="39"/>
        <item x="57"/>
        <item x="261"/>
        <item x="75"/>
        <item x="354"/>
        <item x="297"/>
        <item x="343"/>
        <item x="191"/>
        <item x="126"/>
        <item x="362"/>
        <item x="277"/>
        <item x="219"/>
        <item x="153"/>
        <item x="269"/>
        <item x="53"/>
        <item x="4"/>
        <item x="358"/>
        <item x="363"/>
        <item x="108"/>
        <item x="149"/>
        <item x="331"/>
        <item x="121"/>
        <item x="78"/>
        <item x="366"/>
        <item x="283"/>
        <item x="211"/>
        <item x="251"/>
        <item x="327"/>
        <item x="281"/>
        <item x="294"/>
        <item x="122"/>
        <item x="237"/>
        <item x="255"/>
        <item x="309"/>
        <item x="274"/>
        <item x="264"/>
        <item x="134"/>
        <item x="230"/>
        <item x="241"/>
        <item x="242"/>
        <item x="249"/>
        <item x="123"/>
        <item x="81"/>
        <item x="190"/>
        <item x="137"/>
        <item x="250"/>
        <item x="353"/>
        <item x="349"/>
        <item x="337"/>
        <item x="176"/>
        <item x="234"/>
        <item x="311"/>
        <item x="286"/>
        <item x="352"/>
        <item x="165"/>
        <item x="312"/>
        <item x="95"/>
        <item x="46"/>
        <item x="263"/>
        <item x="6"/>
        <item x="65"/>
        <item x="258"/>
        <item x="361"/>
        <item x="340"/>
        <item x="158"/>
        <item x="304"/>
        <item x="105"/>
        <item x="350"/>
        <item x="348"/>
        <item x="344"/>
        <item x="268"/>
        <item x="282"/>
        <item x="316"/>
        <item x="257"/>
        <item x="342"/>
        <item x="339"/>
        <item x="280"/>
        <item x="315"/>
        <item x="116"/>
        <item x="236"/>
        <item x="248"/>
        <item x="101"/>
        <item x="130"/>
        <item x="69"/>
        <item x="117"/>
        <item x="293"/>
        <item x="226"/>
        <item x="243"/>
        <item x="37"/>
        <item x="175"/>
        <item x="1"/>
        <item x="341"/>
        <item x="72"/>
        <item x="85"/>
        <item x="314"/>
        <item x="25"/>
        <item x="334"/>
        <item x="336"/>
        <item x="61"/>
        <item x="171"/>
        <item x="129"/>
        <item x="33"/>
        <item x="186"/>
        <item t="default"/>
      </items>
    </pivotField>
    <pivotField dataField="1" showAll="0">
      <items count="2">
        <item x="0"/>
        <item t="default"/>
      </items>
    </pivotField>
  </pivotFields>
  <rowFields count="1">
    <field x="2"/>
  </rowFields>
  <rowItems count="23">
    <i>
      <x v="1"/>
    </i>
    <i>
      <x v="5"/>
    </i>
    <i>
      <x v="7"/>
    </i>
    <i>
      <x v="8"/>
    </i>
    <i>
      <x v="10"/>
    </i>
    <i>
      <x v="12"/>
    </i>
    <i>
      <x v="17"/>
    </i>
    <i>
      <x v="18"/>
    </i>
    <i>
      <x v="19"/>
    </i>
    <i>
      <x v="21"/>
    </i>
    <i>
      <x v="22"/>
    </i>
    <i>
      <x v="25"/>
    </i>
    <i>
      <x v="32"/>
    </i>
    <i>
      <x v="33"/>
    </i>
    <i>
      <x v="34"/>
    </i>
    <i>
      <x v="37"/>
    </i>
    <i>
      <x v="38"/>
    </i>
    <i>
      <x v="39"/>
    </i>
    <i>
      <x v="40"/>
    </i>
    <i>
      <x v="45"/>
    </i>
    <i>
      <x v="46"/>
    </i>
    <i>
      <x v="47"/>
    </i>
    <i t="grand">
      <x/>
    </i>
  </rowItems>
  <colFields count="1">
    <field x="1"/>
  </colFields>
  <colItems count="5">
    <i>
      <x/>
    </i>
    <i>
      <x v="1"/>
    </i>
    <i>
      <x v="2"/>
    </i>
    <i>
      <x v="3"/>
    </i>
    <i t="grand">
      <x/>
    </i>
  </colItems>
  <pageFields count="1">
    <pageField fld="0" hier="-1"/>
  </pageFields>
  <dataFields count="1">
    <dataField name="Sum of sam"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8E4F81-699C-4F6C-BA22-2C72B8D4C7A3}"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4:C77" firstHeaderRow="1" firstDataRow="2" firstDataCol="1"/>
  <pivotFields count="10">
    <pivotField showAll="0"/>
    <pivotField showAll="0">
      <items count="5">
        <item h="1" x="2"/>
        <item h="1" x="3"/>
        <item x="0"/>
        <item h="1" x="1"/>
        <item t="default"/>
      </items>
    </pivotField>
    <pivotField showAll="0"/>
    <pivotField axis="axisRow" showAll="0">
      <items count="50">
        <item x="23"/>
        <item x="18"/>
        <item x="43"/>
        <item x="25"/>
        <item x="34"/>
        <item x="12"/>
        <item x="41"/>
        <item x="2"/>
        <item x="7"/>
        <item x="27"/>
        <item x="19"/>
        <item x="29"/>
        <item x="5"/>
        <item x="24"/>
        <item x="48"/>
        <item x="35"/>
        <item x="38"/>
        <item x="10"/>
        <item x="16"/>
        <item x="11"/>
        <item x="31"/>
        <item x="21"/>
        <item x="0"/>
        <item x="37"/>
        <item x="30"/>
        <item x="13"/>
        <item x="44"/>
        <item x="39"/>
        <item x="28"/>
        <item x="22"/>
        <item x="36"/>
        <item x="45"/>
        <item x="9"/>
        <item x="8"/>
        <item x="6"/>
        <item x="47"/>
        <item x="33"/>
        <item x="4"/>
        <item x="17"/>
        <item x="15"/>
        <item x="1"/>
        <item x="26"/>
        <item x="46"/>
        <item x="40"/>
        <item x="32"/>
        <item x="20"/>
        <item x="3"/>
        <item x="14"/>
        <item x="42"/>
        <item t="default"/>
      </items>
    </pivotField>
    <pivotField axis="axisCol" showAll="0">
      <items count="21">
        <item h="1" x="3"/>
        <item h="1" x="6"/>
        <item h="1" x="8"/>
        <item h="1" x="0"/>
        <item h="1" x="9"/>
        <item h="1" x="2"/>
        <item h="1" x="7"/>
        <item h="1" x="4"/>
        <item h="1" x="15"/>
        <item h="1" x="5"/>
        <item x="16"/>
        <item h="1" x="13"/>
        <item h="1" x="1"/>
        <item h="1" x="14"/>
        <item h="1" x="10"/>
        <item h="1" x="19"/>
        <item h="1" x="12"/>
        <item h="1" x="17"/>
        <item h="1" x="11"/>
        <item h="1" x="18"/>
        <item t="default"/>
      </items>
    </pivotField>
    <pivotField showAll="0">
      <items count="58">
        <item x="14"/>
        <item x="48"/>
        <item x="18"/>
        <item x="53"/>
        <item x="31"/>
        <item x="26"/>
        <item x="54"/>
        <item x="28"/>
        <item x="17"/>
        <item x="56"/>
        <item x="34"/>
        <item x="12"/>
        <item x="37"/>
        <item x="47"/>
        <item x="0"/>
        <item x="22"/>
        <item x="49"/>
        <item x="52"/>
        <item x="21"/>
        <item x="7"/>
        <item x="2"/>
        <item x="13"/>
        <item x="41"/>
        <item x="3"/>
        <item x="25"/>
        <item x="5"/>
        <item x="55"/>
        <item x="8"/>
        <item x="29"/>
        <item x="36"/>
        <item x="24"/>
        <item x="46"/>
        <item x="1"/>
        <item x="39"/>
        <item x="45"/>
        <item x="38"/>
        <item x="33"/>
        <item x="16"/>
        <item x="51"/>
        <item x="19"/>
        <item x="15"/>
        <item x="6"/>
        <item x="20"/>
        <item x="9"/>
        <item x="10"/>
        <item x="44"/>
        <item x="11"/>
        <item x="35"/>
        <item x="43"/>
        <item x="23"/>
        <item x="27"/>
        <item x="40"/>
        <item x="50"/>
        <item x="42"/>
        <item x="32"/>
        <item x="4"/>
        <item x="30"/>
        <item t="default"/>
      </items>
    </pivotField>
    <pivotField showAll="0"/>
    <pivotField showAll="0">
      <items count="51">
        <item x="12"/>
        <item x="42"/>
        <item x="16"/>
        <item x="48"/>
        <item x="29"/>
        <item x="28"/>
        <item x="15"/>
        <item x="40"/>
        <item x="34"/>
        <item x="10"/>
        <item x="36"/>
        <item x="44"/>
        <item x="0"/>
        <item x="20"/>
        <item x="45"/>
        <item x="46"/>
        <item x="18"/>
        <item x="7"/>
        <item x="2"/>
        <item x="11"/>
        <item x="3"/>
        <item x="22"/>
        <item x="5"/>
        <item x="49"/>
        <item x="31"/>
        <item x="8"/>
        <item x="27"/>
        <item x="35"/>
        <item x="21"/>
        <item x="1"/>
        <item x="38"/>
        <item x="23"/>
        <item x="37"/>
        <item x="33"/>
        <item x="14"/>
        <item x="47"/>
        <item x="17"/>
        <item x="13"/>
        <item x="6"/>
        <item x="9"/>
        <item x="24"/>
        <item x="19"/>
        <item x="26"/>
        <item x="32"/>
        <item x="25"/>
        <item x="39"/>
        <item x="43"/>
        <item x="30"/>
        <item x="4"/>
        <item x="41"/>
        <item t="default"/>
      </items>
    </pivotField>
    <pivotField showAll="0">
      <items count="4">
        <item h="1" x="0"/>
        <item x="2"/>
        <item h="1" x="1"/>
        <item t="default"/>
      </items>
    </pivotField>
    <pivotField dataField="1" showAll="0"/>
  </pivotFields>
  <rowFields count="1">
    <field x="3"/>
  </rowFields>
  <rowItems count="2">
    <i>
      <x v="17"/>
    </i>
    <i t="grand">
      <x/>
    </i>
  </rowItems>
  <colFields count="1">
    <field x="4"/>
  </colFields>
  <colItems count="2">
    <i>
      <x v="10"/>
    </i>
    <i t="grand">
      <x/>
    </i>
  </colItems>
  <dataFields count="1">
    <dataField name="Sum of sam"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B60F56-5F4C-476F-8161-0A2E0BF74E27}"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E46" firstHeaderRow="1" firstDataRow="2" firstDataCol="1" rowPageCount="2" colPageCount="1"/>
  <pivotFields count="10">
    <pivotField axis="axisPage" multipleItemSelectionAllowed="1" showAll="0">
      <items count="4">
        <item x="0"/>
        <item x="1"/>
        <item h="1" x="2"/>
        <item t="default"/>
      </items>
    </pivotField>
    <pivotField showAll="0">
      <items count="5">
        <item h="1" x="2"/>
        <item h="1" x="3"/>
        <item x="0"/>
        <item h="1" x="1"/>
        <item t="default"/>
      </items>
    </pivotField>
    <pivotField axis="axisPage" showAll="0">
      <items count="5">
        <item x="1"/>
        <item x="3"/>
        <item x="0"/>
        <item x="2"/>
        <item t="default"/>
      </items>
    </pivotField>
    <pivotField axis="axisRow" showAll="0">
      <items count="50">
        <item x="23"/>
        <item x="18"/>
        <item x="43"/>
        <item x="25"/>
        <item x="34"/>
        <item x="12"/>
        <item x="41"/>
        <item x="2"/>
        <item x="7"/>
        <item x="27"/>
        <item x="19"/>
        <item x="29"/>
        <item x="5"/>
        <item x="24"/>
        <item x="48"/>
        <item x="35"/>
        <item x="38"/>
        <item x="10"/>
        <item x="16"/>
        <item x="11"/>
        <item x="31"/>
        <item x="21"/>
        <item x="0"/>
        <item x="37"/>
        <item x="30"/>
        <item x="13"/>
        <item x="44"/>
        <item x="39"/>
        <item x="28"/>
        <item x="22"/>
        <item x="36"/>
        <item x="45"/>
        <item x="9"/>
        <item x="8"/>
        <item x="6"/>
        <item x="47"/>
        <item x="33"/>
        <item x="4"/>
        <item x="17"/>
        <item x="15"/>
        <item x="1"/>
        <item x="26"/>
        <item x="46"/>
        <item x="40"/>
        <item x="32"/>
        <item x="20"/>
        <item x="3"/>
        <item x="14"/>
        <item x="42"/>
        <item t="default"/>
      </items>
    </pivotField>
    <pivotField showAll="0">
      <items count="370">
        <item x="138"/>
        <item x="146"/>
        <item x="71"/>
        <item x="141"/>
        <item x="18"/>
        <item x="164"/>
        <item x="21"/>
        <item x="15"/>
        <item x="154"/>
        <item x="109"/>
        <item x="38"/>
        <item x="107"/>
        <item x="88"/>
        <item x="184"/>
        <item x="160"/>
        <item x="125"/>
        <item x="44"/>
        <item x="174"/>
        <item x="193"/>
        <item x="151"/>
        <item x="181"/>
        <item x="306"/>
        <item x="201"/>
        <item x="84"/>
        <item x="3"/>
        <item x="204"/>
        <item x="179"/>
        <item x="60"/>
        <item x="150"/>
        <item x="302"/>
        <item x="142"/>
        <item x="113"/>
        <item x="155"/>
        <item x="161"/>
        <item x="359"/>
        <item x="195"/>
        <item x="144"/>
        <item x="198"/>
        <item x="131"/>
        <item x="187"/>
        <item x="79"/>
        <item x="166"/>
        <item x="86"/>
        <item x="96"/>
        <item x="307"/>
        <item x="317"/>
        <item x="299"/>
        <item x="27"/>
        <item x="169"/>
        <item x="318"/>
        <item x="7"/>
        <item x="91"/>
        <item x="183"/>
        <item x="305"/>
        <item x="273"/>
        <item x="159"/>
        <item x="112"/>
        <item x="54"/>
        <item x="228"/>
        <item x="12"/>
        <item x="323"/>
        <item x="139"/>
        <item x="103"/>
        <item x="11"/>
        <item x="110"/>
        <item x="16"/>
        <item x="26"/>
        <item x="67"/>
        <item x="20"/>
        <item x="298"/>
        <item x="100"/>
        <item x="62"/>
        <item x="40"/>
        <item x="231"/>
        <item x="50"/>
        <item x="167"/>
        <item x="34"/>
        <item x="178"/>
        <item x="77"/>
        <item x="22"/>
        <item x="330"/>
        <item x="64"/>
        <item x="289"/>
        <item x="111"/>
        <item x="102"/>
        <item x="41"/>
        <item x="210"/>
        <item x="10"/>
        <item x="94"/>
        <item x="365"/>
        <item x="221"/>
        <item x="321"/>
        <item x="70"/>
        <item x="356"/>
        <item x="156"/>
        <item x="76"/>
        <item x="51"/>
        <item x="265"/>
        <item x="135"/>
        <item x="19"/>
        <item x="170"/>
        <item x="162"/>
        <item x="203"/>
        <item x="319"/>
        <item x="308"/>
        <item x="290"/>
        <item x="80"/>
        <item x="30"/>
        <item x="52"/>
        <item x="136"/>
        <item x="260"/>
        <item x="157"/>
        <item x="145"/>
        <item x="92"/>
        <item x="120"/>
        <item x="322"/>
        <item x="63"/>
        <item x="114"/>
        <item x="177"/>
        <item x="132"/>
        <item x="291"/>
        <item x="326"/>
        <item x="313"/>
        <item x="199"/>
        <item x="227"/>
        <item x="288"/>
        <item x="163"/>
        <item x="194"/>
        <item x="364"/>
        <item x="332"/>
        <item x="32"/>
        <item x="357"/>
        <item x="335"/>
        <item x="147"/>
        <item x="206"/>
        <item x="31"/>
        <item x="48"/>
        <item x="351"/>
        <item x="328"/>
        <item x="329"/>
        <item x="173"/>
        <item x="287"/>
        <item x="5"/>
        <item x="182"/>
        <item x="200"/>
        <item x="93"/>
        <item x="148"/>
        <item x="35"/>
        <item x="90"/>
        <item x="124"/>
        <item x="83"/>
        <item x="300"/>
        <item x="45"/>
        <item x="115"/>
        <item x="202"/>
        <item x="338"/>
        <item x="229"/>
        <item x="303"/>
        <item x="272"/>
        <item x="74"/>
        <item x="0"/>
        <item x="73"/>
        <item x="140"/>
        <item x="285"/>
        <item x="118"/>
        <item x="68"/>
        <item x="119"/>
        <item x="295"/>
        <item x="214"/>
        <item x="14"/>
        <item x="325"/>
        <item x="13"/>
        <item x="324"/>
        <item x="172"/>
        <item x="279"/>
        <item x="82"/>
        <item x="87"/>
        <item x="104"/>
        <item x="233"/>
        <item x="259"/>
        <item x="143"/>
        <item x="49"/>
        <item x="66"/>
        <item x="301"/>
        <item x="188"/>
        <item x="196"/>
        <item x="320"/>
        <item x="247"/>
        <item x="97"/>
        <item x="207"/>
        <item x="253"/>
        <item x="89"/>
        <item x="152"/>
        <item x="185"/>
        <item x="23"/>
        <item x="276"/>
        <item x="222"/>
        <item x="347"/>
        <item x="345"/>
        <item x="216"/>
        <item x="189"/>
        <item x="28"/>
        <item x="296"/>
        <item x="271"/>
        <item x="213"/>
        <item x="208"/>
        <item x="36"/>
        <item x="99"/>
        <item x="180"/>
        <item x="218"/>
        <item x="310"/>
        <item x="47"/>
        <item x="278"/>
        <item x="42"/>
        <item x="224"/>
        <item x="252"/>
        <item x="209"/>
        <item x="2"/>
        <item x="245"/>
        <item x="58"/>
        <item x="106"/>
        <item x="346"/>
        <item x="360"/>
        <item x="197"/>
        <item x="205"/>
        <item x="292"/>
        <item x="43"/>
        <item x="240"/>
        <item x="254"/>
        <item x="98"/>
        <item x="17"/>
        <item x="24"/>
        <item x="239"/>
        <item x="284"/>
        <item x="223"/>
        <item x="355"/>
        <item x="168"/>
        <item x="29"/>
        <item x="217"/>
        <item x="55"/>
        <item x="266"/>
        <item x="128"/>
        <item x="56"/>
        <item x="232"/>
        <item x="212"/>
        <item x="333"/>
        <item x="220"/>
        <item x="238"/>
        <item x="275"/>
        <item x="9"/>
        <item x="367"/>
        <item x="225"/>
        <item x="127"/>
        <item x="246"/>
        <item x="368"/>
        <item x="192"/>
        <item x="133"/>
        <item x="59"/>
        <item x="267"/>
        <item x="235"/>
        <item x="8"/>
        <item x="262"/>
        <item x="244"/>
        <item x="215"/>
        <item x="270"/>
        <item x="256"/>
        <item x="39"/>
        <item x="57"/>
        <item x="261"/>
        <item x="75"/>
        <item x="354"/>
        <item x="297"/>
        <item x="343"/>
        <item x="191"/>
        <item x="126"/>
        <item x="362"/>
        <item x="277"/>
        <item x="219"/>
        <item x="153"/>
        <item x="269"/>
        <item x="53"/>
        <item x="4"/>
        <item x="358"/>
        <item x="363"/>
        <item x="108"/>
        <item x="149"/>
        <item x="331"/>
        <item x="121"/>
        <item x="78"/>
        <item x="366"/>
        <item x="283"/>
        <item x="211"/>
        <item x="251"/>
        <item x="327"/>
        <item x="281"/>
        <item x="294"/>
        <item x="122"/>
        <item x="237"/>
        <item x="255"/>
        <item x="309"/>
        <item x="274"/>
        <item x="264"/>
        <item x="134"/>
        <item x="230"/>
        <item x="241"/>
        <item x="242"/>
        <item x="249"/>
        <item x="123"/>
        <item x="81"/>
        <item x="190"/>
        <item x="137"/>
        <item x="250"/>
        <item x="353"/>
        <item x="349"/>
        <item x="337"/>
        <item x="176"/>
        <item x="234"/>
        <item x="311"/>
        <item x="286"/>
        <item x="352"/>
        <item x="165"/>
        <item x="312"/>
        <item x="95"/>
        <item x="46"/>
        <item x="263"/>
        <item x="6"/>
        <item x="65"/>
        <item x="258"/>
        <item x="361"/>
        <item x="340"/>
        <item x="158"/>
        <item x="304"/>
        <item x="105"/>
        <item x="350"/>
        <item x="348"/>
        <item x="344"/>
        <item x="268"/>
        <item x="282"/>
        <item x="316"/>
        <item x="257"/>
        <item x="342"/>
        <item x="339"/>
        <item x="280"/>
        <item x="315"/>
        <item x="116"/>
        <item x="236"/>
        <item x="248"/>
        <item x="101"/>
        <item x="130"/>
        <item x="69"/>
        <item x="117"/>
        <item x="293"/>
        <item x="226"/>
        <item x="243"/>
        <item x="37"/>
        <item x="175"/>
        <item x="1"/>
        <item x="341"/>
        <item x="72"/>
        <item x="85"/>
        <item x="314"/>
        <item x="25"/>
        <item x="334"/>
        <item x="336"/>
        <item x="61"/>
        <item x="171"/>
        <item x="129"/>
        <item x="33"/>
        <item x="186"/>
        <item t="default"/>
      </items>
    </pivotField>
    <pivotField showAll="0">
      <items count="58">
        <item x="14"/>
        <item x="48"/>
        <item x="18"/>
        <item x="53"/>
        <item x="31"/>
        <item x="26"/>
        <item x="54"/>
        <item x="28"/>
        <item x="17"/>
        <item x="56"/>
        <item x="34"/>
        <item x="12"/>
        <item x="37"/>
        <item x="47"/>
        <item x="0"/>
        <item x="22"/>
        <item x="49"/>
        <item x="52"/>
        <item x="21"/>
        <item x="7"/>
        <item x="2"/>
        <item x="13"/>
        <item x="41"/>
        <item x="3"/>
        <item x="25"/>
        <item x="5"/>
        <item x="55"/>
        <item x="8"/>
        <item x="29"/>
        <item x="36"/>
        <item x="24"/>
        <item x="46"/>
        <item x="1"/>
        <item x="39"/>
        <item x="45"/>
        <item x="38"/>
        <item x="33"/>
        <item x="16"/>
        <item x="51"/>
        <item x="19"/>
        <item x="15"/>
        <item x="6"/>
        <item x="20"/>
        <item x="9"/>
        <item x="10"/>
        <item x="44"/>
        <item x="11"/>
        <item x="35"/>
        <item x="43"/>
        <item x="23"/>
        <item x="27"/>
        <item x="40"/>
        <item x="50"/>
        <item x="42"/>
        <item x="32"/>
        <item x="4"/>
        <item x="30"/>
        <item t="default"/>
      </items>
    </pivotField>
    <pivotField showAll="0">
      <items count="4">
        <item x="0"/>
        <item x="1"/>
        <item x="2"/>
        <item t="default"/>
      </items>
    </pivotField>
    <pivotField showAll="0">
      <items count="51">
        <item x="12"/>
        <item x="42"/>
        <item x="16"/>
        <item x="48"/>
        <item x="29"/>
        <item x="28"/>
        <item x="15"/>
        <item x="40"/>
        <item x="34"/>
        <item x="10"/>
        <item x="36"/>
        <item x="44"/>
        <item x="0"/>
        <item x="20"/>
        <item x="45"/>
        <item x="46"/>
        <item x="18"/>
        <item x="7"/>
        <item x="2"/>
        <item x="11"/>
        <item x="3"/>
        <item x="22"/>
        <item x="5"/>
        <item x="49"/>
        <item x="31"/>
        <item x="8"/>
        <item x="27"/>
        <item x="35"/>
        <item x="21"/>
        <item x="1"/>
        <item x="38"/>
        <item x="23"/>
        <item x="37"/>
        <item x="33"/>
        <item x="14"/>
        <item x="47"/>
        <item x="17"/>
        <item x="13"/>
        <item x="6"/>
        <item x="9"/>
        <item x="24"/>
        <item x="19"/>
        <item x="26"/>
        <item x="32"/>
        <item x="25"/>
        <item x="39"/>
        <item x="43"/>
        <item x="30"/>
        <item x="4"/>
        <item x="41"/>
        <item t="default"/>
      </items>
    </pivotField>
    <pivotField axis="axisCol" showAll="0">
      <items count="4">
        <item x="0"/>
        <item x="2"/>
        <item x="1"/>
        <item t="default"/>
      </items>
    </pivotField>
    <pivotField dataField="1" showAll="0"/>
  </pivotFields>
  <rowFields count="1">
    <field x="3"/>
  </rowFields>
  <rowItems count="28">
    <i>
      <x/>
    </i>
    <i>
      <x v="3"/>
    </i>
    <i>
      <x v="4"/>
    </i>
    <i>
      <x v="5"/>
    </i>
    <i>
      <x v="7"/>
    </i>
    <i>
      <x v="8"/>
    </i>
    <i>
      <x v="9"/>
    </i>
    <i>
      <x v="11"/>
    </i>
    <i>
      <x v="12"/>
    </i>
    <i>
      <x v="13"/>
    </i>
    <i>
      <x v="16"/>
    </i>
    <i>
      <x v="17"/>
    </i>
    <i>
      <x v="18"/>
    </i>
    <i>
      <x v="19"/>
    </i>
    <i>
      <x v="20"/>
    </i>
    <i>
      <x v="22"/>
    </i>
    <i>
      <x v="28"/>
    </i>
    <i>
      <x v="30"/>
    </i>
    <i>
      <x v="32"/>
    </i>
    <i>
      <x v="33"/>
    </i>
    <i>
      <x v="34"/>
    </i>
    <i>
      <x v="37"/>
    </i>
    <i>
      <x v="38"/>
    </i>
    <i>
      <x v="40"/>
    </i>
    <i>
      <x v="45"/>
    </i>
    <i>
      <x v="46"/>
    </i>
    <i>
      <x v="47"/>
    </i>
    <i t="grand">
      <x/>
    </i>
  </rowItems>
  <colFields count="1">
    <field x="8"/>
  </colFields>
  <colItems count="4">
    <i>
      <x/>
    </i>
    <i>
      <x v="1"/>
    </i>
    <i>
      <x v="2"/>
    </i>
    <i t="grand">
      <x/>
    </i>
  </colItems>
  <pageFields count="2">
    <pageField fld="2" hier="-1"/>
    <pageField fld="0" hier="-1"/>
  </pageFields>
  <dataFields count="1">
    <dataField name="Sum of sam"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4997C2-E2E6-4114-A82D-0BDC849C64B9}"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E10" firstHeaderRow="1" firstDataRow="2" firstDataCol="1" rowPageCount="1" colPageCount="1"/>
  <pivotFields count="10">
    <pivotField showAll="0">
      <items count="4">
        <item x="0"/>
        <item x="1"/>
        <item x="2"/>
        <item t="default"/>
      </items>
    </pivotField>
    <pivotField axis="axisPage" multipleItemSelectionAllowed="1" showAll="0">
      <items count="5">
        <item x="2"/>
        <item h="1" x="3"/>
        <item h="1" x="0"/>
        <item h="1" x="1"/>
        <item t="default"/>
      </items>
    </pivotField>
    <pivotField showAll="0"/>
    <pivotField showAll="0">
      <items count="50">
        <item h="1" x="23"/>
        <item h="1" x="18"/>
        <item h="1" x="43"/>
        <item x="25"/>
        <item h="1" x="34"/>
        <item h="1" x="12"/>
        <item h="1" x="41"/>
        <item h="1" x="2"/>
        <item h="1" x="7"/>
        <item h="1" x="27"/>
        <item h="1" x="19"/>
        <item h="1" x="29"/>
        <item h="1" x="5"/>
        <item h="1" x="24"/>
        <item h="1" x="48"/>
        <item h="1" x="35"/>
        <item h="1" x="38"/>
        <item h="1" x="10"/>
        <item h="1" x="16"/>
        <item h="1" x="11"/>
        <item h="1" x="31"/>
        <item h="1" x="21"/>
        <item h="1" x="0"/>
        <item h="1" x="37"/>
        <item h="1" x="30"/>
        <item h="1" x="13"/>
        <item h="1" x="44"/>
        <item h="1" x="39"/>
        <item h="1" x="28"/>
        <item h="1" x="22"/>
        <item h="1" x="36"/>
        <item h="1" x="45"/>
        <item h="1" x="9"/>
        <item h="1" x="8"/>
        <item h="1" x="6"/>
        <item h="1" x="47"/>
        <item h="1" x="33"/>
        <item h="1" x="4"/>
        <item h="1" x="17"/>
        <item h="1" x="15"/>
        <item h="1" x="1"/>
        <item h="1" x="26"/>
        <item h="1" x="46"/>
        <item h="1" x="40"/>
        <item h="1" x="32"/>
        <item h="1" x="20"/>
        <item h="1" x="3"/>
        <item h="1" x="14"/>
        <item h="1" x="42"/>
        <item t="default"/>
      </items>
    </pivotField>
    <pivotField showAll="0">
      <items count="370">
        <item x="138"/>
        <item x="146"/>
        <item x="71"/>
        <item x="141"/>
        <item x="18"/>
        <item x="164"/>
        <item x="21"/>
        <item x="15"/>
        <item x="154"/>
        <item x="109"/>
        <item x="38"/>
        <item x="107"/>
        <item x="88"/>
        <item x="184"/>
        <item x="160"/>
        <item x="125"/>
        <item x="44"/>
        <item x="174"/>
        <item x="193"/>
        <item x="151"/>
        <item x="181"/>
        <item x="306"/>
        <item x="201"/>
        <item x="84"/>
        <item x="3"/>
        <item x="204"/>
        <item x="179"/>
        <item x="60"/>
        <item x="150"/>
        <item x="302"/>
        <item x="142"/>
        <item x="113"/>
        <item x="155"/>
        <item x="161"/>
        <item x="359"/>
        <item x="195"/>
        <item x="144"/>
        <item x="198"/>
        <item x="131"/>
        <item x="187"/>
        <item x="79"/>
        <item x="166"/>
        <item x="86"/>
        <item x="96"/>
        <item x="307"/>
        <item x="317"/>
        <item x="299"/>
        <item x="27"/>
        <item x="169"/>
        <item x="318"/>
        <item x="7"/>
        <item x="91"/>
        <item x="183"/>
        <item x="305"/>
        <item x="273"/>
        <item x="159"/>
        <item x="112"/>
        <item x="54"/>
        <item x="228"/>
        <item x="12"/>
        <item x="323"/>
        <item x="139"/>
        <item x="103"/>
        <item x="11"/>
        <item x="110"/>
        <item x="16"/>
        <item x="26"/>
        <item x="67"/>
        <item x="20"/>
        <item x="298"/>
        <item x="100"/>
        <item x="62"/>
        <item x="40"/>
        <item x="231"/>
        <item x="50"/>
        <item x="167"/>
        <item x="34"/>
        <item x="178"/>
        <item x="77"/>
        <item x="22"/>
        <item x="330"/>
        <item x="64"/>
        <item x="289"/>
        <item x="111"/>
        <item x="102"/>
        <item x="41"/>
        <item x="210"/>
        <item x="10"/>
        <item x="94"/>
        <item x="365"/>
        <item x="221"/>
        <item x="321"/>
        <item x="70"/>
        <item x="356"/>
        <item x="156"/>
        <item x="76"/>
        <item x="51"/>
        <item x="265"/>
        <item x="135"/>
        <item x="19"/>
        <item x="170"/>
        <item x="162"/>
        <item x="203"/>
        <item x="319"/>
        <item x="308"/>
        <item x="290"/>
        <item x="80"/>
        <item x="30"/>
        <item x="52"/>
        <item x="136"/>
        <item x="260"/>
        <item x="157"/>
        <item x="145"/>
        <item x="92"/>
        <item x="120"/>
        <item x="322"/>
        <item x="63"/>
        <item x="114"/>
        <item x="177"/>
        <item x="132"/>
        <item x="291"/>
        <item x="326"/>
        <item x="313"/>
        <item x="199"/>
        <item x="227"/>
        <item x="288"/>
        <item x="163"/>
        <item x="194"/>
        <item x="364"/>
        <item x="332"/>
        <item x="32"/>
        <item x="357"/>
        <item x="335"/>
        <item x="147"/>
        <item x="206"/>
        <item x="31"/>
        <item x="48"/>
        <item x="351"/>
        <item x="328"/>
        <item x="329"/>
        <item x="173"/>
        <item x="287"/>
        <item x="5"/>
        <item x="182"/>
        <item x="200"/>
        <item x="93"/>
        <item x="148"/>
        <item x="35"/>
        <item x="90"/>
        <item x="124"/>
        <item x="83"/>
        <item x="300"/>
        <item x="45"/>
        <item x="115"/>
        <item x="202"/>
        <item x="338"/>
        <item x="229"/>
        <item x="303"/>
        <item x="272"/>
        <item x="74"/>
        <item x="0"/>
        <item x="73"/>
        <item x="140"/>
        <item x="285"/>
        <item x="118"/>
        <item x="68"/>
        <item x="119"/>
        <item x="295"/>
        <item x="214"/>
        <item x="14"/>
        <item x="325"/>
        <item x="13"/>
        <item x="324"/>
        <item x="172"/>
        <item x="279"/>
        <item x="82"/>
        <item x="87"/>
        <item x="104"/>
        <item x="233"/>
        <item x="259"/>
        <item x="143"/>
        <item x="49"/>
        <item x="66"/>
        <item x="301"/>
        <item x="188"/>
        <item x="196"/>
        <item x="320"/>
        <item x="247"/>
        <item x="97"/>
        <item x="207"/>
        <item x="253"/>
        <item x="89"/>
        <item x="152"/>
        <item x="185"/>
        <item x="23"/>
        <item x="276"/>
        <item x="222"/>
        <item x="347"/>
        <item x="345"/>
        <item x="216"/>
        <item x="189"/>
        <item x="28"/>
        <item x="296"/>
        <item x="271"/>
        <item x="213"/>
        <item x="208"/>
        <item x="36"/>
        <item x="99"/>
        <item x="180"/>
        <item x="218"/>
        <item x="310"/>
        <item x="47"/>
        <item x="278"/>
        <item x="42"/>
        <item x="224"/>
        <item x="252"/>
        <item x="209"/>
        <item x="2"/>
        <item x="245"/>
        <item x="58"/>
        <item x="106"/>
        <item x="346"/>
        <item x="360"/>
        <item x="197"/>
        <item x="205"/>
        <item x="292"/>
        <item x="43"/>
        <item x="240"/>
        <item x="254"/>
        <item x="98"/>
        <item x="17"/>
        <item x="24"/>
        <item x="239"/>
        <item x="284"/>
        <item x="223"/>
        <item x="355"/>
        <item x="168"/>
        <item x="29"/>
        <item x="217"/>
        <item x="55"/>
        <item x="266"/>
        <item x="128"/>
        <item x="56"/>
        <item x="232"/>
        <item x="212"/>
        <item x="333"/>
        <item x="220"/>
        <item x="238"/>
        <item x="275"/>
        <item x="9"/>
        <item x="367"/>
        <item x="225"/>
        <item x="127"/>
        <item x="246"/>
        <item x="368"/>
        <item x="192"/>
        <item x="133"/>
        <item x="59"/>
        <item x="267"/>
        <item x="235"/>
        <item x="8"/>
        <item x="262"/>
        <item x="244"/>
        <item x="215"/>
        <item x="270"/>
        <item x="256"/>
        <item x="39"/>
        <item x="57"/>
        <item x="261"/>
        <item x="75"/>
        <item x="354"/>
        <item x="297"/>
        <item x="343"/>
        <item x="191"/>
        <item x="126"/>
        <item x="362"/>
        <item x="277"/>
        <item x="219"/>
        <item x="153"/>
        <item x="269"/>
        <item x="53"/>
        <item x="4"/>
        <item x="358"/>
        <item x="363"/>
        <item x="108"/>
        <item x="149"/>
        <item x="331"/>
        <item x="121"/>
        <item x="78"/>
        <item x="366"/>
        <item x="283"/>
        <item x="211"/>
        <item x="251"/>
        <item x="327"/>
        <item x="281"/>
        <item x="294"/>
        <item x="122"/>
        <item x="237"/>
        <item x="255"/>
        <item x="309"/>
        <item x="274"/>
        <item x="264"/>
        <item x="134"/>
        <item x="230"/>
        <item x="241"/>
        <item x="242"/>
        <item x="249"/>
        <item x="123"/>
        <item x="81"/>
        <item x="190"/>
        <item x="137"/>
        <item x="250"/>
        <item x="353"/>
        <item x="349"/>
        <item x="337"/>
        <item x="176"/>
        <item x="234"/>
        <item x="311"/>
        <item x="286"/>
        <item x="352"/>
        <item x="165"/>
        <item x="312"/>
        <item x="95"/>
        <item x="46"/>
        <item x="263"/>
        <item x="6"/>
        <item x="65"/>
        <item x="258"/>
        <item x="361"/>
        <item x="340"/>
        <item x="158"/>
        <item x="304"/>
        <item x="105"/>
        <item x="350"/>
        <item x="348"/>
        <item x="344"/>
        <item x="268"/>
        <item x="282"/>
        <item x="316"/>
        <item x="257"/>
        <item x="342"/>
        <item x="339"/>
        <item x="280"/>
        <item x="315"/>
        <item x="116"/>
        <item x="236"/>
        <item x="248"/>
        <item x="101"/>
        <item x="130"/>
        <item x="69"/>
        <item x="117"/>
        <item x="293"/>
        <item x="226"/>
        <item x="243"/>
        <item x="37"/>
        <item x="175"/>
        <item x="1"/>
        <item x="341"/>
        <item x="72"/>
        <item x="85"/>
        <item x="314"/>
        <item x="25"/>
        <item x="334"/>
        <item x="336"/>
        <item x="61"/>
        <item x="171"/>
        <item x="129"/>
        <item x="33"/>
        <item x="186"/>
        <item t="default"/>
      </items>
    </pivotField>
    <pivotField showAll="0"/>
    <pivotField axis="axisCol" showAll="0">
      <items count="4">
        <item x="0"/>
        <item x="1"/>
        <item x="2"/>
        <item t="default"/>
      </items>
    </pivotField>
    <pivotField showAll="0"/>
    <pivotField axis="axisRow" showAll="0">
      <items count="4">
        <item x="0"/>
        <item x="2"/>
        <item x="1"/>
        <item t="default"/>
      </items>
    </pivotField>
    <pivotField dataField="1" showAll="0">
      <items count="2">
        <item x="0"/>
        <item t="default"/>
      </items>
    </pivotField>
  </pivotFields>
  <rowFields count="1">
    <field x="8"/>
  </rowFields>
  <rowItems count="4">
    <i>
      <x/>
    </i>
    <i>
      <x v="1"/>
    </i>
    <i>
      <x v="2"/>
    </i>
    <i t="grand">
      <x/>
    </i>
  </rowItems>
  <colFields count="1">
    <field x="6"/>
  </colFields>
  <colItems count="4">
    <i>
      <x/>
    </i>
    <i>
      <x v="1"/>
    </i>
    <i>
      <x v="2"/>
    </i>
    <i t="grand">
      <x/>
    </i>
  </colItems>
  <pageFields count="1">
    <pageField fld="1" hier="-1"/>
  </pageFields>
  <dataFields count="1">
    <dataField name="Sum of sam"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47895C-8B2B-4EDC-B293-270347036D42}"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G4" firstHeaderRow="1" firstDataRow="2" firstDataCol="1"/>
  <pivotFields count="10">
    <pivotField showAll="0"/>
    <pivotField showAll="0"/>
    <pivotField showAll="0"/>
    <pivotField axis="axisRow" showAll="0">
      <items count="50">
        <item h="1" x="23"/>
        <item h="1" x="18"/>
        <item h="1" x="43"/>
        <item h="1" x="25"/>
        <item h="1" x="34"/>
        <item h="1" x="12"/>
        <item h="1" x="41"/>
        <item h="1" x="2"/>
        <item h="1" x="7"/>
        <item h="1" x="27"/>
        <item h="1" x="19"/>
        <item h="1" x="29"/>
        <item h="1" x="5"/>
        <item h="1" x="24"/>
        <item h="1" x="48"/>
        <item h="1" x="35"/>
        <item h="1" x="38"/>
        <item h="1" x="10"/>
        <item h="1" x="16"/>
        <item h="1" x="11"/>
        <item h="1" x="31"/>
        <item h="1" x="21"/>
        <item h="1" x="0"/>
        <item h="1" x="37"/>
        <item h="1" x="30"/>
        <item h="1" x="13"/>
        <item h="1" x="44"/>
        <item h="1" x="39"/>
        <item h="1" x="28"/>
        <item h="1" x="22"/>
        <item h="1" x="36"/>
        <item h="1" x="45"/>
        <item h="1" x="9"/>
        <item x="8"/>
        <item h="1" x="6"/>
        <item h="1" x="47"/>
        <item h="1" x="33"/>
        <item h="1" x="4"/>
        <item h="1" x="17"/>
        <item h="1" x="15"/>
        <item h="1" x="1"/>
        <item h="1" x="26"/>
        <item h="1" x="46"/>
        <item h="1" x="40"/>
        <item h="1" x="32"/>
        <item h="1" x="20"/>
        <item h="1" x="3"/>
        <item h="1" x="14"/>
        <item h="1" x="42"/>
        <item t="default"/>
      </items>
    </pivotField>
    <pivotField axis="axisCol" showAll="0">
      <items count="21">
        <item x="3"/>
        <item x="6"/>
        <item x="8"/>
        <item x="0"/>
        <item x="9"/>
        <item x="2"/>
        <item x="7"/>
        <item x="4"/>
        <item x="15"/>
        <item x="5"/>
        <item x="16"/>
        <item x="13"/>
        <item x="1"/>
        <item x="14"/>
        <item x="10"/>
        <item x="19"/>
        <item x="12"/>
        <item x="17"/>
        <item x="11"/>
        <item x="18"/>
        <item t="default"/>
      </items>
    </pivotField>
    <pivotField showAll="0"/>
    <pivotField showAll="0"/>
    <pivotField showAll="0"/>
    <pivotField showAll="0">
      <items count="4">
        <item x="0"/>
        <item x="2"/>
        <item x="1"/>
        <item t="default"/>
      </items>
    </pivotField>
    <pivotField dataField="1" showAll="0"/>
  </pivotFields>
  <rowFields count="1">
    <field x="3"/>
  </rowFields>
  <rowItems count="2">
    <i>
      <x v="33"/>
    </i>
    <i t="grand">
      <x/>
    </i>
  </rowItems>
  <colFields count="1">
    <field x="4"/>
  </colFields>
  <colItems count="6">
    <i>
      <x v="2"/>
    </i>
    <i>
      <x v="5"/>
    </i>
    <i>
      <x v="6"/>
    </i>
    <i>
      <x v="7"/>
    </i>
    <i>
      <x v="13"/>
    </i>
    <i t="grand">
      <x/>
    </i>
  </colItems>
  <dataFields count="1">
    <dataField name="Sum of sam"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AD3277-BFEB-4CEA-BEB5-728755561AD2}"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D7" firstHeaderRow="1" firstDataRow="2" firstDataCol="1" rowPageCount="2" colPageCount="1"/>
  <pivotFields count="10">
    <pivotField axis="axisPage" showAll="0">
      <items count="4">
        <item x="0"/>
        <item x="1"/>
        <item x="2"/>
        <item t="default"/>
      </items>
    </pivotField>
    <pivotField showAll="0"/>
    <pivotField showAll="0"/>
    <pivotField axis="axisRow" showAll="0">
      <items count="50">
        <item h="1" x="23"/>
        <item h="1" x="18"/>
        <item h="1" x="43"/>
        <item h="1" x="25"/>
        <item h="1" x="34"/>
        <item x="12"/>
        <item h="1" x="41"/>
        <item h="1" x="2"/>
        <item h="1" x="7"/>
        <item h="1" x="27"/>
        <item h="1" x="19"/>
        <item h="1" x="29"/>
        <item h="1" x="5"/>
        <item h="1" x="24"/>
        <item h="1" x="48"/>
        <item h="1" x="35"/>
        <item h="1" x="38"/>
        <item h="1" x="10"/>
        <item h="1" x="16"/>
        <item h="1" x="11"/>
        <item h="1" x="31"/>
        <item h="1" x="21"/>
        <item h="1" x="0"/>
        <item h="1" x="37"/>
        <item h="1" x="30"/>
        <item h="1" x="13"/>
        <item h="1" x="44"/>
        <item h="1" x="39"/>
        <item h="1" x="28"/>
        <item h="1" x="22"/>
        <item h="1" x="36"/>
        <item h="1" x="45"/>
        <item h="1" x="9"/>
        <item h="1" x="8"/>
        <item h="1" x="6"/>
        <item h="1" x="47"/>
        <item h="1" x="33"/>
        <item h="1" x="4"/>
        <item h="1" x="17"/>
        <item h="1" x="15"/>
        <item h="1" x="1"/>
        <item h="1" x="26"/>
        <item h="1" x="46"/>
        <item h="1" x="40"/>
        <item h="1" x="32"/>
        <item h="1" x="20"/>
        <item h="1" x="3"/>
        <item h="1" x="14"/>
        <item h="1" x="42"/>
        <item t="default"/>
      </items>
    </pivotField>
    <pivotField showAll="0"/>
    <pivotField axis="axisPage" showAll="0">
      <items count="58">
        <item x="14"/>
        <item x="48"/>
        <item x="18"/>
        <item x="53"/>
        <item x="31"/>
        <item x="26"/>
        <item x="54"/>
        <item x="28"/>
        <item x="17"/>
        <item x="56"/>
        <item x="34"/>
        <item x="12"/>
        <item x="37"/>
        <item x="47"/>
        <item x="0"/>
        <item x="22"/>
        <item x="49"/>
        <item x="52"/>
        <item x="21"/>
        <item x="7"/>
        <item x="2"/>
        <item x="13"/>
        <item x="41"/>
        <item x="3"/>
        <item x="25"/>
        <item x="5"/>
        <item x="55"/>
        <item x="8"/>
        <item x="29"/>
        <item x="36"/>
        <item x="24"/>
        <item x="46"/>
        <item x="1"/>
        <item x="39"/>
        <item x="45"/>
        <item x="38"/>
        <item x="33"/>
        <item x="16"/>
        <item x="51"/>
        <item x="19"/>
        <item x="15"/>
        <item x="6"/>
        <item x="20"/>
        <item x="9"/>
        <item x="10"/>
        <item x="44"/>
        <item x="11"/>
        <item x="35"/>
        <item x="43"/>
        <item x="23"/>
        <item x="27"/>
        <item x="40"/>
        <item x="50"/>
        <item x="42"/>
        <item x="32"/>
        <item x="4"/>
        <item x="30"/>
        <item t="default"/>
      </items>
    </pivotField>
    <pivotField showAll="0"/>
    <pivotField axis="axisCol" showAll="0">
      <items count="51">
        <item x="12"/>
        <item x="42"/>
        <item x="16"/>
        <item x="48"/>
        <item x="29"/>
        <item x="28"/>
        <item x="15"/>
        <item x="40"/>
        <item x="34"/>
        <item x="10"/>
        <item x="36"/>
        <item x="44"/>
        <item x="0"/>
        <item x="20"/>
        <item x="45"/>
        <item x="46"/>
        <item x="18"/>
        <item x="7"/>
        <item x="2"/>
        <item x="11"/>
        <item x="3"/>
        <item x="22"/>
        <item x="5"/>
        <item x="49"/>
        <item x="31"/>
        <item x="8"/>
        <item x="27"/>
        <item x="35"/>
        <item x="21"/>
        <item x="1"/>
        <item x="38"/>
        <item x="23"/>
        <item x="37"/>
        <item x="33"/>
        <item x="14"/>
        <item x="47"/>
        <item x="17"/>
        <item x="13"/>
        <item x="6"/>
        <item x="9"/>
        <item x="24"/>
        <item x="19"/>
        <item x="26"/>
        <item x="32"/>
        <item x="25"/>
        <item x="39"/>
        <item x="43"/>
        <item x="30"/>
        <item x="4"/>
        <item x="41"/>
        <item t="default"/>
      </items>
    </pivotField>
    <pivotField showAll="0"/>
    <pivotField dataField="1" showAll="0"/>
  </pivotFields>
  <rowFields count="1">
    <field x="3"/>
  </rowFields>
  <rowItems count="2">
    <i>
      <x v="5"/>
    </i>
    <i t="grand">
      <x/>
    </i>
  </rowItems>
  <colFields count="1">
    <field x="7"/>
  </colFields>
  <colItems count="3">
    <i>
      <x v="30"/>
    </i>
    <i>
      <x v="48"/>
    </i>
    <i t="grand">
      <x/>
    </i>
  </colItems>
  <pageFields count="2">
    <pageField fld="0" hier="-1"/>
    <pageField fld="5" hier="-1"/>
  </pageFields>
  <dataFields count="1">
    <dataField name="Sum of sam"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year" xr10:uid="{BF527A99-C442-48FD-9261-5FA8CC657716}" sourceName="work_year">
  <pivotTables>
    <pivotTable tabId="5" name="PivotTable2"/>
  </pivotTables>
  <data>
    <tabular pivotCacheId="769586044">
      <items count="3">
        <i x="0" s="1"/>
        <i x="1"/>
        <i x="2"/>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 xr10:uid="{B1CAD4D8-4BE5-4119-91D6-C5776AAD2DBB}" sourceName="experience_level">
  <pivotTables>
    <pivotTable tabId="6" name="PivotTable5"/>
  </pivotTables>
  <data>
    <tabular pivotCacheId="1153773815">
      <items count="4">
        <i x="2" s="1"/>
        <i x="3"/>
        <i x="0"/>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1" xr10:uid="{519C3AF3-FD6D-4335-869B-98AD826BFF8A}" sourceName="experience_level">
  <pivotTables>
    <pivotTable tabId="6" name="PivotTable9"/>
  </pivotTables>
  <data>
    <tabular pivotCacheId="1153773815">
      <items count="4">
        <i x="2"/>
        <i x="3"/>
        <i x="0"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year1" xr10:uid="{A126426A-5F0C-4CEA-8135-04CEBA273A1C}" sourceName="work_year">
  <pivotTables>
    <pivotTable tabId="6" name="PivotTable9"/>
  </pivotTables>
  <data>
    <tabular pivotCacheId="1153773815">
      <items count="3">
        <i x="0" s="1"/>
        <i x="1" s="1"/>
        <i x="2"/>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2" xr10:uid="{799D5A56-D29D-46D1-AFD4-84608CBE57B3}" sourceName="experience_level">
  <pivotTables>
    <pivotTable tabId="6" name="PivotTable11"/>
  </pivotTables>
  <data>
    <tabular pivotCacheId="85823685">
      <items count="4">
        <i x="3"/>
        <i x="0" s="1"/>
        <i x="1"/>
        <i x="2"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_in_usd" xr10:uid="{276D2283-46EA-4D52-A869-97010AC90B60}" sourceName="salary_in_usd">
  <pivotTables>
    <pivotTable tabId="6" name="PivotTable11"/>
  </pivotTables>
  <data>
    <tabular pivotCacheId="85823685">
      <items count="20">
        <i x="3"/>
        <i x="6"/>
        <i x="8"/>
        <i x="0"/>
        <i x="9"/>
        <i x="2"/>
        <i x="7"/>
        <i x="4"/>
        <i x="15"/>
        <i x="5"/>
        <i x="16" s="1"/>
        <i x="1"/>
        <i x="11"/>
        <i x="13" nd="1"/>
        <i x="14" nd="1"/>
        <i x="10" nd="1"/>
        <i x="19" nd="1"/>
        <i x="12" nd="1"/>
        <i x="17" nd="1"/>
        <i x="18"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size" xr10:uid="{BE51405B-4784-477C-BBD4-DBD03C965411}" sourceName="company_size">
  <pivotTables>
    <pivotTable tabId="6" name="PivotTable11"/>
  </pivotTables>
  <data>
    <tabular pivotCacheId="85823685" sortOrder="descending">
      <items count="3">
        <i x="2" s="1"/>
        <i x="1" nd="1"/>
        <i x="0"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9C1E644F-2557-42F0-AE19-A826F364C177}" sourceName="job_title">
  <pivotTables>
    <pivotTable tabId="8" name="PivotTable12"/>
  </pivotTables>
  <data>
    <tabular pivotCacheId="85823685">
      <items count="49">
        <i x="23"/>
        <i x="18"/>
        <i x="43"/>
        <i x="25"/>
        <i x="34"/>
        <i x="12"/>
        <i x="41"/>
        <i x="2"/>
        <i x="7"/>
        <i x="27"/>
        <i x="19"/>
        <i x="29"/>
        <i x="5"/>
        <i x="24"/>
        <i x="48"/>
        <i x="35"/>
        <i x="38"/>
        <i x="10"/>
        <i x="16"/>
        <i x="11"/>
        <i x="31"/>
        <i x="21"/>
        <i x="0"/>
        <i x="37"/>
        <i x="30"/>
        <i x="13"/>
        <i x="44"/>
        <i x="39"/>
        <i x="28"/>
        <i x="22"/>
        <i x="36"/>
        <i x="45"/>
        <i x="9"/>
        <i x="8" s="1"/>
        <i x="6"/>
        <i x="47"/>
        <i x="33"/>
        <i x="4"/>
        <i x="17"/>
        <i x="15"/>
        <i x="1"/>
        <i x="26"/>
        <i x="46"/>
        <i x="40"/>
        <i x="32"/>
        <i x="20"/>
        <i x="3"/>
        <i x="14"/>
        <i x="42"/>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1" xr10:uid="{FAA6BC54-1B3D-4D88-B47A-36F65470CF1F}" sourceName="job_title">
  <pivotTables>
    <pivotTable tabId="9" name="PivotTable13"/>
  </pivotTables>
  <data>
    <tabular pivotCacheId="85823685">
      <items count="49">
        <i x="23"/>
        <i x="18"/>
        <i x="43"/>
        <i x="25"/>
        <i x="34"/>
        <i x="12" s="1"/>
        <i x="41"/>
        <i x="2"/>
        <i x="7"/>
        <i x="27"/>
        <i x="19"/>
        <i x="29"/>
        <i x="5"/>
        <i x="24"/>
        <i x="48"/>
        <i x="35"/>
        <i x="38"/>
        <i x="10"/>
        <i x="16"/>
        <i x="11"/>
        <i x="31"/>
        <i x="21"/>
        <i x="0"/>
        <i x="37"/>
        <i x="30"/>
        <i x="13"/>
        <i x="44"/>
        <i x="39"/>
        <i x="28"/>
        <i x="22"/>
        <i x="36"/>
        <i x="45"/>
        <i x="9"/>
        <i x="8"/>
        <i x="6"/>
        <i x="47"/>
        <i x="33"/>
        <i x="4"/>
        <i x="17"/>
        <i x="15"/>
        <i x="1"/>
        <i x="26"/>
        <i x="46"/>
        <i x="40"/>
        <i x="32"/>
        <i x="20"/>
        <i x="3"/>
        <i x="14"/>
        <i x="4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_year" xr10:uid="{8A5389D2-4BE5-4ED6-9389-9C34887B17CE}" cache="Slicer_work_year" caption="work_year" style="SlicerStyleLight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erience_level" xr10:uid="{CD8D9D0D-4B58-440D-9084-55D5195F24A7}" cache="Slicer_experience_level" caption="experience_level" columnCount="4" showCaption="0" rowHeight="241300"/>
  <slicer name="experience_level 2" xr10:uid="{AC303A51-EDDB-4B67-8DFD-1550FF368A74}" cache="Slicer_experience_level1" caption="experience_level" columnCount="4" showCaption="0" style="SlicerStyleLight1" rowHeight="241300"/>
  <slicer name="work_year 2" xr10:uid="{C5473F16-C659-4A77-B7B7-B527FE2F4087}" cache="Slicer_work_year1" caption="work_year" columnCount="3" showCaption="0" style="SlicerStyleLight1" rowHeight="241300"/>
  <slicer name="experience_level 4" xr10:uid="{82563A9A-2C2C-4116-AD6D-48EE0350D5A4}" cache="Slicer_experience_level2" caption="experience_level" rowHeight="352425"/>
  <slicer name="salary_in_usd" xr10:uid="{81F52B3D-876F-4F9D-A4FD-B494E7E560FC}" cache="Slicer_salary_in_usd" caption="salary_in_usd" columnCount="4" rowHeight="35242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 1" xr10:uid="{E7465F5C-E95F-4EDD-9FB6-00E09F5BD3C0}" cache="Slicer_job_title1" caption="job_title" columnCount="2" showCaption="0" rowHeight="35242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erience_level 5" xr10:uid="{E3296CEC-959D-461E-980C-4A589FB47E4D}" cache="Slicer_experience_level2" caption="experience_level" columnCount="4" showCaption="0" rowHeight="352425"/>
  <slicer name="salary_in_usd 1" xr10:uid="{D8DA3FA8-CE8E-4F8E-88EF-0BE352F26270}" cache="Slicer_salary_in_usd" caption="salary_in_usd" columnCount="4" showCaption="0" rowHeight="352425"/>
  <slicer name="company_size" xr10:uid="{A0408270-2CCE-45C4-9D0B-D26E1656019A}" cache="Slicer_company_size" caption="company_size" columnCount="3" showCaption="0" rowHeight="352425"/>
  <slicer name="job_title" xr10:uid="{D8ABA68D-456A-4852-A6A9-9E7A91B995CA}" cache="Slicer_job_title" caption="job_title" startItem="22" columnCount="2" showCaption="0" rowHeight="352425"/>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_year 1" xr10:uid="{9BF44B09-4F94-4435-A02E-77492062B30D}" cache="Slicer_work_year" caption="work_year" columnCount="3" showCaption="0" rowHeight="241300"/>
  <slicer name="experience_level 1" xr10:uid="{93EBA435-81BC-4325-9606-A08C6CC085BA}" cache="Slicer_experience_level" caption="experience_level" columnCount="4" showCaption="0" rowHeight="241300"/>
  <slicer name="experience_level 3" xr10:uid="{E611FA57-6A9B-4D2D-A0CB-AF4A58934B75}" cache="Slicer_experience_level1" caption="experience_level" columnCount="4" showCaption="0" rowHeight="241300"/>
  <slicer name="work_year 3" xr10:uid="{44F1A967-4DA4-4C46-AF6E-B0AC75C375D1}" cache="Slicer_work_year1" caption="work_year" columnCount="3" showCaption="0"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07/relationships/slicer" Target="../slicers/slicer2.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9C7B4-2472-4A28-BB2A-5BEA58C8C384}">
  <dimension ref="A1:AB608"/>
  <sheetViews>
    <sheetView topLeftCell="AB589" zoomScale="85" zoomScaleNormal="85" workbookViewId="0">
      <selection activeCell="S1" sqref="S1"/>
    </sheetView>
  </sheetViews>
  <sheetFormatPr defaultRowHeight="15" x14ac:dyDescent="0.25"/>
  <cols>
    <col min="1" max="1" width="18.85546875" customWidth="1"/>
    <col min="2" max="2" width="26.85546875" customWidth="1"/>
    <col min="3" max="3" width="18.140625" customWidth="1"/>
    <col min="4" max="4" width="42.5703125" customWidth="1"/>
    <col min="5" max="5" width="17.85546875" customWidth="1"/>
    <col min="6" max="6" width="24.28515625" customWidth="1"/>
    <col min="7" max="7" width="17.140625" customWidth="1"/>
    <col min="8" max="8" width="31.42578125" customWidth="1"/>
    <col min="9" max="9" width="23.42578125" customWidth="1"/>
    <col min="10" max="10" width="23.140625" customWidth="1"/>
    <col min="11" max="11" width="19" customWidth="1"/>
    <col min="13" max="13" width="31.42578125" customWidth="1"/>
  </cols>
  <sheetData>
    <row r="1" spans="1:28" ht="45" x14ac:dyDescent="0.25">
      <c r="A1" s="2" t="s">
        <v>0</v>
      </c>
      <c r="B1" s="2" t="s">
        <v>1</v>
      </c>
      <c r="C1" s="2" t="s">
        <v>2</v>
      </c>
      <c r="D1" s="2" t="s">
        <v>3</v>
      </c>
      <c r="E1" s="2" t="s">
        <v>4</v>
      </c>
      <c r="F1" s="2" t="s">
        <v>5</v>
      </c>
      <c r="G1" s="2" t="s">
        <v>6</v>
      </c>
      <c r="H1" s="2" t="s">
        <v>7</v>
      </c>
      <c r="I1" s="2" t="s">
        <v>8</v>
      </c>
      <c r="J1" s="6" t="s">
        <v>9</v>
      </c>
      <c r="L1" s="2" t="s">
        <v>0</v>
      </c>
      <c r="M1" s="2" t="s">
        <v>1</v>
      </c>
      <c r="N1" s="2" t="s">
        <v>3</v>
      </c>
      <c r="O1" s="2" t="s">
        <v>4</v>
      </c>
      <c r="P1" s="6" t="s">
        <v>9</v>
      </c>
      <c r="S1" s="2" t="s">
        <v>0</v>
      </c>
      <c r="T1" s="2" t="s">
        <v>1</v>
      </c>
      <c r="U1" s="2" t="s">
        <v>2</v>
      </c>
      <c r="V1" s="2" t="s">
        <v>3</v>
      </c>
      <c r="W1" s="2" t="s">
        <v>4</v>
      </c>
      <c r="X1" s="2" t="s">
        <v>5</v>
      </c>
      <c r="Y1" s="2" t="s">
        <v>6</v>
      </c>
      <c r="Z1" s="2" t="s">
        <v>7</v>
      </c>
      <c r="AA1" s="2" t="s">
        <v>8</v>
      </c>
      <c r="AB1" s="6" t="s">
        <v>9</v>
      </c>
    </row>
    <row r="2" spans="1:28" ht="30" x14ac:dyDescent="0.25">
      <c r="A2" s="3">
        <v>2020</v>
      </c>
      <c r="B2" s="3" t="s">
        <v>10</v>
      </c>
      <c r="C2" s="3" t="s">
        <v>11</v>
      </c>
      <c r="D2" s="3" t="s">
        <v>12</v>
      </c>
      <c r="E2" s="3">
        <v>79833</v>
      </c>
      <c r="F2" s="3" t="s">
        <v>13</v>
      </c>
      <c r="G2" s="3">
        <v>0</v>
      </c>
      <c r="H2" s="3" t="s">
        <v>13</v>
      </c>
      <c r="I2" s="3" t="s">
        <v>14</v>
      </c>
      <c r="J2" s="7">
        <v>1</v>
      </c>
      <c r="L2" s="3">
        <v>2020</v>
      </c>
      <c r="M2" s="3" t="s">
        <v>10</v>
      </c>
      <c r="N2" s="3" t="s">
        <v>12</v>
      </c>
      <c r="O2" s="3">
        <v>79833</v>
      </c>
      <c r="P2" s="7">
        <v>1</v>
      </c>
      <c r="S2" s="3">
        <v>2020</v>
      </c>
      <c r="T2" s="3" t="s">
        <v>10</v>
      </c>
      <c r="U2" s="3" t="s">
        <v>11</v>
      </c>
      <c r="V2" s="3" t="s">
        <v>12</v>
      </c>
      <c r="W2" s="7">
        <f t="shared" ref="W2:W65" si="0">CEILING(E2,20000)</f>
        <v>80000</v>
      </c>
      <c r="X2" s="3" t="s">
        <v>13</v>
      </c>
      <c r="Y2" s="3">
        <v>0</v>
      </c>
      <c r="Z2" s="3" t="s">
        <v>13</v>
      </c>
      <c r="AA2" s="3" t="s">
        <v>14</v>
      </c>
      <c r="AB2" s="7">
        <v>1</v>
      </c>
    </row>
    <row r="3" spans="1:28" ht="45" x14ac:dyDescent="0.25">
      <c r="A3" s="3">
        <v>2020</v>
      </c>
      <c r="B3" s="3" t="s">
        <v>15</v>
      </c>
      <c r="C3" s="3" t="s">
        <v>11</v>
      </c>
      <c r="D3" s="3" t="s">
        <v>16</v>
      </c>
      <c r="E3" s="3">
        <v>260000</v>
      </c>
      <c r="F3" s="3" t="s">
        <v>17</v>
      </c>
      <c r="G3" s="3">
        <v>0</v>
      </c>
      <c r="H3" s="3" t="s">
        <v>17</v>
      </c>
      <c r="I3" s="3" t="s">
        <v>18</v>
      </c>
      <c r="J3" s="7">
        <v>1</v>
      </c>
      <c r="L3" s="3">
        <v>2020</v>
      </c>
      <c r="M3" s="3" t="s">
        <v>15</v>
      </c>
      <c r="N3" s="3" t="s">
        <v>16</v>
      </c>
      <c r="O3" s="3">
        <v>260000</v>
      </c>
      <c r="P3" s="7">
        <v>1</v>
      </c>
      <c r="S3" s="3">
        <v>2020</v>
      </c>
      <c r="T3" s="3" t="s">
        <v>15</v>
      </c>
      <c r="U3" s="3" t="s">
        <v>11</v>
      </c>
      <c r="V3" s="3" t="s">
        <v>16</v>
      </c>
      <c r="W3" s="7">
        <f t="shared" si="0"/>
        <v>260000</v>
      </c>
      <c r="X3" s="3" t="s">
        <v>17</v>
      </c>
      <c r="Y3" s="3">
        <v>0</v>
      </c>
      <c r="Z3" s="3" t="s">
        <v>17</v>
      </c>
      <c r="AA3" s="3" t="s">
        <v>18</v>
      </c>
      <c r="AB3" s="7">
        <v>1</v>
      </c>
    </row>
    <row r="4" spans="1:28" ht="30" x14ac:dyDescent="0.25">
      <c r="A4" s="3">
        <v>2020</v>
      </c>
      <c r="B4" s="3" t="s">
        <v>15</v>
      </c>
      <c r="C4" s="3" t="s">
        <v>11</v>
      </c>
      <c r="D4" s="3" t="s">
        <v>19</v>
      </c>
      <c r="E4" s="3">
        <v>109024</v>
      </c>
      <c r="F4" s="3" t="s">
        <v>20</v>
      </c>
      <c r="G4" s="3">
        <v>50</v>
      </c>
      <c r="H4" s="3" t="s">
        <v>20</v>
      </c>
      <c r="I4" s="3" t="s">
        <v>21</v>
      </c>
      <c r="J4" s="7">
        <v>1</v>
      </c>
      <c r="L4" s="3">
        <v>2020</v>
      </c>
      <c r="M4" s="3" t="s">
        <v>15</v>
      </c>
      <c r="N4" s="3" t="s">
        <v>19</v>
      </c>
      <c r="O4" s="3">
        <v>109024</v>
      </c>
      <c r="P4" s="7">
        <v>1</v>
      </c>
      <c r="S4" s="3">
        <v>2020</v>
      </c>
      <c r="T4" s="3" t="s">
        <v>15</v>
      </c>
      <c r="U4" s="3" t="s">
        <v>11</v>
      </c>
      <c r="V4" s="3" t="s">
        <v>19</v>
      </c>
      <c r="W4" s="7">
        <f t="shared" si="0"/>
        <v>120000</v>
      </c>
      <c r="X4" s="3" t="s">
        <v>20</v>
      </c>
      <c r="Y4" s="3">
        <v>50</v>
      </c>
      <c r="Z4" s="3" t="s">
        <v>20</v>
      </c>
      <c r="AA4" s="3" t="s">
        <v>21</v>
      </c>
      <c r="AB4" s="7">
        <v>1</v>
      </c>
    </row>
    <row r="5" spans="1:28" ht="45" x14ac:dyDescent="0.25">
      <c r="A5" s="3">
        <v>2020</v>
      </c>
      <c r="B5" s="3" t="s">
        <v>10</v>
      </c>
      <c r="C5" s="3" t="s">
        <v>11</v>
      </c>
      <c r="D5" s="3" t="s">
        <v>22</v>
      </c>
      <c r="E5" s="3">
        <v>20000</v>
      </c>
      <c r="F5" s="3" t="s">
        <v>23</v>
      </c>
      <c r="G5" s="3">
        <v>0</v>
      </c>
      <c r="H5" s="3" t="s">
        <v>23</v>
      </c>
      <c r="I5" s="3" t="s">
        <v>18</v>
      </c>
      <c r="J5" s="7">
        <v>1</v>
      </c>
      <c r="L5" s="3">
        <v>2020</v>
      </c>
      <c r="M5" s="3" t="s">
        <v>10</v>
      </c>
      <c r="N5" s="3" t="s">
        <v>22</v>
      </c>
      <c r="O5" s="3">
        <v>20000</v>
      </c>
      <c r="P5" s="7">
        <v>1</v>
      </c>
      <c r="S5" s="3">
        <v>2020</v>
      </c>
      <c r="T5" s="3" t="s">
        <v>10</v>
      </c>
      <c r="U5" s="3" t="s">
        <v>11</v>
      </c>
      <c r="V5" s="3" t="s">
        <v>22</v>
      </c>
      <c r="W5" s="7">
        <f t="shared" si="0"/>
        <v>20000</v>
      </c>
      <c r="X5" s="3" t="s">
        <v>23</v>
      </c>
      <c r="Y5" s="3">
        <v>0</v>
      </c>
      <c r="Z5" s="3" t="s">
        <v>23</v>
      </c>
      <c r="AA5" s="3" t="s">
        <v>18</v>
      </c>
      <c r="AB5" s="7">
        <v>1</v>
      </c>
    </row>
    <row r="6" spans="1:28" ht="45" x14ac:dyDescent="0.25">
      <c r="A6" s="3">
        <v>2020</v>
      </c>
      <c r="B6" s="3" t="s">
        <v>15</v>
      </c>
      <c r="C6" s="3" t="s">
        <v>11</v>
      </c>
      <c r="D6" s="3" t="s">
        <v>24</v>
      </c>
      <c r="E6" s="3">
        <v>150000</v>
      </c>
      <c r="F6" s="3" t="s">
        <v>25</v>
      </c>
      <c r="G6" s="3">
        <v>50</v>
      </c>
      <c r="H6" s="3" t="s">
        <v>25</v>
      </c>
      <c r="I6" s="3" t="s">
        <v>14</v>
      </c>
      <c r="J6" s="7">
        <v>1</v>
      </c>
      <c r="L6" s="3">
        <v>2020</v>
      </c>
      <c r="M6" s="3" t="s">
        <v>15</v>
      </c>
      <c r="N6" s="3" t="s">
        <v>24</v>
      </c>
      <c r="O6" s="3">
        <v>150000</v>
      </c>
      <c r="P6" s="7">
        <v>1</v>
      </c>
      <c r="S6" s="3">
        <v>2020</v>
      </c>
      <c r="T6" s="3" t="s">
        <v>15</v>
      </c>
      <c r="U6" s="3" t="s">
        <v>11</v>
      </c>
      <c r="V6" s="3" t="s">
        <v>24</v>
      </c>
      <c r="W6" s="7">
        <f t="shared" si="0"/>
        <v>160000</v>
      </c>
      <c r="X6" s="3" t="s">
        <v>25</v>
      </c>
      <c r="Y6" s="3">
        <v>50</v>
      </c>
      <c r="Z6" s="3" t="s">
        <v>25</v>
      </c>
      <c r="AA6" s="3" t="s">
        <v>14</v>
      </c>
      <c r="AB6" s="7">
        <v>1</v>
      </c>
    </row>
    <row r="7" spans="1:28" ht="30" x14ac:dyDescent="0.25">
      <c r="A7" s="3">
        <v>2020</v>
      </c>
      <c r="B7" s="3" t="s">
        <v>26</v>
      </c>
      <c r="C7" s="3" t="s">
        <v>11</v>
      </c>
      <c r="D7" s="3" t="s">
        <v>27</v>
      </c>
      <c r="E7" s="3">
        <v>72000</v>
      </c>
      <c r="F7" s="3" t="s">
        <v>25</v>
      </c>
      <c r="G7" s="3">
        <v>100</v>
      </c>
      <c r="H7" s="3" t="s">
        <v>25</v>
      </c>
      <c r="I7" s="3" t="s">
        <v>14</v>
      </c>
      <c r="J7" s="7">
        <v>1</v>
      </c>
      <c r="L7" s="3">
        <v>2020</v>
      </c>
      <c r="M7" s="3" t="s">
        <v>26</v>
      </c>
      <c r="N7" s="3" t="s">
        <v>27</v>
      </c>
      <c r="O7" s="3">
        <v>72000</v>
      </c>
      <c r="P7" s="7">
        <v>1</v>
      </c>
      <c r="S7" s="3">
        <v>2020</v>
      </c>
      <c r="T7" s="3" t="s">
        <v>26</v>
      </c>
      <c r="U7" s="3" t="s">
        <v>11</v>
      </c>
      <c r="V7" s="3" t="s">
        <v>27</v>
      </c>
      <c r="W7" s="7">
        <f t="shared" si="0"/>
        <v>80000</v>
      </c>
      <c r="X7" s="3" t="s">
        <v>25</v>
      </c>
      <c r="Y7" s="3">
        <v>100</v>
      </c>
      <c r="Z7" s="3" t="s">
        <v>25</v>
      </c>
      <c r="AA7" s="3" t="s">
        <v>14</v>
      </c>
      <c r="AB7" s="7">
        <v>1</v>
      </c>
    </row>
    <row r="8" spans="1:28" ht="45" x14ac:dyDescent="0.25">
      <c r="A8" s="3">
        <v>2020</v>
      </c>
      <c r="B8" s="3" t="s">
        <v>15</v>
      </c>
      <c r="C8" s="3" t="s">
        <v>11</v>
      </c>
      <c r="D8" s="3" t="s">
        <v>28</v>
      </c>
      <c r="E8" s="3">
        <v>190000</v>
      </c>
      <c r="F8" s="3" t="s">
        <v>25</v>
      </c>
      <c r="G8" s="3">
        <v>100</v>
      </c>
      <c r="H8" s="3" t="s">
        <v>25</v>
      </c>
      <c r="I8" s="3" t="s">
        <v>18</v>
      </c>
      <c r="J8" s="7">
        <v>1</v>
      </c>
      <c r="L8" s="3">
        <v>2020</v>
      </c>
      <c r="M8" s="3" t="s">
        <v>15</v>
      </c>
      <c r="N8" s="3" t="s">
        <v>28</v>
      </c>
      <c r="O8" s="3">
        <v>190000</v>
      </c>
      <c r="P8" s="7">
        <v>1</v>
      </c>
      <c r="S8" s="3">
        <v>2020</v>
      </c>
      <c r="T8" s="3" t="s">
        <v>15</v>
      </c>
      <c r="U8" s="3" t="s">
        <v>11</v>
      </c>
      <c r="V8" s="3" t="s">
        <v>28</v>
      </c>
      <c r="W8" s="7">
        <f t="shared" si="0"/>
        <v>200000</v>
      </c>
      <c r="X8" s="3" t="s">
        <v>25</v>
      </c>
      <c r="Y8" s="3">
        <v>100</v>
      </c>
      <c r="Z8" s="3" t="s">
        <v>25</v>
      </c>
      <c r="AA8" s="3" t="s">
        <v>18</v>
      </c>
      <c r="AB8" s="7">
        <v>1</v>
      </c>
    </row>
    <row r="9" spans="1:28" ht="30" x14ac:dyDescent="0.25">
      <c r="A9" s="3">
        <v>2020</v>
      </c>
      <c r="B9" s="3" t="s">
        <v>10</v>
      </c>
      <c r="C9" s="3" t="s">
        <v>11</v>
      </c>
      <c r="D9" s="3" t="s">
        <v>12</v>
      </c>
      <c r="E9" s="3">
        <v>35735</v>
      </c>
      <c r="F9" s="3" t="s">
        <v>29</v>
      </c>
      <c r="G9" s="3">
        <v>50</v>
      </c>
      <c r="H9" s="3" t="s">
        <v>29</v>
      </c>
      <c r="I9" s="3" t="s">
        <v>14</v>
      </c>
      <c r="J9" s="7">
        <v>1</v>
      </c>
      <c r="L9" s="3">
        <v>2020</v>
      </c>
      <c r="M9" s="3" t="s">
        <v>10</v>
      </c>
      <c r="N9" s="3" t="s">
        <v>12</v>
      </c>
      <c r="O9" s="3">
        <v>35735</v>
      </c>
      <c r="P9" s="7">
        <v>1</v>
      </c>
      <c r="S9" s="3">
        <v>2020</v>
      </c>
      <c r="T9" s="3" t="s">
        <v>10</v>
      </c>
      <c r="U9" s="3" t="s">
        <v>11</v>
      </c>
      <c r="V9" s="3" t="s">
        <v>12</v>
      </c>
      <c r="W9" s="7">
        <f t="shared" si="0"/>
        <v>40000</v>
      </c>
      <c r="X9" s="3" t="s">
        <v>29</v>
      </c>
      <c r="Y9" s="3">
        <v>50</v>
      </c>
      <c r="Z9" s="3" t="s">
        <v>29</v>
      </c>
      <c r="AA9" s="3" t="s">
        <v>14</v>
      </c>
      <c r="AB9" s="7">
        <v>1</v>
      </c>
    </row>
    <row r="10" spans="1:28" ht="45" x14ac:dyDescent="0.25">
      <c r="A10" s="3">
        <v>2020</v>
      </c>
      <c r="B10" s="3" t="s">
        <v>10</v>
      </c>
      <c r="C10" s="3" t="s">
        <v>11</v>
      </c>
      <c r="D10" s="3" t="s">
        <v>30</v>
      </c>
      <c r="E10" s="3">
        <v>135000</v>
      </c>
      <c r="F10" s="3" t="s">
        <v>25</v>
      </c>
      <c r="G10" s="3">
        <v>100</v>
      </c>
      <c r="H10" s="3" t="s">
        <v>25</v>
      </c>
      <c r="I10" s="3" t="s">
        <v>14</v>
      </c>
      <c r="J10" s="7">
        <v>1</v>
      </c>
      <c r="L10" s="3">
        <v>2020</v>
      </c>
      <c r="M10" s="3" t="s">
        <v>10</v>
      </c>
      <c r="N10" s="3" t="s">
        <v>30</v>
      </c>
      <c r="O10" s="3">
        <v>135000</v>
      </c>
      <c r="P10" s="7">
        <v>1</v>
      </c>
      <c r="S10" s="3">
        <v>2020</v>
      </c>
      <c r="T10" s="3" t="s">
        <v>10</v>
      </c>
      <c r="U10" s="3" t="s">
        <v>11</v>
      </c>
      <c r="V10" s="3" t="s">
        <v>30</v>
      </c>
      <c r="W10" s="7">
        <f t="shared" si="0"/>
        <v>140000</v>
      </c>
      <c r="X10" s="3" t="s">
        <v>25</v>
      </c>
      <c r="Y10" s="3">
        <v>100</v>
      </c>
      <c r="Z10" s="3" t="s">
        <v>25</v>
      </c>
      <c r="AA10" s="3" t="s">
        <v>14</v>
      </c>
      <c r="AB10" s="7">
        <v>1</v>
      </c>
    </row>
    <row r="11" spans="1:28" ht="45" x14ac:dyDescent="0.25">
      <c r="A11" s="3">
        <v>2020</v>
      </c>
      <c r="B11" s="3" t="s">
        <v>15</v>
      </c>
      <c r="C11" s="3" t="s">
        <v>11</v>
      </c>
      <c r="D11" s="3" t="s">
        <v>31</v>
      </c>
      <c r="E11" s="3">
        <v>125000</v>
      </c>
      <c r="F11" s="3" t="s">
        <v>32</v>
      </c>
      <c r="G11" s="3">
        <v>50</v>
      </c>
      <c r="H11" s="3" t="s">
        <v>32</v>
      </c>
      <c r="I11" s="3" t="s">
        <v>18</v>
      </c>
      <c r="J11" s="7">
        <v>1</v>
      </c>
      <c r="L11" s="3">
        <v>2020</v>
      </c>
      <c r="M11" s="3" t="s">
        <v>15</v>
      </c>
      <c r="N11" s="3" t="s">
        <v>31</v>
      </c>
      <c r="O11" s="3">
        <v>125000</v>
      </c>
      <c r="P11" s="7">
        <v>1</v>
      </c>
      <c r="S11" s="3">
        <v>2020</v>
      </c>
      <c r="T11" s="3" t="s">
        <v>15</v>
      </c>
      <c r="U11" s="3" t="s">
        <v>11</v>
      </c>
      <c r="V11" s="3" t="s">
        <v>31</v>
      </c>
      <c r="W11" s="7">
        <f t="shared" si="0"/>
        <v>140000</v>
      </c>
      <c r="X11" s="3" t="s">
        <v>32</v>
      </c>
      <c r="Y11" s="3">
        <v>50</v>
      </c>
      <c r="Z11" s="3" t="s">
        <v>32</v>
      </c>
      <c r="AA11" s="3" t="s">
        <v>18</v>
      </c>
      <c r="AB11" s="7">
        <v>1</v>
      </c>
    </row>
    <row r="12" spans="1:28" ht="30" x14ac:dyDescent="0.25">
      <c r="A12" s="3">
        <v>2020</v>
      </c>
      <c r="B12" s="3" t="s">
        <v>26</v>
      </c>
      <c r="C12" s="3" t="s">
        <v>11</v>
      </c>
      <c r="D12" s="3" t="s">
        <v>12</v>
      </c>
      <c r="E12" s="3">
        <v>51321</v>
      </c>
      <c r="F12" s="3" t="s">
        <v>33</v>
      </c>
      <c r="G12" s="3">
        <v>0</v>
      </c>
      <c r="H12" s="3" t="s">
        <v>33</v>
      </c>
      <c r="I12" s="3" t="s">
        <v>18</v>
      </c>
      <c r="J12" s="7">
        <v>1</v>
      </c>
      <c r="L12" s="3">
        <v>2020</v>
      </c>
      <c r="M12" s="3" t="s">
        <v>26</v>
      </c>
      <c r="N12" s="3" t="s">
        <v>12</v>
      </c>
      <c r="O12" s="3">
        <v>51321</v>
      </c>
      <c r="P12" s="7">
        <v>1</v>
      </c>
      <c r="S12" s="3">
        <v>2020</v>
      </c>
      <c r="T12" s="3" t="s">
        <v>26</v>
      </c>
      <c r="U12" s="3" t="s">
        <v>11</v>
      </c>
      <c r="V12" s="3" t="s">
        <v>12</v>
      </c>
      <c r="W12" s="7">
        <f t="shared" si="0"/>
        <v>60000</v>
      </c>
      <c r="X12" s="3" t="s">
        <v>33</v>
      </c>
      <c r="Y12" s="3">
        <v>0</v>
      </c>
      <c r="Z12" s="3" t="s">
        <v>33</v>
      </c>
      <c r="AA12" s="3" t="s">
        <v>18</v>
      </c>
      <c r="AB12" s="7">
        <v>1</v>
      </c>
    </row>
    <row r="13" spans="1:28" ht="30" x14ac:dyDescent="0.25">
      <c r="A13" s="3">
        <v>2020</v>
      </c>
      <c r="B13" s="3" t="s">
        <v>10</v>
      </c>
      <c r="C13" s="3" t="s">
        <v>11</v>
      </c>
      <c r="D13" s="3" t="s">
        <v>12</v>
      </c>
      <c r="E13" s="3">
        <v>40481</v>
      </c>
      <c r="F13" s="3" t="s">
        <v>34</v>
      </c>
      <c r="G13" s="3">
        <v>0</v>
      </c>
      <c r="H13" s="3" t="s">
        <v>34</v>
      </c>
      <c r="I13" s="3" t="s">
        <v>14</v>
      </c>
      <c r="J13" s="7">
        <v>1</v>
      </c>
      <c r="L13" s="3">
        <v>2020</v>
      </c>
      <c r="M13" s="3" t="s">
        <v>10</v>
      </c>
      <c r="N13" s="3" t="s">
        <v>12</v>
      </c>
      <c r="O13" s="3">
        <v>40481</v>
      </c>
      <c r="P13" s="7">
        <v>1</v>
      </c>
      <c r="S13" s="3">
        <v>2020</v>
      </c>
      <c r="T13" s="3" t="s">
        <v>10</v>
      </c>
      <c r="U13" s="3" t="s">
        <v>11</v>
      </c>
      <c r="V13" s="3" t="s">
        <v>12</v>
      </c>
      <c r="W13" s="7">
        <f t="shared" si="0"/>
        <v>60000</v>
      </c>
      <c r="X13" s="3" t="s">
        <v>34</v>
      </c>
      <c r="Y13" s="3">
        <v>0</v>
      </c>
      <c r="Z13" s="3" t="s">
        <v>34</v>
      </c>
      <c r="AA13" s="3" t="s">
        <v>14</v>
      </c>
      <c r="AB13" s="7">
        <v>1</v>
      </c>
    </row>
    <row r="14" spans="1:28" ht="30" x14ac:dyDescent="0.25">
      <c r="A14" s="3">
        <v>2020</v>
      </c>
      <c r="B14" s="3" t="s">
        <v>26</v>
      </c>
      <c r="C14" s="3" t="s">
        <v>11</v>
      </c>
      <c r="D14" s="3" t="s">
        <v>12</v>
      </c>
      <c r="E14" s="3">
        <v>39916</v>
      </c>
      <c r="F14" s="3" t="s">
        <v>33</v>
      </c>
      <c r="G14" s="3">
        <v>0</v>
      </c>
      <c r="H14" s="3" t="s">
        <v>33</v>
      </c>
      <c r="I14" s="3" t="s">
        <v>21</v>
      </c>
      <c r="J14" s="7">
        <v>1</v>
      </c>
      <c r="L14" s="3">
        <v>2020</v>
      </c>
      <c r="M14" s="3" t="s">
        <v>26</v>
      </c>
      <c r="N14" s="3" t="s">
        <v>12</v>
      </c>
      <c r="O14" s="3">
        <v>39916</v>
      </c>
      <c r="P14" s="7">
        <v>1</v>
      </c>
      <c r="S14" s="3">
        <v>2020</v>
      </c>
      <c r="T14" s="3" t="s">
        <v>26</v>
      </c>
      <c r="U14" s="3" t="s">
        <v>11</v>
      </c>
      <c r="V14" s="3" t="s">
        <v>12</v>
      </c>
      <c r="W14" s="7">
        <f t="shared" si="0"/>
        <v>40000</v>
      </c>
      <c r="X14" s="3" t="s">
        <v>33</v>
      </c>
      <c r="Y14" s="3">
        <v>0</v>
      </c>
      <c r="Z14" s="3" t="s">
        <v>33</v>
      </c>
      <c r="AA14" s="3" t="s">
        <v>21</v>
      </c>
      <c r="AB14" s="7">
        <v>1</v>
      </c>
    </row>
    <row r="15" spans="1:28" ht="45" x14ac:dyDescent="0.25">
      <c r="A15" s="3">
        <v>2020</v>
      </c>
      <c r="B15" s="3" t="s">
        <v>10</v>
      </c>
      <c r="C15" s="3" t="s">
        <v>11</v>
      </c>
      <c r="D15" s="3" t="s">
        <v>35</v>
      </c>
      <c r="E15" s="3">
        <v>87000</v>
      </c>
      <c r="F15" s="3" t="s">
        <v>25</v>
      </c>
      <c r="G15" s="3">
        <v>100</v>
      </c>
      <c r="H15" s="3" t="s">
        <v>25</v>
      </c>
      <c r="I15" s="3" t="s">
        <v>14</v>
      </c>
      <c r="J15" s="7">
        <v>1</v>
      </c>
      <c r="L15" s="3">
        <v>2020</v>
      </c>
      <c r="M15" s="3" t="s">
        <v>10</v>
      </c>
      <c r="N15" s="3" t="s">
        <v>35</v>
      </c>
      <c r="O15" s="3">
        <v>87000</v>
      </c>
      <c r="P15" s="7">
        <v>1</v>
      </c>
      <c r="S15" s="3">
        <v>2020</v>
      </c>
      <c r="T15" s="3" t="s">
        <v>10</v>
      </c>
      <c r="U15" s="3" t="s">
        <v>11</v>
      </c>
      <c r="V15" s="3" t="s">
        <v>35</v>
      </c>
      <c r="W15" s="7">
        <f t="shared" si="0"/>
        <v>100000</v>
      </c>
      <c r="X15" s="3" t="s">
        <v>25</v>
      </c>
      <c r="Y15" s="3">
        <v>100</v>
      </c>
      <c r="Z15" s="3" t="s">
        <v>25</v>
      </c>
      <c r="AA15" s="3" t="s">
        <v>14</v>
      </c>
      <c r="AB15" s="7">
        <v>1</v>
      </c>
    </row>
    <row r="16" spans="1:28" ht="30" x14ac:dyDescent="0.25">
      <c r="A16" s="3">
        <v>2020</v>
      </c>
      <c r="B16" s="3" t="s">
        <v>10</v>
      </c>
      <c r="C16" s="3" t="s">
        <v>11</v>
      </c>
      <c r="D16" s="3" t="s">
        <v>27</v>
      </c>
      <c r="E16" s="3">
        <v>85000</v>
      </c>
      <c r="F16" s="3" t="s">
        <v>25</v>
      </c>
      <c r="G16" s="3">
        <v>100</v>
      </c>
      <c r="H16" s="3" t="s">
        <v>25</v>
      </c>
      <c r="I16" s="3" t="s">
        <v>14</v>
      </c>
      <c r="J16" s="7">
        <v>1</v>
      </c>
      <c r="L16" s="3">
        <v>2020</v>
      </c>
      <c r="M16" s="3" t="s">
        <v>10</v>
      </c>
      <c r="N16" s="3" t="s">
        <v>27</v>
      </c>
      <c r="O16" s="3">
        <v>85000</v>
      </c>
      <c r="P16" s="7">
        <v>1</v>
      </c>
      <c r="S16" s="3">
        <v>2020</v>
      </c>
      <c r="T16" s="3" t="s">
        <v>10</v>
      </c>
      <c r="U16" s="3" t="s">
        <v>11</v>
      </c>
      <c r="V16" s="3" t="s">
        <v>27</v>
      </c>
      <c r="W16" s="7">
        <f t="shared" si="0"/>
        <v>100000</v>
      </c>
      <c r="X16" s="3" t="s">
        <v>25</v>
      </c>
      <c r="Y16" s="3">
        <v>100</v>
      </c>
      <c r="Z16" s="3" t="s">
        <v>25</v>
      </c>
      <c r="AA16" s="3" t="s">
        <v>14</v>
      </c>
      <c r="AB16" s="7">
        <v>1</v>
      </c>
    </row>
    <row r="17" spans="1:28" ht="30" x14ac:dyDescent="0.25">
      <c r="A17" s="3">
        <v>2020</v>
      </c>
      <c r="B17" s="3" t="s">
        <v>10</v>
      </c>
      <c r="C17" s="3" t="s">
        <v>11</v>
      </c>
      <c r="D17" s="3" t="s">
        <v>27</v>
      </c>
      <c r="E17" s="3">
        <v>8000</v>
      </c>
      <c r="F17" s="3" t="s">
        <v>36</v>
      </c>
      <c r="G17" s="3">
        <v>50</v>
      </c>
      <c r="H17" s="3" t="s">
        <v>36</v>
      </c>
      <c r="I17" s="3" t="s">
        <v>14</v>
      </c>
      <c r="J17" s="7">
        <v>1</v>
      </c>
      <c r="L17" s="3">
        <v>2020</v>
      </c>
      <c r="M17" s="3" t="s">
        <v>10</v>
      </c>
      <c r="N17" s="3" t="s">
        <v>27</v>
      </c>
      <c r="O17" s="3">
        <v>8000</v>
      </c>
      <c r="P17" s="7">
        <v>1</v>
      </c>
      <c r="S17" s="3">
        <v>2020</v>
      </c>
      <c r="T17" s="3" t="s">
        <v>10</v>
      </c>
      <c r="U17" s="3" t="s">
        <v>11</v>
      </c>
      <c r="V17" s="3" t="s">
        <v>27</v>
      </c>
      <c r="W17" s="7">
        <f t="shared" si="0"/>
        <v>20000</v>
      </c>
      <c r="X17" s="3" t="s">
        <v>36</v>
      </c>
      <c r="Y17" s="3">
        <v>50</v>
      </c>
      <c r="Z17" s="3" t="s">
        <v>36</v>
      </c>
      <c r="AA17" s="3" t="s">
        <v>14</v>
      </c>
      <c r="AB17" s="7">
        <v>1</v>
      </c>
    </row>
    <row r="18" spans="1:28" ht="30" x14ac:dyDescent="0.25">
      <c r="A18" s="3">
        <v>2020</v>
      </c>
      <c r="B18" s="3" t="s">
        <v>26</v>
      </c>
      <c r="C18" s="3" t="s">
        <v>11</v>
      </c>
      <c r="D18" s="3" t="s">
        <v>37</v>
      </c>
      <c r="E18" s="3">
        <v>41689</v>
      </c>
      <c r="F18" s="3" t="s">
        <v>17</v>
      </c>
      <c r="G18" s="3">
        <v>100</v>
      </c>
      <c r="H18" s="3" t="s">
        <v>17</v>
      </c>
      <c r="I18" s="3" t="s">
        <v>18</v>
      </c>
      <c r="J18" s="7">
        <v>1</v>
      </c>
      <c r="L18" s="3">
        <v>2020</v>
      </c>
      <c r="M18" s="3" t="s">
        <v>26</v>
      </c>
      <c r="N18" s="3" t="s">
        <v>37</v>
      </c>
      <c r="O18" s="3">
        <v>41689</v>
      </c>
      <c r="P18" s="7">
        <v>1</v>
      </c>
      <c r="S18" s="3">
        <v>2020</v>
      </c>
      <c r="T18" s="3" t="s">
        <v>26</v>
      </c>
      <c r="U18" s="3" t="s">
        <v>11</v>
      </c>
      <c r="V18" s="3" t="s">
        <v>37</v>
      </c>
      <c r="W18" s="7">
        <f t="shared" si="0"/>
        <v>60000</v>
      </c>
      <c r="X18" s="3" t="s">
        <v>17</v>
      </c>
      <c r="Y18" s="3">
        <v>100</v>
      </c>
      <c r="Z18" s="3" t="s">
        <v>17</v>
      </c>
      <c r="AA18" s="3" t="s">
        <v>18</v>
      </c>
      <c r="AB18" s="7">
        <v>1</v>
      </c>
    </row>
    <row r="19" spans="1:28" ht="30" x14ac:dyDescent="0.25">
      <c r="A19" s="3">
        <v>2020</v>
      </c>
      <c r="B19" s="3" t="s">
        <v>15</v>
      </c>
      <c r="C19" s="3" t="s">
        <v>11</v>
      </c>
      <c r="D19" s="3" t="s">
        <v>19</v>
      </c>
      <c r="E19" s="3">
        <v>114047</v>
      </c>
      <c r="F19" s="3" t="s">
        <v>38</v>
      </c>
      <c r="G19" s="3">
        <v>100</v>
      </c>
      <c r="H19" s="3" t="s">
        <v>20</v>
      </c>
      <c r="I19" s="3" t="s">
        <v>18</v>
      </c>
      <c r="J19" s="7">
        <v>1</v>
      </c>
      <c r="L19" s="3">
        <v>2020</v>
      </c>
      <c r="M19" s="3" t="s">
        <v>15</v>
      </c>
      <c r="N19" s="3" t="s">
        <v>19</v>
      </c>
      <c r="O19" s="3">
        <v>114047</v>
      </c>
      <c r="P19" s="7">
        <v>1</v>
      </c>
      <c r="S19" s="3">
        <v>2020</v>
      </c>
      <c r="T19" s="3" t="s">
        <v>15</v>
      </c>
      <c r="U19" s="3" t="s">
        <v>11</v>
      </c>
      <c r="V19" s="3" t="s">
        <v>19</v>
      </c>
      <c r="W19" s="7">
        <f t="shared" si="0"/>
        <v>120000</v>
      </c>
      <c r="X19" s="3" t="s">
        <v>38</v>
      </c>
      <c r="Y19" s="3">
        <v>100</v>
      </c>
      <c r="Z19" s="3" t="s">
        <v>20</v>
      </c>
      <c r="AA19" s="3" t="s">
        <v>18</v>
      </c>
      <c r="AB19" s="7">
        <v>1</v>
      </c>
    </row>
    <row r="20" spans="1:28" ht="60" x14ac:dyDescent="0.25">
      <c r="A20" s="3">
        <v>2020</v>
      </c>
      <c r="B20" s="3" t="s">
        <v>26</v>
      </c>
      <c r="C20" s="3" t="s">
        <v>11</v>
      </c>
      <c r="D20" s="3" t="s">
        <v>39</v>
      </c>
      <c r="E20" s="3">
        <v>5707</v>
      </c>
      <c r="F20" s="3" t="s">
        <v>34</v>
      </c>
      <c r="G20" s="3">
        <v>50</v>
      </c>
      <c r="H20" s="3" t="s">
        <v>34</v>
      </c>
      <c r="I20" s="3" t="s">
        <v>21</v>
      </c>
      <c r="J20" s="7">
        <v>1</v>
      </c>
      <c r="L20" s="3">
        <v>2020</v>
      </c>
      <c r="M20" s="3" t="s">
        <v>26</v>
      </c>
      <c r="N20" s="3" t="s">
        <v>39</v>
      </c>
      <c r="O20" s="3">
        <v>5707</v>
      </c>
      <c r="P20" s="7">
        <v>1</v>
      </c>
      <c r="S20" s="3">
        <v>2020</v>
      </c>
      <c r="T20" s="3" t="s">
        <v>26</v>
      </c>
      <c r="U20" s="3" t="s">
        <v>11</v>
      </c>
      <c r="V20" s="3" t="s">
        <v>39</v>
      </c>
      <c r="W20" s="7">
        <f t="shared" si="0"/>
        <v>20000</v>
      </c>
      <c r="X20" s="3" t="s">
        <v>34</v>
      </c>
      <c r="Y20" s="3">
        <v>50</v>
      </c>
      <c r="Z20" s="3" t="s">
        <v>34</v>
      </c>
      <c r="AA20" s="3" t="s">
        <v>21</v>
      </c>
      <c r="AB20" s="7">
        <v>1</v>
      </c>
    </row>
    <row r="21" spans="1:28" ht="45" x14ac:dyDescent="0.25">
      <c r="A21" s="3">
        <v>2020</v>
      </c>
      <c r="B21" s="3" t="s">
        <v>10</v>
      </c>
      <c r="C21" s="3" t="s">
        <v>11</v>
      </c>
      <c r="D21" s="3" t="s">
        <v>31</v>
      </c>
      <c r="E21" s="3">
        <v>56000</v>
      </c>
      <c r="F21" s="3" t="s">
        <v>40</v>
      </c>
      <c r="G21" s="3">
        <v>100</v>
      </c>
      <c r="H21" s="3" t="s">
        <v>25</v>
      </c>
      <c r="I21" s="3" t="s">
        <v>21</v>
      </c>
      <c r="J21" s="7">
        <v>1</v>
      </c>
      <c r="L21" s="3">
        <v>2020</v>
      </c>
      <c r="M21" s="3" t="s">
        <v>10</v>
      </c>
      <c r="N21" s="3" t="s">
        <v>31</v>
      </c>
      <c r="O21" s="3">
        <v>56000</v>
      </c>
      <c r="P21" s="7">
        <v>1</v>
      </c>
      <c r="S21" s="3">
        <v>2020</v>
      </c>
      <c r="T21" s="3" t="s">
        <v>10</v>
      </c>
      <c r="U21" s="3" t="s">
        <v>11</v>
      </c>
      <c r="V21" s="3" t="s">
        <v>31</v>
      </c>
      <c r="W21" s="7">
        <f t="shared" si="0"/>
        <v>60000</v>
      </c>
      <c r="X21" s="3" t="s">
        <v>40</v>
      </c>
      <c r="Y21" s="3">
        <v>100</v>
      </c>
      <c r="Z21" s="3" t="s">
        <v>25</v>
      </c>
      <c r="AA21" s="3" t="s">
        <v>21</v>
      </c>
      <c r="AB21" s="7">
        <v>1</v>
      </c>
    </row>
    <row r="22" spans="1:28" ht="45" x14ac:dyDescent="0.25">
      <c r="A22" s="3">
        <v>2020</v>
      </c>
      <c r="B22" s="3" t="s">
        <v>10</v>
      </c>
      <c r="C22" s="3" t="s">
        <v>11</v>
      </c>
      <c r="D22" s="3" t="s">
        <v>24</v>
      </c>
      <c r="E22" s="3">
        <v>43331</v>
      </c>
      <c r="F22" s="3" t="s">
        <v>41</v>
      </c>
      <c r="G22" s="3">
        <v>0</v>
      </c>
      <c r="H22" s="3" t="s">
        <v>41</v>
      </c>
      <c r="I22" s="3" t="s">
        <v>21</v>
      </c>
      <c r="J22" s="7">
        <v>1</v>
      </c>
      <c r="L22" s="3">
        <v>2020</v>
      </c>
      <c r="M22" s="3" t="s">
        <v>10</v>
      </c>
      <c r="N22" s="3" t="s">
        <v>24</v>
      </c>
      <c r="O22" s="3">
        <v>43331</v>
      </c>
      <c r="P22" s="7">
        <v>1</v>
      </c>
      <c r="S22" s="3">
        <v>2020</v>
      </c>
      <c r="T22" s="3" t="s">
        <v>10</v>
      </c>
      <c r="U22" s="3" t="s">
        <v>11</v>
      </c>
      <c r="V22" s="3" t="s">
        <v>24</v>
      </c>
      <c r="W22" s="7">
        <f t="shared" si="0"/>
        <v>60000</v>
      </c>
      <c r="X22" s="3" t="s">
        <v>41</v>
      </c>
      <c r="Y22" s="3">
        <v>0</v>
      </c>
      <c r="Z22" s="3" t="s">
        <v>41</v>
      </c>
      <c r="AA22" s="3" t="s">
        <v>21</v>
      </c>
      <c r="AB22" s="7">
        <v>1</v>
      </c>
    </row>
    <row r="23" spans="1:28" ht="45" x14ac:dyDescent="0.25">
      <c r="A23" s="3">
        <v>2020</v>
      </c>
      <c r="B23" s="3" t="s">
        <v>10</v>
      </c>
      <c r="C23" s="3" t="s">
        <v>11</v>
      </c>
      <c r="D23" s="3" t="s">
        <v>22</v>
      </c>
      <c r="E23" s="3">
        <v>6072</v>
      </c>
      <c r="F23" s="3" t="s">
        <v>34</v>
      </c>
      <c r="G23" s="3">
        <v>100</v>
      </c>
      <c r="H23" s="3" t="s">
        <v>34</v>
      </c>
      <c r="I23" s="3" t="s">
        <v>14</v>
      </c>
      <c r="J23" s="7">
        <v>1</v>
      </c>
      <c r="L23" s="3">
        <v>2020</v>
      </c>
      <c r="M23" s="3" t="s">
        <v>10</v>
      </c>
      <c r="N23" s="3" t="s">
        <v>22</v>
      </c>
      <c r="O23" s="3">
        <v>6072</v>
      </c>
      <c r="P23" s="7">
        <v>1</v>
      </c>
      <c r="S23" s="3">
        <v>2020</v>
      </c>
      <c r="T23" s="3" t="s">
        <v>10</v>
      </c>
      <c r="U23" s="3" t="s">
        <v>11</v>
      </c>
      <c r="V23" s="3" t="s">
        <v>22</v>
      </c>
      <c r="W23" s="7">
        <f t="shared" si="0"/>
        <v>20000</v>
      </c>
      <c r="X23" s="3" t="s">
        <v>34</v>
      </c>
      <c r="Y23" s="3">
        <v>100</v>
      </c>
      <c r="Z23" s="3" t="s">
        <v>34</v>
      </c>
      <c r="AA23" s="3" t="s">
        <v>14</v>
      </c>
      <c r="AB23" s="7">
        <v>1</v>
      </c>
    </row>
    <row r="24" spans="1:28" ht="30" x14ac:dyDescent="0.25">
      <c r="A24" s="3">
        <v>2020</v>
      </c>
      <c r="B24" s="3" t="s">
        <v>15</v>
      </c>
      <c r="C24" s="3" t="s">
        <v>11</v>
      </c>
      <c r="D24" s="3" t="s">
        <v>37</v>
      </c>
      <c r="E24" s="3">
        <v>47899</v>
      </c>
      <c r="F24" s="3" t="s">
        <v>42</v>
      </c>
      <c r="G24" s="3">
        <v>50</v>
      </c>
      <c r="H24" s="3" t="s">
        <v>42</v>
      </c>
      <c r="I24" s="3" t="s">
        <v>14</v>
      </c>
      <c r="J24" s="7">
        <v>1</v>
      </c>
      <c r="L24" s="3">
        <v>2020</v>
      </c>
      <c r="M24" s="3" t="s">
        <v>15</v>
      </c>
      <c r="N24" s="3" t="s">
        <v>37</v>
      </c>
      <c r="O24" s="3">
        <v>47899</v>
      </c>
      <c r="P24" s="7">
        <v>1</v>
      </c>
      <c r="S24" s="3">
        <v>2020</v>
      </c>
      <c r="T24" s="3" t="s">
        <v>15</v>
      </c>
      <c r="U24" s="3" t="s">
        <v>11</v>
      </c>
      <c r="V24" s="3" t="s">
        <v>37</v>
      </c>
      <c r="W24" s="7">
        <f t="shared" si="0"/>
        <v>60000</v>
      </c>
      <c r="X24" s="3" t="s">
        <v>42</v>
      </c>
      <c r="Y24" s="3">
        <v>50</v>
      </c>
      <c r="Z24" s="3" t="s">
        <v>42</v>
      </c>
      <c r="AA24" s="3" t="s">
        <v>14</v>
      </c>
      <c r="AB24" s="7">
        <v>1</v>
      </c>
    </row>
    <row r="25" spans="1:28" ht="30" x14ac:dyDescent="0.25">
      <c r="A25" s="3">
        <v>2020</v>
      </c>
      <c r="B25" s="3" t="s">
        <v>10</v>
      </c>
      <c r="C25" s="3" t="s">
        <v>11</v>
      </c>
      <c r="D25" s="3" t="s">
        <v>43</v>
      </c>
      <c r="E25" s="3">
        <v>98000</v>
      </c>
      <c r="F25" s="3" t="s">
        <v>25</v>
      </c>
      <c r="G25" s="3">
        <v>0</v>
      </c>
      <c r="H25" s="3" t="s">
        <v>25</v>
      </c>
      <c r="I25" s="3" t="s">
        <v>21</v>
      </c>
      <c r="J25" s="7">
        <v>1</v>
      </c>
      <c r="L25" s="3">
        <v>2020</v>
      </c>
      <c r="M25" s="3" t="s">
        <v>10</v>
      </c>
      <c r="N25" s="3" t="s">
        <v>43</v>
      </c>
      <c r="O25" s="3">
        <v>98000</v>
      </c>
      <c r="P25" s="7">
        <v>1</v>
      </c>
      <c r="S25" s="3">
        <v>2020</v>
      </c>
      <c r="T25" s="3" t="s">
        <v>10</v>
      </c>
      <c r="U25" s="3" t="s">
        <v>11</v>
      </c>
      <c r="V25" s="3" t="s">
        <v>43</v>
      </c>
      <c r="W25" s="7">
        <f t="shared" si="0"/>
        <v>100000</v>
      </c>
      <c r="X25" s="3" t="s">
        <v>25</v>
      </c>
      <c r="Y25" s="3">
        <v>0</v>
      </c>
      <c r="Z25" s="3" t="s">
        <v>25</v>
      </c>
      <c r="AA25" s="3" t="s">
        <v>21</v>
      </c>
      <c r="AB25" s="7">
        <v>1</v>
      </c>
    </row>
    <row r="26" spans="1:28" ht="45" x14ac:dyDescent="0.25">
      <c r="A26" s="3">
        <v>2020</v>
      </c>
      <c r="B26" s="3" t="s">
        <v>10</v>
      </c>
      <c r="C26" s="3" t="s">
        <v>11</v>
      </c>
      <c r="D26" s="3" t="s">
        <v>28</v>
      </c>
      <c r="E26" s="3">
        <v>115000</v>
      </c>
      <c r="F26" s="3" t="s">
        <v>44</v>
      </c>
      <c r="G26" s="3">
        <v>0</v>
      </c>
      <c r="H26" s="3" t="s">
        <v>44</v>
      </c>
      <c r="I26" s="3" t="s">
        <v>14</v>
      </c>
      <c r="J26" s="7">
        <v>1</v>
      </c>
      <c r="L26" s="3">
        <v>2020</v>
      </c>
      <c r="M26" s="3" t="s">
        <v>10</v>
      </c>
      <c r="N26" s="3" t="s">
        <v>28</v>
      </c>
      <c r="O26" s="3">
        <v>115000</v>
      </c>
      <c r="P26" s="7">
        <v>1</v>
      </c>
      <c r="S26" s="3">
        <v>2020</v>
      </c>
      <c r="T26" s="3" t="s">
        <v>10</v>
      </c>
      <c r="U26" s="3" t="s">
        <v>11</v>
      </c>
      <c r="V26" s="3" t="s">
        <v>28</v>
      </c>
      <c r="W26" s="7">
        <f t="shared" si="0"/>
        <v>120000</v>
      </c>
      <c r="X26" s="3" t="s">
        <v>44</v>
      </c>
      <c r="Y26" s="3">
        <v>0</v>
      </c>
      <c r="Z26" s="3" t="s">
        <v>44</v>
      </c>
      <c r="AA26" s="3" t="s">
        <v>14</v>
      </c>
      <c r="AB26" s="7">
        <v>1</v>
      </c>
    </row>
    <row r="27" spans="1:28" ht="45" x14ac:dyDescent="0.25">
      <c r="A27" s="3">
        <v>2020</v>
      </c>
      <c r="B27" s="3" t="s">
        <v>45</v>
      </c>
      <c r="C27" s="3" t="s">
        <v>11</v>
      </c>
      <c r="D27" s="3" t="s">
        <v>46</v>
      </c>
      <c r="E27" s="3">
        <v>325000</v>
      </c>
      <c r="F27" s="3" t="s">
        <v>25</v>
      </c>
      <c r="G27" s="3">
        <v>100</v>
      </c>
      <c r="H27" s="3" t="s">
        <v>25</v>
      </c>
      <c r="I27" s="3" t="s">
        <v>14</v>
      </c>
      <c r="J27" s="7">
        <v>1</v>
      </c>
      <c r="L27" s="3">
        <v>2020</v>
      </c>
      <c r="M27" s="3" t="s">
        <v>45</v>
      </c>
      <c r="N27" s="3" t="s">
        <v>46</v>
      </c>
      <c r="O27" s="3">
        <v>325000</v>
      </c>
      <c r="P27" s="7">
        <v>1</v>
      </c>
      <c r="S27" s="3">
        <v>2020</v>
      </c>
      <c r="T27" s="3" t="s">
        <v>45</v>
      </c>
      <c r="U27" s="3" t="s">
        <v>11</v>
      </c>
      <c r="V27" s="3" t="s">
        <v>46</v>
      </c>
      <c r="W27" s="7">
        <f t="shared" si="0"/>
        <v>340000</v>
      </c>
      <c r="X27" s="3" t="s">
        <v>25</v>
      </c>
      <c r="Y27" s="3">
        <v>100</v>
      </c>
      <c r="Z27" s="3" t="s">
        <v>25</v>
      </c>
      <c r="AA27" s="3" t="s">
        <v>14</v>
      </c>
      <c r="AB27" s="7">
        <v>1</v>
      </c>
    </row>
    <row r="28" spans="1:28" ht="30" x14ac:dyDescent="0.25">
      <c r="A28" s="3">
        <v>2020</v>
      </c>
      <c r="B28" s="3" t="s">
        <v>26</v>
      </c>
      <c r="C28" s="3" t="s">
        <v>11</v>
      </c>
      <c r="D28" s="3" t="s">
        <v>47</v>
      </c>
      <c r="E28" s="3">
        <v>42000</v>
      </c>
      <c r="F28" s="3" t="s">
        <v>48</v>
      </c>
      <c r="G28" s="3">
        <v>50</v>
      </c>
      <c r="H28" s="3" t="s">
        <v>48</v>
      </c>
      <c r="I28" s="3" t="s">
        <v>14</v>
      </c>
      <c r="J28" s="7">
        <v>1</v>
      </c>
      <c r="L28" s="3">
        <v>2020</v>
      </c>
      <c r="M28" s="3" t="s">
        <v>26</v>
      </c>
      <c r="N28" s="3" t="s">
        <v>47</v>
      </c>
      <c r="O28" s="3">
        <v>42000</v>
      </c>
      <c r="P28" s="7">
        <v>1</v>
      </c>
      <c r="S28" s="3">
        <v>2020</v>
      </c>
      <c r="T28" s="3" t="s">
        <v>26</v>
      </c>
      <c r="U28" s="3" t="s">
        <v>11</v>
      </c>
      <c r="V28" s="3" t="s">
        <v>47</v>
      </c>
      <c r="W28" s="7">
        <f t="shared" si="0"/>
        <v>60000</v>
      </c>
      <c r="X28" s="3" t="s">
        <v>48</v>
      </c>
      <c r="Y28" s="3">
        <v>50</v>
      </c>
      <c r="Z28" s="3" t="s">
        <v>48</v>
      </c>
      <c r="AA28" s="3" t="s">
        <v>14</v>
      </c>
      <c r="AB28" s="7">
        <v>1</v>
      </c>
    </row>
    <row r="29" spans="1:28" ht="30" x14ac:dyDescent="0.25">
      <c r="A29" s="3">
        <v>2020</v>
      </c>
      <c r="B29" s="3" t="s">
        <v>15</v>
      </c>
      <c r="C29" s="3" t="s">
        <v>11</v>
      </c>
      <c r="D29" s="3" t="s">
        <v>37</v>
      </c>
      <c r="E29" s="3">
        <v>33511</v>
      </c>
      <c r="F29" s="3" t="s">
        <v>49</v>
      </c>
      <c r="G29" s="3">
        <v>0</v>
      </c>
      <c r="H29" s="3" t="s">
        <v>49</v>
      </c>
      <c r="I29" s="3" t="s">
        <v>18</v>
      </c>
      <c r="J29" s="7">
        <v>1</v>
      </c>
      <c r="L29" s="3">
        <v>2020</v>
      </c>
      <c r="M29" s="3" t="s">
        <v>15</v>
      </c>
      <c r="N29" s="3" t="s">
        <v>37</v>
      </c>
      <c r="O29" s="3">
        <v>33511</v>
      </c>
      <c r="P29" s="7">
        <v>1</v>
      </c>
      <c r="S29" s="3">
        <v>2020</v>
      </c>
      <c r="T29" s="3" t="s">
        <v>15</v>
      </c>
      <c r="U29" s="3" t="s">
        <v>11</v>
      </c>
      <c r="V29" s="3" t="s">
        <v>37</v>
      </c>
      <c r="W29" s="7">
        <f t="shared" si="0"/>
        <v>40000</v>
      </c>
      <c r="X29" s="3" t="s">
        <v>49</v>
      </c>
      <c r="Y29" s="3">
        <v>0</v>
      </c>
      <c r="Z29" s="3" t="s">
        <v>49</v>
      </c>
      <c r="AA29" s="3" t="s">
        <v>18</v>
      </c>
      <c r="AB29" s="7">
        <v>1</v>
      </c>
    </row>
    <row r="30" spans="1:28" ht="45" x14ac:dyDescent="0.25">
      <c r="A30" s="3">
        <v>2020</v>
      </c>
      <c r="B30" s="3" t="s">
        <v>26</v>
      </c>
      <c r="C30" s="3" t="s">
        <v>50</v>
      </c>
      <c r="D30" s="3" t="s">
        <v>30</v>
      </c>
      <c r="E30" s="3">
        <v>100000</v>
      </c>
      <c r="F30" s="3" t="s">
        <v>25</v>
      </c>
      <c r="G30" s="3">
        <v>100</v>
      </c>
      <c r="H30" s="3" t="s">
        <v>25</v>
      </c>
      <c r="I30" s="3" t="s">
        <v>14</v>
      </c>
      <c r="J30" s="7">
        <v>1</v>
      </c>
      <c r="L30" s="3">
        <v>2020</v>
      </c>
      <c r="M30" s="3" t="s">
        <v>26</v>
      </c>
      <c r="N30" s="3" t="s">
        <v>30</v>
      </c>
      <c r="O30" s="3">
        <v>100000</v>
      </c>
      <c r="P30" s="7">
        <v>1</v>
      </c>
      <c r="S30" s="3">
        <v>2020</v>
      </c>
      <c r="T30" s="3" t="s">
        <v>26</v>
      </c>
      <c r="U30" s="3" t="s">
        <v>50</v>
      </c>
      <c r="V30" s="3" t="s">
        <v>30</v>
      </c>
      <c r="W30" s="7">
        <f t="shared" si="0"/>
        <v>100000</v>
      </c>
      <c r="X30" s="3" t="s">
        <v>25</v>
      </c>
      <c r="Y30" s="3">
        <v>100</v>
      </c>
      <c r="Z30" s="3" t="s">
        <v>25</v>
      </c>
      <c r="AA30" s="3" t="s">
        <v>14</v>
      </c>
      <c r="AB30" s="7">
        <v>1</v>
      </c>
    </row>
    <row r="31" spans="1:28" ht="45" x14ac:dyDescent="0.25">
      <c r="A31" s="3">
        <v>2020</v>
      </c>
      <c r="B31" s="3" t="s">
        <v>15</v>
      </c>
      <c r="C31" s="3" t="s">
        <v>11</v>
      </c>
      <c r="D31" s="3" t="s">
        <v>51</v>
      </c>
      <c r="E31" s="3">
        <v>117104</v>
      </c>
      <c r="F31" s="3" t="s">
        <v>52</v>
      </c>
      <c r="G31" s="3">
        <v>50</v>
      </c>
      <c r="H31" s="3" t="s">
        <v>52</v>
      </c>
      <c r="I31" s="3" t="s">
        <v>14</v>
      </c>
      <c r="J31" s="7">
        <v>1</v>
      </c>
      <c r="L31" s="3">
        <v>2020</v>
      </c>
      <c r="M31" s="3" t="s">
        <v>15</v>
      </c>
      <c r="N31" s="3" t="s">
        <v>51</v>
      </c>
      <c r="O31" s="3">
        <v>117104</v>
      </c>
      <c r="P31" s="7">
        <v>1</v>
      </c>
      <c r="S31" s="3">
        <v>2020</v>
      </c>
      <c r="T31" s="3" t="s">
        <v>15</v>
      </c>
      <c r="U31" s="3" t="s">
        <v>11</v>
      </c>
      <c r="V31" s="3" t="s">
        <v>51</v>
      </c>
      <c r="W31" s="7">
        <f t="shared" si="0"/>
        <v>120000</v>
      </c>
      <c r="X31" s="3" t="s">
        <v>52</v>
      </c>
      <c r="Y31" s="3">
        <v>50</v>
      </c>
      <c r="Z31" s="3" t="s">
        <v>52</v>
      </c>
      <c r="AA31" s="3" t="s">
        <v>14</v>
      </c>
      <c r="AB31" s="7">
        <v>1</v>
      </c>
    </row>
    <row r="32" spans="1:28" ht="60" x14ac:dyDescent="0.25">
      <c r="A32" s="3">
        <v>2020</v>
      </c>
      <c r="B32" s="3" t="s">
        <v>10</v>
      </c>
      <c r="C32" s="3" t="s">
        <v>11</v>
      </c>
      <c r="D32" s="3" t="s">
        <v>53</v>
      </c>
      <c r="E32" s="3">
        <v>59303</v>
      </c>
      <c r="F32" s="3" t="s">
        <v>13</v>
      </c>
      <c r="G32" s="3">
        <v>100</v>
      </c>
      <c r="H32" s="3" t="s">
        <v>13</v>
      </c>
      <c r="I32" s="3" t="s">
        <v>18</v>
      </c>
      <c r="J32" s="7">
        <v>1</v>
      </c>
      <c r="L32" s="3">
        <v>2020</v>
      </c>
      <c r="M32" s="3" t="s">
        <v>10</v>
      </c>
      <c r="N32" s="3" t="s">
        <v>53</v>
      </c>
      <c r="O32" s="3">
        <v>59303</v>
      </c>
      <c r="P32" s="7">
        <v>1</v>
      </c>
      <c r="S32" s="3">
        <v>2020</v>
      </c>
      <c r="T32" s="3" t="s">
        <v>10</v>
      </c>
      <c r="U32" s="3" t="s">
        <v>11</v>
      </c>
      <c r="V32" s="3" t="s">
        <v>53</v>
      </c>
      <c r="W32" s="7">
        <f t="shared" si="0"/>
        <v>60000</v>
      </c>
      <c r="X32" s="3" t="s">
        <v>13</v>
      </c>
      <c r="Y32" s="3">
        <v>100</v>
      </c>
      <c r="Z32" s="3" t="s">
        <v>13</v>
      </c>
      <c r="AA32" s="3" t="s">
        <v>18</v>
      </c>
      <c r="AB32" s="7">
        <v>1</v>
      </c>
    </row>
    <row r="33" spans="1:28" ht="30" x14ac:dyDescent="0.25">
      <c r="A33" s="3">
        <v>2020</v>
      </c>
      <c r="B33" s="3" t="s">
        <v>26</v>
      </c>
      <c r="C33" s="3" t="s">
        <v>11</v>
      </c>
      <c r="D33" s="3" t="s">
        <v>19</v>
      </c>
      <c r="E33" s="3">
        <v>70000</v>
      </c>
      <c r="F33" s="3" t="s">
        <v>25</v>
      </c>
      <c r="G33" s="3">
        <v>100</v>
      </c>
      <c r="H33" s="3" t="s">
        <v>25</v>
      </c>
      <c r="I33" s="3" t="s">
        <v>14</v>
      </c>
      <c r="J33" s="7">
        <v>1</v>
      </c>
      <c r="L33" s="3">
        <v>2020</v>
      </c>
      <c r="M33" s="3" t="s">
        <v>26</v>
      </c>
      <c r="N33" s="3" t="s">
        <v>19</v>
      </c>
      <c r="O33" s="3">
        <v>70000</v>
      </c>
      <c r="P33" s="7">
        <v>1</v>
      </c>
      <c r="S33" s="3">
        <v>2020</v>
      </c>
      <c r="T33" s="3" t="s">
        <v>26</v>
      </c>
      <c r="U33" s="3" t="s">
        <v>11</v>
      </c>
      <c r="V33" s="3" t="s">
        <v>19</v>
      </c>
      <c r="W33" s="7">
        <f t="shared" si="0"/>
        <v>80000</v>
      </c>
      <c r="X33" s="3" t="s">
        <v>25</v>
      </c>
      <c r="Y33" s="3">
        <v>100</v>
      </c>
      <c r="Z33" s="3" t="s">
        <v>25</v>
      </c>
      <c r="AA33" s="3" t="s">
        <v>14</v>
      </c>
      <c r="AB33" s="7">
        <v>1</v>
      </c>
    </row>
    <row r="34" spans="1:28" ht="30" x14ac:dyDescent="0.25">
      <c r="A34" s="3">
        <v>2020</v>
      </c>
      <c r="B34" s="3" t="s">
        <v>15</v>
      </c>
      <c r="C34" s="3" t="s">
        <v>11</v>
      </c>
      <c r="D34" s="3" t="s">
        <v>12</v>
      </c>
      <c r="E34" s="3">
        <v>68428</v>
      </c>
      <c r="F34" s="3" t="s">
        <v>42</v>
      </c>
      <c r="G34" s="3">
        <v>100</v>
      </c>
      <c r="H34" s="3" t="s">
        <v>25</v>
      </c>
      <c r="I34" s="3" t="s">
        <v>14</v>
      </c>
      <c r="J34" s="7">
        <v>1</v>
      </c>
      <c r="L34" s="3">
        <v>2020</v>
      </c>
      <c r="M34" s="3" t="s">
        <v>15</v>
      </c>
      <c r="N34" s="3" t="s">
        <v>12</v>
      </c>
      <c r="O34" s="3">
        <v>68428</v>
      </c>
      <c r="P34" s="7">
        <v>1</v>
      </c>
      <c r="S34" s="3">
        <v>2020</v>
      </c>
      <c r="T34" s="3" t="s">
        <v>15</v>
      </c>
      <c r="U34" s="3" t="s">
        <v>11</v>
      </c>
      <c r="V34" s="3" t="s">
        <v>12</v>
      </c>
      <c r="W34" s="7">
        <f t="shared" si="0"/>
        <v>80000</v>
      </c>
      <c r="X34" s="3" t="s">
        <v>42</v>
      </c>
      <c r="Y34" s="3">
        <v>100</v>
      </c>
      <c r="Z34" s="3" t="s">
        <v>25</v>
      </c>
      <c r="AA34" s="3" t="s">
        <v>14</v>
      </c>
      <c r="AB34" s="7">
        <v>1</v>
      </c>
    </row>
    <row r="35" spans="1:28" ht="30" x14ac:dyDescent="0.25">
      <c r="A35" s="3">
        <v>2020</v>
      </c>
      <c r="B35" s="3" t="s">
        <v>10</v>
      </c>
      <c r="C35" s="3" t="s">
        <v>11</v>
      </c>
      <c r="D35" s="3" t="s">
        <v>47</v>
      </c>
      <c r="E35" s="3">
        <v>450000</v>
      </c>
      <c r="F35" s="3" t="s">
        <v>25</v>
      </c>
      <c r="G35" s="3">
        <v>0</v>
      </c>
      <c r="H35" s="3" t="s">
        <v>25</v>
      </c>
      <c r="I35" s="3" t="s">
        <v>21</v>
      </c>
      <c r="J35" s="7">
        <v>1</v>
      </c>
      <c r="L35" s="3">
        <v>2020</v>
      </c>
      <c r="M35" s="3" t="s">
        <v>10</v>
      </c>
      <c r="N35" s="3" t="s">
        <v>47</v>
      </c>
      <c r="O35" s="3">
        <v>450000</v>
      </c>
      <c r="P35" s="7">
        <v>1</v>
      </c>
      <c r="S35" s="3">
        <v>2020</v>
      </c>
      <c r="T35" s="3" t="s">
        <v>10</v>
      </c>
      <c r="U35" s="3" t="s">
        <v>11</v>
      </c>
      <c r="V35" s="3" t="s">
        <v>47</v>
      </c>
      <c r="W35" s="7">
        <f t="shared" si="0"/>
        <v>460000</v>
      </c>
      <c r="X35" s="3" t="s">
        <v>25</v>
      </c>
      <c r="Y35" s="3">
        <v>0</v>
      </c>
      <c r="Z35" s="3" t="s">
        <v>25</v>
      </c>
      <c r="AA35" s="3" t="s">
        <v>21</v>
      </c>
      <c r="AB35" s="7">
        <v>1</v>
      </c>
    </row>
    <row r="36" spans="1:28" ht="30" x14ac:dyDescent="0.25">
      <c r="A36" s="3">
        <v>2020</v>
      </c>
      <c r="B36" s="3" t="s">
        <v>10</v>
      </c>
      <c r="C36" s="3" t="s">
        <v>11</v>
      </c>
      <c r="D36" s="3" t="s">
        <v>27</v>
      </c>
      <c r="E36" s="3">
        <v>46759</v>
      </c>
      <c r="F36" s="3" t="s">
        <v>33</v>
      </c>
      <c r="G36" s="3">
        <v>50</v>
      </c>
      <c r="H36" s="3" t="s">
        <v>33</v>
      </c>
      <c r="I36" s="3" t="s">
        <v>14</v>
      </c>
      <c r="J36" s="7">
        <v>1</v>
      </c>
      <c r="L36" s="3">
        <v>2020</v>
      </c>
      <c r="M36" s="3" t="s">
        <v>10</v>
      </c>
      <c r="N36" s="3" t="s">
        <v>27</v>
      </c>
      <c r="O36" s="3">
        <v>46759</v>
      </c>
      <c r="P36" s="7">
        <v>1</v>
      </c>
      <c r="S36" s="3">
        <v>2020</v>
      </c>
      <c r="T36" s="3" t="s">
        <v>10</v>
      </c>
      <c r="U36" s="3" t="s">
        <v>11</v>
      </c>
      <c r="V36" s="3" t="s">
        <v>27</v>
      </c>
      <c r="W36" s="7">
        <f t="shared" si="0"/>
        <v>60000</v>
      </c>
      <c r="X36" s="3" t="s">
        <v>33</v>
      </c>
      <c r="Y36" s="3">
        <v>50</v>
      </c>
      <c r="Z36" s="3" t="s">
        <v>33</v>
      </c>
      <c r="AA36" s="3" t="s">
        <v>14</v>
      </c>
      <c r="AB36" s="7">
        <v>1</v>
      </c>
    </row>
    <row r="37" spans="1:28" ht="30" x14ac:dyDescent="0.25">
      <c r="A37" s="3">
        <v>2020</v>
      </c>
      <c r="B37" s="3" t="s">
        <v>10</v>
      </c>
      <c r="C37" s="3" t="s">
        <v>11</v>
      </c>
      <c r="D37" s="3" t="s">
        <v>37</v>
      </c>
      <c r="E37" s="3">
        <v>74130</v>
      </c>
      <c r="F37" s="3" t="s">
        <v>54</v>
      </c>
      <c r="G37" s="3">
        <v>50</v>
      </c>
      <c r="H37" s="3" t="s">
        <v>54</v>
      </c>
      <c r="I37" s="3" t="s">
        <v>14</v>
      </c>
      <c r="J37" s="7">
        <v>1</v>
      </c>
      <c r="L37" s="3">
        <v>2020</v>
      </c>
      <c r="M37" s="3" t="s">
        <v>10</v>
      </c>
      <c r="N37" s="3" t="s">
        <v>37</v>
      </c>
      <c r="O37" s="3">
        <v>74130</v>
      </c>
      <c r="P37" s="7">
        <v>1</v>
      </c>
      <c r="S37" s="3">
        <v>2020</v>
      </c>
      <c r="T37" s="3" t="s">
        <v>10</v>
      </c>
      <c r="U37" s="3" t="s">
        <v>11</v>
      </c>
      <c r="V37" s="3" t="s">
        <v>37</v>
      </c>
      <c r="W37" s="7">
        <f t="shared" si="0"/>
        <v>80000</v>
      </c>
      <c r="X37" s="3" t="s">
        <v>54</v>
      </c>
      <c r="Y37" s="3">
        <v>50</v>
      </c>
      <c r="Z37" s="3" t="s">
        <v>54</v>
      </c>
      <c r="AA37" s="3" t="s">
        <v>14</v>
      </c>
      <c r="AB37" s="7">
        <v>1</v>
      </c>
    </row>
    <row r="38" spans="1:28" ht="60" x14ac:dyDescent="0.25">
      <c r="A38" s="3">
        <v>2020</v>
      </c>
      <c r="B38" s="3" t="s">
        <v>10</v>
      </c>
      <c r="C38" s="3" t="s">
        <v>11</v>
      </c>
      <c r="D38" s="3" t="s">
        <v>39</v>
      </c>
      <c r="E38" s="3">
        <v>103000</v>
      </c>
      <c r="F38" s="3" t="s">
        <v>25</v>
      </c>
      <c r="G38" s="3">
        <v>100</v>
      </c>
      <c r="H38" s="3" t="s">
        <v>25</v>
      </c>
      <c r="I38" s="3" t="s">
        <v>14</v>
      </c>
      <c r="J38" s="7">
        <v>1</v>
      </c>
      <c r="L38" s="3">
        <v>2020</v>
      </c>
      <c r="M38" s="3" t="s">
        <v>10</v>
      </c>
      <c r="N38" s="3" t="s">
        <v>39</v>
      </c>
      <c r="O38" s="3">
        <v>103000</v>
      </c>
      <c r="P38" s="7">
        <v>1</v>
      </c>
      <c r="S38" s="3">
        <v>2020</v>
      </c>
      <c r="T38" s="3" t="s">
        <v>10</v>
      </c>
      <c r="U38" s="3" t="s">
        <v>11</v>
      </c>
      <c r="V38" s="3" t="s">
        <v>39</v>
      </c>
      <c r="W38" s="7">
        <f t="shared" si="0"/>
        <v>120000</v>
      </c>
      <c r="X38" s="3" t="s">
        <v>25</v>
      </c>
      <c r="Y38" s="3">
        <v>100</v>
      </c>
      <c r="Z38" s="3" t="s">
        <v>25</v>
      </c>
      <c r="AA38" s="3" t="s">
        <v>14</v>
      </c>
      <c r="AB38" s="7">
        <v>1</v>
      </c>
    </row>
    <row r="39" spans="1:28" ht="45" x14ac:dyDescent="0.25">
      <c r="A39" s="3">
        <v>2020</v>
      </c>
      <c r="B39" s="3" t="s">
        <v>26</v>
      </c>
      <c r="C39" s="3" t="s">
        <v>11</v>
      </c>
      <c r="D39" s="3" t="s">
        <v>24</v>
      </c>
      <c r="E39" s="3">
        <v>250000</v>
      </c>
      <c r="F39" s="3" t="s">
        <v>25</v>
      </c>
      <c r="G39" s="3">
        <v>50</v>
      </c>
      <c r="H39" s="3" t="s">
        <v>25</v>
      </c>
      <c r="I39" s="3" t="s">
        <v>14</v>
      </c>
      <c r="J39" s="7">
        <v>1</v>
      </c>
      <c r="L39" s="3">
        <v>2020</v>
      </c>
      <c r="M39" s="3" t="s">
        <v>26</v>
      </c>
      <c r="N39" s="3" t="s">
        <v>24</v>
      </c>
      <c r="O39" s="3">
        <v>250000</v>
      </c>
      <c r="P39" s="7">
        <v>1</v>
      </c>
      <c r="S39" s="3">
        <v>2020</v>
      </c>
      <c r="T39" s="3" t="s">
        <v>26</v>
      </c>
      <c r="U39" s="3" t="s">
        <v>11</v>
      </c>
      <c r="V39" s="3" t="s">
        <v>24</v>
      </c>
      <c r="W39" s="7">
        <f t="shared" si="0"/>
        <v>260000</v>
      </c>
      <c r="X39" s="3" t="s">
        <v>25</v>
      </c>
      <c r="Y39" s="3">
        <v>50</v>
      </c>
      <c r="Z39" s="3" t="s">
        <v>25</v>
      </c>
      <c r="AA39" s="3" t="s">
        <v>14</v>
      </c>
      <c r="AB39" s="7">
        <v>1</v>
      </c>
    </row>
    <row r="40" spans="1:28" ht="30" x14ac:dyDescent="0.25">
      <c r="A40" s="3">
        <v>2020</v>
      </c>
      <c r="B40" s="3" t="s">
        <v>26</v>
      </c>
      <c r="C40" s="3" t="s">
        <v>11</v>
      </c>
      <c r="D40" s="3" t="s">
        <v>27</v>
      </c>
      <c r="E40" s="3">
        <v>10000</v>
      </c>
      <c r="F40" s="3" t="s">
        <v>55</v>
      </c>
      <c r="G40" s="3">
        <v>100</v>
      </c>
      <c r="H40" s="3" t="s">
        <v>55</v>
      </c>
      <c r="I40" s="3" t="s">
        <v>18</v>
      </c>
      <c r="J40" s="7">
        <v>1</v>
      </c>
      <c r="L40" s="3">
        <v>2020</v>
      </c>
      <c r="M40" s="3" t="s">
        <v>26</v>
      </c>
      <c r="N40" s="3" t="s">
        <v>27</v>
      </c>
      <c r="O40" s="3">
        <v>10000</v>
      </c>
      <c r="P40" s="7">
        <v>1</v>
      </c>
      <c r="S40" s="3">
        <v>2020</v>
      </c>
      <c r="T40" s="3" t="s">
        <v>26</v>
      </c>
      <c r="U40" s="3" t="s">
        <v>11</v>
      </c>
      <c r="V40" s="3" t="s">
        <v>27</v>
      </c>
      <c r="W40" s="7">
        <f t="shared" si="0"/>
        <v>20000</v>
      </c>
      <c r="X40" s="3" t="s">
        <v>55</v>
      </c>
      <c r="Y40" s="3">
        <v>100</v>
      </c>
      <c r="Z40" s="3" t="s">
        <v>55</v>
      </c>
      <c r="AA40" s="3" t="s">
        <v>18</v>
      </c>
      <c r="AB40" s="7">
        <v>1</v>
      </c>
    </row>
    <row r="41" spans="1:28" ht="45" x14ac:dyDescent="0.25">
      <c r="A41" s="3">
        <v>2020</v>
      </c>
      <c r="B41" s="3" t="s">
        <v>26</v>
      </c>
      <c r="C41" s="3" t="s">
        <v>11</v>
      </c>
      <c r="D41" s="3" t="s">
        <v>24</v>
      </c>
      <c r="E41" s="3">
        <v>138000</v>
      </c>
      <c r="F41" s="3" t="s">
        <v>25</v>
      </c>
      <c r="G41" s="3">
        <v>100</v>
      </c>
      <c r="H41" s="3" t="s">
        <v>25</v>
      </c>
      <c r="I41" s="3" t="s">
        <v>18</v>
      </c>
      <c r="J41" s="7">
        <v>1</v>
      </c>
      <c r="L41" s="3">
        <v>2020</v>
      </c>
      <c r="M41" s="3" t="s">
        <v>26</v>
      </c>
      <c r="N41" s="3" t="s">
        <v>24</v>
      </c>
      <c r="O41" s="3">
        <v>138000</v>
      </c>
      <c r="P41" s="7">
        <v>1</v>
      </c>
      <c r="S41" s="3">
        <v>2020</v>
      </c>
      <c r="T41" s="3" t="s">
        <v>26</v>
      </c>
      <c r="U41" s="3" t="s">
        <v>11</v>
      </c>
      <c r="V41" s="3" t="s">
        <v>24</v>
      </c>
      <c r="W41" s="7">
        <f t="shared" si="0"/>
        <v>140000</v>
      </c>
      <c r="X41" s="3" t="s">
        <v>25</v>
      </c>
      <c r="Y41" s="3">
        <v>100</v>
      </c>
      <c r="Z41" s="3" t="s">
        <v>25</v>
      </c>
      <c r="AA41" s="3" t="s">
        <v>18</v>
      </c>
      <c r="AB41" s="7">
        <v>1</v>
      </c>
    </row>
    <row r="42" spans="1:28" ht="30" x14ac:dyDescent="0.25">
      <c r="A42" s="3">
        <v>2020</v>
      </c>
      <c r="B42" s="3" t="s">
        <v>10</v>
      </c>
      <c r="C42" s="3" t="s">
        <v>11</v>
      </c>
      <c r="D42" s="3" t="s">
        <v>12</v>
      </c>
      <c r="E42" s="3">
        <v>45760</v>
      </c>
      <c r="F42" s="3" t="s">
        <v>56</v>
      </c>
      <c r="G42" s="3">
        <v>100</v>
      </c>
      <c r="H42" s="3" t="s">
        <v>25</v>
      </c>
      <c r="I42" s="3" t="s">
        <v>18</v>
      </c>
      <c r="J42" s="7">
        <v>1</v>
      </c>
      <c r="L42" s="3">
        <v>2020</v>
      </c>
      <c r="M42" s="3" t="s">
        <v>10</v>
      </c>
      <c r="N42" s="3" t="s">
        <v>12</v>
      </c>
      <c r="O42" s="3">
        <v>45760</v>
      </c>
      <c r="P42" s="7">
        <v>1</v>
      </c>
      <c r="S42" s="3">
        <v>2020</v>
      </c>
      <c r="T42" s="3" t="s">
        <v>10</v>
      </c>
      <c r="U42" s="3" t="s">
        <v>11</v>
      </c>
      <c r="V42" s="3" t="s">
        <v>12</v>
      </c>
      <c r="W42" s="7">
        <f t="shared" si="0"/>
        <v>60000</v>
      </c>
      <c r="X42" s="3" t="s">
        <v>56</v>
      </c>
      <c r="Y42" s="3">
        <v>100</v>
      </c>
      <c r="Z42" s="3" t="s">
        <v>25</v>
      </c>
      <c r="AA42" s="3" t="s">
        <v>18</v>
      </c>
      <c r="AB42" s="7">
        <v>1</v>
      </c>
    </row>
    <row r="43" spans="1:28" ht="60" x14ac:dyDescent="0.25">
      <c r="A43" s="3">
        <v>2020</v>
      </c>
      <c r="B43" s="3" t="s">
        <v>45</v>
      </c>
      <c r="C43" s="3" t="s">
        <v>11</v>
      </c>
      <c r="D43" s="3" t="s">
        <v>53</v>
      </c>
      <c r="E43" s="3">
        <v>79833</v>
      </c>
      <c r="F43" s="3" t="s">
        <v>57</v>
      </c>
      <c r="G43" s="3">
        <v>50</v>
      </c>
      <c r="H43" s="3" t="s">
        <v>57</v>
      </c>
      <c r="I43" s="3" t="s">
        <v>14</v>
      </c>
      <c r="J43" s="7">
        <v>1</v>
      </c>
      <c r="L43" s="3">
        <v>2020</v>
      </c>
      <c r="M43" s="3" t="s">
        <v>45</v>
      </c>
      <c r="N43" s="3" t="s">
        <v>53</v>
      </c>
      <c r="O43" s="3">
        <v>79833</v>
      </c>
      <c r="P43" s="7">
        <v>1</v>
      </c>
      <c r="S43" s="3">
        <v>2020</v>
      </c>
      <c r="T43" s="3" t="s">
        <v>45</v>
      </c>
      <c r="U43" s="3" t="s">
        <v>11</v>
      </c>
      <c r="V43" s="3" t="s">
        <v>53</v>
      </c>
      <c r="W43" s="7">
        <f t="shared" si="0"/>
        <v>80000</v>
      </c>
      <c r="X43" s="3" t="s">
        <v>57</v>
      </c>
      <c r="Y43" s="3">
        <v>50</v>
      </c>
      <c r="Z43" s="3" t="s">
        <v>57</v>
      </c>
      <c r="AA43" s="3" t="s">
        <v>14</v>
      </c>
      <c r="AB43" s="7">
        <v>1</v>
      </c>
    </row>
    <row r="44" spans="1:28" ht="75" x14ac:dyDescent="0.25">
      <c r="A44" s="3">
        <v>2020</v>
      </c>
      <c r="B44" s="3" t="s">
        <v>10</v>
      </c>
      <c r="C44" s="3" t="s">
        <v>11</v>
      </c>
      <c r="D44" s="3" t="s">
        <v>58</v>
      </c>
      <c r="E44" s="3">
        <v>50180</v>
      </c>
      <c r="F44" s="3" t="s">
        <v>40</v>
      </c>
      <c r="G44" s="3">
        <v>0</v>
      </c>
      <c r="H44" s="3" t="s">
        <v>40</v>
      </c>
      <c r="I44" s="3" t="s">
        <v>21</v>
      </c>
      <c r="J44" s="7">
        <v>1</v>
      </c>
      <c r="L44" s="3">
        <v>2020</v>
      </c>
      <c r="M44" s="3" t="s">
        <v>10</v>
      </c>
      <c r="N44" s="3" t="s">
        <v>58</v>
      </c>
      <c r="O44" s="3">
        <v>50180</v>
      </c>
      <c r="P44" s="7">
        <v>1</v>
      </c>
      <c r="S44" s="3">
        <v>2020</v>
      </c>
      <c r="T44" s="3" t="s">
        <v>10</v>
      </c>
      <c r="U44" s="3" t="s">
        <v>11</v>
      </c>
      <c r="V44" s="3" t="s">
        <v>58</v>
      </c>
      <c r="W44" s="7">
        <f t="shared" si="0"/>
        <v>60000</v>
      </c>
      <c r="X44" s="3" t="s">
        <v>40</v>
      </c>
      <c r="Y44" s="3">
        <v>0</v>
      </c>
      <c r="Z44" s="3" t="s">
        <v>40</v>
      </c>
      <c r="AA44" s="3" t="s">
        <v>21</v>
      </c>
      <c r="AB44" s="7">
        <v>1</v>
      </c>
    </row>
    <row r="45" spans="1:28" ht="30" x14ac:dyDescent="0.25">
      <c r="A45" s="3">
        <v>2020</v>
      </c>
      <c r="B45" s="3" t="s">
        <v>10</v>
      </c>
      <c r="C45" s="3" t="s">
        <v>11</v>
      </c>
      <c r="D45" s="3" t="s">
        <v>37</v>
      </c>
      <c r="E45" s="3">
        <v>106000</v>
      </c>
      <c r="F45" s="3" t="s">
        <v>25</v>
      </c>
      <c r="G45" s="3">
        <v>100</v>
      </c>
      <c r="H45" s="3" t="s">
        <v>25</v>
      </c>
      <c r="I45" s="3" t="s">
        <v>14</v>
      </c>
      <c r="J45" s="7">
        <v>1</v>
      </c>
      <c r="L45" s="3">
        <v>2020</v>
      </c>
      <c r="M45" s="3" t="s">
        <v>10</v>
      </c>
      <c r="N45" s="3" t="s">
        <v>37</v>
      </c>
      <c r="O45" s="3">
        <v>106000</v>
      </c>
      <c r="P45" s="7">
        <v>1</v>
      </c>
      <c r="S45" s="3">
        <v>2020</v>
      </c>
      <c r="T45" s="3" t="s">
        <v>10</v>
      </c>
      <c r="U45" s="3" t="s">
        <v>11</v>
      </c>
      <c r="V45" s="3" t="s">
        <v>37</v>
      </c>
      <c r="W45" s="7">
        <f t="shared" si="0"/>
        <v>120000</v>
      </c>
      <c r="X45" s="3" t="s">
        <v>25</v>
      </c>
      <c r="Y45" s="3">
        <v>100</v>
      </c>
      <c r="Z45" s="3" t="s">
        <v>25</v>
      </c>
      <c r="AA45" s="3" t="s">
        <v>14</v>
      </c>
      <c r="AB45" s="7">
        <v>1</v>
      </c>
    </row>
    <row r="46" spans="1:28" ht="30" x14ac:dyDescent="0.25">
      <c r="A46" s="3">
        <v>2020</v>
      </c>
      <c r="B46" s="3" t="s">
        <v>10</v>
      </c>
      <c r="C46" s="3" t="s">
        <v>11</v>
      </c>
      <c r="D46" s="3" t="s">
        <v>37</v>
      </c>
      <c r="E46" s="3">
        <v>112872</v>
      </c>
      <c r="F46" s="3" t="s">
        <v>20</v>
      </c>
      <c r="G46" s="3">
        <v>50</v>
      </c>
      <c r="H46" s="3" t="s">
        <v>20</v>
      </c>
      <c r="I46" s="3" t="s">
        <v>14</v>
      </c>
      <c r="J46" s="7">
        <v>1</v>
      </c>
      <c r="L46" s="3">
        <v>2020</v>
      </c>
      <c r="M46" s="3" t="s">
        <v>10</v>
      </c>
      <c r="N46" s="3" t="s">
        <v>37</v>
      </c>
      <c r="O46" s="3">
        <v>112872</v>
      </c>
      <c r="P46" s="7">
        <v>1</v>
      </c>
      <c r="S46" s="3">
        <v>2020</v>
      </c>
      <c r="T46" s="3" t="s">
        <v>10</v>
      </c>
      <c r="U46" s="3" t="s">
        <v>11</v>
      </c>
      <c r="V46" s="3" t="s">
        <v>37</v>
      </c>
      <c r="W46" s="7">
        <f t="shared" si="0"/>
        <v>120000</v>
      </c>
      <c r="X46" s="3" t="s">
        <v>20</v>
      </c>
      <c r="Y46" s="3">
        <v>50</v>
      </c>
      <c r="Z46" s="3" t="s">
        <v>20</v>
      </c>
      <c r="AA46" s="3" t="s">
        <v>14</v>
      </c>
      <c r="AB46" s="7">
        <v>1</v>
      </c>
    </row>
    <row r="47" spans="1:28" ht="45" x14ac:dyDescent="0.25">
      <c r="A47" s="3">
        <v>2020</v>
      </c>
      <c r="B47" s="3" t="s">
        <v>26</v>
      </c>
      <c r="C47" s="3" t="s">
        <v>40</v>
      </c>
      <c r="D47" s="3" t="s">
        <v>24</v>
      </c>
      <c r="E47" s="3">
        <v>15966</v>
      </c>
      <c r="F47" s="3" t="s">
        <v>13</v>
      </c>
      <c r="G47" s="3">
        <v>100</v>
      </c>
      <c r="H47" s="3" t="s">
        <v>13</v>
      </c>
      <c r="I47" s="3" t="s">
        <v>18</v>
      </c>
      <c r="J47" s="7">
        <v>1</v>
      </c>
      <c r="L47" s="3">
        <v>2020</v>
      </c>
      <c r="M47" s="3" t="s">
        <v>26</v>
      </c>
      <c r="N47" s="3" t="s">
        <v>24</v>
      </c>
      <c r="O47" s="3">
        <v>15966</v>
      </c>
      <c r="P47" s="7">
        <v>1</v>
      </c>
      <c r="S47" s="3">
        <v>2020</v>
      </c>
      <c r="T47" s="3" t="s">
        <v>26</v>
      </c>
      <c r="U47" s="3" t="s">
        <v>40</v>
      </c>
      <c r="V47" s="3" t="s">
        <v>24</v>
      </c>
      <c r="W47" s="7">
        <f t="shared" si="0"/>
        <v>20000</v>
      </c>
      <c r="X47" s="3" t="s">
        <v>13</v>
      </c>
      <c r="Y47" s="3">
        <v>100</v>
      </c>
      <c r="Z47" s="3" t="s">
        <v>13</v>
      </c>
      <c r="AA47" s="3" t="s">
        <v>18</v>
      </c>
      <c r="AB47" s="7">
        <v>1</v>
      </c>
    </row>
    <row r="48" spans="1:28" ht="30" x14ac:dyDescent="0.25">
      <c r="A48" s="3">
        <v>2020</v>
      </c>
      <c r="B48" s="3" t="s">
        <v>10</v>
      </c>
      <c r="C48" s="3" t="s">
        <v>11</v>
      </c>
      <c r="D48" s="3" t="s">
        <v>12</v>
      </c>
      <c r="E48" s="3">
        <v>76958</v>
      </c>
      <c r="F48" s="3" t="s">
        <v>20</v>
      </c>
      <c r="G48" s="3">
        <v>100</v>
      </c>
      <c r="H48" s="3" t="s">
        <v>20</v>
      </c>
      <c r="I48" s="3" t="s">
        <v>18</v>
      </c>
      <c r="J48" s="7">
        <v>1</v>
      </c>
      <c r="L48" s="3">
        <v>2020</v>
      </c>
      <c r="M48" s="3" t="s">
        <v>10</v>
      </c>
      <c r="N48" s="3" t="s">
        <v>12</v>
      </c>
      <c r="O48" s="3">
        <v>76958</v>
      </c>
      <c r="P48" s="7">
        <v>1</v>
      </c>
      <c r="S48" s="3">
        <v>2020</v>
      </c>
      <c r="T48" s="3" t="s">
        <v>10</v>
      </c>
      <c r="U48" s="3" t="s">
        <v>11</v>
      </c>
      <c r="V48" s="3" t="s">
        <v>12</v>
      </c>
      <c r="W48" s="7">
        <f t="shared" si="0"/>
        <v>80000</v>
      </c>
      <c r="X48" s="3" t="s">
        <v>20</v>
      </c>
      <c r="Y48" s="3">
        <v>100</v>
      </c>
      <c r="Z48" s="3" t="s">
        <v>20</v>
      </c>
      <c r="AA48" s="3" t="s">
        <v>18</v>
      </c>
      <c r="AB48" s="7">
        <v>1</v>
      </c>
    </row>
    <row r="49" spans="1:28" ht="30" x14ac:dyDescent="0.25">
      <c r="A49" s="3">
        <v>2020</v>
      </c>
      <c r="B49" s="3" t="s">
        <v>15</v>
      </c>
      <c r="C49" s="3" t="s">
        <v>11</v>
      </c>
      <c r="D49" s="3" t="s">
        <v>37</v>
      </c>
      <c r="E49" s="3">
        <v>188000</v>
      </c>
      <c r="F49" s="3" t="s">
        <v>25</v>
      </c>
      <c r="G49" s="3">
        <v>100</v>
      </c>
      <c r="H49" s="3" t="s">
        <v>25</v>
      </c>
      <c r="I49" s="3" t="s">
        <v>14</v>
      </c>
      <c r="J49" s="7">
        <v>1</v>
      </c>
      <c r="L49" s="3">
        <v>2020</v>
      </c>
      <c r="M49" s="3" t="s">
        <v>15</v>
      </c>
      <c r="N49" s="3" t="s">
        <v>37</v>
      </c>
      <c r="O49" s="3">
        <v>188000</v>
      </c>
      <c r="P49" s="7">
        <v>1</v>
      </c>
      <c r="S49" s="3">
        <v>2020</v>
      </c>
      <c r="T49" s="3" t="s">
        <v>15</v>
      </c>
      <c r="U49" s="3" t="s">
        <v>11</v>
      </c>
      <c r="V49" s="3" t="s">
        <v>37</v>
      </c>
      <c r="W49" s="7">
        <f t="shared" si="0"/>
        <v>200000</v>
      </c>
      <c r="X49" s="3" t="s">
        <v>25</v>
      </c>
      <c r="Y49" s="3">
        <v>100</v>
      </c>
      <c r="Z49" s="3" t="s">
        <v>25</v>
      </c>
      <c r="AA49" s="3" t="s">
        <v>14</v>
      </c>
      <c r="AB49" s="7">
        <v>1</v>
      </c>
    </row>
    <row r="50" spans="1:28" ht="30" x14ac:dyDescent="0.25">
      <c r="A50" s="3">
        <v>2020</v>
      </c>
      <c r="B50" s="3" t="s">
        <v>10</v>
      </c>
      <c r="C50" s="3" t="s">
        <v>11</v>
      </c>
      <c r="D50" s="3" t="s">
        <v>12</v>
      </c>
      <c r="E50" s="3">
        <v>105000</v>
      </c>
      <c r="F50" s="3" t="s">
        <v>25</v>
      </c>
      <c r="G50" s="3">
        <v>100</v>
      </c>
      <c r="H50" s="3" t="s">
        <v>25</v>
      </c>
      <c r="I50" s="3" t="s">
        <v>14</v>
      </c>
      <c r="J50" s="7">
        <v>1</v>
      </c>
      <c r="L50" s="3">
        <v>2020</v>
      </c>
      <c r="M50" s="3" t="s">
        <v>10</v>
      </c>
      <c r="N50" s="3" t="s">
        <v>12</v>
      </c>
      <c r="O50" s="3">
        <v>105000</v>
      </c>
      <c r="P50" s="7">
        <v>1</v>
      </c>
      <c r="S50" s="3">
        <v>2020</v>
      </c>
      <c r="T50" s="3" t="s">
        <v>10</v>
      </c>
      <c r="U50" s="3" t="s">
        <v>11</v>
      </c>
      <c r="V50" s="3" t="s">
        <v>12</v>
      </c>
      <c r="W50" s="7">
        <f t="shared" si="0"/>
        <v>120000</v>
      </c>
      <c r="X50" s="3" t="s">
        <v>25</v>
      </c>
      <c r="Y50" s="3">
        <v>100</v>
      </c>
      <c r="Z50" s="3" t="s">
        <v>25</v>
      </c>
      <c r="AA50" s="3" t="s">
        <v>14</v>
      </c>
      <c r="AB50" s="7">
        <v>1</v>
      </c>
    </row>
    <row r="51" spans="1:28" ht="30" x14ac:dyDescent="0.25">
      <c r="A51" s="3">
        <v>2020</v>
      </c>
      <c r="B51" s="3" t="s">
        <v>10</v>
      </c>
      <c r="C51" s="3" t="s">
        <v>11</v>
      </c>
      <c r="D51" s="3" t="s">
        <v>37</v>
      </c>
      <c r="E51" s="3">
        <v>70139</v>
      </c>
      <c r="F51" s="3" t="s">
        <v>33</v>
      </c>
      <c r="G51" s="3">
        <v>50</v>
      </c>
      <c r="H51" s="3" t="s">
        <v>33</v>
      </c>
      <c r="I51" s="3" t="s">
        <v>14</v>
      </c>
      <c r="J51" s="7">
        <v>1</v>
      </c>
      <c r="L51" s="3">
        <v>2020</v>
      </c>
      <c r="M51" s="3" t="s">
        <v>10</v>
      </c>
      <c r="N51" s="3" t="s">
        <v>37</v>
      </c>
      <c r="O51" s="3">
        <v>70139</v>
      </c>
      <c r="P51" s="7">
        <v>1</v>
      </c>
      <c r="S51" s="3">
        <v>2020</v>
      </c>
      <c r="T51" s="3" t="s">
        <v>10</v>
      </c>
      <c r="U51" s="3" t="s">
        <v>11</v>
      </c>
      <c r="V51" s="3" t="s">
        <v>37</v>
      </c>
      <c r="W51" s="7">
        <f t="shared" si="0"/>
        <v>80000</v>
      </c>
      <c r="X51" s="3" t="s">
        <v>33</v>
      </c>
      <c r="Y51" s="3">
        <v>50</v>
      </c>
      <c r="Z51" s="3" t="s">
        <v>33</v>
      </c>
      <c r="AA51" s="3" t="s">
        <v>14</v>
      </c>
      <c r="AB51" s="7">
        <v>1</v>
      </c>
    </row>
    <row r="52" spans="1:28" ht="30" x14ac:dyDescent="0.25">
      <c r="A52" s="3">
        <v>2020</v>
      </c>
      <c r="B52" s="3" t="s">
        <v>26</v>
      </c>
      <c r="C52" s="3" t="s">
        <v>11</v>
      </c>
      <c r="D52" s="3" t="s">
        <v>27</v>
      </c>
      <c r="E52" s="3">
        <v>6072</v>
      </c>
      <c r="F52" s="3" t="s">
        <v>34</v>
      </c>
      <c r="G52" s="3">
        <v>0</v>
      </c>
      <c r="H52" s="3" t="s">
        <v>34</v>
      </c>
      <c r="I52" s="3" t="s">
        <v>18</v>
      </c>
      <c r="J52" s="7">
        <v>1</v>
      </c>
      <c r="L52" s="3">
        <v>2020</v>
      </c>
      <c r="M52" s="3" t="s">
        <v>26</v>
      </c>
      <c r="N52" s="3" t="s">
        <v>27</v>
      </c>
      <c r="O52" s="3">
        <v>6072</v>
      </c>
      <c r="P52" s="7">
        <v>1</v>
      </c>
      <c r="S52" s="3">
        <v>2020</v>
      </c>
      <c r="T52" s="3" t="s">
        <v>26</v>
      </c>
      <c r="U52" s="3" t="s">
        <v>11</v>
      </c>
      <c r="V52" s="3" t="s">
        <v>27</v>
      </c>
      <c r="W52" s="7">
        <f t="shared" si="0"/>
        <v>20000</v>
      </c>
      <c r="X52" s="3" t="s">
        <v>34</v>
      </c>
      <c r="Y52" s="3">
        <v>0</v>
      </c>
      <c r="Z52" s="3" t="s">
        <v>34</v>
      </c>
      <c r="AA52" s="3" t="s">
        <v>18</v>
      </c>
      <c r="AB52" s="7">
        <v>1</v>
      </c>
    </row>
    <row r="53" spans="1:28" ht="30" x14ac:dyDescent="0.25">
      <c r="A53" s="3">
        <v>2020</v>
      </c>
      <c r="B53" s="3" t="s">
        <v>26</v>
      </c>
      <c r="C53" s="3" t="s">
        <v>11</v>
      </c>
      <c r="D53" s="3" t="s">
        <v>27</v>
      </c>
      <c r="E53" s="3">
        <v>91000</v>
      </c>
      <c r="F53" s="3" t="s">
        <v>25</v>
      </c>
      <c r="G53" s="3">
        <v>100</v>
      </c>
      <c r="H53" s="3" t="s">
        <v>25</v>
      </c>
      <c r="I53" s="3" t="s">
        <v>14</v>
      </c>
      <c r="J53" s="7">
        <v>1</v>
      </c>
      <c r="L53" s="3">
        <v>2020</v>
      </c>
      <c r="M53" s="3" t="s">
        <v>26</v>
      </c>
      <c r="N53" s="3" t="s">
        <v>27</v>
      </c>
      <c r="O53" s="3">
        <v>91000</v>
      </c>
      <c r="P53" s="7">
        <v>1</v>
      </c>
      <c r="S53" s="3">
        <v>2020</v>
      </c>
      <c r="T53" s="3" t="s">
        <v>26</v>
      </c>
      <c r="U53" s="3" t="s">
        <v>11</v>
      </c>
      <c r="V53" s="3" t="s">
        <v>27</v>
      </c>
      <c r="W53" s="7">
        <f t="shared" si="0"/>
        <v>100000</v>
      </c>
      <c r="X53" s="3" t="s">
        <v>25</v>
      </c>
      <c r="Y53" s="3">
        <v>100</v>
      </c>
      <c r="Z53" s="3" t="s">
        <v>25</v>
      </c>
      <c r="AA53" s="3" t="s">
        <v>14</v>
      </c>
      <c r="AB53" s="7">
        <v>1</v>
      </c>
    </row>
    <row r="54" spans="1:28" ht="30" x14ac:dyDescent="0.25">
      <c r="A54" s="3">
        <v>2020</v>
      </c>
      <c r="B54" s="3" t="s">
        <v>26</v>
      </c>
      <c r="C54" s="3" t="s">
        <v>11</v>
      </c>
      <c r="D54" s="3" t="s">
        <v>59</v>
      </c>
      <c r="E54" s="3">
        <v>45896</v>
      </c>
      <c r="F54" s="3" t="s">
        <v>60</v>
      </c>
      <c r="G54" s="3">
        <v>50</v>
      </c>
      <c r="H54" s="3" t="s">
        <v>60</v>
      </c>
      <c r="I54" s="3" t="s">
        <v>18</v>
      </c>
      <c r="J54" s="7">
        <v>1</v>
      </c>
      <c r="L54" s="3">
        <v>2020</v>
      </c>
      <c r="M54" s="3" t="s">
        <v>26</v>
      </c>
      <c r="N54" s="3" t="s">
        <v>59</v>
      </c>
      <c r="O54" s="3">
        <v>45896</v>
      </c>
      <c r="P54" s="7">
        <v>1</v>
      </c>
      <c r="S54" s="3">
        <v>2020</v>
      </c>
      <c r="T54" s="3" t="s">
        <v>26</v>
      </c>
      <c r="U54" s="3" t="s">
        <v>11</v>
      </c>
      <c r="V54" s="3" t="s">
        <v>59</v>
      </c>
      <c r="W54" s="7">
        <f t="shared" si="0"/>
        <v>60000</v>
      </c>
      <c r="X54" s="3" t="s">
        <v>60</v>
      </c>
      <c r="Y54" s="3">
        <v>50</v>
      </c>
      <c r="Z54" s="3" t="s">
        <v>60</v>
      </c>
      <c r="AA54" s="3" t="s">
        <v>18</v>
      </c>
      <c r="AB54" s="7">
        <v>1</v>
      </c>
    </row>
    <row r="55" spans="1:28" ht="30" x14ac:dyDescent="0.25">
      <c r="A55" s="3">
        <v>2020</v>
      </c>
      <c r="B55" s="3" t="s">
        <v>26</v>
      </c>
      <c r="C55" s="3" t="s">
        <v>11</v>
      </c>
      <c r="D55" s="3" t="s">
        <v>37</v>
      </c>
      <c r="E55" s="3">
        <v>54742</v>
      </c>
      <c r="F55" s="3" t="s">
        <v>36</v>
      </c>
      <c r="G55" s="3">
        <v>100</v>
      </c>
      <c r="H55" s="3" t="s">
        <v>13</v>
      </c>
      <c r="I55" s="3" t="s">
        <v>14</v>
      </c>
      <c r="J55" s="7">
        <v>1</v>
      </c>
      <c r="L55" s="3">
        <v>2020</v>
      </c>
      <c r="M55" s="3" t="s">
        <v>26</v>
      </c>
      <c r="N55" s="3" t="s">
        <v>37</v>
      </c>
      <c r="O55" s="3">
        <v>54742</v>
      </c>
      <c r="P55" s="7">
        <v>1</v>
      </c>
      <c r="S55" s="3">
        <v>2020</v>
      </c>
      <c r="T55" s="3" t="s">
        <v>26</v>
      </c>
      <c r="U55" s="3" t="s">
        <v>11</v>
      </c>
      <c r="V55" s="3" t="s">
        <v>37</v>
      </c>
      <c r="W55" s="7">
        <f t="shared" si="0"/>
        <v>60000</v>
      </c>
      <c r="X55" s="3" t="s">
        <v>36</v>
      </c>
      <c r="Y55" s="3">
        <v>100</v>
      </c>
      <c r="Z55" s="3" t="s">
        <v>13</v>
      </c>
      <c r="AA55" s="3" t="s">
        <v>14</v>
      </c>
      <c r="AB55" s="7">
        <v>1</v>
      </c>
    </row>
    <row r="56" spans="1:28" ht="45" x14ac:dyDescent="0.25">
      <c r="A56" s="3">
        <v>2020</v>
      </c>
      <c r="B56" s="3" t="s">
        <v>15</v>
      </c>
      <c r="C56" s="3" t="s">
        <v>61</v>
      </c>
      <c r="D56" s="3" t="s">
        <v>62</v>
      </c>
      <c r="E56" s="3">
        <v>60000</v>
      </c>
      <c r="F56" s="3" t="s">
        <v>63</v>
      </c>
      <c r="G56" s="3">
        <v>100</v>
      </c>
      <c r="H56" s="3" t="s">
        <v>25</v>
      </c>
      <c r="I56" s="3" t="s">
        <v>18</v>
      </c>
      <c r="J56" s="7">
        <v>1</v>
      </c>
      <c r="L56" s="3">
        <v>2020</v>
      </c>
      <c r="M56" s="3" t="s">
        <v>15</v>
      </c>
      <c r="N56" s="3" t="s">
        <v>62</v>
      </c>
      <c r="O56" s="3">
        <v>60000</v>
      </c>
      <c r="P56" s="7">
        <v>1</v>
      </c>
      <c r="S56" s="3">
        <v>2020</v>
      </c>
      <c r="T56" s="3" t="s">
        <v>15</v>
      </c>
      <c r="U56" s="3" t="s">
        <v>61</v>
      </c>
      <c r="V56" s="3" t="s">
        <v>62</v>
      </c>
      <c r="W56" s="7">
        <f t="shared" si="0"/>
        <v>60000</v>
      </c>
      <c r="X56" s="3" t="s">
        <v>63</v>
      </c>
      <c r="Y56" s="3">
        <v>100</v>
      </c>
      <c r="Z56" s="3" t="s">
        <v>25</v>
      </c>
      <c r="AA56" s="3" t="s">
        <v>18</v>
      </c>
      <c r="AB56" s="7">
        <v>1</v>
      </c>
    </row>
    <row r="57" spans="1:28" ht="45" x14ac:dyDescent="0.25">
      <c r="A57" s="3">
        <v>2020</v>
      </c>
      <c r="B57" s="3" t="s">
        <v>15</v>
      </c>
      <c r="C57" s="3" t="s">
        <v>11</v>
      </c>
      <c r="D57" s="3" t="s">
        <v>64</v>
      </c>
      <c r="E57" s="3">
        <v>148261</v>
      </c>
      <c r="F57" s="3" t="s">
        <v>13</v>
      </c>
      <c r="G57" s="3">
        <v>100</v>
      </c>
      <c r="H57" s="3" t="s">
        <v>13</v>
      </c>
      <c r="I57" s="3" t="s">
        <v>21</v>
      </c>
      <c r="J57" s="7">
        <v>1</v>
      </c>
      <c r="L57" s="3">
        <v>2020</v>
      </c>
      <c r="M57" s="3" t="s">
        <v>15</v>
      </c>
      <c r="N57" s="3" t="s">
        <v>64</v>
      </c>
      <c r="O57" s="3">
        <v>148261</v>
      </c>
      <c r="P57" s="7">
        <v>1</v>
      </c>
      <c r="S57" s="3">
        <v>2020</v>
      </c>
      <c r="T57" s="3" t="s">
        <v>15</v>
      </c>
      <c r="U57" s="3" t="s">
        <v>11</v>
      </c>
      <c r="V57" s="3" t="s">
        <v>64</v>
      </c>
      <c r="W57" s="7">
        <f t="shared" si="0"/>
        <v>160000</v>
      </c>
      <c r="X57" s="3" t="s">
        <v>13</v>
      </c>
      <c r="Y57" s="3">
        <v>100</v>
      </c>
      <c r="Z57" s="3" t="s">
        <v>13</v>
      </c>
      <c r="AA57" s="3" t="s">
        <v>21</v>
      </c>
      <c r="AB57" s="7">
        <v>1</v>
      </c>
    </row>
    <row r="58" spans="1:28" ht="30" x14ac:dyDescent="0.25">
      <c r="A58" s="3">
        <v>2020</v>
      </c>
      <c r="B58" s="3" t="s">
        <v>10</v>
      </c>
      <c r="C58" s="3" t="s">
        <v>11</v>
      </c>
      <c r="D58" s="3" t="s">
        <v>12</v>
      </c>
      <c r="E58" s="3">
        <v>38776</v>
      </c>
      <c r="F58" s="3" t="s">
        <v>57</v>
      </c>
      <c r="G58" s="3">
        <v>100</v>
      </c>
      <c r="H58" s="3" t="s">
        <v>57</v>
      </c>
      <c r="I58" s="3" t="s">
        <v>21</v>
      </c>
      <c r="J58" s="7">
        <v>1</v>
      </c>
      <c r="L58" s="3">
        <v>2020</v>
      </c>
      <c r="M58" s="3" t="s">
        <v>10</v>
      </c>
      <c r="N58" s="3" t="s">
        <v>12</v>
      </c>
      <c r="O58" s="3">
        <v>38776</v>
      </c>
      <c r="P58" s="7">
        <v>1</v>
      </c>
      <c r="S58" s="3">
        <v>2020</v>
      </c>
      <c r="T58" s="3" t="s">
        <v>10</v>
      </c>
      <c r="U58" s="3" t="s">
        <v>11</v>
      </c>
      <c r="V58" s="3" t="s">
        <v>12</v>
      </c>
      <c r="W58" s="7">
        <f t="shared" si="0"/>
        <v>40000</v>
      </c>
      <c r="X58" s="3" t="s">
        <v>57</v>
      </c>
      <c r="Y58" s="3">
        <v>100</v>
      </c>
      <c r="Z58" s="3" t="s">
        <v>57</v>
      </c>
      <c r="AA58" s="3" t="s">
        <v>21</v>
      </c>
      <c r="AB58" s="7">
        <v>1</v>
      </c>
    </row>
    <row r="59" spans="1:28" ht="30" x14ac:dyDescent="0.25">
      <c r="A59" s="3">
        <v>2020</v>
      </c>
      <c r="B59" s="3" t="s">
        <v>10</v>
      </c>
      <c r="C59" s="3" t="s">
        <v>11</v>
      </c>
      <c r="D59" s="3" t="s">
        <v>12</v>
      </c>
      <c r="E59" s="3">
        <v>118000</v>
      </c>
      <c r="F59" s="3" t="s">
        <v>25</v>
      </c>
      <c r="G59" s="3">
        <v>100</v>
      </c>
      <c r="H59" s="3" t="s">
        <v>25</v>
      </c>
      <c r="I59" s="3" t="s">
        <v>21</v>
      </c>
      <c r="J59" s="7">
        <v>1</v>
      </c>
      <c r="L59" s="3">
        <v>2020</v>
      </c>
      <c r="M59" s="3" t="s">
        <v>10</v>
      </c>
      <c r="N59" s="3" t="s">
        <v>12</v>
      </c>
      <c r="O59" s="3">
        <v>118000</v>
      </c>
      <c r="P59" s="7">
        <v>1</v>
      </c>
      <c r="S59" s="3">
        <v>2020</v>
      </c>
      <c r="T59" s="3" t="s">
        <v>10</v>
      </c>
      <c r="U59" s="3" t="s">
        <v>11</v>
      </c>
      <c r="V59" s="3" t="s">
        <v>12</v>
      </c>
      <c r="W59" s="7">
        <f t="shared" si="0"/>
        <v>120000</v>
      </c>
      <c r="X59" s="3" t="s">
        <v>25</v>
      </c>
      <c r="Y59" s="3">
        <v>100</v>
      </c>
      <c r="Z59" s="3" t="s">
        <v>25</v>
      </c>
      <c r="AA59" s="3" t="s">
        <v>21</v>
      </c>
      <c r="AB59" s="7">
        <v>1</v>
      </c>
    </row>
    <row r="60" spans="1:28" ht="30" x14ac:dyDescent="0.25">
      <c r="A60" s="3">
        <v>2020</v>
      </c>
      <c r="B60" s="3" t="s">
        <v>15</v>
      </c>
      <c r="C60" s="3" t="s">
        <v>11</v>
      </c>
      <c r="D60" s="3" t="s">
        <v>12</v>
      </c>
      <c r="E60" s="3">
        <v>120000</v>
      </c>
      <c r="F60" s="3" t="s">
        <v>25</v>
      </c>
      <c r="G60" s="3">
        <v>50</v>
      </c>
      <c r="H60" s="3" t="s">
        <v>25</v>
      </c>
      <c r="I60" s="3" t="s">
        <v>14</v>
      </c>
      <c r="J60" s="7">
        <v>1</v>
      </c>
      <c r="L60" s="3">
        <v>2020</v>
      </c>
      <c r="M60" s="3" t="s">
        <v>15</v>
      </c>
      <c r="N60" s="3" t="s">
        <v>12</v>
      </c>
      <c r="O60" s="3">
        <v>120000</v>
      </c>
      <c r="P60" s="7">
        <v>1</v>
      </c>
      <c r="S60" s="3">
        <v>2020</v>
      </c>
      <c r="T60" s="3" t="s">
        <v>15</v>
      </c>
      <c r="U60" s="3" t="s">
        <v>11</v>
      </c>
      <c r="V60" s="3" t="s">
        <v>12</v>
      </c>
      <c r="W60" s="7">
        <f t="shared" si="0"/>
        <v>120000</v>
      </c>
      <c r="X60" s="3" t="s">
        <v>25</v>
      </c>
      <c r="Y60" s="3">
        <v>50</v>
      </c>
      <c r="Z60" s="3" t="s">
        <v>25</v>
      </c>
      <c r="AA60" s="3" t="s">
        <v>14</v>
      </c>
      <c r="AB60" s="7">
        <v>1</v>
      </c>
    </row>
    <row r="61" spans="1:28" ht="30" x14ac:dyDescent="0.25">
      <c r="A61" s="3">
        <v>2020</v>
      </c>
      <c r="B61" s="3" t="s">
        <v>10</v>
      </c>
      <c r="C61" s="3" t="s">
        <v>11</v>
      </c>
      <c r="D61" s="3" t="s">
        <v>12</v>
      </c>
      <c r="E61" s="3">
        <v>138350</v>
      </c>
      <c r="F61" s="3" t="s">
        <v>25</v>
      </c>
      <c r="G61" s="3">
        <v>100</v>
      </c>
      <c r="H61" s="3" t="s">
        <v>25</v>
      </c>
      <c r="I61" s="3" t="s">
        <v>21</v>
      </c>
      <c r="J61" s="7">
        <v>1</v>
      </c>
      <c r="L61" s="3">
        <v>2020</v>
      </c>
      <c r="M61" s="3" t="s">
        <v>10</v>
      </c>
      <c r="N61" s="3" t="s">
        <v>12</v>
      </c>
      <c r="O61" s="3">
        <v>138350</v>
      </c>
      <c r="P61" s="7">
        <v>1</v>
      </c>
      <c r="S61" s="3">
        <v>2020</v>
      </c>
      <c r="T61" s="3" t="s">
        <v>10</v>
      </c>
      <c r="U61" s="3" t="s">
        <v>11</v>
      </c>
      <c r="V61" s="3" t="s">
        <v>12</v>
      </c>
      <c r="W61" s="7">
        <f t="shared" si="0"/>
        <v>140000</v>
      </c>
      <c r="X61" s="3" t="s">
        <v>25</v>
      </c>
      <c r="Y61" s="3">
        <v>100</v>
      </c>
      <c r="Z61" s="3" t="s">
        <v>25</v>
      </c>
      <c r="AA61" s="3" t="s">
        <v>21</v>
      </c>
      <c r="AB61" s="7">
        <v>1</v>
      </c>
    </row>
    <row r="62" spans="1:28" ht="30" x14ac:dyDescent="0.25">
      <c r="A62" s="3">
        <v>2020</v>
      </c>
      <c r="B62" s="3" t="s">
        <v>10</v>
      </c>
      <c r="C62" s="3" t="s">
        <v>11</v>
      </c>
      <c r="D62" s="3" t="s">
        <v>37</v>
      </c>
      <c r="E62" s="3">
        <v>110000</v>
      </c>
      <c r="F62" s="3" t="s">
        <v>25</v>
      </c>
      <c r="G62" s="3">
        <v>100</v>
      </c>
      <c r="H62" s="3" t="s">
        <v>25</v>
      </c>
      <c r="I62" s="3" t="s">
        <v>14</v>
      </c>
      <c r="J62" s="7">
        <v>1</v>
      </c>
      <c r="L62" s="3">
        <v>2020</v>
      </c>
      <c r="M62" s="3" t="s">
        <v>10</v>
      </c>
      <c r="N62" s="3" t="s">
        <v>37</v>
      </c>
      <c r="O62" s="3">
        <v>110000</v>
      </c>
      <c r="P62" s="7">
        <v>1</v>
      </c>
      <c r="S62" s="3">
        <v>2020</v>
      </c>
      <c r="T62" s="3" t="s">
        <v>10</v>
      </c>
      <c r="U62" s="3" t="s">
        <v>11</v>
      </c>
      <c r="V62" s="3" t="s">
        <v>37</v>
      </c>
      <c r="W62" s="7">
        <f t="shared" si="0"/>
        <v>120000</v>
      </c>
      <c r="X62" s="3" t="s">
        <v>25</v>
      </c>
      <c r="Y62" s="3">
        <v>100</v>
      </c>
      <c r="Z62" s="3" t="s">
        <v>25</v>
      </c>
      <c r="AA62" s="3" t="s">
        <v>14</v>
      </c>
      <c r="AB62" s="7">
        <v>1</v>
      </c>
    </row>
    <row r="63" spans="1:28" ht="30" x14ac:dyDescent="0.25">
      <c r="A63" s="3">
        <v>2020</v>
      </c>
      <c r="B63" s="3" t="s">
        <v>10</v>
      </c>
      <c r="C63" s="3" t="s">
        <v>11</v>
      </c>
      <c r="D63" s="3" t="s">
        <v>37</v>
      </c>
      <c r="E63" s="3">
        <v>130800</v>
      </c>
      <c r="F63" s="3" t="s">
        <v>57</v>
      </c>
      <c r="G63" s="3">
        <v>100</v>
      </c>
      <c r="H63" s="3" t="s">
        <v>25</v>
      </c>
      <c r="I63" s="3" t="s">
        <v>21</v>
      </c>
      <c r="J63" s="7">
        <v>1</v>
      </c>
      <c r="L63" s="3">
        <v>2020</v>
      </c>
      <c r="M63" s="3" t="s">
        <v>10</v>
      </c>
      <c r="N63" s="3" t="s">
        <v>37</v>
      </c>
      <c r="O63" s="3">
        <v>130800</v>
      </c>
      <c r="P63" s="7">
        <v>1</v>
      </c>
      <c r="S63" s="3">
        <v>2020</v>
      </c>
      <c r="T63" s="3" t="s">
        <v>10</v>
      </c>
      <c r="U63" s="3" t="s">
        <v>11</v>
      </c>
      <c r="V63" s="3" t="s">
        <v>37</v>
      </c>
      <c r="W63" s="7">
        <f t="shared" si="0"/>
        <v>140000</v>
      </c>
      <c r="X63" s="3" t="s">
        <v>57</v>
      </c>
      <c r="Y63" s="3">
        <v>100</v>
      </c>
      <c r="Z63" s="3" t="s">
        <v>25</v>
      </c>
      <c r="AA63" s="3" t="s">
        <v>21</v>
      </c>
      <c r="AB63" s="7">
        <v>1</v>
      </c>
    </row>
    <row r="64" spans="1:28" ht="30" x14ac:dyDescent="0.25">
      <c r="A64" s="3">
        <v>2020</v>
      </c>
      <c r="B64" s="3" t="s">
        <v>26</v>
      </c>
      <c r="C64" s="3" t="s">
        <v>40</v>
      </c>
      <c r="D64" s="3" t="s">
        <v>12</v>
      </c>
      <c r="E64" s="3">
        <v>21669</v>
      </c>
      <c r="F64" s="3" t="s">
        <v>65</v>
      </c>
      <c r="G64" s="3">
        <v>50</v>
      </c>
      <c r="H64" s="3" t="s">
        <v>65</v>
      </c>
      <c r="I64" s="3" t="s">
        <v>18</v>
      </c>
      <c r="J64" s="7">
        <v>1</v>
      </c>
      <c r="L64" s="3">
        <v>2020</v>
      </c>
      <c r="M64" s="3" t="s">
        <v>26</v>
      </c>
      <c r="N64" s="3" t="s">
        <v>12</v>
      </c>
      <c r="O64" s="3">
        <v>21669</v>
      </c>
      <c r="P64" s="7">
        <v>1</v>
      </c>
      <c r="S64" s="3">
        <v>2020</v>
      </c>
      <c r="T64" s="3" t="s">
        <v>26</v>
      </c>
      <c r="U64" s="3" t="s">
        <v>40</v>
      </c>
      <c r="V64" s="3" t="s">
        <v>12</v>
      </c>
      <c r="W64" s="7">
        <f t="shared" si="0"/>
        <v>40000</v>
      </c>
      <c r="X64" s="3" t="s">
        <v>65</v>
      </c>
      <c r="Y64" s="3">
        <v>50</v>
      </c>
      <c r="Z64" s="3" t="s">
        <v>65</v>
      </c>
      <c r="AA64" s="3" t="s">
        <v>18</v>
      </c>
      <c r="AB64" s="7">
        <v>1</v>
      </c>
    </row>
    <row r="65" spans="1:28" ht="30" x14ac:dyDescent="0.25">
      <c r="A65" s="3">
        <v>2020</v>
      </c>
      <c r="B65" s="3" t="s">
        <v>15</v>
      </c>
      <c r="C65" s="3" t="s">
        <v>11</v>
      </c>
      <c r="D65" s="3" t="s">
        <v>12</v>
      </c>
      <c r="E65" s="3">
        <v>412000</v>
      </c>
      <c r="F65" s="3" t="s">
        <v>25</v>
      </c>
      <c r="G65" s="3">
        <v>100</v>
      </c>
      <c r="H65" s="3" t="s">
        <v>25</v>
      </c>
      <c r="I65" s="3" t="s">
        <v>14</v>
      </c>
      <c r="J65" s="7">
        <v>1</v>
      </c>
      <c r="L65" s="3">
        <v>2020</v>
      </c>
      <c r="M65" s="3" t="s">
        <v>15</v>
      </c>
      <c r="N65" s="3" t="s">
        <v>12</v>
      </c>
      <c r="O65" s="3">
        <v>412000</v>
      </c>
      <c r="P65" s="7">
        <v>1</v>
      </c>
      <c r="S65" s="3">
        <v>2020</v>
      </c>
      <c r="T65" s="3" t="s">
        <v>15</v>
      </c>
      <c r="U65" s="3" t="s">
        <v>11</v>
      </c>
      <c r="V65" s="3" t="s">
        <v>12</v>
      </c>
      <c r="W65" s="7">
        <f t="shared" si="0"/>
        <v>420000</v>
      </c>
      <c r="X65" s="3" t="s">
        <v>25</v>
      </c>
      <c r="Y65" s="3">
        <v>100</v>
      </c>
      <c r="Z65" s="3" t="s">
        <v>25</v>
      </c>
      <c r="AA65" s="3" t="s">
        <v>14</v>
      </c>
      <c r="AB65" s="7">
        <v>1</v>
      </c>
    </row>
    <row r="66" spans="1:28" ht="45" x14ac:dyDescent="0.25">
      <c r="A66" s="3">
        <v>2020</v>
      </c>
      <c r="B66" s="3" t="s">
        <v>15</v>
      </c>
      <c r="C66" s="3" t="s">
        <v>11</v>
      </c>
      <c r="D66" s="3" t="s">
        <v>24</v>
      </c>
      <c r="E66" s="3">
        <v>45618</v>
      </c>
      <c r="F66" s="3" t="s">
        <v>66</v>
      </c>
      <c r="G66" s="3">
        <v>100</v>
      </c>
      <c r="H66" s="3" t="s">
        <v>66</v>
      </c>
      <c r="I66" s="3" t="s">
        <v>18</v>
      </c>
      <c r="J66" s="7">
        <v>1</v>
      </c>
      <c r="L66" s="3">
        <v>2020</v>
      </c>
      <c r="M66" s="3" t="s">
        <v>15</v>
      </c>
      <c r="N66" s="3" t="s">
        <v>24</v>
      </c>
      <c r="O66" s="3">
        <v>45618</v>
      </c>
      <c r="P66" s="7">
        <v>1</v>
      </c>
      <c r="S66" s="3">
        <v>2020</v>
      </c>
      <c r="T66" s="3" t="s">
        <v>15</v>
      </c>
      <c r="U66" s="3" t="s">
        <v>11</v>
      </c>
      <c r="V66" s="3" t="s">
        <v>24</v>
      </c>
      <c r="W66" s="7">
        <f t="shared" ref="W66:W129" si="1">CEILING(E66,20000)</f>
        <v>60000</v>
      </c>
      <c r="X66" s="3" t="s">
        <v>66</v>
      </c>
      <c r="Y66" s="3">
        <v>100</v>
      </c>
      <c r="Z66" s="3" t="s">
        <v>66</v>
      </c>
      <c r="AA66" s="3" t="s">
        <v>18</v>
      </c>
      <c r="AB66" s="7">
        <v>1</v>
      </c>
    </row>
    <row r="67" spans="1:28" ht="30" x14ac:dyDescent="0.25">
      <c r="A67" s="3">
        <v>2020</v>
      </c>
      <c r="B67" s="3" t="s">
        <v>26</v>
      </c>
      <c r="C67" s="3" t="s">
        <v>11</v>
      </c>
      <c r="D67" s="3" t="s">
        <v>12</v>
      </c>
      <c r="E67" s="3">
        <v>62726</v>
      </c>
      <c r="F67" s="3" t="s">
        <v>13</v>
      </c>
      <c r="G67" s="3">
        <v>50</v>
      </c>
      <c r="H67" s="3" t="s">
        <v>13</v>
      </c>
      <c r="I67" s="3" t="s">
        <v>18</v>
      </c>
      <c r="J67" s="7">
        <v>1</v>
      </c>
      <c r="L67" s="3">
        <v>2020</v>
      </c>
      <c r="M67" s="3" t="s">
        <v>26</v>
      </c>
      <c r="N67" s="3" t="s">
        <v>12</v>
      </c>
      <c r="O67" s="3">
        <v>62726</v>
      </c>
      <c r="P67" s="7">
        <v>1</v>
      </c>
      <c r="S67" s="3">
        <v>2020</v>
      </c>
      <c r="T67" s="3" t="s">
        <v>26</v>
      </c>
      <c r="U67" s="3" t="s">
        <v>11</v>
      </c>
      <c r="V67" s="3" t="s">
        <v>12</v>
      </c>
      <c r="W67" s="7">
        <f t="shared" si="1"/>
        <v>80000</v>
      </c>
      <c r="X67" s="3" t="s">
        <v>13</v>
      </c>
      <c r="Y67" s="3">
        <v>50</v>
      </c>
      <c r="Z67" s="3" t="s">
        <v>13</v>
      </c>
      <c r="AA67" s="3" t="s">
        <v>18</v>
      </c>
      <c r="AB67" s="7">
        <v>1</v>
      </c>
    </row>
    <row r="68" spans="1:28" ht="30" x14ac:dyDescent="0.25">
      <c r="A68" s="3">
        <v>2020</v>
      </c>
      <c r="B68" s="3" t="s">
        <v>26</v>
      </c>
      <c r="C68" s="3" t="s">
        <v>11</v>
      </c>
      <c r="D68" s="3" t="s">
        <v>12</v>
      </c>
      <c r="E68" s="3">
        <v>49268</v>
      </c>
      <c r="F68" s="3" t="s">
        <v>13</v>
      </c>
      <c r="G68" s="3">
        <v>0</v>
      </c>
      <c r="H68" s="3" t="s">
        <v>13</v>
      </c>
      <c r="I68" s="3" t="s">
        <v>18</v>
      </c>
      <c r="J68" s="7">
        <v>1</v>
      </c>
      <c r="L68" s="3">
        <v>2020</v>
      </c>
      <c r="M68" s="3" t="s">
        <v>26</v>
      </c>
      <c r="N68" s="3" t="s">
        <v>12</v>
      </c>
      <c r="O68" s="3">
        <v>49268</v>
      </c>
      <c r="P68" s="7">
        <v>1</v>
      </c>
      <c r="S68" s="3">
        <v>2020</v>
      </c>
      <c r="T68" s="3" t="s">
        <v>26</v>
      </c>
      <c r="U68" s="3" t="s">
        <v>11</v>
      </c>
      <c r="V68" s="3" t="s">
        <v>12</v>
      </c>
      <c r="W68" s="7">
        <f t="shared" si="1"/>
        <v>60000</v>
      </c>
      <c r="X68" s="3" t="s">
        <v>13</v>
      </c>
      <c r="Y68" s="3">
        <v>0</v>
      </c>
      <c r="Z68" s="3" t="s">
        <v>13</v>
      </c>
      <c r="AA68" s="3" t="s">
        <v>18</v>
      </c>
      <c r="AB68" s="7">
        <v>1</v>
      </c>
    </row>
    <row r="69" spans="1:28" ht="45" x14ac:dyDescent="0.25">
      <c r="A69" s="3">
        <v>2020</v>
      </c>
      <c r="B69" s="3" t="s">
        <v>15</v>
      </c>
      <c r="C69" s="3" t="s">
        <v>11</v>
      </c>
      <c r="D69" s="3" t="s">
        <v>67</v>
      </c>
      <c r="E69" s="3">
        <v>190200</v>
      </c>
      <c r="F69" s="3" t="s">
        <v>25</v>
      </c>
      <c r="G69" s="3">
        <v>100</v>
      </c>
      <c r="H69" s="3" t="s">
        <v>25</v>
      </c>
      <c r="I69" s="3" t="s">
        <v>21</v>
      </c>
      <c r="J69" s="7">
        <v>1</v>
      </c>
      <c r="L69" s="3">
        <v>2020</v>
      </c>
      <c r="M69" s="3" t="s">
        <v>15</v>
      </c>
      <c r="N69" s="3" t="s">
        <v>67</v>
      </c>
      <c r="O69" s="3">
        <v>190200</v>
      </c>
      <c r="P69" s="7">
        <v>1</v>
      </c>
      <c r="S69" s="3">
        <v>2020</v>
      </c>
      <c r="T69" s="3" t="s">
        <v>15</v>
      </c>
      <c r="U69" s="3" t="s">
        <v>11</v>
      </c>
      <c r="V69" s="3" t="s">
        <v>67</v>
      </c>
      <c r="W69" s="7">
        <f t="shared" si="1"/>
        <v>200000</v>
      </c>
      <c r="X69" s="3" t="s">
        <v>25</v>
      </c>
      <c r="Y69" s="3">
        <v>100</v>
      </c>
      <c r="Z69" s="3" t="s">
        <v>25</v>
      </c>
      <c r="AA69" s="3" t="s">
        <v>21</v>
      </c>
      <c r="AB69" s="7">
        <v>1</v>
      </c>
    </row>
    <row r="70" spans="1:28" ht="30" x14ac:dyDescent="0.25">
      <c r="A70" s="3">
        <v>2020</v>
      </c>
      <c r="B70" s="3" t="s">
        <v>26</v>
      </c>
      <c r="C70" s="3" t="s">
        <v>11</v>
      </c>
      <c r="D70" s="3" t="s">
        <v>12</v>
      </c>
      <c r="E70" s="3">
        <v>105000</v>
      </c>
      <c r="F70" s="3" t="s">
        <v>25</v>
      </c>
      <c r="G70" s="3">
        <v>100</v>
      </c>
      <c r="H70" s="3" t="s">
        <v>25</v>
      </c>
      <c r="I70" s="3" t="s">
        <v>18</v>
      </c>
      <c r="J70" s="7">
        <v>1</v>
      </c>
      <c r="L70" s="3">
        <v>2020</v>
      </c>
      <c r="M70" s="3" t="s">
        <v>26</v>
      </c>
      <c r="N70" s="3" t="s">
        <v>12</v>
      </c>
      <c r="O70" s="3">
        <v>105000</v>
      </c>
      <c r="P70" s="7">
        <v>1</v>
      </c>
      <c r="S70" s="3">
        <v>2020</v>
      </c>
      <c r="T70" s="3" t="s">
        <v>26</v>
      </c>
      <c r="U70" s="3" t="s">
        <v>11</v>
      </c>
      <c r="V70" s="3" t="s">
        <v>12</v>
      </c>
      <c r="W70" s="7">
        <f t="shared" si="1"/>
        <v>120000</v>
      </c>
      <c r="X70" s="3" t="s">
        <v>25</v>
      </c>
      <c r="Y70" s="3">
        <v>100</v>
      </c>
      <c r="Z70" s="3" t="s">
        <v>25</v>
      </c>
      <c r="AA70" s="3" t="s">
        <v>18</v>
      </c>
      <c r="AB70" s="7">
        <v>1</v>
      </c>
    </row>
    <row r="71" spans="1:28" ht="30" x14ac:dyDescent="0.25">
      <c r="A71" s="3">
        <v>2020</v>
      </c>
      <c r="B71" s="3" t="s">
        <v>15</v>
      </c>
      <c r="C71" s="3" t="s">
        <v>11</v>
      </c>
      <c r="D71" s="3" t="s">
        <v>12</v>
      </c>
      <c r="E71" s="3">
        <v>91237</v>
      </c>
      <c r="F71" s="3" t="s">
        <v>54</v>
      </c>
      <c r="G71" s="3">
        <v>0</v>
      </c>
      <c r="H71" s="3" t="s">
        <v>54</v>
      </c>
      <c r="I71" s="3" t="s">
        <v>18</v>
      </c>
      <c r="J71" s="7">
        <v>1</v>
      </c>
      <c r="L71" s="3">
        <v>2020</v>
      </c>
      <c r="M71" s="3" t="s">
        <v>15</v>
      </c>
      <c r="N71" s="3" t="s">
        <v>12</v>
      </c>
      <c r="O71" s="3">
        <v>91237</v>
      </c>
      <c r="P71" s="7">
        <v>1</v>
      </c>
      <c r="S71" s="3">
        <v>2020</v>
      </c>
      <c r="T71" s="3" t="s">
        <v>15</v>
      </c>
      <c r="U71" s="3" t="s">
        <v>11</v>
      </c>
      <c r="V71" s="3" t="s">
        <v>12</v>
      </c>
      <c r="W71" s="7">
        <f t="shared" si="1"/>
        <v>100000</v>
      </c>
      <c r="X71" s="3" t="s">
        <v>54</v>
      </c>
      <c r="Y71" s="3">
        <v>0</v>
      </c>
      <c r="Z71" s="3" t="s">
        <v>54</v>
      </c>
      <c r="AA71" s="3" t="s">
        <v>18</v>
      </c>
      <c r="AB71" s="7">
        <v>1</v>
      </c>
    </row>
    <row r="72" spans="1:28" ht="30" x14ac:dyDescent="0.25">
      <c r="A72" s="3">
        <v>2020</v>
      </c>
      <c r="B72" s="3" t="s">
        <v>10</v>
      </c>
      <c r="C72" s="3" t="s">
        <v>11</v>
      </c>
      <c r="D72" s="3" t="s">
        <v>12</v>
      </c>
      <c r="E72" s="3">
        <v>62726</v>
      </c>
      <c r="F72" s="3" t="s">
        <v>33</v>
      </c>
      <c r="G72" s="3">
        <v>50</v>
      </c>
      <c r="H72" s="3" t="s">
        <v>68</v>
      </c>
      <c r="I72" s="3" t="s">
        <v>18</v>
      </c>
      <c r="J72" s="7">
        <v>1</v>
      </c>
      <c r="L72" s="3">
        <v>2020</v>
      </c>
      <c r="M72" s="3" t="s">
        <v>10</v>
      </c>
      <c r="N72" s="3" t="s">
        <v>12</v>
      </c>
      <c r="O72" s="3">
        <v>62726</v>
      </c>
      <c r="P72" s="7">
        <v>1</v>
      </c>
      <c r="S72" s="3">
        <v>2020</v>
      </c>
      <c r="T72" s="3" t="s">
        <v>10</v>
      </c>
      <c r="U72" s="3" t="s">
        <v>11</v>
      </c>
      <c r="V72" s="3" t="s">
        <v>12</v>
      </c>
      <c r="W72" s="7">
        <f t="shared" si="1"/>
        <v>80000</v>
      </c>
      <c r="X72" s="3" t="s">
        <v>33</v>
      </c>
      <c r="Y72" s="3">
        <v>50</v>
      </c>
      <c r="Z72" s="3" t="s">
        <v>68</v>
      </c>
      <c r="AA72" s="3" t="s">
        <v>18</v>
      </c>
      <c r="AB72" s="7">
        <v>1</v>
      </c>
    </row>
    <row r="73" spans="1:28" ht="30" x14ac:dyDescent="0.25">
      <c r="A73" s="3">
        <v>2020</v>
      </c>
      <c r="B73" s="3" t="s">
        <v>10</v>
      </c>
      <c r="C73" s="3" t="s">
        <v>11</v>
      </c>
      <c r="D73" s="3" t="s">
        <v>12</v>
      </c>
      <c r="E73" s="3">
        <v>42197</v>
      </c>
      <c r="F73" s="3" t="s">
        <v>33</v>
      </c>
      <c r="G73" s="3">
        <v>50</v>
      </c>
      <c r="H73" s="3" t="s">
        <v>33</v>
      </c>
      <c r="I73" s="3" t="s">
        <v>18</v>
      </c>
      <c r="J73" s="7">
        <v>1</v>
      </c>
      <c r="L73" s="3">
        <v>2020</v>
      </c>
      <c r="M73" s="3" t="s">
        <v>10</v>
      </c>
      <c r="N73" s="3" t="s">
        <v>12</v>
      </c>
      <c r="O73" s="3">
        <v>42197</v>
      </c>
      <c r="P73" s="7">
        <v>1</v>
      </c>
      <c r="S73" s="3">
        <v>2020</v>
      </c>
      <c r="T73" s="3" t="s">
        <v>10</v>
      </c>
      <c r="U73" s="3" t="s">
        <v>11</v>
      </c>
      <c r="V73" s="3" t="s">
        <v>12</v>
      </c>
      <c r="W73" s="7">
        <f t="shared" si="1"/>
        <v>60000</v>
      </c>
      <c r="X73" s="3" t="s">
        <v>33</v>
      </c>
      <c r="Y73" s="3">
        <v>50</v>
      </c>
      <c r="Z73" s="3" t="s">
        <v>33</v>
      </c>
      <c r="AA73" s="3" t="s">
        <v>18</v>
      </c>
      <c r="AB73" s="7">
        <v>1</v>
      </c>
    </row>
    <row r="74" spans="1:28" ht="30" x14ac:dyDescent="0.25">
      <c r="A74" s="3">
        <v>2021</v>
      </c>
      <c r="B74" s="3" t="s">
        <v>26</v>
      </c>
      <c r="C74" s="3" t="s">
        <v>11</v>
      </c>
      <c r="D74" s="3" t="s">
        <v>47</v>
      </c>
      <c r="E74" s="3">
        <v>82528</v>
      </c>
      <c r="F74" s="3" t="s">
        <v>20</v>
      </c>
      <c r="G74" s="3">
        <v>50</v>
      </c>
      <c r="H74" s="3" t="s">
        <v>20</v>
      </c>
      <c r="I74" s="3" t="s">
        <v>14</v>
      </c>
      <c r="J74" s="7">
        <v>1</v>
      </c>
      <c r="L74" s="3">
        <v>2021</v>
      </c>
      <c r="M74" s="3" t="s">
        <v>26</v>
      </c>
      <c r="N74" s="3" t="s">
        <v>47</v>
      </c>
      <c r="O74" s="3">
        <v>82528</v>
      </c>
      <c r="P74" s="7">
        <v>1</v>
      </c>
      <c r="S74" s="3">
        <v>2021</v>
      </c>
      <c r="T74" s="3" t="s">
        <v>26</v>
      </c>
      <c r="U74" s="3" t="s">
        <v>11</v>
      </c>
      <c r="V74" s="3" t="s">
        <v>47</v>
      </c>
      <c r="W74" s="7">
        <f t="shared" si="1"/>
        <v>100000</v>
      </c>
      <c r="X74" s="3" t="s">
        <v>20</v>
      </c>
      <c r="Y74" s="3">
        <v>50</v>
      </c>
      <c r="Z74" s="3" t="s">
        <v>20</v>
      </c>
      <c r="AA74" s="3" t="s">
        <v>14</v>
      </c>
      <c r="AB74" s="7">
        <v>1</v>
      </c>
    </row>
    <row r="75" spans="1:28" ht="30" x14ac:dyDescent="0.25">
      <c r="A75" s="3">
        <v>2021</v>
      </c>
      <c r="B75" s="3" t="s">
        <v>45</v>
      </c>
      <c r="C75" s="3" t="s">
        <v>11</v>
      </c>
      <c r="D75" s="3" t="s">
        <v>43</v>
      </c>
      <c r="E75" s="3">
        <v>150000</v>
      </c>
      <c r="F75" s="3" t="s">
        <v>34</v>
      </c>
      <c r="G75" s="3">
        <v>100</v>
      </c>
      <c r="H75" s="3" t="s">
        <v>25</v>
      </c>
      <c r="I75" s="3" t="s">
        <v>14</v>
      </c>
      <c r="J75" s="7">
        <v>1</v>
      </c>
      <c r="L75" s="3">
        <v>2021</v>
      </c>
      <c r="M75" s="3" t="s">
        <v>45</v>
      </c>
      <c r="N75" s="3" t="s">
        <v>43</v>
      </c>
      <c r="O75" s="3">
        <v>150000</v>
      </c>
      <c r="P75" s="7">
        <v>1</v>
      </c>
      <c r="S75" s="3">
        <v>2021</v>
      </c>
      <c r="T75" s="3" t="s">
        <v>45</v>
      </c>
      <c r="U75" s="3" t="s">
        <v>11</v>
      </c>
      <c r="V75" s="3" t="s">
        <v>43</v>
      </c>
      <c r="W75" s="7">
        <f t="shared" si="1"/>
        <v>160000</v>
      </c>
      <c r="X75" s="3" t="s">
        <v>34</v>
      </c>
      <c r="Y75" s="3">
        <v>100</v>
      </c>
      <c r="Z75" s="3" t="s">
        <v>25</v>
      </c>
      <c r="AA75" s="3" t="s">
        <v>14</v>
      </c>
      <c r="AB75" s="7">
        <v>1</v>
      </c>
    </row>
    <row r="76" spans="1:28" ht="30" x14ac:dyDescent="0.25">
      <c r="A76" s="3">
        <v>2021</v>
      </c>
      <c r="B76" s="3" t="s">
        <v>45</v>
      </c>
      <c r="C76" s="3" t="s">
        <v>11</v>
      </c>
      <c r="D76" s="3" t="s">
        <v>69</v>
      </c>
      <c r="E76" s="3">
        <v>235000</v>
      </c>
      <c r="F76" s="3" t="s">
        <v>25</v>
      </c>
      <c r="G76" s="3">
        <v>100</v>
      </c>
      <c r="H76" s="3" t="s">
        <v>25</v>
      </c>
      <c r="I76" s="3" t="s">
        <v>14</v>
      </c>
      <c r="J76" s="7">
        <v>1</v>
      </c>
      <c r="L76" s="3">
        <v>2021</v>
      </c>
      <c r="M76" s="3" t="s">
        <v>45</v>
      </c>
      <c r="N76" s="3" t="s">
        <v>69</v>
      </c>
      <c r="O76" s="3">
        <v>235000</v>
      </c>
      <c r="P76" s="7">
        <v>1</v>
      </c>
      <c r="S76" s="3">
        <v>2021</v>
      </c>
      <c r="T76" s="3" t="s">
        <v>45</v>
      </c>
      <c r="U76" s="3" t="s">
        <v>11</v>
      </c>
      <c r="V76" s="3" t="s">
        <v>69</v>
      </c>
      <c r="W76" s="7">
        <f t="shared" si="1"/>
        <v>240000</v>
      </c>
      <c r="X76" s="3" t="s">
        <v>25</v>
      </c>
      <c r="Y76" s="3">
        <v>100</v>
      </c>
      <c r="Z76" s="3" t="s">
        <v>25</v>
      </c>
      <c r="AA76" s="3" t="s">
        <v>14</v>
      </c>
      <c r="AB76" s="7">
        <v>1</v>
      </c>
    </row>
    <row r="77" spans="1:28" ht="30" x14ac:dyDescent="0.25">
      <c r="A77" s="3">
        <v>2021</v>
      </c>
      <c r="B77" s="3" t="s">
        <v>15</v>
      </c>
      <c r="C77" s="3" t="s">
        <v>11</v>
      </c>
      <c r="D77" s="3" t="s">
        <v>12</v>
      </c>
      <c r="E77" s="3">
        <v>53192</v>
      </c>
      <c r="F77" s="3" t="s">
        <v>33</v>
      </c>
      <c r="G77" s="3">
        <v>50</v>
      </c>
      <c r="H77" s="3" t="s">
        <v>33</v>
      </c>
      <c r="I77" s="3" t="s">
        <v>14</v>
      </c>
      <c r="J77" s="7">
        <v>1</v>
      </c>
      <c r="L77" s="3">
        <v>2021</v>
      </c>
      <c r="M77" s="3" t="s">
        <v>15</v>
      </c>
      <c r="N77" s="3" t="s">
        <v>12</v>
      </c>
      <c r="O77" s="3">
        <v>53192</v>
      </c>
      <c r="P77" s="7">
        <v>1</v>
      </c>
      <c r="S77" s="3">
        <v>2021</v>
      </c>
      <c r="T77" s="3" t="s">
        <v>15</v>
      </c>
      <c r="U77" s="3" t="s">
        <v>11</v>
      </c>
      <c r="V77" s="3" t="s">
        <v>12</v>
      </c>
      <c r="W77" s="7">
        <f t="shared" si="1"/>
        <v>60000</v>
      </c>
      <c r="X77" s="3" t="s">
        <v>33</v>
      </c>
      <c r="Y77" s="3">
        <v>50</v>
      </c>
      <c r="Z77" s="3" t="s">
        <v>33</v>
      </c>
      <c r="AA77" s="3" t="s">
        <v>14</v>
      </c>
      <c r="AB77" s="7">
        <v>1</v>
      </c>
    </row>
    <row r="78" spans="1:28" ht="30" x14ac:dyDescent="0.25">
      <c r="A78" s="3">
        <v>2021</v>
      </c>
      <c r="B78" s="3" t="s">
        <v>10</v>
      </c>
      <c r="C78" s="3" t="s">
        <v>11</v>
      </c>
      <c r="D78" s="3" t="s">
        <v>43</v>
      </c>
      <c r="E78" s="3">
        <v>100000</v>
      </c>
      <c r="F78" s="3" t="s">
        <v>25</v>
      </c>
      <c r="G78" s="3">
        <v>100</v>
      </c>
      <c r="H78" s="3" t="s">
        <v>25</v>
      </c>
      <c r="I78" s="3" t="s">
        <v>21</v>
      </c>
      <c r="J78" s="7">
        <v>1</v>
      </c>
      <c r="L78" s="3">
        <v>2021</v>
      </c>
      <c r="M78" s="3" t="s">
        <v>10</v>
      </c>
      <c r="N78" s="3" t="s">
        <v>43</v>
      </c>
      <c r="O78" s="3">
        <v>100000</v>
      </c>
      <c r="P78" s="7">
        <v>1</v>
      </c>
      <c r="S78" s="3">
        <v>2021</v>
      </c>
      <c r="T78" s="3" t="s">
        <v>10</v>
      </c>
      <c r="U78" s="3" t="s">
        <v>11</v>
      </c>
      <c r="V78" s="3" t="s">
        <v>43</v>
      </c>
      <c r="W78" s="7">
        <f t="shared" si="1"/>
        <v>100000</v>
      </c>
      <c r="X78" s="3" t="s">
        <v>25</v>
      </c>
      <c r="Y78" s="3">
        <v>100</v>
      </c>
      <c r="Z78" s="3" t="s">
        <v>25</v>
      </c>
      <c r="AA78" s="3" t="s">
        <v>21</v>
      </c>
      <c r="AB78" s="7">
        <v>1</v>
      </c>
    </row>
    <row r="79" spans="1:28" ht="75" x14ac:dyDescent="0.25">
      <c r="A79" s="3">
        <v>2021</v>
      </c>
      <c r="B79" s="3" t="s">
        <v>10</v>
      </c>
      <c r="C79" s="3" t="s">
        <v>40</v>
      </c>
      <c r="D79" s="3" t="s">
        <v>70</v>
      </c>
      <c r="E79" s="3">
        <v>5409</v>
      </c>
      <c r="F79" s="3" t="s">
        <v>34</v>
      </c>
      <c r="G79" s="3">
        <v>50</v>
      </c>
      <c r="H79" s="3" t="s">
        <v>34</v>
      </c>
      <c r="I79" s="3" t="s">
        <v>21</v>
      </c>
      <c r="J79" s="7">
        <v>1</v>
      </c>
      <c r="L79" s="3">
        <v>2021</v>
      </c>
      <c r="M79" s="3" t="s">
        <v>10</v>
      </c>
      <c r="N79" s="3" t="s">
        <v>70</v>
      </c>
      <c r="O79" s="3">
        <v>5409</v>
      </c>
      <c r="P79" s="7">
        <v>1</v>
      </c>
      <c r="S79" s="3">
        <v>2021</v>
      </c>
      <c r="T79" s="3" t="s">
        <v>10</v>
      </c>
      <c r="U79" s="3" t="s">
        <v>40</v>
      </c>
      <c r="V79" s="3" t="s">
        <v>70</v>
      </c>
      <c r="W79" s="7">
        <f t="shared" si="1"/>
        <v>20000</v>
      </c>
      <c r="X79" s="3" t="s">
        <v>34</v>
      </c>
      <c r="Y79" s="3">
        <v>50</v>
      </c>
      <c r="Z79" s="3" t="s">
        <v>34</v>
      </c>
      <c r="AA79" s="3" t="s">
        <v>21</v>
      </c>
      <c r="AB79" s="7">
        <v>1</v>
      </c>
    </row>
    <row r="80" spans="1:28" ht="45" x14ac:dyDescent="0.25">
      <c r="A80" s="3">
        <v>2021</v>
      </c>
      <c r="B80" s="3" t="s">
        <v>10</v>
      </c>
      <c r="C80" s="3" t="s">
        <v>50</v>
      </c>
      <c r="D80" s="3" t="s">
        <v>24</v>
      </c>
      <c r="E80" s="3">
        <v>270000</v>
      </c>
      <c r="F80" s="3" t="s">
        <v>25</v>
      </c>
      <c r="G80" s="3">
        <v>100</v>
      </c>
      <c r="H80" s="3" t="s">
        <v>25</v>
      </c>
      <c r="I80" s="3" t="s">
        <v>14</v>
      </c>
      <c r="J80" s="7">
        <v>1</v>
      </c>
      <c r="L80" s="3">
        <v>2021</v>
      </c>
      <c r="M80" s="3" t="s">
        <v>10</v>
      </c>
      <c r="N80" s="3" t="s">
        <v>24</v>
      </c>
      <c r="O80" s="3">
        <v>270000</v>
      </c>
      <c r="P80" s="7">
        <v>1</v>
      </c>
      <c r="S80" s="3">
        <v>2021</v>
      </c>
      <c r="T80" s="3" t="s">
        <v>10</v>
      </c>
      <c r="U80" s="3" t="s">
        <v>50</v>
      </c>
      <c r="V80" s="3" t="s">
        <v>24</v>
      </c>
      <c r="W80" s="7">
        <f t="shared" si="1"/>
        <v>280000</v>
      </c>
      <c r="X80" s="3" t="s">
        <v>25</v>
      </c>
      <c r="Y80" s="3">
        <v>100</v>
      </c>
      <c r="Z80" s="3" t="s">
        <v>25</v>
      </c>
      <c r="AA80" s="3" t="s">
        <v>14</v>
      </c>
      <c r="AB80" s="7">
        <v>1</v>
      </c>
    </row>
    <row r="81" spans="1:28" ht="30" x14ac:dyDescent="0.25">
      <c r="A81" s="3">
        <v>2021</v>
      </c>
      <c r="B81" s="3" t="s">
        <v>26</v>
      </c>
      <c r="C81" s="3" t="s">
        <v>11</v>
      </c>
      <c r="D81" s="3" t="s">
        <v>27</v>
      </c>
      <c r="E81" s="3">
        <v>80000</v>
      </c>
      <c r="F81" s="3" t="s">
        <v>25</v>
      </c>
      <c r="G81" s="3">
        <v>100</v>
      </c>
      <c r="H81" s="3" t="s">
        <v>25</v>
      </c>
      <c r="I81" s="3" t="s">
        <v>21</v>
      </c>
      <c r="J81" s="7">
        <v>1</v>
      </c>
      <c r="L81" s="3">
        <v>2021</v>
      </c>
      <c r="M81" s="3" t="s">
        <v>26</v>
      </c>
      <c r="N81" s="3" t="s">
        <v>27</v>
      </c>
      <c r="O81" s="3">
        <v>80000</v>
      </c>
      <c r="P81" s="7">
        <v>1</v>
      </c>
      <c r="S81" s="3">
        <v>2021</v>
      </c>
      <c r="T81" s="3" t="s">
        <v>26</v>
      </c>
      <c r="U81" s="3" t="s">
        <v>11</v>
      </c>
      <c r="V81" s="3" t="s">
        <v>27</v>
      </c>
      <c r="W81" s="7">
        <f t="shared" si="1"/>
        <v>80000</v>
      </c>
      <c r="X81" s="3" t="s">
        <v>25</v>
      </c>
      <c r="Y81" s="3">
        <v>100</v>
      </c>
      <c r="Z81" s="3" t="s">
        <v>25</v>
      </c>
      <c r="AA81" s="3" t="s">
        <v>21</v>
      </c>
      <c r="AB81" s="7">
        <v>1</v>
      </c>
    </row>
    <row r="82" spans="1:28" ht="45" x14ac:dyDescent="0.25">
      <c r="A82" s="3">
        <v>2021</v>
      </c>
      <c r="B82" s="3" t="s">
        <v>15</v>
      </c>
      <c r="C82" s="3" t="s">
        <v>11</v>
      </c>
      <c r="D82" s="3" t="s">
        <v>71</v>
      </c>
      <c r="E82" s="3">
        <v>79197</v>
      </c>
      <c r="F82" s="3" t="s">
        <v>13</v>
      </c>
      <c r="G82" s="3">
        <v>100</v>
      </c>
      <c r="H82" s="3" t="s">
        <v>13</v>
      </c>
      <c r="I82" s="3" t="s">
        <v>14</v>
      </c>
      <c r="J82" s="7">
        <v>1</v>
      </c>
      <c r="L82" s="3">
        <v>2021</v>
      </c>
      <c r="M82" s="3" t="s">
        <v>15</v>
      </c>
      <c r="N82" s="3" t="s">
        <v>71</v>
      </c>
      <c r="O82" s="3">
        <v>79197</v>
      </c>
      <c r="P82" s="7">
        <v>1</v>
      </c>
      <c r="S82" s="3">
        <v>2021</v>
      </c>
      <c r="T82" s="3" t="s">
        <v>15</v>
      </c>
      <c r="U82" s="3" t="s">
        <v>11</v>
      </c>
      <c r="V82" s="3" t="s">
        <v>71</v>
      </c>
      <c r="W82" s="7">
        <f t="shared" si="1"/>
        <v>80000</v>
      </c>
      <c r="X82" s="3" t="s">
        <v>13</v>
      </c>
      <c r="Y82" s="3">
        <v>100</v>
      </c>
      <c r="Z82" s="3" t="s">
        <v>13</v>
      </c>
      <c r="AA82" s="3" t="s">
        <v>14</v>
      </c>
      <c r="AB82" s="7">
        <v>1</v>
      </c>
    </row>
    <row r="83" spans="1:28" ht="30" x14ac:dyDescent="0.25">
      <c r="A83" s="3">
        <v>2021</v>
      </c>
      <c r="B83" s="3" t="s">
        <v>10</v>
      </c>
      <c r="C83" s="3" t="s">
        <v>11</v>
      </c>
      <c r="D83" s="3" t="s">
        <v>37</v>
      </c>
      <c r="E83" s="3">
        <v>140000</v>
      </c>
      <c r="F83" s="3" t="s">
        <v>25</v>
      </c>
      <c r="G83" s="3">
        <v>100</v>
      </c>
      <c r="H83" s="3" t="s">
        <v>25</v>
      </c>
      <c r="I83" s="3" t="s">
        <v>14</v>
      </c>
      <c r="J83" s="7">
        <v>1</v>
      </c>
      <c r="L83" s="3">
        <v>2021</v>
      </c>
      <c r="M83" s="3" t="s">
        <v>10</v>
      </c>
      <c r="N83" s="3" t="s">
        <v>37</v>
      </c>
      <c r="O83" s="3">
        <v>140000</v>
      </c>
      <c r="P83" s="7">
        <v>1</v>
      </c>
      <c r="S83" s="3">
        <v>2021</v>
      </c>
      <c r="T83" s="3" t="s">
        <v>10</v>
      </c>
      <c r="U83" s="3" t="s">
        <v>11</v>
      </c>
      <c r="V83" s="3" t="s">
        <v>37</v>
      </c>
      <c r="W83" s="7">
        <f t="shared" si="1"/>
        <v>140000</v>
      </c>
      <c r="X83" s="3" t="s">
        <v>25</v>
      </c>
      <c r="Y83" s="3">
        <v>100</v>
      </c>
      <c r="Z83" s="3" t="s">
        <v>25</v>
      </c>
      <c r="AA83" s="3" t="s">
        <v>14</v>
      </c>
      <c r="AB83" s="7">
        <v>1</v>
      </c>
    </row>
    <row r="84" spans="1:28" ht="45" x14ac:dyDescent="0.25">
      <c r="A84" s="3">
        <v>2021</v>
      </c>
      <c r="B84" s="3" t="s">
        <v>10</v>
      </c>
      <c r="C84" s="3" t="s">
        <v>11</v>
      </c>
      <c r="D84" s="3" t="s">
        <v>72</v>
      </c>
      <c r="E84" s="3">
        <v>54238</v>
      </c>
      <c r="F84" s="3" t="s">
        <v>20</v>
      </c>
      <c r="G84" s="3">
        <v>50</v>
      </c>
      <c r="H84" s="3" t="s">
        <v>52</v>
      </c>
      <c r="I84" s="3" t="s">
        <v>14</v>
      </c>
      <c r="J84" s="7">
        <v>1</v>
      </c>
      <c r="L84" s="3">
        <v>2021</v>
      </c>
      <c r="M84" s="3" t="s">
        <v>10</v>
      </c>
      <c r="N84" s="3" t="s">
        <v>72</v>
      </c>
      <c r="O84" s="3">
        <v>54238</v>
      </c>
      <c r="P84" s="7">
        <v>1</v>
      </c>
      <c r="S84" s="3">
        <v>2021</v>
      </c>
      <c r="T84" s="3" t="s">
        <v>10</v>
      </c>
      <c r="U84" s="3" t="s">
        <v>11</v>
      </c>
      <c r="V84" s="3" t="s">
        <v>72</v>
      </c>
      <c r="W84" s="7">
        <f t="shared" si="1"/>
        <v>60000</v>
      </c>
      <c r="X84" s="3" t="s">
        <v>20</v>
      </c>
      <c r="Y84" s="3">
        <v>50</v>
      </c>
      <c r="Z84" s="3" t="s">
        <v>52</v>
      </c>
      <c r="AA84" s="3" t="s">
        <v>14</v>
      </c>
      <c r="AB84" s="7">
        <v>1</v>
      </c>
    </row>
    <row r="85" spans="1:28" ht="45" x14ac:dyDescent="0.25">
      <c r="A85" s="3">
        <v>2021</v>
      </c>
      <c r="B85" s="3" t="s">
        <v>10</v>
      </c>
      <c r="C85" s="3" t="s">
        <v>11</v>
      </c>
      <c r="D85" s="3" t="s">
        <v>24</v>
      </c>
      <c r="E85" s="3">
        <v>47282</v>
      </c>
      <c r="F85" s="3" t="s">
        <v>57</v>
      </c>
      <c r="G85" s="3">
        <v>100</v>
      </c>
      <c r="H85" s="3" t="s">
        <v>57</v>
      </c>
      <c r="I85" s="3" t="s">
        <v>18</v>
      </c>
      <c r="J85" s="7">
        <v>1</v>
      </c>
      <c r="L85" s="3">
        <v>2021</v>
      </c>
      <c r="M85" s="3" t="s">
        <v>10</v>
      </c>
      <c r="N85" s="3" t="s">
        <v>24</v>
      </c>
      <c r="O85" s="3">
        <v>47282</v>
      </c>
      <c r="P85" s="7">
        <v>1</v>
      </c>
      <c r="S85" s="3">
        <v>2021</v>
      </c>
      <c r="T85" s="3" t="s">
        <v>10</v>
      </c>
      <c r="U85" s="3" t="s">
        <v>11</v>
      </c>
      <c r="V85" s="3" t="s">
        <v>24</v>
      </c>
      <c r="W85" s="7">
        <f t="shared" si="1"/>
        <v>60000</v>
      </c>
      <c r="X85" s="3" t="s">
        <v>57</v>
      </c>
      <c r="Y85" s="3">
        <v>100</v>
      </c>
      <c r="Z85" s="3" t="s">
        <v>57</v>
      </c>
      <c r="AA85" s="3" t="s">
        <v>18</v>
      </c>
      <c r="AB85" s="7">
        <v>1</v>
      </c>
    </row>
    <row r="86" spans="1:28" ht="45" x14ac:dyDescent="0.25">
      <c r="A86" s="3">
        <v>2021</v>
      </c>
      <c r="B86" s="3" t="s">
        <v>45</v>
      </c>
      <c r="C86" s="3" t="s">
        <v>11</v>
      </c>
      <c r="D86" s="3" t="s">
        <v>46</v>
      </c>
      <c r="E86" s="3">
        <v>153667</v>
      </c>
      <c r="F86" s="3" t="s">
        <v>65</v>
      </c>
      <c r="G86" s="3">
        <v>100</v>
      </c>
      <c r="H86" s="3" t="s">
        <v>38</v>
      </c>
      <c r="I86" s="3" t="s">
        <v>14</v>
      </c>
      <c r="J86" s="7">
        <v>1</v>
      </c>
      <c r="L86" s="3">
        <v>2021</v>
      </c>
      <c r="M86" s="3" t="s">
        <v>45</v>
      </c>
      <c r="N86" s="3" t="s">
        <v>46</v>
      </c>
      <c r="O86" s="3">
        <v>153667</v>
      </c>
      <c r="P86" s="7">
        <v>1</v>
      </c>
      <c r="S86" s="3">
        <v>2021</v>
      </c>
      <c r="T86" s="3" t="s">
        <v>45</v>
      </c>
      <c r="U86" s="3" t="s">
        <v>11</v>
      </c>
      <c r="V86" s="3" t="s">
        <v>46</v>
      </c>
      <c r="W86" s="7">
        <f t="shared" si="1"/>
        <v>160000</v>
      </c>
      <c r="X86" s="3" t="s">
        <v>65</v>
      </c>
      <c r="Y86" s="3">
        <v>100</v>
      </c>
      <c r="Z86" s="3" t="s">
        <v>38</v>
      </c>
      <c r="AA86" s="3" t="s">
        <v>14</v>
      </c>
      <c r="AB86" s="7">
        <v>1</v>
      </c>
    </row>
    <row r="87" spans="1:28" ht="30" x14ac:dyDescent="0.25">
      <c r="A87" s="3">
        <v>2021</v>
      </c>
      <c r="B87" s="3" t="s">
        <v>10</v>
      </c>
      <c r="C87" s="3" t="s">
        <v>11</v>
      </c>
      <c r="D87" s="3" t="s">
        <v>37</v>
      </c>
      <c r="E87" s="3">
        <v>28476</v>
      </c>
      <c r="F87" s="3" t="s">
        <v>38</v>
      </c>
      <c r="G87" s="3">
        <v>100</v>
      </c>
      <c r="H87" s="3" t="s">
        <v>38</v>
      </c>
      <c r="I87" s="3" t="s">
        <v>14</v>
      </c>
      <c r="J87" s="7">
        <v>1</v>
      </c>
      <c r="L87" s="3">
        <v>2021</v>
      </c>
      <c r="M87" s="3" t="s">
        <v>10</v>
      </c>
      <c r="N87" s="3" t="s">
        <v>37</v>
      </c>
      <c r="O87" s="3">
        <v>28476</v>
      </c>
      <c r="P87" s="7">
        <v>1</v>
      </c>
      <c r="S87" s="3">
        <v>2021</v>
      </c>
      <c r="T87" s="3" t="s">
        <v>10</v>
      </c>
      <c r="U87" s="3" t="s">
        <v>11</v>
      </c>
      <c r="V87" s="3" t="s">
        <v>37</v>
      </c>
      <c r="W87" s="7">
        <f t="shared" si="1"/>
        <v>40000</v>
      </c>
      <c r="X87" s="3" t="s">
        <v>38</v>
      </c>
      <c r="Y87" s="3">
        <v>100</v>
      </c>
      <c r="Z87" s="3" t="s">
        <v>38</v>
      </c>
      <c r="AA87" s="3" t="s">
        <v>14</v>
      </c>
      <c r="AB87" s="7">
        <v>1</v>
      </c>
    </row>
    <row r="88" spans="1:28" ht="30" x14ac:dyDescent="0.25">
      <c r="A88" s="3">
        <v>2021</v>
      </c>
      <c r="B88" s="3" t="s">
        <v>26</v>
      </c>
      <c r="C88" s="3" t="s">
        <v>11</v>
      </c>
      <c r="D88" s="3" t="s">
        <v>27</v>
      </c>
      <c r="E88" s="3">
        <v>59102</v>
      </c>
      <c r="F88" s="3" t="s">
        <v>33</v>
      </c>
      <c r="G88" s="3">
        <v>50</v>
      </c>
      <c r="H88" s="3" t="s">
        <v>33</v>
      </c>
      <c r="I88" s="3" t="s">
        <v>21</v>
      </c>
      <c r="J88" s="7">
        <v>1</v>
      </c>
      <c r="L88" s="3">
        <v>2021</v>
      </c>
      <c r="M88" s="3" t="s">
        <v>26</v>
      </c>
      <c r="N88" s="3" t="s">
        <v>27</v>
      </c>
      <c r="O88" s="3">
        <v>59102</v>
      </c>
      <c r="P88" s="7">
        <v>1</v>
      </c>
      <c r="S88" s="3">
        <v>2021</v>
      </c>
      <c r="T88" s="3" t="s">
        <v>26</v>
      </c>
      <c r="U88" s="3" t="s">
        <v>11</v>
      </c>
      <c r="V88" s="3" t="s">
        <v>27</v>
      </c>
      <c r="W88" s="7">
        <f t="shared" si="1"/>
        <v>60000</v>
      </c>
      <c r="X88" s="3" t="s">
        <v>33</v>
      </c>
      <c r="Y88" s="3">
        <v>50</v>
      </c>
      <c r="Z88" s="3" t="s">
        <v>33</v>
      </c>
      <c r="AA88" s="3" t="s">
        <v>21</v>
      </c>
      <c r="AB88" s="7">
        <v>1</v>
      </c>
    </row>
    <row r="89" spans="1:28" ht="45" x14ac:dyDescent="0.25">
      <c r="A89" s="3">
        <v>2021</v>
      </c>
      <c r="B89" s="3" t="s">
        <v>10</v>
      </c>
      <c r="C89" s="3" t="s">
        <v>11</v>
      </c>
      <c r="D89" s="3" t="s">
        <v>71</v>
      </c>
      <c r="E89" s="3">
        <v>110000</v>
      </c>
      <c r="F89" s="3" t="s">
        <v>25</v>
      </c>
      <c r="G89" s="3">
        <v>100</v>
      </c>
      <c r="H89" s="3" t="s">
        <v>25</v>
      </c>
      <c r="I89" s="3" t="s">
        <v>14</v>
      </c>
      <c r="J89" s="7">
        <v>1</v>
      </c>
      <c r="L89" s="3">
        <v>2021</v>
      </c>
      <c r="M89" s="3" t="s">
        <v>10</v>
      </c>
      <c r="N89" s="3" t="s">
        <v>71</v>
      </c>
      <c r="O89" s="3">
        <v>110000</v>
      </c>
      <c r="P89" s="7">
        <v>1</v>
      </c>
      <c r="S89" s="3">
        <v>2021</v>
      </c>
      <c r="T89" s="3" t="s">
        <v>10</v>
      </c>
      <c r="U89" s="3" t="s">
        <v>11</v>
      </c>
      <c r="V89" s="3" t="s">
        <v>71</v>
      </c>
      <c r="W89" s="7">
        <f t="shared" si="1"/>
        <v>120000</v>
      </c>
      <c r="X89" s="3" t="s">
        <v>25</v>
      </c>
      <c r="Y89" s="3">
        <v>100</v>
      </c>
      <c r="Z89" s="3" t="s">
        <v>25</v>
      </c>
      <c r="AA89" s="3" t="s">
        <v>14</v>
      </c>
      <c r="AB89" s="7">
        <v>1</v>
      </c>
    </row>
    <row r="90" spans="1:28" ht="45" x14ac:dyDescent="0.25">
      <c r="A90" s="3">
        <v>2021</v>
      </c>
      <c r="B90" s="3" t="s">
        <v>15</v>
      </c>
      <c r="C90" s="3" t="s">
        <v>11</v>
      </c>
      <c r="D90" s="3" t="s">
        <v>35</v>
      </c>
      <c r="E90" s="3">
        <v>170000</v>
      </c>
      <c r="F90" s="3" t="s">
        <v>25</v>
      </c>
      <c r="G90" s="3">
        <v>100</v>
      </c>
      <c r="H90" s="3" t="s">
        <v>25</v>
      </c>
      <c r="I90" s="3" t="s">
        <v>14</v>
      </c>
      <c r="J90" s="7">
        <v>1</v>
      </c>
      <c r="L90" s="3">
        <v>2021</v>
      </c>
      <c r="M90" s="3" t="s">
        <v>15</v>
      </c>
      <c r="N90" s="3" t="s">
        <v>35</v>
      </c>
      <c r="O90" s="3">
        <v>170000</v>
      </c>
      <c r="P90" s="7">
        <v>1</v>
      </c>
      <c r="S90" s="3">
        <v>2021</v>
      </c>
      <c r="T90" s="3" t="s">
        <v>15</v>
      </c>
      <c r="U90" s="3" t="s">
        <v>11</v>
      </c>
      <c r="V90" s="3" t="s">
        <v>35</v>
      </c>
      <c r="W90" s="7">
        <f t="shared" si="1"/>
        <v>180000</v>
      </c>
      <c r="X90" s="3" t="s">
        <v>25</v>
      </c>
      <c r="Y90" s="3">
        <v>100</v>
      </c>
      <c r="Z90" s="3" t="s">
        <v>25</v>
      </c>
      <c r="AA90" s="3" t="s">
        <v>14</v>
      </c>
      <c r="AB90" s="7">
        <v>1</v>
      </c>
    </row>
    <row r="91" spans="1:28" ht="30" x14ac:dyDescent="0.25">
      <c r="A91" s="3">
        <v>2021</v>
      </c>
      <c r="B91" s="3" t="s">
        <v>15</v>
      </c>
      <c r="C91" s="3" t="s">
        <v>11</v>
      </c>
      <c r="D91" s="3" t="s">
        <v>27</v>
      </c>
      <c r="E91" s="3">
        <v>80000</v>
      </c>
      <c r="F91" s="3" t="s">
        <v>73</v>
      </c>
      <c r="G91" s="3">
        <v>100</v>
      </c>
      <c r="H91" s="3" t="s">
        <v>25</v>
      </c>
      <c r="I91" s="3" t="s">
        <v>18</v>
      </c>
      <c r="J91" s="7">
        <v>1</v>
      </c>
      <c r="L91" s="3">
        <v>2021</v>
      </c>
      <c r="M91" s="3" t="s">
        <v>15</v>
      </c>
      <c r="N91" s="3" t="s">
        <v>27</v>
      </c>
      <c r="O91" s="3">
        <v>80000</v>
      </c>
      <c r="P91" s="7">
        <v>1</v>
      </c>
      <c r="S91" s="3">
        <v>2021</v>
      </c>
      <c r="T91" s="3" t="s">
        <v>15</v>
      </c>
      <c r="U91" s="3" t="s">
        <v>11</v>
      </c>
      <c r="V91" s="3" t="s">
        <v>27</v>
      </c>
      <c r="W91" s="7">
        <f t="shared" si="1"/>
        <v>80000</v>
      </c>
      <c r="X91" s="3" t="s">
        <v>73</v>
      </c>
      <c r="Y91" s="3">
        <v>100</v>
      </c>
      <c r="Z91" s="3" t="s">
        <v>25</v>
      </c>
      <c r="AA91" s="3" t="s">
        <v>18</v>
      </c>
      <c r="AB91" s="7">
        <v>1</v>
      </c>
    </row>
    <row r="92" spans="1:28" ht="45" x14ac:dyDescent="0.25">
      <c r="A92" s="3">
        <v>2021</v>
      </c>
      <c r="B92" s="3" t="s">
        <v>15</v>
      </c>
      <c r="C92" s="3" t="s">
        <v>11</v>
      </c>
      <c r="D92" s="3" t="s">
        <v>74</v>
      </c>
      <c r="E92" s="3">
        <v>88654</v>
      </c>
      <c r="F92" s="3" t="s">
        <v>42</v>
      </c>
      <c r="G92" s="3">
        <v>100</v>
      </c>
      <c r="H92" s="3" t="s">
        <v>60</v>
      </c>
      <c r="I92" s="3" t="s">
        <v>14</v>
      </c>
      <c r="J92" s="7">
        <v>1</v>
      </c>
      <c r="L92" s="3">
        <v>2021</v>
      </c>
      <c r="M92" s="3" t="s">
        <v>15</v>
      </c>
      <c r="N92" s="3" t="s">
        <v>74</v>
      </c>
      <c r="O92" s="3">
        <v>88654</v>
      </c>
      <c r="P92" s="7">
        <v>1</v>
      </c>
      <c r="S92" s="3">
        <v>2021</v>
      </c>
      <c r="T92" s="3" t="s">
        <v>15</v>
      </c>
      <c r="U92" s="3" t="s">
        <v>11</v>
      </c>
      <c r="V92" s="3" t="s">
        <v>74</v>
      </c>
      <c r="W92" s="7">
        <f t="shared" si="1"/>
        <v>100000</v>
      </c>
      <c r="X92" s="3" t="s">
        <v>42</v>
      </c>
      <c r="Y92" s="3">
        <v>100</v>
      </c>
      <c r="Z92" s="3" t="s">
        <v>60</v>
      </c>
      <c r="AA92" s="3" t="s">
        <v>14</v>
      </c>
      <c r="AB92" s="7">
        <v>1</v>
      </c>
    </row>
    <row r="93" spans="1:28" ht="60" x14ac:dyDescent="0.25">
      <c r="A93" s="3">
        <v>2021</v>
      </c>
      <c r="B93" s="3" t="s">
        <v>26</v>
      </c>
      <c r="C93" s="3" t="s">
        <v>11</v>
      </c>
      <c r="D93" s="3" t="s">
        <v>39</v>
      </c>
      <c r="E93" s="3">
        <v>76833</v>
      </c>
      <c r="F93" s="3" t="s">
        <v>13</v>
      </c>
      <c r="G93" s="3">
        <v>100</v>
      </c>
      <c r="H93" s="3" t="s">
        <v>13</v>
      </c>
      <c r="I93" s="3" t="s">
        <v>18</v>
      </c>
      <c r="J93" s="7">
        <v>1</v>
      </c>
      <c r="L93" s="3">
        <v>2021</v>
      </c>
      <c r="M93" s="3" t="s">
        <v>26</v>
      </c>
      <c r="N93" s="3" t="s">
        <v>39</v>
      </c>
      <c r="O93" s="3">
        <v>76833</v>
      </c>
      <c r="P93" s="7">
        <v>1</v>
      </c>
      <c r="S93" s="3">
        <v>2021</v>
      </c>
      <c r="T93" s="3" t="s">
        <v>26</v>
      </c>
      <c r="U93" s="3" t="s">
        <v>11</v>
      </c>
      <c r="V93" s="3" t="s">
        <v>39</v>
      </c>
      <c r="W93" s="7">
        <f t="shared" si="1"/>
        <v>80000</v>
      </c>
      <c r="X93" s="3" t="s">
        <v>13</v>
      </c>
      <c r="Y93" s="3">
        <v>100</v>
      </c>
      <c r="Z93" s="3" t="s">
        <v>13</v>
      </c>
      <c r="AA93" s="3" t="s">
        <v>18</v>
      </c>
      <c r="AB93" s="7">
        <v>1</v>
      </c>
    </row>
    <row r="94" spans="1:28" ht="45" x14ac:dyDescent="0.25">
      <c r="A94" s="3">
        <v>2021</v>
      </c>
      <c r="B94" s="3" t="s">
        <v>10</v>
      </c>
      <c r="C94" s="3" t="s">
        <v>11</v>
      </c>
      <c r="D94" s="3" t="s">
        <v>35</v>
      </c>
      <c r="E94" s="3">
        <v>19609</v>
      </c>
      <c r="F94" s="3" t="s">
        <v>34</v>
      </c>
      <c r="G94" s="3">
        <v>100</v>
      </c>
      <c r="H94" s="3" t="s">
        <v>34</v>
      </c>
      <c r="I94" s="3" t="s">
        <v>14</v>
      </c>
      <c r="J94" s="7">
        <v>1</v>
      </c>
      <c r="L94" s="3">
        <v>2021</v>
      </c>
      <c r="M94" s="3" t="s">
        <v>10</v>
      </c>
      <c r="N94" s="3" t="s">
        <v>35</v>
      </c>
      <c r="O94" s="3">
        <v>19609</v>
      </c>
      <c r="P94" s="7">
        <v>1</v>
      </c>
      <c r="S94" s="3">
        <v>2021</v>
      </c>
      <c r="T94" s="3" t="s">
        <v>10</v>
      </c>
      <c r="U94" s="3" t="s">
        <v>11</v>
      </c>
      <c r="V94" s="3" t="s">
        <v>35</v>
      </c>
      <c r="W94" s="7">
        <f t="shared" si="1"/>
        <v>20000</v>
      </c>
      <c r="X94" s="3" t="s">
        <v>34</v>
      </c>
      <c r="Y94" s="3">
        <v>100</v>
      </c>
      <c r="Z94" s="3" t="s">
        <v>34</v>
      </c>
      <c r="AA94" s="3" t="s">
        <v>14</v>
      </c>
      <c r="AB94" s="7">
        <v>1</v>
      </c>
    </row>
    <row r="95" spans="1:28" ht="45" x14ac:dyDescent="0.25">
      <c r="A95" s="3">
        <v>2021</v>
      </c>
      <c r="B95" s="3" t="s">
        <v>15</v>
      </c>
      <c r="C95" s="3" t="s">
        <v>11</v>
      </c>
      <c r="D95" s="3" t="s">
        <v>31</v>
      </c>
      <c r="E95" s="3">
        <v>276000</v>
      </c>
      <c r="F95" s="3" t="s">
        <v>25</v>
      </c>
      <c r="G95" s="3">
        <v>0</v>
      </c>
      <c r="H95" s="3" t="s">
        <v>25</v>
      </c>
      <c r="I95" s="3" t="s">
        <v>14</v>
      </c>
      <c r="J95" s="7">
        <v>1</v>
      </c>
      <c r="L95" s="3">
        <v>2021</v>
      </c>
      <c r="M95" s="3" t="s">
        <v>15</v>
      </c>
      <c r="N95" s="3" t="s">
        <v>31</v>
      </c>
      <c r="O95" s="3">
        <v>276000</v>
      </c>
      <c r="P95" s="7">
        <v>1</v>
      </c>
      <c r="S95" s="3">
        <v>2021</v>
      </c>
      <c r="T95" s="3" t="s">
        <v>15</v>
      </c>
      <c r="U95" s="3" t="s">
        <v>11</v>
      </c>
      <c r="V95" s="3" t="s">
        <v>31</v>
      </c>
      <c r="W95" s="7">
        <f t="shared" si="1"/>
        <v>280000</v>
      </c>
      <c r="X95" s="3" t="s">
        <v>25</v>
      </c>
      <c r="Y95" s="3">
        <v>0</v>
      </c>
      <c r="Z95" s="3" t="s">
        <v>25</v>
      </c>
      <c r="AA95" s="3" t="s">
        <v>14</v>
      </c>
      <c r="AB95" s="7">
        <v>1</v>
      </c>
    </row>
    <row r="96" spans="1:28" ht="30" x14ac:dyDescent="0.25">
      <c r="A96" s="3">
        <v>2021</v>
      </c>
      <c r="B96" s="3" t="s">
        <v>26</v>
      </c>
      <c r="C96" s="3" t="s">
        <v>11</v>
      </c>
      <c r="D96" s="3" t="s">
        <v>12</v>
      </c>
      <c r="E96" s="3">
        <v>29751</v>
      </c>
      <c r="F96" s="3" t="s">
        <v>34</v>
      </c>
      <c r="G96" s="3">
        <v>50</v>
      </c>
      <c r="H96" s="3" t="s">
        <v>34</v>
      </c>
      <c r="I96" s="3" t="s">
        <v>14</v>
      </c>
      <c r="J96" s="7">
        <v>1</v>
      </c>
      <c r="L96" s="3">
        <v>2021</v>
      </c>
      <c r="M96" s="3" t="s">
        <v>26</v>
      </c>
      <c r="N96" s="3" t="s">
        <v>12</v>
      </c>
      <c r="O96" s="3">
        <v>29751</v>
      </c>
      <c r="P96" s="7">
        <v>1</v>
      </c>
      <c r="S96" s="3">
        <v>2021</v>
      </c>
      <c r="T96" s="3" t="s">
        <v>26</v>
      </c>
      <c r="U96" s="3" t="s">
        <v>11</v>
      </c>
      <c r="V96" s="3" t="s">
        <v>12</v>
      </c>
      <c r="W96" s="7">
        <f t="shared" si="1"/>
        <v>40000</v>
      </c>
      <c r="X96" s="3" t="s">
        <v>34</v>
      </c>
      <c r="Y96" s="3">
        <v>50</v>
      </c>
      <c r="Z96" s="3" t="s">
        <v>34</v>
      </c>
      <c r="AA96" s="3" t="s">
        <v>14</v>
      </c>
      <c r="AB96" s="7">
        <v>1</v>
      </c>
    </row>
    <row r="97" spans="1:28" ht="45" x14ac:dyDescent="0.25">
      <c r="A97" s="3">
        <v>2021</v>
      </c>
      <c r="B97" s="3" t="s">
        <v>10</v>
      </c>
      <c r="C97" s="3" t="s">
        <v>11</v>
      </c>
      <c r="D97" s="3" t="s">
        <v>75</v>
      </c>
      <c r="E97" s="3">
        <v>89294</v>
      </c>
      <c r="F97" s="3" t="s">
        <v>76</v>
      </c>
      <c r="G97" s="3">
        <v>50</v>
      </c>
      <c r="H97" s="3" t="s">
        <v>76</v>
      </c>
      <c r="I97" s="3" t="s">
        <v>14</v>
      </c>
      <c r="J97" s="7">
        <v>1</v>
      </c>
      <c r="L97" s="3">
        <v>2021</v>
      </c>
      <c r="M97" s="3" t="s">
        <v>10</v>
      </c>
      <c r="N97" s="3" t="s">
        <v>75</v>
      </c>
      <c r="O97" s="3">
        <v>89294</v>
      </c>
      <c r="P97" s="7">
        <v>1</v>
      </c>
      <c r="S97" s="3">
        <v>2021</v>
      </c>
      <c r="T97" s="3" t="s">
        <v>10</v>
      </c>
      <c r="U97" s="3" t="s">
        <v>11</v>
      </c>
      <c r="V97" s="3" t="s">
        <v>75</v>
      </c>
      <c r="W97" s="7">
        <f t="shared" si="1"/>
        <v>100000</v>
      </c>
      <c r="X97" s="3" t="s">
        <v>76</v>
      </c>
      <c r="Y97" s="3">
        <v>50</v>
      </c>
      <c r="Z97" s="3" t="s">
        <v>76</v>
      </c>
      <c r="AA97" s="3" t="s">
        <v>14</v>
      </c>
      <c r="AB97" s="7">
        <v>1</v>
      </c>
    </row>
    <row r="98" spans="1:28" ht="30" x14ac:dyDescent="0.25">
      <c r="A98" s="3">
        <v>2021</v>
      </c>
      <c r="B98" s="3" t="s">
        <v>26</v>
      </c>
      <c r="C98" s="3" t="s">
        <v>40</v>
      </c>
      <c r="D98" s="3" t="s">
        <v>59</v>
      </c>
      <c r="E98" s="3">
        <v>12000</v>
      </c>
      <c r="F98" s="3" t="s">
        <v>77</v>
      </c>
      <c r="G98" s="3">
        <v>100</v>
      </c>
      <c r="H98" s="3" t="s">
        <v>25</v>
      </c>
      <c r="I98" s="3" t="s">
        <v>18</v>
      </c>
      <c r="J98" s="7">
        <v>1</v>
      </c>
      <c r="L98" s="3">
        <v>2021</v>
      </c>
      <c r="M98" s="3" t="s">
        <v>26</v>
      </c>
      <c r="N98" s="3" t="s">
        <v>59</v>
      </c>
      <c r="O98" s="3">
        <v>12000</v>
      </c>
      <c r="P98" s="7">
        <v>1</v>
      </c>
      <c r="S98" s="3">
        <v>2021</v>
      </c>
      <c r="T98" s="3" t="s">
        <v>26</v>
      </c>
      <c r="U98" s="3" t="s">
        <v>40</v>
      </c>
      <c r="V98" s="3" t="s">
        <v>59</v>
      </c>
      <c r="W98" s="7">
        <f t="shared" si="1"/>
        <v>20000</v>
      </c>
      <c r="X98" s="3" t="s">
        <v>77</v>
      </c>
      <c r="Y98" s="3">
        <v>100</v>
      </c>
      <c r="Z98" s="3" t="s">
        <v>25</v>
      </c>
      <c r="AA98" s="3" t="s">
        <v>18</v>
      </c>
      <c r="AB98" s="7">
        <v>1</v>
      </c>
    </row>
    <row r="99" spans="1:28" ht="45" x14ac:dyDescent="0.25">
      <c r="A99" s="3">
        <v>2021</v>
      </c>
      <c r="B99" s="3" t="s">
        <v>10</v>
      </c>
      <c r="C99" s="3" t="s">
        <v>11</v>
      </c>
      <c r="D99" s="3" t="s">
        <v>78</v>
      </c>
      <c r="E99" s="3">
        <v>450000</v>
      </c>
      <c r="F99" s="3" t="s">
        <v>25</v>
      </c>
      <c r="G99" s="3">
        <v>100</v>
      </c>
      <c r="H99" s="3" t="s">
        <v>25</v>
      </c>
      <c r="I99" s="3" t="s">
        <v>14</v>
      </c>
      <c r="J99" s="7">
        <v>1</v>
      </c>
      <c r="L99" s="3">
        <v>2021</v>
      </c>
      <c r="M99" s="3" t="s">
        <v>10</v>
      </c>
      <c r="N99" s="3" t="s">
        <v>78</v>
      </c>
      <c r="O99" s="3">
        <v>450000</v>
      </c>
      <c r="P99" s="7">
        <v>1</v>
      </c>
      <c r="S99" s="3">
        <v>2021</v>
      </c>
      <c r="T99" s="3" t="s">
        <v>10</v>
      </c>
      <c r="U99" s="3" t="s">
        <v>11</v>
      </c>
      <c r="V99" s="3" t="s">
        <v>78</v>
      </c>
      <c r="W99" s="7">
        <f t="shared" si="1"/>
        <v>460000</v>
      </c>
      <c r="X99" s="3" t="s">
        <v>25</v>
      </c>
      <c r="Y99" s="3">
        <v>100</v>
      </c>
      <c r="Z99" s="3" t="s">
        <v>25</v>
      </c>
      <c r="AA99" s="3" t="s">
        <v>14</v>
      </c>
      <c r="AB99" s="7">
        <v>1</v>
      </c>
    </row>
    <row r="100" spans="1:28" ht="60" x14ac:dyDescent="0.25">
      <c r="A100" s="3">
        <v>2021</v>
      </c>
      <c r="B100" s="3" t="s">
        <v>26</v>
      </c>
      <c r="C100" s="3" t="s">
        <v>11</v>
      </c>
      <c r="D100" s="3" t="s">
        <v>79</v>
      </c>
      <c r="E100" s="3">
        <v>70000</v>
      </c>
      <c r="F100" s="3" t="s">
        <v>25</v>
      </c>
      <c r="G100" s="3">
        <v>100</v>
      </c>
      <c r="H100" s="3" t="s">
        <v>25</v>
      </c>
      <c r="I100" s="3" t="s">
        <v>21</v>
      </c>
      <c r="J100" s="7">
        <v>1</v>
      </c>
      <c r="L100" s="3">
        <v>2021</v>
      </c>
      <c r="M100" s="3" t="s">
        <v>26</v>
      </c>
      <c r="N100" s="3" t="s">
        <v>79</v>
      </c>
      <c r="O100" s="3">
        <v>70000</v>
      </c>
      <c r="P100" s="7">
        <v>1</v>
      </c>
      <c r="S100" s="3">
        <v>2021</v>
      </c>
      <c r="T100" s="3" t="s">
        <v>26</v>
      </c>
      <c r="U100" s="3" t="s">
        <v>11</v>
      </c>
      <c r="V100" s="3" t="s">
        <v>79</v>
      </c>
      <c r="W100" s="7">
        <f t="shared" si="1"/>
        <v>80000</v>
      </c>
      <c r="X100" s="3" t="s">
        <v>25</v>
      </c>
      <c r="Y100" s="3">
        <v>100</v>
      </c>
      <c r="Z100" s="3" t="s">
        <v>25</v>
      </c>
      <c r="AA100" s="3" t="s">
        <v>21</v>
      </c>
      <c r="AB100" s="7">
        <v>1</v>
      </c>
    </row>
    <row r="101" spans="1:28" ht="60" x14ac:dyDescent="0.25">
      <c r="A101" s="3">
        <v>2021</v>
      </c>
      <c r="B101" s="3" t="s">
        <v>10</v>
      </c>
      <c r="C101" s="3" t="s">
        <v>11</v>
      </c>
      <c r="D101" s="3" t="s">
        <v>79</v>
      </c>
      <c r="E101" s="3">
        <v>95746</v>
      </c>
      <c r="F101" s="3" t="s">
        <v>13</v>
      </c>
      <c r="G101" s="3">
        <v>100</v>
      </c>
      <c r="H101" s="3" t="s">
        <v>25</v>
      </c>
      <c r="I101" s="3" t="s">
        <v>18</v>
      </c>
      <c r="J101" s="7">
        <v>1</v>
      </c>
      <c r="L101" s="3">
        <v>2021</v>
      </c>
      <c r="M101" s="3" t="s">
        <v>10</v>
      </c>
      <c r="N101" s="3" t="s">
        <v>79</v>
      </c>
      <c r="O101" s="3">
        <v>95746</v>
      </c>
      <c r="P101" s="7">
        <v>1</v>
      </c>
      <c r="S101" s="3">
        <v>2021</v>
      </c>
      <c r="T101" s="3" t="s">
        <v>10</v>
      </c>
      <c r="U101" s="3" t="s">
        <v>11</v>
      </c>
      <c r="V101" s="3" t="s">
        <v>79</v>
      </c>
      <c r="W101" s="7">
        <f t="shared" si="1"/>
        <v>100000</v>
      </c>
      <c r="X101" s="3" t="s">
        <v>13</v>
      </c>
      <c r="Y101" s="3">
        <v>100</v>
      </c>
      <c r="Z101" s="3" t="s">
        <v>25</v>
      </c>
      <c r="AA101" s="3" t="s">
        <v>18</v>
      </c>
      <c r="AB101" s="7">
        <v>1</v>
      </c>
    </row>
    <row r="102" spans="1:28" ht="30" x14ac:dyDescent="0.25">
      <c r="A102" s="3">
        <v>2021</v>
      </c>
      <c r="B102" s="3" t="s">
        <v>10</v>
      </c>
      <c r="C102" s="3" t="s">
        <v>11</v>
      </c>
      <c r="D102" s="3" t="s">
        <v>27</v>
      </c>
      <c r="E102" s="3">
        <v>75000</v>
      </c>
      <c r="F102" s="3" t="s">
        <v>25</v>
      </c>
      <c r="G102" s="3">
        <v>0</v>
      </c>
      <c r="H102" s="3" t="s">
        <v>25</v>
      </c>
      <c r="I102" s="3" t="s">
        <v>14</v>
      </c>
      <c r="J102" s="7">
        <v>1</v>
      </c>
      <c r="L102" s="3">
        <v>2021</v>
      </c>
      <c r="M102" s="3" t="s">
        <v>10</v>
      </c>
      <c r="N102" s="3" t="s">
        <v>27</v>
      </c>
      <c r="O102" s="3">
        <v>75000</v>
      </c>
      <c r="P102" s="7">
        <v>1</v>
      </c>
      <c r="S102" s="3">
        <v>2021</v>
      </c>
      <c r="T102" s="3" t="s">
        <v>10</v>
      </c>
      <c r="U102" s="3" t="s">
        <v>11</v>
      </c>
      <c r="V102" s="3" t="s">
        <v>27</v>
      </c>
      <c r="W102" s="7">
        <f t="shared" si="1"/>
        <v>80000</v>
      </c>
      <c r="X102" s="3" t="s">
        <v>25</v>
      </c>
      <c r="Y102" s="3">
        <v>0</v>
      </c>
      <c r="Z102" s="3" t="s">
        <v>25</v>
      </c>
      <c r="AA102" s="3" t="s">
        <v>14</v>
      </c>
      <c r="AB102" s="7">
        <v>1</v>
      </c>
    </row>
    <row r="103" spans="1:28" ht="30" x14ac:dyDescent="0.25">
      <c r="A103" s="3">
        <v>2021</v>
      </c>
      <c r="B103" s="3" t="s">
        <v>15</v>
      </c>
      <c r="C103" s="3" t="s">
        <v>11</v>
      </c>
      <c r="D103" s="3" t="s">
        <v>37</v>
      </c>
      <c r="E103" s="3">
        <v>150000</v>
      </c>
      <c r="F103" s="3" t="s">
        <v>25</v>
      </c>
      <c r="G103" s="3">
        <v>100</v>
      </c>
      <c r="H103" s="3" t="s">
        <v>25</v>
      </c>
      <c r="I103" s="3" t="s">
        <v>14</v>
      </c>
      <c r="J103" s="7">
        <v>1</v>
      </c>
      <c r="L103" s="3">
        <v>2021</v>
      </c>
      <c r="M103" s="3" t="s">
        <v>15</v>
      </c>
      <c r="N103" s="3" t="s">
        <v>37</v>
      </c>
      <c r="O103" s="3">
        <v>150000</v>
      </c>
      <c r="P103" s="7">
        <v>1</v>
      </c>
      <c r="S103" s="3">
        <v>2021</v>
      </c>
      <c r="T103" s="3" t="s">
        <v>15</v>
      </c>
      <c r="U103" s="3" t="s">
        <v>11</v>
      </c>
      <c r="V103" s="3" t="s">
        <v>37</v>
      </c>
      <c r="W103" s="7">
        <f t="shared" si="1"/>
        <v>160000</v>
      </c>
      <c r="X103" s="3" t="s">
        <v>25</v>
      </c>
      <c r="Y103" s="3">
        <v>100</v>
      </c>
      <c r="Z103" s="3" t="s">
        <v>25</v>
      </c>
      <c r="AA103" s="3" t="s">
        <v>14</v>
      </c>
      <c r="AB103" s="7">
        <v>1</v>
      </c>
    </row>
    <row r="104" spans="1:28" ht="30" x14ac:dyDescent="0.25">
      <c r="A104" s="3">
        <v>2021</v>
      </c>
      <c r="B104" s="3" t="s">
        <v>10</v>
      </c>
      <c r="C104" s="3" t="s">
        <v>11</v>
      </c>
      <c r="D104" s="3" t="s">
        <v>43</v>
      </c>
      <c r="E104" s="3">
        <v>36259</v>
      </c>
      <c r="F104" s="3" t="s">
        <v>29</v>
      </c>
      <c r="G104" s="3">
        <v>50</v>
      </c>
      <c r="H104" s="3" t="s">
        <v>25</v>
      </c>
      <c r="I104" s="3" t="s">
        <v>14</v>
      </c>
      <c r="J104" s="7">
        <v>1</v>
      </c>
      <c r="L104" s="3">
        <v>2021</v>
      </c>
      <c r="M104" s="3" t="s">
        <v>10</v>
      </c>
      <c r="N104" s="3" t="s">
        <v>43</v>
      </c>
      <c r="O104" s="3">
        <v>36259</v>
      </c>
      <c r="P104" s="7">
        <v>1</v>
      </c>
      <c r="S104" s="3">
        <v>2021</v>
      </c>
      <c r="T104" s="3" t="s">
        <v>10</v>
      </c>
      <c r="U104" s="3" t="s">
        <v>11</v>
      </c>
      <c r="V104" s="3" t="s">
        <v>43</v>
      </c>
      <c r="W104" s="7">
        <f t="shared" si="1"/>
        <v>40000</v>
      </c>
      <c r="X104" s="3" t="s">
        <v>29</v>
      </c>
      <c r="Y104" s="3">
        <v>50</v>
      </c>
      <c r="Z104" s="3" t="s">
        <v>25</v>
      </c>
      <c r="AA104" s="3" t="s">
        <v>14</v>
      </c>
      <c r="AB104" s="7">
        <v>1</v>
      </c>
    </row>
    <row r="105" spans="1:28" ht="30" x14ac:dyDescent="0.25">
      <c r="A105" s="3">
        <v>2021</v>
      </c>
      <c r="B105" s="3" t="s">
        <v>10</v>
      </c>
      <c r="C105" s="3" t="s">
        <v>11</v>
      </c>
      <c r="D105" s="3" t="s">
        <v>27</v>
      </c>
      <c r="E105" s="3">
        <v>62000</v>
      </c>
      <c r="F105" s="3" t="s">
        <v>25</v>
      </c>
      <c r="G105" s="3">
        <v>0</v>
      </c>
      <c r="H105" s="3" t="s">
        <v>25</v>
      </c>
      <c r="I105" s="3" t="s">
        <v>14</v>
      </c>
      <c r="J105" s="7">
        <v>1</v>
      </c>
      <c r="L105" s="3">
        <v>2021</v>
      </c>
      <c r="M105" s="3" t="s">
        <v>10</v>
      </c>
      <c r="N105" s="3" t="s">
        <v>27</v>
      </c>
      <c r="O105" s="3">
        <v>62000</v>
      </c>
      <c r="P105" s="7">
        <v>1</v>
      </c>
      <c r="S105" s="3">
        <v>2021</v>
      </c>
      <c r="T105" s="3" t="s">
        <v>10</v>
      </c>
      <c r="U105" s="3" t="s">
        <v>11</v>
      </c>
      <c r="V105" s="3" t="s">
        <v>27</v>
      </c>
      <c r="W105" s="7">
        <f t="shared" si="1"/>
        <v>80000</v>
      </c>
      <c r="X105" s="3" t="s">
        <v>25</v>
      </c>
      <c r="Y105" s="3">
        <v>0</v>
      </c>
      <c r="Z105" s="3" t="s">
        <v>25</v>
      </c>
      <c r="AA105" s="3" t="s">
        <v>14</v>
      </c>
      <c r="AB105" s="7">
        <v>1</v>
      </c>
    </row>
    <row r="106" spans="1:28" ht="30" x14ac:dyDescent="0.25">
      <c r="A106" s="3">
        <v>2021</v>
      </c>
      <c r="B106" s="3" t="s">
        <v>10</v>
      </c>
      <c r="C106" s="3" t="s">
        <v>11</v>
      </c>
      <c r="D106" s="3" t="s">
        <v>12</v>
      </c>
      <c r="E106" s="3">
        <v>73000</v>
      </c>
      <c r="F106" s="3" t="s">
        <v>25</v>
      </c>
      <c r="G106" s="3">
        <v>0</v>
      </c>
      <c r="H106" s="3" t="s">
        <v>25</v>
      </c>
      <c r="I106" s="3" t="s">
        <v>14</v>
      </c>
      <c r="J106" s="7">
        <v>1</v>
      </c>
      <c r="L106" s="3">
        <v>2021</v>
      </c>
      <c r="M106" s="3" t="s">
        <v>10</v>
      </c>
      <c r="N106" s="3" t="s">
        <v>12</v>
      </c>
      <c r="O106" s="3">
        <v>73000</v>
      </c>
      <c r="P106" s="7">
        <v>1</v>
      </c>
      <c r="S106" s="3">
        <v>2021</v>
      </c>
      <c r="T106" s="3" t="s">
        <v>10</v>
      </c>
      <c r="U106" s="3" t="s">
        <v>11</v>
      </c>
      <c r="V106" s="3" t="s">
        <v>12</v>
      </c>
      <c r="W106" s="7">
        <f t="shared" si="1"/>
        <v>80000</v>
      </c>
      <c r="X106" s="3" t="s">
        <v>25</v>
      </c>
      <c r="Y106" s="3">
        <v>0</v>
      </c>
      <c r="Z106" s="3" t="s">
        <v>25</v>
      </c>
      <c r="AA106" s="3" t="s">
        <v>14</v>
      </c>
      <c r="AB106" s="7">
        <v>1</v>
      </c>
    </row>
    <row r="107" spans="1:28" ht="30" x14ac:dyDescent="0.25">
      <c r="A107" s="3">
        <v>2021</v>
      </c>
      <c r="B107" s="3" t="s">
        <v>10</v>
      </c>
      <c r="C107" s="3" t="s">
        <v>11</v>
      </c>
      <c r="D107" s="3" t="s">
        <v>27</v>
      </c>
      <c r="E107" s="3">
        <v>51519</v>
      </c>
      <c r="F107" s="3" t="s">
        <v>20</v>
      </c>
      <c r="G107" s="3">
        <v>50</v>
      </c>
      <c r="H107" s="3" t="s">
        <v>20</v>
      </c>
      <c r="I107" s="3" t="s">
        <v>14</v>
      </c>
      <c r="J107" s="7">
        <v>1</v>
      </c>
      <c r="L107" s="3">
        <v>2021</v>
      </c>
      <c r="M107" s="3" t="s">
        <v>10</v>
      </c>
      <c r="N107" s="3" t="s">
        <v>27</v>
      </c>
      <c r="O107" s="3">
        <v>51519</v>
      </c>
      <c r="P107" s="7">
        <v>1</v>
      </c>
      <c r="S107" s="3">
        <v>2021</v>
      </c>
      <c r="T107" s="3" t="s">
        <v>10</v>
      </c>
      <c r="U107" s="3" t="s">
        <v>11</v>
      </c>
      <c r="V107" s="3" t="s">
        <v>27</v>
      </c>
      <c r="W107" s="7">
        <f t="shared" si="1"/>
        <v>60000</v>
      </c>
      <c r="X107" s="3" t="s">
        <v>20</v>
      </c>
      <c r="Y107" s="3">
        <v>50</v>
      </c>
      <c r="Z107" s="3" t="s">
        <v>20</v>
      </c>
      <c r="AA107" s="3" t="s">
        <v>14</v>
      </c>
      <c r="AB107" s="7">
        <v>1</v>
      </c>
    </row>
    <row r="108" spans="1:28" ht="30" x14ac:dyDescent="0.25">
      <c r="A108" s="3">
        <v>2021</v>
      </c>
      <c r="B108" s="3" t="s">
        <v>10</v>
      </c>
      <c r="C108" s="3" t="s">
        <v>11</v>
      </c>
      <c r="D108" s="3" t="s">
        <v>47</v>
      </c>
      <c r="E108" s="3">
        <v>187442</v>
      </c>
      <c r="F108" s="3" t="s">
        <v>52</v>
      </c>
      <c r="G108" s="3">
        <v>100</v>
      </c>
      <c r="H108" s="3" t="s">
        <v>52</v>
      </c>
      <c r="I108" s="3" t="s">
        <v>14</v>
      </c>
      <c r="J108" s="7">
        <v>1</v>
      </c>
      <c r="L108" s="3">
        <v>2021</v>
      </c>
      <c r="M108" s="3" t="s">
        <v>10</v>
      </c>
      <c r="N108" s="3" t="s">
        <v>47</v>
      </c>
      <c r="O108" s="3">
        <v>187442</v>
      </c>
      <c r="P108" s="7">
        <v>1</v>
      </c>
      <c r="S108" s="3">
        <v>2021</v>
      </c>
      <c r="T108" s="3" t="s">
        <v>10</v>
      </c>
      <c r="U108" s="3" t="s">
        <v>11</v>
      </c>
      <c r="V108" s="3" t="s">
        <v>47</v>
      </c>
      <c r="W108" s="7">
        <f t="shared" si="1"/>
        <v>200000</v>
      </c>
      <c r="X108" s="3" t="s">
        <v>52</v>
      </c>
      <c r="Y108" s="3">
        <v>100</v>
      </c>
      <c r="Z108" s="3" t="s">
        <v>52</v>
      </c>
      <c r="AA108" s="3" t="s">
        <v>14</v>
      </c>
      <c r="AB108" s="7">
        <v>1</v>
      </c>
    </row>
    <row r="109" spans="1:28" ht="30" x14ac:dyDescent="0.25">
      <c r="A109" s="3">
        <v>2021</v>
      </c>
      <c r="B109" s="3" t="s">
        <v>15</v>
      </c>
      <c r="C109" s="3" t="s">
        <v>11</v>
      </c>
      <c r="D109" s="3" t="s">
        <v>37</v>
      </c>
      <c r="E109" s="3">
        <v>115000</v>
      </c>
      <c r="F109" s="3" t="s">
        <v>25</v>
      </c>
      <c r="G109" s="3">
        <v>100</v>
      </c>
      <c r="H109" s="3" t="s">
        <v>25</v>
      </c>
      <c r="I109" s="3" t="s">
        <v>18</v>
      </c>
      <c r="J109" s="7">
        <v>1</v>
      </c>
      <c r="L109" s="3">
        <v>2021</v>
      </c>
      <c r="M109" s="3" t="s">
        <v>15</v>
      </c>
      <c r="N109" s="3" t="s">
        <v>37</v>
      </c>
      <c r="O109" s="3">
        <v>115000</v>
      </c>
      <c r="P109" s="7">
        <v>1</v>
      </c>
      <c r="S109" s="3">
        <v>2021</v>
      </c>
      <c r="T109" s="3" t="s">
        <v>15</v>
      </c>
      <c r="U109" s="3" t="s">
        <v>11</v>
      </c>
      <c r="V109" s="3" t="s">
        <v>37</v>
      </c>
      <c r="W109" s="7">
        <f t="shared" si="1"/>
        <v>120000</v>
      </c>
      <c r="X109" s="3" t="s">
        <v>25</v>
      </c>
      <c r="Y109" s="3">
        <v>100</v>
      </c>
      <c r="Z109" s="3" t="s">
        <v>25</v>
      </c>
      <c r="AA109" s="3" t="s">
        <v>18</v>
      </c>
      <c r="AB109" s="7">
        <v>1</v>
      </c>
    </row>
    <row r="110" spans="1:28" ht="30" x14ac:dyDescent="0.25">
      <c r="A110" s="3">
        <v>2021</v>
      </c>
      <c r="B110" s="3" t="s">
        <v>15</v>
      </c>
      <c r="C110" s="3" t="s">
        <v>11</v>
      </c>
      <c r="D110" s="3" t="s">
        <v>37</v>
      </c>
      <c r="E110" s="3">
        <v>150000</v>
      </c>
      <c r="F110" s="3" t="s">
        <v>25</v>
      </c>
      <c r="G110" s="3">
        <v>100</v>
      </c>
      <c r="H110" s="3" t="s">
        <v>25</v>
      </c>
      <c r="I110" s="3" t="s">
        <v>21</v>
      </c>
      <c r="J110" s="7">
        <v>1</v>
      </c>
      <c r="L110" s="3">
        <v>2021</v>
      </c>
      <c r="M110" s="3" t="s">
        <v>15</v>
      </c>
      <c r="N110" s="3" t="s">
        <v>37</v>
      </c>
      <c r="O110" s="3">
        <v>150000</v>
      </c>
      <c r="P110" s="7">
        <v>1</v>
      </c>
      <c r="S110" s="3">
        <v>2021</v>
      </c>
      <c r="T110" s="3" t="s">
        <v>15</v>
      </c>
      <c r="U110" s="3" t="s">
        <v>11</v>
      </c>
      <c r="V110" s="3" t="s">
        <v>37</v>
      </c>
      <c r="W110" s="7">
        <f t="shared" si="1"/>
        <v>160000</v>
      </c>
      <c r="X110" s="3" t="s">
        <v>25</v>
      </c>
      <c r="Y110" s="3">
        <v>100</v>
      </c>
      <c r="Z110" s="3" t="s">
        <v>25</v>
      </c>
      <c r="AA110" s="3" t="s">
        <v>21</v>
      </c>
      <c r="AB110" s="7">
        <v>1</v>
      </c>
    </row>
    <row r="111" spans="1:28" ht="30" x14ac:dyDescent="0.25">
      <c r="A111" s="3">
        <v>2021</v>
      </c>
      <c r="B111" s="3" t="s">
        <v>26</v>
      </c>
      <c r="C111" s="3" t="s">
        <v>11</v>
      </c>
      <c r="D111" s="3" t="s">
        <v>37</v>
      </c>
      <c r="E111" s="3">
        <v>30428</v>
      </c>
      <c r="F111" s="3" t="s">
        <v>34</v>
      </c>
      <c r="G111" s="3">
        <v>100</v>
      </c>
      <c r="H111" s="3" t="s">
        <v>34</v>
      </c>
      <c r="I111" s="3" t="s">
        <v>14</v>
      </c>
      <c r="J111" s="7">
        <v>1</v>
      </c>
      <c r="L111" s="3">
        <v>2021</v>
      </c>
      <c r="M111" s="3" t="s">
        <v>26</v>
      </c>
      <c r="N111" s="3" t="s">
        <v>37</v>
      </c>
      <c r="O111" s="3">
        <v>30428</v>
      </c>
      <c r="P111" s="7">
        <v>1</v>
      </c>
      <c r="S111" s="3">
        <v>2021</v>
      </c>
      <c r="T111" s="3" t="s">
        <v>26</v>
      </c>
      <c r="U111" s="3" t="s">
        <v>11</v>
      </c>
      <c r="V111" s="3" t="s">
        <v>37</v>
      </c>
      <c r="W111" s="7">
        <f t="shared" si="1"/>
        <v>40000</v>
      </c>
      <c r="X111" s="3" t="s">
        <v>34</v>
      </c>
      <c r="Y111" s="3">
        <v>100</v>
      </c>
      <c r="Z111" s="3" t="s">
        <v>34</v>
      </c>
      <c r="AA111" s="3" t="s">
        <v>14</v>
      </c>
      <c r="AB111" s="7">
        <v>1</v>
      </c>
    </row>
    <row r="112" spans="1:28" ht="45" x14ac:dyDescent="0.25">
      <c r="A112" s="3">
        <v>2021</v>
      </c>
      <c r="B112" s="3" t="s">
        <v>15</v>
      </c>
      <c r="C112" s="3" t="s">
        <v>11</v>
      </c>
      <c r="D112" s="3" t="s">
        <v>24</v>
      </c>
      <c r="E112" s="3">
        <v>94564</v>
      </c>
      <c r="F112" s="3" t="s">
        <v>13</v>
      </c>
      <c r="G112" s="3">
        <v>50</v>
      </c>
      <c r="H112" s="3" t="s">
        <v>13</v>
      </c>
      <c r="I112" s="3" t="s">
        <v>14</v>
      </c>
      <c r="J112" s="7">
        <v>1</v>
      </c>
      <c r="L112" s="3">
        <v>2021</v>
      </c>
      <c r="M112" s="3" t="s">
        <v>15</v>
      </c>
      <c r="N112" s="3" t="s">
        <v>24</v>
      </c>
      <c r="O112" s="3">
        <v>94564</v>
      </c>
      <c r="P112" s="7">
        <v>1</v>
      </c>
      <c r="S112" s="3">
        <v>2021</v>
      </c>
      <c r="T112" s="3" t="s">
        <v>15</v>
      </c>
      <c r="U112" s="3" t="s">
        <v>11</v>
      </c>
      <c r="V112" s="3" t="s">
        <v>24</v>
      </c>
      <c r="W112" s="7">
        <f t="shared" si="1"/>
        <v>100000</v>
      </c>
      <c r="X112" s="3" t="s">
        <v>13</v>
      </c>
      <c r="Y112" s="3">
        <v>50</v>
      </c>
      <c r="Z112" s="3" t="s">
        <v>13</v>
      </c>
      <c r="AA112" s="3" t="s">
        <v>14</v>
      </c>
      <c r="AB112" s="7">
        <v>1</v>
      </c>
    </row>
    <row r="113" spans="1:28" ht="60" x14ac:dyDescent="0.25">
      <c r="A113" s="3">
        <v>2021</v>
      </c>
      <c r="B113" s="3" t="s">
        <v>15</v>
      </c>
      <c r="C113" s="3" t="s">
        <v>11</v>
      </c>
      <c r="D113" s="3" t="s">
        <v>80</v>
      </c>
      <c r="E113" s="3">
        <v>113476</v>
      </c>
      <c r="F113" s="3" t="s">
        <v>20</v>
      </c>
      <c r="G113" s="3">
        <v>100</v>
      </c>
      <c r="H113" s="3" t="s">
        <v>20</v>
      </c>
      <c r="I113" s="3" t="s">
        <v>21</v>
      </c>
      <c r="J113" s="7">
        <v>1</v>
      </c>
      <c r="L113" s="3">
        <v>2021</v>
      </c>
      <c r="M113" s="3" t="s">
        <v>15</v>
      </c>
      <c r="N113" s="3" t="s">
        <v>80</v>
      </c>
      <c r="O113" s="3">
        <v>113476</v>
      </c>
      <c r="P113" s="7">
        <v>1</v>
      </c>
      <c r="S113" s="3">
        <v>2021</v>
      </c>
      <c r="T113" s="3" t="s">
        <v>15</v>
      </c>
      <c r="U113" s="3" t="s">
        <v>11</v>
      </c>
      <c r="V113" s="3" t="s">
        <v>80</v>
      </c>
      <c r="W113" s="7">
        <f t="shared" si="1"/>
        <v>120000</v>
      </c>
      <c r="X113" s="3" t="s">
        <v>20</v>
      </c>
      <c r="Y113" s="3">
        <v>100</v>
      </c>
      <c r="Z113" s="3" t="s">
        <v>20</v>
      </c>
      <c r="AA113" s="3" t="s">
        <v>21</v>
      </c>
      <c r="AB113" s="7">
        <v>1</v>
      </c>
    </row>
    <row r="114" spans="1:28" ht="45" x14ac:dyDescent="0.25">
      <c r="A114" s="3">
        <v>2021</v>
      </c>
      <c r="B114" s="3" t="s">
        <v>15</v>
      </c>
      <c r="C114" s="3" t="s">
        <v>11</v>
      </c>
      <c r="D114" s="3" t="s">
        <v>31</v>
      </c>
      <c r="E114" s="3">
        <v>103160</v>
      </c>
      <c r="F114" s="3" t="s">
        <v>20</v>
      </c>
      <c r="G114" s="3">
        <v>100</v>
      </c>
      <c r="H114" s="3" t="s">
        <v>20</v>
      </c>
      <c r="I114" s="3" t="s">
        <v>18</v>
      </c>
      <c r="J114" s="7">
        <v>1</v>
      </c>
      <c r="L114" s="3">
        <v>2021</v>
      </c>
      <c r="M114" s="3" t="s">
        <v>15</v>
      </c>
      <c r="N114" s="3" t="s">
        <v>31</v>
      </c>
      <c r="O114" s="3">
        <v>103160</v>
      </c>
      <c r="P114" s="7">
        <v>1</v>
      </c>
      <c r="S114" s="3">
        <v>2021</v>
      </c>
      <c r="T114" s="3" t="s">
        <v>15</v>
      </c>
      <c r="U114" s="3" t="s">
        <v>11</v>
      </c>
      <c r="V114" s="3" t="s">
        <v>31</v>
      </c>
      <c r="W114" s="7">
        <f t="shared" si="1"/>
        <v>120000</v>
      </c>
      <c r="X114" s="3" t="s">
        <v>20</v>
      </c>
      <c r="Y114" s="3">
        <v>100</v>
      </c>
      <c r="Z114" s="3" t="s">
        <v>20</v>
      </c>
      <c r="AA114" s="3" t="s">
        <v>18</v>
      </c>
      <c r="AB114" s="7">
        <v>1</v>
      </c>
    </row>
    <row r="115" spans="1:28" ht="30" x14ac:dyDescent="0.25">
      <c r="A115" s="3">
        <v>2021</v>
      </c>
      <c r="B115" s="3" t="s">
        <v>26</v>
      </c>
      <c r="C115" s="3" t="s">
        <v>40</v>
      </c>
      <c r="D115" s="3" t="s">
        <v>59</v>
      </c>
      <c r="E115" s="3">
        <v>12000</v>
      </c>
      <c r="F115" s="3" t="s">
        <v>36</v>
      </c>
      <c r="G115" s="3">
        <v>100</v>
      </c>
      <c r="H115" s="3" t="s">
        <v>25</v>
      </c>
      <c r="I115" s="3" t="s">
        <v>21</v>
      </c>
      <c r="J115" s="7">
        <v>1</v>
      </c>
      <c r="L115" s="3">
        <v>2021</v>
      </c>
      <c r="M115" s="3" t="s">
        <v>26</v>
      </c>
      <c r="N115" s="3" t="s">
        <v>59</v>
      </c>
      <c r="O115" s="3">
        <v>12000</v>
      </c>
      <c r="P115" s="7">
        <v>1</v>
      </c>
      <c r="S115" s="3">
        <v>2021</v>
      </c>
      <c r="T115" s="3" t="s">
        <v>26</v>
      </c>
      <c r="U115" s="3" t="s">
        <v>40</v>
      </c>
      <c r="V115" s="3" t="s">
        <v>59</v>
      </c>
      <c r="W115" s="7">
        <f t="shared" si="1"/>
        <v>20000</v>
      </c>
      <c r="X115" s="3" t="s">
        <v>36</v>
      </c>
      <c r="Y115" s="3">
        <v>100</v>
      </c>
      <c r="Z115" s="3" t="s">
        <v>25</v>
      </c>
      <c r="AA115" s="3" t="s">
        <v>21</v>
      </c>
      <c r="AB115" s="7">
        <v>1</v>
      </c>
    </row>
    <row r="116" spans="1:28" ht="30" x14ac:dyDescent="0.25">
      <c r="A116" s="3">
        <v>2021</v>
      </c>
      <c r="B116" s="3" t="s">
        <v>10</v>
      </c>
      <c r="C116" s="3" t="s">
        <v>11</v>
      </c>
      <c r="D116" s="3" t="s">
        <v>37</v>
      </c>
      <c r="E116" s="3">
        <v>45391</v>
      </c>
      <c r="F116" s="3" t="s">
        <v>48</v>
      </c>
      <c r="G116" s="3">
        <v>100</v>
      </c>
      <c r="H116" s="3" t="s">
        <v>48</v>
      </c>
      <c r="I116" s="3" t="s">
        <v>14</v>
      </c>
      <c r="J116" s="7">
        <v>1</v>
      </c>
      <c r="L116" s="3">
        <v>2021</v>
      </c>
      <c r="M116" s="3" t="s">
        <v>10</v>
      </c>
      <c r="N116" s="3" t="s">
        <v>37</v>
      </c>
      <c r="O116" s="3">
        <v>45391</v>
      </c>
      <c r="P116" s="7">
        <v>1</v>
      </c>
      <c r="S116" s="3">
        <v>2021</v>
      </c>
      <c r="T116" s="3" t="s">
        <v>10</v>
      </c>
      <c r="U116" s="3" t="s">
        <v>11</v>
      </c>
      <c r="V116" s="3" t="s">
        <v>37</v>
      </c>
      <c r="W116" s="7">
        <f t="shared" si="1"/>
        <v>60000</v>
      </c>
      <c r="X116" s="3" t="s">
        <v>48</v>
      </c>
      <c r="Y116" s="3">
        <v>100</v>
      </c>
      <c r="Z116" s="3" t="s">
        <v>48</v>
      </c>
      <c r="AA116" s="3" t="s">
        <v>14</v>
      </c>
      <c r="AB116" s="7">
        <v>1</v>
      </c>
    </row>
    <row r="117" spans="1:28" ht="45" x14ac:dyDescent="0.25">
      <c r="A117" s="3">
        <v>2021</v>
      </c>
      <c r="B117" s="3" t="s">
        <v>26</v>
      </c>
      <c r="C117" s="3" t="s">
        <v>11</v>
      </c>
      <c r="D117" s="3" t="s">
        <v>16</v>
      </c>
      <c r="E117" s="3">
        <v>225000</v>
      </c>
      <c r="F117" s="3" t="s">
        <v>25</v>
      </c>
      <c r="G117" s="3">
        <v>100</v>
      </c>
      <c r="H117" s="3" t="s">
        <v>25</v>
      </c>
      <c r="I117" s="3" t="s">
        <v>14</v>
      </c>
      <c r="J117" s="7">
        <v>1</v>
      </c>
      <c r="L117" s="3">
        <v>2021</v>
      </c>
      <c r="M117" s="3" t="s">
        <v>26</v>
      </c>
      <c r="N117" s="3" t="s">
        <v>16</v>
      </c>
      <c r="O117" s="3">
        <v>225000</v>
      </c>
      <c r="P117" s="7">
        <v>1</v>
      </c>
      <c r="S117" s="3">
        <v>2021</v>
      </c>
      <c r="T117" s="3" t="s">
        <v>26</v>
      </c>
      <c r="U117" s="3" t="s">
        <v>11</v>
      </c>
      <c r="V117" s="3" t="s">
        <v>16</v>
      </c>
      <c r="W117" s="7">
        <f t="shared" si="1"/>
        <v>240000</v>
      </c>
      <c r="X117" s="3" t="s">
        <v>25</v>
      </c>
      <c r="Y117" s="3">
        <v>100</v>
      </c>
      <c r="Z117" s="3" t="s">
        <v>25</v>
      </c>
      <c r="AA117" s="3" t="s">
        <v>14</v>
      </c>
      <c r="AB117" s="7">
        <v>1</v>
      </c>
    </row>
    <row r="118" spans="1:28" ht="30" x14ac:dyDescent="0.25">
      <c r="A118" s="3">
        <v>2021</v>
      </c>
      <c r="B118" s="3" t="s">
        <v>10</v>
      </c>
      <c r="C118" s="3" t="s">
        <v>11</v>
      </c>
      <c r="D118" s="3" t="s">
        <v>12</v>
      </c>
      <c r="E118" s="3">
        <v>50000</v>
      </c>
      <c r="F118" s="3" t="s">
        <v>55</v>
      </c>
      <c r="G118" s="3">
        <v>100</v>
      </c>
      <c r="H118" s="3" t="s">
        <v>55</v>
      </c>
      <c r="I118" s="3" t="s">
        <v>14</v>
      </c>
      <c r="J118" s="7">
        <v>1</v>
      </c>
      <c r="L118" s="3">
        <v>2021</v>
      </c>
      <c r="M118" s="3" t="s">
        <v>10</v>
      </c>
      <c r="N118" s="3" t="s">
        <v>12</v>
      </c>
      <c r="O118" s="3">
        <v>50000</v>
      </c>
      <c r="P118" s="7">
        <v>1</v>
      </c>
      <c r="S118" s="3">
        <v>2021</v>
      </c>
      <c r="T118" s="3" t="s">
        <v>10</v>
      </c>
      <c r="U118" s="3" t="s">
        <v>11</v>
      </c>
      <c r="V118" s="3" t="s">
        <v>12</v>
      </c>
      <c r="W118" s="7">
        <f t="shared" si="1"/>
        <v>60000</v>
      </c>
      <c r="X118" s="3" t="s">
        <v>55</v>
      </c>
      <c r="Y118" s="3">
        <v>100</v>
      </c>
      <c r="Z118" s="3" t="s">
        <v>55</v>
      </c>
      <c r="AA118" s="3" t="s">
        <v>14</v>
      </c>
      <c r="AB118" s="7">
        <v>1</v>
      </c>
    </row>
    <row r="119" spans="1:28" ht="45" x14ac:dyDescent="0.25">
      <c r="A119" s="3">
        <v>2021</v>
      </c>
      <c r="B119" s="3" t="s">
        <v>10</v>
      </c>
      <c r="C119" s="3" t="s">
        <v>11</v>
      </c>
      <c r="D119" s="3" t="s">
        <v>81</v>
      </c>
      <c r="E119" s="3">
        <v>40189</v>
      </c>
      <c r="F119" s="3" t="s">
        <v>42</v>
      </c>
      <c r="G119" s="3">
        <v>100</v>
      </c>
      <c r="H119" s="3" t="s">
        <v>42</v>
      </c>
      <c r="I119" s="3" t="s">
        <v>21</v>
      </c>
      <c r="J119" s="7">
        <v>1</v>
      </c>
      <c r="L119" s="3">
        <v>2021</v>
      </c>
      <c r="M119" s="3" t="s">
        <v>10</v>
      </c>
      <c r="N119" s="3" t="s">
        <v>81</v>
      </c>
      <c r="O119" s="3">
        <v>40189</v>
      </c>
      <c r="P119" s="7">
        <v>1</v>
      </c>
      <c r="S119" s="3">
        <v>2021</v>
      </c>
      <c r="T119" s="3" t="s">
        <v>10</v>
      </c>
      <c r="U119" s="3" t="s">
        <v>11</v>
      </c>
      <c r="V119" s="3" t="s">
        <v>81</v>
      </c>
      <c r="W119" s="7">
        <f t="shared" si="1"/>
        <v>60000</v>
      </c>
      <c r="X119" s="3" t="s">
        <v>42</v>
      </c>
      <c r="Y119" s="3">
        <v>100</v>
      </c>
      <c r="Z119" s="3" t="s">
        <v>42</v>
      </c>
      <c r="AA119" s="3" t="s">
        <v>21</v>
      </c>
      <c r="AB119" s="7">
        <v>1</v>
      </c>
    </row>
    <row r="120" spans="1:28" ht="30" x14ac:dyDescent="0.25">
      <c r="A120" s="3">
        <v>2021</v>
      </c>
      <c r="B120" s="3" t="s">
        <v>26</v>
      </c>
      <c r="C120" s="3" t="s">
        <v>11</v>
      </c>
      <c r="D120" s="3" t="s">
        <v>27</v>
      </c>
      <c r="E120" s="3">
        <v>90000</v>
      </c>
      <c r="F120" s="3" t="s">
        <v>25</v>
      </c>
      <c r="G120" s="3">
        <v>100</v>
      </c>
      <c r="H120" s="3" t="s">
        <v>25</v>
      </c>
      <c r="I120" s="3" t="s">
        <v>18</v>
      </c>
      <c r="J120" s="7">
        <v>1</v>
      </c>
      <c r="L120" s="3">
        <v>2021</v>
      </c>
      <c r="M120" s="3" t="s">
        <v>26</v>
      </c>
      <c r="N120" s="3" t="s">
        <v>27</v>
      </c>
      <c r="O120" s="3">
        <v>90000</v>
      </c>
      <c r="P120" s="7">
        <v>1</v>
      </c>
      <c r="S120" s="3">
        <v>2021</v>
      </c>
      <c r="T120" s="3" t="s">
        <v>26</v>
      </c>
      <c r="U120" s="3" t="s">
        <v>11</v>
      </c>
      <c r="V120" s="3" t="s">
        <v>27</v>
      </c>
      <c r="W120" s="7">
        <f t="shared" si="1"/>
        <v>100000</v>
      </c>
      <c r="X120" s="3" t="s">
        <v>25</v>
      </c>
      <c r="Y120" s="3">
        <v>100</v>
      </c>
      <c r="Z120" s="3" t="s">
        <v>25</v>
      </c>
      <c r="AA120" s="3" t="s">
        <v>18</v>
      </c>
      <c r="AB120" s="7">
        <v>1</v>
      </c>
    </row>
    <row r="121" spans="1:28" ht="30" x14ac:dyDescent="0.25">
      <c r="A121" s="3">
        <v>2021</v>
      </c>
      <c r="B121" s="3" t="s">
        <v>10</v>
      </c>
      <c r="C121" s="3" t="s">
        <v>11</v>
      </c>
      <c r="D121" s="3" t="s">
        <v>37</v>
      </c>
      <c r="E121" s="3">
        <v>200000</v>
      </c>
      <c r="F121" s="3" t="s">
        <v>25</v>
      </c>
      <c r="G121" s="3">
        <v>100</v>
      </c>
      <c r="H121" s="3" t="s">
        <v>25</v>
      </c>
      <c r="I121" s="3" t="s">
        <v>14</v>
      </c>
      <c r="J121" s="7">
        <v>1</v>
      </c>
      <c r="L121" s="3">
        <v>2021</v>
      </c>
      <c r="M121" s="3" t="s">
        <v>10</v>
      </c>
      <c r="N121" s="3" t="s">
        <v>37</v>
      </c>
      <c r="O121" s="3">
        <v>200000</v>
      </c>
      <c r="P121" s="7">
        <v>1</v>
      </c>
      <c r="S121" s="3">
        <v>2021</v>
      </c>
      <c r="T121" s="3" t="s">
        <v>10</v>
      </c>
      <c r="U121" s="3" t="s">
        <v>11</v>
      </c>
      <c r="V121" s="3" t="s">
        <v>37</v>
      </c>
      <c r="W121" s="7">
        <f t="shared" si="1"/>
        <v>200000</v>
      </c>
      <c r="X121" s="3" t="s">
        <v>25</v>
      </c>
      <c r="Y121" s="3">
        <v>100</v>
      </c>
      <c r="Z121" s="3" t="s">
        <v>25</v>
      </c>
      <c r="AA121" s="3" t="s">
        <v>14</v>
      </c>
      <c r="AB121" s="7">
        <v>1</v>
      </c>
    </row>
    <row r="122" spans="1:28" ht="30" x14ac:dyDescent="0.25">
      <c r="A122" s="3">
        <v>2021</v>
      </c>
      <c r="B122" s="3" t="s">
        <v>10</v>
      </c>
      <c r="C122" s="3" t="s">
        <v>11</v>
      </c>
      <c r="D122" s="3" t="s">
        <v>19</v>
      </c>
      <c r="E122" s="3">
        <v>60000</v>
      </c>
      <c r="F122" s="3" t="s">
        <v>57</v>
      </c>
      <c r="G122" s="3">
        <v>50</v>
      </c>
      <c r="H122" s="3" t="s">
        <v>82</v>
      </c>
      <c r="I122" s="3" t="s">
        <v>21</v>
      </c>
      <c r="J122" s="7">
        <v>1</v>
      </c>
      <c r="L122" s="3">
        <v>2021</v>
      </c>
      <c r="M122" s="3" t="s">
        <v>10</v>
      </c>
      <c r="N122" s="3" t="s">
        <v>19</v>
      </c>
      <c r="O122" s="3">
        <v>60000</v>
      </c>
      <c r="P122" s="7">
        <v>1</v>
      </c>
      <c r="S122" s="3">
        <v>2021</v>
      </c>
      <c r="T122" s="3" t="s">
        <v>10</v>
      </c>
      <c r="U122" s="3" t="s">
        <v>11</v>
      </c>
      <c r="V122" s="3" t="s">
        <v>19</v>
      </c>
      <c r="W122" s="7">
        <f t="shared" si="1"/>
        <v>60000</v>
      </c>
      <c r="X122" s="3" t="s">
        <v>57</v>
      </c>
      <c r="Y122" s="3">
        <v>50</v>
      </c>
      <c r="Z122" s="3" t="s">
        <v>82</v>
      </c>
      <c r="AA122" s="3" t="s">
        <v>21</v>
      </c>
      <c r="AB122" s="7">
        <v>1</v>
      </c>
    </row>
    <row r="123" spans="1:28" ht="45" x14ac:dyDescent="0.25">
      <c r="A123" s="3">
        <v>2021</v>
      </c>
      <c r="B123" s="3" t="s">
        <v>15</v>
      </c>
      <c r="C123" s="3" t="s">
        <v>11</v>
      </c>
      <c r="D123" s="3" t="s">
        <v>83</v>
      </c>
      <c r="E123" s="3">
        <v>200000</v>
      </c>
      <c r="F123" s="3" t="s">
        <v>25</v>
      </c>
      <c r="G123" s="3">
        <v>100</v>
      </c>
      <c r="H123" s="3" t="s">
        <v>25</v>
      </c>
      <c r="I123" s="3" t="s">
        <v>21</v>
      </c>
      <c r="J123" s="7">
        <v>1</v>
      </c>
      <c r="L123" s="3">
        <v>2021</v>
      </c>
      <c r="M123" s="3" t="s">
        <v>15</v>
      </c>
      <c r="N123" s="3" t="s">
        <v>83</v>
      </c>
      <c r="O123" s="3">
        <v>200000</v>
      </c>
      <c r="P123" s="7">
        <v>1</v>
      </c>
      <c r="S123" s="3">
        <v>2021</v>
      </c>
      <c r="T123" s="3" t="s">
        <v>15</v>
      </c>
      <c r="U123" s="3" t="s">
        <v>11</v>
      </c>
      <c r="V123" s="3" t="s">
        <v>83</v>
      </c>
      <c r="W123" s="7">
        <f t="shared" si="1"/>
        <v>200000</v>
      </c>
      <c r="X123" s="3" t="s">
        <v>25</v>
      </c>
      <c r="Y123" s="3">
        <v>100</v>
      </c>
      <c r="Z123" s="3" t="s">
        <v>25</v>
      </c>
      <c r="AA123" s="3" t="s">
        <v>21</v>
      </c>
      <c r="AB123" s="7">
        <v>1</v>
      </c>
    </row>
    <row r="124" spans="1:28" ht="30" x14ac:dyDescent="0.25">
      <c r="A124" s="3">
        <v>2021</v>
      </c>
      <c r="B124" s="3" t="s">
        <v>26</v>
      </c>
      <c r="C124" s="3" t="s">
        <v>11</v>
      </c>
      <c r="D124" s="3" t="s">
        <v>27</v>
      </c>
      <c r="E124" s="3">
        <v>50000</v>
      </c>
      <c r="F124" s="3" t="s">
        <v>25</v>
      </c>
      <c r="G124" s="3">
        <v>100</v>
      </c>
      <c r="H124" s="3" t="s">
        <v>25</v>
      </c>
      <c r="I124" s="3" t="s">
        <v>21</v>
      </c>
      <c r="J124" s="7">
        <v>1</v>
      </c>
      <c r="L124" s="3">
        <v>2021</v>
      </c>
      <c r="M124" s="3" t="s">
        <v>26</v>
      </c>
      <c r="N124" s="3" t="s">
        <v>27</v>
      </c>
      <c r="O124" s="3">
        <v>50000</v>
      </c>
      <c r="P124" s="7">
        <v>1</v>
      </c>
      <c r="S124" s="3">
        <v>2021</v>
      </c>
      <c r="T124" s="3" t="s">
        <v>26</v>
      </c>
      <c r="U124" s="3" t="s">
        <v>11</v>
      </c>
      <c r="V124" s="3" t="s">
        <v>27</v>
      </c>
      <c r="W124" s="7">
        <f t="shared" si="1"/>
        <v>60000</v>
      </c>
      <c r="X124" s="3" t="s">
        <v>25</v>
      </c>
      <c r="Y124" s="3">
        <v>100</v>
      </c>
      <c r="Z124" s="3" t="s">
        <v>25</v>
      </c>
      <c r="AA124" s="3" t="s">
        <v>21</v>
      </c>
      <c r="AB124" s="7">
        <v>1</v>
      </c>
    </row>
    <row r="125" spans="1:28" ht="45" x14ac:dyDescent="0.25">
      <c r="A125" s="3">
        <v>2021</v>
      </c>
      <c r="B125" s="3" t="s">
        <v>26</v>
      </c>
      <c r="C125" s="3" t="s">
        <v>11</v>
      </c>
      <c r="D125" s="3" t="s">
        <v>72</v>
      </c>
      <c r="E125" s="3">
        <v>110037</v>
      </c>
      <c r="F125" s="3" t="s">
        <v>20</v>
      </c>
      <c r="G125" s="3">
        <v>0</v>
      </c>
      <c r="H125" s="3" t="s">
        <v>20</v>
      </c>
      <c r="I125" s="3" t="s">
        <v>14</v>
      </c>
      <c r="J125" s="7">
        <v>1</v>
      </c>
      <c r="L125" s="3">
        <v>2021</v>
      </c>
      <c r="M125" s="3" t="s">
        <v>26</v>
      </c>
      <c r="N125" s="3" t="s">
        <v>72</v>
      </c>
      <c r="O125" s="3">
        <v>110037</v>
      </c>
      <c r="P125" s="7">
        <v>1</v>
      </c>
      <c r="S125" s="3">
        <v>2021</v>
      </c>
      <c r="T125" s="3" t="s">
        <v>26</v>
      </c>
      <c r="U125" s="3" t="s">
        <v>11</v>
      </c>
      <c r="V125" s="3" t="s">
        <v>72</v>
      </c>
      <c r="W125" s="7">
        <f t="shared" si="1"/>
        <v>120000</v>
      </c>
      <c r="X125" s="3" t="s">
        <v>20</v>
      </c>
      <c r="Y125" s="3">
        <v>0</v>
      </c>
      <c r="Z125" s="3" t="s">
        <v>20</v>
      </c>
      <c r="AA125" s="3" t="s">
        <v>14</v>
      </c>
      <c r="AB125" s="7">
        <v>1</v>
      </c>
    </row>
    <row r="126" spans="1:28" ht="30" x14ac:dyDescent="0.25">
      <c r="A126" s="3">
        <v>2021</v>
      </c>
      <c r="B126" s="3" t="s">
        <v>26</v>
      </c>
      <c r="C126" s="3" t="s">
        <v>40</v>
      </c>
      <c r="D126" s="3" t="s">
        <v>27</v>
      </c>
      <c r="E126" s="3">
        <v>10354</v>
      </c>
      <c r="F126" s="3" t="s">
        <v>57</v>
      </c>
      <c r="G126" s="3">
        <v>50</v>
      </c>
      <c r="H126" s="3" t="s">
        <v>57</v>
      </c>
      <c r="I126" s="3" t="s">
        <v>21</v>
      </c>
      <c r="J126" s="7">
        <v>1</v>
      </c>
      <c r="L126" s="3">
        <v>2021</v>
      </c>
      <c r="M126" s="3" t="s">
        <v>26</v>
      </c>
      <c r="N126" s="3" t="s">
        <v>27</v>
      </c>
      <c r="O126" s="3">
        <v>10354</v>
      </c>
      <c r="P126" s="7">
        <v>1</v>
      </c>
      <c r="S126" s="3">
        <v>2021</v>
      </c>
      <c r="T126" s="3" t="s">
        <v>26</v>
      </c>
      <c r="U126" s="3" t="s">
        <v>40</v>
      </c>
      <c r="V126" s="3" t="s">
        <v>27</v>
      </c>
      <c r="W126" s="7">
        <f t="shared" si="1"/>
        <v>20000</v>
      </c>
      <c r="X126" s="3" t="s">
        <v>57</v>
      </c>
      <c r="Y126" s="3">
        <v>50</v>
      </c>
      <c r="Z126" s="3" t="s">
        <v>57</v>
      </c>
      <c r="AA126" s="3" t="s">
        <v>21</v>
      </c>
      <c r="AB126" s="7">
        <v>1</v>
      </c>
    </row>
    <row r="127" spans="1:28" ht="45" x14ac:dyDescent="0.25">
      <c r="A127" s="3">
        <v>2021</v>
      </c>
      <c r="B127" s="3" t="s">
        <v>10</v>
      </c>
      <c r="C127" s="3" t="s">
        <v>11</v>
      </c>
      <c r="D127" s="3" t="s">
        <v>64</v>
      </c>
      <c r="E127" s="3">
        <v>151000</v>
      </c>
      <c r="F127" s="3" t="s">
        <v>25</v>
      </c>
      <c r="G127" s="3">
        <v>100</v>
      </c>
      <c r="H127" s="3" t="s">
        <v>25</v>
      </c>
      <c r="I127" s="3" t="s">
        <v>14</v>
      </c>
      <c r="J127" s="7">
        <v>1</v>
      </c>
      <c r="L127" s="3">
        <v>2021</v>
      </c>
      <c r="M127" s="3" t="s">
        <v>10</v>
      </c>
      <c r="N127" s="3" t="s">
        <v>64</v>
      </c>
      <c r="O127" s="3">
        <v>151000</v>
      </c>
      <c r="P127" s="7">
        <v>1</v>
      </c>
      <c r="S127" s="3">
        <v>2021</v>
      </c>
      <c r="T127" s="3" t="s">
        <v>10</v>
      </c>
      <c r="U127" s="3" t="s">
        <v>11</v>
      </c>
      <c r="V127" s="3" t="s">
        <v>64</v>
      </c>
      <c r="W127" s="7">
        <f t="shared" si="1"/>
        <v>160000</v>
      </c>
      <c r="X127" s="3" t="s">
        <v>25</v>
      </c>
      <c r="Y127" s="3">
        <v>100</v>
      </c>
      <c r="Z127" s="3" t="s">
        <v>25</v>
      </c>
      <c r="AA127" s="3" t="s">
        <v>14</v>
      </c>
      <c r="AB127" s="7">
        <v>1</v>
      </c>
    </row>
    <row r="128" spans="1:28" ht="45" x14ac:dyDescent="0.25">
      <c r="A128" s="3">
        <v>2021</v>
      </c>
      <c r="B128" s="3" t="s">
        <v>15</v>
      </c>
      <c r="C128" s="3" t="s">
        <v>11</v>
      </c>
      <c r="D128" s="3" t="s">
        <v>16</v>
      </c>
      <c r="E128" s="3">
        <v>120000</v>
      </c>
      <c r="F128" s="3" t="s">
        <v>25</v>
      </c>
      <c r="G128" s="3">
        <v>50</v>
      </c>
      <c r="H128" s="3" t="s">
        <v>25</v>
      </c>
      <c r="I128" s="3" t="s">
        <v>18</v>
      </c>
      <c r="J128" s="7">
        <v>1</v>
      </c>
      <c r="L128" s="3">
        <v>2021</v>
      </c>
      <c r="M128" s="3" t="s">
        <v>15</v>
      </c>
      <c r="N128" s="3" t="s">
        <v>16</v>
      </c>
      <c r="O128" s="3">
        <v>120000</v>
      </c>
      <c r="P128" s="7">
        <v>1</v>
      </c>
      <c r="S128" s="3">
        <v>2021</v>
      </c>
      <c r="T128" s="3" t="s">
        <v>15</v>
      </c>
      <c r="U128" s="3" t="s">
        <v>11</v>
      </c>
      <c r="V128" s="3" t="s">
        <v>16</v>
      </c>
      <c r="W128" s="7">
        <f t="shared" si="1"/>
        <v>120000</v>
      </c>
      <c r="X128" s="3" t="s">
        <v>25</v>
      </c>
      <c r="Y128" s="3">
        <v>50</v>
      </c>
      <c r="Z128" s="3" t="s">
        <v>25</v>
      </c>
      <c r="AA128" s="3" t="s">
        <v>18</v>
      </c>
      <c r="AB128" s="7">
        <v>1</v>
      </c>
    </row>
    <row r="129" spans="1:28" ht="30" x14ac:dyDescent="0.25">
      <c r="A129" s="3">
        <v>2021</v>
      </c>
      <c r="B129" s="3" t="s">
        <v>10</v>
      </c>
      <c r="C129" s="3" t="s">
        <v>11</v>
      </c>
      <c r="D129" s="3" t="s">
        <v>12</v>
      </c>
      <c r="E129" s="3">
        <v>9466</v>
      </c>
      <c r="F129" s="3" t="s">
        <v>34</v>
      </c>
      <c r="G129" s="3">
        <v>0</v>
      </c>
      <c r="H129" s="3" t="s">
        <v>34</v>
      </c>
      <c r="I129" s="3" t="s">
        <v>18</v>
      </c>
      <c r="J129" s="7">
        <v>1</v>
      </c>
      <c r="L129" s="3">
        <v>2021</v>
      </c>
      <c r="M129" s="3" t="s">
        <v>10</v>
      </c>
      <c r="N129" s="3" t="s">
        <v>12</v>
      </c>
      <c r="O129" s="3">
        <v>9466</v>
      </c>
      <c r="P129" s="7">
        <v>1</v>
      </c>
      <c r="S129" s="3">
        <v>2021</v>
      </c>
      <c r="T129" s="3" t="s">
        <v>10</v>
      </c>
      <c r="U129" s="3" t="s">
        <v>11</v>
      </c>
      <c r="V129" s="3" t="s">
        <v>12</v>
      </c>
      <c r="W129" s="7">
        <f t="shared" si="1"/>
        <v>20000</v>
      </c>
      <c r="X129" s="3" t="s">
        <v>34</v>
      </c>
      <c r="Y129" s="3">
        <v>0</v>
      </c>
      <c r="Z129" s="3" t="s">
        <v>34</v>
      </c>
      <c r="AA129" s="3" t="s">
        <v>18</v>
      </c>
      <c r="AB129" s="7">
        <v>1</v>
      </c>
    </row>
    <row r="130" spans="1:28" ht="45" x14ac:dyDescent="0.25">
      <c r="A130" s="3">
        <v>2021</v>
      </c>
      <c r="B130" s="3" t="s">
        <v>26</v>
      </c>
      <c r="C130" s="3" t="s">
        <v>11</v>
      </c>
      <c r="D130" s="3" t="s">
        <v>24</v>
      </c>
      <c r="E130" s="3">
        <v>20000</v>
      </c>
      <c r="F130" s="3" t="s">
        <v>34</v>
      </c>
      <c r="G130" s="3">
        <v>100</v>
      </c>
      <c r="H130" s="3" t="s">
        <v>34</v>
      </c>
      <c r="I130" s="3" t="s">
        <v>18</v>
      </c>
      <c r="J130" s="7">
        <v>1</v>
      </c>
      <c r="L130" s="3">
        <v>2021</v>
      </c>
      <c r="M130" s="3" t="s">
        <v>26</v>
      </c>
      <c r="N130" s="3" t="s">
        <v>24</v>
      </c>
      <c r="O130" s="3">
        <v>20000</v>
      </c>
      <c r="P130" s="7">
        <v>1</v>
      </c>
      <c r="S130" s="3">
        <v>2021</v>
      </c>
      <c r="T130" s="3" t="s">
        <v>26</v>
      </c>
      <c r="U130" s="3" t="s">
        <v>11</v>
      </c>
      <c r="V130" s="3" t="s">
        <v>24</v>
      </c>
      <c r="W130" s="7">
        <f t="shared" ref="W130:W193" si="2">CEILING(E130,20000)</f>
        <v>20000</v>
      </c>
      <c r="X130" s="3" t="s">
        <v>34</v>
      </c>
      <c r="Y130" s="3">
        <v>100</v>
      </c>
      <c r="Z130" s="3" t="s">
        <v>34</v>
      </c>
      <c r="AA130" s="3" t="s">
        <v>18</v>
      </c>
      <c r="AB130" s="7">
        <v>1</v>
      </c>
    </row>
    <row r="131" spans="1:28" ht="45" x14ac:dyDescent="0.25">
      <c r="A131" s="3">
        <v>2021</v>
      </c>
      <c r="B131" s="3" t="s">
        <v>15</v>
      </c>
      <c r="C131" s="3" t="s">
        <v>11</v>
      </c>
      <c r="D131" s="3" t="s">
        <v>28</v>
      </c>
      <c r="E131" s="3">
        <v>40570</v>
      </c>
      <c r="F131" s="3" t="s">
        <v>34</v>
      </c>
      <c r="G131" s="3">
        <v>50</v>
      </c>
      <c r="H131" s="3" t="s">
        <v>34</v>
      </c>
      <c r="I131" s="3" t="s">
        <v>14</v>
      </c>
      <c r="J131" s="7">
        <v>1</v>
      </c>
      <c r="L131" s="3">
        <v>2021</v>
      </c>
      <c r="M131" s="3" t="s">
        <v>15</v>
      </c>
      <c r="N131" s="3" t="s">
        <v>28</v>
      </c>
      <c r="O131" s="3">
        <v>40570</v>
      </c>
      <c r="P131" s="7">
        <v>1</v>
      </c>
      <c r="S131" s="3">
        <v>2021</v>
      </c>
      <c r="T131" s="3" t="s">
        <v>15</v>
      </c>
      <c r="U131" s="3" t="s">
        <v>11</v>
      </c>
      <c r="V131" s="3" t="s">
        <v>28</v>
      </c>
      <c r="W131" s="7">
        <f t="shared" si="2"/>
        <v>60000</v>
      </c>
      <c r="X131" s="3" t="s">
        <v>34</v>
      </c>
      <c r="Y131" s="3">
        <v>50</v>
      </c>
      <c r="Z131" s="3" t="s">
        <v>34</v>
      </c>
      <c r="AA131" s="3" t="s">
        <v>14</v>
      </c>
      <c r="AB131" s="7">
        <v>1</v>
      </c>
    </row>
    <row r="132" spans="1:28" ht="60" x14ac:dyDescent="0.25">
      <c r="A132" s="3">
        <v>2021</v>
      </c>
      <c r="B132" s="3" t="s">
        <v>26</v>
      </c>
      <c r="C132" s="3" t="s">
        <v>11</v>
      </c>
      <c r="D132" s="3" t="s">
        <v>84</v>
      </c>
      <c r="E132" s="3">
        <v>100000</v>
      </c>
      <c r="F132" s="3" t="s">
        <v>85</v>
      </c>
      <c r="G132" s="3">
        <v>50</v>
      </c>
      <c r="H132" s="3" t="s">
        <v>85</v>
      </c>
      <c r="I132" s="3" t="s">
        <v>18</v>
      </c>
      <c r="J132" s="7">
        <v>1</v>
      </c>
      <c r="L132" s="3">
        <v>2021</v>
      </c>
      <c r="M132" s="3" t="s">
        <v>26</v>
      </c>
      <c r="N132" s="3" t="s">
        <v>84</v>
      </c>
      <c r="O132" s="3">
        <v>100000</v>
      </c>
      <c r="P132" s="7">
        <v>1</v>
      </c>
      <c r="S132" s="3">
        <v>2021</v>
      </c>
      <c r="T132" s="3" t="s">
        <v>26</v>
      </c>
      <c r="U132" s="3" t="s">
        <v>11</v>
      </c>
      <c r="V132" s="3" t="s">
        <v>84</v>
      </c>
      <c r="W132" s="7">
        <f t="shared" si="2"/>
        <v>100000</v>
      </c>
      <c r="X132" s="3" t="s">
        <v>85</v>
      </c>
      <c r="Y132" s="3">
        <v>50</v>
      </c>
      <c r="Z132" s="3" t="s">
        <v>85</v>
      </c>
      <c r="AA132" s="3" t="s">
        <v>18</v>
      </c>
      <c r="AB132" s="7">
        <v>1</v>
      </c>
    </row>
    <row r="133" spans="1:28" ht="30" x14ac:dyDescent="0.25">
      <c r="A133" s="3">
        <v>2021</v>
      </c>
      <c r="B133" s="3" t="s">
        <v>26</v>
      </c>
      <c r="C133" s="3" t="s">
        <v>11</v>
      </c>
      <c r="D133" s="3" t="s">
        <v>12</v>
      </c>
      <c r="E133" s="3">
        <v>49646</v>
      </c>
      <c r="F133" s="3" t="s">
        <v>33</v>
      </c>
      <c r="G133" s="3">
        <v>50</v>
      </c>
      <c r="H133" s="3" t="s">
        <v>33</v>
      </c>
      <c r="I133" s="3" t="s">
        <v>21</v>
      </c>
      <c r="J133" s="7">
        <v>1</v>
      </c>
      <c r="L133" s="3">
        <v>2021</v>
      </c>
      <c r="M133" s="3" t="s">
        <v>26</v>
      </c>
      <c r="N133" s="3" t="s">
        <v>12</v>
      </c>
      <c r="O133" s="3">
        <v>49646</v>
      </c>
      <c r="P133" s="7">
        <v>1</v>
      </c>
      <c r="S133" s="3">
        <v>2021</v>
      </c>
      <c r="T133" s="3" t="s">
        <v>26</v>
      </c>
      <c r="U133" s="3" t="s">
        <v>11</v>
      </c>
      <c r="V133" s="3" t="s">
        <v>12</v>
      </c>
      <c r="W133" s="7">
        <f t="shared" si="2"/>
        <v>60000</v>
      </c>
      <c r="X133" s="3" t="s">
        <v>33</v>
      </c>
      <c r="Y133" s="3">
        <v>50</v>
      </c>
      <c r="Z133" s="3" t="s">
        <v>33</v>
      </c>
      <c r="AA133" s="3" t="s">
        <v>21</v>
      </c>
      <c r="AB133" s="7">
        <v>1</v>
      </c>
    </row>
    <row r="134" spans="1:28" ht="60" x14ac:dyDescent="0.25">
      <c r="A134" s="3">
        <v>2021</v>
      </c>
      <c r="B134" s="3" t="s">
        <v>10</v>
      </c>
      <c r="C134" s="3" t="s">
        <v>11</v>
      </c>
      <c r="D134" s="3" t="s">
        <v>86</v>
      </c>
      <c r="E134" s="3">
        <v>38400</v>
      </c>
      <c r="F134" s="3" t="s">
        <v>87</v>
      </c>
      <c r="G134" s="3">
        <v>100</v>
      </c>
      <c r="H134" s="3" t="s">
        <v>25</v>
      </c>
      <c r="I134" s="3" t="s">
        <v>21</v>
      </c>
      <c r="J134" s="7">
        <v>1</v>
      </c>
      <c r="L134" s="3">
        <v>2021</v>
      </c>
      <c r="M134" s="3" t="s">
        <v>10</v>
      </c>
      <c r="N134" s="3" t="s">
        <v>86</v>
      </c>
      <c r="O134" s="3">
        <v>38400</v>
      </c>
      <c r="P134" s="7">
        <v>1</v>
      </c>
      <c r="S134" s="3">
        <v>2021</v>
      </c>
      <c r="T134" s="3" t="s">
        <v>10</v>
      </c>
      <c r="U134" s="3" t="s">
        <v>11</v>
      </c>
      <c r="V134" s="3" t="s">
        <v>86</v>
      </c>
      <c r="W134" s="7">
        <f t="shared" si="2"/>
        <v>40000</v>
      </c>
      <c r="X134" s="3" t="s">
        <v>87</v>
      </c>
      <c r="Y134" s="3">
        <v>100</v>
      </c>
      <c r="Z134" s="3" t="s">
        <v>25</v>
      </c>
      <c r="AA134" s="3" t="s">
        <v>21</v>
      </c>
      <c r="AB134" s="7">
        <v>1</v>
      </c>
    </row>
    <row r="135" spans="1:28" ht="45" x14ac:dyDescent="0.25">
      <c r="A135" s="3">
        <v>2021</v>
      </c>
      <c r="B135" s="3" t="s">
        <v>15</v>
      </c>
      <c r="C135" s="3" t="s">
        <v>11</v>
      </c>
      <c r="D135" s="3" t="s">
        <v>62</v>
      </c>
      <c r="E135" s="3">
        <v>24000</v>
      </c>
      <c r="F135" s="3" t="s">
        <v>77</v>
      </c>
      <c r="G135" s="3">
        <v>100</v>
      </c>
      <c r="H135" s="3" t="s">
        <v>77</v>
      </c>
      <c r="I135" s="3" t="s">
        <v>21</v>
      </c>
      <c r="J135" s="7">
        <v>1</v>
      </c>
      <c r="L135" s="3">
        <v>2021</v>
      </c>
      <c r="M135" s="3" t="s">
        <v>15</v>
      </c>
      <c r="N135" s="3" t="s">
        <v>62</v>
      </c>
      <c r="O135" s="3">
        <v>24000</v>
      </c>
      <c r="P135" s="7">
        <v>1</v>
      </c>
      <c r="S135" s="3">
        <v>2021</v>
      </c>
      <c r="T135" s="3" t="s">
        <v>15</v>
      </c>
      <c r="U135" s="3" t="s">
        <v>11</v>
      </c>
      <c r="V135" s="3" t="s">
        <v>62</v>
      </c>
      <c r="W135" s="7">
        <f t="shared" si="2"/>
        <v>40000</v>
      </c>
      <c r="X135" s="3" t="s">
        <v>77</v>
      </c>
      <c r="Y135" s="3">
        <v>100</v>
      </c>
      <c r="Z135" s="3" t="s">
        <v>77</v>
      </c>
      <c r="AA135" s="3" t="s">
        <v>21</v>
      </c>
      <c r="AB135" s="7">
        <v>1</v>
      </c>
    </row>
    <row r="136" spans="1:28" ht="30" x14ac:dyDescent="0.25">
      <c r="A136" s="3">
        <v>2021</v>
      </c>
      <c r="B136" s="3" t="s">
        <v>26</v>
      </c>
      <c r="C136" s="3" t="s">
        <v>11</v>
      </c>
      <c r="D136" s="3" t="s">
        <v>12</v>
      </c>
      <c r="E136" s="3">
        <v>100000</v>
      </c>
      <c r="F136" s="3" t="s">
        <v>25</v>
      </c>
      <c r="G136" s="3">
        <v>0</v>
      </c>
      <c r="H136" s="3" t="s">
        <v>25</v>
      </c>
      <c r="I136" s="3" t="s">
        <v>18</v>
      </c>
      <c r="J136" s="7">
        <v>1</v>
      </c>
      <c r="L136" s="3">
        <v>2021</v>
      </c>
      <c r="M136" s="3" t="s">
        <v>26</v>
      </c>
      <c r="N136" s="3" t="s">
        <v>12</v>
      </c>
      <c r="O136" s="3">
        <v>100000</v>
      </c>
      <c r="P136" s="7">
        <v>1</v>
      </c>
      <c r="S136" s="3">
        <v>2021</v>
      </c>
      <c r="T136" s="3" t="s">
        <v>26</v>
      </c>
      <c r="U136" s="3" t="s">
        <v>11</v>
      </c>
      <c r="V136" s="3" t="s">
        <v>12</v>
      </c>
      <c r="W136" s="7">
        <f t="shared" si="2"/>
        <v>100000</v>
      </c>
      <c r="X136" s="3" t="s">
        <v>25</v>
      </c>
      <c r="Y136" s="3">
        <v>0</v>
      </c>
      <c r="Z136" s="3" t="s">
        <v>25</v>
      </c>
      <c r="AA136" s="3" t="s">
        <v>18</v>
      </c>
      <c r="AB136" s="7">
        <v>1</v>
      </c>
    </row>
    <row r="137" spans="1:28" ht="30" x14ac:dyDescent="0.25">
      <c r="A137" s="3">
        <v>2021</v>
      </c>
      <c r="B137" s="3" t="s">
        <v>10</v>
      </c>
      <c r="C137" s="3" t="s">
        <v>11</v>
      </c>
      <c r="D137" s="3" t="s">
        <v>27</v>
      </c>
      <c r="E137" s="3">
        <v>90000</v>
      </c>
      <c r="F137" s="3" t="s">
        <v>25</v>
      </c>
      <c r="G137" s="3">
        <v>100</v>
      </c>
      <c r="H137" s="3" t="s">
        <v>25</v>
      </c>
      <c r="I137" s="3" t="s">
        <v>21</v>
      </c>
      <c r="J137" s="7">
        <v>1</v>
      </c>
      <c r="L137" s="3">
        <v>2021</v>
      </c>
      <c r="M137" s="3" t="s">
        <v>10</v>
      </c>
      <c r="N137" s="3" t="s">
        <v>27</v>
      </c>
      <c r="O137" s="3">
        <v>90000</v>
      </c>
      <c r="P137" s="7">
        <v>1</v>
      </c>
      <c r="S137" s="3">
        <v>2021</v>
      </c>
      <c r="T137" s="3" t="s">
        <v>10</v>
      </c>
      <c r="U137" s="3" t="s">
        <v>11</v>
      </c>
      <c r="V137" s="3" t="s">
        <v>27</v>
      </c>
      <c r="W137" s="7">
        <f t="shared" si="2"/>
        <v>100000</v>
      </c>
      <c r="X137" s="3" t="s">
        <v>25</v>
      </c>
      <c r="Y137" s="3">
        <v>100</v>
      </c>
      <c r="Z137" s="3" t="s">
        <v>25</v>
      </c>
      <c r="AA137" s="3" t="s">
        <v>21</v>
      </c>
      <c r="AB137" s="7">
        <v>1</v>
      </c>
    </row>
    <row r="138" spans="1:28" ht="45" x14ac:dyDescent="0.25">
      <c r="A138" s="3">
        <v>2021</v>
      </c>
      <c r="B138" s="3" t="s">
        <v>10</v>
      </c>
      <c r="C138" s="3" t="s">
        <v>11</v>
      </c>
      <c r="D138" s="3" t="s">
        <v>24</v>
      </c>
      <c r="E138" s="3">
        <v>63711</v>
      </c>
      <c r="F138" s="3" t="s">
        <v>17</v>
      </c>
      <c r="G138" s="3">
        <v>50</v>
      </c>
      <c r="H138" s="3" t="s">
        <v>17</v>
      </c>
      <c r="I138" s="3" t="s">
        <v>18</v>
      </c>
      <c r="J138" s="7">
        <v>1</v>
      </c>
      <c r="L138" s="3">
        <v>2021</v>
      </c>
      <c r="M138" s="3" t="s">
        <v>10</v>
      </c>
      <c r="N138" s="3" t="s">
        <v>24</v>
      </c>
      <c r="O138" s="3">
        <v>63711</v>
      </c>
      <c r="P138" s="7">
        <v>1</v>
      </c>
      <c r="S138" s="3">
        <v>2021</v>
      </c>
      <c r="T138" s="3" t="s">
        <v>10</v>
      </c>
      <c r="U138" s="3" t="s">
        <v>11</v>
      </c>
      <c r="V138" s="3" t="s">
        <v>24</v>
      </c>
      <c r="W138" s="7">
        <f t="shared" si="2"/>
        <v>80000</v>
      </c>
      <c r="X138" s="3" t="s">
        <v>17</v>
      </c>
      <c r="Y138" s="3">
        <v>50</v>
      </c>
      <c r="Z138" s="3" t="s">
        <v>17</v>
      </c>
      <c r="AA138" s="3" t="s">
        <v>18</v>
      </c>
      <c r="AB138" s="7">
        <v>1</v>
      </c>
    </row>
    <row r="139" spans="1:28" ht="45" x14ac:dyDescent="0.25">
      <c r="A139" s="3">
        <v>2021</v>
      </c>
      <c r="B139" s="3" t="s">
        <v>10</v>
      </c>
      <c r="C139" s="3" t="s">
        <v>11</v>
      </c>
      <c r="D139" s="3" t="s">
        <v>24</v>
      </c>
      <c r="E139" s="3">
        <v>77364</v>
      </c>
      <c r="F139" s="3" t="s">
        <v>17</v>
      </c>
      <c r="G139" s="3">
        <v>50</v>
      </c>
      <c r="H139" s="3" t="s">
        <v>17</v>
      </c>
      <c r="I139" s="3" t="s">
        <v>18</v>
      </c>
      <c r="J139" s="7">
        <v>1</v>
      </c>
      <c r="L139" s="3">
        <v>2021</v>
      </c>
      <c r="M139" s="3" t="s">
        <v>10</v>
      </c>
      <c r="N139" s="3" t="s">
        <v>24</v>
      </c>
      <c r="O139" s="3">
        <v>77364</v>
      </c>
      <c r="P139" s="7">
        <v>1</v>
      </c>
      <c r="S139" s="3">
        <v>2021</v>
      </c>
      <c r="T139" s="3" t="s">
        <v>10</v>
      </c>
      <c r="U139" s="3" t="s">
        <v>11</v>
      </c>
      <c r="V139" s="3" t="s">
        <v>24</v>
      </c>
      <c r="W139" s="7">
        <f t="shared" si="2"/>
        <v>80000</v>
      </c>
      <c r="X139" s="3" t="s">
        <v>17</v>
      </c>
      <c r="Y139" s="3">
        <v>50</v>
      </c>
      <c r="Z139" s="3" t="s">
        <v>17</v>
      </c>
      <c r="AA139" s="3" t="s">
        <v>18</v>
      </c>
      <c r="AB139" s="7">
        <v>1</v>
      </c>
    </row>
    <row r="140" spans="1:28" ht="45" x14ac:dyDescent="0.25">
      <c r="A140" s="3">
        <v>2021</v>
      </c>
      <c r="B140" s="3" t="s">
        <v>15</v>
      </c>
      <c r="C140" s="3" t="s">
        <v>11</v>
      </c>
      <c r="D140" s="3" t="s">
        <v>64</v>
      </c>
      <c r="E140" s="3">
        <v>220000</v>
      </c>
      <c r="F140" s="3" t="s">
        <v>25</v>
      </c>
      <c r="G140" s="3">
        <v>0</v>
      </c>
      <c r="H140" s="3" t="s">
        <v>25</v>
      </c>
      <c r="I140" s="3" t="s">
        <v>14</v>
      </c>
      <c r="J140" s="7">
        <v>1</v>
      </c>
      <c r="L140" s="3">
        <v>2021</v>
      </c>
      <c r="M140" s="3" t="s">
        <v>15</v>
      </c>
      <c r="N140" s="3" t="s">
        <v>64</v>
      </c>
      <c r="O140" s="3">
        <v>220000</v>
      </c>
      <c r="P140" s="7">
        <v>1</v>
      </c>
      <c r="S140" s="3">
        <v>2021</v>
      </c>
      <c r="T140" s="3" t="s">
        <v>15</v>
      </c>
      <c r="U140" s="3" t="s">
        <v>11</v>
      </c>
      <c r="V140" s="3" t="s">
        <v>64</v>
      </c>
      <c r="W140" s="7">
        <f t="shared" si="2"/>
        <v>220000</v>
      </c>
      <c r="X140" s="3" t="s">
        <v>25</v>
      </c>
      <c r="Y140" s="3">
        <v>0</v>
      </c>
      <c r="Z140" s="3" t="s">
        <v>25</v>
      </c>
      <c r="AA140" s="3" t="s">
        <v>14</v>
      </c>
      <c r="AB140" s="7">
        <v>1</v>
      </c>
    </row>
    <row r="141" spans="1:28" ht="30" x14ac:dyDescent="0.25">
      <c r="A141" s="3">
        <v>2021</v>
      </c>
      <c r="B141" s="3" t="s">
        <v>26</v>
      </c>
      <c r="C141" s="3" t="s">
        <v>11</v>
      </c>
      <c r="D141" s="3" t="s">
        <v>12</v>
      </c>
      <c r="E141" s="3">
        <v>80000</v>
      </c>
      <c r="F141" s="3" t="s">
        <v>25</v>
      </c>
      <c r="G141" s="3">
        <v>100</v>
      </c>
      <c r="H141" s="3" t="s">
        <v>25</v>
      </c>
      <c r="I141" s="3" t="s">
        <v>21</v>
      </c>
      <c r="J141" s="7">
        <v>1</v>
      </c>
      <c r="L141" s="3">
        <v>2021</v>
      </c>
      <c r="M141" s="3" t="s">
        <v>26</v>
      </c>
      <c r="N141" s="3" t="s">
        <v>12</v>
      </c>
      <c r="O141" s="3">
        <v>80000</v>
      </c>
      <c r="P141" s="7">
        <v>1</v>
      </c>
      <c r="S141" s="3">
        <v>2021</v>
      </c>
      <c r="T141" s="3" t="s">
        <v>26</v>
      </c>
      <c r="U141" s="3" t="s">
        <v>11</v>
      </c>
      <c r="V141" s="3" t="s">
        <v>12</v>
      </c>
      <c r="W141" s="7">
        <f t="shared" si="2"/>
        <v>80000</v>
      </c>
      <c r="X141" s="3" t="s">
        <v>25</v>
      </c>
      <c r="Y141" s="3">
        <v>100</v>
      </c>
      <c r="Z141" s="3" t="s">
        <v>25</v>
      </c>
      <c r="AA141" s="3" t="s">
        <v>21</v>
      </c>
      <c r="AB141" s="7">
        <v>1</v>
      </c>
    </row>
    <row r="142" spans="1:28" ht="30" x14ac:dyDescent="0.25">
      <c r="A142" s="3">
        <v>2021</v>
      </c>
      <c r="B142" s="3" t="s">
        <v>10</v>
      </c>
      <c r="C142" s="3" t="s">
        <v>11</v>
      </c>
      <c r="D142" s="3" t="s">
        <v>27</v>
      </c>
      <c r="E142" s="3">
        <v>135000</v>
      </c>
      <c r="F142" s="3" t="s">
        <v>25</v>
      </c>
      <c r="G142" s="3">
        <v>100</v>
      </c>
      <c r="H142" s="3" t="s">
        <v>25</v>
      </c>
      <c r="I142" s="3" t="s">
        <v>14</v>
      </c>
      <c r="J142" s="7">
        <v>1</v>
      </c>
      <c r="L142" s="3">
        <v>2021</v>
      </c>
      <c r="M142" s="3" t="s">
        <v>10</v>
      </c>
      <c r="N142" s="3" t="s">
        <v>27</v>
      </c>
      <c r="O142" s="3">
        <v>135000</v>
      </c>
      <c r="P142" s="7">
        <v>1</v>
      </c>
      <c r="S142" s="3">
        <v>2021</v>
      </c>
      <c r="T142" s="3" t="s">
        <v>10</v>
      </c>
      <c r="U142" s="3" t="s">
        <v>11</v>
      </c>
      <c r="V142" s="3" t="s">
        <v>27</v>
      </c>
      <c r="W142" s="7">
        <f t="shared" si="2"/>
        <v>140000</v>
      </c>
      <c r="X142" s="3" t="s">
        <v>25</v>
      </c>
      <c r="Y142" s="3">
        <v>100</v>
      </c>
      <c r="Z142" s="3" t="s">
        <v>25</v>
      </c>
      <c r="AA142" s="3" t="s">
        <v>14</v>
      </c>
      <c r="AB142" s="7">
        <v>1</v>
      </c>
    </row>
    <row r="143" spans="1:28" ht="45" x14ac:dyDescent="0.25">
      <c r="A143" s="3">
        <v>2021</v>
      </c>
      <c r="B143" s="3" t="s">
        <v>15</v>
      </c>
      <c r="C143" s="3" t="s">
        <v>11</v>
      </c>
      <c r="D143" s="3" t="s">
        <v>67</v>
      </c>
      <c r="E143" s="3">
        <v>240000</v>
      </c>
      <c r="F143" s="3" t="s">
        <v>25</v>
      </c>
      <c r="G143" s="3">
        <v>0</v>
      </c>
      <c r="H143" s="3" t="s">
        <v>25</v>
      </c>
      <c r="I143" s="3" t="s">
        <v>14</v>
      </c>
      <c r="J143" s="7">
        <v>1</v>
      </c>
      <c r="L143" s="3">
        <v>2021</v>
      </c>
      <c r="M143" s="3" t="s">
        <v>15</v>
      </c>
      <c r="N143" s="3" t="s">
        <v>67</v>
      </c>
      <c r="O143" s="3">
        <v>240000</v>
      </c>
      <c r="P143" s="7">
        <v>1</v>
      </c>
      <c r="S143" s="3">
        <v>2021</v>
      </c>
      <c r="T143" s="3" t="s">
        <v>15</v>
      </c>
      <c r="U143" s="3" t="s">
        <v>11</v>
      </c>
      <c r="V143" s="3" t="s">
        <v>67</v>
      </c>
      <c r="W143" s="7">
        <f t="shared" si="2"/>
        <v>240000</v>
      </c>
      <c r="X143" s="3" t="s">
        <v>25</v>
      </c>
      <c r="Y143" s="3">
        <v>0</v>
      </c>
      <c r="Z143" s="3" t="s">
        <v>25</v>
      </c>
      <c r="AA143" s="3" t="s">
        <v>14</v>
      </c>
      <c r="AB143" s="7">
        <v>1</v>
      </c>
    </row>
    <row r="144" spans="1:28" ht="60" x14ac:dyDescent="0.25">
      <c r="A144" s="3">
        <v>2021</v>
      </c>
      <c r="B144" s="3" t="s">
        <v>15</v>
      </c>
      <c r="C144" s="3" t="s">
        <v>11</v>
      </c>
      <c r="D144" s="3" t="s">
        <v>53</v>
      </c>
      <c r="E144" s="3">
        <v>150000</v>
      </c>
      <c r="F144" s="3" t="s">
        <v>25</v>
      </c>
      <c r="G144" s="3">
        <v>0</v>
      </c>
      <c r="H144" s="3" t="s">
        <v>25</v>
      </c>
      <c r="I144" s="3" t="s">
        <v>14</v>
      </c>
      <c r="J144" s="7">
        <v>1</v>
      </c>
      <c r="L144" s="3">
        <v>2021</v>
      </c>
      <c r="M144" s="3" t="s">
        <v>15</v>
      </c>
      <c r="N144" s="3" t="s">
        <v>53</v>
      </c>
      <c r="O144" s="3">
        <v>150000</v>
      </c>
      <c r="P144" s="7">
        <v>1</v>
      </c>
      <c r="S144" s="3">
        <v>2021</v>
      </c>
      <c r="T144" s="3" t="s">
        <v>15</v>
      </c>
      <c r="U144" s="3" t="s">
        <v>11</v>
      </c>
      <c r="V144" s="3" t="s">
        <v>53</v>
      </c>
      <c r="W144" s="7">
        <f t="shared" si="2"/>
        <v>160000</v>
      </c>
      <c r="X144" s="3" t="s">
        <v>25</v>
      </c>
      <c r="Y144" s="3">
        <v>0</v>
      </c>
      <c r="Z144" s="3" t="s">
        <v>25</v>
      </c>
      <c r="AA144" s="3" t="s">
        <v>14</v>
      </c>
      <c r="AB144" s="7">
        <v>1</v>
      </c>
    </row>
    <row r="145" spans="1:28" ht="30" x14ac:dyDescent="0.25">
      <c r="A145" s="3">
        <v>2021</v>
      </c>
      <c r="B145" s="3" t="s">
        <v>10</v>
      </c>
      <c r="C145" s="3" t="s">
        <v>11</v>
      </c>
      <c r="D145" s="3" t="s">
        <v>12</v>
      </c>
      <c r="E145" s="3">
        <v>82500</v>
      </c>
      <c r="F145" s="3" t="s">
        <v>25</v>
      </c>
      <c r="G145" s="3">
        <v>100</v>
      </c>
      <c r="H145" s="3" t="s">
        <v>25</v>
      </c>
      <c r="I145" s="3" t="s">
        <v>18</v>
      </c>
      <c r="J145" s="7">
        <v>1</v>
      </c>
      <c r="L145" s="3">
        <v>2021</v>
      </c>
      <c r="M145" s="3" t="s">
        <v>10</v>
      </c>
      <c r="N145" s="3" t="s">
        <v>12</v>
      </c>
      <c r="O145" s="3">
        <v>82500</v>
      </c>
      <c r="P145" s="7">
        <v>1</v>
      </c>
      <c r="S145" s="3">
        <v>2021</v>
      </c>
      <c r="T145" s="3" t="s">
        <v>10</v>
      </c>
      <c r="U145" s="3" t="s">
        <v>11</v>
      </c>
      <c r="V145" s="3" t="s">
        <v>12</v>
      </c>
      <c r="W145" s="7">
        <f t="shared" si="2"/>
        <v>100000</v>
      </c>
      <c r="X145" s="3" t="s">
        <v>25</v>
      </c>
      <c r="Y145" s="3">
        <v>100</v>
      </c>
      <c r="Z145" s="3" t="s">
        <v>25</v>
      </c>
      <c r="AA145" s="3" t="s">
        <v>18</v>
      </c>
      <c r="AB145" s="7">
        <v>1</v>
      </c>
    </row>
    <row r="146" spans="1:28" ht="30" x14ac:dyDescent="0.25">
      <c r="A146" s="3">
        <v>2021</v>
      </c>
      <c r="B146" s="3" t="s">
        <v>10</v>
      </c>
      <c r="C146" s="3" t="s">
        <v>11</v>
      </c>
      <c r="D146" s="3" t="s">
        <v>37</v>
      </c>
      <c r="E146" s="3">
        <v>100000</v>
      </c>
      <c r="F146" s="3" t="s">
        <v>25</v>
      </c>
      <c r="G146" s="3">
        <v>100</v>
      </c>
      <c r="H146" s="3" t="s">
        <v>25</v>
      </c>
      <c r="I146" s="3" t="s">
        <v>14</v>
      </c>
      <c r="J146" s="7">
        <v>1</v>
      </c>
      <c r="L146" s="3">
        <v>2021</v>
      </c>
      <c r="M146" s="3" t="s">
        <v>10</v>
      </c>
      <c r="N146" s="3" t="s">
        <v>37</v>
      </c>
      <c r="O146" s="3">
        <v>100000</v>
      </c>
      <c r="P146" s="7">
        <v>1</v>
      </c>
      <c r="S146" s="3">
        <v>2021</v>
      </c>
      <c r="T146" s="3" t="s">
        <v>10</v>
      </c>
      <c r="U146" s="3" t="s">
        <v>11</v>
      </c>
      <c r="V146" s="3" t="s">
        <v>37</v>
      </c>
      <c r="W146" s="7">
        <f t="shared" si="2"/>
        <v>100000</v>
      </c>
      <c r="X146" s="3" t="s">
        <v>25</v>
      </c>
      <c r="Y146" s="3">
        <v>100</v>
      </c>
      <c r="Z146" s="3" t="s">
        <v>25</v>
      </c>
      <c r="AA146" s="3" t="s">
        <v>14</v>
      </c>
      <c r="AB146" s="7">
        <v>1</v>
      </c>
    </row>
    <row r="147" spans="1:28" ht="45" x14ac:dyDescent="0.25">
      <c r="A147" s="3">
        <v>2021</v>
      </c>
      <c r="B147" s="3" t="s">
        <v>15</v>
      </c>
      <c r="C147" s="3" t="s">
        <v>11</v>
      </c>
      <c r="D147" s="3" t="s">
        <v>24</v>
      </c>
      <c r="E147" s="3">
        <v>82744</v>
      </c>
      <c r="F147" s="3" t="s">
        <v>88</v>
      </c>
      <c r="G147" s="3">
        <v>50</v>
      </c>
      <c r="H147" s="3" t="s">
        <v>88</v>
      </c>
      <c r="I147" s="3" t="s">
        <v>21</v>
      </c>
      <c r="J147" s="7">
        <v>1</v>
      </c>
      <c r="L147" s="3">
        <v>2021</v>
      </c>
      <c r="M147" s="3" t="s">
        <v>15</v>
      </c>
      <c r="N147" s="3" t="s">
        <v>24</v>
      </c>
      <c r="O147" s="3">
        <v>82744</v>
      </c>
      <c r="P147" s="7">
        <v>1</v>
      </c>
      <c r="S147" s="3">
        <v>2021</v>
      </c>
      <c r="T147" s="3" t="s">
        <v>15</v>
      </c>
      <c r="U147" s="3" t="s">
        <v>11</v>
      </c>
      <c r="V147" s="3" t="s">
        <v>24</v>
      </c>
      <c r="W147" s="7">
        <f t="shared" si="2"/>
        <v>100000</v>
      </c>
      <c r="X147" s="3" t="s">
        <v>88</v>
      </c>
      <c r="Y147" s="3">
        <v>50</v>
      </c>
      <c r="Z147" s="3" t="s">
        <v>88</v>
      </c>
      <c r="AA147" s="3" t="s">
        <v>21</v>
      </c>
      <c r="AB147" s="7">
        <v>1</v>
      </c>
    </row>
    <row r="148" spans="1:28" ht="30" x14ac:dyDescent="0.25">
      <c r="A148" s="3">
        <v>2021</v>
      </c>
      <c r="B148" s="3" t="s">
        <v>10</v>
      </c>
      <c r="C148" s="3" t="s">
        <v>11</v>
      </c>
      <c r="D148" s="3" t="s">
        <v>47</v>
      </c>
      <c r="E148" s="3">
        <v>62649</v>
      </c>
      <c r="F148" s="3" t="s">
        <v>33</v>
      </c>
      <c r="G148" s="3">
        <v>50</v>
      </c>
      <c r="H148" s="3" t="s">
        <v>33</v>
      </c>
      <c r="I148" s="3" t="s">
        <v>21</v>
      </c>
      <c r="J148" s="7">
        <v>1</v>
      </c>
      <c r="L148" s="3">
        <v>2021</v>
      </c>
      <c r="M148" s="3" t="s">
        <v>10</v>
      </c>
      <c r="N148" s="3" t="s">
        <v>47</v>
      </c>
      <c r="O148" s="3">
        <v>62649</v>
      </c>
      <c r="P148" s="7">
        <v>1</v>
      </c>
      <c r="S148" s="3">
        <v>2021</v>
      </c>
      <c r="T148" s="3" t="s">
        <v>10</v>
      </c>
      <c r="U148" s="3" t="s">
        <v>11</v>
      </c>
      <c r="V148" s="3" t="s">
        <v>47</v>
      </c>
      <c r="W148" s="7">
        <f t="shared" si="2"/>
        <v>80000</v>
      </c>
      <c r="X148" s="3" t="s">
        <v>33</v>
      </c>
      <c r="Y148" s="3">
        <v>50</v>
      </c>
      <c r="Z148" s="3" t="s">
        <v>33</v>
      </c>
      <c r="AA148" s="3" t="s">
        <v>21</v>
      </c>
      <c r="AB148" s="7">
        <v>1</v>
      </c>
    </row>
    <row r="149" spans="1:28" ht="30" x14ac:dyDescent="0.25">
      <c r="A149" s="3">
        <v>2021</v>
      </c>
      <c r="B149" s="3" t="s">
        <v>10</v>
      </c>
      <c r="C149" s="3" t="s">
        <v>11</v>
      </c>
      <c r="D149" s="3" t="s">
        <v>37</v>
      </c>
      <c r="E149" s="3">
        <v>90000</v>
      </c>
      <c r="F149" s="3" t="s">
        <v>25</v>
      </c>
      <c r="G149" s="3">
        <v>100</v>
      </c>
      <c r="H149" s="3" t="s">
        <v>25</v>
      </c>
      <c r="I149" s="3" t="s">
        <v>14</v>
      </c>
      <c r="J149" s="7">
        <v>1</v>
      </c>
      <c r="L149" s="3">
        <v>2021</v>
      </c>
      <c r="M149" s="3" t="s">
        <v>10</v>
      </c>
      <c r="N149" s="3" t="s">
        <v>37</v>
      </c>
      <c r="O149" s="3">
        <v>90000</v>
      </c>
      <c r="P149" s="7">
        <v>1</v>
      </c>
      <c r="S149" s="3">
        <v>2021</v>
      </c>
      <c r="T149" s="3" t="s">
        <v>10</v>
      </c>
      <c r="U149" s="3" t="s">
        <v>11</v>
      </c>
      <c r="V149" s="3" t="s">
        <v>37</v>
      </c>
      <c r="W149" s="7">
        <f t="shared" si="2"/>
        <v>100000</v>
      </c>
      <c r="X149" s="3" t="s">
        <v>25</v>
      </c>
      <c r="Y149" s="3">
        <v>100</v>
      </c>
      <c r="Z149" s="3" t="s">
        <v>25</v>
      </c>
      <c r="AA149" s="3" t="s">
        <v>14</v>
      </c>
      <c r="AB149" s="7">
        <v>1</v>
      </c>
    </row>
    <row r="150" spans="1:28" ht="60" x14ac:dyDescent="0.25">
      <c r="A150" s="3">
        <v>2021</v>
      </c>
      <c r="B150" s="3" t="s">
        <v>15</v>
      </c>
      <c r="C150" s="3" t="s">
        <v>11</v>
      </c>
      <c r="D150" s="3" t="s">
        <v>53</v>
      </c>
      <c r="E150" s="3">
        <v>153000</v>
      </c>
      <c r="F150" s="3" t="s">
        <v>25</v>
      </c>
      <c r="G150" s="3">
        <v>100</v>
      </c>
      <c r="H150" s="3" t="s">
        <v>25</v>
      </c>
      <c r="I150" s="3" t="s">
        <v>14</v>
      </c>
      <c r="J150" s="7">
        <v>1</v>
      </c>
      <c r="L150" s="3">
        <v>2021</v>
      </c>
      <c r="M150" s="3" t="s">
        <v>15</v>
      </c>
      <c r="N150" s="3" t="s">
        <v>53</v>
      </c>
      <c r="O150" s="3">
        <v>153000</v>
      </c>
      <c r="P150" s="7">
        <v>1</v>
      </c>
      <c r="S150" s="3">
        <v>2021</v>
      </c>
      <c r="T150" s="3" t="s">
        <v>15</v>
      </c>
      <c r="U150" s="3" t="s">
        <v>11</v>
      </c>
      <c r="V150" s="3" t="s">
        <v>53</v>
      </c>
      <c r="W150" s="7">
        <f t="shared" si="2"/>
        <v>160000</v>
      </c>
      <c r="X150" s="3" t="s">
        <v>25</v>
      </c>
      <c r="Y150" s="3">
        <v>100</v>
      </c>
      <c r="Z150" s="3" t="s">
        <v>25</v>
      </c>
      <c r="AA150" s="3" t="s">
        <v>14</v>
      </c>
      <c r="AB150" s="7">
        <v>1</v>
      </c>
    </row>
    <row r="151" spans="1:28" ht="45" x14ac:dyDescent="0.25">
      <c r="A151" s="3">
        <v>2021</v>
      </c>
      <c r="B151" s="3" t="s">
        <v>15</v>
      </c>
      <c r="C151" s="3" t="s">
        <v>11</v>
      </c>
      <c r="D151" s="3" t="s">
        <v>75</v>
      </c>
      <c r="E151" s="3">
        <v>160000</v>
      </c>
      <c r="F151" s="3" t="s">
        <v>77</v>
      </c>
      <c r="G151" s="3">
        <v>100</v>
      </c>
      <c r="H151" s="3" t="s">
        <v>25</v>
      </c>
      <c r="I151" s="3" t="s">
        <v>18</v>
      </c>
      <c r="J151" s="7">
        <v>1</v>
      </c>
      <c r="L151" s="3">
        <v>2021</v>
      </c>
      <c r="M151" s="3" t="s">
        <v>15</v>
      </c>
      <c r="N151" s="3" t="s">
        <v>75</v>
      </c>
      <c r="O151" s="3">
        <v>160000</v>
      </c>
      <c r="P151" s="7">
        <v>1</v>
      </c>
      <c r="S151" s="3">
        <v>2021</v>
      </c>
      <c r="T151" s="3" t="s">
        <v>15</v>
      </c>
      <c r="U151" s="3" t="s">
        <v>11</v>
      </c>
      <c r="V151" s="3" t="s">
        <v>75</v>
      </c>
      <c r="W151" s="7">
        <f t="shared" si="2"/>
        <v>160000</v>
      </c>
      <c r="X151" s="3" t="s">
        <v>77</v>
      </c>
      <c r="Y151" s="3">
        <v>100</v>
      </c>
      <c r="Z151" s="3" t="s">
        <v>25</v>
      </c>
      <c r="AA151" s="3" t="s">
        <v>18</v>
      </c>
      <c r="AB151" s="7">
        <v>1</v>
      </c>
    </row>
    <row r="152" spans="1:28" ht="45" x14ac:dyDescent="0.25">
      <c r="A152" s="3">
        <v>2021</v>
      </c>
      <c r="B152" s="3" t="s">
        <v>15</v>
      </c>
      <c r="C152" s="3" t="s">
        <v>11</v>
      </c>
      <c r="D152" s="3" t="s">
        <v>46</v>
      </c>
      <c r="E152" s="3">
        <v>168000</v>
      </c>
      <c r="F152" s="3" t="s">
        <v>17</v>
      </c>
      <c r="G152" s="3">
        <v>0</v>
      </c>
      <c r="H152" s="3" t="s">
        <v>17</v>
      </c>
      <c r="I152" s="3" t="s">
        <v>18</v>
      </c>
      <c r="J152" s="7">
        <v>1</v>
      </c>
      <c r="L152" s="3">
        <v>2021</v>
      </c>
      <c r="M152" s="3" t="s">
        <v>15</v>
      </c>
      <c r="N152" s="3" t="s">
        <v>46</v>
      </c>
      <c r="O152" s="3">
        <v>168000</v>
      </c>
      <c r="P152" s="7">
        <v>1</v>
      </c>
      <c r="S152" s="3">
        <v>2021</v>
      </c>
      <c r="T152" s="3" t="s">
        <v>15</v>
      </c>
      <c r="U152" s="3" t="s">
        <v>11</v>
      </c>
      <c r="V152" s="3" t="s">
        <v>46</v>
      </c>
      <c r="W152" s="7">
        <f t="shared" si="2"/>
        <v>180000</v>
      </c>
      <c r="X152" s="3" t="s">
        <v>17</v>
      </c>
      <c r="Y152" s="3">
        <v>0</v>
      </c>
      <c r="Z152" s="3" t="s">
        <v>17</v>
      </c>
      <c r="AA152" s="3" t="s">
        <v>18</v>
      </c>
      <c r="AB152" s="7">
        <v>1</v>
      </c>
    </row>
    <row r="153" spans="1:28" ht="30" x14ac:dyDescent="0.25">
      <c r="A153" s="3">
        <v>2021</v>
      </c>
      <c r="B153" s="3" t="s">
        <v>10</v>
      </c>
      <c r="C153" s="3" t="s">
        <v>11</v>
      </c>
      <c r="D153" s="3" t="s">
        <v>12</v>
      </c>
      <c r="E153" s="3">
        <v>150000</v>
      </c>
      <c r="F153" s="3" t="s">
        <v>25</v>
      </c>
      <c r="G153" s="3">
        <v>100</v>
      </c>
      <c r="H153" s="3" t="s">
        <v>25</v>
      </c>
      <c r="I153" s="3" t="s">
        <v>21</v>
      </c>
      <c r="J153" s="7">
        <v>1</v>
      </c>
      <c r="L153" s="3">
        <v>2021</v>
      </c>
      <c r="M153" s="3" t="s">
        <v>10</v>
      </c>
      <c r="N153" s="3" t="s">
        <v>12</v>
      </c>
      <c r="O153" s="3">
        <v>150000</v>
      </c>
      <c r="P153" s="7">
        <v>1</v>
      </c>
      <c r="S153" s="3">
        <v>2021</v>
      </c>
      <c r="T153" s="3" t="s">
        <v>10</v>
      </c>
      <c r="U153" s="3" t="s">
        <v>11</v>
      </c>
      <c r="V153" s="3" t="s">
        <v>12</v>
      </c>
      <c r="W153" s="7">
        <f t="shared" si="2"/>
        <v>160000</v>
      </c>
      <c r="X153" s="3" t="s">
        <v>25</v>
      </c>
      <c r="Y153" s="3">
        <v>100</v>
      </c>
      <c r="Z153" s="3" t="s">
        <v>25</v>
      </c>
      <c r="AA153" s="3" t="s">
        <v>21</v>
      </c>
      <c r="AB153" s="7">
        <v>1</v>
      </c>
    </row>
    <row r="154" spans="1:28" ht="30" x14ac:dyDescent="0.25">
      <c r="A154" s="3">
        <v>2021</v>
      </c>
      <c r="B154" s="3" t="s">
        <v>10</v>
      </c>
      <c r="C154" s="3" t="s">
        <v>11</v>
      </c>
      <c r="D154" s="3" t="s">
        <v>12</v>
      </c>
      <c r="E154" s="3">
        <v>75774</v>
      </c>
      <c r="F154" s="3" t="s">
        <v>52</v>
      </c>
      <c r="G154" s="3">
        <v>100</v>
      </c>
      <c r="H154" s="3" t="s">
        <v>52</v>
      </c>
      <c r="I154" s="3" t="s">
        <v>14</v>
      </c>
      <c r="J154" s="7">
        <v>1</v>
      </c>
      <c r="L154" s="3">
        <v>2021</v>
      </c>
      <c r="M154" s="3" t="s">
        <v>10</v>
      </c>
      <c r="N154" s="3" t="s">
        <v>12</v>
      </c>
      <c r="O154" s="3">
        <v>75774</v>
      </c>
      <c r="P154" s="7">
        <v>1</v>
      </c>
      <c r="S154" s="3">
        <v>2021</v>
      </c>
      <c r="T154" s="3" t="s">
        <v>10</v>
      </c>
      <c r="U154" s="3" t="s">
        <v>11</v>
      </c>
      <c r="V154" s="3" t="s">
        <v>12</v>
      </c>
      <c r="W154" s="7">
        <f t="shared" si="2"/>
        <v>80000</v>
      </c>
      <c r="X154" s="3" t="s">
        <v>52</v>
      </c>
      <c r="Y154" s="3">
        <v>100</v>
      </c>
      <c r="Z154" s="3" t="s">
        <v>52</v>
      </c>
      <c r="AA154" s="3" t="s">
        <v>14</v>
      </c>
      <c r="AB154" s="7">
        <v>1</v>
      </c>
    </row>
    <row r="155" spans="1:28" ht="30" x14ac:dyDescent="0.25">
      <c r="A155" s="3">
        <v>2021</v>
      </c>
      <c r="B155" s="3" t="s">
        <v>26</v>
      </c>
      <c r="C155" s="3" t="s">
        <v>11</v>
      </c>
      <c r="D155" s="3" t="s">
        <v>12</v>
      </c>
      <c r="E155" s="3">
        <v>13400</v>
      </c>
      <c r="F155" s="3" t="s">
        <v>89</v>
      </c>
      <c r="G155" s="3">
        <v>100</v>
      </c>
      <c r="H155" s="3" t="s">
        <v>89</v>
      </c>
      <c r="I155" s="3" t="s">
        <v>14</v>
      </c>
      <c r="J155" s="7">
        <v>1</v>
      </c>
      <c r="L155" s="3">
        <v>2021</v>
      </c>
      <c r="M155" s="3" t="s">
        <v>26</v>
      </c>
      <c r="N155" s="3" t="s">
        <v>12</v>
      </c>
      <c r="O155" s="3">
        <v>13400</v>
      </c>
      <c r="P155" s="7">
        <v>1</v>
      </c>
      <c r="S155" s="3">
        <v>2021</v>
      </c>
      <c r="T155" s="3" t="s">
        <v>26</v>
      </c>
      <c r="U155" s="3" t="s">
        <v>11</v>
      </c>
      <c r="V155" s="3" t="s">
        <v>12</v>
      </c>
      <c r="W155" s="7">
        <f t="shared" si="2"/>
        <v>20000</v>
      </c>
      <c r="X155" s="3" t="s">
        <v>89</v>
      </c>
      <c r="Y155" s="3">
        <v>100</v>
      </c>
      <c r="Z155" s="3" t="s">
        <v>89</v>
      </c>
      <c r="AA155" s="3" t="s">
        <v>14</v>
      </c>
      <c r="AB155" s="7">
        <v>1</v>
      </c>
    </row>
    <row r="156" spans="1:28" ht="45" x14ac:dyDescent="0.25">
      <c r="A156" s="3">
        <v>2021</v>
      </c>
      <c r="B156" s="3" t="s">
        <v>15</v>
      </c>
      <c r="C156" s="3" t="s">
        <v>11</v>
      </c>
      <c r="D156" s="3" t="s">
        <v>67</v>
      </c>
      <c r="E156" s="3">
        <v>144000</v>
      </c>
      <c r="F156" s="3" t="s">
        <v>25</v>
      </c>
      <c r="G156" s="3">
        <v>100</v>
      </c>
      <c r="H156" s="3" t="s">
        <v>25</v>
      </c>
      <c r="I156" s="3" t="s">
        <v>14</v>
      </c>
      <c r="J156" s="7">
        <v>1</v>
      </c>
      <c r="L156" s="3">
        <v>2021</v>
      </c>
      <c r="M156" s="3" t="s">
        <v>15</v>
      </c>
      <c r="N156" s="3" t="s">
        <v>67</v>
      </c>
      <c r="O156" s="3">
        <v>144000</v>
      </c>
      <c r="P156" s="7">
        <v>1</v>
      </c>
      <c r="S156" s="3">
        <v>2021</v>
      </c>
      <c r="T156" s="3" t="s">
        <v>15</v>
      </c>
      <c r="U156" s="3" t="s">
        <v>11</v>
      </c>
      <c r="V156" s="3" t="s">
        <v>67</v>
      </c>
      <c r="W156" s="7">
        <f t="shared" si="2"/>
        <v>160000</v>
      </c>
      <c r="X156" s="3" t="s">
        <v>25</v>
      </c>
      <c r="Y156" s="3">
        <v>100</v>
      </c>
      <c r="Z156" s="3" t="s">
        <v>25</v>
      </c>
      <c r="AA156" s="3" t="s">
        <v>14</v>
      </c>
      <c r="AB156" s="7">
        <v>1</v>
      </c>
    </row>
    <row r="157" spans="1:28" ht="45" x14ac:dyDescent="0.25">
      <c r="A157" s="3">
        <v>2021</v>
      </c>
      <c r="B157" s="3" t="s">
        <v>15</v>
      </c>
      <c r="C157" s="3" t="s">
        <v>11</v>
      </c>
      <c r="D157" s="3" t="s">
        <v>81</v>
      </c>
      <c r="E157" s="3">
        <v>127221</v>
      </c>
      <c r="F157" s="3" t="s">
        <v>52</v>
      </c>
      <c r="G157" s="3">
        <v>50</v>
      </c>
      <c r="H157" s="3" t="s">
        <v>52</v>
      </c>
      <c r="I157" s="3" t="s">
        <v>14</v>
      </c>
      <c r="J157" s="7">
        <v>1</v>
      </c>
      <c r="L157" s="3">
        <v>2021</v>
      </c>
      <c r="M157" s="3" t="s">
        <v>15</v>
      </c>
      <c r="N157" s="3" t="s">
        <v>81</v>
      </c>
      <c r="O157" s="3">
        <v>127221</v>
      </c>
      <c r="P157" s="7">
        <v>1</v>
      </c>
      <c r="S157" s="3">
        <v>2021</v>
      </c>
      <c r="T157" s="3" t="s">
        <v>15</v>
      </c>
      <c r="U157" s="3" t="s">
        <v>11</v>
      </c>
      <c r="V157" s="3" t="s">
        <v>81</v>
      </c>
      <c r="W157" s="7">
        <f t="shared" si="2"/>
        <v>140000</v>
      </c>
      <c r="X157" s="3" t="s">
        <v>52</v>
      </c>
      <c r="Y157" s="3">
        <v>50</v>
      </c>
      <c r="Z157" s="3" t="s">
        <v>52</v>
      </c>
      <c r="AA157" s="3" t="s">
        <v>14</v>
      </c>
      <c r="AB157" s="7">
        <v>1</v>
      </c>
    </row>
    <row r="158" spans="1:28" ht="30" x14ac:dyDescent="0.25">
      <c r="A158" s="3">
        <v>2021</v>
      </c>
      <c r="B158" s="3" t="s">
        <v>10</v>
      </c>
      <c r="C158" s="3" t="s">
        <v>11</v>
      </c>
      <c r="D158" s="3" t="s">
        <v>12</v>
      </c>
      <c r="E158" s="3">
        <v>119059</v>
      </c>
      <c r="F158" s="3" t="s">
        <v>76</v>
      </c>
      <c r="G158" s="3">
        <v>100</v>
      </c>
      <c r="H158" s="3" t="s">
        <v>90</v>
      </c>
      <c r="I158" s="3" t="s">
        <v>21</v>
      </c>
      <c r="J158" s="7">
        <v>1</v>
      </c>
      <c r="L158" s="3">
        <v>2021</v>
      </c>
      <c r="M158" s="3" t="s">
        <v>10</v>
      </c>
      <c r="N158" s="3" t="s">
        <v>12</v>
      </c>
      <c r="O158" s="3">
        <v>119059</v>
      </c>
      <c r="P158" s="7">
        <v>1</v>
      </c>
      <c r="S158" s="3">
        <v>2021</v>
      </c>
      <c r="T158" s="3" t="s">
        <v>10</v>
      </c>
      <c r="U158" s="3" t="s">
        <v>11</v>
      </c>
      <c r="V158" s="3" t="s">
        <v>12</v>
      </c>
      <c r="W158" s="7">
        <f t="shared" si="2"/>
        <v>120000</v>
      </c>
      <c r="X158" s="3" t="s">
        <v>76</v>
      </c>
      <c r="Y158" s="3">
        <v>100</v>
      </c>
      <c r="Z158" s="3" t="s">
        <v>90</v>
      </c>
      <c r="AA158" s="3" t="s">
        <v>21</v>
      </c>
      <c r="AB158" s="7">
        <v>1</v>
      </c>
    </row>
    <row r="159" spans="1:28" ht="60" x14ac:dyDescent="0.25">
      <c r="A159" s="3">
        <v>2021</v>
      </c>
      <c r="B159" s="3" t="s">
        <v>10</v>
      </c>
      <c r="C159" s="3" t="s">
        <v>11</v>
      </c>
      <c r="D159" s="3" t="s">
        <v>86</v>
      </c>
      <c r="E159" s="3">
        <v>423000</v>
      </c>
      <c r="F159" s="3" t="s">
        <v>25</v>
      </c>
      <c r="G159" s="3">
        <v>50</v>
      </c>
      <c r="H159" s="3" t="s">
        <v>25</v>
      </c>
      <c r="I159" s="3" t="s">
        <v>14</v>
      </c>
      <c r="J159" s="7">
        <v>1</v>
      </c>
      <c r="L159" s="3">
        <v>2021</v>
      </c>
      <c r="M159" s="3" t="s">
        <v>10</v>
      </c>
      <c r="N159" s="3" t="s">
        <v>86</v>
      </c>
      <c r="O159" s="3">
        <v>423000</v>
      </c>
      <c r="P159" s="7">
        <v>1</v>
      </c>
      <c r="S159" s="3">
        <v>2021</v>
      </c>
      <c r="T159" s="3" t="s">
        <v>10</v>
      </c>
      <c r="U159" s="3" t="s">
        <v>11</v>
      </c>
      <c r="V159" s="3" t="s">
        <v>86</v>
      </c>
      <c r="W159" s="7">
        <f t="shared" si="2"/>
        <v>440000</v>
      </c>
      <c r="X159" s="3" t="s">
        <v>25</v>
      </c>
      <c r="Y159" s="3">
        <v>50</v>
      </c>
      <c r="Z159" s="3" t="s">
        <v>25</v>
      </c>
      <c r="AA159" s="3" t="s">
        <v>14</v>
      </c>
      <c r="AB159" s="7">
        <v>1</v>
      </c>
    </row>
    <row r="160" spans="1:28" ht="45" x14ac:dyDescent="0.25">
      <c r="A160" s="3">
        <v>2021</v>
      </c>
      <c r="B160" s="3" t="s">
        <v>15</v>
      </c>
      <c r="C160" s="3" t="s">
        <v>11</v>
      </c>
      <c r="D160" s="3" t="s">
        <v>91</v>
      </c>
      <c r="E160" s="3">
        <v>120000</v>
      </c>
      <c r="F160" s="3" t="s">
        <v>25</v>
      </c>
      <c r="G160" s="3">
        <v>100</v>
      </c>
      <c r="H160" s="3" t="s">
        <v>25</v>
      </c>
      <c r="I160" s="3" t="s">
        <v>21</v>
      </c>
      <c r="J160" s="7">
        <v>1</v>
      </c>
      <c r="L160" s="3">
        <v>2021</v>
      </c>
      <c r="M160" s="3" t="s">
        <v>15</v>
      </c>
      <c r="N160" s="3" t="s">
        <v>91</v>
      </c>
      <c r="O160" s="3">
        <v>120000</v>
      </c>
      <c r="P160" s="7">
        <v>1</v>
      </c>
      <c r="S160" s="3">
        <v>2021</v>
      </c>
      <c r="T160" s="3" t="s">
        <v>15</v>
      </c>
      <c r="U160" s="3" t="s">
        <v>11</v>
      </c>
      <c r="V160" s="3" t="s">
        <v>91</v>
      </c>
      <c r="W160" s="7">
        <f t="shared" si="2"/>
        <v>120000</v>
      </c>
      <c r="X160" s="3" t="s">
        <v>25</v>
      </c>
      <c r="Y160" s="3">
        <v>100</v>
      </c>
      <c r="Z160" s="3" t="s">
        <v>25</v>
      </c>
      <c r="AA160" s="3" t="s">
        <v>21</v>
      </c>
      <c r="AB160" s="7">
        <v>1</v>
      </c>
    </row>
    <row r="161" spans="1:28" ht="45" x14ac:dyDescent="0.25">
      <c r="A161" s="3">
        <v>2021</v>
      </c>
      <c r="B161" s="3" t="s">
        <v>26</v>
      </c>
      <c r="C161" s="3" t="s">
        <v>11</v>
      </c>
      <c r="D161" s="3" t="s">
        <v>24</v>
      </c>
      <c r="E161" s="3">
        <v>125000</v>
      </c>
      <c r="F161" s="3" t="s">
        <v>25</v>
      </c>
      <c r="G161" s="3">
        <v>100</v>
      </c>
      <c r="H161" s="3" t="s">
        <v>25</v>
      </c>
      <c r="I161" s="3" t="s">
        <v>18</v>
      </c>
      <c r="J161" s="7">
        <v>1</v>
      </c>
      <c r="L161" s="3">
        <v>2021</v>
      </c>
      <c r="M161" s="3" t="s">
        <v>26</v>
      </c>
      <c r="N161" s="3" t="s">
        <v>24</v>
      </c>
      <c r="O161" s="3">
        <v>125000</v>
      </c>
      <c r="P161" s="7">
        <v>1</v>
      </c>
      <c r="S161" s="3">
        <v>2021</v>
      </c>
      <c r="T161" s="3" t="s">
        <v>26</v>
      </c>
      <c r="U161" s="3" t="s">
        <v>11</v>
      </c>
      <c r="V161" s="3" t="s">
        <v>24</v>
      </c>
      <c r="W161" s="7">
        <f t="shared" si="2"/>
        <v>140000</v>
      </c>
      <c r="X161" s="3" t="s">
        <v>25</v>
      </c>
      <c r="Y161" s="3">
        <v>100</v>
      </c>
      <c r="Z161" s="3" t="s">
        <v>25</v>
      </c>
      <c r="AA161" s="3" t="s">
        <v>18</v>
      </c>
      <c r="AB161" s="7">
        <v>1</v>
      </c>
    </row>
    <row r="162" spans="1:28" ht="30" x14ac:dyDescent="0.25">
      <c r="A162" s="3">
        <v>2021</v>
      </c>
      <c r="B162" s="3" t="s">
        <v>45</v>
      </c>
      <c r="C162" s="3" t="s">
        <v>11</v>
      </c>
      <c r="D162" s="3" t="s">
        <v>69</v>
      </c>
      <c r="E162" s="3">
        <v>230000</v>
      </c>
      <c r="F162" s="3" t="s">
        <v>63</v>
      </c>
      <c r="G162" s="3">
        <v>50</v>
      </c>
      <c r="H162" s="3" t="s">
        <v>63</v>
      </c>
      <c r="I162" s="3" t="s">
        <v>14</v>
      </c>
      <c r="J162" s="7">
        <v>1</v>
      </c>
      <c r="L162" s="3">
        <v>2021</v>
      </c>
      <c r="M162" s="3" t="s">
        <v>45</v>
      </c>
      <c r="N162" s="3" t="s">
        <v>69</v>
      </c>
      <c r="O162" s="3">
        <v>230000</v>
      </c>
      <c r="P162" s="7">
        <v>1</v>
      </c>
      <c r="S162" s="3">
        <v>2021</v>
      </c>
      <c r="T162" s="3" t="s">
        <v>45</v>
      </c>
      <c r="U162" s="3" t="s">
        <v>11</v>
      </c>
      <c r="V162" s="3" t="s">
        <v>69</v>
      </c>
      <c r="W162" s="7">
        <f t="shared" si="2"/>
        <v>240000</v>
      </c>
      <c r="X162" s="3" t="s">
        <v>63</v>
      </c>
      <c r="Y162" s="3">
        <v>50</v>
      </c>
      <c r="Z162" s="3" t="s">
        <v>63</v>
      </c>
      <c r="AA162" s="3" t="s">
        <v>14</v>
      </c>
      <c r="AB162" s="7">
        <v>1</v>
      </c>
    </row>
    <row r="163" spans="1:28" ht="45" x14ac:dyDescent="0.25">
      <c r="A163" s="3">
        <v>2021</v>
      </c>
      <c r="B163" s="3" t="s">
        <v>45</v>
      </c>
      <c r="C163" s="3" t="s">
        <v>11</v>
      </c>
      <c r="D163" s="3" t="s">
        <v>92</v>
      </c>
      <c r="E163" s="3">
        <v>85000</v>
      </c>
      <c r="F163" s="3" t="s">
        <v>63</v>
      </c>
      <c r="G163" s="3">
        <v>0</v>
      </c>
      <c r="H163" s="3" t="s">
        <v>63</v>
      </c>
      <c r="I163" s="3" t="s">
        <v>21</v>
      </c>
      <c r="J163" s="7">
        <v>1</v>
      </c>
      <c r="L163" s="3">
        <v>2021</v>
      </c>
      <c r="M163" s="3" t="s">
        <v>45</v>
      </c>
      <c r="N163" s="3" t="s">
        <v>92</v>
      </c>
      <c r="O163" s="3">
        <v>85000</v>
      </c>
      <c r="P163" s="7">
        <v>1</v>
      </c>
      <c r="S163" s="3">
        <v>2021</v>
      </c>
      <c r="T163" s="3" t="s">
        <v>45</v>
      </c>
      <c r="U163" s="3" t="s">
        <v>11</v>
      </c>
      <c r="V163" s="3" t="s">
        <v>92</v>
      </c>
      <c r="W163" s="7">
        <f t="shared" si="2"/>
        <v>100000</v>
      </c>
      <c r="X163" s="3" t="s">
        <v>63</v>
      </c>
      <c r="Y163" s="3">
        <v>0</v>
      </c>
      <c r="Z163" s="3" t="s">
        <v>63</v>
      </c>
      <c r="AA163" s="3" t="s">
        <v>21</v>
      </c>
      <c r="AB163" s="7">
        <v>1</v>
      </c>
    </row>
    <row r="164" spans="1:28" ht="30" x14ac:dyDescent="0.25">
      <c r="A164" s="3">
        <v>2021</v>
      </c>
      <c r="B164" s="3" t="s">
        <v>10</v>
      </c>
      <c r="C164" s="3" t="s">
        <v>11</v>
      </c>
      <c r="D164" s="3" t="s">
        <v>37</v>
      </c>
      <c r="E164" s="3">
        <v>28369</v>
      </c>
      <c r="F164" s="3" t="s">
        <v>93</v>
      </c>
      <c r="G164" s="3">
        <v>50</v>
      </c>
      <c r="H164" s="3" t="s">
        <v>93</v>
      </c>
      <c r="I164" s="3" t="s">
        <v>14</v>
      </c>
      <c r="J164" s="7">
        <v>1</v>
      </c>
      <c r="L164" s="3">
        <v>2021</v>
      </c>
      <c r="M164" s="3" t="s">
        <v>10</v>
      </c>
      <c r="N164" s="3" t="s">
        <v>37</v>
      </c>
      <c r="O164" s="3">
        <v>28369</v>
      </c>
      <c r="P164" s="7">
        <v>1</v>
      </c>
      <c r="S164" s="3">
        <v>2021</v>
      </c>
      <c r="T164" s="3" t="s">
        <v>10</v>
      </c>
      <c r="U164" s="3" t="s">
        <v>11</v>
      </c>
      <c r="V164" s="3" t="s">
        <v>37</v>
      </c>
      <c r="W164" s="7">
        <f t="shared" si="2"/>
        <v>40000</v>
      </c>
      <c r="X164" s="3" t="s">
        <v>93</v>
      </c>
      <c r="Y164" s="3">
        <v>50</v>
      </c>
      <c r="Z164" s="3" t="s">
        <v>93</v>
      </c>
      <c r="AA164" s="3" t="s">
        <v>14</v>
      </c>
      <c r="AB164" s="7">
        <v>1</v>
      </c>
    </row>
    <row r="165" spans="1:28" ht="60" x14ac:dyDescent="0.25">
      <c r="A165" s="3">
        <v>2021</v>
      </c>
      <c r="B165" s="3" t="s">
        <v>26</v>
      </c>
      <c r="C165" s="3" t="s">
        <v>11</v>
      </c>
      <c r="D165" s="3" t="s">
        <v>39</v>
      </c>
      <c r="E165" s="3">
        <v>63831</v>
      </c>
      <c r="F165" s="3" t="s">
        <v>13</v>
      </c>
      <c r="G165" s="3">
        <v>50</v>
      </c>
      <c r="H165" s="3" t="s">
        <v>13</v>
      </c>
      <c r="I165" s="3" t="s">
        <v>14</v>
      </c>
      <c r="J165" s="7">
        <v>1</v>
      </c>
      <c r="L165" s="3">
        <v>2021</v>
      </c>
      <c r="M165" s="3" t="s">
        <v>26</v>
      </c>
      <c r="N165" s="3" t="s">
        <v>39</v>
      </c>
      <c r="O165" s="3">
        <v>63831</v>
      </c>
      <c r="P165" s="7">
        <v>1</v>
      </c>
      <c r="S165" s="3">
        <v>2021</v>
      </c>
      <c r="T165" s="3" t="s">
        <v>26</v>
      </c>
      <c r="U165" s="3" t="s">
        <v>11</v>
      </c>
      <c r="V165" s="3" t="s">
        <v>39</v>
      </c>
      <c r="W165" s="7">
        <f t="shared" si="2"/>
        <v>80000</v>
      </c>
      <c r="X165" s="3" t="s">
        <v>13</v>
      </c>
      <c r="Y165" s="3">
        <v>50</v>
      </c>
      <c r="Z165" s="3" t="s">
        <v>13</v>
      </c>
      <c r="AA165" s="3" t="s">
        <v>14</v>
      </c>
      <c r="AB165" s="7">
        <v>1</v>
      </c>
    </row>
    <row r="166" spans="1:28" ht="45" x14ac:dyDescent="0.25">
      <c r="A166" s="3">
        <v>2021</v>
      </c>
      <c r="B166" s="3" t="s">
        <v>45</v>
      </c>
      <c r="C166" s="3" t="s">
        <v>11</v>
      </c>
      <c r="D166" s="3" t="s">
        <v>46</v>
      </c>
      <c r="E166" s="3">
        <v>130026</v>
      </c>
      <c r="F166" s="3" t="s">
        <v>13</v>
      </c>
      <c r="G166" s="3">
        <v>50</v>
      </c>
      <c r="H166" s="3" t="s">
        <v>13</v>
      </c>
      <c r="I166" s="3" t="s">
        <v>21</v>
      </c>
      <c r="J166" s="7">
        <v>1</v>
      </c>
      <c r="L166" s="3">
        <v>2021</v>
      </c>
      <c r="M166" s="3" t="s">
        <v>45</v>
      </c>
      <c r="N166" s="3" t="s">
        <v>46</v>
      </c>
      <c r="O166" s="3">
        <v>130026</v>
      </c>
      <c r="P166" s="7">
        <v>1</v>
      </c>
      <c r="S166" s="3">
        <v>2021</v>
      </c>
      <c r="T166" s="3" t="s">
        <v>45</v>
      </c>
      <c r="U166" s="3" t="s">
        <v>11</v>
      </c>
      <c r="V166" s="3" t="s">
        <v>46</v>
      </c>
      <c r="W166" s="7">
        <f t="shared" si="2"/>
        <v>140000</v>
      </c>
      <c r="X166" s="3" t="s">
        <v>13</v>
      </c>
      <c r="Y166" s="3">
        <v>50</v>
      </c>
      <c r="Z166" s="3" t="s">
        <v>13</v>
      </c>
      <c r="AA166" s="3" t="s">
        <v>21</v>
      </c>
      <c r="AB166" s="7">
        <v>1</v>
      </c>
    </row>
    <row r="167" spans="1:28" ht="45" x14ac:dyDescent="0.25">
      <c r="A167" s="3">
        <v>2021</v>
      </c>
      <c r="B167" s="3" t="s">
        <v>15</v>
      </c>
      <c r="C167" s="3" t="s">
        <v>11</v>
      </c>
      <c r="D167" s="3" t="s">
        <v>94</v>
      </c>
      <c r="E167" s="3">
        <v>165000</v>
      </c>
      <c r="F167" s="3" t="s">
        <v>25</v>
      </c>
      <c r="G167" s="3">
        <v>100</v>
      </c>
      <c r="H167" s="3" t="s">
        <v>25</v>
      </c>
      <c r="I167" s="3" t="s">
        <v>14</v>
      </c>
      <c r="J167" s="7">
        <v>1</v>
      </c>
      <c r="L167" s="3">
        <v>2021</v>
      </c>
      <c r="M167" s="3" t="s">
        <v>15</v>
      </c>
      <c r="N167" s="3" t="s">
        <v>94</v>
      </c>
      <c r="O167" s="3">
        <v>165000</v>
      </c>
      <c r="P167" s="7">
        <v>1</v>
      </c>
      <c r="S167" s="3">
        <v>2021</v>
      </c>
      <c r="T167" s="3" t="s">
        <v>15</v>
      </c>
      <c r="U167" s="3" t="s">
        <v>11</v>
      </c>
      <c r="V167" s="3" t="s">
        <v>94</v>
      </c>
      <c r="W167" s="7">
        <f t="shared" si="2"/>
        <v>180000</v>
      </c>
      <c r="X167" s="3" t="s">
        <v>25</v>
      </c>
      <c r="Y167" s="3">
        <v>100</v>
      </c>
      <c r="Z167" s="3" t="s">
        <v>25</v>
      </c>
      <c r="AA167" s="3" t="s">
        <v>14</v>
      </c>
      <c r="AB167" s="7">
        <v>1</v>
      </c>
    </row>
    <row r="168" spans="1:28" ht="30" x14ac:dyDescent="0.25">
      <c r="A168" s="3">
        <v>2021</v>
      </c>
      <c r="B168" s="3" t="s">
        <v>26</v>
      </c>
      <c r="C168" s="3" t="s">
        <v>11</v>
      </c>
      <c r="D168" s="3" t="s">
        <v>37</v>
      </c>
      <c r="E168" s="3">
        <v>80000</v>
      </c>
      <c r="F168" s="3" t="s">
        <v>25</v>
      </c>
      <c r="G168" s="3">
        <v>100</v>
      </c>
      <c r="H168" s="3" t="s">
        <v>25</v>
      </c>
      <c r="I168" s="3" t="s">
        <v>14</v>
      </c>
      <c r="J168" s="7">
        <v>1</v>
      </c>
      <c r="L168" s="3">
        <v>2021</v>
      </c>
      <c r="M168" s="3" t="s">
        <v>26</v>
      </c>
      <c r="N168" s="3" t="s">
        <v>37</v>
      </c>
      <c r="O168" s="3">
        <v>80000</v>
      </c>
      <c r="P168" s="7">
        <v>1</v>
      </c>
      <c r="S168" s="3">
        <v>2021</v>
      </c>
      <c r="T168" s="3" t="s">
        <v>26</v>
      </c>
      <c r="U168" s="3" t="s">
        <v>11</v>
      </c>
      <c r="V168" s="3" t="s">
        <v>37</v>
      </c>
      <c r="W168" s="7">
        <f t="shared" si="2"/>
        <v>80000</v>
      </c>
      <c r="X168" s="3" t="s">
        <v>25</v>
      </c>
      <c r="Y168" s="3">
        <v>100</v>
      </c>
      <c r="Z168" s="3" t="s">
        <v>25</v>
      </c>
      <c r="AA168" s="3" t="s">
        <v>14</v>
      </c>
      <c r="AB168" s="7">
        <v>1</v>
      </c>
    </row>
    <row r="169" spans="1:28" ht="45" x14ac:dyDescent="0.25">
      <c r="A169" s="3">
        <v>2021</v>
      </c>
      <c r="B169" s="3" t="s">
        <v>45</v>
      </c>
      <c r="C169" s="3" t="s">
        <v>11</v>
      </c>
      <c r="D169" s="3" t="s">
        <v>46</v>
      </c>
      <c r="E169" s="3">
        <v>250000</v>
      </c>
      <c r="F169" s="3" t="s">
        <v>25</v>
      </c>
      <c r="G169" s="3">
        <v>0</v>
      </c>
      <c r="H169" s="3" t="s">
        <v>25</v>
      </c>
      <c r="I169" s="3" t="s">
        <v>14</v>
      </c>
      <c r="J169" s="7">
        <v>1</v>
      </c>
      <c r="L169" s="3">
        <v>2021</v>
      </c>
      <c r="M169" s="3" t="s">
        <v>45</v>
      </c>
      <c r="N169" s="3" t="s">
        <v>46</v>
      </c>
      <c r="O169" s="3">
        <v>250000</v>
      </c>
      <c r="P169" s="7">
        <v>1</v>
      </c>
      <c r="S169" s="3">
        <v>2021</v>
      </c>
      <c r="T169" s="3" t="s">
        <v>45</v>
      </c>
      <c r="U169" s="3" t="s">
        <v>11</v>
      </c>
      <c r="V169" s="3" t="s">
        <v>46</v>
      </c>
      <c r="W169" s="7">
        <f t="shared" si="2"/>
        <v>260000</v>
      </c>
      <c r="X169" s="3" t="s">
        <v>25</v>
      </c>
      <c r="Y169" s="3">
        <v>0</v>
      </c>
      <c r="Z169" s="3" t="s">
        <v>25</v>
      </c>
      <c r="AA169" s="3" t="s">
        <v>14</v>
      </c>
      <c r="AB169" s="7">
        <v>1</v>
      </c>
    </row>
    <row r="170" spans="1:28" ht="30" x14ac:dyDescent="0.25">
      <c r="A170" s="3">
        <v>2021</v>
      </c>
      <c r="B170" s="3" t="s">
        <v>26</v>
      </c>
      <c r="C170" s="3" t="s">
        <v>11</v>
      </c>
      <c r="D170" s="3" t="s">
        <v>43</v>
      </c>
      <c r="E170" s="3">
        <v>55000</v>
      </c>
      <c r="F170" s="3" t="s">
        <v>25</v>
      </c>
      <c r="G170" s="3">
        <v>50</v>
      </c>
      <c r="H170" s="3" t="s">
        <v>25</v>
      </c>
      <c r="I170" s="3" t="s">
        <v>18</v>
      </c>
      <c r="J170" s="7">
        <v>1</v>
      </c>
      <c r="L170" s="3">
        <v>2021</v>
      </c>
      <c r="M170" s="3" t="s">
        <v>26</v>
      </c>
      <c r="N170" s="3" t="s">
        <v>43</v>
      </c>
      <c r="O170" s="3">
        <v>55000</v>
      </c>
      <c r="P170" s="7">
        <v>1</v>
      </c>
      <c r="S170" s="3">
        <v>2021</v>
      </c>
      <c r="T170" s="3" t="s">
        <v>26</v>
      </c>
      <c r="U170" s="3" t="s">
        <v>11</v>
      </c>
      <c r="V170" s="3" t="s">
        <v>43</v>
      </c>
      <c r="W170" s="7">
        <f t="shared" si="2"/>
        <v>60000</v>
      </c>
      <c r="X170" s="3" t="s">
        <v>25</v>
      </c>
      <c r="Y170" s="3">
        <v>50</v>
      </c>
      <c r="Z170" s="3" t="s">
        <v>25</v>
      </c>
      <c r="AA170" s="3" t="s">
        <v>18</v>
      </c>
      <c r="AB170" s="7">
        <v>1</v>
      </c>
    </row>
    <row r="171" spans="1:28" ht="30" x14ac:dyDescent="0.25">
      <c r="A171" s="3">
        <v>2021</v>
      </c>
      <c r="B171" s="3" t="s">
        <v>10</v>
      </c>
      <c r="C171" s="3" t="s">
        <v>11</v>
      </c>
      <c r="D171" s="3" t="s">
        <v>95</v>
      </c>
      <c r="E171" s="3">
        <v>150000</v>
      </c>
      <c r="F171" s="3" t="s">
        <v>25</v>
      </c>
      <c r="G171" s="3">
        <v>100</v>
      </c>
      <c r="H171" s="3" t="s">
        <v>25</v>
      </c>
      <c r="I171" s="3" t="s">
        <v>14</v>
      </c>
      <c r="J171" s="7">
        <v>1</v>
      </c>
      <c r="L171" s="3">
        <v>2021</v>
      </c>
      <c r="M171" s="3" t="s">
        <v>10</v>
      </c>
      <c r="N171" s="3" t="s">
        <v>95</v>
      </c>
      <c r="O171" s="3">
        <v>150000</v>
      </c>
      <c r="P171" s="7">
        <v>1</v>
      </c>
      <c r="S171" s="3">
        <v>2021</v>
      </c>
      <c r="T171" s="3" t="s">
        <v>10</v>
      </c>
      <c r="U171" s="3" t="s">
        <v>11</v>
      </c>
      <c r="V171" s="3" t="s">
        <v>95</v>
      </c>
      <c r="W171" s="7">
        <f t="shared" si="2"/>
        <v>160000</v>
      </c>
      <c r="X171" s="3" t="s">
        <v>25</v>
      </c>
      <c r="Y171" s="3">
        <v>100</v>
      </c>
      <c r="Z171" s="3" t="s">
        <v>25</v>
      </c>
      <c r="AA171" s="3" t="s">
        <v>14</v>
      </c>
      <c r="AB171" s="7">
        <v>1</v>
      </c>
    </row>
    <row r="172" spans="1:28" ht="30" x14ac:dyDescent="0.25">
      <c r="A172" s="3">
        <v>2021</v>
      </c>
      <c r="B172" s="3" t="s">
        <v>10</v>
      </c>
      <c r="C172" s="3" t="s">
        <v>11</v>
      </c>
      <c r="D172" s="3" t="s">
        <v>95</v>
      </c>
      <c r="E172" s="3">
        <v>170000</v>
      </c>
      <c r="F172" s="3" t="s">
        <v>25</v>
      </c>
      <c r="G172" s="3">
        <v>100</v>
      </c>
      <c r="H172" s="3" t="s">
        <v>25</v>
      </c>
      <c r="I172" s="3" t="s">
        <v>14</v>
      </c>
      <c r="J172" s="7">
        <v>1</v>
      </c>
      <c r="L172" s="3">
        <v>2021</v>
      </c>
      <c r="M172" s="3" t="s">
        <v>10</v>
      </c>
      <c r="N172" s="3" t="s">
        <v>95</v>
      </c>
      <c r="O172" s="3">
        <v>170000</v>
      </c>
      <c r="P172" s="7">
        <v>1</v>
      </c>
      <c r="S172" s="3">
        <v>2021</v>
      </c>
      <c r="T172" s="3" t="s">
        <v>10</v>
      </c>
      <c r="U172" s="3" t="s">
        <v>11</v>
      </c>
      <c r="V172" s="3" t="s">
        <v>95</v>
      </c>
      <c r="W172" s="7">
        <f t="shared" si="2"/>
        <v>180000</v>
      </c>
      <c r="X172" s="3" t="s">
        <v>25</v>
      </c>
      <c r="Y172" s="3">
        <v>100</v>
      </c>
      <c r="Z172" s="3" t="s">
        <v>25</v>
      </c>
      <c r="AA172" s="3" t="s">
        <v>14</v>
      </c>
      <c r="AB172" s="7">
        <v>1</v>
      </c>
    </row>
    <row r="173" spans="1:28" ht="30" x14ac:dyDescent="0.25">
      <c r="A173" s="3">
        <v>2021</v>
      </c>
      <c r="B173" s="3" t="s">
        <v>10</v>
      </c>
      <c r="C173" s="3" t="s">
        <v>11</v>
      </c>
      <c r="D173" s="3" t="s">
        <v>37</v>
      </c>
      <c r="E173" s="3">
        <v>82528</v>
      </c>
      <c r="F173" s="3" t="s">
        <v>20</v>
      </c>
      <c r="G173" s="3">
        <v>100</v>
      </c>
      <c r="H173" s="3" t="s">
        <v>20</v>
      </c>
      <c r="I173" s="3" t="s">
        <v>14</v>
      </c>
      <c r="J173" s="7">
        <v>1</v>
      </c>
      <c r="L173" s="3">
        <v>2021</v>
      </c>
      <c r="M173" s="3" t="s">
        <v>10</v>
      </c>
      <c r="N173" s="3" t="s">
        <v>37</v>
      </c>
      <c r="O173" s="3">
        <v>82528</v>
      </c>
      <c r="P173" s="7">
        <v>1</v>
      </c>
      <c r="S173" s="3">
        <v>2021</v>
      </c>
      <c r="T173" s="3" t="s">
        <v>10</v>
      </c>
      <c r="U173" s="3" t="s">
        <v>11</v>
      </c>
      <c r="V173" s="3" t="s">
        <v>37</v>
      </c>
      <c r="W173" s="7">
        <f t="shared" si="2"/>
        <v>100000</v>
      </c>
      <c r="X173" s="3" t="s">
        <v>20</v>
      </c>
      <c r="Y173" s="3">
        <v>100</v>
      </c>
      <c r="Z173" s="3" t="s">
        <v>20</v>
      </c>
      <c r="AA173" s="3" t="s">
        <v>14</v>
      </c>
      <c r="AB173" s="7">
        <v>1</v>
      </c>
    </row>
    <row r="174" spans="1:28" ht="30" x14ac:dyDescent="0.25">
      <c r="A174" s="3">
        <v>2021</v>
      </c>
      <c r="B174" s="3" t="s">
        <v>26</v>
      </c>
      <c r="C174" s="3" t="s">
        <v>11</v>
      </c>
      <c r="D174" s="3" t="s">
        <v>27</v>
      </c>
      <c r="E174" s="3">
        <v>60000</v>
      </c>
      <c r="F174" s="3" t="s">
        <v>25</v>
      </c>
      <c r="G174" s="3">
        <v>100</v>
      </c>
      <c r="H174" s="3" t="s">
        <v>25</v>
      </c>
      <c r="I174" s="3" t="s">
        <v>18</v>
      </c>
      <c r="J174" s="7">
        <v>1</v>
      </c>
      <c r="L174" s="3">
        <v>2021</v>
      </c>
      <c r="M174" s="3" t="s">
        <v>26</v>
      </c>
      <c r="N174" s="3" t="s">
        <v>27</v>
      </c>
      <c r="O174" s="3">
        <v>60000</v>
      </c>
      <c r="P174" s="7">
        <v>1</v>
      </c>
      <c r="S174" s="3">
        <v>2021</v>
      </c>
      <c r="T174" s="3" t="s">
        <v>26</v>
      </c>
      <c r="U174" s="3" t="s">
        <v>11</v>
      </c>
      <c r="V174" s="3" t="s">
        <v>27</v>
      </c>
      <c r="W174" s="7">
        <f t="shared" si="2"/>
        <v>60000</v>
      </c>
      <c r="X174" s="3" t="s">
        <v>25</v>
      </c>
      <c r="Y174" s="3">
        <v>100</v>
      </c>
      <c r="Z174" s="3" t="s">
        <v>25</v>
      </c>
      <c r="AA174" s="3" t="s">
        <v>18</v>
      </c>
      <c r="AB174" s="7">
        <v>1</v>
      </c>
    </row>
    <row r="175" spans="1:28" ht="45" x14ac:dyDescent="0.25">
      <c r="A175" s="3">
        <v>2021</v>
      </c>
      <c r="B175" s="3" t="s">
        <v>15</v>
      </c>
      <c r="C175" s="3" t="s">
        <v>11</v>
      </c>
      <c r="D175" s="3" t="s">
        <v>64</v>
      </c>
      <c r="E175" s="3">
        <v>235000</v>
      </c>
      <c r="F175" s="3" t="s">
        <v>25</v>
      </c>
      <c r="G175" s="3">
        <v>100</v>
      </c>
      <c r="H175" s="3" t="s">
        <v>25</v>
      </c>
      <c r="I175" s="3" t="s">
        <v>14</v>
      </c>
      <c r="J175" s="7">
        <v>1</v>
      </c>
      <c r="L175" s="3">
        <v>2021</v>
      </c>
      <c r="M175" s="3" t="s">
        <v>15</v>
      </c>
      <c r="N175" s="3" t="s">
        <v>64</v>
      </c>
      <c r="O175" s="3">
        <v>235000</v>
      </c>
      <c r="P175" s="7">
        <v>1</v>
      </c>
      <c r="S175" s="3">
        <v>2021</v>
      </c>
      <c r="T175" s="3" t="s">
        <v>15</v>
      </c>
      <c r="U175" s="3" t="s">
        <v>11</v>
      </c>
      <c r="V175" s="3" t="s">
        <v>64</v>
      </c>
      <c r="W175" s="7">
        <f t="shared" si="2"/>
        <v>240000</v>
      </c>
      <c r="X175" s="3" t="s">
        <v>25</v>
      </c>
      <c r="Y175" s="3">
        <v>100</v>
      </c>
      <c r="Z175" s="3" t="s">
        <v>25</v>
      </c>
      <c r="AA175" s="3" t="s">
        <v>14</v>
      </c>
      <c r="AB175" s="7">
        <v>1</v>
      </c>
    </row>
    <row r="176" spans="1:28" ht="30" x14ac:dyDescent="0.25">
      <c r="A176" s="3">
        <v>2021</v>
      </c>
      <c r="B176" s="3" t="s">
        <v>15</v>
      </c>
      <c r="C176" s="3" t="s">
        <v>11</v>
      </c>
      <c r="D176" s="3" t="s">
        <v>47</v>
      </c>
      <c r="E176" s="3">
        <v>60757</v>
      </c>
      <c r="F176" s="3" t="s">
        <v>40</v>
      </c>
      <c r="G176" s="3">
        <v>50</v>
      </c>
      <c r="H176" s="3" t="s">
        <v>40</v>
      </c>
      <c r="I176" s="3" t="s">
        <v>14</v>
      </c>
      <c r="J176" s="7">
        <v>1</v>
      </c>
      <c r="L176" s="3">
        <v>2021</v>
      </c>
      <c r="M176" s="3" t="s">
        <v>15</v>
      </c>
      <c r="N176" s="3" t="s">
        <v>47</v>
      </c>
      <c r="O176" s="3">
        <v>60757</v>
      </c>
      <c r="P176" s="7">
        <v>1</v>
      </c>
      <c r="S176" s="3">
        <v>2021</v>
      </c>
      <c r="T176" s="3" t="s">
        <v>15</v>
      </c>
      <c r="U176" s="3" t="s">
        <v>11</v>
      </c>
      <c r="V176" s="3" t="s">
        <v>47</v>
      </c>
      <c r="W176" s="7">
        <f t="shared" si="2"/>
        <v>80000</v>
      </c>
      <c r="X176" s="3" t="s">
        <v>40</v>
      </c>
      <c r="Y176" s="3">
        <v>50</v>
      </c>
      <c r="Z176" s="3" t="s">
        <v>40</v>
      </c>
      <c r="AA176" s="3" t="s">
        <v>14</v>
      </c>
      <c r="AB176" s="7">
        <v>1</v>
      </c>
    </row>
    <row r="177" spans="1:28" ht="60" x14ac:dyDescent="0.25">
      <c r="A177" s="3">
        <v>2021</v>
      </c>
      <c r="B177" s="3" t="s">
        <v>15</v>
      </c>
      <c r="C177" s="3" t="s">
        <v>11</v>
      </c>
      <c r="D177" s="3" t="s">
        <v>53</v>
      </c>
      <c r="E177" s="3">
        <v>174000</v>
      </c>
      <c r="F177" s="3" t="s">
        <v>25</v>
      </c>
      <c r="G177" s="3">
        <v>100</v>
      </c>
      <c r="H177" s="3" t="s">
        <v>25</v>
      </c>
      <c r="I177" s="3" t="s">
        <v>14</v>
      </c>
      <c r="J177" s="7">
        <v>1</v>
      </c>
      <c r="L177" s="3">
        <v>2021</v>
      </c>
      <c r="M177" s="3" t="s">
        <v>15</v>
      </c>
      <c r="N177" s="3" t="s">
        <v>53</v>
      </c>
      <c r="O177" s="3">
        <v>174000</v>
      </c>
      <c r="P177" s="7">
        <v>1</v>
      </c>
      <c r="S177" s="3">
        <v>2021</v>
      </c>
      <c r="T177" s="3" t="s">
        <v>15</v>
      </c>
      <c r="U177" s="3" t="s">
        <v>11</v>
      </c>
      <c r="V177" s="3" t="s">
        <v>53</v>
      </c>
      <c r="W177" s="7">
        <f t="shared" si="2"/>
        <v>180000</v>
      </c>
      <c r="X177" s="3" t="s">
        <v>25</v>
      </c>
      <c r="Y177" s="3">
        <v>100</v>
      </c>
      <c r="Z177" s="3" t="s">
        <v>25</v>
      </c>
      <c r="AA177" s="3" t="s">
        <v>14</v>
      </c>
      <c r="AB177" s="7">
        <v>1</v>
      </c>
    </row>
    <row r="178" spans="1:28" ht="30" x14ac:dyDescent="0.25">
      <c r="A178" s="3">
        <v>2021</v>
      </c>
      <c r="B178" s="3" t="s">
        <v>10</v>
      </c>
      <c r="C178" s="3" t="s">
        <v>11</v>
      </c>
      <c r="D178" s="3" t="s">
        <v>12</v>
      </c>
      <c r="E178" s="3">
        <v>2859</v>
      </c>
      <c r="F178" s="3" t="s">
        <v>49</v>
      </c>
      <c r="G178" s="3">
        <v>0</v>
      </c>
      <c r="H178" s="3" t="s">
        <v>49</v>
      </c>
      <c r="I178" s="3" t="s">
        <v>18</v>
      </c>
      <c r="J178" s="7">
        <v>1</v>
      </c>
      <c r="L178" s="3">
        <v>2021</v>
      </c>
      <c r="M178" s="3" t="s">
        <v>10</v>
      </c>
      <c r="N178" s="3" t="s">
        <v>12</v>
      </c>
      <c r="O178" s="3">
        <v>2859</v>
      </c>
      <c r="P178" s="7">
        <v>1</v>
      </c>
      <c r="S178" s="3">
        <v>2021</v>
      </c>
      <c r="T178" s="3" t="s">
        <v>10</v>
      </c>
      <c r="U178" s="3" t="s">
        <v>11</v>
      </c>
      <c r="V178" s="3" t="s">
        <v>12</v>
      </c>
      <c r="W178" s="7">
        <f t="shared" si="2"/>
        <v>20000</v>
      </c>
      <c r="X178" s="3" t="s">
        <v>49</v>
      </c>
      <c r="Y178" s="3">
        <v>0</v>
      </c>
      <c r="Z178" s="3" t="s">
        <v>49</v>
      </c>
      <c r="AA178" s="3" t="s">
        <v>18</v>
      </c>
      <c r="AB178" s="7">
        <v>1</v>
      </c>
    </row>
    <row r="179" spans="1:28" ht="30" x14ac:dyDescent="0.25">
      <c r="A179" s="3">
        <v>2021</v>
      </c>
      <c r="B179" s="3" t="s">
        <v>10</v>
      </c>
      <c r="C179" s="3" t="s">
        <v>11</v>
      </c>
      <c r="D179" s="3" t="s">
        <v>12</v>
      </c>
      <c r="E179" s="3">
        <v>40038</v>
      </c>
      <c r="F179" s="3" t="s">
        <v>96</v>
      </c>
      <c r="G179" s="3">
        <v>100</v>
      </c>
      <c r="H179" s="3" t="s">
        <v>96</v>
      </c>
      <c r="I179" s="3" t="s">
        <v>14</v>
      </c>
      <c r="J179" s="7">
        <v>1</v>
      </c>
      <c r="L179" s="3">
        <v>2021</v>
      </c>
      <c r="M179" s="3" t="s">
        <v>10</v>
      </c>
      <c r="N179" s="3" t="s">
        <v>12</v>
      </c>
      <c r="O179" s="3">
        <v>40038</v>
      </c>
      <c r="P179" s="7">
        <v>1</v>
      </c>
      <c r="S179" s="3">
        <v>2021</v>
      </c>
      <c r="T179" s="3" t="s">
        <v>10</v>
      </c>
      <c r="U179" s="3" t="s">
        <v>11</v>
      </c>
      <c r="V179" s="3" t="s">
        <v>12</v>
      </c>
      <c r="W179" s="7">
        <f t="shared" si="2"/>
        <v>60000</v>
      </c>
      <c r="X179" s="3" t="s">
        <v>96</v>
      </c>
      <c r="Y179" s="3">
        <v>100</v>
      </c>
      <c r="Z179" s="3" t="s">
        <v>96</v>
      </c>
      <c r="AA179" s="3" t="s">
        <v>14</v>
      </c>
      <c r="AB179" s="7">
        <v>1</v>
      </c>
    </row>
    <row r="180" spans="1:28" ht="45" x14ac:dyDescent="0.25">
      <c r="A180" s="3">
        <v>2021</v>
      </c>
      <c r="B180" s="3" t="s">
        <v>26</v>
      </c>
      <c r="C180" s="3" t="s">
        <v>11</v>
      </c>
      <c r="D180" s="3" t="s">
        <v>24</v>
      </c>
      <c r="E180" s="3">
        <v>81000</v>
      </c>
      <c r="F180" s="3" t="s">
        <v>25</v>
      </c>
      <c r="G180" s="3">
        <v>50</v>
      </c>
      <c r="H180" s="3" t="s">
        <v>25</v>
      </c>
      <c r="I180" s="3" t="s">
        <v>18</v>
      </c>
      <c r="J180" s="7">
        <v>1</v>
      </c>
      <c r="L180" s="3">
        <v>2021</v>
      </c>
      <c r="M180" s="3" t="s">
        <v>26</v>
      </c>
      <c r="N180" s="3" t="s">
        <v>24</v>
      </c>
      <c r="O180" s="3">
        <v>81000</v>
      </c>
      <c r="P180" s="7">
        <v>1</v>
      </c>
      <c r="S180" s="3">
        <v>2021</v>
      </c>
      <c r="T180" s="3" t="s">
        <v>26</v>
      </c>
      <c r="U180" s="3" t="s">
        <v>11</v>
      </c>
      <c r="V180" s="3" t="s">
        <v>24</v>
      </c>
      <c r="W180" s="7">
        <f t="shared" si="2"/>
        <v>100000</v>
      </c>
      <c r="X180" s="3" t="s">
        <v>25</v>
      </c>
      <c r="Y180" s="3">
        <v>50</v>
      </c>
      <c r="Z180" s="3" t="s">
        <v>25</v>
      </c>
      <c r="AA180" s="3" t="s">
        <v>18</v>
      </c>
      <c r="AB180" s="7">
        <v>1</v>
      </c>
    </row>
    <row r="181" spans="1:28" ht="30" x14ac:dyDescent="0.25">
      <c r="A181" s="3">
        <v>2021</v>
      </c>
      <c r="B181" s="3" t="s">
        <v>10</v>
      </c>
      <c r="C181" s="3" t="s">
        <v>11</v>
      </c>
      <c r="D181" s="3" t="s">
        <v>12</v>
      </c>
      <c r="E181" s="3">
        <v>5679</v>
      </c>
      <c r="F181" s="3" t="s">
        <v>34</v>
      </c>
      <c r="G181" s="3">
        <v>100</v>
      </c>
      <c r="H181" s="3" t="s">
        <v>25</v>
      </c>
      <c r="I181" s="3" t="s">
        <v>18</v>
      </c>
      <c r="J181" s="7">
        <v>1</v>
      </c>
      <c r="L181" s="3">
        <v>2021</v>
      </c>
      <c r="M181" s="3" t="s">
        <v>10</v>
      </c>
      <c r="N181" s="3" t="s">
        <v>12</v>
      </c>
      <c r="O181" s="3">
        <v>5679</v>
      </c>
      <c r="P181" s="7">
        <v>1</v>
      </c>
      <c r="S181" s="3">
        <v>2021</v>
      </c>
      <c r="T181" s="3" t="s">
        <v>10</v>
      </c>
      <c r="U181" s="3" t="s">
        <v>11</v>
      </c>
      <c r="V181" s="3" t="s">
        <v>12</v>
      </c>
      <c r="W181" s="7">
        <f t="shared" si="2"/>
        <v>20000</v>
      </c>
      <c r="X181" s="3" t="s">
        <v>34</v>
      </c>
      <c r="Y181" s="3">
        <v>100</v>
      </c>
      <c r="Z181" s="3" t="s">
        <v>25</v>
      </c>
      <c r="AA181" s="3" t="s">
        <v>18</v>
      </c>
      <c r="AB181" s="7">
        <v>1</v>
      </c>
    </row>
    <row r="182" spans="1:28" ht="30" x14ac:dyDescent="0.25">
      <c r="A182" s="3">
        <v>2021</v>
      </c>
      <c r="B182" s="3" t="s">
        <v>10</v>
      </c>
      <c r="C182" s="3" t="s">
        <v>11</v>
      </c>
      <c r="D182" s="3" t="s">
        <v>19</v>
      </c>
      <c r="E182" s="3">
        <v>22611</v>
      </c>
      <c r="F182" s="3" t="s">
        <v>34</v>
      </c>
      <c r="G182" s="3">
        <v>0</v>
      </c>
      <c r="H182" s="3" t="s">
        <v>34</v>
      </c>
      <c r="I182" s="3" t="s">
        <v>14</v>
      </c>
      <c r="J182" s="7">
        <v>1</v>
      </c>
      <c r="L182" s="3">
        <v>2021</v>
      </c>
      <c r="M182" s="3" t="s">
        <v>10</v>
      </c>
      <c r="N182" s="3" t="s">
        <v>19</v>
      </c>
      <c r="O182" s="3">
        <v>22611</v>
      </c>
      <c r="P182" s="7">
        <v>1</v>
      </c>
      <c r="S182" s="3">
        <v>2021</v>
      </c>
      <c r="T182" s="3" t="s">
        <v>10</v>
      </c>
      <c r="U182" s="3" t="s">
        <v>11</v>
      </c>
      <c r="V182" s="3" t="s">
        <v>19</v>
      </c>
      <c r="W182" s="7">
        <f t="shared" si="2"/>
        <v>40000</v>
      </c>
      <c r="X182" s="3" t="s">
        <v>34</v>
      </c>
      <c r="Y182" s="3">
        <v>0</v>
      </c>
      <c r="Z182" s="3" t="s">
        <v>34</v>
      </c>
      <c r="AA182" s="3" t="s">
        <v>14</v>
      </c>
      <c r="AB182" s="7">
        <v>1</v>
      </c>
    </row>
    <row r="183" spans="1:28" ht="30" x14ac:dyDescent="0.25">
      <c r="A183" s="3">
        <v>2021</v>
      </c>
      <c r="B183" s="3" t="s">
        <v>10</v>
      </c>
      <c r="C183" s="3" t="s">
        <v>11</v>
      </c>
      <c r="D183" s="3" t="s">
        <v>12</v>
      </c>
      <c r="E183" s="3">
        <v>90734</v>
      </c>
      <c r="F183" s="3" t="s">
        <v>13</v>
      </c>
      <c r="G183" s="3">
        <v>50</v>
      </c>
      <c r="H183" s="3" t="s">
        <v>13</v>
      </c>
      <c r="I183" s="3" t="s">
        <v>14</v>
      </c>
      <c r="J183" s="7">
        <v>1</v>
      </c>
      <c r="L183" s="3">
        <v>2021</v>
      </c>
      <c r="M183" s="3" t="s">
        <v>10</v>
      </c>
      <c r="N183" s="3" t="s">
        <v>12</v>
      </c>
      <c r="O183" s="3">
        <v>90734</v>
      </c>
      <c r="P183" s="7">
        <v>1</v>
      </c>
      <c r="S183" s="3">
        <v>2021</v>
      </c>
      <c r="T183" s="3" t="s">
        <v>10</v>
      </c>
      <c r="U183" s="3" t="s">
        <v>11</v>
      </c>
      <c r="V183" s="3" t="s">
        <v>12</v>
      </c>
      <c r="W183" s="7">
        <f t="shared" si="2"/>
        <v>100000</v>
      </c>
      <c r="X183" s="3" t="s">
        <v>13</v>
      </c>
      <c r="Y183" s="3">
        <v>50</v>
      </c>
      <c r="Z183" s="3" t="s">
        <v>13</v>
      </c>
      <c r="AA183" s="3" t="s">
        <v>14</v>
      </c>
      <c r="AB183" s="7">
        <v>1</v>
      </c>
    </row>
    <row r="184" spans="1:28" ht="30" x14ac:dyDescent="0.25">
      <c r="A184" s="3">
        <v>2021</v>
      </c>
      <c r="B184" s="3" t="s">
        <v>10</v>
      </c>
      <c r="C184" s="3" t="s">
        <v>11</v>
      </c>
      <c r="D184" s="3" t="s">
        <v>37</v>
      </c>
      <c r="E184" s="3">
        <v>26005</v>
      </c>
      <c r="F184" s="3" t="s">
        <v>82</v>
      </c>
      <c r="G184" s="3">
        <v>0</v>
      </c>
      <c r="H184" s="3" t="s">
        <v>25</v>
      </c>
      <c r="I184" s="3" t="s">
        <v>14</v>
      </c>
      <c r="J184" s="7">
        <v>1</v>
      </c>
      <c r="L184" s="3">
        <v>2021</v>
      </c>
      <c r="M184" s="3" t="s">
        <v>10</v>
      </c>
      <c r="N184" s="3" t="s">
        <v>37</v>
      </c>
      <c r="O184" s="3">
        <v>26005</v>
      </c>
      <c r="P184" s="7">
        <v>1</v>
      </c>
      <c r="S184" s="3">
        <v>2021</v>
      </c>
      <c r="T184" s="3" t="s">
        <v>10</v>
      </c>
      <c r="U184" s="3" t="s">
        <v>11</v>
      </c>
      <c r="V184" s="3" t="s">
        <v>37</v>
      </c>
      <c r="W184" s="7">
        <f t="shared" si="2"/>
        <v>40000</v>
      </c>
      <c r="X184" s="3" t="s">
        <v>82</v>
      </c>
      <c r="Y184" s="3">
        <v>0</v>
      </c>
      <c r="Z184" s="3" t="s">
        <v>25</v>
      </c>
      <c r="AA184" s="3" t="s">
        <v>14</v>
      </c>
      <c r="AB184" s="7">
        <v>1</v>
      </c>
    </row>
    <row r="185" spans="1:28" ht="45" x14ac:dyDescent="0.25">
      <c r="A185" s="3">
        <v>2021</v>
      </c>
      <c r="B185" s="3" t="s">
        <v>15</v>
      </c>
      <c r="C185" s="3" t="s">
        <v>11</v>
      </c>
      <c r="D185" s="3" t="s">
        <v>97</v>
      </c>
      <c r="E185" s="3">
        <v>61896</v>
      </c>
      <c r="F185" s="3" t="s">
        <v>20</v>
      </c>
      <c r="G185" s="3">
        <v>50</v>
      </c>
      <c r="H185" s="3" t="s">
        <v>20</v>
      </c>
      <c r="I185" s="3" t="s">
        <v>14</v>
      </c>
      <c r="J185" s="7">
        <v>1</v>
      </c>
      <c r="L185" s="3">
        <v>2021</v>
      </c>
      <c r="M185" s="3" t="s">
        <v>15</v>
      </c>
      <c r="N185" s="3" t="s">
        <v>97</v>
      </c>
      <c r="O185" s="3">
        <v>61896</v>
      </c>
      <c r="P185" s="7">
        <v>1</v>
      </c>
      <c r="S185" s="3">
        <v>2021</v>
      </c>
      <c r="T185" s="3" t="s">
        <v>15</v>
      </c>
      <c r="U185" s="3" t="s">
        <v>11</v>
      </c>
      <c r="V185" s="3" t="s">
        <v>97</v>
      </c>
      <c r="W185" s="7">
        <f t="shared" si="2"/>
        <v>80000</v>
      </c>
      <c r="X185" s="3" t="s">
        <v>20</v>
      </c>
      <c r="Y185" s="3">
        <v>50</v>
      </c>
      <c r="Z185" s="3" t="s">
        <v>20</v>
      </c>
      <c r="AA185" s="3" t="s">
        <v>14</v>
      </c>
      <c r="AB185" s="7">
        <v>1</v>
      </c>
    </row>
    <row r="186" spans="1:28" ht="45" x14ac:dyDescent="0.25">
      <c r="A186" s="3">
        <v>2021</v>
      </c>
      <c r="B186" s="3" t="s">
        <v>10</v>
      </c>
      <c r="C186" s="3" t="s">
        <v>61</v>
      </c>
      <c r="D186" s="3" t="s">
        <v>16</v>
      </c>
      <c r="E186" s="3">
        <v>12000</v>
      </c>
      <c r="F186" s="3" t="s">
        <v>36</v>
      </c>
      <c r="G186" s="3">
        <v>50</v>
      </c>
      <c r="H186" s="3" t="s">
        <v>36</v>
      </c>
      <c r="I186" s="3" t="s">
        <v>21</v>
      </c>
      <c r="J186" s="7">
        <v>1</v>
      </c>
      <c r="L186" s="3">
        <v>2021</v>
      </c>
      <c r="M186" s="3" t="s">
        <v>10</v>
      </c>
      <c r="N186" s="3" t="s">
        <v>16</v>
      </c>
      <c r="O186" s="3">
        <v>12000</v>
      </c>
      <c r="P186" s="7">
        <v>1</v>
      </c>
      <c r="S186" s="3">
        <v>2021</v>
      </c>
      <c r="T186" s="3" t="s">
        <v>10</v>
      </c>
      <c r="U186" s="3" t="s">
        <v>61</v>
      </c>
      <c r="V186" s="3" t="s">
        <v>16</v>
      </c>
      <c r="W186" s="7">
        <f t="shared" si="2"/>
        <v>20000</v>
      </c>
      <c r="X186" s="3" t="s">
        <v>36</v>
      </c>
      <c r="Y186" s="3">
        <v>50</v>
      </c>
      <c r="Z186" s="3" t="s">
        <v>36</v>
      </c>
      <c r="AA186" s="3" t="s">
        <v>21</v>
      </c>
      <c r="AB186" s="7">
        <v>1</v>
      </c>
    </row>
    <row r="187" spans="1:28" ht="30" x14ac:dyDescent="0.25">
      <c r="A187" s="3">
        <v>2021</v>
      </c>
      <c r="B187" s="3" t="s">
        <v>10</v>
      </c>
      <c r="C187" s="3" t="s">
        <v>11</v>
      </c>
      <c r="D187" s="3" t="s">
        <v>37</v>
      </c>
      <c r="E187" s="3">
        <v>4000</v>
      </c>
      <c r="F187" s="3" t="s">
        <v>98</v>
      </c>
      <c r="G187" s="3">
        <v>100</v>
      </c>
      <c r="H187" s="3" t="s">
        <v>98</v>
      </c>
      <c r="I187" s="3" t="s">
        <v>21</v>
      </c>
      <c r="J187" s="7">
        <v>1</v>
      </c>
      <c r="L187" s="3">
        <v>2021</v>
      </c>
      <c r="M187" s="3" t="s">
        <v>10</v>
      </c>
      <c r="N187" s="3" t="s">
        <v>37</v>
      </c>
      <c r="O187" s="3">
        <v>4000</v>
      </c>
      <c r="P187" s="7">
        <v>1</v>
      </c>
      <c r="S187" s="3">
        <v>2021</v>
      </c>
      <c r="T187" s="3" t="s">
        <v>10</v>
      </c>
      <c r="U187" s="3" t="s">
        <v>11</v>
      </c>
      <c r="V187" s="3" t="s">
        <v>37</v>
      </c>
      <c r="W187" s="7">
        <f t="shared" si="2"/>
        <v>20000</v>
      </c>
      <c r="X187" s="3" t="s">
        <v>98</v>
      </c>
      <c r="Y187" s="3">
        <v>100</v>
      </c>
      <c r="Z187" s="3" t="s">
        <v>98</v>
      </c>
      <c r="AA187" s="3" t="s">
        <v>21</v>
      </c>
      <c r="AB187" s="7">
        <v>1</v>
      </c>
    </row>
    <row r="188" spans="1:28" ht="45" x14ac:dyDescent="0.25">
      <c r="A188" s="3">
        <v>2021</v>
      </c>
      <c r="B188" s="3" t="s">
        <v>15</v>
      </c>
      <c r="C188" s="3" t="s">
        <v>11</v>
      </c>
      <c r="D188" s="3" t="s">
        <v>71</v>
      </c>
      <c r="E188" s="3">
        <v>50000</v>
      </c>
      <c r="F188" s="3" t="s">
        <v>87</v>
      </c>
      <c r="G188" s="3">
        <v>100</v>
      </c>
      <c r="H188" s="3" t="s">
        <v>20</v>
      </c>
      <c r="I188" s="3" t="s">
        <v>21</v>
      </c>
      <c r="J188" s="7">
        <v>1</v>
      </c>
      <c r="L188" s="3">
        <v>2021</v>
      </c>
      <c r="M188" s="3" t="s">
        <v>15</v>
      </c>
      <c r="N188" s="3" t="s">
        <v>71</v>
      </c>
      <c r="O188" s="3">
        <v>50000</v>
      </c>
      <c r="P188" s="7">
        <v>1</v>
      </c>
      <c r="S188" s="3">
        <v>2021</v>
      </c>
      <c r="T188" s="3" t="s">
        <v>15</v>
      </c>
      <c r="U188" s="3" t="s">
        <v>11</v>
      </c>
      <c r="V188" s="3" t="s">
        <v>71</v>
      </c>
      <c r="W188" s="7">
        <f t="shared" si="2"/>
        <v>60000</v>
      </c>
      <c r="X188" s="3" t="s">
        <v>87</v>
      </c>
      <c r="Y188" s="3">
        <v>100</v>
      </c>
      <c r="Z188" s="3" t="s">
        <v>20</v>
      </c>
      <c r="AA188" s="3" t="s">
        <v>21</v>
      </c>
      <c r="AB188" s="7">
        <v>1</v>
      </c>
    </row>
    <row r="189" spans="1:28" ht="60" x14ac:dyDescent="0.25">
      <c r="A189" s="3">
        <v>2021</v>
      </c>
      <c r="B189" s="3" t="s">
        <v>45</v>
      </c>
      <c r="C189" s="3" t="s">
        <v>11</v>
      </c>
      <c r="D189" s="3" t="s">
        <v>39</v>
      </c>
      <c r="E189" s="3">
        <v>69741</v>
      </c>
      <c r="F189" s="3" t="s">
        <v>33</v>
      </c>
      <c r="G189" s="3">
        <v>100</v>
      </c>
      <c r="H189" s="3" t="s">
        <v>57</v>
      </c>
      <c r="I189" s="3" t="s">
        <v>18</v>
      </c>
      <c r="J189" s="7">
        <v>1</v>
      </c>
      <c r="L189" s="3">
        <v>2021</v>
      </c>
      <c r="M189" s="3" t="s">
        <v>45</v>
      </c>
      <c r="N189" s="3" t="s">
        <v>39</v>
      </c>
      <c r="O189" s="3">
        <v>69741</v>
      </c>
      <c r="P189" s="7">
        <v>1</v>
      </c>
      <c r="S189" s="3">
        <v>2021</v>
      </c>
      <c r="T189" s="3" t="s">
        <v>45</v>
      </c>
      <c r="U189" s="3" t="s">
        <v>11</v>
      </c>
      <c r="V189" s="3" t="s">
        <v>39</v>
      </c>
      <c r="W189" s="7">
        <f t="shared" si="2"/>
        <v>80000</v>
      </c>
      <c r="X189" s="3" t="s">
        <v>33</v>
      </c>
      <c r="Y189" s="3">
        <v>100</v>
      </c>
      <c r="Z189" s="3" t="s">
        <v>57</v>
      </c>
      <c r="AA189" s="3" t="s">
        <v>18</v>
      </c>
      <c r="AB189" s="7">
        <v>1</v>
      </c>
    </row>
    <row r="190" spans="1:28" ht="30" x14ac:dyDescent="0.25">
      <c r="A190" s="3">
        <v>2021</v>
      </c>
      <c r="B190" s="3" t="s">
        <v>15</v>
      </c>
      <c r="C190" s="3" t="s">
        <v>11</v>
      </c>
      <c r="D190" s="3" t="s">
        <v>37</v>
      </c>
      <c r="E190" s="3">
        <v>76833</v>
      </c>
      <c r="F190" s="3" t="s">
        <v>82</v>
      </c>
      <c r="G190" s="3">
        <v>50</v>
      </c>
      <c r="H190" s="3" t="s">
        <v>20</v>
      </c>
      <c r="I190" s="3" t="s">
        <v>18</v>
      </c>
      <c r="J190" s="7">
        <v>1</v>
      </c>
      <c r="L190" s="3">
        <v>2021</v>
      </c>
      <c r="M190" s="3" t="s">
        <v>15</v>
      </c>
      <c r="N190" s="3" t="s">
        <v>37</v>
      </c>
      <c r="O190" s="3">
        <v>76833</v>
      </c>
      <c r="P190" s="7">
        <v>1</v>
      </c>
      <c r="S190" s="3">
        <v>2021</v>
      </c>
      <c r="T190" s="3" t="s">
        <v>15</v>
      </c>
      <c r="U190" s="3" t="s">
        <v>11</v>
      </c>
      <c r="V190" s="3" t="s">
        <v>37</v>
      </c>
      <c r="W190" s="7">
        <f t="shared" si="2"/>
        <v>80000</v>
      </c>
      <c r="X190" s="3" t="s">
        <v>82</v>
      </c>
      <c r="Y190" s="3">
        <v>50</v>
      </c>
      <c r="Z190" s="3" t="s">
        <v>20</v>
      </c>
      <c r="AA190" s="3" t="s">
        <v>18</v>
      </c>
      <c r="AB190" s="7">
        <v>1</v>
      </c>
    </row>
    <row r="191" spans="1:28" ht="45" x14ac:dyDescent="0.25">
      <c r="A191" s="3">
        <v>2021</v>
      </c>
      <c r="B191" s="3" t="s">
        <v>10</v>
      </c>
      <c r="C191" s="3" t="s">
        <v>11</v>
      </c>
      <c r="D191" s="3" t="s">
        <v>24</v>
      </c>
      <c r="E191" s="3">
        <v>74000</v>
      </c>
      <c r="F191" s="3" t="s">
        <v>17</v>
      </c>
      <c r="G191" s="3">
        <v>50</v>
      </c>
      <c r="H191" s="3" t="s">
        <v>17</v>
      </c>
      <c r="I191" s="3" t="s">
        <v>18</v>
      </c>
      <c r="J191" s="7">
        <v>1</v>
      </c>
      <c r="L191" s="3">
        <v>2021</v>
      </c>
      <c r="M191" s="3" t="s">
        <v>10</v>
      </c>
      <c r="N191" s="3" t="s">
        <v>24</v>
      </c>
      <c r="O191" s="3">
        <v>74000</v>
      </c>
      <c r="P191" s="7">
        <v>1</v>
      </c>
      <c r="S191" s="3">
        <v>2021</v>
      </c>
      <c r="T191" s="3" t="s">
        <v>10</v>
      </c>
      <c r="U191" s="3" t="s">
        <v>11</v>
      </c>
      <c r="V191" s="3" t="s">
        <v>24</v>
      </c>
      <c r="W191" s="7">
        <f t="shared" si="2"/>
        <v>80000</v>
      </c>
      <c r="X191" s="3" t="s">
        <v>17</v>
      </c>
      <c r="Y191" s="3">
        <v>50</v>
      </c>
      <c r="Z191" s="3" t="s">
        <v>17</v>
      </c>
      <c r="AA191" s="3" t="s">
        <v>18</v>
      </c>
      <c r="AB191" s="7">
        <v>1</v>
      </c>
    </row>
    <row r="192" spans="1:28" ht="45" x14ac:dyDescent="0.25">
      <c r="A192" s="3">
        <v>2021</v>
      </c>
      <c r="B192" s="3" t="s">
        <v>15</v>
      </c>
      <c r="C192" s="3" t="s">
        <v>11</v>
      </c>
      <c r="D192" s="3" t="s">
        <v>67</v>
      </c>
      <c r="E192" s="3">
        <v>152000</v>
      </c>
      <c r="F192" s="3" t="s">
        <v>25</v>
      </c>
      <c r="G192" s="3">
        <v>100</v>
      </c>
      <c r="H192" s="3" t="s">
        <v>33</v>
      </c>
      <c r="I192" s="3" t="s">
        <v>14</v>
      </c>
      <c r="J192" s="7">
        <v>1</v>
      </c>
      <c r="L192" s="3">
        <v>2021</v>
      </c>
      <c r="M192" s="3" t="s">
        <v>15</v>
      </c>
      <c r="N192" s="3" t="s">
        <v>67</v>
      </c>
      <c r="O192" s="3">
        <v>152000</v>
      </c>
      <c r="P192" s="7">
        <v>1</v>
      </c>
      <c r="S192" s="3">
        <v>2021</v>
      </c>
      <c r="T192" s="3" t="s">
        <v>15</v>
      </c>
      <c r="U192" s="3" t="s">
        <v>11</v>
      </c>
      <c r="V192" s="3" t="s">
        <v>67</v>
      </c>
      <c r="W192" s="7">
        <f t="shared" si="2"/>
        <v>160000</v>
      </c>
      <c r="X192" s="3" t="s">
        <v>25</v>
      </c>
      <c r="Y192" s="3">
        <v>100</v>
      </c>
      <c r="Z192" s="3" t="s">
        <v>33</v>
      </c>
      <c r="AA192" s="3" t="s">
        <v>14</v>
      </c>
      <c r="AB192" s="7">
        <v>1</v>
      </c>
    </row>
    <row r="193" spans="1:28" ht="45" x14ac:dyDescent="0.25">
      <c r="A193" s="3">
        <v>2021</v>
      </c>
      <c r="B193" s="3" t="s">
        <v>26</v>
      </c>
      <c r="C193" s="3" t="s">
        <v>11</v>
      </c>
      <c r="D193" s="3" t="s">
        <v>24</v>
      </c>
      <c r="E193" s="3">
        <v>21844</v>
      </c>
      <c r="F193" s="3" t="s">
        <v>99</v>
      </c>
      <c r="G193" s="3">
        <v>50</v>
      </c>
      <c r="H193" s="3" t="s">
        <v>99</v>
      </c>
      <c r="I193" s="3" t="s">
        <v>21</v>
      </c>
      <c r="J193" s="7">
        <v>1</v>
      </c>
      <c r="L193" s="3">
        <v>2021</v>
      </c>
      <c r="M193" s="3" t="s">
        <v>26</v>
      </c>
      <c r="N193" s="3" t="s">
        <v>24</v>
      </c>
      <c r="O193" s="3">
        <v>21844</v>
      </c>
      <c r="P193" s="7">
        <v>1</v>
      </c>
      <c r="S193" s="3">
        <v>2021</v>
      </c>
      <c r="T193" s="3" t="s">
        <v>26</v>
      </c>
      <c r="U193" s="3" t="s">
        <v>11</v>
      </c>
      <c r="V193" s="3" t="s">
        <v>24</v>
      </c>
      <c r="W193" s="7">
        <f t="shared" si="2"/>
        <v>40000</v>
      </c>
      <c r="X193" s="3" t="s">
        <v>99</v>
      </c>
      <c r="Y193" s="3">
        <v>50</v>
      </c>
      <c r="Z193" s="3" t="s">
        <v>99</v>
      </c>
      <c r="AA193" s="3" t="s">
        <v>21</v>
      </c>
      <c r="AB193" s="7">
        <v>1</v>
      </c>
    </row>
    <row r="194" spans="1:28" ht="30" x14ac:dyDescent="0.25">
      <c r="A194" s="3">
        <v>2021</v>
      </c>
      <c r="B194" s="3" t="s">
        <v>10</v>
      </c>
      <c r="C194" s="3" t="s">
        <v>11</v>
      </c>
      <c r="D194" s="3" t="s">
        <v>19</v>
      </c>
      <c r="E194" s="3">
        <v>18000</v>
      </c>
      <c r="F194" s="3" t="s">
        <v>100</v>
      </c>
      <c r="G194" s="3">
        <v>0</v>
      </c>
      <c r="H194" s="3" t="s">
        <v>100</v>
      </c>
      <c r="I194" s="3" t="s">
        <v>18</v>
      </c>
      <c r="J194" s="7">
        <v>1</v>
      </c>
      <c r="L194" s="3">
        <v>2021</v>
      </c>
      <c r="M194" s="3" t="s">
        <v>10</v>
      </c>
      <c r="N194" s="3" t="s">
        <v>19</v>
      </c>
      <c r="O194" s="3">
        <v>18000</v>
      </c>
      <c r="P194" s="7">
        <v>1</v>
      </c>
      <c r="S194" s="3">
        <v>2021</v>
      </c>
      <c r="T194" s="3" t="s">
        <v>10</v>
      </c>
      <c r="U194" s="3" t="s">
        <v>11</v>
      </c>
      <c r="V194" s="3" t="s">
        <v>19</v>
      </c>
      <c r="W194" s="7">
        <f t="shared" ref="W194:W257" si="3">CEILING(E194,20000)</f>
        <v>20000</v>
      </c>
      <c r="X194" s="3" t="s">
        <v>100</v>
      </c>
      <c r="Y194" s="3">
        <v>0</v>
      </c>
      <c r="Z194" s="3" t="s">
        <v>100</v>
      </c>
      <c r="AA194" s="3" t="s">
        <v>18</v>
      </c>
      <c r="AB194" s="7">
        <v>1</v>
      </c>
    </row>
    <row r="195" spans="1:28" ht="45" x14ac:dyDescent="0.25">
      <c r="A195" s="3">
        <v>2021</v>
      </c>
      <c r="B195" s="3" t="s">
        <v>15</v>
      </c>
      <c r="C195" s="3" t="s">
        <v>11</v>
      </c>
      <c r="D195" s="3" t="s">
        <v>67</v>
      </c>
      <c r="E195" s="3">
        <v>174000</v>
      </c>
      <c r="F195" s="3" t="s">
        <v>25</v>
      </c>
      <c r="G195" s="3">
        <v>100</v>
      </c>
      <c r="H195" s="3" t="s">
        <v>25</v>
      </c>
      <c r="I195" s="3" t="s">
        <v>14</v>
      </c>
      <c r="J195" s="7">
        <v>1</v>
      </c>
      <c r="L195" s="3">
        <v>2021</v>
      </c>
      <c r="M195" s="3" t="s">
        <v>15</v>
      </c>
      <c r="N195" s="3" t="s">
        <v>67</v>
      </c>
      <c r="O195" s="3">
        <v>174000</v>
      </c>
      <c r="P195" s="7">
        <v>1</v>
      </c>
      <c r="S195" s="3">
        <v>2021</v>
      </c>
      <c r="T195" s="3" t="s">
        <v>15</v>
      </c>
      <c r="U195" s="3" t="s">
        <v>11</v>
      </c>
      <c r="V195" s="3" t="s">
        <v>67</v>
      </c>
      <c r="W195" s="7">
        <f t="shared" si="3"/>
        <v>180000</v>
      </c>
      <c r="X195" s="3" t="s">
        <v>25</v>
      </c>
      <c r="Y195" s="3">
        <v>100</v>
      </c>
      <c r="Z195" s="3" t="s">
        <v>25</v>
      </c>
      <c r="AA195" s="3" t="s">
        <v>14</v>
      </c>
      <c r="AB195" s="7">
        <v>1</v>
      </c>
    </row>
    <row r="196" spans="1:28" ht="30" x14ac:dyDescent="0.25">
      <c r="A196" s="3">
        <v>2021</v>
      </c>
      <c r="B196" s="3" t="s">
        <v>15</v>
      </c>
      <c r="C196" s="3" t="s">
        <v>11</v>
      </c>
      <c r="D196" s="3" t="s">
        <v>47</v>
      </c>
      <c r="E196" s="3">
        <v>96113</v>
      </c>
      <c r="F196" s="3" t="s">
        <v>52</v>
      </c>
      <c r="G196" s="3">
        <v>50</v>
      </c>
      <c r="H196" s="3" t="s">
        <v>52</v>
      </c>
      <c r="I196" s="3" t="s">
        <v>14</v>
      </c>
      <c r="J196" s="7">
        <v>1</v>
      </c>
      <c r="L196" s="3">
        <v>2021</v>
      </c>
      <c r="M196" s="3" t="s">
        <v>15</v>
      </c>
      <c r="N196" s="3" t="s">
        <v>47</v>
      </c>
      <c r="O196" s="3">
        <v>96113</v>
      </c>
      <c r="P196" s="7">
        <v>1</v>
      </c>
      <c r="S196" s="3">
        <v>2021</v>
      </c>
      <c r="T196" s="3" t="s">
        <v>15</v>
      </c>
      <c r="U196" s="3" t="s">
        <v>11</v>
      </c>
      <c r="V196" s="3" t="s">
        <v>47</v>
      </c>
      <c r="W196" s="7">
        <f t="shared" si="3"/>
        <v>100000</v>
      </c>
      <c r="X196" s="3" t="s">
        <v>52</v>
      </c>
      <c r="Y196" s="3">
        <v>50</v>
      </c>
      <c r="Z196" s="3" t="s">
        <v>52</v>
      </c>
      <c r="AA196" s="3" t="s">
        <v>14</v>
      </c>
      <c r="AB196" s="7">
        <v>1</v>
      </c>
    </row>
    <row r="197" spans="1:28" ht="30" x14ac:dyDescent="0.25">
      <c r="A197" s="3">
        <v>2021</v>
      </c>
      <c r="B197" s="3" t="s">
        <v>10</v>
      </c>
      <c r="C197" s="3" t="s">
        <v>11</v>
      </c>
      <c r="D197" s="3" t="s">
        <v>12</v>
      </c>
      <c r="E197" s="3">
        <v>147000</v>
      </c>
      <c r="F197" s="3" t="s">
        <v>25</v>
      </c>
      <c r="G197" s="3">
        <v>50</v>
      </c>
      <c r="H197" s="3" t="s">
        <v>25</v>
      </c>
      <c r="I197" s="3" t="s">
        <v>14</v>
      </c>
      <c r="J197" s="7">
        <v>1</v>
      </c>
      <c r="L197" s="3">
        <v>2021</v>
      </c>
      <c r="M197" s="3" t="s">
        <v>10</v>
      </c>
      <c r="N197" s="3" t="s">
        <v>12</v>
      </c>
      <c r="O197" s="3">
        <v>147000</v>
      </c>
      <c r="P197" s="7">
        <v>1</v>
      </c>
      <c r="S197" s="3">
        <v>2021</v>
      </c>
      <c r="T197" s="3" t="s">
        <v>10</v>
      </c>
      <c r="U197" s="3" t="s">
        <v>11</v>
      </c>
      <c r="V197" s="3" t="s">
        <v>12</v>
      </c>
      <c r="W197" s="7">
        <f t="shared" si="3"/>
        <v>160000</v>
      </c>
      <c r="X197" s="3" t="s">
        <v>25</v>
      </c>
      <c r="Y197" s="3">
        <v>50</v>
      </c>
      <c r="Z197" s="3" t="s">
        <v>25</v>
      </c>
      <c r="AA197" s="3" t="s">
        <v>14</v>
      </c>
      <c r="AB197" s="7">
        <v>1</v>
      </c>
    </row>
    <row r="198" spans="1:28" ht="30" x14ac:dyDescent="0.25">
      <c r="A198" s="3">
        <v>2021</v>
      </c>
      <c r="B198" s="3" t="s">
        <v>26</v>
      </c>
      <c r="C198" s="3" t="s">
        <v>11</v>
      </c>
      <c r="D198" s="3" t="s">
        <v>43</v>
      </c>
      <c r="E198" s="3">
        <v>9272</v>
      </c>
      <c r="F198" s="3" t="s">
        <v>101</v>
      </c>
      <c r="G198" s="3">
        <v>100</v>
      </c>
      <c r="H198" s="3" t="s">
        <v>101</v>
      </c>
      <c r="I198" s="3" t="s">
        <v>18</v>
      </c>
      <c r="J198" s="7">
        <v>1</v>
      </c>
      <c r="L198" s="3">
        <v>2021</v>
      </c>
      <c r="M198" s="3" t="s">
        <v>26</v>
      </c>
      <c r="N198" s="3" t="s">
        <v>43</v>
      </c>
      <c r="O198" s="3">
        <v>9272</v>
      </c>
      <c r="P198" s="7">
        <v>1</v>
      </c>
      <c r="S198" s="3">
        <v>2021</v>
      </c>
      <c r="T198" s="3" t="s">
        <v>26</v>
      </c>
      <c r="U198" s="3" t="s">
        <v>11</v>
      </c>
      <c r="V198" s="3" t="s">
        <v>43</v>
      </c>
      <c r="W198" s="7">
        <f t="shared" si="3"/>
        <v>20000</v>
      </c>
      <c r="X198" s="3" t="s">
        <v>101</v>
      </c>
      <c r="Y198" s="3">
        <v>100</v>
      </c>
      <c r="Z198" s="3" t="s">
        <v>101</v>
      </c>
      <c r="AA198" s="3" t="s">
        <v>18</v>
      </c>
      <c r="AB198" s="7">
        <v>1</v>
      </c>
    </row>
    <row r="199" spans="1:28" ht="45" x14ac:dyDescent="0.25">
      <c r="A199" s="3">
        <v>2021</v>
      </c>
      <c r="B199" s="3" t="s">
        <v>15</v>
      </c>
      <c r="C199" s="3" t="s">
        <v>11</v>
      </c>
      <c r="D199" s="3" t="s">
        <v>24</v>
      </c>
      <c r="E199" s="3">
        <v>24342</v>
      </c>
      <c r="F199" s="3" t="s">
        <v>34</v>
      </c>
      <c r="G199" s="3">
        <v>100</v>
      </c>
      <c r="H199" s="3" t="s">
        <v>34</v>
      </c>
      <c r="I199" s="3" t="s">
        <v>14</v>
      </c>
      <c r="J199" s="7">
        <v>1</v>
      </c>
      <c r="L199" s="3">
        <v>2021</v>
      </c>
      <c r="M199" s="3" t="s">
        <v>15</v>
      </c>
      <c r="N199" s="3" t="s">
        <v>24</v>
      </c>
      <c r="O199" s="3">
        <v>24342</v>
      </c>
      <c r="P199" s="7">
        <v>1</v>
      </c>
      <c r="S199" s="3">
        <v>2021</v>
      </c>
      <c r="T199" s="3" t="s">
        <v>15</v>
      </c>
      <c r="U199" s="3" t="s">
        <v>11</v>
      </c>
      <c r="V199" s="3" t="s">
        <v>24</v>
      </c>
      <c r="W199" s="7">
        <f t="shared" si="3"/>
        <v>40000</v>
      </c>
      <c r="X199" s="3" t="s">
        <v>34</v>
      </c>
      <c r="Y199" s="3">
        <v>100</v>
      </c>
      <c r="Z199" s="3" t="s">
        <v>34</v>
      </c>
      <c r="AA199" s="3" t="s">
        <v>14</v>
      </c>
      <c r="AB199" s="7">
        <v>1</v>
      </c>
    </row>
    <row r="200" spans="1:28" ht="45" x14ac:dyDescent="0.25">
      <c r="A200" s="3">
        <v>2021</v>
      </c>
      <c r="B200" s="3" t="s">
        <v>15</v>
      </c>
      <c r="C200" s="3" t="s">
        <v>11</v>
      </c>
      <c r="D200" s="3" t="s">
        <v>67</v>
      </c>
      <c r="E200" s="3">
        <v>54094</v>
      </c>
      <c r="F200" s="3" t="s">
        <v>34</v>
      </c>
      <c r="G200" s="3">
        <v>50</v>
      </c>
      <c r="H200" s="3" t="s">
        <v>25</v>
      </c>
      <c r="I200" s="3" t="s">
        <v>14</v>
      </c>
      <c r="J200" s="7">
        <v>1</v>
      </c>
      <c r="L200" s="3">
        <v>2021</v>
      </c>
      <c r="M200" s="3" t="s">
        <v>15</v>
      </c>
      <c r="N200" s="3" t="s">
        <v>67</v>
      </c>
      <c r="O200" s="3">
        <v>54094</v>
      </c>
      <c r="P200" s="7">
        <v>1</v>
      </c>
      <c r="S200" s="3">
        <v>2021</v>
      </c>
      <c r="T200" s="3" t="s">
        <v>15</v>
      </c>
      <c r="U200" s="3" t="s">
        <v>11</v>
      </c>
      <c r="V200" s="3" t="s">
        <v>67</v>
      </c>
      <c r="W200" s="7">
        <f t="shared" si="3"/>
        <v>60000</v>
      </c>
      <c r="X200" s="3" t="s">
        <v>34</v>
      </c>
      <c r="Y200" s="3">
        <v>50</v>
      </c>
      <c r="Z200" s="3" t="s">
        <v>25</v>
      </c>
      <c r="AA200" s="3" t="s">
        <v>14</v>
      </c>
      <c r="AB200" s="7">
        <v>1</v>
      </c>
    </row>
    <row r="201" spans="1:28" ht="60" x14ac:dyDescent="0.25">
      <c r="A201" s="3">
        <v>2021</v>
      </c>
      <c r="B201" s="3" t="s">
        <v>26</v>
      </c>
      <c r="C201" s="3" t="s">
        <v>11</v>
      </c>
      <c r="D201" s="3" t="s">
        <v>39</v>
      </c>
      <c r="E201" s="3">
        <v>90000</v>
      </c>
      <c r="F201" s="3" t="s">
        <v>25</v>
      </c>
      <c r="G201" s="3">
        <v>100</v>
      </c>
      <c r="H201" s="3" t="s">
        <v>25</v>
      </c>
      <c r="I201" s="3" t="s">
        <v>18</v>
      </c>
      <c r="J201" s="7">
        <v>1</v>
      </c>
      <c r="L201" s="3">
        <v>2021</v>
      </c>
      <c r="M201" s="3" t="s">
        <v>26</v>
      </c>
      <c r="N201" s="3" t="s">
        <v>39</v>
      </c>
      <c r="O201" s="3">
        <v>90000</v>
      </c>
      <c r="P201" s="7">
        <v>1</v>
      </c>
      <c r="S201" s="3">
        <v>2021</v>
      </c>
      <c r="T201" s="3" t="s">
        <v>26</v>
      </c>
      <c r="U201" s="3" t="s">
        <v>11</v>
      </c>
      <c r="V201" s="3" t="s">
        <v>39</v>
      </c>
      <c r="W201" s="7">
        <f t="shared" si="3"/>
        <v>100000</v>
      </c>
      <c r="X201" s="3" t="s">
        <v>25</v>
      </c>
      <c r="Y201" s="3">
        <v>100</v>
      </c>
      <c r="Z201" s="3" t="s">
        <v>25</v>
      </c>
      <c r="AA201" s="3" t="s">
        <v>18</v>
      </c>
      <c r="AB201" s="7">
        <v>1</v>
      </c>
    </row>
    <row r="202" spans="1:28" ht="30" x14ac:dyDescent="0.25">
      <c r="A202" s="3">
        <v>2021</v>
      </c>
      <c r="B202" s="3" t="s">
        <v>10</v>
      </c>
      <c r="C202" s="3" t="s">
        <v>11</v>
      </c>
      <c r="D202" s="3" t="s">
        <v>12</v>
      </c>
      <c r="E202" s="3">
        <v>61467</v>
      </c>
      <c r="F202" s="3" t="s">
        <v>13</v>
      </c>
      <c r="G202" s="3">
        <v>50</v>
      </c>
      <c r="H202" s="3" t="s">
        <v>54</v>
      </c>
      <c r="I202" s="3" t="s">
        <v>21</v>
      </c>
      <c r="J202" s="7">
        <v>1</v>
      </c>
      <c r="L202" s="3">
        <v>2021</v>
      </c>
      <c r="M202" s="3" t="s">
        <v>10</v>
      </c>
      <c r="N202" s="3" t="s">
        <v>12</v>
      </c>
      <c r="O202" s="3">
        <v>61467</v>
      </c>
      <c r="P202" s="7">
        <v>1</v>
      </c>
      <c r="S202" s="3">
        <v>2021</v>
      </c>
      <c r="T202" s="3" t="s">
        <v>10</v>
      </c>
      <c r="U202" s="3" t="s">
        <v>11</v>
      </c>
      <c r="V202" s="3" t="s">
        <v>12</v>
      </c>
      <c r="W202" s="7">
        <f t="shared" si="3"/>
        <v>80000</v>
      </c>
      <c r="X202" s="3" t="s">
        <v>13</v>
      </c>
      <c r="Y202" s="3">
        <v>50</v>
      </c>
      <c r="Z202" s="3" t="s">
        <v>54</v>
      </c>
      <c r="AA202" s="3" t="s">
        <v>21</v>
      </c>
      <c r="AB202" s="7">
        <v>1</v>
      </c>
    </row>
    <row r="203" spans="1:28" ht="75" x14ac:dyDescent="0.25">
      <c r="A203" s="3">
        <v>2021</v>
      </c>
      <c r="B203" s="3" t="s">
        <v>15</v>
      </c>
      <c r="C203" s="3" t="s">
        <v>11</v>
      </c>
      <c r="D203" s="3" t="s">
        <v>58</v>
      </c>
      <c r="E203" s="3">
        <v>195000</v>
      </c>
      <c r="F203" s="3" t="s">
        <v>25</v>
      </c>
      <c r="G203" s="3">
        <v>100</v>
      </c>
      <c r="H203" s="3" t="s">
        <v>25</v>
      </c>
      <c r="I203" s="3" t="s">
        <v>21</v>
      </c>
      <c r="J203" s="7">
        <v>1</v>
      </c>
      <c r="L203" s="3">
        <v>2021</v>
      </c>
      <c r="M203" s="3" t="s">
        <v>15</v>
      </c>
      <c r="N203" s="3" t="s">
        <v>58</v>
      </c>
      <c r="O203" s="3">
        <v>195000</v>
      </c>
      <c r="P203" s="7">
        <v>1</v>
      </c>
      <c r="S203" s="3">
        <v>2021</v>
      </c>
      <c r="T203" s="3" t="s">
        <v>15</v>
      </c>
      <c r="U203" s="3" t="s">
        <v>11</v>
      </c>
      <c r="V203" s="3" t="s">
        <v>58</v>
      </c>
      <c r="W203" s="7">
        <f t="shared" si="3"/>
        <v>200000</v>
      </c>
      <c r="X203" s="3" t="s">
        <v>25</v>
      </c>
      <c r="Y203" s="3">
        <v>100</v>
      </c>
      <c r="Z203" s="3" t="s">
        <v>25</v>
      </c>
      <c r="AA203" s="3" t="s">
        <v>21</v>
      </c>
      <c r="AB203" s="7">
        <v>1</v>
      </c>
    </row>
    <row r="204" spans="1:28" ht="30" x14ac:dyDescent="0.25">
      <c r="A204" s="3">
        <v>2021</v>
      </c>
      <c r="B204" s="3" t="s">
        <v>10</v>
      </c>
      <c r="C204" s="3" t="s">
        <v>11</v>
      </c>
      <c r="D204" s="3" t="s">
        <v>12</v>
      </c>
      <c r="E204" s="3">
        <v>37825</v>
      </c>
      <c r="F204" s="3" t="s">
        <v>57</v>
      </c>
      <c r="G204" s="3">
        <v>100</v>
      </c>
      <c r="H204" s="3" t="s">
        <v>57</v>
      </c>
      <c r="I204" s="3" t="s">
        <v>14</v>
      </c>
      <c r="J204" s="7">
        <v>1</v>
      </c>
      <c r="L204" s="3">
        <v>2021</v>
      </c>
      <c r="M204" s="3" t="s">
        <v>10</v>
      </c>
      <c r="N204" s="3" t="s">
        <v>12</v>
      </c>
      <c r="O204" s="3">
        <v>37825</v>
      </c>
      <c r="P204" s="7">
        <v>1</v>
      </c>
      <c r="S204" s="3">
        <v>2021</v>
      </c>
      <c r="T204" s="3" t="s">
        <v>10</v>
      </c>
      <c r="U204" s="3" t="s">
        <v>11</v>
      </c>
      <c r="V204" s="3" t="s">
        <v>12</v>
      </c>
      <c r="W204" s="7">
        <f t="shared" si="3"/>
        <v>40000</v>
      </c>
      <c r="X204" s="3" t="s">
        <v>57</v>
      </c>
      <c r="Y204" s="3">
        <v>100</v>
      </c>
      <c r="Z204" s="3" t="s">
        <v>57</v>
      </c>
      <c r="AA204" s="3" t="s">
        <v>14</v>
      </c>
      <c r="AB204" s="7">
        <v>1</v>
      </c>
    </row>
    <row r="205" spans="1:28" ht="30" x14ac:dyDescent="0.25">
      <c r="A205" s="3">
        <v>2021</v>
      </c>
      <c r="B205" s="3" t="s">
        <v>15</v>
      </c>
      <c r="C205" s="3" t="s">
        <v>11</v>
      </c>
      <c r="D205" s="3" t="s">
        <v>47</v>
      </c>
      <c r="E205" s="3">
        <v>50000</v>
      </c>
      <c r="F205" s="3" t="s">
        <v>33</v>
      </c>
      <c r="G205" s="3">
        <v>100</v>
      </c>
      <c r="H205" s="3" t="s">
        <v>25</v>
      </c>
      <c r="I205" s="3" t="s">
        <v>18</v>
      </c>
      <c r="J205" s="7">
        <v>1</v>
      </c>
      <c r="L205" s="3">
        <v>2021</v>
      </c>
      <c r="M205" s="3" t="s">
        <v>15</v>
      </c>
      <c r="N205" s="3" t="s">
        <v>47</v>
      </c>
      <c r="O205" s="3">
        <v>50000</v>
      </c>
      <c r="P205" s="7">
        <v>1</v>
      </c>
      <c r="S205" s="3">
        <v>2021</v>
      </c>
      <c r="T205" s="3" t="s">
        <v>15</v>
      </c>
      <c r="U205" s="3" t="s">
        <v>11</v>
      </c>
      <c r="V205" s="3" t="s">
        <v>47</v>
      </c>
      <c r="W205" s="7">
        <f t="shared" si="3"/>
        <v>60000</v>
      </c>
      <c r="X205" s="3" t="s">
        <v>33</v>
      </c>
      <c r="Y205" s="3">
        <v>100</v>
      </c>
      <c r="Z205" s="3" t="s">
        <v>25</v>
      </c>
      <c r="AA205" s="3" t="s">
        <v>18</v>
      </c>
      <c r="AB205" s="7">
        <v>1</v>
      </c>
    </row>
    <row r="206" spans="1:28" ht="30" x14ac:dyDescent="0.25">
      <c r="A206" s="3">
        <v>2021</v>
      </c>
      <c r="B206" s="3" t="s">
        <v>10</v>
      </c>
      <c r="C206" s="3" t="s">
        <v>11</v>
      </c>
      <c r="D206" s="3" t="s">
        <v>12</v>
      </c>
      <c r="E206" s="3">
        <v>160000</v>
      </c>
      <c r="F206" s="3" t="s">
        <v>25</v>
      </c>
      <c r="G206" s="3">
        <v>100</v>
      </c>
      <c r="H206" s="3" t="s">
        <v>25</v>
      </c>
      <c r="I206" s="3" t="s">
        <v>14</v>
      </c>
      <c r="J206" s="7">
        <v>1</v>
      </c>
      <c r="L206" s="3">
        <v>2021</v>
      </c>
      <c r="M206" s="3" t="s">
        <v>10</v>
      </c>
      <c r="N206" s="3" t="s">
        <v>12</v>
      </c>
      <c r="O206" s="3">
        <v>160000</v>
      </c>
      <c r="P206" s="7">
        <v>1</v>
      </c>
      <c r="S206" s="3">
        <v>2021</v>
      </c>
      <c r="T206" s="3" t="s">
        <v>10</v>
      </c>
      <c r="U206" s="3" t="s">
        <v>11</v>
      </c>
      <c r="V206" s="3" t="s">
        <v>12</v>
      </c>
      <c r="W206" s="7">
        <f t="shared" si="3"/>
        <v>160000</v>
      </c>
      <c r="X206" s="3" t="s">
        <v>25</v>
      </c>
      <c r="Y206" s="3">
        <v>100</v>
      </c>
      <c r="Z206" s="3" t="s">
        <v>25</v>
      </c>
      <c r="AA206" s="3" t="s">
        <v>14</v>
      </c>
      <c r="AB206" s="7">
        <v>1</v>
      </c>
    </row>
    <row r="207" spans="1:28" ht="30" x14ac:dyDescent="0.25">
      <c r="A207" s="3">
        <v>2021</v>
      </c>
      <c r="B207" s="3" t="s">
        <v>10</v>
      </c>
      <c r="C207" s="3" t="s">
        <v>11</v>
      </c>
      <c r="D207" s="3" t="s">
        <v>12</v>
      </c>
      <c r="E207" s="3">
        <v>12901</v>
      </c>
      <c r="F207" s="3" t="s">
        <v>77</v>
      </c>
      <c r="G207" s="3">
        <v>0</v>
      </c>
      <c r="H207" s="3" t="s">
        <v>77</v>
      </c>
      <c r="I207" s="3" t="s">
        <v>18</v>
      </c>
      <c r="J207" s="7">
        <v>1</v>
      </c>
      <c r="L207" s="3">
        <v>2021</v>
      </c>
      <c r="M207" s="3" t="s">
        <v>10</v>
      </c>
      <c r="N207" s="3" t="s">
        <v>12</v>
      </c>
      <c r="O207" s="3">
        <v>12901</v>
      </c>
      <c r="P207" s="7">
        <v>1</v>
      </c>
      <c r="S207" s="3">
        <v>2021</v>
      </c>
      <c r="T207" s="3" t="s">
        <v>10</v>
      </c>
      <c r="U207" s="3" t="s">
        <v>11</v>
      </c>
      <c r="V207" s="3" t="s">
        <v>12</v>
      </c>
      <c r="W207" s="7">
        <f t="shared" si="3"/>
        <v>20000</v>
      </c>
      <c r="X207" s="3" t="s">
        <v>77</v>
      </c>
      <c r="Y207" s="3">
        <v>0</v>
      </c>
      <c r="Z207" s="3" t="s">
        <v>77</v>
      </c>
      <c r="AA207" s="3" t="s">
        <v>18</v>
      </c>
      <c r="AB207" s="7">
        <v>1</v>
      </c>
    </row>
    <row r="208" spans="1:28" ht="45" x14ac:dyDescent="0.25">
      <c r="A208" s="3">
        <v>2021</v>
      </c>
      <c r="B208" s="3" t="s">
        <v>15</v>
      </c>
      <c r="C208" s="3" t="s">
        <v>11</v>
      </c>
      <c r="D208" s="3" t="s">
        <v>24</v>
      </c>
      <c r="E208" s="3">
        <v>200000</v>
      </c>
      <c r="F208" s="3" t="s">
        <v>25</v>
      </c>
      <c r="G208" s="3">
        <v>100</v>
      </c>
      <c r="H208" s="3" t="s">
        <v>25</v>
      </c>
      <c r="I208" s="3" t="s">
        <v>14</v>
      </c>
      <c r="J208" s="7">
        <v>1</v>
      </c>
      <c r="L208" s="3">
        <v>2021</v>
      </c>
      <c r="M208" s="3" t="s">
        <v>15</v>
      </c>
      <c r="N208" s="3" t="s">
        <v>24</v>
      </c>
      <c r="O208" s="3">
        <v>200000</v>
      </c>
      <c r="P208" s="7">
        <v>1</v>
      </c>
      <c r="S208" s="3">
        <v>2021</v>
      </c>
      <c r="T208" s="3" t="s">
        <v>15</v>
      </c>
      <c r="U208" s="3" t="s">
        <v>11</v>
      </c>
      <c r="V208" s="3" t="s">
        <v>24</v>
      </c>
      <c r="W208" s="7">
        <f t="shared" si="3"/>
        <v>200000</v>
      </c>
      <c r="X208" s="3" t="s">
        <v>25</v>
      </c>
      <c r="Y208" s="3">
        <v>100</v>
      </c>
      <c r="Z208" s="3" t="s">
        <v>25</v>
      </c>
      <c r="AA208" s="3" t="s">
        <v>14</v>
      </c>
      <c r="AB208" s="7">
        <v>1</v>
      </c>
    </row>
    <row r="209" spans="1:28" ht="30" x14ac:dyDescent="0.25">
      <c r="A209" s="3">
        <v>2021</v>
      </c>
      <c r="B209" s="3" t="s">
        <v>15</v>
      </c>
      <c r="C209" s="3" t="s">
        <v>11</v>
      </c>
      <c r="D209" s="3" t="s">
        <v>37</v>
      </c>
      <c r="E209" s="3">
        <v>165000</v>
      </c>
      <c r="F209" s="3" t="s">
        <v>25</v>
      </c>
      <c r="G209" s="3">
        <v>0</v>
      </c>
      <c r="H209" s="3" t="s">
        <v>25</v>
      </c>
      <c r="I209" s="3" t="s">
        <v>21</v>
      </c>
      <c r="J209" s="7">
        <v>1</v>
      </c>
      <c r="L209" s="3">
        <v>2021</v>
      </c>
      <c r="M209" s="3" t="s">
        <v>15</v>
      </c>
      <c r="N209" s="3" t="s">
        <v>37</v>
      </c>
      <c r="O209" s="3">
        <v>165000</v>
      </c>
      <c r="P209" s="7">
        <v>1</v>
      </c>
      <c r="S209" s="3">
        <v>2021</v>
      </c>
      <c r="T209" s="3" t="s">
        <v>15</v>
      </c>
      <c r="U209" s="3" t="s">
        <v>11</v>
      </c>
      <c r="V209" s="3" t="s">
        <v>37</v>
      </c>
      <c r="W209" s="7">
        <f t="shared" si="3"/>
        <v>180000</v>
      </c>
      <c r="X209" s="3" t="s">
        <v>25</v>
      </c>
      <c r="Y209" s="3">
        <v>0</v>
      </c>
      <c r="Z209" s="3" t="s">
        <v>25</v>
      </c>
      <c r="AA209" s="3" t="s">
        <v>21</v>
      </c>
      <c r="AB209" s="7">
        <v>1</v>
      </c>
    </row>
    <row r="210" spans="1:28" ht="30" x14ac:dyDescent="0.25">
      <c r="A210" s="3">
        <v>2021</v>
      </c>
      <c r="B210" s="3" t="s">
        <v>10</v>
      </c>
      <c r="C210" s="3" t="s">
        <v>61</v>
      </c>
      <c r="D210" s="3" t="s">
        <v>37</v>
      </c>
      <c r="E210" s="3">
        <v>20000</v>
      </c>
      <c r="F210" s="3" t="s">
        <v>65</v>
      </c>
      <c r="G210" s="3">
        <v>0</v>
      </c>
      <c r="H210" s="3" t="s">
        <v>25</v>
      </c>
      <c r="I210" s="3" t="s">
        <v>14</v>
      </c>
      <c r="J210" s="7">
        <v>1</v>
      </c>
      <c r="L210" s="3">
        <v>2021</v>
      </c>
      <c r="M210" s="3" t="s">
        <v>10</v>
      </c>
      <c r="N210" s="3" t="s">
        <v>37</v>
      </c>
      <c r="O210" s="3">
        <v>20000</v>
      </c>
      <c r="P210" s="7">
        <v>1</v>
      </c>
      <c r="S210" s="3">
        <v>2021</v>
      </c>
      <c r="T210" s="3" t="s">
        <v>10</v>
      </c>
      <c r="U210" s="3" t="s">
        <v>61</v>
      </c>
      <c r="V210" s="3" t="s">
        <v>37</v>
      </c>
      <c r="W210" s="7">
        <f t="shared" si="3"/>
        <v>20000</v>
      </c>
      <c r="X210" s="3" t="s">
        <v>65</v>
      </c>
      <c r="Y210" s="3">
        <v>0</v>
      </c>
      <c r="Z210" s="3" t="s">
        <v>25</v>
      </c>
      <c r="AA210" s="3" t="s">
        <v>14</v>
      </c>
      <c r="AB210" s="7">
        <v>1</v>
      </c>
    </row>
    <row r="211" spans="1:28" ht="45" x14ac:dyDescent="0.25">
      <c r="A211" s="3">
        <v>2021</v>
      </c>
      <c r="B211" s="3" t="s">
        <v>15</v>
      </c>
      <c r="C211" s="3" t="s">
        <v>11</v>
      </c>
      <c r="D211" s="3" t="s">
        <v>91</v>
      </c>
      <c r="E211" s="3">
        <v>120000</v>
      </c>
      <c r="F211" s="3" t="s">
        <v>25</v>
      </c>
      <c r="G211" s="3">
        <v>0</v>
      </c>
      <c r="H211" s="3" t="s">
        <v>25</v>
      </c>
      <c r="I211" s="3" t="s">
        <v>14</v>
      </c>
      <c r="J211" s="7">
        <v>1</v>
      </c>
      <c r="L211" s="3">
        <v>2021</v>
      </c>
      <c r="M211" s="3" t="s">
        <v>15</v>
      </c>
      <c r="N211" s="3" t="s">
        <v>91</v>
      </c>
      <c r="O211" s="3">
        <v>120000</v>
      </c>
      <c r="P211" s="7">
        <v>1</v>
      </c>
      <c r="S211" s="3">
        <v>2021</v>
      </c>
      <c r="T211" s="3" t="s">
        <v>15</v>
      </c>
      <c r="U211" s="3" t="s">
        <v>11</v>
      </c>
      <c r="V211" s="3" t="s">
        <v>91</v>
      </c>
      <c r="W211" s="7">
        <f t="shared" si="3"/>
        <v>120000</v>
      </c>
      <c r="X211" s="3" t="s">
        <v>25</v>
      </c>
      <c r="Y211" s="3">
        <v>0</v>
      </c>
      <c r="Z211" s="3" t="s">
        <v>25</v>
      </c>
      <c r="AA211" s="3" t="s">
        <v>14</v>
      </c>
      <c r="AB211" s="7">
        <v>1</v>
      </c>
    </row>
    <row r="212" spans="1:28" ht="45" x14ac:dyDescent="0.25">
      <c r="A212" s="3">
        <v>2021</v>
      </c>
      <c r="B212" s="3" t="s">
        <v>10</v>
      </c>
      <c r="C212" s="3" t="s">
        <v>11</v>
      </c>
      <c r="D212" s="3" t="s">
        <v>24</v>
      </c>
      <c r="E212" s="3">
        <v>24823</v>
      </c>
      <c r="F212" s="3" t="s">
        <v>102</v>
      </c>
      <c r="G212" s="3">
        <v>50</v>
      </c>
      <c r="H212" s="3" t="s">
        <v>102</v>
      </c>
      <c r="I212" s="3" t="s">
        <v>14</v>
      </c>
      <c r="J212" s="7">
        <v>1</v>
      </c>
      <c r="L212" s="3">
        <v>2021</v>
      </c>
      <c r="M212" s="3" t="s">
        <v>10</v>
      </c>
      <c r="N212" s="3" t="s">
        <v>24</v>
      </c>
      <c r="O212" s="3">
        <v>24823</v>
      </c>
      <c r="P212" s="7">
        <v>1</v>
      </c>
      <c r="S212" s="3">
        <v>2021</v>
      </c>
      <c r="T212" s="3" t="s">
        <v>10</v>
      </c>
      <c r="U212" s="3" t="s">
        <v>11</v>
      </c>
      <c r="V212" s="3" t="s">
        <v>24</v>
      </c>
      <c r="W212" s="7">
        <f t="shared" si="3"/>
        <v>40000</v>
      </c>
      <c r="X212" s="3" t="s">
        <v>102</v>
      </c>
      <c r="Y212" s="3">
        <v>50</v>
      </c>
      <c r="Z212" s="3" t="s">
        <v>102</v>
      </c>
      <c r="AA212" s="3" t="s">
        <v>14</v>
      </c>
      <c r="AB212" s="7">
        <v>1</v>
      </c>
    </row>
    <row r="213" spans="1:28" ht="30" x14ac:dyDescent="0.25">
      <c r="A213" s="3">
        <v>2021</v>
      </c>
      <c r="B213" s="3" t="s">
        <v>10</v>
      </c>
      <c r="C213" s="3" t="s">
        <v>11</v>
      </c>
      <c r="D213" s="3" t="s">
        <v>47</v>
      </c>
      <c r="E213" s="3">
        <v>56738</v>
      </c>
      <c r="F213" s="3" t="s">
        <v>33</v>
      </c>
      <c r="G213" s="3">
        <v>50</v>
      </c>
      <c r="H213" s="3" t="s">
        <v>33</v>
      </c>
      <c r="I213" s="3" t="s">
        <v>18</v>
      </c>
      <c r="J213" s="7">
        <v>1</v>
      </c>
      <c r="L213" s="3">
        <v>2021</v>
      </c>
      <c r="M213" s="3" t="s">
        <v>10</v>
      </c>
      <c r="N213" s="3" t="s">
        <v>47</v>
      </c>
      <c r="O213" s="3">
        <v>56738</v>
      </c>
      <c r="P213" s="7">
        <v>1</v>
      </c>
      <c r="S213" s="3">
        <v>2021</v>
      </c>
      <c r="T213" s="3" t="s">
        <v>10</v>
      </c>
      <c r="U213" s="3" t="s">
        <v>11</v>
      </c>
      <c r="V213" s="3" t="s">
        <v>47</v>
      </c>
      <c r="W213" s="7">
        <f t="shared" si="3"/>
        <v>60000</v>
      </c>
      <c r="X213" s="3" t="s">
        <v>33</v>
      </c>
      <c r="Y213" s="3">
        <v>50</v>
      </c>
      <c r="Z213" s="3" t="s">
        <v>33</v>
      </c>
      <c r="AA213" s="3" t="s">
        <v>18</v>
      </c>
      <c r="AB213" s="7">
        <v>1</v>
      </c>
    </row>
    <row r="214" spans="1:28" ht="30" x14ac:dyDescent="0.25">
      <c r="A214" s="3">
        <v>2021</v>
      </c>
      <c r="B214" s="3" t="s">
        <v>10</v>
      </c>
      <c r="C214" s="3" t="s">
        <v>11</v>
      </c>
      <c r="D214" s="3" t="s">
        <v>37</v>
      </c>
      <c r="E214" s="3">
        <v>66022</v>
      </c>
      <c r="F214" s="3" t="s">
        <v>103</v>
      </c>
      <c r="G214" s="3">
        <v>50</v>
      </c>
      <c r="H214" s="3" t="s">
        <v>20</v>
      </c>
      <c r="I214" s="3" t="s">
        <v>18</v>
      </c>
      <c r="J214" s="7">
        <v>1</v>
      </c>
      <c r="L214" s="3">
        <v>2021</v>
      </c>
      <c r="M214" s="3" t="s">
        <v>10</v>
      </c>
      <c r="N214" s="3" t="s">
        <v>37</v>
      </c>
      <c r="O214" s="3">
        <v>66022</v>
      </c>
      <c r="P214" s="7">
        <v>1</v>
      </c>
      <c r="S214" s="3">
        <v>2021</v>
      </c>
      <c r="T214" s="3" t="s">
        <v>10</v>
      </c>
      <c r="U214" s="3" t="s">
        <v>11</v>
      </c>
      <c r="V214" s="3" t="s">
        <v>37</v>
      </c>
      <c r="W214" s="7">
        <f t="shared" si="3"/>
        <v>80000</v>
      </c>
      <c r="X214" s="3" t="s">
        <v>103</v>
      </c>
      <c r="Y214" s="3">
        <v>50</v>
      </c>
      <c r="Z214" s="3" t="s">
        <v>20</v>
      </c>
      <c r="AA214" s="3" t="s">
        <v>18</v>
      </c>
      <c r="AB214" s="7">
        <v>1</v>
      </c>
    </row>
    <row r="215" spans="1:28" ht="30" x14ac:dyDescent="0.25">
      <c r="A215" s="3">
        <v>2021</v>
      </c>
      <c r="B215" s="3" t="s">
        <v>26</v>
      </c>
      <c r="C215" s="3" t="s">
        <v>11</v>
      </c>
      <c r="D215" s="3" t="s">
        <v>19</v>
      </c>
      <c r="E215" s="3">
        <v>5882</v>
      </c>
      <c r="F215" s="3" t="s">
        <v>34</v>
      </c>
      <c r="G215" s="3">
        <v>0</v>
      </c>
      <c r="H215" s="3" t="s">
        <v>104</v>
      </c>
      <c r="I215" s="3" t="s">
        <v>14</v>
      </c>
      <c r="J215" s="7">
        <v>1</v>
      </c>
      <c r="L215" s="3">
        <v>2021</v>
      </c>
      <c r="M215" s="3" t="s">
        <v>26</v>
      </c>
      <c r="N215" s="3" t="s">
        <v>19</v>
      </c>
      <c r="O215" s="3">
        <v>5882</v>
      </c>
      <c r="P215" s="7">
        <v>1</v>
      </c>
      <c r="S215" s="3">
        <v>2021</v>
      </c>
      <c r="T215" s="3" t="s">
        <v>26</v>
      </c>
      <c r="U215" s="3" t="s">
        <v>11</v>
      </c>
      <c r="V215" s="3" t="s">
        <v>19</v>
      </c>
      <c r="W215" s="7">
        <f t="shared" si="3"/>
        <v>20000</v>
      </c>
      <c r="X215" s="3" t="s">
        <v>34</v>
      </c>
      <c r="Y215" s="3">
        <v>0</v>
      </c>
      <c r="Z215" s="3" t="s">
        <v>104</v>
      </c>
      <c r="AA215" s="3" t="s">
        <v>14</v>
      </c>
      <c r="AB215" s="7">
        <v>1</v>
      </c>
    </row>
    <row r="216" spans="1:28" ht="45" x14ac:dyDescent="0.25">
      <c r="A216" s="3">
        <v>2021</v>
      </c>
      <c r="B216" s="3" t="s">
        <v>26</v>
      </c>
      <c r="C216" s="3" t="s">
        <v>11</v>
      </c>
      <c r="D216" s="3" t="s">
        <v>24</v>
      </c>
      <c r="E216" s="3">
        <v>24823</v>
      </c>
      <c r="F216" s="3" t="s">
        <v>13</v>
      </c>
      <c r="G216" s="3">
        <v>50</v>
      </c>
      <c r="H216" s="3" t="s">
        <v>13</v>
      </c>
      <c r="I216" s="3" t="s">
        <v>21</v>
      </c>
      <c r="J216" s="7">
        <v>1</v>
      </c>
      <c r="L216" s="3">
        <v>2021</v>
      </c>
      <c r="M216" s="3" t="s">
        <v>26</v>
      </c>
      <c r="N216" s="3" t="s">
        <v>24</v>
      </c>
      <c r="O216" s="3">
        <v>24823</v>
      </c>
      <c r="P216" s="7">
        <v>1</v>
      </c>
      <c r="S216" s="3">
        <v>2021</v>
      </c>
      <c r="T216" s="3" t="s">
        <v>26</v>
      </c>
      <c r="U216" s="3" t="s">
        <v>11</v>
      </c>
      <c r="V216" s="3" t="s">
        <v>24</v>
      </c>
      <c r="W216" s="7">
        <f t="shared" si="3"/>
        <v>40000</v>
      </c>
      <c r="X216" s="3" t="s">
        <v>13</v>
      </c>
      <c r="Y216" s="3">
        <v>50</v>
      </c>
      <c r="Z216" s="3" t="s">
        <v>13</v>
      </c>
      <c r="AA216" s="3" t="s">
        <v>21</v>
      </c>
      <c r="AB216" s="7">
        <v>1</v>
      </c>
    </row>
    <row r="217" spans="1:28" ht="45" x14ac:dyDescent="0.25">
      <c r="A217" s="3">
        <v>2021</v>
      </c>
      <c r="B217" s="3" t="s">
        <v>15</v>
      </c>
      <c r="C217" s="3" t="s">
        <v>11</v>
      </c>
      <c r="D217" s="3" t="s">
        <v>83</v>
      </c>
      <c r="E217" s="3">
        <v>185000</v>
      </c>
      <c r="F217" s="3" t="s">
        <v>25</v>
      </c>
      <c r="G217" s="3">
        <v>100</v>
      </c>
      <c r="H217" s="3" t="s">
        <v>25</v>
      </c>
      <c r="I217" s="3" t="s">
        <v>14</v>
      </c>
      <c r="J217" s="7">
        <v>1</v>
      </c>
      <c r="L217" s="3">
        <v>2021</v>
      </c>
      <c r="M217" s="3" t="s">
        <v>15</v>
      </c>
      <c r="N217" s="3" t="s">
        <v>83</v>
      </c>
      <c r="O217" s="3">
        <v>185000</v>
      </c>
      <c r="P217" s="7">
        <v>1</v>
      </c>
      <c r="S217" s="3">
        <v>2021</v>
      </c>
      <c r="T217" s="3" t="s">
        <v>15</v>
      </c>
      <c r="U217" s="3" t="s">
        <v>11</v>
      </c>
      <c r="V217" s="3" t="s">
        <v>83</v>
      </c>
      <c r="W217" s="7">
        <f t="shared" si="3"/>
        <v>200000</v>
      </c>
      <c r="X217" s="3" t="s">
        <v>25</v>
      </c>
      <c r="Y217" s="3">
        <v>100</v>
      </c>
      <c r="Z217" s="3" t="s">
        <v>25</v>
      </c>
      <c r="AA217" s="3" t="s">
        <v>14</v>
      </c>
      <c r="AB217" s="7">
        <v>1</v>
      </c>
    </row>
    <row r="218" spans="1:28" ht="45" x14ac:dyDescent="0.25">
      <c r="A218" s="3">
        <v>2021</v>
      </c>
      <c r="B218" s="3" t="s">
        <v>26</v>
      </c>
      <c r="C218" s="3" t="s">
        <v>40</v>
      </c>
      <c r="D218" s="3" t="s">
        <v>62</v>
      </c>
      <c r="E218" s="3">
        <v>28609</v>
      </c>
      <c r="F218" s="3" t="s">
        <v>60</v>
      </c>
      <c r="G218" s="3">
        <v>50</v>
      </c>
      <c r="H218" s="3" t="s">
        <v>60</v>
      </c>
      <c r="I218" s="3" t="s">
        <v>18</v>
      </c>
      <c r="J218" s="7">
        <v>1</v>
      </c>
      <c r="L218" s="3">
        <v>2021</v>
      </c>
      <c r="M218" s="3" t="s">
        <v>26</v>
      </c>
      <c r="N218" s="3" t="s">
        <v>62</v>
      </c>
      <c r="O218" s="3">
        <v>28609</v>
      </c>
      <c r="P218" s="7">
        <v>1</v>
      </c>
      <c r="S218" s="3">
        <v>2021</v>
      </c>
      <c r="T218" s="3" t="s">
        <v>26</v>
      </c>
      <c r="U218" s="3" t="s">
        <v>40</v>
      </c>
      <c r="V218" s="3" t="s">
        <v>62</v>
      </c>
      <c r="W218" s="7">
        <f t="shared" si="3"/>
        <v>40000</v>
      </c>
      <c r="X218" s="3" t="s">
        <v>60</v>
      </c>
      <c r="Y218" s="3">
        <v>50</v>
      </c>
      <c r="Z218" s="3" t="s">
        <v>60</v>
      </c>
      <c r="AA218" s="3" t="s">
        <v>18</v>
      </c>
      <c r="AB218" s="7">
        <v>1</v>
      </c>
    </row>
    <row r="219" spans="1:28" ht="30" x14ac:dyDescent="0.25">
      <c r="A219" s="3">
        <v>2021</v>
      </c>
      <c r="B219" s="3" t="s">
        <v>10</v>
      </c>
      <c r="C219" s="3" t="s">
        <v>11</v>
      </c>
      <c r="D219" s="3" t="s">
        <v>12</v>
      </c>
      <c r="E219" s="3">
        <v>90734</v>
      </c>
      <c r="F219" s="3" t="s">
        <v>13</v>
      </c>
      <c r="G219" s="3">
        <v>50</v>
      </c>
      <c r="H219" s="3" t="s">
        <v>13</v>
      </c>
      <c r="I219" s="3" t="s">
        <v>14</v>
      </c>
      <c r="J219" s="7">
        <v>1</v>
      </c>
      <c r="L219" s="3">
        <v>2021</v>
      </c>
      <c r="M219" s="3" t="s">
        <v>10</v>
      </c>
      <c r="N219" s="3" t="s">
        <v>12</v>
      </c>
      <c r="O219" s="3">
        <v>90734</v>
      </c>
      <c r="P219" s="7">
        <v>1</v>
      </c>
      <c r="S219" s="3">
        <v>2021</v>
      </c>
      <c r="T219" s="3" t="s">
        <v>10</v>
      </c>
      <c r="U219" s="3" t="s">
        <v>11</v>
      </c>
      <c r="V219" s="3" t="s">
        <v>12</v>
      </c>
      <c r="W219" s="7">
        <f t="shared" si="3"/>
        <v>100000</v>
      </c>
      <c r="X219" s="3" t="s">
        <v>13</v>
      </c>
      <c r="Y219" s="3">
        <v>50</v>
      </c>
      <c r="Z219" s="3" t="s">
        <v>13</v>
      </c>
      <c r="AA219" s="3" t="s">
        <v>14</v>
      </c>
      <c r="AB219" s="7">
        <v>1</v>
      </c>
    </row>
    <row r="220" spans="1:28" ht="45" x14ac:dyDescent="0.25">
      <c r="A220" s="3">
        <v>2021</v>
      </c>
      <c r="B220" s="3" t="s">
        <v>10</v>
      </c>
      <c r="C220" s="3" t="s">
        <v>11</v>
      </c>
      <c r="D220" s="3" t="s">
        <v>24</v>
      </c>
      <c r="E220" s="3">
        <v>88654</v>
      </c>
      <c r="F220" s="3" t="s">
        <v>88</v>
      </c>
      <c r="G220" s="3">
        <v>100</v>
      </c>
      <c r="H220" s="3" t="s">
        <v>88</v>
      </c>
      <c r="I220" s="3" t="s">
        <v>21</v>
      </c>
      <c r="J220" s="7">
        <v>1</v>
      </c>
      <c r="L220" s="3">
        <v>2021</v>
      </c>
      <c r="M220" s="3" t="s">
        <v>10</v>
      </c>
      <c r="N220" s="3" t="s">
        <v>24</v>
      </c>
      <c r="O220" s="3">
        <v>88654</v>
      </c>
      <c r="P220" s="7">
        <v>1</v>
      </c>
      <c r="S220" s="3">
        <v>2021</v>
      </c>
      <c r="T220" s="3" t="s">
        <v>10</v>
      </c>
      <c r="U220" s="3" t="s">
        <v>11</v>
      </c>
      <c r="V220" s="3" t="s">
        <v>24</v>
      </c>
      <c r="W220" s="7">
        <f t="shared" si="3"/>
        <v>100000</v>
      </c>
      <c r="X220" s="3" t="s">
        <v>88</v>
      </c>
      <c r="Y220" s="3">
        <v>100</v>
      </c>
      <c r="Z220" s="3" t="s">
        <v>88</v>
      </c>
      <c r="AA220" s="3" t="s">
        <v>21</v>
      </c>
      <c r="AB220" s="7">
        <v>1</v>
      </c>
    </row>
    <row r="221" spans="1:28" ht="45" x14ac:dyDescent="0.25">
      <c r="A221" s="3">
        <v>2021</v>
      </c>
      <c r="B221" s="3" t="s">
        <v>15</v>
      </c>
      <c r="C221" s="3" t="s">
        <v>11</v>
      </c>
      <c r="D221" s="3" t="s">
        <v>91</v>
      </c>
      <c r="E221" s="3">
        <v>140000</v>
      </c>
      <c r="F221" s="3" t="s">
        <v>25</v>
      </c>
      <c r="G221" s="3">
        <v>100</v>
      </c>
      <c r="H221" s="3" t="s">
        <v>25</v>
      </c>
      <c r="I221" s="3" t="s">
        <v>14</v>
      </c>
      <c r="J221" s="7">
        <v>1</v>
      </c>
      <c r="L221" s="3">
        <v>2021</v>
      </c>
      <c r="M221" s="3" t="s">
        <v>15</v>
      </c>
      <c r="N221" s="3" t="s">
        <v>91</v>
      </c>
      <c r="O221" s="3">
        <v>140000</v>
      </c>
      <c r="P221" s="7">
        <v>1</v>
      </c>
      <c r="S221" s="3">
        <v>2021</v>
      </c>
      <c r="T221" s="3" t="s">
        <v>15</v>
      </c>
      <c r="U221" s="3" t="s">
        <v>11</v>
      </c>
      <c r="V221" s="3" t="s">
        <v>91</v>
      </c>
      <c r="W221" s="7">
        <f t="shared" si="3"/>
        <v>140000</v>
      </c>
      <c r="X221" s="3" t="s">
        <v>25</v>
      </c>
      <c r="Y221" s="3">
        <v>100</v>
      </c>
      <c r="Z221" s="3" t="s">
        <v>25</v>
      </c>
      <c r="AA221" s="3" t="s">
        <v>14</v>
      </c>
      <c r="AB221" s="7">
        <v>1</v>
      </c>
    </row>
    <row r="222" spans="1:28" ht="45" x14ac:dyDescent="0.25">
      <c r="A222" s="3">
        <v>2021</v>
      </c>
      <c r="B222" s="3" t="s">
        <v>10</v>
      </c>
      <c r="C222" s="3" t="s">
        <v>11</v>
      </c>
      <c r="D222" s="3" t="s">
        <v>24</v>
      </c>
      <c r="E222" s="3">
        <v>46597</v>
      </c>
      <c r="F222" s="3" t="s">
        <v>38</v>
      </c>
      <c r="G222" s="3">
        <v>100</v>
      </c>
      <c r="H222" s="3" t="s">
        <v>38</v>
      </c>
      <c r="I222" s="3" t="s">
        <v>14</v>
      </c>
      <c r="J222" s="7">
        <v>1</v>
      </c>
      <c r="L222" s="3">
        <v>2021</v>
      </c>
      <c r="M222" s="3" t="s">
        <v>10</v>
      </c>
      <c r="N222" s="3" t="s">
        <v>24</v>
      </c>
      <c r="O222" s="3">
        <v>46597</v>
      </c>
      <c r="P222" s="7">
        <v>1</v>
      </c>
      <c r="S222" s="3">
        <v>2021</v>
      </c>
      <c r="T222" s="3" t="s">
        <v>10</v>
      </c>
      <c r="U222" s="3" t="s">
        <v>11</v>
      </c>
      <c r="V222" s="3" t="s">
        <v>24</v>
      </c>
      <c r="W222" s="7">
        <f t="shared" si="3"/>
        <v>60000</v>
      </c>
      <c r="X222" s="3" t="s">
        <v>38</v>
      </c>
      <c r="Y222" s="3">
        <v>100</v>
      </c>
      <c r="Z222" s="3" t="s">
        <v>38</v>
      </c>
      <c r="AA222" s="3" t="s">
        <v>14</v>
      </c>
      <c r="AB222" s="7">
        <v>1</v>
      </c>
    </row>
    <row r="223" spans="1:28" ht="30" x14ac:dyDescent="0.25">
      <c r="A223" s="3">
        <v>2021</v>
      </c>
      <c r="B223" s="3" t="s">
        <v>10</v>
      </c>
      <c r="C223" s="3" t="s">
        <v>11</v>
      </c>
      <c r="D223" s="3" t="s">
        <v>12</v>
      </c>
      <c r="E223" s="3">
        <v>116914</v>
      </c>
      <c r="F223" s="3" t="s">
        <v>20</v>
      </c>
      <c r="G223" s="3">
        <v>50</v>
      </c>
      <c r="H223" s="3" t="s">
        <v>20</v>
      </c>
      <c r="I223" s="3" t="s">
        <v>14</v>
      </c>
      <c r="J223" s="7">
        <v>1</v>
      </c>
      <c r="L223" s="3">
        <v>2021</v>
      </c>
      <c r="M223" s="3" t="s">
        <v>10</v>
      </c>
      <c r="N223" s="3" t="s">
        <v>12</v>
      </c>
      <c r="O223" s="3">
        <v>116914</v>
      </c>
      <c r="P223" s="7">
        <v>1</v>
      </c>
      <c r="S223" s="3">
        <v>2021</v>
      </c>
      <c r="T223" s="3" t="s">
        <v>10</v>
      </c>
      <c r="U223" s="3" t="s">
        <v>11</v>
      </c>
      <c r="V223" s="3" t="s">
        <v>12</v>
      </c>
      <c r="W223" s="7">
        <f t="shared" si="3"/>
        <v>120000</v>
      </c>
      <c r="X223" s="3" t="s">
        <v>20</v>
      </c>
      <c r="Y223" s="3">
        <v>50</v>
      </c>
      <c r="Z223" s="3" t="s">
        <v>20</v>
      </c>
      <c r="AA223" s="3" t="s">
        <v>14</v>
      </c>
      <c r="AB223" s="7">
        <v>1</v>
      </c>
    </row>
    <row r="224" spans="1:28" ht="30" x14ac:dyDescent="0.25">
      <c r="A224" s="3">
        <v>2021</v>
      </c>
      <c r="B224" s="3" t="s">
        <v>10</v>
      </c>
      <c r="C224" s="3" t="s">
        <v>11</v>
      </c>
      <c r="D224" s="3" t="s">
        <v>12</v>
      </c>
      <c r="E224" s="3">
        <v>33808</v>
      </c>
      <c r="F224" s="3" t="s">
        <v>34</v>
      </c>
      <c r="G224" s="3">
        <v>0</v>
      </c>
      <c r="H224" s="3" t="s">
        <v>34</v>
      </c>
      <c r="I224" s="3" t="s">
        <v>21</v>
      </c>
      <c r="J224" s="7">
        <v>1</v>
      </c>
      <c r="L224" s="3">
        <v>2021</v>
      </c>
      <c r="M224" s="3" t="s">
        <v>10</v>
      </c>
      <c r="N224" s="3" t="s">
        <v>12</v>
      </c>
      <c r="O224" s="3">
        <v>33808</v>
      </c>
      <c r="P224" s="7">
        <v>1</v>
      </c>
      <c r="S224" s="3">
        <v>2021</v>
      </c>
      <c r="T224" s="3" t="s">
        <v>10</v>
      </c>
      <c r="U224" s="3" t="s">
        <v>11</v>
      </c>
      <c r="V224" s="3" t="s">
        <v>12</v>
      </c>
      <c r="W224" s="7">
        <f t="shared" si="3"/>
        <v>40000</v>
      </c>
      <c r="X224" s="3" t="s">
        <v>34</v>
      </c>
      <c r="Y224" s="3">
        <v>0</v>
      </c>
      <c r="Z224" s="3" t="s">
        <v>34</v>
      </c>
      <c r="AA224" s="3" t="s">
        <v>21</v>
      </c>
      <c r="AB224" s="7">
        <v>1</v>
      </c>
    </row>
    <row r="225" spans="1:28" ht="30" x14ac:dyDescent="0.25">
      <c r="A225" s="3">
        <v>2021</v>
      </c>
      <c r="B225" s="3" t="s">
        <v>10</v>
      </c>
      <c r="C225" s="3" t="s">
        <v>11</v>
      </c>
      <c r="D225" s="3" t="s">
        <v>12</v>
      </c>
      <c r="E225" s="3">
        <v>56256</v>
      </c>
      <c r="F225" s="3" t="s">
        <v>20</v>
      </c>
      <c r="G225" s="3">
        <v>50</v>
      </c>
      <c r="H225" s="3" t="s">
        <v>20</v>
      </c>
      <c r="I225" s="3" t="s">
        <v>14</v>
      </c>
      <c r="J225" s="7">
        <v>1</v>
      </c>
      <c r="L225" s="3">
        <v>2021</v>
      </c>
      <c r="M225" s="3" t="s">
        <v>10</v>
      </c>
      <c r="N225" s="3" t="s">
        <v>12</v>
      </c>
      <c r="O225" s="3">
        <v>56256</v>
      </c>
      <c r="P225" s="7">
        <v>1</v>
      </c>
      <c r="S225" s="3">
        <v>2021</v>
      </c>
      <c r="T225" s="3" t="s">
        <v>10</v>
      </c>
      <c r="U225" s="3" t="s">
        <v>11</v>
      </c>
      <c r="V225" s="3" t="s">
        <v>12</v>
      </c>
      <c r="W225" s="7">
        <f t="shared" si="3"/>
        <v>60000</v>
      </c>
      <c r="X225" s="3" t="s">
        <v>20</v>
      </c>
      <c r="Y225" s="3">
        <v>50</v>
      </c>
      <c r="Z225" s="3" t="s">
        <v>20</v>
      </c>
      <c r="AA225" s="3" t="s">
        <v>14</v>
      </c>
      <c r="AB225" s="7">
        <v>1</v>
      </c>
    </row>
    <row r="226" spans="1:28" ht="45" x14ac:dyDescent="0.25">
      <c r="A226" s="3">
        <v>2021</v>
      </c>
      <c r="B226" s="3" t="s">
        <v>15</v>
      </c>
      <c r="C226" s="3" t="s">
        <v>11</v>
      </c>
      <c r="D226" s="3" t="s">
        <v>16</v>
      </c>
      <c r="E226" s="3">
        <v>225000</v>
      </c>
      <c r="F226" s="3" t="s">
        <v>25</v>
      </c>
      <c r="G226" s="3">
        <v>100</v>
      </c>
      <c r="H226" s="3" t="s">
        <v>52</v>
      </c>
      <c r="I226" s="3" t="s">
        <v>14</v>
      </c>
      <c r="J226" s="7">
        <v>1</v>
      </c>
      <c r="L226" s="3">
        <v>2021</v>
      </c>
      <c r="M226" s="3" t="s">
        <v>15</v>
      </c>
      <c r="N226" s="3" t="s">
        <v>16</v>
      </c>
      <c r="O226" s="3">
        <v>225000</v>
      </c>
      <c r="P226" s="7">
        <v>1</v>
      </c>
      <c r="S226" s="3">
        <v>2021</v>
      </c>
      <c r="T226" s="3" t="s">
        <v>15</v>
      </c>
      <c r="U226" s="3" t="s">
        <v>11</v>
      </c>
      <c r="V226" s="3" t="s">
        <v>16</v>
      </c>
      <c r="W226" s="7">
        <f t="shared" si="3"/>
        <v>240000</v>
      </c>
      <c r="X226" s="3" t="s">
        <v>25</v>
      </c>
      <c r="Y226" s="3">
        <v>100</v>
      </c>
      <c r="Z226" s="3" t="s">
        <v>52</v>
      </c>
      <c r="AA226" s="3" t="s">
        <v>14</v>
      </c>
      <c r="AB226" s="7">
        <v>1</v>
      </c>
    </row>
    <row r="227" spans="1:28" ht="45" x14ac:dyDescent="0.25">
      <c r="A227" s="3">
        <v>2021</v>
      </c>
      <c r="B227" s="3" t="s">
        <v>45</v>
      </c>
      <c r="C227" s="3" t="s">
        <v>50</v>
      </c>
      <c r="D227" s="3" t="s">
        <v>64</v>
      </c>
      <c r="E227" s="3">
        <v>416000</v>
      </c>
      <c r="F227" s="3" t="s">
        <v>25</v>
      </c>
      <c r="G227" s="3">
        <v>100</v>
      </c>
      <c r="H227" s="3" t="s">
        <v>25</v>
      </c>
      <c r="I227" s="3" t="s">
        <v>18</v>
      </c>
      <c r="J227" s="7">
        <v>1</v>
      </c>
      <c r="L227" s="3">
        <v>2021</v>
      </c>
      <c r="M227" s="3" t="s">
        <v>45</v>
      </c>
      <c r="N227" s="3" t="s">
        <v>64</v>
      </c>
      <c r="O227" s="3">
        <v>416000</v>
      </c>
      <c r="P227" s="7">
        <v>1</v>
      </c>
      <c r="S227" s="3">
        <v>2021</v>
      </c>
      <c r="T227" s="3" t="s">
        <v>45</v>
      </c>
      <c r="U227" s="3" t="s">
        <v>50</v>
      </c>
      <c r="V227" s="3" t="s">
        <v>64</v>
      </c>
      <c r="W227" s="7">
        <f t="shared" si="3"/>
        <v>420000</v>
      </c>
      <c r="X227" s="3" t="s">
        <v>25</v>
      </c>
      <c r="Y227" s="3">
        <v>100</v>
      </c>
      <c r="Z227" s="3" t="s">
        <v>25</v>
      </c>
      <c r="AA227" s="3" t="s">
        <v>18</v>
      </c>
      <c r="AB227" s="7">
        <v>1</v>
      </c>
    </row>
    <row r="228" spans="1:28" ht="30" x14ac:dyDescent="0.25">
      <c r="A228" s="3">
        <v>2021</v>
      </c>
      <c r="B228" s="3" t="s">
        <v>15</v>
      </c>
      <c r="C228" s="3" t="s">
        <v>11</v>
      </c>
      <c r="D228" s="3" t="s">
        <v>12</v>
      </c>
      <c r="E228" s="3">
        <v>87738</v>
      </c>
      <c r="F228" s="3" t="s">
        <v>52</v>
      </c>
      <c r="G228" s="3">
        <v>100</v>
      </c>
      <c r="H228" s="3" t="s">
        <v>52</v>
      </c>
      <c r="I228" s="3" t="s">
        <v>18</v>
      </c>
      <c r="J228" s="7">
        <v>1</v>
      </c>
      <c r="L228" s="3">
        <v>2021</v>
      </c>
      <c r="M228" s="3" t="s">
        <v>15</v>
      </c>
      <c r="N228" s="3" t="s">
        <v>12</v>
      </c>
      <c r="O228" s="3">
        <v>87738</v>
      </c>
      <c r="P228" s="7">
        <v>1</v>
      </c>
      <c r="S228" s="3">
        <v>2021</v>
      </c>
      <c r="T228" s="3" t="s">
        <v>15</v>
      </c>
      <c r="U228" s="3" t="s">
        <v>11</v>
      </c>
      <c r="V228" s="3" t="s">
        <v>12</v>
      </c>
      <c r="W228" s="7">
        <f t="shared" si="3"/>
        <v>100000</v>
      </c>
      <c r="X228" s="3" t="s">
        <v>52</v>
      </c>
      <c r="Y228" s="3">
        <v>100</v>
      </c>
      <c r="Z228" s="3" t="s">
        <v>52</v>
      </c>
      <c r="AA228" s="3" t="s">
        <v>18</v>
      </c>
      <c r="AB228" s="7">
        <v>1</v>
      </c>
    </row>
    <row r="229" spans="1:28" ht="30" x14ac:dyDescent="0.25">
      <c r="A229" s="3">
        <v>2021</v>
      </c>
      <c r="B229" s="3" t="s">
        <v>10</v>
      </c>
      <c r="C229" s="3" t="s">
        <v>11</v>
      </c>
      <c r="D229" s="3" t="s">
        <v>12</v>
      </c>
      <c r="E229" s="3">
        <v>88654</v>
      </c>
      <c r="F229" s="3" t="s">
        <v>13</v>
      </c>
      <c r="G229" s="3">
        <v>50</v>
      </c>
      <c r="H229" s="3" t="s">
        <v>13</v>
      </c>
      <c r="I229" s="3" t="s">
        <v>14</v>
      </c>
      <c r="J229" s="7">
        <v>1</v>
      </c>
      <c r="L229" s="3">
        <v>2021</v>
      </c>
      <c r="M229" s="3" t="s">
        <v>10</v>
      </c>
      <c r="N229" s="3" t="s">
        <v>12</v>
      </c>
      <c r="O229" s="3">
        <v>88654</v>
      </c>
      <c r="P229" s="7">
        <v>1</v>
      </c>
      <c r="S229" s="3">
        <v>2021</v>
      </c>
      <c r="T229" s="3" t="s">
        <v>10</v>
      </c>
      <c r="U229" s="3" t="s">
        <v>11</v>
      </c>
      <c r="V229" s="3" t="s">
        <v>12</v>
      </c>
      <c r="W229" s="7">
        <f t="shared" si="3"/>
        <v>100000</v>
      </c>
      <c r="X229" s="3" t="s">
        <v>13</v>
      </c>
      <c r="Y229" s="3">
        <v>50</v>
      </c>
      <c r="Z229" s="3" t="s">
        <v>13</v>
      </c>
      <c r="AA229" s="3" t="s">
        <v>14</v>
      </c>
      <c r="AB229" s="7">
        <v>1</v>
      </c>
    </row>
    <row r="230" spans="1:28" ht="30" x14ac:dyDescent="0.25">
      <c r="A230" s="3">
        <v>2021</v>
      </c>
      <c r="B230" s="3" t="s">
        <v>15</v>
      </c>
      <c r="C230" s="3" t="s">
        <v>11</v>
      </c>
      <c r="D230" s="3" t="s">
        <v>12</v>
      </c>
      <c r="E230" s="3">
        <v>135000</v>
      </c>
      <c r="F230" s="3" t="s">
        <v>25</v>
      </c>
      <c r="G230" s="3">
        <v>0</v>
      </c>
      <c r="H230" s="3" t="s">
        <v>25</v>
      </c>
      <c r="I230" s="3" t="s">
        <v>14</v>
      </c>
      <c r="J230" s="7">
        <v>1</v>
      </c>
      <c r="L230" s="3">
        <v>2021</v>
      </c>
      <c r="M230" s="3" t="s">
        <v>15</v>
      </c>
      <c r="N230" s="3" t="s">
        <v>12</v>
      </c>
      <c r="O230" s="3">
        <v>135000</v>
      </c>
      <c r="P230" s="7">
        <v>1</v>
      </c>
      <c r="S230" s="3">
        <v>2021</v>
      </c>
      <c r="T230" s="3" t="s">
        <v>15</v>
      </c>
      <c r="U230" s="3" t="s">
        <v>11</v>
      </c>
      <c r="V230" s="3" t="s">
        <v>12</v>
      </c>
      <c r="W230" s="7">
        <f t="shared" si="3"/>
        <v>140000</v>
      </c>
      <c r="X230" s="3" t="s">
        <v>25</v>
      </c>
      <c r="Y230" s="3">
        <v>0</v>
      </c>
      <c r="Z230" s="3" t="s">
        <v>25</v>
      </c>
      <c r="AA230" s="3" t="s">
        <v>14</v>
      </c>
      <c r="AB230" s="7">
        <v>1</v>
      </c>
    </row>
    <row r="231" spans="1:28" ht="30" x14ac:dyDescent="0.25">
      <c r="A231" s="3">
        <v>2021</v>
      </c>
      <c r="B231" s="3" t="s">
        <v>15</v>
      </c>
      <c r="C231" s="3" t="s">
        <v>11</v>
      </c>
      <c r="D231" s="3" t="s">
        <v>27</v>
      </c>
      <c r="E231" s="3">
        <v>71786</v>
      </c>
      <c r="F231" s="3" t="s">
        <v>52</v>
      </c>
      <c r="G231" s="3">
        <v>100</v>
      </c>
      <c r="H231" s="3" t="s">
        <v>52</v>
      </c>
      <c r="I231" s="3" t="s">
        <v>21</v>
      </c>
      <c r="J231" s="7">
        <v>1</v>
      </c>
      <c r="L231" s="3">
        <v>2021</v>
      </c>
      <c r="M231" s="3" t="s">
        <v>15</v>
      </c>
      <c r="N231" s="3" t="s">
        <v>27</v>
      </c>
      <c r="O231" s="3">
        <v>71786</v>
      </c>
      <c r="P231" s="7">
        <v>1</v>
      </c>
      <c r="S231" s="3">
        <v>2021</v>
      </c>
      <c r="T231" s="3" t="s">
        <v>15</v>
      </c>
      <c r="U231" s="3" t="s">
        <v>11</v>
      </c>
      <c r="V231" s="3" t="s">
        <v>27</v>
      </c>
      <c r="W231" s="7">
        <f t="shared" si="3"/>
        <v>80000</v>
      </c>
      <c r="X231" s="3" t="s">
        <v>52</v>
      </c>
      <c r="Y231" s="3">
        <v>100</v>
      </c>
      <c r="Z231" s="3" t="s">
        <v>52</v>
      </c>
      <c r="AA231" s="3" t="s">
        <v>21</v>
      </c>
      <c r="AB231" s="7">
        <v>1</v>
      </c>
    </row>
    <row r="232" spans="1:28" ht="30" x14ac:dyDescent="0.25">
      <c r="A232" s="3">
        <v>2021</v>
      </c>
      <c r="B232" s="3" t="s">
        <v>26</v>
      </c>
      <c r="C232" s="3" t="s">
        <v>11</v>
      </c>
      <c r="D232" s="3" t="s">
        <v>19</v>
      </c>
      <c r="E232" s="3">
        <v>16228</v>
      </c>
      <c r="F232" s="3" t="s">
        <v>34</v>
      </c>
      <c r="G232" s="3">
        <v>100</v>
      </c>
      <c r="H232" s="3" t="s">
        <v>34</v>
      </c>
      <c r="I232" s="3" t="s">
        <v>14</v>
      </c>
      <c r="J232" s="7">
        <v>1</v>
      </c>
      <c r="L232" s="3">
        <v>2021</v>
      </c>
      <c r="M232" s="3" t="s">
        <v>26</v>
      </c>
      <c r="N232" s="3" t="s">
        <v>19</v>
      </c>
      <c r="O232" s="3">
        <v>16228</v>
      </c>
      <c r="P232" s="7">
        <v>1</v>
      </c>
      <c r="S232" s="3">
        <v>2021</v>
      </c>
      <c r="T232" s="3" t="s">
        <v>26</v>
      </c>
      <c r="U232" s="3" t="s">
        <v>11</v>
      </c>
      <c r="V232" s="3" t="s">
        <v>19</v>
      </c>
      <c r="W232" s="7">
        <f t="shared" si="3"/>
        <v>20000</v>
      </c>
      <c r="X232" s="3" t="s">
        <v>34</v>
      </c>
      <c r="Y232" s="3">
        <v>100</v>
      </c>
      <c r="Z232" s="3" t="s">
        <v>34</v>
      </c>
      <c r="AA232" s="3" t="s">
        <v>14</v>
      </c>
      <c r="AB232" s="7">
        <v>1</v>
      </c>
    </row>
    <row r="233" spans="1:28" ht="45" x14ac:dyDescent="0.25">
      <c r="A233" s="3">
        <v>2021</v>
      </c>
      <c r="B233" s="3" t="s">
        <v>15</v>
      </c>
      <c r="C233" s="3" t="s">
        <v>11</v>
      </c>
      <c r="D233" s="3" t="s">
        <v>24</v>
      </c>
      <c r="E233" s="3">
        <v>256000</v>
      </c>
      <c r="F233" s="3" t="s">
        <v>25</v>
      </c>
      <c r="G233" s="3">
        <v>100</v>
      </c>
      <c r="H233" s="3" t="s">
        <v>25</v>
      </c>
      <c r="I233" s="3" t="s">
        <v>18</v>
      </c>
      <c r="J233" s="7">
        <v>1</v>
      </c>
      <c r="L233" s="3">
        <v>2021</v>
      </c>
      <c r="M233" s="3" t="s">
        <v>15</v>
      </c>
      <c r="N233" s="3" t="s">
        <v>24</v>
      </c>
      <c r="O233" s="3">
        <v>256000</v>
      </c>
      <c r="P233" s="7">
        <v>1</v>
      </c>
      <c r="S233" s="3">
        <v>2021</v>
      </c>
      <c r="T233" s="3" t="s">
        <v>15</v>
      </c>
      <c r="U233" s="3" t="s">
        <v>11</v>
      </c>
      <c r="V233" s="3" t="s">
        <v>24</v>
      </c>
      <c r="W233" s="7">
        <f t="shared" si="3"/>
        <v>260000</v>
      </c>
      <c r="X233" s="3" t="s">
        <v>25</v>
      </c>
      <c r="Y233" s="3">
        <v>100</v>
      </c>
      <c r="Z233" s="3" t="s">
        <v>25</v>
      </c>
      <c r="AA233" s="3" t="s">
        <v>18</v>
      </c>
      <c r="AB233" s="7">
        <v>1</v>
      </c>
    </row>
    <row r="234" spans="1:28" ht="60" x14ac:dyDescent="0.25">
      <c r="A234" s="3">
        <v>2021</v>
      </c>
      <c r="B234" s="3" t="s">
        <v>15</v>
      </c>
      <c r="C234" s="3" t="s">
        <v>11</v>
      </c>
      <c r="D234" s="3" t="s">
        <v>80</v>
      </c>
      <c r="E234" s="3">
        <v>200000</v>
      </c>
      <c r="F234" s="3" t="s">
        <v>25</v>
      </c>
      <c r="G234" s="3">
        <v>100</v>
      </c>
      <c r="H234" s="3" t="s">
        <v>25</v>
      </c>
      <c r="I234" s="3" t="s">
        <v>14</v>
      </c>
      <c r="J234" s="7">
        <v>1</v>
      </c>
      <c r="L234" s="3">
        <v>2021</v>
      </c>
      <c r="M234" s="3" t="s">
        <v>15</v>
      </c>
      <c r="N234" s="3" t="s">
        <v>80</v>
      </c>
      <c r="O234" s="3">
        <v>200000</v>
      </c>
      <c r="P234" s="7">
        <v>1</v>
      </c>
      <c r="S234" s="3">
        <v>2021</v>
      </c>
      <c r="T234" s="3" t="s">
        <v>15</v>
      </c>
      <c r="U234" s="3" t="s">
        <v>11</v>
      </c>
      <c r="V234" s="3" t="s">
        <v>80</v>
      </c>
      <c r="W234" s="7">
        <f t="shared" si="3"/>
        <v>200000</v>
      </c>
      <c r="X234" s="3" t="s">
        <v>25</v>
      </c>
      <c r="Y234" s="3">
        <v>100</v>
      </c>
      <c r="Z234" s="3" t="s">
        <v>25</v>
      </c>
      <c r="AA234" s="3" t="s">
        <v>14</v>
      </c>
      <c r="AB234" s="7">
        <v>1</v>
      </c>
    </row>
    <row r="235" spans="1:28" ht="30" x14ac:dyDescent="0.25">
      <c r="A235" s="3">
        <v>2021</v>
      </c>
      <c r="B235" s="3" t="s">
        <v>15</v>
      </c>
      <c r="C235" s="3" t="s">
        <v>11</v>
      </c>
      <c r="D235" s="3" t="s">
        <v>27</v>
      </c>
      <c r="E235" s="3">
        <v>200000</v>
      </c>
      <c r="F235" s="3" t="s">
        <v>25</v>
      </c>
      <c r="G235" s="3">
        <v>100</v>
      </c>
      <c r="H235" s="3" t="s">
        <v>25</v>
      </c>
      <c r="I235" s="3" t="s">
        <v>14</v>
      </c>
      <c r="J235" s="7">
        <v>1</v>
      </c>
      <c r="L235" s="3">
        <v>2021</v>
      </c>
      <c r="M235" s="3" t="s">
        <v>15</v>
      </c>
      <c r="N235" s="3" t="s">
        <v>27</v>
      </c>
      <c r="O235" s="3">
        <v>200000</v>
      </c>
      <c r="P235" s="7">
        <v>1</v>
      </c>
      <c r="S235" s="3">
        <v>2021</v>
      </c>
      <c r="T235" s="3" t="s">
        <v>15</v>
      </c>
      <c r="U235" s="3" t="s">
        <v>11</v>
      </c>
      <c r="V235" s="3" t="s">
        <v>27</v>
      </c>
      <c r="W235" s="7">
        <f t="shared" si="3"/>
        <v>200000</v>
      </c>
      <c r="X235" s="3" t="s">
        <v>25</v>
      </c>
      <c r="Y235" s="3">
        <v>100</v>
      </c>
      <c r="Z235" s="3" t="s">
        <v>25</v>
      </c>
      <c r="AA235" s="3" t="s">
        <v>14</v>
      </c>
      <c r="AB235" s="7">
        <v>1</v>
      </c>
    </row>
    <row r="236" spans="1:28" ht="30" x14ac:dyDescent="0.25">
      <c r="A236" s="3">
        <v>2021</v>
      </c>
      <c r="B236" s="3" t="s">
        <v>10</v>
      </c>
      <c r="C236" s="3" t="s">
        <v>11</v>
      </c>
      <c r="D236" s="3" t="s">
        <v>95</v>
      </c>
      <c r="E236" s="3">
        <v>180000</v>
      </c>
      <c r="F236" s="3" t="s">
        <v>25</v>
      </c>
      <c r="G236" s="3">
        <v>100</v>
      </c>
      <c r="H236" s="3" t="s">
        <v>25</v>
      </c>
      <c r="I236" s="3" t="s">
        <v>14</v>
      </c>
      <c r="J236" s="7">
        <v>1</v>
      </c>
      <c r="L236" s="3">
        <v>2021</v>
      </c>
      <c r="M236" s="3" t="s">
        <v>10</v>
      </c>
      <c r="N236" s="3" t="s">
        <v>95</v>
      </c>
      <c r="O236" s="3">
        <v>180000</v>
      </c>
      <c r="P236" s="7">
        <v>1</v>
      </c>
      <c r="S236" s="3">
        <v>2021</v>
      </c>
      <c r="T236" s="3" t="s">
        <v>10</v>
      </c>
      <c r="U236" s="3" t="s">
        <v>11</v>
      </c>
      <c r="V236" s="3" t="s">
        <v>95</v>
      </c>
      <c r="W236" s="7">
        <f t="shared" si="3"/>
        <v>180000</v>
      </c>
      <c r="X236" s="3" t="s">
        <v>25</v>
      </c>
      <c r="Y236" s="3">
        <v>100</v>
      </c>
      <c r="Z236" s="3" t="s">
        <v>25</v>
      </c>
      <c r="AA236" s="3" t="s">
        <v>14</v>
      </c>
      <c r="AB236" s="7">
        <v>1</v>
      </c>
    </row>
    <row r="237" spans="1:28" ht="45" x14ac:dyDescent="0.25">
      <c r="A237" s="3">
        <v>2021</v>
      </c>
      <c r="B237" s="3" t="s">
        <v>10</v>
      </c>
      <c r="C237" s="3" t="s">
        <v>11</v>
      </c>
      <c r="D237" s="3" t="s">
        <v>92</v>
      </c>
      <c r="E237" s="3">
        <v>110000</v>
      </c>
      <c r="F237" s="3" t="s">
        <v>25</v>
      </c>
      <c r="G237" s="3">
        <v>0</v>
      </c>
      <c r="H237" s="3" t="s">
        <v>25</v>
      </c>
      <c r="I237" s="3" t="s">
        <v>18</v>
      </c>
      <c r="J237" s="7">
        <v>1</v>
      </c>
      <c r="L237" s="3">
        <v>2021</v>
      </c>
      <c r="M237" s="3" t="s">
        <v>10</v>
      </c>
      <c r="N237" s="3" t="s">
        <v>92</v>
      </c>
      <c r="O237" s="3">
        <v>110000</v>
      </c>
      <c r="P237" s="7">
        <v>1</v>
      </c>
      <c r="S237" s="3">
        <v>2021</v>
      </c>
      <c r="T237" s="3" t="s">
        <v>10</v>
      </c>
      <c r="U237" s="3" t="s">
        <v>11</v>
      </c>
      <c r="V237" s="3" t="s">
        <v>92</v>
      </c>
      <c r="W237" s="7">
        <f t="shared" si="3"/>
        <v>120000</v>
      </c>
      <c r="X237" s="3" t="s">
        <v>25</v>
      </c>
      <c r="Y237" s="3">
        <v>0</v>
      </c>
      <c r="Z237" s="3" t="s">
        <v>25</v>
      </c>
      <c r="AA237" s="3" t="s">
        <v>18</v>
      </c>
      <c r="AB237" s="7">
        <v>1</v>
      </c>
    </row>
    <row r="238" spans="1:28" ht="30" x14ac:dyDescent="0.25">
      <c r="A238" s="3">
        <v>2021</v>
      </c>
      <c r="B238" s="3" t="s">
        <v>10</v>
      </c>
      <c r="C238" s="3" t="s">
        <v>11</v>
      </c>
      <c r="D238" s="3" t="s">
        <v>47</v>
      </c>
      <c r="E238" s="3">
        <v>63810</v>
      </c>
      <c r="F238" s="3" t="s">
        <v>52</v>
      </c>
      <c r="G238" s="3">
        <v>100</v>
      </c>
      <c r="H238" s="3" t="s">
        <v>52</v>
      </c>
      <c r="I238" s="3" t="s">
        <v>21</v>
      </c>
      <c r="J238" s="7">
        <v>1</v>
      </c>
      <c r="L238" s="3">
        <v>2021</v>
      </c>
      <c r="M238" s="3" t="s">
        <v>10</v>
      </c>
      <c r="N238" s="3" t="s">
        <v>47</v>
      </c>
      <c r="O238" s="3">
        <v>63810</v>
      </c>
      <c r="P238" s="7">
        <v>1</v>
      </c>
      <c r="S238" s="3">
        <v>2021</v>
      </c>
      <c r="T238" s="3" t="s">
        <v>10</v>
      </c>
      <c r="U238" s="3" t="s">
        <v>11</v>
      </c>
      <c r="V238" s="3" t="s">
        <v>47</v>
      </c>
      <c r="W238" s="7">
        <f t="shared" si="3"/>
        <v>80000</v>
      </c>
      <c r="X238" s="3" t="s">
        <v>52</v>
      </c>
      <c r="Y238" s="3">
        <v>100</v>
      </c>
      <c r="Z238" s="3" t="s">
        <v>52</v>
      </c>
      <c r="AA238" s="3" t="s">
        <v>21</v>
      </c>
      <c r="AB238" s="7">
        <v>1</v>
      </c>
    </row>
    <row r="239" spans="1:28" ht="30" x14ac:dyDescent="0.25">
      <c r="A239" s="3">
        <v>2021</v>
      </c>
      <c r="B239" s="3" t="s">
        <v>10</v>
      </c>
      <c r="C239" s="3" t="s">
        <v>11</v>
      </c>
      <c r="D239" s="3" t="s">
        <v>12</v>
      </c>
      <c r="E239" s="3">
        <v>46809</v>
      </c>
      <c r="F239" s="3" t="s">
        <v>57</v>
      </c>
      <c r="G239" s="3">
        <v>100</v>
      </c>
      <c r="H239" s="3" t="s">
        <v>57</v>
      </c>
      <c r="I239" s="3" t="s">
        <v>21</v>
      </c>
      <c r="J239" s="7">
        <v>1</v>
      </c>
      <c r="L239" s="3">
        <v>2021</v>
      </c>
      <c r="M239" s="3" t="s">
        <v>10</v>
      </c>
      <c r="N239" s="3" t="s">
        <v>12</v>
      </c>
      <c r="O239" s="3">
        <v>46809</v>
      </c>
      <c r="P239" s="7">
        <v>1</v>
      </c>
      <c r="S239" s="3">
        <v>2021</v>
      </c>
      <c r="T239" s="3" t="s">
        <v>10</v>
      </c>
      <c r="U239" s="3" t="s">
        <v>11</v>
      </c>
      <c r="V239" s="3" t="s">
        <v>12</v>
      </c>
      <c r="W239" s="7">
        <f t="shared" si="3"/>
        <v>60000</v>
      </c>
      <c r="X239" s="3" t="s">
        <v>57</v>
      </c>
      <c r="Y239" s="3">
        <v>100</v>
      </c>
      <c r="Z239" s="3" t="s">
        <v>57</v>
      </c>
      <c r="AA239" s="3" t="s">
        <v>21</v>
      </c>
      <c r="AB239" s="7">
        <v>1</v>
      </c>
    </row>
    <row r="240" spans="1:28" ht="30" x14ac:dyDescent="0.25">
      <c r="A240" s="3">
        <v>2021</v>
      </c>
      <c r="B240" s="3" t="s">
        <v>26</v>
      </c>
      <c r="C240" s="3" t="s">
        <v>11</v>
      </c>
      <c r="D240" s="3" t="s">
        <v>12</v>
      </c>
      <c r="E240" s="3">
        <v>4000</v>
      </c>
      <c r="F240" s="3" t="s">
        <v>87</v>
      </c>
      <c r="G240" s="3">
        <v>0</v>
      </c>
      <c r="H240" s="3" t="s">
        <v>87</v>
      </c>
      <c r="I240" s="3" t="s">
        <v>21</v>
      </c>
      <c r="J240" s="7">
        <v>1</v>
      </c>
      <c r="L240" s="3">
        <v>2021</v>
      </c>
      <c r="M240" s="3" t="s">
        <v>26</v>
      </c>
      <c r="N240" s="3" t="s">
        <v>12</v>
      </c>
      <c r="O240" s="3">
        <v>4000</v>
      </c>
      <c r="P240" s="7">
        <v>1</v>
      </c>
      <c r="S240" s="3">
        <v>2021</v>
      </c>
      <c r="T240" s="3" t="s">
        <v>26</v>
      </c>
      <c r="U240" s="3" t="s">
        <v>11</v>
      </c>
      <c r="V240" s="3" t="s">
        <v>12</v>
      </c>
      <c r="W240" s="7">
        <f t="shared" si="3"/>
        <v>20000</v>
      </c>
      <c r="X240" s="3" t="s">
        <v>87</v>
      </c>
      <c r="Y240" s="3">
        <v>0</v>
      </c>
      <c r="Z240" s="3" t="s">
        <v>87</v>
      </c>
      <c r="AA240" s="3" t="s">
        <v>21</v>
      </c>
      <c r="AB240" s="7">
        <v>1</v>
      </c>
    </row>
    <row r="241" spans="1:28" ht="30" x14ac:dyDescent="0.25">
      <c r="A241" s="3">
        <v>2021</v>
      </c>
      <c r="B241" s="3" t="s">
        <v>26</v>
      </c>
      <c r="C241" s="3" t="s">
        <v>11</v>
      </c>
      <c r="D241" s="3" t="s">
        <v>37</v>
      </c>
      <c r="E241" s="3">
        <v>21637</v>
      </c>
      <c r="F241" s="3" t="s">
        <v>34</v>
      </c>
      <c r="G241" s="3">
        <v>50</v>
      </c>
      <c r="H241" s="3" t="s">
        <v>34</v>
      </c>
      <c r="I241" s="3" t="s">
        <v>21</v>
      </c>
      <c r="J241" s="7">
        <v>1</v>
      </c>
      <c r="L241" s="3">
        <v>2021</v>
      </c>
      <c r="M241" s="3" t="s">
        <v>26</v>
      </c>
      <c r="N241" s="3" t="s">
        <v>37</v>
      </c>
      <c r="O241" s="3">
        <v>21637</v>
      </c>
      <c r="P241" s="7">
        <v>1</v>
      </c>
      <c r="S241" s="3">
        <v>2021</v>
      </c>
      <c r="T241" s="3" t="s">
        <v>26</v>
      </c>
      <c r="U241" s="3" t="s">
        <v>11</v>
      </c>
      <c r="V241" s="3" t="s">
        <v>37</v>
      </c>
      <c r="W241" s="7">
        <f t="shared" si="3"/>
        <v>40000</v>
      </c>
      <c r="X241" s="3" t="s">
        <v>34</v>
      </c>
      <c r="Y241" s="3">
        <v>50</v>
      </c>
      <c r="Z241" s="3" t="s">
        <v>34</v>
      </c>
      <c r="AA241" s="3" t="s">
        <v>21</v>
      </c>
      <c r="AB241" s="7">
        <v>1</v>
      </c>
    </row>
    <row r="242" spans="1:28" ht="30" x14ac:dyDescent="0.25">
      <c r="A242" s="3">
        <v>2021</v>
      </c>
      <c r="B242" s="3" t="s">
        <v>15</v>
      </c>
      <c r="C242" s="3" t="s">
        <v>11</v>
      </c>
      <c r="D242" s="3" t="s">
        <v>12</v>
      </c>
      <c r="E242" s="3">
        <v>103691</v>
      </c>
      <c r="F242" s="3" t="s">
        <v>52</v>
      </c>
      <c r="G242" s="3">
        <v>100</v>
      </c>
      <c r="H242" s="3" t="s">
        <v>52</v>
      </c>
      <c r="I242" s="3" t="s">
        <v>14</v>
      </c>
      <c r="J242" s="7">
        <v>1</v>
      </c>
      <c r="L242" s="3">
        <v>2021</v>
      </c>
      <c r="M242" s="3" t="s">
        <v>15</v>
      </c>
      <c r="N242" s="3" t="s">
        <v>12</v>
      </c>
      <c r="O242" s="3">
        <v>103691</v>
      </c>
      <c r="P242" s="7">
        <v>1</v>
      </c>
      <c r="S242" s="3">
        <v>2021</v>
      </c>
      <c r="T242" s="3" t="s">
        <v>15</v>
      </c>
      <c r="U242" s="3" t="s">
        <v>11</v>
      </c>
      <c r="V242" s="3" t="s">
        <v>12</v>
      </c>
      <c r="W242" s="7">
        <f t="shared" si="3"/>
        <v>120000</v>
      </c>
      <c r="X242" s="3" t="s">
        <v>52</v>
      </c>
      <c r="Y242" s="3">
        <v>100</v>
      </c>
      <c r="Z242" s="3" t="s">
        <v>52</v>
      </c>
      <c r="AA242" s="3" t="s">
        <v>14</v>
      </c>
      <c r="AB242" s="7">
        <v>1</v>
      </c>
    </row>
    <row r="243" spans="1:28" ht="30" x14ac:dyDescent="0.25">
      <c r="A243" s="3">
        <v>2021</v>
      </c>
      <c r="B243" s="3" t="s">
        <v>10</v>
      </c>
      <c r="C243" s="3" t="s">
        <v>11</v>
      </c>
      <c r="D243" s="3" t="s">
        <v>27</v>
      </c>
      <c r="E243" s="3">
        <v>80000</v>
      </c>
      <c r="F243" s="3" t="s">
        <v>25</v>
      </c>
      <c r="G243" s="3">
        <v>100</v>
      </c>
      <c r="H243" s="3" t="s">
        <v>25</v>
      </c>
      <c r="I243" s="3" t="s">
        <v>14</v>
      </c>
      <c r="J243" s="7">
        <v>1</v>
      </c>
      <c r="L243" s="3">
        <v>2021</v>
      </c>
      <c r="M243" s="3" t="s">
        <v>10</v>
      </c>
      <c r="N243" s="3" t="s">
        <v>27</v>
      </c>
      <c r="O243" s="3">
        <v>80000</v>
      </c>
      <c r="P243" s="7">
        <v>1</v>
      </c>
      <c r="S243" s="3">
        <v>2021</v>
      </c>
      <c r="T243" s="3" t="s">
        <v>10</v>
      </c>
      <c r="U243" s="3" t="s">
        <v>11</v>
      </c>
      <c r="V243" s="3" t="s">
        <v>27</v>
      </c>
      <c r="W243" s="7">
        <f t="shared" si="3"/>
        <v>80000</v>
      </c>
      <c r="X243" s="3" t="s">
        <v>25</v>
      </c>
      <c r="Y243" s="3">
        <v>100</v>
      </c>
      <c r="Z243" s="3" t="s">
        <v>25</v>
      </c>
      <c r="AA243" s="3" t="s">
        <v>14</v>
      </c>
      <c r="AB243" s="7">
        <v>1</v>
      </c>
    </row>
    <row r="244" spans="1:28" ht="30" x14ac:dyDescent="0.25">
      <c r="A244" s="3">
        <v>2021</v>
      </c>
      <c r="B244" s="3" t="s">
        <v>10</v>
      </c>
      <c r="C244" s="3" t="s">
        <v>11</v>
      </c>
      <c r="D244" s="3" t="s">
        <v>37</v>
      </c>
      <c r="E244" s="3">
        <v>110000</v>
      </c>
      <c r="F244" s="3" t="s">
        <v>25</v>
      </c>
      <c r="G244" s="3">
        <v>100</v>
      </c>
      <c r="H244" s="3" t="s">
        <v>25</v>
      </c>
      <c r="I244" s="3" t="s">
        <v>14</v>
      </c>
      <c r="J244" s="7">
        <v>1</v>
      </c>
      <c r="L244" s="3">
        <v>2021</v>
      </c>
      <c r="M244" s="3" t="s">
        <v>10</v>
      </c>
      <c r="N244" s="3" t="s">
        <v>37</v>
      </c>
      <c r="O244" s="3">
        <v>110000</v>
      </c>
      <c r="P244" s="7">
        <v>1</v>
      </c>
      <c r="S244" s="3">
        <v>2021</v>
      </c>
      <c r="T244" s="3" t="s">
        <v>10</v>
      </c>
      <c r="U244" s="3" t="s">
        <v>11</v>
      </c>
      <c r="V244" s="3" t="s">
        <v>37</v>
      </c>
      <c r="W244" s="7">
        <f t="shared" si="3"/>
        <v>120000</v>
      </c>
      <c r="X244" s="3" t="s">
        <v>25</v>
      </c>
      <c r="Y244" s="3">
        <v>100</v>
      </c>
      <c r="Z244" s="3" t="s">
        <v>25</v>
      </c>
      <c r="AA244" s="3" t="s">
        <v>14</v>
      </c>
      <c r="AB244" s="7">
        <v>1</v>
      </c>
    </row>
    <row r="245" spans="1:28" ht="30" x14ac:dyDescent="0.25">
      <c r="A245" s="3">
        <v>2021</v>
      </c>
      <c r="B245" s="3" t="s">
        <v>15</v>
      </c>
      <c r="C245" s="3" t="s">
        <v>11</v>
      </c>
      <c r="D245" s="3" t="s">
        <v>12</v>
      </c>
      <c r="E245" s="3">
        <v>165000</v>
      </c>
      <c r="F245" s="3" t="s">
        <v>25</v>
      </c>
      <c r="G245" s="3">
        <v>100</v>
      </c>
      <c r="H245" s="3" t="s">
        <v>25</v>
      </c>
      <c r="I245" s="3" t="s">
        <v>14</v>
      </c>
      <c r="J245" s="7">
        <v>1</v>
      </c>
      <c r="L245" s="3">
        <v>2021</v>
      </c>
      <c r="M245" s="3" t="s">
        <v>15</v>
      </c>
      <c r="N245" s="3" t="s">
        <v>12</v>
      </c>
      <c r="O245" s="3">
        <v>165000</v>
      </c>
      <c r="P245" s="7">
        <v>1</v>
      </c>
      <c r="S245" s="3">
        <v>2021</v>
      </c>
      <c r="T245" s="3" t="s">
        <v>15</v>
      </c>
      <c r="U245" s="3" t="s">
        <v>11</v>
      </c>
      <c r="V245" s="3" t="s">
        <v>12</v>
      </c>
      <c r="W245" s="7">
        <f t="shared" si="3"/>
        <v>180000</v>
      </c>
      <c r="X245" s="3" t="s">
        <v>25</v>
      </c>
      <c r="Y245" s="3">
        <v>100</v>
      </c>
      <c r="Z245" s="3" t="s">
        <v>25</v>
      </c>
      <c r="AA245" s="3" t="s">
        <v>14</v>
      </c>
      <c r="AB245" s="7">
        <v>1</v>
      </c>
    </row>
    <row r="246" spans="1:28" ht="30" x14ac:dyDescent="0.25">
      <c r="A246" s="3">
        <v>2021</v>
      </c>
      <c r="B246" s="3" t="s">
        <v>26</v>
      </c>
      <c r="C246" s="3" t="s">
        <v>11</v>
      </c>
      <c r="D246" s="3" t="s">
        <v>59</v>
      </c>
      <c r="E246" s="3">
        <v>18053</v>
      </c>
      <c r="F246" s="3" t="s">
        <v>34</v>
      </c>
      <c r="G246" s="3">
        <v>100</v>
      </c>
      <c r="H246" s="3" t="s">
        <v>105</v>
      </c>
      <c r="I246" s="3" t="s">
        <v>18</v>
      </c>
      <c r="J246" s="7">
        <v>1</v>
      </c>
      <c r="L246" s="3">
        <v>2021</v>
      </c>
      <c r="M246" s="3" t="s">
        <v>26</v>
      </c>
      <c r="N246" s="3" t="s">
        <v>59</v>
      </c>
      <c r="O246" s="3">
        <v>18053</v>
      </c>
      <c r="P246" s="7">
        <v>1</v>
      </c>
      <c r="S246" s="3">
        <v>2021</v>
      </c>
      <c r="T246" s="3" t="s">
        <v>26</v>
      </c>
      <c r="U246" s="3" t="s">
        <v>11</v>
      </c>
      <c r="V246" s="3" t="s">
        <v>59</v>
      </c>
      <c r="W246" s="7">
        <f t="shared" si="3"/>
        <v>20000</v>
      </c>
      <c r="X246" s="3" t="s">
        <v>34</v>
      </c>
      <c r="Y246" s="3">
        <v>100</v>
      </c>
      <c r="Z246" s="3" t="s">
        <v>105</v>
      </c>
      <c r="AA246" s="3" t="s">
        <v>18</v>
      </c>
      <c r="AB246" s="7">
        <v>1</v>
      </c>
    </row>
    <row r="247" spans="1:28" ht="30" x14ac:dyDescent="0.25">
      <c r="A247" s="3">
        <v>2021</v>
      </c>
      <c r="B247" s="3" t="s">
        <v>10</v>
      </c>
      <c r="C247" s="3" t="s">
        <v>11</v>
      </c>
      <c r="D247" s="3" t="s">
        <v>37</v>
      </c>
      <c r="E247" s="3">
        <v>72212</v>
      </c>
      <c r="F247" s="3" t="s">
        <v>20</v>
      </c>
      <c r="G247" s="3">
        <v>50</v>
      </c>
      <c r="H247" s="3" t="s">
        <v>20</v>
      </c>
      <c r="I247" s="3" t="s">
        <v>14</v>
      </c>
      <c r="J247" s="7">
        <v>1</v>
      </c>
      <c r="L247" s="3">
        <v>2021</v>
      </c>
      <c r="M247" s="3" t="s">
        <v>10</v>
      </c>
      <c r="N247" s="3" t="s">
        <v>37</v>
      </c>
      <c r="O247" s="3">
        <v>72212</v>
      </c>
      <c r="P247" s="7">
        <v>1</v>
      </c>
      <c r="S247" s="3">
        <v>2021</v>
      </c>
      <c r="T247" s="3" t="s">
        <v>10</v>
      </c>
      <c r="U247" s="3" t="s">
        <v>11</v>
      </c>
      <c r="V247" s="3" t="s">
        <v>37</v>
      </c>
      <c r="W247" s="7">
        <f t="shared" si="3"/>
        <v>80000</v>
      </c>
      <c r="X247" s="3" t="s">
        <v>20</v>
      </c>
      <c r="Y247" s="3">
        <v>50</v>
      </c>
      <c r="Z247" s="3" t="s">
        <v>20</v>
      </c>
      <c r="AA247" s="3" t="s">
        <v>14</v>
      </c>
      <c r="AB247" s="7">
        <v>1</v>
      </c>
    </row>
    <row r="248" spans="1:28" ht="30" x14ac:dyDescent="0.25">
      <c r="A248" s="3">
        <v>2021</v>
      </c>
      <c r="B248" s="3" t="s">
        <v>26</v>
      </c>
      <c r="C248" s="3" t="s">
        <v>11</v>
      </c>
      <c r="D248" s="3" t="s">
        <v>12</v>
      </c>
      <c r="E248" s="3">
        <v>36643</v>
      </c>
      <c r="F248" s="3" t="s">
        <v>33</v>
      </c>
      <c r="G248" s="3">
        <v>50</v>
      </c>
      <c r="H248" s="3" t="s">
        <v>33</v>
      </c>
      <c r="I248" s="3" t="s">
        <v>14</v>
      </c>
      <c r="J248" s="7">
        <v>1</v>
      </c>
      <c r="L248" s="3">
        <v>2021</v>
      </c>
      <c r="M248" s="3" t="s">
        <v>26</v>
      </c>
      <c r="N248" s="3" t="s">
        <v>12</v>
      </c>
      <c r="O248" s="3">
        <v>36643</v>
      </c>
      <c r="P248" s="7">
        <v>1</v>
      </c>
      <c r="S248" s="3">
        <v>2021</v>
      </c>
      <c r="T248" s="3" t="s">
        <v>26</v>
      </c>
      <c r="U248" s="3" t="s">
        <v>11</v>
      </c>
      <c r="V248" s="3" t="s">
        <v>12</v>
      </c>
      <c r="W248" s="7">
        <f t="shared" si="3"/>
        <v>40000</v>
      </c>
      <c r="X248" s="3" t="s">
        <v>33</v>
      </c>
      <c r="Y248" s="3">
        <v>50</v>
      </c>
      <c r="Z248" s="3" t="s">
        <v>33</v>
      </c>
      <c r="AA248" s="3" t="s">
        <v>14</v>
      </c>
      <c r="AB248" s="7">
        <v>1</v>
      </c>
    </row>
    <row r="249" spans="1:28" ht="30" x14ac:dyDescent="0.25">
      <c r="A249" s="3">
        <v>2021</v>
      </c>
      <c r="B249" s="3" t="s">
        <v>10</v>
      </c>
      <c r="C249" s="3" t="s">
        <v>11</v>
      </c>
      <c r="D249" s="3" t="s">
        <v>37</v>
      </c>
      <c r="E249" s="3">
        <v>12103</v>
      </c>
      <c r="F249" s="3" t="s">
        <v>106</v>
      </c>
      <c r="G249" s="3">
        <v>0</v>
      </c>
      <c r="H249" s="3" t="s">
        <v>106</v>
      </c>
      <c r="I249" s="3" t="s">
        <v>21</v>
      </c>
      <c r="J249" s="7">
        <v>1</v>
      </c>
      <c r="L249" s="3">
        <v>2021</v>
      </c>
      <c r="M249" s="3" t="s">
        <v>10</v>
      </c>
      <c r="N249" s="3" t="s">
        <v>37</v>
      </c>
      <c r="O249" s="3">
        <v>12103</v>
      </c>
      <c r="P249" s="7">
        <v>1</v>
      </c>
      <c r="S249" s="3">
        <v>2021</v>
      </c>
      <c r="T249" s="3" t="s">
        <v>10</v>
      </c>
      <c r="U249" s="3" t="s">
        <v>11</v>
      </c>
      <c r="V249" s="3" t="s">
        <v>37</v>
      </c>
      <c r="W249" s="7">
        <f t="shared" si="3"/>
        <v>20000</v>
      </c>
      <c r="X249" s="3" t="s">
        <v>106</v>
      </c>
      <c r="Y249" s="3">
        <v>0</v>
      </c>
      <c r="Z249" s="3" t="s">
        <v>106</v>
      </c>
      <c r="AA249" s="3" t="s">
        <v>21</v>
      </c>
      <c r="AB249" s="7">
        <v>1</v>
      </c>
    </row>
    <row r="250" spans="1:28" ht="30" x14ac:dyDescent="0.25">
      <c r="A250" s="3">
        <v>2021</v>
      </c>
      <c r="B250" s="3" t="s">
        <v>15</v>
      </c>
      <c r="C250" s="3" t="s">
        <v>11</v>
      </c>
      <c r="D250" s="3" t="s">
        <v>37</v>
      </c>
      <c r="E250" s="3">
        <v>96282</v>
      </c>
      <c r="F250" s="3" t="s">
        <v>20</v>
      </c>
      <c r="G250" s="3">
        <v>50</v>
      </c>
      <c r="H250" s="3" t="s">
        <v>20</v>
      </c>
      <c r="I250" s="3" t="s">
        <v>14</v>
      </c>
      <c r="J250" s="7">
        <v>1</v>
      </c>
      <c r="L250" s="3">
        <v>2021</v>
      </c>
      <c r="M250" s="3" t="s">
        <v>15</v>
      </c>
      <c r="N250" s="3" t="s">
        <v>37</v>
      </c>
      <c r="O250" s="3">
        <v>96282</v>
      </c>
      <c r="P250" s="7">
        <v>1</v>
      </c>
      <c r="S250" s="3">
        <v>2021</v>
      </c>
      <c r="T250" s="3" t="s">
        <v>15</v>
      </c>
      <c r="U250" s="3" t="s">
        <v>11</v>
      </c>
      <c r="V250" s="3" t="s">
        <v>37</v>
      </c>
      <c r="W250" s="7">
        <f t="shared" si="3"/>
        <v>100000</v>
      </c>
      <c r="X250" s="3" t="s">
        <v>20</v>
      </c>
      <c r="Y250" s="3">
        <v>50</v>
      </c>
      <c r="Z250" s="3" t="s">
        <v>20</v>
      </c>
      <c r="AA250" s="3" t="s">
        <v>14</v>
      </c>
      <c r="AB250" s="7">
        <v>1</v>
      </c>
    </row>
    <row r="251" spans="1:28" ht="45" x14ac:dyDescent="0.25">
      <c r="A251" s="3">
        <v>2021</v>
      </c>
      <c r="B251" s="3" t="s">
        <v>15</v>
      </c>
      <c r="C251" s="3" t="s">
        <v>11</v>
      </c>
      <c r="D251" s="3" t="s">
        <v>107</v>
      </c>
      <c r="E251" s="3">
        <v>170000</v>
      </c>
      <c r="F251" s="3" t="s">
        <v>25</v>
      </c>
      <c r="G251" s="3">
        <v>100</v>
      </c>
      <c r="H251" s="3" t="s">
        <v>25</v>
      </c>
      <c r="I251" s="3" t="s">
        <v>21</v>
      </c>
      <c r="J251" s="7">
        <v>1</v>
      </c>
      <c r="L251" s="3">
        <v>2021</v>
      </c>
      <c r="M251" s="3" t="s">
        <v>15</v>
      </c>
      <c r="N251" s="3" t="s">
        <v>107</v>
      </c>
      <c r="O251" s="3">
        <v>170000</v>
      </c>
      <c r="P251" s="7">
        <v>1</v>
      </c>
      <c r="S251" s="3">
        <v>2021</v>
      </c>
      <c r="T251" s="3" t="s">
        <v>15</v>
      </c>
      <c r="U251" s="3" t="s">
        <v>11</v>
      </c>
      <c r="V251" s="3" t="s">
        <v>107</v>
      </c>
      <c r="W251" s="7">
        <f t="shared" si="3"/>
        <v>180000</v>
      </c>
      <c r="X251" s="3" t="s">
        <v>25</v>
      </c>
      <c r="Y251" s="3">
        <v>100</v>
      </c>
      <c r="Z251" s="3" t="s">
        <v>25</v>
      </c>
      <c r="AA251" s="3" t="s">
        <v>21</v>
      </c>
      <c r="AB251" s="7">
        <v>1</v>
      </c>
    </row>
    <row r="252" spans="1:28" ht="30" x14ac:dyDescent="0.25">
      <c r="A252" s="3">
        <v>2021</v>
      </c>
      <c r="B252" s="3" t="s">
        <v>10</v>
      </c>
      <c r="C252" s="3" t="s">
        <v>11</v>
      </c>
      <c r="D252" s="3" t="s">
        <v>12</v>
      </c>
      <c r="E252" s="3">
        <v>115000</v>
      </c>
      <c r="F252" s="3" t="s">
        <v>25</v>
      </c>
      <c r="G252" s="3">
        <v>50</v>
      </c>
      <c r="H252" s="3" t="s">
        <v>25</v>
      </c>
      <c r="I252" s="3" t="s">
        <v>14</v>
      </c>
      <c r="J252" s="7">
        <v>1</v>
      </c>
      <c r="L252" s="3">
        <v>2021</v>
      </c>
      <c r="M252" s="3" t="s">
        <v>10</v>
      </c>
      <c r="N252" s="3" t="s">
        <v>12</v>
      </c>
      <c r="O252" s="3">
        <v>115000</v>
      </c>
      <c r="P252" s="7">
        <v>1</v>
      </c>
      <c r="S252" s="3">
        <v>2021</v>
      </c>
      <c r="T252" s="3" t="s">
        <v>10</v>
      </c>
      <c r="U252" s="3" t="s">
        <v>11</v>
      </c>
      <c r="V252" s="3" t="s">
        <v>12</v>
      </c>
      <c r="W252" s="7">
        <f t="shared" si="3"/>
        <v>120000</v>
      </c>
      <c r="X252" s="3" t="s">
        <v>25</v>
      </c>
      <c r="Y252" s="3">
        <v>50</v>
      </c>
      <c r="Z252" s="3" t="s">
        <v>25</v>
      </c>
      <c r="AA252" s="3" t="s">
        <v>14</v>
      </c>
      <c r="AB252" s="7">
        <v>1</v>
      </c>
    </row>
    <row r="253" spans="1:28" ht="30" x14ac:dyDescent="0.25">
      <c r="A253" s="3">
        <v>2021</v>
      </c>
      <c r="B253" s="3" t="s">
        <v>26</v>
      </c>
      <c r="C253" s="3" t="s">
        <v>11</v>
      </c>
      <c r="D253" s="3" t="s">
        <v>12</v>
      </c>
      <c r="E253" s="3">
        <v>90000</v>
      </c>
      <c r="F253" s="3" t="s">
        <v>25</v>
      </c>
      <c r="G253" s="3">
        <v>100</v>
      </c>
      <c r="H253" s="3" t="s">
        <v>25</v>
      </c>
      <c r="I253" s="3" t="s">
        <v>18</v>
      </c>
      <c r="J253" s="7">
        <v>1</v>
      </c>
      <c r="L253" s="3">
        <v>2021</v>
      </c>
      <c r="M253" s="3" t="s">
        <v>26</v>
      </c>
      <c r="N253" s="3" t="s">
        <v>12</v>
      </c>
      <c r="O253" s="3">
        <v>90000</v>
      </c>
      <c r="P253" s="7">
        <v>1</v>
      </c>
      <c r="S253" s="3">
        <v>2021</v>
      </c>
      <c r="T253" s="3" t="s">
        <v>26</v>
      </c>
      <c r="U253" s="3" t="s">
        <v>11</v>
      </c>
      <c r="V253" s="3" t="s">
        <v>12</v>
      </c>
      <c r="W253" s="7">
        <f t="shared" si="3"/>
        <v>100000</v>
      </c>
      <c r="X253" s="3" t="s">
        <v>25</v>
      </c>
      <c r="Y253" s="3">
        <v>100</v>
      </c>
      <c r="Z253" s="3" t="s">
        <v>25</v>
      </c>
      <c r="AA253" s="3" t="s">
        <v>18</v>
      </c>
      <c r="AB253" s="7">
        <v>1</v>
      </c>
    </row>
    <row r="254" spans="1:28" ht="45" x14ac:dyDescent="0.25">
      <c r="A254" s="3">
        <v>2021</v>
      </c>
      <c r="B254" s="3" t="s">
        <v>45</v>
      </c>
      <c r="C254" s="3" t="s">
        <v>11</v>
      </c>
      <c r="D254" s="3" t="s">
        <v>83</v>
      </c>
      <c r="E254" s="3">
        <v>600000</v>
      </c>
      <c r="F254" s="3" t="s">
        <v>25</v>
      </c>
      <c r="G254" s="3">
        <v>100</v>
      </c>
      <c r="H254" s="3" t="s">
        <v>25</v>
      </c>
      <c r="I254" s="3" t="s">
        <v>14</v>
      </c>
      <c r="J254" s="7">
        <v>1</v>
      </c>
      <c r="L254" s="3">
        <v>2021</v>
      </c>
      <c r="M254" s="3" t="s">
        <v>45</v>
      </c>
      <c r="N254" s="3" t="s">
        <v>83</v>
      </c>
      <c r="O254" s="3">
        <v>600000</v>
      </c>
      <c r="P254" s="7">
        <v>1</v>
      </c>
      <c r="S254" s="3">
        <v>2021</v>
      </c>
      <c r="T254" s="3" t="s">
        <v>45</v>
      </c>
      <c r="U254" s="3" t="s">
        <v>11</v>
      </c>
      <c r="V254" s="3" t="s">
        <v>83</v>
      </c>
      <c r="W254" s="7">
        <f t="shared" si="3"/>
        <v>600000</v>
      </c>
      <c r="X254" s="3" t="s">
        <v>25</v>
      </c>
      <c r="Y254" s="3">
        <v>100</v>
      </c>
      <c r="Z254" s="3" t="s">
        <v>25</v>
      </c>
      <c r="AA254" s="3" t="s">
        <v>14</v>
      </c>
      <c r="AB254" s="7">
        <v>1</v>
      </c>
    </row>
    <row r="255" spans="1:28" ht="30" x14ac:dyDescent="0.25">
      <c r="A255" s="3">
        <v>2021</v>
      </c>
      <c r="B255" s="3" t="s">
        <v>26</v>
      </c>
      <c r="C255" s="3" t="s">
        <v>11</v>
      </c>
      <c r="D255" s="3" t="s">
        <v>12</v>
      </c>
      <c r="E255" s="3">
        <v>28399</v>
      </c>
      <c r="F255" s="3" t="s">
        <v>34</v>
      </c>
      <c r="G255" s="3">
        <v>100</v>
      </c>
      <c r="H255" s="3" t="s">
        <v>34</v>
      </c>
      <c r="I255" s="3" t="s">
        <v>21</v>
      </c>
      <c r="J255" s="7">
        <v>1</v>
      </c>
      <c r="L255" s="3">
        <v>2021</v>
      </c>
      <c r="M255" s="3" t="s">
        <v>26</v>
      </c>
      <c r="N255" s="3" t="s">
        <v>12</v>
      </c>
      <c r="O255" s="3">
        <v>28399</v>
      </c>
      <c r="P255" s="7">
        <v>1</v>
      </c>
      <c r="S255" s="3">
        <v>2021</v>
      </c>
      <c r="T255" s="3" t="s">
        <v>26</v>
      </c>
      <c r="U255" s="3" t="s">
        <v>11</v>
      </c>
      <c r="V255" s="3" t="s">
        <v>12</v>
      </c>
      <c r="W255" s="7">
        <f t="shared" si="3"/>
        <v>40000</v>
      </c>
      <c r="X255" s="3" t="s">
        <v>34</v>
      </c>
      <c r="Y255" s="3">
        <v>100</v>
      </c>
      <c r="Z255" s="3" t="s">
        <v>34</v>
      </c>
      <c r="AA255" s="3" t="s">
        <v>21</v>
      </c>
      <c r="AB255" s="7">
        <v>1</v>
      </c>
    </row>
    <row r="256" spans="1:28" ht="30" x14ac:dyDescent="0.25">
      <c r="A256" s="3">
        <v>2021</v>
      </c>
      <c r="B256" s="3" t="s">
        <v>10</v>
      </c>
      <c r="C256" s="3" t="s">
        <v>11</v>
      </c>
      <c r="D256" s="3" t="s">
        <v>27</v>
      </c>
      <c r="E256" s="3">
        <v>93000</v>
      </c>
      <c r="F256" s="3" t="s">
        <v>25</v>
      </c>
      <c r="G256" s="3">
        <v>100</v>
      </c>
      <c r="H256" s="3" t="s">
        <v>25</v>
      </c>
      <c r="I256" s="3" t="s">
        <v>14</v>
      </c>
      <c r="J256" s="7">
        <v>1</v>
      </c>
      <c r="L256" s="3">
        <v>2021</v>
      </c>
      <c r="M256" s="3" t="s">
        <v>10</v>
      </c>
      <c r="N256" s="3" t="s">
        <v>27</v>
      </c>
      <c r="O256" s="3">
        <v>93000</v>
      </c>
      <c r="P256" s="7">
        <v>1</v>
      </c>
      <c r="S256" s="3">
        <v>2021</v>
      </c>
      <c r="T256" s="3" t="s">
        <v>10</v>
      </c>
      <c r="U256" s="3" t="s">
        <v>11</v>
      </c>
      <c r="V256" s="3" t="s">
        <v>27</v>
      </c>
      <c r="W256" s="7">
        <f t="shared" si="3"/>
        <v>100000</v>
      </c>
      <c r="X256" s="3" t="s">
        <v>25</v>
      </c>
      <c r="Y256" s="3">
        <v>100</v>
      </c>
      <c r="Z256" s="3" t="s">
        <v>25</v>
      </c>
      <c r="AA256" s="3" t="s">
        <v>14</v>
      </c>
      <c r="AB256" s="7">
        <v>1</v>
      </c>
    </row>
    <row r="257" spans="1:28" ht="30" x14ac:dyDescent="0.25">
      <c r="A257" s="3">
        <v>2021</v>
      </c>
      <c r="B257" s="3" t="s">
        <v>15</v>
      </c>
      <c r="C257" s="3" t="s">
        <v>11</v>
      </c>
      <c r="D257" s="3" t="s">
        <v>108</v>
      </c>
      <c r="E257" s="3">
        <v>99703</v>
      </c>
      <c r="F257" s="3" t="s">
        <v>52</v>
      </c>
      <c r="G257" s="3">
        <v>50</v>
      </c>
      <c r="H257" s="3" t="s">
        <v>52</v>
      </c>
      <c r="I257" s="3" t="s">
        <v>21</v>
      </c>
      <c r="J257" s="7">
        <v>1</v>
      </c>
      <c r="L257" s="3">
        <v>2021</v>
      </c>
      <c r="M257" s="3" t="s">
        <v>15</v>
      </c>
      <c r="N257" s="3" t="s">
        <v>108</v>
      </c>
      <c r="O257" s="3">
        <v>99703</v>
      </c>
      <c r="P257" s="7">
        <v>1</v>
      </c>
      <c r="S257" s="3">
        <v>2021</v>
      </c>
      <c r="T257" s="3" t="s">
        <v>15</v>
      </c>
      <c r="U257" s="3" t="s">
        <v>11</v>
      </c>
      <c r="V257" s="3" t="s">
        <v>108</v>
      </c>
      <c r="W257" s="7">
        <f t="shared" si="3"/>
        <v>100000</v>
      </c>
      <c r="X257" s="3" t="s">
        <v>52</v>
      </c>
      <c r="Y257" s="3">
        <v>50</v>
      </c>
      <c r="Z257" s="3" t="s">
        <v>52</v>
      </c>
      <c r="AA257" s="3" t="s">
        <v>21</v>
      </c>
      <c r="AB257" s="7">
        <v>1</v>
      </c>
    </row>
    <row r="258" spans="1:28" ht="30" x14ac:dyDescent="0.25">
      <c r="A258" s="3">
        <v>2021</v>
      </c>
      <c r="B258" s="3" t="s">
        <v>10</v>
      </c>
      <c r="C258" s="3" t="s">
        <v>11</v>
      </c>
      <c r="D258" s="3" t="s">
        <v>37</v>
      </c>
      <c r="E258" s="3">
        <v>200000</v>
      </c>
      <c r="F258" s="3" t="s">
        <v>25</v>
      </c>
      <c r="G258" s="3">
        <v>100</v>
      </c>
      <c r="H258" s="3" t="s">
        <v>25</v>
      </c>
      <c r="I258" s="3" t="s">
        <v>14</v>
      </c>
      <c r="J258" s="7">
        <v>1</v>
      </c>
      <c r="L258" s="3">
        <v>2021</v>
      </c>
      <c r="M258" s="3" t="s">
        <v>10</v>
      </c>
      <c r="N258" s="3" t="s">
        <v>37</v>
      </c>
      <c r="O258" s="3">
        <v>200000</v>
      </c>
      <c r="P258" s="7">
        <v>1</v>
      </c>
      <c r="S258" s="3">
        <v>2021</v>
      </c>
      <c r="T258" s="3" t="s">
        <v>10</v>
      </c>
      <c r="U258" s="3" t="s">
        <v>11</v>
      </c>
      <c r="V258" s="3" t="s">
        <v>37</v>
      </c>
      <c r="W258" s="7">
        <f t="shared" ref="W258:W321" si="4">CEILING(E258,20000)</f>
        <v>200000</v>
      </c>
      <c r="X258" s="3" t="s">
        <v>25</v>
      </c>
      <c r="Y258" s="3">
        <v>100</v>
      </c>
      <c r="Z258" s="3" t="s">
        <v>25</v>
      </c>
      <c r="AA258" s="3" t="s">
        <v>14</v>
      </c>
      <c r="AB258" s="7">
        <v>1</v>
      </c>
    </row>
    <row r="259" spans="1:28" ht="45" x14ac:dyDescent="0.25">
      <c r="A259" s="3">
        <v>2021</v>
      </c>
      <c r="B259" s="3" t="s">
        <v>15</v>
      </c>
      <c r="C259" s="3" t="s">
        <v>11</v>
      </c>
      <c r="D259" s="3" t="s">
        <v>64</v>
      </c>
      <c r="E259" s="3">
        <v>173762</v>
      </c>
      <c r="F259" s="3" t="s">
        <v>13</v>
      </c>
      <c r="G259" s="3">
        <v>100</v>
      </c>
      <c r="H259" s="3" t="s">
        <v>13</v>
      </c>
      <c r="I259" s="3" t="s">
        <v>21</v>
      </c>
      <c r="J259" s="7">
        <v>1</v>
      </c>
      <c r="L259" s="3">
        <v>2021</v>
      </c>
      <c r="M259" s="3" t="s">
        <v>15</v>
      </c>
      <c r="N259" s="3" t="s">
        <v>64</v>
      </c>
      <c r="O259" s="3">
        <v>173762</v>
      </c>
      <c r="P259" s="7">
        <v>1</v>
      </c>
      <c r="S259" s="3">
        <v>2021</v>
      </c>
      <c r="T259" s="3" t="s">
        <v>15</v>
      </c>
      <c r="U259" s="3" t="s">
        <v>11</v>
      </c>
      <c r="V259" s="3" t="s">
        <v>64</v>
      </c>
      <c r="W259" s="7">
        <f t="shared" si="4"/>
        <v>180000</v>
      </c>
      <c r="X259" s="3" t="s">
        <v>13</v>
      </c>
      <c r="Y259" s="3">
        <v>100</v>
      </c>
      <c r="Z259" s="3" t="s">
        <v>13</v>
      </c>
      <c r="AA259" s="3" t="s">
        <v>21</v>
      </c>
      <c r="AB259" s="7">
        <v>1</v>
      </c>
    </row>
    <row r="260" spans="1:28" ht="45" x14ac:dyDescent="0.25">
      <c r="A260" s="3">
        <v>2021</v>
      </c>
      <c r="B260" s="3" t="s">
        <v>15</v>
      </c>
      <c r="C260" s="3" t="s">
        <v>11</v>
      </c>
      <c r="D260" s="3" t="s">
        <v>24</v>
      </c>
      <c r="E260" s="3">
        <v>185000</v>
      </c>
      <c r="F260" s="3" t="s">
        <v>25</v>
      </c>
      <c r="G260" s="3">
        <v>50</v>
      </c>
      <c r="H260" s="3" t="s">
        <v>25</v>
      </c>
      <c r="I260" s="3" t="s">
        <v>14</v>
      </c>
      <c r="J260" s="7">
        <v>1</v>
      </c>
      <c r="L260" s="3">
        <v>2021</v>
      </c>
      <c r="M260" s="3" t="s">
        <v>15</v>
      </c>
      <c r="N260" s="3" t="s">
        <v>24</v>
      </c>
      <c r="O260" s="3">
        <v>185000</v>
      </c>
      <c r="P260" s="7">
        <v>1</v>
      </c>
      <c r="S260" s="3">
        <v>2021</v>
      </c>
      <c r="T260" s="3" t="s">
        <v>15</v>
      </c>
      <c r="U260" s="3" t="s">
        <v>11</v>
      </c>
      <c r="V260" s="3" t="s">
        <v>24</v>
      </c>
      <c r="W260" s="7">
        <f t="shared" si="4"/>
        <v>200000</v>
      </c>
      <c r="X260" s="3" t="s">
        <v>25</v>
      </c>
      <c r="Y260" s="3">
        <v>50</v>
      </c>
      <c r="Z260" s="3" t="s">
        <v>25</v>
      </c>
      <c r="AA260" s="3" t="s">
        <v>14</v>
      </c>
      <c r="AB260" s="7">
        <v>1</v>
      </c>
    </row>
    <row r="261" spans="1:28" ht="45" x14ac:dyDescent="0.25">
      <c r="A261" s="3">
        <v>2021</v>
      </c>
      <c r="B261" s="3" t="s">
        <v>45</v>
      </c>
      <c r="C261" s="3" t="s">
        <v>11</v>
      </c>
      <c r="D261" s="3" t="s">
        <v>46</v>
      </c>
      <c r="E261" s="3">
        <v>141846</v>
      </c>
      <c r="F261" s="3" t="s">
        <v>13</v>
      </c>
      <c r="G261" s="3">
        <v>0</v>
      </c>
      <c r="H261" s="3" t="s">
        <v>13</v>
      </c>
      <c r="I261" s="3" t="s">
        <v>14</v>
      </c>
      <c r="J261" s="7">
        <v>1</v>
      </c>
      <c r="L261" s="3">
        <v>2021</v>
      </c>
      <c r="M261" s="3" t="s">
        <v>45</v>
      </c>
      <c r="N261" s="3" t="s">
        <v>46</v>
      </c>
      <c r="O261" s="3">
        <v>141846</v>
      </c>
      <c r="P261" s="7">
        <v>1</v>
      </c>
      <c r="S261" s="3">
        <v>2021</v>
      </c>
      <c r="T261" s="3" t="s">
        <v>45</v>
      </c>
      <c r="U261" s="3" t="s">
        <v>11</v>
      </c>
      <c r="V261" s="3" t="s">
        <v>46</v>
      </c>
      <c r="W261" s="7">
        <f t="shared" si="4"/>
        <v>160000</v>
      </c>
      <c r="X261" s="3" t="s">
        <v>13</v>
      </c>
      <c r="Y261" s="3">
        <v>0</v>
      </c>
      <c r="Z261" s="3" t="s">
        <v>13</v>
      </c>
      <c r="AA261" s="3" t="s">
        <v>14</v>
      </c>
      <c r="AB261" s="7">
        <v>1</v>
      </c>
    </row>
    <row r="262" spans="1:28" ht="30" x14ac:dyDescent="0.25">
      <c r="A262" s="3">
        <v>2021</v>
      </c>
      <c r="B262" s="3" t="s">
        <v>10</v>
      </c>
      <c r="C262" s="3" t="s">
        <v>11</v>
      </c>
      <c r="D262" s="3" t="s">
        <v>12</v>
      </c>
      <c r="E262" s="3">
        <v>130000</v>
      </c>
      <c r="F262" s="3" t="s">
        <v>25</v>
      </c>
      <c r="G262" s="3">
        <v>50</v>
      </c>
      <c r="H262" s="3" t="s">
        <v>25</v>
      </c>
      <c r="I262" s="3" t="s">
        <v>14</v>
      </c>
      <c r="J262" s="7">
        <v>1</v>
      </c>
      <c r="L262" s="3">
        <v>2021</v>
      </c>
      <c r="M262" s="3" t="s">
        <v>10</v>
      </c>
      <c r="N262" s="3" t="s">
        <v>12</v>
      </c>
      <c r="O262" s="3">
        <v>130000</v>
      </c>
      <c r="P262" s="7">
        <v>1</v>
      </c>
      <c r="S262" s="3">
        <v>2021</v>
      </c>
      <c r="T262" s="3" t="s">
        <v>10</v>
      </c>
      <c r="U262" s="3" t="s">
        <v>11</v>
      </c>
      <c r="V262" s="3" t="s">
        <v>12</v>
      </c>
      <c r="W262" s="7">
        <f t="shared" si="4"/>
        <v>140000</v>
      </c>
      <c r="X262" s="3" t="s">
        <v>25</v>
      </c>
      <c r="Y262" s="3">
        <v>50</v>
      </c>
      <c r="Z262" s="3" t="s">
        <v>25</v>
      </c>
      <c r="AA262" s="3" t="s">
        <v>14</v>
      </c>
      <c r="AB262" s="7">
        <v>1</v>
      </c>
    </row>
    <row r="263" spans="1:28" ht="30" x14ac:dyDescent="0.25">
      <c r="A263" s="3">
        <v>2021</v>
      </c>
      <c r="B263" s="3" t="s">
        <v>15</v>
      </c>
      <c r="C263" s="3" t="s">
        <v>11</v>
      </c>
      <c r="D263" s="3" t="s">
        <v>27</v>
      </c>
      <c r="E263" s="3">
        <v>63831</v>
      </c>
      <c r="F263" s="3" t="s">
        <v>13</v>
      </c>
      <c r="G263" s="3">
        <v>50</v>
      </c>
      <c r="H263" s="3" t="s">
        <v>13</v>
      </c>
      <c r="I263" s="3" t="s">
        <v>14</v>
      </c>
      <c r="J263" s="7">
        <v>1</v>
      </c>
      <c r="L263" s="3">
        <v>2021</v>
      </c>
      <c r="M263" s="3" t="s">
        <v>15</v>
      </c>
      <c r="N263" s="3" t="s">
        <v>27</v>
      </c>
      <c r="O263" s="3">
        <v>63831</v>
      </c>
      <c r="P263" s="7">
        <v>1</v>
      </c>
      <c r="S263" s="3">
        <v>2021</v>
      </c>
      <c r="T263" s="3" t="s">
        <v>15</v>
      </c>
      <c r="U263" s="3" t="s">
        <v>11</v>
      </c>
      <c r="V263" s="3" t="s">
        <v>27</v>
      </c>
      <c r="W263" s="7">
        <f t="shared" si="4"/>
        <v>80000</v>
      </c>
      <c r="X263" s="3" t="s">
        <v>13</v>
      </c>
      <c r="Y263" s="3">
        <v>50</v>
      </c>
      <c r="Z263" s="3" t="s">
        <v>13</v>
      </c>
      <c r="AA263" s="3" t="s">
        <v>14</v>
      </c>
      <c r="AB263" s="7">
        <v>1</v>
      </c>
    </row>
    <row r="264" spans="1:28" ht="30" x14ac:dyDescent="0.25">
      <c r="A264" s="3">
        <v>2021</v>
      </c>
      <c r="B264" s="3" t="s">
        <v>10</v>
      </c>
      <c r="C264" s="3" t="s">
        <v>11</v>
      </c>
      <c r="D264" s="3" t="s">
        <v>12</v>
      </c>
      <c r="E264" s="3">
        <v>16904</v>
      </c>
      <c r="F264" s="3" t="s">
        <v>34</v>
      </c>
      <c r="G264" s="3">
        <v>100</v>
      </c>
      <c r="H264" s="3" t="s">
        <v>34</v>
      </c>
      <c r="I264" s="3" t="s">
        <v>18</v>
      </c>
      <c r="J264" s="7">
        <v>1</v>
      </c>
      <c r="L264" s="3">
        <v>2021</v>
      </c>
      <c r="M264" s="3" t="s">
        <v>10</v>
      </c>
      <c r="N264" s="3" t="s">
        <v>12</v>
      </c>
      <c r="O264" s="3">
        <v>16904</v>
      </c>
      <c r="P264" s="7">
        <v>1</v>
      </c>
      <c r="S264" s="3">
        <v>2021</v>
      </c>
      <c r="T264" s="3" t="s">
        <v>10</v>
      </c>
      <c r="U264" s="3" t="s">
        <v>11</v>
      </c>
      <c r="V264" s="3" t="s">
        <v>12</v>
      </c>
      <c r="W264" s="7">
        <f t="shared" si="4"/>
        <v>20000</v>
      </c>
      <c r="X264" s="3" t="s">
        <v>34</v>
      </c>
      <c r="Y264" s="3">
        <v>100</v>
      </c>
      <c r="Z264" s="3" t="s">
        <v>34</v>
      </c>
      <c r="AA264" s="3" t="s">
        <v>18</v>
      </c>
      <c r="AB264" s="7">
        <v>1</v>
      </c>
    </row>
    <row r="265" spans="1:28" ht="45" x14ac:dyDescent="0.25">
      <c r="A265" s="3">
        <v>2021</v>
      </c>
      <c r="B265" s="3" t="s">
        <v>15</v>
      </c>
      <c r="C265" s="3" t="s">
        <v>11</v>
      </c>
      <c r="D265" s="3" t="s">
        <v>24</v>
      </c>
      <c r="E265" s="3">
        <v>66265</v>
      </c>
      <c r="F265" s="3" t="s">
        <v>34</v>
      </c>
      <c r="G265" s="3">
        <v>0</v>
      </c>
      <c r="H265" s="3" t="s">
        <v>34</v>
      </c>
      <c r="I265" s="3" t="s">
        <v>14</v>
      </c>
      <c r="J265" s="7">
        <v>1</v>
      </c>
      <c r="L265" s="3">
        <v>2021</v>
      </c>
      <c r="M265" s="3" t="s">
        <v>15</v>
      </c>
      <c r="N265" s="3" t="s">
        <v>24</v>
      </c>
      <c r="O265" s="3">
        <v>66265</v>
      </c>
      <c r="P265" s="7">
        <v>1</v>
      </c>
      <c r="S265" s="3">
        <v>2021</v>
      </c>
      <c r="T265" s="3" t="s">
        <v>15</v>
      </c>
      <c r="U265" s="3" t="s">
        <v>11</v>
      </c>
      <c r="V265" s="3" t="s">
        <v>24</v>
      </c>
      <c r="W265" s="7">
        <f t="shared" si="4"/>
        <v>80000</v>
      </c>
      <c r="X265" s="3" t="s">
        <v>34</v>
      </c>
      <c r="Y265" s="3">
        <v>0</v>
      </c>
      <c r="Z265" s="3" t="s">
        <v>34</v>
      </c>
      <c r="AA265" s="3" t="s">
        <v>14</v>
      </c>
      <c r="AB265" s="7">
        <v>1</v>
      </c>
    </row>
    <row r="266" spans="1:28" ht="30" x14ac:dyDescent="0.25">
      <c r="A266" s="3">
        <v>2021</v>
      </c>
      <c r="B266" s="3" t="s">
        <v>10</v>
      </c>
      <c r="C266" s="3" t="s">
        <v>11</v>
      </c>
      <c r="D266" s="3" t="s">
        <v>12</v>
      </c>
      <c r="E266" s="3">
        <v>25532</v>
      </c>
      <c r="F266" s="3" t="s">
        <v>109</v>
      </c>
      <c r="G266" s="3">
        <v>100</v>
      </c>
      <c r="H266" s="3" t="s">
        <v>13</v>
      </c>
      <c r="I266" s="3" t="s">
        <v>18</v>
      </c>
      <c r="J266" s="7">
        <v>1</v>
      </c>
      <c r="L266" s="3">
        <v>2021</v>
      </c>
      <c r="M266" s="3" t="s">
        <v>10</v>
      </c>
      <c r="N266" s="3" t="s">
        <v>12</v>
      </c>
      <c r="O266" s="3">
        <v>25532</v>
      </c>
      <c r="P266" s="7">
        <v>1</v>
      </c>
      <c r="S266" s="3">
        <v>2021</v>
      </c>
      <c r="T266" s="3" t="s">
        <v>10</v>
      </c>
      <c r="U266" s="3" t="s">
        <v>11</v>
      </c>
      <c r="V266" s="3" t="s">
        <v>12</v>
      </c>
      <c r="W266" s="7">
        <f t="shared" si="4"/>
        <v>40000</v>
      </c>
      <c r="X266" s="3" t="s">
        <v>109</v>
      </c>
      <c r="Y266" s="3">
        <v>100</v>
      </c>
      <c r="Z266" s="3" t="s">
        <v>13</v>
      </c>
      <c r="AA266" s="3" t="s">
        <v>18</v>
      </c>
      <c r="AB266" s="7">
        <v>1</v>
      </c>
    </row>
    <row r="267" spans="1:28" ht="45" x14ac:dyDescent="0.25">
      <c r="A267" s="3">
        <v>2021</v>
      </c>
      <c r="B267" s="3" t="s">
        <v>15</v>
      </c>
      <c r="C267" s="3" t="s">
        <v>11</v>
      </c>
      <c r="D267" s="3" t="s">
        <v>31</v>
      </c>
      <c r="E267" s="3">
        <v>160000</v>
      </c>
      <c r="F267" s="3" t="s">
        <v>110</v>
      </c>
      <c r="G267" s="3">
        <v>50</v>
      </c>
      <c r="H267" s="3" t="s">
        <v>25</v>
      </c>
      <c r="I267" s="3" t="s">
        <v>18</v>
      </c>
      <c r="J267" s="7">
        <v>1</v>
      </c>
      <c r="L267" s="3">
        <v>2021</v>
      </c>
      <c r="M267" s="3" t="s">
        <v>15</v>
      </c>
      <c r="N267" s="3" t="s">
        <v>31</v>
      </c>
      <c r="O267" s="3">
        <v>160000</v>
      </c>
      <c r="P267" s="7">
        <v>1</v>
      </c>
      <c r="S267" s="3">
        <v>2021</v>
      </c>
      <c r="T267" s="3" t="s">
        <v>15</v>
      </c>
      <c r="U267" s="3" t="s">
        <v>11</v>
      </c>
      <c r="V267" s="3" t="s">
        <v>31</v>
      </c>
      <c r="W267" s="7">
        <f t="shared" si="4"/>
        <v>160000</v>
      </c>
      <c r="X267" s="3" t="s">
        <v>110</v>
      </c>
      <c r="Y267" s="3">
        <v>50</v>
      </c>
      <c r="Z267" s="3" t="s">
        <v>25</v>
      </c>
      <c r="AA267" s="3" t="s">
        <v>18</v>
      </c>
      <c r="AB267" s="7">
        <v>1</v>
      </c>
    </row>
    <row r="268" spans="1:28" ht="30" x14ac:dyDescent="0.25">
      <c r="A268" s="3">
        <v>2021</v>
      </c>
      <c r="B268" s="3" t="s">
        <v>10</v>
      </c>
      <c r="C268" s="3" t="s">
        <v>11</v>
      </c>
      <c r="D268" s="3" t="s">
        <v>37</v>
      </c>
      <c r="E268" s="3">
        <v>93150</v>
      </c>
      <c r="F268" s="3" t="s">
        <v>25</v>
      </c>
      <c r="G268" s="3">
        <v>0</v>
      </c>
      <c r="H268" s="3" t="s">
        <v>25</v>
      </c>
      <c r="I268" s="3" t="s">
        <v>21</v>
      </c>
      <c r="J268" s="7">
        <v>1</v>
      </c>
      <c r="L268" s="3">
        <v>2021</v>
      </c>
      <c r="M268" s="3" t="s">
        <v>10</v>
      </c>
      <c r="N268" s="3" t="s">
        <v>37</v>
      </c>
      <c r="O268" s="3">
        <v>93150</v>
      </c>
      <c r="P268" s="7">
        <v>1</v>
      </c>
      <c r="S268" s="3">
        <v>2021</v>
      </c>
      <c r="T268" s="3" t="s">
        <v>10</v>
      </c>
      <c r="U268" s="3" t="s">
        <v>11</v>
      </c>
      <c r="V268" s="3" t="s">
        <v>37</v>
      </c>
      <c r="W268" s="7">
        <f t="shared" si="4"/>
        <v>100000</v>
      </c>
      <c r="X268" s="3" t="s">
        <v>25</v>
      </c>
      <c r="Y268" s="3">
        <v>0</v>
      </c>
      <c r="Z268" s="3" t="s">
        <v>25</v>
      </c>
      <c r="AA268" s="3" t="s">
        <v>21</v>
      </c>
      <c r="AB268" s="7">
        <v>1</v>
      </c>
    </row>
    <row r="269" spans="1:28" ht="30" x14ac:dyDescent="0.25">
      <c r="A269" s="3">
        <v>2021</v>
      </c>
      <c r="B269" s="3" t="s">
        <v>10</v>
      </c>
      <c r="C269" s="3" t="s">
        <v>11</v>
      </c>
      <c r="D269" s="3" t="s">
        <v>37</v>
      </c>
      <c r="E269" s="3">
        <v>111775</v>
      </c>
      <c r="F269" s="3" t="s">
        <v>25</v>
      </c>
      <c r="G269" s="3">
        <v>0</v>
      </c>
      <c r="H269" s="3" t="s">
        <v>25</v>
      </c>
      <c r="I269" s="3" t="s">
        <v>21</v>
      </c>
      <c r="J269" s="7">
        <v>1</v>
      </c>
      <c r="L269" s="3">
        <v>2021</v>
      </c>
      <c r="M269" s="3" t="s">
        <v>10</v>
      </c>
      <c r="N269" s="3" t="s">
        <v>37</v>
      </c>
      <c r="O269" s="3">
        <v>111775</v>
      </c>
      <c r="P269" s="7">
        <v>1</v>
      </c>
      <c r="S269" s="3">
        <v>2021</v>
      </c>
      <c r="T269" s="3" t="s">
        <v>10</v>
      </c>
      <c r="U269" s="3" t="s">
        <v>11</v>
      </c>
      <c r="V269" s="3" t="s">
        <v>37</v>
      </c>
      <c r="W269" s="7">
        <f t="shared" si="4"/>
        <v>120000</v>
      </c>
      <c r="X269" s="3" t="s">
        <v>25</v>
      </c>
      <c r="Y269" s="3">
        <v>0</v>
      </c>
      <c r="Z269" s="3" t="s">
        <v>25</v>
      </c>
      <c r="AA269" s="3" t="s">
        <v>21</v>
      </c>
      <c r="AB269" s="7">
        <v>1</v>
      </c>
    </row>
    <row r="270" spans="1:28" ht="30" x14ac:dyDescent="0.25">
      <c r="A270" s="3">
        <v>2021</v>
      </c>
      <c r="B270" s="3" t="s">
        <v>10</v>
      </c>
      <c r="C270" s="3" t="s">
        <v>11</v>
      </c>
      <c r="D270" s="3" t="s">
        <v>37</v>
      </c>
      <c r="E270" s="3">
        <v>28016</v>
      </c>
      <c r="F270" s="3" t="s">
        <v>106</v>
      </c>
      <c r="G270" s="3">
        <v>100</v>
      </c>
      <c r="H270" s="3" t="s">
        <v>106</v>
      </c>
      <c r="I270" s="3" t="s">
        <v>21</v>
      </c>
      <c r="J270" s="7">
        <v>1</v>
      </c>
      <c r="L270" s="3">
        <v>2021</v>
      </c>
      <c r="M270" s="3" t="s">
        <v>10</v>
      </c>
      <c r="N270" s="3" t="s">
        <v>37</v>
      </c>
      <c r="O270" s="3">
        <v>28016</v>
      </c>
      <c r="P270" s="7">
        <v>1</v>
      </c>
      <c r="S270" s="3">
        <v>2021</v>
      </c>
      <c r="T270" s="3" t="s">
        <v>10</v>
      </c>
      <c r="U270" s="3" t="s">
        <v>11</v>
      </c>
      <c r="V270" s="3" t="s">
        <v>37</v>
      </c>
      <c r="W270" s="7">
        <f t="shared" si="4"/>
        <v>40000</v>
      </c>
      <c r="X270" s="3" t="s">
        <v>106</v>
      </c>
      <c r="Y270" s="3">
        <v>100</v>
      </c>
      <c r="Z270" s="3" t="s">
        <v>106</v>
      </c>
      <c r="AA270" s="3" t="s">
        <v>21</v>
      </c>
      <c r="AB270" s="7">
        <v>1</v>
      </c>
    </row>
    <row r="271" spans="1:28" ht="30" x14ac:dyDescent="0.25">
      <c r="A271" s="3">
        <v>2021</v>
      </c>
      <c r="B271" s="3" t="s">
        <v>26</v>
      </c>
      <c r="C271" s="3" t="s">
        <v>11</v>
      </c>
      <c r="D271" s="3" t="s">
        <v>37</v>
      </c>
      <c r="E271" s="3">
        <v>65013</v>
      </c>
      <c r="F271" s="3" t="s">
        <v>13</v>
      </c>
      <c r="G271" s="3">
        <v>50</v>
      </c>
      <c r="H271" s="3" t="s">
        <v>13</v>
      </c>
      <c r="I271" s="3" t="s">
        <v>21</v>
      </c>
      <c r="J271" s="7">
        <v>1</v>
      </c>
      <c r="L271" s="3">
        <v>2021</v>
      </c>
      <c r="M271" s="3" t="s">
        <v>26</v>
      </c>
      <c r="N271" s="3" t="s">
        <v>37</v>
      </c>
      <c r="O271" s="3">
        <v>65013</v>
      </c>
      <c r="P271" s="7">
        <v>1</v>
      </c>
      <c r="S271" s="3">
        <v>2021</v>
      </c>
      <c r="T271" s="3" t="s">
        <v>26</v>
      </c>
      <c r="U271" s="3" t="s">
        <v>11</v>
      </c>
      <c r="V271" s="3" t="s">
        <v>37</v>
      </c>
      <c r="W271" s="7">
        <f t="shared" si="4"/>
        <v>80000</v>
      </c>
      <c r="X271" s="3" t="s">
        <v>13</v>
      </c>
      <c r="Y271" s="3">
        <v>50</v>
      </c>
      <c r="Z271" s="3" t="s">
        <v>13</v>
      </c>
      <c r="AA271" s="3" t="s">
        <v>21</v>
      </c>
      <c r="AB271" s="7">
        <v>1</v>
      </c>
    </row>
    <row r="272" spans="1:28" ht="30" x14ac:dyDescent="0.25">
      <c r="A272" s="3">
        <v>2021</v>
      </c>
      <c r="B272" s="3" t="s">
        <v>26</v>
      </c>
      <c r="C272" s="3" t="s">
        <v>11</v>
      </c>
      <c r="D272" s="3" t="s">
        <v>37</v>
      </c>
      <c r="E272" s="3">
        <v>72500</v>
      </c>
      <c r="F272" s="3" t="s">
        <v>25</v>
      </c>
      <c r="G272" s="3">
        <v>100</v>
      </c>
      <c r="H272" s="3" t="s">
        <v>25</v>
      </c>
      <c r="I272" s="3" t="s">
        <v>14</v>
      </c>
      <c r="J272" s="7">
        <v>1</v>
      </c>
      <c r="L272" s="3">
        <v>2021</v>
      </c>
      <c r="M272" s="3" t="s">
        <v>26</v>
      </c>
      <c r="N272" s="3" t="s">
        <v>37</v>
      </c>
      <c r="O272" s="3">
        <v>72500</v>
      </c>
      <c r="P272" s="7">
        <v>1</v>
      </c>
      <c r="S272" s="3">
        <v>2021</v>
      </c>
      <c r="T272" s="3" t="s">
        <v>26</v>
      </c>
      <c r="U272" s="3" t="s">
        <v>11</v>
      </c>
      <c r="V272" s="3" t="s">
        <v>37</v>
      </c>
      <c r="W272" s="7">
        <f t="shared" si="4"/>
        <v>80000</v>
      </c>
      <c r="X272" s="3" t="s">
        <v>25</v>
      </c>
      <c r="Y272" s="3">
        <v>100</v>
      </c>
      <c r="Z272" s="3" t="s">
        <v>25</v>
      </c>
      <c r="AA272" s="3" t="s">
        <v>14</v>
      </c>
      <c r="AB272" s="7">
        <v>1</v>
      </c>
    </row>
    <row r="273" spans="1:28" ht="45" x14ac:dyDescent="0.25">
      <c r="A273" s="3">
        <v>2021</v>
      </c>
      <c r="B273" s="3" t="s">
        <v>15</v>
      </c>
      <c r="C273" s="3" t="s">
        <v>11</v>
      </c>
      <c r="D273" s="3" t="s">
        <v>62</v>
      </c>
      <c r="E273" s="3">
        <v>18907</v>
      </c>
      <c r="F273" s="3" t="s">
        <v>77</v>
      </c>
      <c r="G273" s="3">
        <v>0</v>
      </c>
      <c r="H273" s="3" t="s">
        <v>77</v>
      </c>
      <c r="I273" s="3" t="s">
        <v>21</v>
      </c>
      <c r="J273" s="7">
        <v>1</v>
      </c>
      <c r="L273" s="3">
        <v>2021</v>
      </c>
      <c r="M273" s="3" t="s">
        <v>15</v>
      </c>
      <c r="N273" s="3" t="s">
        <v>62</v>
      </c>
      <c r="O273" s="3">
        <v>18907</v>
      </c>
      <c r="P273" s="7">
        <v>1</v>
      </c>
      <c r="S273" s="3">
        <v>2021</v>
      </c>
      <c r="T273" s="3" t="s">
        <v>15</v>
      </c>
      <c r="U273" s="3" t="s">
        <v>11</v>
      </c>
      <c r="V273" s="3" t="s">
        <v>62</v>
      </c>
      <c r="W273" s="7">
        <f t="shared" si="4"/>
        <v>20000</v>
      </c>
      <c r="X273" s="3" t="s">
        <v>77</v>
      </c>
      <c r="Y273" s="3">
        <v>0</v>
      </c>
      <c r="Z273" s="3" t="s">
        <v>77</v>
      </c>
      <c r="AA273" s="3" t="s">
        <v>21</v>
      </c>
      <c r="AB273" s="7">
        <v>1</v>
      </c>
    </row>
    <row r="274" spans="1:28" ht="60" x14ac:dyDescent="0.25">
      <c r="A274" s="3">
        <v>2021</v>
      </c>
      <c r="B274" s="3" t="s">
        <v>26</v>
      </c>
      <c r="C274" s="3" t="s">
        <v>11</v>
      </c>
      <c r="D274" s="3" t="s">
        <v>39</v>
      </c>
      <c r="E274" s="3">
        <v>76833</v>
      </c>
      <c r="F274" s="3" t="s">
        <v>13</v>
      </c>
      <c r="G274" s="3">
        <v>0</v>
      </c>
      <c r="H274" s="3" t="s">
        <v>13</v>
      </c>
      <c r="I274" s="3" t="s">
        <v>14</v>
      </c>
      <c r="J274" s="7">
        <v>1</v>
      </c>
      <c r="L274" s="3">
        <v>2021</v>
      </c>
      <c r="M274" s="3" t="s">
        <v>26</v>
      </c>
      <c r="N274" s="3" t="s">
        <v>39</v>
      </c>
      <c r="O274" s="3">
        <v>76833</v>
      </c>
      <c r="P274" s="7">
        <v>1</v>
      </c>
      <c r="S274" s="3">
        <v>2021</v>
      </c>
      <c r="T274" s="3" t="s">
        <v>26</v>
      </c>
      <c r="U274" s="3" t="s">
        <v>11</v>
      </c>
      <c r="V274" s="3" t="s">
        <v>39</v>
      </c>
      <c r="W274" s="7">
        <f t="shared" si="4"/>
        <v>80000</v>
      </c>
      <c r="X274" s="3" t="s">
        <v>13</v>
      </c>
      <c r="Y274" s="3">
        <v>0</v>
      </c>
      <c r="Z274" s="3" t="s">
        <v>13</v>
      </c>
      <c r="AA274" s="3" t="s">
        <v>14</v>
      </c>
      <c r="AB274" s="7">
        <v>1</v>
      </c>
    </row>
    <row r="275" spans="1:28" ht="45" x14ac:dyDescent="0.25">
      <c r="A275" s="3">
        <v>2021</v>
      </c>
      <c r="B275" s="3" t="s">
        <v>26</v>
      </c>
      <c r="C275" s="3" t="s">
        <v>11</v>
      </c>
      <c r="D275" s="3" t="s">
        <v>24</v>
      </c>
      <c r="E275" s="3">
        <v>85000</v>
      </c>
      <c r="F275" s="3" t="s">
        <v>48</v>
      </c>
      <c r="G275" s="3">
        <v>100</v>
      </c>
      <c r="H275" s="3" t="s">
        <v>13</v>
      </c>
      <c r="I275" s="3" t="s">
        <v>18</v>
      </c>
      <c r="J275" s="7">
        <v>1</v>
      </c>
      <c r="L275" s="3">
        <v>2021</v>
      </c>
      <c r="M275" s="3" t="s">
        <v>26</v>
      </c>
      <c r="N275" s="3" t="s">
        <v>24</v>
      </c>
      <c r="O275" s="3">
        <v>85000</v>
      </c>
      <c r="P275" s="7">
        <v>1</v>
      </c>
      <c r="S275" s="3">
        <v>2021</v>
      </c>
      <c r="T275" s="3" t="s">
        <v>26</v>
      </c>
      <c r="U275" s="3" t="s">
        <v>11</v>
      </c>
      <c r="V275" s="3" t="s">
        <v>24</v>
      </c>
      <c r="W275" s="7">
        <f t="shared" si="4"/>
        <v>100000</v>
      </c>
      <c r="X275" s="3" t="s">
        <v>48</v>
      </c>
      <c r="Y275" s="3">
        <v>100</v>
      </c>
      <c r="Z275" s="3" t="s">
        <v>13</v>
      </c>
      <c r="AA275" s="3" t="s">
        <v>18</v>
      </c>
      <c r="AB275" s="7">
        <v>1</v>
      </c>
    </row>
    <row r="276" spans="1:28" ht="30" x14ac:dyDescent="0.25">
      <c r="A276" s="3">
        <v>2021</v>
      </c>
      <c r="B276" s="3" t="s">
        <v>15</v>
      </c>
      <c r="C276" s="3" t="s">
        <v>11</v>
      </c>
      <c r="D276" s="3" t="s">
        <v>12</v>
      </c>
      <c r="E276" s="3">
        <v>77684</v>
      </c>
      <c r="F276" s="3" t="s">
        <v>33</v>
      </c>
      <c r="G276" s="3">
        <v>50</v>
      </c>
      <c r="H276" s="3" t="s">
        <v>33</v>
      </c>
      <c r="I276" s="3" t="s">
        <v>21</v>
      </c>
      <c r="J276" s="7">
        <v>1</v>
      </c>
      <c r="L276" s="3">
        <v>2021</v>
      </c>
      <c r="M276" s="3" t="s">
        <v>15</v>
      </c>
      <c r="N276" s="3" t="s">
        <v>12</v>
      </c>
      <c r="O276" s="3">
        <v>77684</v>
      </c>
      <c r="P276" s="7">
        <v>1</v>
      </c>
      <c r="S276" s="3">
        <v>2021</v>
      </c>
      <c r="T276" s="3" t="s">
        <v>15</v>
      </c>
      <c r="U276" s="3" t="s">
        <v>11</v>
      </c>
      <c r="V276" s="3" t="s">
        <v>12</v>
      </c>
      <c r="W276" s="7">
        <f t="shared" si="4"/>
        <v>80000</v>
      </c>
      <c r="X276" s="3" t="s">
        <v>33</v>
      </c>
      <c r="Y276" s="3">
        <v>50</v>
      </c>
      <c r="Z276" s="3" t="s">
        <v>33</v>
      </c>
      <c r="AA276" s="3" t="s">
        <v>21</v>
      </c>
      <c r="AB276" s="7">
        <v>1</v>
      </c>
    </row>
    <row r="277" spans="1:28" ht="30" x14ac:dyDescent="0.25">
      <c r="A277" s="3">
        <v>2021</v>
      </c>
      <c r="B277" s="3" t="s">
        <v>26</v>
      </c>
      <c r="C277" s="3" t="s">
        <v>11</v>
      </c>
      <c r="D277" s="3" t="s">
        <v>12</v>
      </c>
      <c r="E277" s="3">
        <v>100000</v>
      </c>
      <c r="F277" s="3" t="s">
        <v>25</v>
      </c>
      <c r="G277" s="3">
        <v>100</v>
      </c>
      <c r="H277" s="3" t="s">
        <v>25</v>
      </c>
      <c r="I277" s="3" t="s">
        <v>21</v>
      </c>
      <c r="J277" s="7">
        <v>1</v>
      </c>
      <c r="L277" s="3">
        <v>2021</v>
      </c>
      <c r="M277" s="3" t="s">
        <v>26</v>
      </c>
      <c r="N277" s="3" t="s">
        <v>12</v>
      </c>
      <c r="O277" s="3">
        <v>100000</v>
      </c>
      <c r="P277" s="7">
        <v>1</v>
      </c>
      <c r="S277" s="3">
        <v>2021</v>
      </c>
      <c r="T277" s="3" t="s">
        <v>26</v>
      </c>
      <c r="U277" s="3" t="s">
        <v>11</v>
      </c>
      <c r="V277" s="3" t="s">
        <v>12</v>
      </c>
      <c r="W277" s="7">
        <f t="shared" si="4"/>
        <v>100000</v>
      </c>
      <c r="X277" s="3" t="s">
        <v>25</v>
      </c>
      <c r="Y277" s="3">
        <v>100</v>
      </c>
      <c r="Z277" s="3" t="s">
        <v>25</v>
      </c>
      <c r="AA277" s="3" t="s">
        <v>21</v>
      </c>
      <c r="AB277" s="7">
        <v>1</v>
      </c>
    </row>
    <row r="278" spans="1:28" ht="30" x14ac:dyDescent="0.25">
      <c r="A278" s="3">
        <v>2021</v>
      </c>
      <c r="B278" s="3" t="s">
        <v>26</v>
      </c>
      <c r="C278" s="3" t="s">
        <v>11</v>
      </c>
      <c r="D278" s="3" t="s">
        <v>12</v>
      </c>
      <c r="E278" s="3">
        <v>58000</v>
      </c>
      <c r="F278" s="3" t="s">
        <v>25</v>
      </c>
      <c r="G278" s="3">
        <v>50</v>
      </c>
      <c r="H278" s="3" t="s">
        <v>25</v>
      </c>
      <c r="I278" s="3" t="s">
        <v>14</v>
      </c>
      <c r="J278" s="7">
        <v>1</v>
      </c>
      <c r="L278" s="3">
        <v>2021</v>
      </c>
      <c r="M278" s="3" t="s">
        <v>26</v>
      </c>
      <c r="N278" s="3" t="s">
        <v>12</v>
      </c>
      <c r="O278" s="3">
        <v>58000</v>
      </c>
      <c r="P278" s="7">
        <v>1</v>
      </c>
      <c r="S278" s="3">
        <v>2021</v>
      </c>
      <c r="T278" s="3" t="s">
        <v>26</v>
      </c>
      <c r="U278" s="3" t="s">
        <v>11</v>
      </c>
      <c r="V278" s="3" t="s">
        <v>12</v>
      </c>
      <c r="W278" s="7">
        <f t="shared" si="4"/>
        <v>60000</v>
      </c>
      <c r="X278" s="3" t="s">
        <v>25</v>
      </c>
      <c r="Y278" s="3">
        <v>50</v>
      </c>
      <c r="Z278" s="3" t="s">
        <v>25</v>
      </c>
      <c r="AA278" s="3" t="s">
        <v>14</v>
      </c>
      <c r="AB278" s="7">
        <v>1</v>
      </c>
    </row>
    <row r="279" spans="1:28" ht="30" x14ac:dyDescent="0.25">
      <c r="A279" s="3">
        <v>2021</v>
      </c>
      <c r="B279" s="3" t="s">
        <v>15</v>
      </c>
      <c r="C279" s="3" t="s">
        <v>11</v>
      </c>
      <c r="D279" s="3" t="s">
        <v>59</v>
      </c>
      <c r="E279" s="3">
        <v>55000</v>
      </c>
      <c r="F279" s="3" t="s">
        <v>57</v>
      </c>
      <c r="G279" s="3">
        <v>100</v>
      </c>
      <c r="H279" s="3" t="s">
        <v>57</v>
      </c>
      <c r="I279" s="3" t="s">
        <v>14</v>
      </c>
      <c r="J279" s="7">
        <v>1</v>
      </c>
      <c r="L279" s="3">
        <v>2021</v>
      </c>
      <c r="M279" s="3" t="s">
        <v>15</v>
      </c>
      <c r="N279" s="3" t="s">
        <v>59</v>
      </c>
      <c r="O279" s="3">
        <v>55000</v>
      </c>
      <c r="P279" s="7">
        <v>1</v>
      </c>
      <c r="S279" s="3">
        <v>2021</v>
      </c>
      <c r="T279" s="3" t="s">
        <v>15</v>
      </c>
      <c r="U279" s="3" t="s">
        <v>11</v>
      </c>
      <c r="V279" s="3" t="s">
        <v>59</v>
      </c>
      <c r="W279" s="7">
        <f t="shared" si="4"/>
        <v>60000</v>
      </c>
      <c r="X279" s="3" t="s">
        <v>57</v>
      </c>
      <c r="Y279" s="3">
        <v>100</v>
      </c>
      <c r="Z279" s="3" t="s">
        <v>57</v>
      </c>
      <c r="AA279" s="3" t="s">
        <v>14</v>
      </c>
      <c r="AB279" s="7">
        <v>1</v>
      </c>
    </row>
    <row r="280" spans="1:28" ht="30" x14ac:dyDescent="0.25">
      <c r="A280" s="3">
        <v>2021</v>
      </c>
      <c r="B280" s="3" t="s">
        <v>15</v>
      </c>
      <c r="C280" s="3" t="s">
        <v>11</v>
      </c>
      <c r="D280" s="3" t="s">
        <v>12</v>
      </c>
      <c r="E280" s="3">
        <v>20171</v>
      </c>
      <c r="F280" s="3" t="s">
        <v>106</v>
      </c>
      <c r="G280" s="3">
        <v>50</v>
      </c>
      <c r="H280" s="3" t="s">
        <v>106</v>
      </c>
      <c r="I280" s="3" t="s">
        <v>14</v>
      </c>
      <c r="J280" s="7">
        <v>1</v>
      </c>
      <c r="L280" s="3">
        <v>2021</v>
      </c>
      <c r="M280" s="3" t="s">
        <v>15</v>
      </c>
      <c r="N280" s="3" t="s">
        <v>12</v>
      </c>
      <c r="O280" s="3">
        <v>20171</v>
      </c>
      <c r="P280" s="7">
        <v>1</v>
      </c>
      <c r="S280" s="3">
        <v>2021</v>
      </c>
      <c r="T280" s="3" t="s">
        <v>15</v>
      </c>
      <c r="U280" s="3" t="s">
        <v>11</v>
      </c>
      <c r="V280" s="3" t="s">
        <v>12</v>
      </c>
      <c r="W280" s="7">
        <f t="shared" si="4"/>
        <v>40000</v>
      </c>
      <c r="X280" s="3" t="s">
        <v>106</v>
      </c>
      <c r="Y280" s="3">
        <v>50</v>
      </c>
      <c r="Z280" s="3" t="s">
        <v>106</v>
      </c>
      <c r="AA280" s="3" t="s">
        <v>14</v>
      </c>
      <c r="AB280" s="7">
        <v>1</v>
      </c>
    </row>
    <row r="281" spans="1:28" ht="45" x14ac:dyDescent="0.25">
      <c r="A281" s="3">
        <v>2021</v>
      </c>
      <c r="B281" s="3" t="s">
        <v>26</v>
      </c>
      <c r="C281" s="3" t="s">
        <v>11</v>
      </c>
      <c r="D281" s="3" t="s">
        <v>30</v>
      </c>
      <c r="E281" s="3">
        <v>59102</v>
      </c>
      <c r="F281" s="3" t="s">
        <v>68</v>
      </c>
      <c r="G281" s="3">
        <v>100</v>
      </c>
      <c r="H281" s="3" t="s">
        <v>68</v>
      </c>
      <c r="I281" s="3" t="s">
        <v>14</v>
      </c>
      <c r="J281" s="7">
        <v>1</v>
      </c>
      <c r="L281" s="3">
        <v>2021</v>
      </c>
      <c r="M281" s="3" t="s">
        <v>26</v>
      </c>
      <c r="N281" s="3" t="s">
        <v>30</v>
      </c>
      <c r="O281" s="3">
        <v>59102</v>
      </c>
      <c r="P281" s="7">
        <v>1</v>
      </c>
      <c r="S281" s="3">
        <v>2021</v>
      </c>
      <c r="T281" s="3" t="s">
        <v>26</v>
      </c>
      <c r="U281" s="3" t="s">
        <v>11</v>
      </c>
      <c r="V281" s="3" t="s">
        <v>30</v>
      </c>
      <c r="W281" s="7">
        <f t="shared" si="4"/>
        <v>60000</v>
      </c>
      <c r="X281" s="3" t="s">
        <v>68</v>
      </c>
      <c r="Y281" s="3">
        <v>100</v>
      </c>
      <c r="Z281" s="3" t="s">
        <v>68</v>
      </c>
      <c r="AA281" s="3" t="s">
        <v>14</v>
      </c>
      <c r="AB281" s="7">
        <v>1</v>
      </c>
    </row>
    <row r="282" spans="1:28" ht="30" x14ac:dyDescent="0.25">
      <c r="A282" s="3">
        <v>2021</v>
      </c>
      <c r="B282" s="3" t="s">
        <v>10</v>
      </c>
      <c r="C282" s="3" t="s">
        <v>11</v>
      </c>
      <c r="D282" s="3" t="s">
        <v>37</v>
      </c>
      <c r="E282" s="3">
        <v>112000</v>
      </c>
      <c r="F282" s="3" t="s">
        <v>25</v>
      </c>
      <c r="G282" s="3">
        <v>100</v>
      </c>
      <c r="H282" s="3" t="s">
        <v>25</v>
      </c>
      <c r="I282" s="3" t="s">
        <v>14</v>
      </c>
      <c r="J282" s="7">
        <v>1</v>
      </c>
      <c r="L282" s="3">
        <v>2021</v>
      </c>
      <c r="M282" s="3" t="s">
        <v>10</v>
      </c>
      <c r="N282" s="3" t="s">
        <v>37</v>
      </c>
      <c r="O282" s="3">
        <v>112000</v>
      </c>
      <c r="P282" s="7">
        <v>1</v>
      </c>
      <c r="S282" s="3">
        <v>2021</v>
      </c>
      <c r="T282" s="3" t="s">
        <v>10</v>
      </c>
      <c r="U282" s="3" t="s">
        <v>11</v>
      </c>
      <c r="V282" s="3" t="s">
        <v>37</v>
      </c>
      <c r="W282" s="7">
        <f t="shared" si="4"/>
        <v>120000</v>
      </c>
      <c r="X282" s="3" t="s">
        <v>25</v>
      </c>
      <c r="Y282" s="3">
        <v>100</v>
      </c>
      <c r="Z282" s="3" t="s">
        <v>25</v>
      </c>
      <c r="AA282" s="3" t="s">
        <v>14</v>
      </c>
      <c r="AB282" s="7">
        <v>1</v>
      </c>
    </row>
    <row r="283" spans="1:28" ht="30" x14ac:dyDescent="0.25">
      <c r="A283" s="3">
        <v>2021</v>
      </c>
      <c r="B283" s="3" t="s">
        <v>26</v>
      </c>
      <c r="C283" s="3" t="s">
        <v>11</v>
      </c>
      <c r="D283" s="3" t="s">
        <v>47</v>
      </c>
      <c r="E283" s="3">
        <v>100000</v>
      </c>
      <c r="F283" s="3" t="s">
        <v>111</v>
      </c>
      <c r="G283" s="3">
        <v>0</v>
      </c>
      <c r="H283" s="3" t="s">
        <v>41</v>
      </c>
      <c r="I283" s="3" t="s">
        <v>14</v>
      </c>
      <c r="J283" s="7">
        <v>1</v>
      </c>
      <c r="L283" s="3">
        <v>2021</v>
      </c>
      <c r="M283" s="3" t="s">
        <v>26</v>
      </c>
      <c r="N283" s="3" t="s">
        <v>47</v>
      </c>
      <c r="O283" s="3">
        <v>100000</v>
      </c>
      <c r="P283" s="7">
        <v>1</v>
      </c>
      <c r="S283" s="3">
        <v>2021</v>
      </c>
      <c r="T283" s="3" t="s">
        <v>26</v>
      </c>
      <c r="U283" s="3" t="s">
        <v>11</v>
      </c>
      <c r="V283" s="3" t="s">
        <v>47</v>
      </c>
      <c r="W283" s="7">
        <f t="shared" si="4"/>
        <v>100000</v>
      </c>
      <c r="X283" s="3" t="s">
        <v>111</v>
      </c>
      <c r="Y283" s="3">
        <v>0</v>
      </c>
      <c r="Z283" s="3" t="s">
        <v>41</v>
      </c>
      <c r="AA283" s="3" t="s">
        <v>14</v>
      </c>
      <c r="AB283" s="7">
        <v>1</v>
      </c>
    </row>
    <row r="284" spans="1:28" ht="30" x14ac:dyDescent="0.25">
      <c r="A284" s="3">
        <v>2021</v>
      </c>
      <c r="B284" s="3" t="s">
        <v>10</v>
      </c>
      <c r="C284" s="3" t="s">
        <v>40</v>
      </c>
      <c r="D284" s="3" t="s">
        <v>37</v>
      </c>
      <c r="E284" s="3">
        <v>69741</v>
      </c>
      <c r="F284" s="3" t="s">
        <v>48</v>
      </c>
      <c r="G284" s="3">
        <v>100</v>
      </c>
      <c r="H284" s="3" t="s">
        <v>48</v>
      </c>
      <c r="I284" s="3" t="s">
        <v>14</v>
      </c>
      <c r="J284" s="7">
        <v>1</v>
      </c>
      <c r="L284" s="3">
        <v>2021</v>
      </c>
      <c r="M284" s="3" t="s">
        <v>10</v>
      </c>
      <c r="N284" s="3" t="s">
        <v>37</v>
      </c>
      <c r="O284" s="3">
        <v>69741</v>
      </c>
      <c r="P284" s="7">
        <v>1</v>
      </c>
      <c r="S284" s="3">
        <v>2021</v>
      </c>
      <c r="T284" s="3" t="s">
        <v>10</v>
      </c>
      <c r="U284" s="3" t="s">
        <v>40</v>
      </c>
      <c r="V284" s="3" t="s">
        <v>37</v>
      </c>
      <c r="W284" s="7">
        <f t="shared" si="4"/>
        <v>80000</v>
      </c>
      <c r="X284" s="3" t="s">
        <v>48</v>
      </c>
      <c r="Y284" s="3">
        <v>100</v>
      </c>
      <c r="Z284" s="3" t="s">
        <v>48</v>
      </c>
      <c r="AA284" s="3" t="s">
        <v>14</v>
      </c>
      <c r="AB284" s="7">
        <v>1</v>
      </c>
    </row>
    <row r="285" spans="1:28" ht="45" x14ac:dyDescent="0.25">
      <c r="A285" s="3">
        <v>2021</v>
      </c>
      <c r="B285" s="3" t="s">
        <v>15</v>
      </c>
      <c r="C285" s="3" t="s">
        <v>50</v>
      </c>
      <c r="D285" s="3" t="s">
        <v>112</v>
      </c>
      <c r="E285" s="3">
        <v>105000</v>
      </c>
      <c r="F285" s="3" t="s">
        <v>25</v>
      </c>
      <c r="G285" s="3">
        <v>100</v>
      </c>
      <c r="H285" s="3" t="s">
        <v>25</v>
      </c>
      <c r="I285" s="3" t="s">
        <v>21</v>
      </c>
      <c r="J285" s="7">
        <v>1</v>
      </c>
      <c r="L285" s="3">
        <v>2021</v>
      </c>
      <c r="M285" s="3" t="s">
        <v>15</v>
      </c>
      <c r="N285" s="3" t="s">
        <v>112</v>
      </c>
      <c r="O285" s="3">
        <v>105000</v>
      </c>
      <c r="P285" s="7">
        <v>1</v>
      </c>
      <c r="S285" s="3">
        <v>2021</v>
      </c>
      <c r="T285" s="3" t="s">
        <v>15</v>
      </c>
      <c r="U285" s="3" t="s">
        <v>50</v>
      </c>
      <c r="V285" s="3" t="s">
        <v>112</v>
      </c>
      <c r="W285" s="7">
        <f t="shared" si="4"/>
        <v>120000</v>
      </c>
      <c r="X285" s="3" t="s">
        <v>25</v>
      </c>
      <c r="Y285" s="3">
        <v>100</v>
      </c>
      <c r="Z285" s="3" t="s">
        <v>25</v>
      </c>
      <c r="AA285" s="3" t="s">
        <v>21</v>
      </c>
      <c r="AB285" s="7">
        <v>1</v>
      </c>
    </row>
    <row r="286" spans="1:28" ht="30" x14ac:dyDescent="0.25">
      <c r="A286" s="3">
        <v>2021</v>
      </c>
      <c r="B286" s="3" t="s">
        <v>10</v>
      </c>
      <c r="C286" s="3" t="s">
        <v>11</v>
      </c>
      <c r="D286" s="3" t="s">
        <v>47</v>
      </c>
      <c r="E286" s="3">
        <v>69999</v>
      </c>
      <c r="F286" s="3" t="s">
        <v>113</v>
      </c>
      <c r="G286" s="3">
        <v>50</v>
      </c>
      <c r="H286" s="3" t="s">
        <v>113</v>
      </c>
      <c r="I286" s="3" t="s">
        <v>14</v>
      </c>
      <c r="J286" s="7">
        <v>1</v>
      </c>
      <c r="L286" s="3">
        <v>2021</v>
      </c>
      <c r="M286" s="3" t="s">
        <v>10</v>
      </c>
      <c r="N286" s="3" t="s">
        <v>47</v>
      </c>
      <c r="O286" s="3">
        <v>69999</v>
      </c>
      <c r="P286" s="7">
        <v>1</v>
      </c>
      <c r="S286" s="3">
        <v>2021</v>
      </c>
      <c r="T286" s="3" t="s">
        <v>10</v>
      </c>
      <c r="U286" s="3" t="s">
        <v>11</v>
      </c>
      <c r="V286" s="3" t="s">
        <v>47</v>
      </c>
      <c r="W286" s="7">
        <f t="shared" si="4"/>
        <v>80000</v>
      </c>
      <c r="X286" s="3" t="s">
        <v>113</v>
      </c>
      <c r="Y286" s="3">
        <v>50</v>
      </c>
      <c r="Z286" s="3" t="s">
        <v>113</v>
      </c>
      <c r="AA286" s="3" t="s">
        <v>14</v>
      </c>
      <c r="AB286" s="7">
        <v>1</v>
      </c>
    </row>
    <row r="287" spans="1:28" ht="45" x14ac:dyDescent="0.25">
      <c r="A287" s="3">
        <v>2021</v>
      </c>
      <c r="B287" s="3" t="s">
        <v>15</v>
      </c>
      <c r="C287" s="3" t="s">
        <v>11</v>
      </c>
      <c r="D287" s="3" t="s">
        <v>67</v>
      </c>
      <c r="E287" s="3">
        <v>94665</v>
      </c>
      <c r="F287" s="3" t="s">
        <v>34</v>
      </c>
      <c r="G287" s="3">
        <v>50</v>
      </c>
      <c r="H287" s="3" t="s">
        <v>34</v>
      </c>
      <c r="I287" s="3" t="s">
        <v>14</v>
      </c>
      <c r="J287" s="7">
        <v>1</v>
      </c>
      <c r="L287" s="3">
        <v>2021</v>
      </c>
      <c r="M287" s="3" t="s">
        <v>15</v>
      </c>
      <c r="N287" s="3" t="s">
        <v>67</v>
      </c>
      <c r="O287" s="3">
        <v>94665</v>
      </c>
      <c r="P287" s="7">
        <v>1</v>
      </c>
      <c r="S287" s="3">
        <v>2021</v>
      </c>
      <c r="T287" s="3" t="s">
        <v>15</v>
      </c>
      <c r="U287" s="3" t="s">
        <v>11</v>
      </c>
      <c r="V287" s="3" t="s">
        <v>67</v>
      </c>
      <c r="W287" s="7">
        <f t="shared" si="4"/>
        <v>100000</v>
      </c>
      <c r="X287" s="3" t="s">
        <v>34</v>
      </c>
      <c r="Y287" s="3">
        <v>50</v>
      </c>
      <c r="Z287" s="3" t="s">
        <v>34</v>
      </c>
      <c r="AA287" s="3" t="s">
        <v>14</v>
      </c>
      <c r="AB287" s="7">
        <v>1</v>
      </c>
    </row>
    <row r="288" spans="1:28" ht="30" x14ac:dyDescent="0.25">
      <c r="A288" s="3">
        <v>2021</v>
      </c>
      <c r="B288" s="3" t="s">
        <v>15</v>
      </c>
      <c r="C288" s="3" t="s">
        <v>11</v>
      </c>
      <c r="D288" s="3" t="s">
        <v>69</v>
      </c>
      <c r="E288" s="3">
        <v>102839</v>
      </c>
      <c r="F288" s="3" t="s">
        <v>102</v>
      </c>
      <c r="G288" s="3">
        <v>100</v>
      </c>
      <c r="H288" s="3" t="s">
        <v>102</v>
      </c>
      <c r="I288" s="3" t="s">
        <v>14</v>
      </c>
      <c r="J288" s="7">
        <v>1</v>
      </c>
      <c r="L288" s="3">
        <v>2021</v>
      </c>
      <c r="M288" s="3" t="s">
        <v>15</v>
      </c>
      <c r="N288" s="3" t="s">
        <v>69</v>
      </c>
      <c r="O288" s="3">
        <v>102839</v>
      </c>
      <c r="P288" s="7">
        <v>1</v>
      </c>
      <c r="S288" s="3">
        <v>2021</v>
      </c>
      <c r="T288" s="3" t="s">
        <v>15</v>
      </c>
      <c r="U288" s="3" t="s">
        <v>11</v>
      </c>
      <c r="V288" s="3" t="s">
        <v>69</v>
      </c>
      <c r="W288" s="7">
        <f t="shared" si="4"/>
        <v>120000</v>
      </c>
      <c r="X288" s="3" t="s">
        <v>102</v>
      </c>
      <c r="Y288" s="3">
        <v>100</v>
      </c>
      <c r="Z288" s="3" t="s">
        <v>102</v>
      </c>
      <c r="AA288" s="3" t="s">
        <v>14</v>
      </c>
      <c r="AB288" s="7">
        <v>1</v>
      </c>
    </row>
    <row r="289" spans="1:28" ht="30" x14ac:dyDescent="0.25">
      <c r="A289" s="3">
        <v>2021</v>
      </c>
      <c r="B289" s="3" t="s">
        <v>10</v>
      </c>
      <c r="C289" s="3" t="s">
        <v>11</v>
      </c>
      <c r="D289" s="3" t="s">
        <v>12</v>
      </c>
      <c r="E289" s="3">
        <v>109000</v>
      </c>
      <c r="F289" s="3" t="s">
        <v>25</v>
      </c>
      <c r="G289" s="3">
        <v>50</v>
      </c>
      <c r="H289" s="3" t="s">
        <v>25</v>
      </c>
      <c r="I289" s="3" t="s">
        <v>14</v>
      </c>
      <c r="J289" s="7">
        <v>1</v>
      </c>
      <c r="L289" s="3">
        <v>2021</v>
      </c>
      <c r="M289" s="3" t="s">
        <v>10</v>
      </c>
      <c r="N289" s="3" t="s">
        <v>12</v>
      </c>
      <c r="O289" s="3">
        <v>109000</v>
      </c>
      <c r="P289" s="7">
        <v>1</v>
      </c>
      <c r="S289" s="3">
        <v>2021</v>
      </c>
      <c r="T289" s="3" t="s">
        <v>10</v>
      </c>
      <c r="U289" s="3" t="s">
        <v>11</v>
      </c>
      <c r="V289" s="3" t="s">
        <v>12</v>
      </c>
      <c r="W289" s="7">
        <f t="shared" si="4"/>
        <v>120000</v>
      </c>
      <c r="X289" s="3" t="s">
        <v>25</v>
      </c>
      <c r="Y289" s="3">
        <v>50</v>
      </c>
      <c r="Z289" s="3" t="s">
        <v>25</v>
      </c>
      <c r="AA289" s="3" t="s">
        <v>14</v>
      </c>
      <c r="AB289" s="7">
        <v>1</v>
      </c>
    </row>
    <row r="290" spans="1:28" ht="45" x14ac:dyDescent="0.25">
      <c r="A290" s="3">
        <v>2021</v>
      </c>
      <c r="B290" s="3" t="s">
        <v>10</v>
      </c>
      <c r="C290" s="3" t="s">
        <v>11</v>
      </c>
      <c r="D290" s="3" t="s">
        <v>24</v>
      </c>
      <c r="E290" s="3">
        <v>51064</v>
      </c>
      <c r="F290" s="3" t="s">
        <v>65</v>
      </c>
      <c r="G290" s="3">
        <v>50</v>
      </c>
      <c r="H290" s="3" t="s">
        <v>65</v>
      </c>
      <c r="I290" s="3" t="s">
        <v>14</v>
      </c>
      <c r="J290" s="7">
        <v>1</v>
      </c>
      <c r="L290" s="3">
        <v>2021</v>
      </c>
      <c r="M290" s="3" t="s">
        <v>10</v>
      </c>
      <c r="N290" s="3" t="s">
        <v>24</v>
      </c>
      <c r="O290" s="3">
        <v>51064</v>
      </c>
      <c r="P290" s="7">
        <v>1</v>
      </c>
      <c r="S290" s="3">
        <v>2021</v>
      </c>
      <c r="T290" s="3" t="s">
        <v>10</v>
      </c>
      <c r="U290" s="3" t="s">
        <v>11</v>
      </c>
      <c r="V290" s="3" t="s">
        <v>24</v>
      </c>
      <c r="W290" s="7">
        <f t="shared" si="4"/>
        <v>60000</v>
      </c>
      <c r="X290" s="3" t="s">
        <v>65</v>
      </c>
      <c r="Y290" s="3">
        <v>50</v>
      </c>
      <c r="Z290" s="3" t="s">
        <v>65</v>
      </c>
      <c r="AA290" s="3" t="s">
        <v>14</v>
      </c>
      <c r="AB290" s="7">
        <v>1</v>
      </c>
    </row>
    <row r="291" spans="1:28" ht="30" x14ac:dyDescent="0.25">
      <c r="A291" s="3">
        <v>2022</v>
      </c>
      <c r="B291" s="3" t="s">
        <v>15</v>
      </c>
      <c r="C291" s="3" t="s">
        <v>11</v>
      </c>
      <c r="D291" s="3" t="s">
        <v>37</v>
      </c>
      <c r="E291" s="3">
        <v>135000</v>
      </c>
      <c r="F291" s="3" t="s">
        <v>25</v>
      </c>
      <c r="G291" s="3">
        <v>100</v>
      </c>
      <c r="H291" s="3" t="s">
        <v>25</v>
      </c>
      <c r="I291" s="3" t="s">
        <v>21</v>
      </c>
      <c r="J291" s="7">
        <v>1</v>
      </c>
      <c r="L291" s="3">
        <v>2022</v>
      </c>
      <c r="M291" s="3" t="s">
        <v>15</v>
      </c>
      <c r="N291" s="3" t="s">
        <v>37</v>
      </c>
      <c r="O291" s="3">
        <v>135000</v>
      </c>
      <c r="P291" s="7">
        <v>1</v>
      </c>
      <c r="S291" s="3">
        <v>2022</v>
      </c>
      <c r="T291" s="3" t="s">
        <v>15</v>
      </c>
      <c r="U291" s="3" t="s">
        <v>11</v>
      </c>
      <c r="V291" s="3" t="s">
        <v>37</v>
      </c>
      <c r="W291" s="7">
        <f t="shared" si="4"/>
        <v>140000</v>
      </c>
      <c r="X291" s="3" t="s">
        <v>25</v>
      </c>
      <c r="Y291" s="3">
        <v>100</v>
      </c>
      <c r="Z291" s="3" t="s">
        <v>25</v>
      </c>
      <c r="AA291" s="3" t="s">
        <v>21</v>
      </c>
      <c r="AB291" s="7">
        <v>1</v>
      </c>
    </row>
    <row r="292" spans="1:28" ht="30" x14ac:dyDescent="0.25">
      <c r="A292" s="3">
        <v>2022</v>
      </c>
      <c r="B292" s="3" t="s">
        <v>15</v>
      </c>
      <c r="C292" s="3" t="s">
        <v>11</v>
      </c>
      <c r="D292" s="3" t="s">
        <v>27</v>
      </c>
      <c r="E292" s="3">
        <v>155000</v>
      </c>
      <c r="F292" s="3" t="s">
        <v>25</v>
      </c>
      <c r="G292" s="3">
        <v>100</v>
      </c>
      <c r="H292" s="3" t="s">
        <v>25</v>
      </c>
      <c r="I292" s="3" t="s">
        <v>21</v>
      </c>
      <c r="J292" s="7">
        <v>1</v>
      </c>
      <c r="L292" s="3">
        <v>2022</v>
      </c>
      <c r="M292" s="3" t="s">
        <v>15</v>
      </c>
      <c r="N292" s="3" t="s">
        <v>27</v>
      </c>
      <c r="O292" s="3">
        <v>155000</v>
      </c>
      <c r="P292" s="7">
        <v>1</v>
      </c>
      <c r="S292" s="3">
        <v>2022</v>
      </c>
      <c r="T292" s="3" t="s">
        <v>15</v>
      </c>
      <c r="U292" s="3" t="s">
        <v>11</v>
      </c>
      <c r="V292" s="3" t="s">
        <v>27</v>
      </c>
      <c r="W292" s="7">
        <f t="shared" si="4"/>
        <v>160000</v>
      </c>
      <c r="X292" s="3" t="s">
        <v>25</v>
      </c>
      <c r="Y292" s="3">
        <v>100</v>
      </c>
      <c r="Z292" s="3" t="s">
        <v>25</v>
      </c>
      <c r="AA292" s="3" t="s">
        <v>21</v>
      </c>
      <c r="AB292" s="7">
        <v>1</v>
      </c>
    </row>
    <row r="293" spans="1:28" ht="30" x14ac:dyDescent="0.25">
      <c r="A293" s="3">
        <v>2022</v>
      </c>
      <c r="B293" s="3" t="s">
        <v>15</v>
      </c>
      <c r="C293" s="3" t="s">
        <v>11</v>
      </c>
      <c r="D293" s="3" t="s">
        <v>27</v>
      </c>
      <c r="E293" s="3">
        <v>120600</v>
      </c>
      <c r="F293" s="3" t="s">
        <v>25</v>
      </c>
      <c r="G293" s="3">
        <v>100</v>
      </c>
      <c r="H293" s="3" t="s">
        <v>25</v>
      </c>
      <c r="I293" s="3" t="s">
        <v>21</v>
      </c>
      <c r="J293" s="7">
        <v>1</v>
      </c>
      <c r="L293" s="3">
        <v>2022</v>
      </c>
      <c r="M293" s="3" t="s">
        <v>15</v>
      </c>
      <c r="N293" s="3" t="s">
        <v>27</v>
      </c>
      <c r="O293" s="3">
        <v>120600</v>
      </c>
      <c r="P293" s="7">
        <v>1</v>
      </c>
      <c r="S293" s="3">
        <v>2022</v>
      </c>
      <c r="T293" s="3" t="s">
        <v>15</v>
      </c>
      <c r="U293" s="3" t="s">
        <v>11</v>
      </c>
      <c r="V293" s="3" t="s">
        <v>27</v>
      </c>
      <c r="W293" s="7">
        <f t="shared" si="4"/>
        <v>140000</v>
      </c>
      <c r="X293" s="3" t="s">
        <v>25</v>
      </c>
      <c r="Y293" s="3">
        <v>100</v>
      </c>
      <c r="Z293" s="3" t="s">
        <v>25</v>
      </c>
      <c r="AA293" s="3" t="s">
        <v>21</v>
      </c>
      <c r="AB293" s="7">
        <v>1</v>
      </c>
    </row>
    <row r="294" spans="1:28" ht="30" x14ac:dyDescent="0.25">
      <c r="A294" s="3">
        <v>2022</v>
      </c>
      <c r="B294" s="3" t="s">
        <v>10</v>
      </c>
      <c r="C294" s="3" t="s">
        <v>11</v>
      </c>
      <c r="D294" s="3" t="s">
        <v>12</v>
      </c>
      <c r="E294" s="3">
        <v>130000</v>
      </c>
      <c r="F294" s="3" t="s">
        <v>25</v>
      </c>
      <c r="G294" s="3">
        <v>0</v>
      </c>
      <c r="H294" s="3" t="s">
        <v>25</v>
      </c>
      <c r="I294" s="3" t="s">
        <v>21</v>
      </c>
      <c r="J294" s="7">
        <v>1</v>
      </c>
      <c r="L294" s="3">
        <v>2022</v>
      </c>
      <c r="M294" s="3" t="s">
        <v>10</v>
      </c>
      <c r="N294" s="3" t="s">
        <v>12</v>
      </c>
      <c r="O294" s="3">
        <v>130000</v>
      </c>
      <c r="P294" s="7">
        <v>1</v>
      </c>
      <c r="S294" s="3">
        <v>2022</v>
      </c>
      <c r="T294" s="3" t="s">
        <v>10</v>
      </c>
      <c r="U294" s="3" t="s">
        <v>11</v>
      </c>
      <c r="V294" s="3" t="s">
        <v>12</v>
      </c>
      <c r="W294" s="7">
        <f t="shared" si="4"/>
        <v>140000</v>
      </c>
      <c r="X294" s="3" t="s">
        <v>25</v>
      </c>
      <c r="Y294" s="3">
        <v>0</v>
      </c>
      <c r="Z294" s="3" t="s">
        <v>25</v>
      </c>
      <c r="AA294" s="3" t="s">
        <v>21</v>
      </c>
      <c r="AB294" s="7">
        <v>1</v>
      </c>
    </row>
    <row r="295" spans="1:28" ht="30" x14ac:dyDescent="0.25">
      <c r="A295" s="3">
        <v>2022</v>
      </c>
      <c r="B295" s="3" t="s">
        <v>10</v>
      </c>
      <c r="C295" s="3" t="s">
        <v>11</v>
      </c>
      <c r="D295" s="3" t="s">
        <v>12</v>
      </c>
      <c r="E295" s="3">
        <v>90000</v>
      </c>
      <c r="F295" s="3" t="s">
        <v>25</v>
      </c>
      <c r="G295" s="3">
        <v>0</v>
      </c>
      <c r="H295" s="3" t="s">
        <v>25</v>
      </c>
      <c r="I295" s="3" t="s">
        <v>21</v>
      </c>
      <c r="J295" s="7">
        <v>1</v>
      </c>
      <c r="L295" s="3">
        <v>2022</v>
      </c>
      <c r="M295" s="3" t="s">
        <v>10</v>
      </c>
      <c r="N295" s="3" t="s">
        <v>12</v>
      </c>
      <c r="O295" s="3">
        <v>90000</v>
      </c>
      <c r="P295" s="7">
        <v>1</v>
      </c>
      <c r="S295" s="3">
        <v>2022</v>
      </c>
      <c r="T295" s="3" t="s">
        <v>10</v>
      </c>
      <c r="U295" s="3" t="s">
        <v>11</v>
      </c>
      <c r="V295" s="3" t="s">
        <v>12</v>
      </c>
      <c r="W295" s="7">
        <f t="shared" si="4"/>
        <v>100000</v>
      </c>
      <c r="X295" s="3" t="s">
        <v>25</v>
      </c>
      <c r="Y295" s="3">
        <v>0</v>
      </c>
      <c r="Z295" s="3" t="s">
        <v>25</v>
      </c>
      <c r="AA295" s="3" t="s">
        <v>21</v>
      </c>
      <c r="AB295" s="7">
        <v>1</v>
      </c>
    </row>
    <row r="296" spans="1:28" ht="30" x14ac:dyDescent="0.25">
      <c r="A296" s="3">
        <v>2022</v>
      </c>
      <c r="B296" s="3" t="s">
        <v>10</v>
      </c>
      <c r="C296" s="3" t="s">
        <v>11</v>
      </c>
      <c r="D296" s="3" t="s">
        <v>37</v>
      </c>
      <c r="E296" s="3">
        <v>170000</v>
      </c>
      <c r="F296" s="3" t="s">
        <v>25</v>
      </c>
      <c r="G296" s="3">
        <v>100</v>
      </c>
      <c r="H296" s="3" t="s">
        <v>25</v>
      </c>
      <c r="I296" s="3" t="s">
        <v>21</v>
      </c>
      <c r="J296" s="7">
        <v>1</v>
      </c>
      <c r="L296" s="3">
        <v>2022</v>
      </c>
      <c r="M296" s="3" t="s">
        <v>10</v>
      </c>
      <c r="N296" s="3" t="s">
        <v>37</v>
      </c>
      <c r="O296" s="3">
        <v>170000</v>
      </c>
      <c r="P296" s="7">
        <v>1</v>
      </c>
      <c r="S296" s="3">
        <v>2022</v>
      </c>
      <c r="T296" s="3" t="s">
        <v>10</v>
      </c>
      <c r="U296" s="3" t="s">
        <v>11</v>
      </c>
      <c r="V296" s="3" t="s">
        <v>37</v>
      </c>
      <c r="W296" s="7">
        <f t="shared" si="4"/>
        <v>180000</v>
      </c>
      <c r="X296" s="3" t="s">
        <v>25</v>
      </c>
      <c r="Y296" s="3">
        <v>100</v>
      </c>
      <c r="Z296" s="3" t="s">
        <v>25</v>
      </c>
      <c r="AA296" s="3" t="s">
        <v>21</v>
      </c>
      <c r="AB296" s="7">
        <v>1</v>
      </c>
    </row>
    <row r="297" spans="1:28" ht="30" x14ac:dyDescent="0.25">
      <c r="A297" s="3">
        <v>2022</v>
      </c>
      <c r="B297" s="3" t="s">
        <v>10</v>
      </c>
      <c r="C297" s="3" t="s">
        <v>11</v>
      </c>
      <c r="D297" s="3" t="s">
        <v>37</v>
      </c>
      <c r="E297" s="3">
        <v>150000</v>
      </c>
      <c r="F297" s="3" t="s">
        <v>25</v>
      </c>
      <c r="G297" s="3">
        <v>100</v>
      </c>
      <c r="H297" s="3" t="s">
        <v>25</v>
      </c>
      <c r="I297" s="3" t="s">
        <v>21</v>
      </c>
      <c r="J297" s="7">
        <v>1</v>
      </c>
      <c r="L297" s="3">
        <v>2022</v>
      </c>
      <c r="M297" s="3" t="s">
        <v>10</v>
      </c>
      <c r="N297" s="3" t="s">
        <v>37</v>
      </c>
      <c r="O297" s="3">
        <v>150000</v>
      </c>
      <c r="P297" s="7">
        <v>1</v>
      </c>
      <c r="S297" s="3">
        <v>2022</v>
      </c>
      <c r="T297" s="3" t="s">
        <v>10</v>
      </c>
      <c r="U297" s="3" t="s">
        <v>11</v>
      </c>
      <c r="V297" s="3" t="s">
        <v>37</v>
      </c>
      <c r="W297" s="7">
        <f t="shared" si="4"/>
        <v>160000</v>
      </c>
      <c r="X297" s="3" t="s">
        <v>25</v>
      </c>
      <c r="Y297" s="3">
        <v>100</v>
      </c>
      <c r="Z297" s="3" t="s">
        <v>25</v>
      </c>
      <c r="AA297" s="3" t="s">
        <v>21</v>
      </c>
      <c r="AB297" s="7">
        <v>1</v>
      </c>
    </row>
    <row r="298" spans="1:28" ht="30" x14ac:dyDescent="0.25">
      <c r="A298" s="3">
        <v>2022</v>
      </c>
      <c r="B298" s="3" t="s">
        <v>15</v>
      </c>
      <c r="C298" s="3" t="s">
        <v>11</v>
      </c>
      <c r="D298" s="3" t="s">
        <v>27</v>
      </c>
      <c r="E298" s="3">
        <v>102100</v>
      </c>
      <c r="F298" s="3" t="s">
        <v>25</v>
      </c>
      <c r="G298" s="3">
        <v>100</v>
      </c>
      <c r="H298" s="3" t="s">
        <v>25</v>
      </c>
      <c r="I298" s="3" t="s">
        <v>21</v>
      </c>
      <c r="J298" s="7">
        <v>1</v>
      </c>
      <c r="L298" s="3">
        <v>2022</v>
      </c>
      <c r="M298" s="3" t="s">
        <v>15</v>
      </c>
      <c r="N298" s="3" t="s">
        <v>27</v>
      </c>
      <c r="O298" s="3">
        <v>102100</v>
      </c>
      <c r="P298" s="7">
        <v>1</v>
      </c>
      <c r="S298" s="3">
        <v>2022</v>
      </c>
      <c r="T298" s="3" t="s">
        <v>15</v>
      </c>
      <c r="U298" s="3" t="s">
        <v>11</v>
      </c>
      <c r="V298" s="3" t="s">
        <v>27</v>
      </c>
      <c r="W298" s="7">
        <f t="shared" si="4"/>
        <v>120000</v>
      </c>
      <c r="X298" s="3" t="s">
        <v>25</v>
      </c>
      <c r="Y298" s="3">
        <v>100</v>
      </c>
      <c r="Z298" s="3" t="s">
        <v>25</v>
      </c>
      <c r="AA298" s="3" t="s">
        <v>21</v>
      </c>
      <c r="AB298" s="7">
        <v>1</v>
      </c>
    </row>
    <row r="299" spans="1:28" ht="30" x14ac:dyDescent="0.25">
      <c r="A299" s="3">
        <v>2022</v>
      </c>
      <c r="B299" s="3" t="s">
        <v>15</v>
      </c>
      <c r="C299" s="3" t="s">
        <v>11</v>
      </c>
      <c r="D299" s="3" t="s">
        <v>27</v>
      </c>
      <c r="E299" s="3">
        <v>84900</v>
      </c>
      <c r="F299" s="3" t="s">
        <v>25</v>
      </c>
      <c r="G299" s="3">
        <v>100</v>
      </c>
      <c r="H299" s="3" t="s">
        <v>25</v>
      </c>
      <c r="I299" s="3" t="s">
        <v>21</v>
      </c>
      <c r="J299" s="7">
        <v>1</v>
      </c>
      <c r="L299" s="3">
        <v>2022</v>
      </c>
      <c r="M299" s="3" t="s">
        <v>15</v>
      </c>
      <c r="N299" s="3" t="s">
        <v>27</v>
      </c>
      <c r="O299" s="3">
        <v>84900</v>
      </c>
      <c r="P299" s="7">
        <v>1</v>
      </c>
      <c r="S299" s="3">
        <v>2022</v>
      </c>
      <c r="T299" s="3" t="s">
        <v>15</v>
      </c>
      <c r="U299" s="3" t="s">
        <v>11</v>
      </c>
      <c r="V299" s="3" t="s">
        <v>27</v>
      </c>
      <c r="W299" s="7">
        <f t="shared" si="4"/>
        <v>100000</v>
      </c>
      <c r="X299" s="3" t="s">
        <v>25</v>
      </c>
      <c r="Y299" s="3">
        <v>100</v>
      </c>
      <c r="Z299" s="3" t="s">
        <v>25</v>
      </c>
      <c r="AA299" s="3" t="s">
        <v>21</v>
      </c>
      <c r="AB299" s="7">
        <v>1</v>
      </c>
    </row>
    <row r="300" spans="1:28" ht="30" x14ac:dyDescent="0.25">
      <c r="A300" s="3">
        <v>2022</v>
      </c>
      <c r="B300" s="3" t="s">
        <v>15</v>
      </c>
      <c r="C300" s="3" t="s">
        <v>11</v>
      </c>
      <c r="D300" s="3" t="s">
        <v>12</v>
      </c>
      <c r="E300" s="3">
        <v>136620</v>
      </c>
      <c r="F300" s="3" t="s">
        <v>25</v>
      </c>
      <c r="G300" s="3">
        <v>100</v>
      </c>
      <c r="H300" s="3" t="s">
        <v>25</v>
      </c>
      <c r="I300" s="3" t="s">
        <v>21</v>
      </c>
      <c r="J300" s="7">
        <v>1</v>
      </c>
      <c r="L300" s="3">
        <v>2022</v>
      </c>
      <c r="M300" s="3" t="s">
        <v>15</v>
      </c>
      <c r="N300" s="3" t="s">
        <v>12</v>
      </c>
      <c r="O300" s="3">
        <v>136620</v>
      </c>
      <c r="P300" s="7">
        <v>1</v>
      </c>
      <c r="S300" s="3">
        <v>2022</v>
      </c>
      <c r="T300" s="3" t="s">
        <v>15</v>
      </c>
      <c r="U300" s="3" t="s">
        <v>11</v>
      </c>
      <c r="V300" s="3" t="s">
        <v>12</v>
      </c>
      <c r="W300" s="7">
        <f t="shared" si="4"/>
        <v>140000</v>
      </c>
      <c r="X300" s="3" t="s">
        <v>25</v>
      </c>
      <c r="Y300" s="3">
        <v>100</v>
      </c>
      <c r="Z300" s="3" t="s">
        <v>25</v>
      </c>
      <c r="AA300" s="3" t="s">
        <v>21</v>
      </c>
      <c r="AB300" s="7">
        <v>1</v>
      </c>
    </row>
    <row r="301" spans="1:28" ht="30" x14ac:dyDescent="0.25">
      <c r="A301" s="3">
        <v>2022</v>
      </c>
      <c r="B301" s="3" t="s">
        <v>15</v>
      </c>
      <c r="C301" s="3" t="s">
        <v>11</v>
      </c>
      <c r="D301" s="3" t="s">
        <v>12</v>
      </c>
      <c r="E301" s="3">
        <v>99360</v>
      </c>
      <c r="F301" s="3" t="s">
        <v>25</v>
      </c>
      <c r="G301" s="3">
        <v>100</v>
      </c>
      <c r="H301" s="3" t="s">
        <v>25</v>
      </c>
      <c r="I301" s="3" t="s">
        <v>21</v>
      </c>
      <c r="J301" s="7">
        <v>1</v>
      </c>
      <c r="L301" s="3">
        <v>2022</v>
      </c>
      <c r="M301" s="3" t="s">
        <v>15</v>
      </c>
      <c r="N301" s="3" t="s">
        <v>12</v>
      </c>
      <c r="O301" s="3">
        <v>99360</v>
      </c>
      <c r="P301" s="7">
        <v>1</v>
      </c>
      <c r="S301" s="3">
        <v>2022</v>
      </c>
      <c r="T301" s="3" t="s">
        <v>15</v>
      </c>
      <c r="U301" s="3" t="s">
        <v>11</v>
      </c>
      <c r="V301" s="3" t="s">
        <v>12</v>
      </c>
      <c r="W301" s="7">
        <f t="shared" si="4"/>
        <v>100000</v>
      </c>
      <c r="X301" s="3" t="s">
        <v>25</v>
      </c>
      <c r="Y301" s="3">
        <v>100</v>
      </c>
      <c r="Z301" s="3" t="s">
        <v>25</v>
      </c>
      <c r="AA301" s="3" t="s">
        <v>21</v>
      </c>
      <c r="AB301" s="7">
        <v>1</v>
      </c>
    </row>
    <row r="302" spans="1:28" ht="30" x14ac:dyDescent="0.25">
      <c r="A302" s="3">
        <v>2022</v>
      </c>
      <c r="B302" s="3" t="s">
        <v>15</v>
      </c>
      <c r="C302" s="3" t="s">
        <v>11</v>
      </c>
      <c r="D302" s="3" t="s">
        <v>12</v>
      </c>
      <c r="E302" s="3">
        <v>117789</v>
      </c>
      <c r="F302" s="3" t="s">
        <v>20</v>
      </c>
      <c r="G302" s="3">
        <v>0</v>
      </c>
      <c r="H302" s="3" t="s">
        <v>20</v>
      </c>
      <c r="I302" s="3" t="s">
        <v>21</v>
      </c>
      <c r="J302" s="7">
        <v>1</v>
      </c>
      <c r="L302" s="3">
        <v>2022</v>
      </c>
      <c r="M302" s="3" t="s">
        <v>15</v>
      </c>
      <c r="N302" s="3" t="s">
        <v>12</v>
      </c>
      <c r="O302" s="3">
        <v>117789</v>
      </c>
      <c r="P302" s="7">
        <v>1</v>
      </c>
      <c r="S302" s="3">
        <v>2022</v>
      </c>
      <c r="T302" s="3" t="s">
        <v>15</v>
      </c>
      <c r="U302" s="3" t="s">
        <v>11</v>
      </c>
      <c r="V302" s="3" t="s">
        <v>12</v>
      </c>
      <c r="W302" s="7">
        <f t="shared" si="4"/>
        <v>120000</v>
      </c>
      <c r="X302" s="3" t="s">
        <v>20</v>
      </c>
      <c r="Y302" s="3">
        <v>0</v>
      </c>
      <c r="Z302" s="3" t="s">
        <v>20</v>
      </c>
      <c r="AA302" s="3" t="s">
        <v>21</v>
      </c>
      <c r="AB302" s="7">
        <v>1</v>
      </c>
    </row>
    <row r="303" spans="1:28" ht="30" x14ac:dyDescent="0.25">
      <c r="A303" s="3">
        <v>2022</v>
      </c>
      <c r="B303" s="3" t="s">
        <v>15</v>
      </c>
      <c r="C303" s="3" t="s">
        <v>11</v>
      </c>
      <c r="D303" s="3" t="s">
        <v>12</v>
      </c>
      <c r="E303" s="3">
        <v>104702</v>
      </c>
      <c r="F303" s="3" t="s">
        <v>20</v>
      </c>
      <c r="G303" s="3">
        <v>0</v>
      </c>
      <c r="H303" s="3" t="s">
        <v>20</v>
      </c>
      <c r="I303" s="3" t="s">
        <v>21</v>
      </c>
      <c r="J303" s="7">
        <v>1</v>
      </c>
      <c r="L303" s="3">
        <v>2022</v>
      </c>
      <c r="M303" s="3" t="s">
        <v>15</v>
      </c>
      <c r="N303" s="3" t="s">
        <v>12</v>
      </c>
      <c r="O303" s="3">
        <v>104702</v>
      </c>
      <c r="P303" s="7">
        <v>1</v>
      </c>
      <c r="S303" s="3">
        <v>2022</v>
      </c>
      <c r="T303" s="3" t="s">
        <v>15</v>
      </c>
      <c r="U303" s="3" t="s">
        <v>11</v>
      </c>
      <c r="V303" s="3" t="s">
        <v>12</v>
      </c>
      <c r="W303" s="7">
        <f t="shared" si="4"/>
        <v>120000</v>
      </c>
      <c r="X303" s="3" t="s">
        <v>20</v>
      </c>
      <c r="Y303" s="3">
        <v>0</v>
      </c>
      <c r="Z303" s="3" t="s">
        <v>20</v>
      </c>
      <c r="AA303" s="3" t="s">
        <v>21</v>
      </c>
      <c r="AB303" s="7">
        <v>1</v>
      </c>
    </row>
    <row r="304" spans="1:28" ht="30" x14ac:dyDescent="0.25">
      <c r="A304" s="3">
        <v>2022</v>
      </c>
      <c r="B304" s="3" t="s">
        <v>15</v>
      </c>
      <c r="C304" s="3" t="s">
        <v>11</v>
      </c>
      <c r="D304" s="3" t="s">
        <v>12</v>
      </c>
      <c r="E304" s="3">
        <v>146000</v>
      </c>
      <c r="F304" s="3" t="s">
        <v>25</v>
      </c>
      <c r="G304" s="3">
        <v>100</v>
      </c>
      <c r="H304" s="3" t="s">
        <v>25</v>
      </c>
      <c r="I304" s="3" t="s">
        <v>21</v>
      </c>
      <c r="J304" s="7">
        <v>1</v>
      </c>
      <c r="L304" s="3">
        <v>2022</v>
      </c>
      <c r="M304" s="3" t="s">
        <v>15</v>
      </c>
      <c r="N304" s="3" t="s">
        <v>12</v>
      </c>
      <c r="O304" s="3">
        <v>146000</v>
      </c>
      <c r="P304" s="7">
        <v>1</v>
      </c>
      <c r="S304" s="3">
        <v>2022</v>
      </c>
      <c r="T304" s="3" t="s">
        <v>15</v>
      </c>
      <c r="U304" s="3" t="s">
        <v>11</v>
      </c>
      <c r="V304" s="3" t="s">
        <v>12</v>
      </c>
      <c r="W304" s="7">
        <f t="shared" si="4"/>
        <v>160000</v>
      </c>
      <c r="X304" s="3" t="s">
        <v>25</v>
      </c>
      <c r="Y304" s="3">
        <v>100</v>
      </c>
      <c r="Z304" s="3" t="s">
        <v>25</v>
      </c>
      <c r="AA304" s="3" t="s">
        <v>21</v>
      </c>
      <c r="AB304" s="7">
        <v>1</v>
      </c>
    </row>
    <row r="305" spans="1:28" ht="30" x14ac:dyDescent="0.25">
      <c r="A305" s="3">
        <v>2022</v>
      </c>
      <c r="B305" s="3" t="s">
        <v>15</v>
      </c>
      <c r="C305" s="3" t="s">
        <v>11</v>
      </c>
      <c r="D305" s="3" t="s">
        <v>12</v>
      </c>
      <c r="E305" s="3">
        <v>123000</v>
      </c>
      <c r="F305" s="3" t="s">
        <v>25</v>
      </c>
      <c r="G305" s="3">
        <v>100</v>
      </c>
      <c r="H305" s="3" t="s">
        <v>25</v>
      </c>
      <c r="I305" s="3" t="s">
        <v>21</v>
      </c>
      <c r="J305" s="7">
        <v>1</v>
      </c>
      <c r="L305" s="3">
        <v>2022</v>
      </c>
      <c r="M305" s="3" t="s">
        <v>15</v>
      </c>
      <c r="N305" s="3" t="s">
        <v>12</v>
      </c>
      <c r="O305" s="3">
        <v>123000</v>
      </c>
      <c r="P305" s="7">
        <v>1</v>
      </c>
      <c r="S305" s="3">
        <v>2022</v>
      </c>
      <c r="T305" s="3" t="s">
        <v>15</v>
      </c>
      <c r="U305" s="3" t="s">
        <v>11</v>
      </c>
      <c r="V305" s="3" t="s">
        <v>12</v>
      </c>
      <c r="W305" s="7">
        <f t="shared" si="4"/>
        <v>140000</v>
      </c>
      <c r="X305" s="3" t="s">
        <v>25</v>
      </c>
      <c r="Y305" s="3">
        <v>100</v>
      </c>
      <c r="Z305" s="3" t="s">
        <v>25</v>
      </c>
      <c r="AA305" s="3" t="s">
        <v>21</v>
      </c>
      <c r="AB305" s="7">
        <v>1</v>
      </c>
    </row>
    <row r="306" spans="1:28" ht="30" x14ac:dyDescent="0.25">
      <c r="A306" s="3">
        <v>2022</v>
      </c>
      <c r="B306" s="3" t="s">
        <v>26</v>
      </c>
      <c r="C306" s="3" t="s">
        <v>11</v>
      </c>
      <c r="D306" s="3" t="s">
        <v>37</v>
      </c>
      <c r="E306" s="3">
        <v>52351</v>
      </c>
      <c r="F306" s="3" t="s">
        <v>20</v>
      </c>
      <c r="G306" s="3">
        <v>100</v>
      </c>
      <c r="H306" s="3" t="s">
        <v>20</v>
      </c>
      <c r="I306" s="3" t="s">
        <v>21</v>
      </c>
      <c r="J306" s="7">
        <v>1</v>
      </c>
      <c r="L306" s="3">
        <v>2022</v>
      </c>
      <c r="M306" s="3" t="s">
        <v>26</v>
      </c>
      <c r="N306" s="3" t="s">
        <v>37</v>
      </c>
      <c r="O306" s="3">
        <v>52351</v>
      </c>
      <c r="P306" s="7">
        <v>1</v>
      </c>
      <c r="S306" s="3">
        <v>2022</v>
      </c>
      <c r="T306" s="3" t="s">
        <v>26</v>
      </c>
      <c r="U306" s="3" t="s">
        <v>11</v>
      </c>
      <c r="V306" s="3" t="s">
        <v>37</v>
      </c>
      <c r="W306" s="7">
        <f t="shared" si="4"/>
        <v>60000</v>
      </c>
      <c r="X306" s="3" t="s">
        <v>20</v>
      </c>
      <c r="Y306" s="3">
        <v>100</v>
      </c>
      <c r="Z306" s="3" t="s">
        <v>20</v>
      </c>
      <c r="AA306" s="3" t="s">
        <v>21</v>
      </c>
      <c r="AB306" s="7">
        <v>1</v>
      </c>
    </row>
    <row r="307" spans="1:28" ht="30" x14ac:dyDescent="0.25">
      <c r="A307" s="3">
        <v>2022</v>
      </c>
      <c r="B307" s="3" t="s">
        <v>15</v>
      </c>
      <c r="C307" s="3" t="s">
        <v>11</v>
      </c>
      <c r="D307" s="3" t="s">
        <v>27</v>
      </c>
      <c r="E307" s="3">
        <v>99000</v>
      </c>
      <c r="F307" s="3" t="s">
        <v>25</v>
      </c>
      <c r="G307" s="3">
        <v>0</v>
      </c>
      <c r="H307" s="3" t="s">
        <v>25</v>
      </c>
      <c r="I307" s="3" t="s">
        <v>21</v>
      </c>
      <c r="J307" s="7">
        <v>1</v>
      </c>
      <c r="L307" s="3">
        <v>2022</v>
      </c>
      <c r="M307" s="3" t="s">
        <v>15</v>
      </c>
      <c r="N307" s="3" t="s">
        <v>27</v>
      </c>
      <c r="O307" s="3">
        <v>99000</v>
      </c>
      <c r="P307" s="7">
        <v>1</v>
      </c>
      <c r="S307" s="3">
        <v>2022</v>
      </c>
      <c r="T307" s="3" t="s">
        <v>15</v>
      </c>
      <c r="U307" s="3" t="s">
        <v>11</v>
      </c>
      <c r="V307" s="3" t="s">
        <v>27</v>
      </c>
      <c r="W307" s="7">
        <f t="shared" si="4"/>
        <v>100000</v>
      </c>
      <c r="X307" s="3" t="s">
        <v>25</v>
      </c>
      <c r="Y307" s="3">
        <v>0</v>
      </c>
      <c r="Z307" s="3" t="s">
        <v>25</v>
      </c>
      <c r="AA307" s="3" t="s">
        <v>21</v>
      </c>
      <c r="AB307" s="7">
        <v>1</v>
      </c>
    </row>
    <row r="308" spans="1:28" ht="30" x14ac:dyDescent="0.25">
      <c r="A308" s="3">
        <v>2022</v>
      </c>
      <c r="B308" s="3" t="s">
        <v>15</v>
      </c>
      <c r="C308" s="3" t="s">
        <v>11</v>
      </c>
      <c r="D308" s="3" t="s">
        <v>27</v>
      </c>
      <c r="E308" s="3">
        <v>116000</v>
      </c>
      <c r="F308" s="3" t="s">
        <v>25</v>
      </c>
      <c r="G308" s="3">
        <v>0</v>
      </c>
      <c r="H308" s="3" t="s">
        <v>25</v>
      </c>
      <c r="I308" s="3" t="s">
        <v>21</v>
      </c>
      <c r="J308" s="7">
        <v>1</v>
      </c>
      <c r="L308" s="3">
        <v>2022</v>
      </c>
      <c r="M308" s="3" t="s">
        <v>15</v>
      </c>
      <c r="N308" s="3" t="s">
        <v>27</v>
      </c>
      <c r="O308" s="3">
        <v>116000</v>
      </c>
      <c r="P308" s="7">
        <v>1</v>
      </c>
      <c r="S308" s="3">
        <v>2022</v>
      </c>
      <c r="T308" s="3" t="s">
        <v>15</v>
      </c>
      <c r="U308" s="3" t="s">
        <v>11</v>
      </c>
      <c r="V308" s="3" t="s">
        <v>27</v>
      </c>
      <c r="W308" s="7">
        <f t="shared" si="4"/>
        <v>120000</v>
      </c>
      <c r="X308" s="3" t="s">
        <v>25</v>
      </c>
      <c r="Y308" s="3">
        <v>0</v>
      </c>
      <c r="Z308" s="3" t="s">
        <v>25</v>
      </c>
      <c r="AA308" s="3" t="s">
        <v>21</v>
      </c>
      <c r="AB308" s="7">
        <v>1</v>
      </c>
    </row>
    <row r="309" spans="1:28" ht="30" x14ac:dyDescent="0.25">
      <c r="A309" s="3">
        <v>2022</v>
      </c>
      <c r="B309" s="3" t="s">
        <v>10</v>
      </c>
      <c r="C309" s="3" t="s">
        <v>11</v>
      </c>
      <c r="D309" s="3" t="s">
        <v>27</v>
      </c>
      <c r="E309" s="3">
        <v>106260</v>
      </c>
      <c r="F309" s="3" t="s">
        <v>25</v>
      </c>
      <c r="G309" s="3">
        <v>0</v>
      </c>
      <c r="H309" s="3" t="s">
        <v>25</v>
      </c>
      <c r="I309" s="3" t="s">
        <v>21</v>
      </c>
      <c r="J309" s="7">
        <v>1</v>
      </c>
      <c r="L309" s="3">
        <v>2022</v>
      </c>
      <c r="M309" s="3" t="s">
        <v>10</v>
      </c>
      <c r="N309" s="3" t="s">
        <v>27</v>
      </c>
      <c r="O309" s="3">
        <v>106260</v>
      </c>
      <c r="P309" s="7">
        <v>1</v>
      </c>
      <c r="S309" s="3">
        <v>2022</v>
      </c>
      <c r="T309" s="3" t="s">
        <v>10</v>
      </c>
      <c r="U309" s="3" t="s">
        <v>11</v>
      </c>
      <c r="V309" s="3" t="s">
        <v>27</v>
      </c>
      <c r="W309" s="7">
        <f t="shared" si="4"/>
        <v>120000</v>
      </c>
      <c r="X309" s="3" t="s">
        <v>25</v>
      </c>
      <c r="Y309" s="3">
        <v>0</v>
      </c>
      <c r="Z309" s="3" t="s">
        <v>25</v>
      </c>
      <c r="AA309" s="3" t="s">
        <v>21</v>
      </c>
      <c r="AB309" s="7">
        <v>1</v>
      </c>
    </row>
    <row r="310" spans="1:28" ht="30" x14ac:dyDescent="0.25">
      <c r="A310" s="3">
        <v>2022</v>
      </c>
      <c r="B310" s="3" t="s">
        <v>10</v>
      </c>
      <c r="C310" s="3" t="s">
        <v>11</v>
      </c>
      <c r="D310" s="3" t="s">
        <v>27</v>
      </c>
      <c r="E310" s="3">
        <v>126500</v>
      </c>
      <c r="F310" s="3" t="s">
        <v>25</v>
      </c>
      <c r="G310" s="3">
        <v>0</v>
      </c>
      <c r="H310" s="3" t="s">
        <v>25</v>
      </c>
      <c r="I310" s="3" t="s">
        <v>21</v>
      </c>
      <c r="J310" s="7">
        <v>1</v>
      </c>
      <c r="L310" s="3">
        <v>2022</v>
      </c>
      <c r="M310" s="3" t="s">
        <v>10</v>
      </c>
      <c r="N310" s="3" t="s">
        <v>27</v>
      </c>
      <c r="O310" s="3">
        <v>126500</v>
      </c>
      <c r="P310" s="7">
        <v>1</v>
      </c>
      <c r="S310" s="3">
        <v>2022</v>
      </c>
      <c r="T310" s="3" t="s">
        <v>10</v>
      </c>
      <c r="U310" s="3" t="s">
        <v>11</v>
      </c>
      <c r="V310" s="3" t="s">
        <v>27</v>
      </c>
      <c r="W310" s="7">
        <f t="shared" si="4"/>
        <v>140000</v>
      </c>
      <c r="X310" s="3" t="s">
        <v>25</v>
      </c>
      <c r="Y310" s="3">
        <v>0</v>
      </c>
      <c r="Z310" s="3" t="s">
        <v>25</v>
      </c>
      <c r="AA310" s="3" t="s">
        <v>21</v>
      </c>
      <c r="AB310" s="7">
        <v>1</v>
      </c>
    </row>
    <row r="311" spans="1:28" ht="30" x14ac:dyDescent="0.25">
      <c r="A311" s="3">
        <v>2022</v>
      </c>
      <c r="B311" s="3" t="s">
        <v>45</v>
      </c>
      <c r="C311" s="3" t="s">
        <v>11</v>
      </c>
      <c r="D311" s="3" t="s">
        <v>37</v>
      </c>
      <c r="E311" s="3">
        <v>242000</v>
      </c>
      <c r="F311" s="3" t="s">
        <v>25</v>
      </c>
      <c r="G311" s="3">
        <v>100</v>
      </c>
      <c r="H311" s="3" t="s">
        <v>25</v>
      </c>
      <c r="I311" s="3" t="s">
        <v>21</v>
      </c>
      <c r="J311" s="7">
        <v>1</v>
      </c>
      <c r="L311" s="3">
        <v>2022</v>
      </c>
      <c r="M311" s="3" t="s">
        <v>45</v>
      </c>
      <c r="N311" s="3" t="s">
        <v>37</v>
      </c>
      <c r="O311" s="3">
        <v>242000</v>
      </c>
      <c r="P311" s="7">
        <v>1</v>
      </c>
      <c r="S311" s="3">
        <v>2022</v>
      </c>
      <c r="T311" s="3" t="s">
        <v>45</v>
      </c>
      <c r="U311" s="3" t="s">
        <v>11</v>
      </c>
      <c r="V311" s="3" t="s">
        <v>37</v>
      </c>
      <c r="W311" s="7">
        <f t="shared" si="4"/>
        <v>260000</v>
      </c>
      <c r="X311" s="3" t="s">
        <v>25</v>
      </c>
      <c r="Y311" s="3">
        <v>100</v>
      </c>
      <c r="Z311" s="3" t="s">
        <v>25</v>
      </c>
      <c r="AA311" s="3" t="s">
        <v>21</v>
      </c>
      <c r="AB311" s="7">
        <v>1</v>
      </c>
    </row>
    <row r="312" spans="1:28" ht="30" x14ac:dyDescent="0.25">
      <c r="A312" s="3">
        <v>2022</v>
      </c>
      <c r="B312" s="3" t="s">
        <v>45</v>
      </c>
      <c r="C312" s="3" t="s">
        <v>11</v>
      </c>
      <c r="D312" s="3" t="s">
        <v>37</v>
      </c>
      <c r="E312" s="3">
        <v>200000</v>
      </c>
      <c r="F312" s="3" t="s">
        <v>25</v>
      </c>
      <c r="G312" s="3">
        <v>100</v>
      </c>
      <c r="H312" s="3" t="s">
        <v>25</v>
      </c>
      <c r="I312" s="3" t="s">
        <v>21</v>
      </c>
      <c r="J312" s="7">
        <v>1</v>
      </c>
      <c r="L312" s="3">
        <v>2022</v>
      </c>
      <c r="M312" s="3" t="s">
        <v>45</v>
      </c>
      <c r="N312" s="3" t="s">
        <v>37</v>
      </c>
      <c r="O312" s="3">
        <v>200000</v>
      </c>
      <c r="P312" s="7">
        <v>1</v>
      </c>
      <c r="S312" s="3">
        <v>2022</v>
      </c>
      <c r="T312" s="3" t="s">
        <v>45</v>
      </c>
      <c r="U312" s="3" t="s">
        <v>11</v>
      </c>
      <c r="V312" s="3" t="s">
        <v>37</v>
      </c>
      <c r="W312" s="7">
        <f t="shared" si="4"/>
        <v>200000</v>
      </c>
      <c r="X312" s="3" t="s">
        <v>25</v>
      </c>
      <c r="Y312" s="3">
        <v>100</v>
      </c>
      <c r="Z312" s="3" t="s">
        <v>25</v>
      </c>
      <c r="AA312" s="3" t="s">
        <v>21</v>
      </c>
      <c r="AB312" s="7">
        <v>1</v>
      </c>
    </row>
    <row r="313" spans="1:28" ht="30" x14ac:dyDescent="0.25">
      <c r="A313" s="3">
        <v>2022</v>
      </c>
      <c r="B313" s="3" t="s">
        <v>10</v>
      </c>
      <c r="C313" s="3" t="s">
        <v>11</v>
      </c>
      <c r="D313" s="3" t="s">
        <v>12</v>
      </c>
      <c r="E313" s="3">
        <v>65438</v>
      </c>
      <c r="F313" s="3" t="s">
        <v>20</v>
      </c>
      <c r="G313" s="3">
        <v>0</v>
      </c>
      <c r="H313" s="3" t="s">
        <v>20</v>
      </c>
      <c r="I313" s="3" t="s">
        <v>21</v>
      </c>
      <c r="J313" s="7">
        <v>1</v>
      </c>
      <c r="L313" s="3">
        <v>2022</v>
      </c>
      <c r="M313" s="3" t="s">
        <v>10</v>
      </c>
      <c r="N313" s="3" t="s">
        <v>12</v>
      </c>
      <c r="O313" s="3">
        <v>65438</v>
      </c>
      <c r="P313" s="7">
        <v>1</v>
      </c>
      <c r="S313" s="3">
        <v>2022</v>
      </c>
      <c r="T313" s="3" t="s">
        <v>10</v>
      </c>
      <c r="U313" s="3" t="s">
        <v>11</v>
      </c>
      <c r="V313" s="3" t="s">
        <v>12</v>
      </c>
      <c r="W313" s="7">
        <f t="shared" si="4"/>
        <v>80000</v>
      </c>
      <c r="X313" s="3" t="s">
        <v>20</v>
      </c>
      <c r="Y313" s="3">
        <v>0</v>
      </c>
      <c r="Z313" s="3" t="s">
        <v>20</v>
      </c>
      <c r="AA313" s="3" t="s">
        <v>21</v>
      </c>
      <c r="AB313" s="7">
        <v>1</v>
      </c>
    </row>
    <row r="314" spans="1:28" ht="30" x14ac:dyDescent="0.25">
      <c r="A314" s="3">
        <v>2022</v>
      </c>
      <c r="B314" s="3" t="s">
        <v>10</v>
      </c>
      <c r="C314" s="3" t="s">
        <v>11</v>
      </c>
      <c r="D314" s="3" t="s">
        <v>12</v>
      </c>
      <c r="E314" s="3">
        <v>39263</v>
      </c>
      <c r="F314" s="3" t="s">
        <v>20</v>
      </c>
      <c r="G314" s="3">
        <v>0</v>
      </c>
      <c r="H314" s="3" t="s">
        <v>20</v>
      </c>
      <c r="I314" s="3" t="s">
        <v>21</v>
      </c>
      <c r="J314" s="7">
        <v>1</v>
      </c>
      <c r="L314" s="3">
        <v>2022</v>
      </c>
      <c r="M314" s="3" t="s">
        <v>10</v>
      </c>
      <c r="N314" s="3" t="s">
        <v>12</v>
      </c>
      <c r="O314" s="3">
        <v>39263</v>
      </c>
      <c r="P314" s="7">
        <v>1</v>
      </c>
      <c r="S314" s="3">
        <v>2022</v>
      </c>
      <c r="T314" s="3" t="s">
        <v>10</v>
      </c>
      <c r="U314" s="3" t="s">
        <v>11</v>
      </c>
      <c r="V314" s="3" t="s">
        <v>12</v>
      </c>
      <c r="W314" s="7">
        <f t="shared" si="4"/>
        <v>40000</v>
      </c>
      <c r="X314" s="3" t="s">
        <v>20</v>
      </c>
      <c r="Y314" s="3">
        <v>0</v>
      </c>
      <c r="Z314" s="3" t="s">
        <v>20</v>
      </c>
      <c r="AA314" s="3" t="s">
        <v>21</v>
      </c>
      <c r="AB314" s="7">
        <v>1</v>
      </c>
    </row>
    <row r="315" spans="1:28" ht="30" x14ac:dyDescent="0.25">
      <c r="A315" s="3">
        <v>2022</v>
      </c>
      <c r="B315" s="3" t="s">
        <v>10</v>
      </c>
      <c r="C315" s="3" t="s">
        <v>11</v>
      </c>
      <c r="D315" s="3" t="s">
        <v>37</v>
      </c>
      <c r="E315" s="3">
        <v>78526</v>
      </c>
      <c r="F315" s="3" t="s">
        <v>20</v>
      </c>
      <c r="G315" s="3">
        <v>0</v>
      </c>
      <c r="H315" s="3" t="s">
        <v>20</v>
      </c>
      <c r="I315" s="3" t="s">
        <v>21</v>
      </c>
      <c r="J315" s="7">
        <v>1</v>
      </c>
      <c r="L315" s="3">
        <v>2022</v>
      </c>
      <c r="M315" s="3" t="s">
        <v>10</v>
      </c>
      <c r="N315" s="3" t="s">
        <v>37</v>
      </c>
      <c r="O315" s="3">
        <v>78526</v>
      </c>
      <c r="P315" s="7">
        <v>1</v>
      </c>
      <c r="S315" s="3">
        <v>2022</v>
      </c>
      <c r="T315" s="3" t="s">
        <v>10</v>
      </c>
      <c r="U315" s="3" t="s">
        <v>11</v>
      </c>
      <c r="V315" s="3" t="s">
        <v>37</v>
      </c>
      <c r="W315" s="7">
        <f t="shared" si="4"/>
        <v>80000</v>
      </c>
      <c r="X315" s="3" t="s">
        <v>20</v>
      </c>
      <c r="Y315" s="3">
        <v>0</v>
      </c>
      <c r="Z315" s="3" t="s">
        <v>20</v>
      </c>
      <c r="AA315" s="3" t="s">
        <v>21</v>
      </c>
      <c r="AB315" s="7">
        <v>1</v>
      </c>
    </row>
    <row r="316" spans="1:28" ht="30" x14ac:dyDescent="0.25">
      <c r="A316" s="3">
        <v>2022</v>
      </c>
      <c r="B316" s="3" t="s">
        <v>10</v>
      </c>
      <c r="C316" s="3" t="s">
        <v>11</v>
      </c>
      <c r="D316" s="3" t="s">
        <v>37</v>
      </c>
      <c r="E316" s="3">
        <v>52351</v>
      </c>
      <c r="F316" s="3" t="s">
        <v>20</v>
      </c>
      <c r="G316" s="3">
        <v>0</v>
      </c>
      <c r="H316" s="3" t="s">
        <v>20</v>
      </c>
      <c r="I316" s="3" t="s">
        <v>21</v>
      </c>
      <c r="J316" s="7">
        <v>1</v>
      </c>
      <c r="L316" s="3">
        <v>2022</v>
      </c>
      <c r="M316" s="3" t="s">
        <v>10</v>
      </c>
      <c r="N316" s="3" t="s">
        <v>37</v>
      </c>
      <c r="O316" s="3">
        <v>52351</v>
      </c>
      <c r="P316" s="7">
        <v>1</v>
      </c>
      <c r="S316" s="3">
        <v>2022</v>
      </c>
      <c r="T316" s="3" t="s">
        <v>10</v>
      </c>
      <c r="U316" s="3" t="s">
        <v>11</v>
      </c>
      <c r="V316" s="3" t="s">
        <v>37</v>
      </c>
      <c r="W316" s="7">
        <f t="shared" si="4"/>
        <v>60000</v>
      </c>
      <c r="X316" s="3" t="s">
        <v>20</v>
      </c>
      <c r="Y316" s="3">
        <v>0</v>
      </c>
      <c r="Z316" s="3" t="s">
        <v>20</v>
      </c>
      <c r="AA316" s="3" t="s">
        <v>21</v>
      </c>
      <c r="AB316" s="7">
        <v>1</v>
      </c>
    </row>
    <row r="317" spans="1:28" ht="30" x14ac:dyDescent="0.25">
      <c r="A317" s="3">
        <v>2022</v>
      </c>
      <c r="B317" s="3" t="s">
        <v>15</v>
      </c>
      <c r="C317" s="3" t="s">
        <v>11</v>
      </c>
      <c r="D317" s="3" t="s">
        <v>12</v>
      </c>
      <c r="E317" s="3">
        <v>165220</v>
      </c>
      <c r="F317" s="3" t="s">
        <v>25</v>
      </c>
      <c r="G317" s="3">
        <v>100</v>
      </c>
      <c r="H317" s="3" t="s">
        <v>25</v>
      </c>
      <c r="I317" s="3" t="s">
        <v>21</v>
      </c>
      <c r="J317" s="7">
        <v>1</v>
      </c>
      <c r="L317" s="3">
        <v>2022</v>
      </c>
      <c r="M317" s="3" t="s">
        <v>15</v>
      </c>
      <c r="N317" s="3" t="s">
        <v>12</v>
      </c>
      <c r="O317" s="3">
        <v>165220</v>
      </c>
      <c r="P317" s="7">
        <v>1</v>
      </c>
      <c r="S317" s="3">
        <v>2022</v>
      </c>
      <c r="T317" s="3" t="s">
        <v>15</v>
      </c>
      <c r="U317" s="3" t="s">
        <v>11</v>
      </c>
      <c r="V317" s="3" t="s">
        <v>12</v>
      </c>
      <c r="W317" s="7">
        <f t="shared" si="4"/>
        <v>180000</v>
      </c>
      <c r="X317" s="3" t="s">
        <v>25</v>
      </c>
      <c r="Y317" s="3">
        <v>100</v>
      </c>
      <c r="Z317" s="3" t="s">
        <v>25</v>
      </c>
      <c r="AA317" s="3" t="s">
        <v>21</v>
      </c>
      <c r="AB317" s="7">
        <v>1</v>
      </c>
    </row>
    <row r="318" spans="1:28" ht="30" x14ac:dyDescent="0.25">
      <c r="A318" s="3">
        <v>2022</v>
      </c>
      <c r="B318" s="3" t="s">
        <v>26</v>
      </c>
      <c r="C318" s="3" t="s">
        <v>11</v>
      </c>
      <c r="D318" s="3" t="s">
        <v>37</v>
      </c>
      <c r="E318" s="3">
        <v>45807</v>
      </c>
      <c r="F318" s="3" t="s">
        <v>20</v>
      </c>
      <c r="G318" s="3">
        <v>100</v>
      </c>
      <c r="H318" s="3" t="s">
        <v>20</v>
      </c>
      <c r="I318" s="3" t="s">
        <v>21</v>
      </c>
      <c r="J318" s="7">
        <v>1</v>
      </c>
      <c r="L318" s="3">
        <v>2022</v>
      </c>
      <c r="M318" s="3" t="s">
        <v>26</v>
      </c>
      <c r="N318" s="3" t="s">
        <v>37</v>
      </c>
      <c r="O318" s="3">
        <v>45807</v>
      </c>
      <c r="P318" s="7">
        <v>1</v>
      </c>
      <c r="S318" s="3">
        <v>2022</v>
      </c>
      <c r="T318" s="3" t="s">
        <v>26</v>
      </c>
      <c r="U318" s="3" t="s">
        <v>11</v>
      </c>
      <c r="V318" s="3" t="s">
        <v>37</v>
      </c>
      <c r="W318" s="7">
        <f t="shared" si="4"/>
        <v>60000</v>
      </c>
      <c r="X318" s="3" t="s">
        <v>20</v>
      </c>
      <c r="Y318" s="3">
        <v>100</v>
      </c>
      <c r="Z318" s="3" t="s">
        <v>20</v>
      </c>
      <c r="AA318" s="3" t="s">
        <v>21</v>
      </c>
      <c r="AB318" s="7">
        <v>1</v>
      </c>
    </row>
    <row r="319" spans="1:28" ht="30" x14ac:dyDescent="0.25">
      <c r="A319" s="3">
        <v>2022</v>
      </c>
      <c r="B319" s="3" t="s">
        <v>15</v>
      </c>
      <c r="C319" s="3" t="s">
        <v>11</v>
      </c>
      <c r="D319" s="3" t="s">
        <v>12</v>
      </c>
      <c r="E319" s="3">
        <v>120160</v>
      </c>
      <c r="F319" s="3" t="s">
        <v>25</v>
      </c>
      <c r="G319" s="3">
        <v>100</v>
      </c>
      <c r="H319" s="3" t="s">
        <v>25</v>
      </c>
      <c r="I319" s="3" t="s">
        <v>21</v>
      </c>
      <c r="J319" s="7">
        <v>1</v>
      </c>
      <c r="L319" s="3">
        <v>2022</v>
      </c>
      <c r="M319" s="3" t="s">
        <v>15</v>
      </c>
      <c r="N319" s="3" t="s">
        <v>12</v>
      </c>
      <c r="O319" s="3">
        <v>120160</v>
      </c>
      <c r="P319" s="7">
        <v>1</v>
      </c>
      <c r="S319" s="3">
        <v>2022</v>
      </c>
      <c r="T319" s="3" t="s">
        <v>15</v>
      </c>
      <c r="U319" s="3" t="s">
        <v>11</v>
      </c>
      <c r="V319" s="3" t="s">
        <v>12</v>
      </c>
      <c r="W319" s="7">
        <f t="shared" si="4"/>
        <v>140000</v>
      </c>
      <c r="X319" s="3" t="s">
        <v>25</v>
      </c>
      <c r="Y319" s="3">
        <v>100</v>
      </c>
      <c r="Z319" s="3" t="s">
        <v>25</v>
      </c>
      <c r="AA319" s="3" t="s">
        <v>21</v>
      </c>
      <c r="AB319" s="7">
        <v>1</v>
      </c>
    </row>
    <row r="320" spans="1:28" ht="30" x14ac:dyDescent="0.25">
      <c r="A320" s="3">
        <v>2022</v>
      </c>
      <c r="B320" s="3" t="s">
        <v>15</v>
      </c>
      <c r="C320" s="3" t="s">
        <v>11</v>
      </c>
      <c r="D320" s="3" t="s">
        <v>27</v>
      </c>
      <c r="E320" s="3">
        <v>90320</v>
      </c>
      <c r="F320" s="3" t="s">
        <v>25</v>
      </c>
      <c r="G320" s="3">
        <v>100</v>
      </c>
      <c r="H320" s="3" t="s">
        <v>25</v>
      </c>
      <c r="I320" s="3" t="s">
        <v>21</v>
      </c>
      <c r="J320" s="7">
        <v>1</v>
      </c>
      <c r="L320" s="3">
        <v>2022</v>
      </c>
      <c r="M320" s="3" t="s">
        <v>15</v>
      </c>
      <c r="N320" s="3" t="s">
        <v>27</v>
      </c>
      <c r="O320" s="3">
        <v>90320</v>
      </c>
      <c r="P320" s="7">
        <v>1</v>
      </c>
      <c r="S320" s="3">
        <v>2022</v>
      </c>
      <c r="T320" s="3" t="s">
        <v>15</v>
      </c>
      <c r="U320" s="3" t="s">
        <v>11</v>
      </c>
      <c r="V320" s="3" t="s">
        <v>27</v>
      </c>
      <c r="W320" s="7">
        <f t="shared" si="4"/>
        <v>100000</v>
      </c>
      <c r="X320" s="3" t="s">
        <v>25</v>
      </c>
      <c r="Y320" s="3">
        <v>100</v>
      </c>
      <c r="Z320" s="3" t="s">
        <v>25</v>
      </c>
      <c r="AA320" s="3" t="s">
        <v>21</v>
      </c>
      <c r="AB320" s="7">
        <v>1</v>
      </c>
    </row>
    <row r="321" spans="1:28" ht="30" x14ac:dyDescent="0.25">
      <c r="A321" s="3">
        <v>2022</v>
      </c>
      <c r="B321" s="3" t="s">
        <v>15</v>
      </c>
      <c r="C321" s="3" t="s">
        <v>11</v>
      </c>
      <c r="D321" s="3" t="s">
        <v>37</v>
      </c>
      <c r="E321" s="3">
        <v>181940</v>
      </c>
      <c r="F321" s="3" t="s">
        <v>25</v>
      </c>
      <c r="G321" s="3">
        <v>0</v>
      </c>
      <c r="H321" s="3" t="s">
        <v>25</v>
      </c>
      <c r="I321" s="3" t="s">
        <v>21</v>
      </c>
      <c r="J321" s="7">
        <v>1</v>
      </c>
      <c r="L321" s="3">
        <v>2022</v>
      </c>
      <c r="M321" s="3" t="s">
        <v>15</v>
      </c>
      <c r="N321" s="3" t="s">
        <v>37</v>
      </c>
      <c r="O321" s="3">
        <v>181940</v>
      </c>
      <c r="P321" s="7">
        <v>1</v>
      </c>
      <c r="S321" s="3">
        <v>2022</v>
      </c>
      <c r="T321" s="3" t="s">
        <v>15</v>
      </c>
      <c r="U321" s="3" t="s">
        <v>11</v>
      </c>
      <c r="V321" s="3" t="s">
        <v>37</v>
      </c>
      <c r="W321" s="7">
        <f t="shared" si="4"/>
        <v>200000</v>
      </c>
      <c r="X321" s="3" t="s">
        <v>25</v>
      </c>
      <c r="Y321" s="3">
        <v>0</v>
      </c>
      <c r="Z321" s="3" t="s">
        <v>25</v>
      </c>
      <c r="AA321" s="3" t="s">
        <v>21</v>
      </c>
      <c r="AB321" s="7">
        <v>1</v>
      </c>
    </row>
    <row r="322" spans="1:28" ht="30" x14ac:dyDescent="0.25">
      <c r="A322" s="3">
        <v>2022</v>
      </c>
      <c r="B322" s="3" t="s">
        <v>15</v>
      </c>
      <c r="C322" s="3" t="s">
        <v>11</v>
      </c>
      <c r="D322" s="3" t="s">
        <v>37</v>
      </c>
      <c r="E322" s="3">
        <v>132320</v>
      </c>
      <c r="F322" s="3" t="s">
        <v>25</v>
      </c>
      <c r="G322" s="3">
        <v>0</v>
      </c>
      <c r="H322" s="3" t="s">
        <v>25</v>
      </c>
      <c r="I322" s="3" t="s">
        <v>21</v>
      </c>
      <c r="J322" s="7">
        <v>1</v>
      </c>
      <c r="L322" s="3">
        <v>2022</v>
      </c>
      <c r="M322" s="3" t="s">
        <v>15</v>
      </c>
      <c r="N322" s="3" t="s">
        <v>37</v>
      </c>
      <c r="O322" s="3">
        <v>132320</v>
      </c>
      <c r="P322" s="7">
        <v>1</v>
      </c>
      <c r="S322" s="3">
        <v>2022</v>
      </c>
      <c r="T322" s="3" t="s">
        <v>15</v>
      </c>
      <c r="U322" s="3" t="s">
        <v>11</v>
      </c>
      <c r="V322" s="3" t="s">
        <v>37</v>
      </c>
      <c r="W322" s="7">
        <f t="shared" ref="W322:W385" si="5">CEILING(E322,20000)</f>
        <v>140000</v>
      </c>
      <c r="X322" s="3" t="s">
        <v>25</v>
      </c>
      <c r="Y322" s="3">
        <v>0</v>
      </c>
      <c r="Z322" s="3" t="s">
        <v>25</v>
      </c>
      <c r="AA322" s="3" t="s">
        <v>21</v>
      </c>
      <c r="AB322" s="7">
        <v>1</v>
      </c>
    </row>
    <row r="323" spans="1:28" ht="30" x14ac:dyDescent="0.25">
      <c r="A323" s="3">
        <v>2022</v>
      </c>
      <c r="B323" s="3" t="s">
        <v>15</v>
      </c>
      <c r="C323" s="3" t="s">
        <v>11</v>
      </c>
      <c r="D323" s="3" t="s">
        <v>37</v>
      </c>
      <c r="E323" s="3">
        <v>220110</v>
      </c>
      <c r="F323" s="3" t="s">
        <v>25</v>
      </c>
      <c r="G323" s="3">
        <v>0</v>
      </c>
      <c r="H323" s="3" t="s">
        <v>25</v>
      </c>
      <c r="I323" s="3" t="s">
        <v>21</v>
      </c>
      <c r="J323" s="7">
        <v>1</v>
      </c>
      <c r="L323" s="3">
        <v>2022</v>
      </c>
      <c r="M323" s="3" t="s">
        <v>15</v>
      </c>
      <c r="N323" s="3" t="s">
        <v>37</v>
      </c>
      <c r="O323" s="3">
        <v>220110</v>
      </c>
      <c r="P323" s="7">
        <v>1</v>
      </c>
      <c r="S323" s="3">
        <v>2022</v>
      </c>
      <c r="T323" s="3" t="s">
        <v>15</v>
      </c>
      <c r="U323" s="3" t="s">
        <v>11</v>
      </c>
      <c r="V323" s="3" t="s">
        <v>37</v>
      </c>
      <c r="W323" s="7">
        <f t="shared" si="5"/>
        <v>240000</v>
      </c>
      <c r="X323" s="3" t="s">
        <v>25</v>
      </c>
      <c r="Y323" s="3">
        <v>0</v>
      </c>
      <c r="Z323" s="3" t="s">
        <v>25</v>
      </c>
      <c r="AA323" s="3" t="s">
        <v>21</v>
      </c>
      <c r="AB323" s="7">
        <v>1</v>
      </c>
    </row>
    <row r="324" spans="1:28" ht="30" x14ac:dyDescent="0.25">
      <c r="A324" s="3">
        <v>2022</v>
      </c>
      <c r="B324" s="3" t="s">
        <v>15</v>
      </c>
      <c r="C324" s="3" t="s">
        <v>11</v>
      </c>
      <c r="D324" s="3" t="s">
        <v>37</v>
      </c>
      <c r="E324" s="3">
        <v>160080</v>
      </c>
      <c r="F324" s="3" t="s">
        <v>25</v>
      </c>
      <c r="G324" s="3">
        <v>0</v>
      </c>
      <c r="H324" s="3" t="s">
        <v>25</v>
      </c>
      <c r="I324" s="3" t="s">
        <v>21</v>
      </c>
      <c r="J324" s="7">
        <v>1</v>
      </c>
      <c r="L324" s="3">
        <v>2022</v>
      </c>
      <c r="M324" s="3" t="s">
        <v>15</v>
      </c>
      <c r="N324" s="3" t="s">
        <v>37</v>
      </c>
      <c r="O324" s="3">
        <v>160080</v>
      </c>
      <c r="P324" s="7">
        <v>1</v>
      </c>
      <c r="S324" s="3">
        <v>2022</v>
      </c>
      <c r="T324" s="3" t="s">
        <v>15</v>
      </c>
      <c r="U324" s="3" t="s">
        <v>11</v>
      </c>
      <c r="V324" s="3" t="s">
        <v>37</v>
      </c>
      <c r="W324" s="7">
        <f t="shared" si="5"/>
        <v>180000</v>
      </c>
      <c r="X324" s="3" t="s">
        <v>25</v>
      </c>
      <c r="Y324" s="3">
        <v>0</v>
      </c>
      <c r="Z324" s="3" t="s">
        <v>25</v>
      </c>
      <c r="AA324" s="3" t="s">
        <v>21</v>
      </c>
      <c r="AB324" s="7">
        <v>1</v>
      </c>
    </row>
    <row r="325" spans="1:28" ht="30" x14ac:dyDescent="0.25">
      <c r="A325" s="3">
        <v>2022</v>
      </c>
      <c r="B325" s="3" t="s">
        <v>15</v>
      </c>
      <c r="C325" s="3" t="s">
        <v>11</v>
      </c>
      <c r="D325" s="3" t="s">
        <v>12</v>
      </c>
      <c r="E325" s="3">
        <v>180000</v>
      </c>
      <c r="F325" s="3" t="s">
        <v>25</v>
      </c>
      <c r="G325" s="3">
        <v>0</v>
      </c>
      <c r="H325" s="3" t="s">
        <v>25</v>
      </c>
      <c r="I325" s="3" t="s">
        <v>14</v>
      </c>
      <c r="J325" s="7">
        <v>1</v>
      </c>
      <c r="L325" s="3">
        <v>2022</v>
      </c>
      <c r="M325" s="3" t="s">
        <v>15</v>
      </c>
      <c r="N325" s="3" t="s">
        <v>12</v>
      </c>
      <c r="O325" s="3">
        <v>180000</v>
      </c>
      <c r="P325" s="7">
        <v>1</v>
      </c>
      <c r="S325" s="3">
        <v>2022</v>
      </c>
      <c r="T325" s="3" t="s">
        <v>15</v>
      </c>
      <c r="U325" s="3" t="s">
        <v>11</v>
      </c>
      <c r="V325" s="3" t="s">
        <v>12</v>
      </c>
      <c r="W325" s="7">
        <f t="shared" si="5"/>
        <v>180000</v>
      </c>
      <c r="X325" s="3" t="s">
        <v>25</v>
      </c>
      <c r="Y325" s="3">
        <v>0</v>
      </c>
      <c r="Z325" s="3" t="s">
        <v>25</v>
      </c>
      <c r="AA325" s="3" t="s">
        <v>14</v>
      </c>
      <c r="AB325" s="7">
        <v>1</v>
      </c>
    </row>
    <row r="326" spans="1:28" ht="30" x14ac:dyDescent="0.25">
      <c r="A326" s="3">
        <v>2022</v>
      </c>
      <c r="B326" s="3" t="s">
        <v>15</v>
      </c>
      <c r="C326" s="3" t="s">
        <v>11</v>
      </c>
      <c r="D326" s="3" t="s">
        <v>12</v>
      </c>
      <c r="E326" s="3">
        <v>120000</v>
      </c>
      <c r="F326" s="3" t="s">
        <v>25</v>
      </c>
      <c r="G326" s="3">
        <v>0</v>
      </c>
      <c r="H326" s="3" t="s">
        <v>25</v>
      </c>
      <c r="I326" s="3" t="s">
        <v>14</v>
      </c>
      <c r="J326" s="7">
        <v>1</v>
      </c>
      <c r="L326" s="3">
        <v>2022</v>
      </c>
      <c r="M326" s="3" t="s">
        <v>15</v>
      </c>
      <c r="N326" s="3" t="s">
        <v>12</v>
      </c>
      <c r="O326" s="3">
        <v>120000</v>
      </c>
      <c r="P326" s="7">
        <v>1</v>
      </c>
      <c r="S326" s="3">
        <v>2022</v>
      </c>
      <c r="T326" s="3" t="s">
        <v>15</v>
      </c>
      <c r="U326" s="3" t="s">
        <v>11</v>
      </c>
      <c r="V326" s="3" t="s">
        <v>12</v>
      </c>
      <c r="W326" s="7">
        <f t="shared" si="5"/>
        <v>120000</v>
      </c>
      <c r="X326" s="3" t="s">
        <v>25</v>
      </c>
      <c r="Y326" s="3">
        <v>0</v>
      </c>
      <c r="Z326" s="3" t="s">
        <v>25</v>
      </c>
      <c r="AA326" s="3" t="s">
        <v>14</v>
      </c>
      <c r="AB326" s="7">
        <v>1</v>
      </c>
    </row>
    <row r="327" spans="1:28" ht="30" x14ac:dyDescent="0.25">
      <c r="A327" s="3">
        <v>2022</v>
      </c>
      <c r="B327" s="3" t="s">
        <v>15</v>
      </c>
      <c r="C327" s="3" t="s">
        <v>11</v>
      </c>
      <c r="D327" s="3" t="s">
        <v>27</v>
      </c>
      <c r="E327" s="3">
        <v>124190</v>
      </c>
      <c r="F327" s="3" t="s">
        <v>25</v>
      </c>
      <c r="G327" s="3">
        <v>100</v>
      </c>
      <c r="H327" s="3" t="s">
        <v>25</v>
      </c>
      <c r="I327" s="3" t="s">
        <v>21</v>
      </c>
      <c r="J327" s="7">
        <v>1</v>
      </c>
      <c r="L327" s="3">
        <v>2022</v>
      </c>
      <c r="M327" s="3" t="s">
        <v>15</v>
      </c>
      <c r="N327" s="3" t="s">
        <v>27</v>
      </c>
      <c r="O327" s="3">
        <v>124190</v>
      </c>
      <c r="P327" s="7">
        <v>1</v>
      </c>
      <c r="S327" s="3">
        <v>2022</v>
      </c>
      <c r="T327" s="3" t="s">
        <v>15</v>
      </c>
      <c r="U327" s="3" t="s">
        <v>11</v>
      </c>
      <c r="V327" s="3" t="s">
        <v>27</v>
      </c>
      <c r="W327" s="7">
        <f t="shared" si="5"/>
        <v>140000</v>
      </c>
      <c r="X327" s="3" t="s">
        <v>25</v>
      </c>
      <c r="Y327" s="3">
        <v>100</v>
      </c>
      <c r="Z327" s="3" t="s">
        <v>25</v>
      </c>
      <c r="AA327" s="3" t="s">
        <v>21</v>
      </c>
      <c r="AB327" s="7">
        <v>1</v>
      </c>
    </row>
    <row r="328" spans="1:28" ht="30" x14ac:dyDescent="0.25">
      <c r="A328" s="3">
        <v>2022</v>
      </c>
      <c r="B328" s="3" t="s">
        <v>45</v>
      </c>
      <c r="C328" s="3" t="s">
        <v>11</v>
      </c>
      <c r="D328" s="3" t="s">
        <v>27</v>
      </c>
      <c r="E328" s="3">
        <v>130000</v>
      </c>
      <c r="F328" s="3" t="s">
        <v>25</v>
      </c>
      <c r="G328" s="3">
        <v>100</v>
      </c>
      <c r="H328" s="3" t="s">
        <v>25</v>
      </c>
      <c r="I328" s="3" t="s">
        <v>21</v>
      </c>
      <c r="J328" s="7">
        <v>1</v>
      </c>
      <c r="L328" s="3">
        <v>2022</v>
      </c>
      <c r="M328" s="3" t="s">
        <v>45</v>
      </c>
      <c r="N328" s="3" t="s">
        <v>27</v>
      </c>
      <c r="O328" s="3">
        <v>130000</v>
      </c>
      <c r="P328" s="7">
        <v>1</v>
      </c>
      <c r="S328" s="3">
        <v>2022</v>
      </c>
      <c r="T328" s="3" t="s">
        <v>45</v>
      </c>
      <c r="U328" s="3" t="s">
        <v>11</v>
      </c>
      <c r="V328" s="3" t="s">
        <v>27</v>
      </c>
      <c r="W328" s="7">
        <f t="shared" si="5"/>
        <v>140000</v>
      </c>
      <c r="X328" s="3" t="s">
        <v>25</v>
      </c>
      <c r="Y328" s="3">
        <v>100</v>
      </c>
      <c r="Z328" s="3" t="s">
        <v>25</v>
      </c>
      <c r="AA328" s="3" t="s">
        <v>21</v>
      </c>
      <c r="AB328" s="7">
        <v>1</v>
      </c>
    </row>
    <row r="329" spans="1:28" ht="30" x14ac:dyDescent="0.25">
      <c r="A329" s="3">
        <v>2022</v>
      </c>
      <c r="B329" s="3" t="s">
        <v>45</v>
      </c>
      <c r="C329" s="3" t="s">
        <v>11</v>
      </c>
      <c r="D329" s="3" t="s">
        <v>27</v>
      </c>
      <c r="E329" s="3">
        <v>110000</v>
      </c>
      <c r="F329" s="3" t="s">
        <v>25</v>
      </c>
      <c r="G329" s="3">
        <v>100</v>
      </c>
      <c r="H329" s="3" t="s">
        <v>25</v>
      </c>
      <c r="I329" s="3" t="s">
        <v>21</v>
      </c>
      <c r="J329" s="7">
        <v>1</v>
      </c>
      <c r="L329" s="3">
        <v>2022</v>
      </c>
      <c r="M329" s="3" t="s">
        <v>45</v>
      </c>
      <c r="N329" s="3" t="s">
        <v>27</v>
      </c>
      <c r="O329" s="3">
        <v>110000</v>
      </c>
      <c r="P329" s="7">
        <v>1</v>
      </c>
      <c r="S329" s="3">
        <v>2022</v>
      </c>
      <c r="T329" s="3" t="s">
        <v>45</v>
      </c>
      <c r="U329" s="3" t="s">
        <v>11</v>
      </c>
      <c r="V329" s="3" t="s">
        <v>27</v>
      </c>
      <c r="W329" s="7">
        <f t="shared" si="5"/>
        <v>120000</v>
      </c>
      <c r="X329" s="3" t="s">
        <v>25</v>
      </c>
      <c r="Y329" s="3">
        <v>100</v>
      </c>
      <c r="Z329" s="3" t="s">
        <v>25</v>
      </c>
      <c r="AA329" s="3" t="s">
        <v>21</v>
      </c>
      <c r="AB329" s="7">
        <v>1</v>
      </c>
    </row>
    <row r="330" spans="1:28" ht="30" x14ac:dyDescent="0.25">
      <c r="A330" s="3">
        <v>2022</v>
      </c>
      <c r="B330" s="3" t="s">
        <v>15</v>
      </c>
      <c r="C330" s="3" t="s">
        <v>11</v>
      </c>
      <c r="D330" s="3" t="s">
        <v>27</v>
      </c>
      <c r="E330" s="3">
        <v>170000</v>
      </c>
      <c r="F330" s="3" t="s">
        <v>25</v>
      </c>
      <c r="G330" s="3">
        <v>100</v>
      </c>
      <c r="H330" s="3" t="s">
        <v>25</v>
      </c>
      <c r="I330" s="3" t="s">
        <v>21</v>
      </c>
      <c r="J330" s="7">
        <v>1</v>
      </c>
      <c r="L330" s="3">
        <v>2022</v>
      </c>
      <c r="M330" s="3" t="s">
        <v>15</v>
      </c>
      <c r="N330" s="3" t="s">
        <v>27</v>
      </c>
      <c r="O330" s="3">
        <v>170000</v>
      </c>
      <c r="P330" s="7">
        <v>1</v>
      </c>
      <c r="S330" s="3">
        <v>2022</v>
      </c>
      <c r="T330" s="3" t="s">
        <v>15</v>
      </c>
      <c r="U330" s="3" t="s">
        <v>11</v>
      </c>
      <c r="V330" s="3" t="s">
        <v>27</v>
      </c>
      <c r="W330" s="7">
        <f t="shared" si="5"/>
        <v>180000</v>
      </c>
      <c r="X330" s="3" t="s">
        <v>25</v>
      </c>
      <c r="Y330" s="3">
        <v>100</v>
      </c>
      <c r="Z330" s="3" t="s">
        <v>25</v>
      </c>
      <c r="AA330" s="3" t="s">
        <v>21</v>
      </c>
      <c r="AB330" s="7">
        <v>1</v>
      </c>
    </row>
    <row r="331" spans="1:28" ht="30" x14ac:dyDescent="0.25">
      <c r="A331" s="3">
        <v>2022</v>
      </c>
      <c r="B331" s="3" t="s">
        <v>10</v>
      </c>
      <c r="C331" s="3" t="s">
        <v>11</v>
      </c>
      <c r="D331" s="3" t="s">
        <v>27</v>
      </c>
      <c r="E331" s="3">
        <v>115500</v>
      </c>
      <c r="F331" s="3" t="s">
        <v>25</v>
      </c>
      <c r="G331" s="3">
        <v>100</v>
      </c>
      <c r="H331" s="3" t="s">
        <v>25</v>
      </c>
      <c r="I331" s="3" t="s">
        <v>21</v>
      </c>
      <c r="J331" s="7">
        <v>1</v>
      </c>
      <c r="L331" s="3">
        <v>2022</v>
      </c>
      <c r="M331" s="3" t="s">
        <v>10</v>
      </c>
      <c r="N331" s="3" t="s">
        <v>27</v>
      </c>
      <c r="O331" s="3">
        <v>115500</v>
      </c>
      <c r="P331" s="7">
        <v>1</v>
      </c>
      <c r="S331" s="3">
        <v>2022</v>
      </c>
      <c r="T331" s="3" t="s">
        <v>10</v>
      </c>
      <c r="U331" s="3" t="s">
        <v>11</v>
      </c>
      <c r="V331" s="3" t="s">
        <v>27</v>
      </c>
      <c r="W331" s="7">
        <f t="shared" si="5"/>
        <v>120000</v>
      </c>
      <c r="X331" s="3" t="s">
        <v>25</v>
      </c>
      <c r="Y331" s="3">
        <v>100</v>
      </c>
      <c r="Z331" s="3" t="s">
        <v>25</v>
      </c>
      <c r="AA331" s="3" t="s">
        <v>21</v>
      </c>
      <c r="AB331" s="7">
        <v>1</v>
      </c>
    </row>
    <row r="332" spans="1:28" ht="30" x14ac:dyDescent="0.25">
      <c r="A332" s="3">
        <v>2022</v>
      </c>
      <c r="B332" s="3" t="s">
        <v>15</v>
      </c>
      <c r="C332" s="3" t="s">
        <v>11</v>
      </c>
      <c r="D332" s="3" t="s">
        <v>27</v>
      </c>
      <c r="E332" s="3">
        <v>112900</v>
      </c>
      <c r="F332" s="3" t="s">
        <v>25</v>
      </c>
      <c r="G332" s="3">
        <v>100</v>
      </c>
      <c r="H332" s="3" t="s">
        <v>25</v>
      </c>
      <c r="I332" s="3" t="s">
        <v>21</v>
      </c>
      <c r="J332" s="7">
        <v>1</v>
      </c>
      <c r="L332" s="3">
        <v>2022</v>
      </c>
      <c r="M332" s="3" t="s">
        <v>15</v>
      </c>
      <c r="N332" s="3" t="s">
        <v>27</v>
      </c>
      <c r="O332" s="3">
        <v>112900</v>
      </c>
      <c r="P332" s="7">
        <v>1</v>
      </c>
      <c r="S332" s="3">
        <v>2022</v>
      </c>
      <c r="T332" s="3" t="s">
        <v>15</v>
      </c>
      <c r="U332" s="3" t="s">
        <v>11</v>
      </c>
      <c r="V332" s="3" t="s">
        <v>27</v>
      </c>
      <c r="W332" s="7">
        <f t="shared" si="5"/>
        <v>120000</v>
      </c>
      <c r="X332" s="3" t="s">
        <v>25</v>
      </c>
      <c r="Y332" s="3">
        <v>100</v>
      </c>
      <c r="Z332" s="3" t="s">
        <v>25</v>
      </c>
      <c r="AA332" s="3" t="s">
        <v>21</v>
      </c>
      <c r="AB332" s="7">
        <v>1</v>
      </c>
    </row>
    <row r="333" spans="1:28" ht="30" x14ac:dyDescent="0.25">
      <c r="A333" s="3">
        <v>2022</v>
      </c>
      <c r="B333" s="3" t="s">
        <v>15</v>
      </c>
      <c r="C333" s="3" t="s">
        <v>11</v>
      </c>
      <c r="D333" s="3" t="s">
        <v>27</v>
      </c>
      <c r="E333" s="3">
        <v>90320</v>
      </c>
      <c r="F333" s="3" t="s">
        <v>25</v>
      </c>
      <c r="G333" s="3">
        <v>100</v>
      </c>
      <c r="H333" s="3" t="s">
        <v>25</v>
      </c>
      <c r="I333" s="3" t="s">
        <v>21</v>
      </c>
      <c r="J333" s="7">
        <v>1</v>
      </c>
      <c r="L333" s="3">
        <v>2022</v>
      </c>
      <c r="M333" s="3" t="s">
        <v>15</v>
      </c>
      <c r="N333" s="3" t="s">
        <v>27</v>
      </c>
      <c r="O333" s="3">
        <v>90320</v>
      </c>
      <c r="P333" s="7">
        <v>1</v>
      </c>
      <c r="S333" s="3">
        <v>2022</v>
      </c>
      <c r="T333" s="3" t="s">
        <v>15</v>
      </c>
      <c r="U333" s="3" t="s">
        <v>11</v>
      </c>
      <c r="V333" s="3" t="s">
        <v>27</v>
      </c>
      <c r="W333" s="7">
        <f t="shared" si="5"/>
        <v>100000</v>
      </c>
      <c r="X333" s="3" t="s">
        <v>25</v>
      </c>
      <c r="Y333" s="3">
        <v>100</v>
      </c>
      <c r="Z333" s="3" t="s">
        <v>25</v>
      </c>
      <c r="AA333" s="3" t="s">
        <v>21</v>
      </c>
      <c r="AB333" s="7">
        <v>1</v>
      </c>
    </row>
    <row r="334" spans="1:28" ht="30" x14ac:dyDescent="0.25">
      <c r="A334" s="3">
        <v>2022</v>
      </c>
      <c r="B334" s="3" t="s">
        <v>15</v>
      </c>
      <c r="C334" s="3" t="s">
        <v>11</v>
      </c>
      <c r="D334" s="3" t="s">
        <v>27</v>
      </c>
      <c r="E334" s="3">
        <v>112900</v>
      </c>
      <c r="F334" s="3" t="s">
        <v>25</v>
      </c>
      <c r="G334" s="3">
        <v>100</v>
      </c>
      <c r="H334" s="3" t="s">
        <v>25</v>
      </c>
      <c r="I334" s="3" t="s">
        <v>21</v>
      </c>
      <c r="J334" s="7">
        <v>1</v>
      </c>
      <c r="L334" s="3">
        <v>2022</v>
      </c>
      <c r="M334" s="3" t="s">
        <v>15</v>
      </c>
      <c r="N334" s="3" t="s">
        <v>27</v>
      </c>
      <c r="O334" s="3">
        <v>112900</v>
      </c>
      <c r="P334" s="7">
        <v>1</v>
      </c>
      <c r="S334" s="3">
        <v>2022</v>
      </c>
      <c r="T334" s="3" t="s">
        <v>15</v>
      </c>
      <c r="U334" s="3" t="s">
        <v>11</v>
      </c>
      <c r="V334" s="3" t="s">
        <v>27</v>
      </c>
      <c r="W334" s="7">
        <f t="shared" si="5"/>
        <v>120000</v>
      </c>
      <c r="X334" s="3" t="s">
        <v>25</v>
      </c>
      <c r="Y334" s="3">
        <v>100</v>
      </c>
      <c r="Z334" s="3" t="s">
        <v>25</v>
      </c>
      <c r="AA334" s="3" t="s">
        <v>21</v>
      </c>
      <c r="AB334" s="7">
        <v>1</v>
      </c>
    </row>
    <row r="335" spans="1:28" ht="30" x14ac:dyDescent="0.25">
      <c r="A335" s="3">
        <v>2022</v>
      </c>
      <c r="B335" s="3" t="s">
        <v>15</v>
      </c>
      <c r="C335" s="3" t="s">
        <v>11</v>
      </c>
      <c r="D335" s="3" t="s">
        <v>27</v>
      </c>
      <c r="E335" s="3">
        <v>90320</v>
      </c>
      <c r="F335" s="3" t="s">
        <v>25</v>
      </c>
      <c r="G335" s="3">
        <v>100</v>
      </c>
      <c r="H335" s="3" t="s">
        <v>25</v>
      </c>
      <c r="I335" s="3" t="s">
        <v>21</v>
      </c>
      <c r="J335" s="7">
        <v>1</v>
      </c>
      <c r="L335" s="3">
        <v>2022</v>
      </c>
      <c r="M335" s="3" t="s">
        <v>15</v>
      </c>
      <c r="N335" s="3" t="s">
        <v>27</v>
      </c>
      <c r="O335" s="3">
        <v>90320</v>
      </c>
      <c r="P335" s="7">
        <v>1</v>
      </c>
      <c r="S335" s="3">
        <v>2022</v>
      </c>
      <c r="T335" s="3" t="s">
        <v>15</v>
      </c>
      <c r="U335" s="3" t="s">
        <v>11</v>
      </c>
      <c r="V335" s="3" t="s">
        <v>27</v>
      </c>
      <c r="W335" s="7">
        <f t="shared" si="5"/>
        <v>100000</v>
      </c>
      <c r="X335" s="3" t="s">
        <v>25</v>
      </c>
      <c r="Y335" s="3">
        <v>100</v>
      </c>
      <c r="Z335" s="3" t="s">
        <v>25</v>
      </c>
      <c r="AA335" s="3" t="s">
        <v>21</v>
      </c>
      <c r="AB335" s="7">
        <v>1</v>
      </c>
    </row>
    <row r="336" spans="1:28" ht="30" x14ac:dyDescent="0.25">
      <c r="A336" s="3">
        <v>2022</v>
      </c>
      <c r="B336" s="3" t="s">
        <v>15</v>
      </c>
      <c r="C336" s="3" t="s">
        <v>11</v>
      </c>
      <c r="D336" s="3" t="s">
        <v>37</v>
      </c>
      <c r="E336" s="3">
        <v>165400</v>
      </c>
      <c r="F336" s="3" t="s">
        <v>25</v>
      </c>
      <c r="G336" s="3">
        <v>100</v>
      </c>
      <c r="H336" s="3" t="s">
        <v>25</v>
      </c>
      <c r="I336" s="3" t="s">
        <v>21</v>
      </c>
      <c r="J336" s="7">
        <v>1</v>
      </c>
      <c r="L336" s="3">
        <v>2022</v>
      </c>
      <c r="M336" s="3" t="s">
        <v>15</v>
      </c>
      <c r="N336" s="3" t="s">
        <v>37</v>
      </c>
      <c r="O336" s="3">
        <v>165400</v>
      </c>
      <c r="P336" s="7">
        <v>1</v>
      </c>
      <c r="S336" s="3">
        <v>2022</v>
      </c>
      <c r="T336" s="3" t="s">
        <v>15</v>
      </c>
      <c r="U336" s="3" t="s">
        <v>11</v>
      </c>
      <c r="V336" s="3" t="s">
        <v>37</v>
      </c>
      <c r="W336" s="7">
        <f t="shared" si="5"/>
        <v>180000</v>
      </c>
      <c r="X336" s="3" t="s">
        <v>25</v>
      </c>
      <c r="Y336" s="3">
        <v>100</v>
      </c>
      <c r="Z336" s="3" t="s">
        <v>25</v>
      </c>
      <c r="AA336" s="3" t="s">
        <v>21</v>
      </c>
      <c r="AB336" s="7">
        <v>1</v>
      </c>
    </row>
    <row r="337" spans="1:28" ht="30" x14ac:dyDescent="0.25">
      <c r="A337" s="3">
        <v>2022</v>
      </c>
      <c r="B337" s="3" t="s">
        <v>15</v>
      </c>
      <c r="C337" s="3" t="s">
        <v>11</v>
      </c>
      <c r="D337" s="3" t="s">
        <v>37</v>
      </c>
      <c r="E337" s="3">
        <v>132320</v>
      </c>
      <c r="F337" s="3" t="s">
        <v>25</v>
      </c>
      <c r="G337" s="3">
        <v>100</v>
      </c>
      <c r="H337" s="3" t="s">
        <v>25</v>
      </c>
      <c r="I337" s="3" t="s">
        <v>21</v>
      </c>
      <c r="J337" s="7">
        <v>1</v>
      </c>
      <c r="L337" s="3">
        <v>2022</v>
      </c>
      <c r="M337" s="3" t="s">
        <v>15</v>
      </c>
      <c r="N337" s="3" t="s">
        <v>37</v>
      </c>
      <c r="O337" s="3">
        <v>132320</v>
      </c>
      <c r="P337" s="7">
        <v>1</v>
      </c>
      <c r="S337" s="3">
        <v>2022</v>
      </c>
      <c r="T337" s="3" t="s">
        <v>15</v>
      </c>
      <c r="U337" s="3" t="s">
        <v>11</v>
      </c>
      <c r="V337" s="3" t="s">
        <v>37</v>
      </c>
      <c r="W337" s="7">
        <f t="shared" si="5"/>
        <v>140000</v>
      </c>
      <c r="X337" s="3" t="s">
        <v>25</v>
      </c>
      <c r="Y337" s="3">
        <v>100</v>
      </c>
      <c r="Z337" s="3" t="s">
        <v>25</v>
      </c>
      <c r="AA337" s="3" t="s">
        <v>21</v>
      </c>
      <c r="AB337" s="7">
        <v>1</v>
      </c>
    </row>
    <row r="338" spans="1:28" ht="30" x14ac:dyDescent="0.25">
      <c r="A338" s="3">
        <v>2022</v>
      </c>
      <c r="B338" s="3" t="s">
        <v>10</v>
      </c>
      <c r="C338" s="3" t="s">
        <v>11</v>
      </c>
      <c r="D338" s="3" t="s">
        <v>27</v>
      </c>
      <c r="E338" s="3">
        <v>167000</v>
      </c>
      <c r="F338" s="3" t="s">
        <v>25</v>
      </c>
      <c r="G338" s="3">
        <v>100</v>
      </c>
      <c r="H338" s="3" t="s">
        <v>25</v>
      </c>
      <c r="I338" s="3" t="s">
        <v>21</v>
      </c>
      <c r="J338" s="7">
        <v>1</v>
      </c>
      <c r="L338" s="3">
        <v>2022</v>
      </c>
      <c r="M338" s="3" t="s">
        <v>10</v>
      </c>
      <c r="N338" s="3" t="s">
        <v>27</v>
      </c>
      <c r="O338" s="3">
        <v>167000</v>
      </c>
      <c r="P338" s="7">
        <v>1</v>
      </c>
      <c r="S338" s="3">
        <v>2022</v>
      </c>
      <c r="T338" s="3" t="s">
        <v>10</v>
      </c>
      <c r="U338" s="3" t="s">
        <v>11</v>
      </c>
      <c r="V338" s="3" t="s">
        <v>27</v>
      </c>
      <c r="W338" s="7">
        <f t="shared" si="5"/>
        <v>180000</v>
      </c>
      <c r="X338" s="3" t="s">
        <v>25</v>
      </c>
      <c r="Y338" s="3">
        <v>100</v>
      </c>
      <c r="Z338" s="3" t="s">
        <v>25</v>
      </c>
      <c r="AA338" s="3" t="s">
        <v>21</v>
      </c>
      <c r="AB338" s="7">
        <v>1</v>
      </c>
    </row>
    <row r="339" spans="1:28" ht="30" x14ac:dyDescent="0.25">
      <c r="A339" s="3">
        <v>2022</v>
      </c>
      <c r="B339" s="3" t="s">
        <v>15</v>
      </c>
      <c r="C339" s="3" t="s">
        <v>11</v>
      </c>
      <c r="D339" s="3" t="s">
        <v>37</v>
      </c>
      <c r="E339" s="3">
        <v>243900</v>
      </c>
      <c r="F339" s="3" t="s">
        <v>25</v>
      </c>
      <c r="G339" s="3">
        <v>100</v>
      </c>
      <c r="H339" s="3" t="s">
        <v>25</v>
      </c>
      <c r="I339" s="3" t="s">
        <v>21</v>
      </c>
      <c r="J339" s="7">
        <v>1</v>
      </c>
      <c r="L339" s="3">
        <v>2022</v>
      </c>
      <c r="M339" s="3" t="s">
        <v>15</v>
      </c>
      <c r="N339" s="3" t="s">
        <v>37</v>
      </c>
      <c r="O339" s="3">
        <v>243900</v>
      </c>
      <c r="P339" s="7">
        <v>1</v>
      </c>
      <c r="S339" s="3">
        <v>2022</v>
      </c>
      <c r="T339" s="3" t="s">
        <v>15</v>
      </c>
      <c r="U339" s="3" t="s">
        <v>11</v>
      </c>
      <c r="V339" s="3" t="s">
        <v>37</v>
      </c>
      <c r="W339" s="7">
        <f t="shared" si="5"/>
        <v>260000</v>
      </c>
      <c r="X339" s="3" t="s">
        <v>25</v>
      </c>
      <c r="Y339" s="3">
        <v>100</v>
      </c>
      <c r="Z339" s="3" t="s">
        <v>25</v>
      </c>
      <c r="AA339" s="3" t="s">
        <v>21</v>
      </c>
      <c r="AB339" s="7">
        <v>1</v>
      </c>
    </row>
    <row r="340" spans="1:28" ht="30" x14ac:dyDescent="0.25">
      <c r="A340" s="3">
        <v>2022</v>
      </c>
      <c r="B340" s="3" t="s">
        <v>15</v>
      </c>
      <c r="C340" s="3" t="s">
        <v>11</v>
      </c>
      <c r="D340" s="3" t="s">
        <v>27</v>
      </c>
      <c r="E340" s="3">
        <v>136600</v>
      </c>
      <c r="F340" s="3" t="s">
        <v>25</v>
      </c>
      <c r="G340" s="3">
        <v>100</v>
      </c>
      <c r="H340" s="3" t="s">
        <v>25</v>
      </c>
      <c r="I340" s="3" t="s">
        <v>21</v>
      </c>
      <c r="J340" s="7">
        <v>1</v>
      </c>
      <c r="L340" s="3">
        <v>2022</v>
      </c>
      <c r="M340" s="3" t="s">
        <v>15</v>
      </c>
      <c r="N340" s="3" t="s">
        <v>27</v>
      </c>
      <c r="O340" s="3">
        <v>136600</v>
      </c>
      <c r="P340" s="7">
        <v>1</v>
      </c>
      <c r="S340" s="3">
        <v>2022</v>
      </c>
      <c r="T340" s="3" t="s">
        <v>15</v>
      </c>
      <c r="U340" s="3" t="s">
        <v>11</v>
      </c>
      <c r="V340" s="3" t="s">
        <v>27</v>
      </c>
      <c r="W340" s="7">
        <f t="shared" si="5"/>
        <v>140000</v>
      </c>
      <c r="X340" s="3" t="s">
        <v>25</v>
      </c>
      <c r="Y340" s="3">
        <v>100</v>
      </c>
      <c r="Z340" s="3" t="s">
        <v>25</v>
      </c>
      <c r="AA340" s="3" t="s">
        <v>21</v>
      </c>
      <c r="AB340" s="7">
        <v>1</v>
      </c>
    </row>
    <row r="341" spans="1:28" ht="30" x14ac:dyDescent="0.25">
      <c r="A341" s="3">
        <v>2022</v>
      </c>
      <c r="B341" s="3" t="s">
        <v>15</v>
      </c>
      <c r="C341" s="3" t="s">
        <v>11</v>
      </c>
      <c r="D341" s="3" t="s">
        <v>27</v>
      </c>
      <c r="E341" s="3">
        <v>109280</v>
      </c>
      <c r="F341" s="3" t="s">
        <v>25</v>
      </c>
      <c r="G341" s="3">
        <v>100</v>
      </c>
      <c r="H341" s="3" t="s">
        <v>25</v>
      </c>
      <c r="I341" s="3" t="s">
        <v>21</v>
      </c>
      <c r="J341" s="7">
        <v>1</v>
      </c>
      <c r="L341" s="3">
        <v>2022</v>
      </c>
      <c r="M341" s="3" t="s">
        <v>15</v>
      </c>
      <c r="N341" s="3" t="s">
        <v>27</v>
      </c>
      <c r="O341" s="3">
        <v>109280</v>
      </c>
      <c r="P341" s="7">
        <v>1</v>
      </c>
      <c r="S341" s="3">
        <v>2022</v>
      </c>
      <c r="T341" s="3" t="s">
        <v>15</v>
      </c>
      <c r="U341" s="3" t="s">
        <v>11</v>
      </c>
      <c r="V341" s="3" t="s">
        <v>27</v>
      </c>
      <c r="W341" s="7">
        <f t="shared" si="5"/>
        <v>120000</v>
      </c>
      <c r="X341" s="3" t="s">
        <v>25</v>
      </c>
      <c r="Y341" s="3">
        <v>100</v>
      </c>
      <c r="Z341" s="3" t="s">
        <v>25</v>
      </c>
      <c r="AA341" s="3" t="s">
        <v>21</v>
      </c>
      <c r="AB341" s="7">
        <v>1</v>
      </c>
    </row>
    <row r="342" spans="1:28" ht="30" x14ac:dyDescent="0.25">
      <c r="A342" s="3">
        <v>2022</v>
      </c>
      <c r="B342" s="3" t="s">
        <v>15</v>
      </c>
      <c r="C342" s="3" t="s">
        <v>11</v>
      </c>
      <c r="D342" s="3" t="s">
        <v>37</v>
      </c>
      <c r="E342" s="3">
        <v>128875</v>
      </c>
      <c r="F342" s="3" t="s">
        <v>25</v>
      </c>
      <c r="G342" s="3">
        <v>100</v>
      </c>
      <c r="H342" s="3" t="s">
        <v>25</v>
      </c>
      <c r="I342" s="3" t="s">
        <v>21</v>
      </c>
      <c r="J342" s="7">
        <v>1</v>
      </c>
      <c r="L342" s="3">
        <v>2022</v>
      </c>
      <c r="M342" s="3" t="s">
        <v>15</v>
      </c>
      <c r="N342" s="3" t="s">
        <v>37</v>
      </c>
      <c r="O342" s="3">
        <v>128875</v>
      </c>
      <c r="P342" s="7">
        <v>1</v>
      </c>
      <c r="S342" s="3">
        <v>2022</v>
      </c>
      <c r="T342" s="3" t="s">
        <v>15</v>
      </c>
      <c r="U342" s="3" t="s">
        <v>11</v>
      </c>
      <c r="V342" s="3" t="s">
        <v>37</v>
      </c>
      <c r="W342" s="7">
        <f t="shared" si="5"/>
        <v>140000</v>
      </c>
      <c r="X342" s="3" t="s">
        <v>25</v>
      </c>
      <c r="Y342" s="3">
        <v>100</v>
      </c>
      <c r="Z342" s="3" t="s">
        <v>25</v>
      </c>
      <c r="AA342" s="3" t="s">
        <v>21</v>
      </c>
      <c r="AB342" s="7">
        <v>1</v>
      </c>
    </row>
    <row r="343" spans="1:28" ht="30" x14ac:dyDescent="0.25">
      <c r="A343" s="3">
        <v>2022</v>
      </c>
      <c r="B343" s="3" t="s">
        <v>15</v>
      </c>
      <c r="C343" s="3" t="s">
        <v>11</v>
      </c>
      <c r="D343" s="3" t="s">
        <v>37</v>
      </c>
      <c r="E343" s="3">
        <v>93700</v>
      </c>
      <c r="F343" s="3" t="s">
        <v>25</v>
      </c>
      <c r="G343" s="3">
        <v>100</v>
      </c>
      <c r="H343" s="3" t="s">
        <v>25</v>
      </c>
      <c r="I343" s="3" t="s">
        <v>21</v>
      </c>
      <c r="J343" s="7">
        <v>1</v>
      </c>
      <c r="L343" s="3">
        <v>2022</v>
      </c>
      <c r="M343" s="3" t="s">
        <v>15</v>
      </c>
      <c r="N343" s="3" t="s">
        <v>37</v>
      </c>
      <c r="O343" s="3">
        <v>93700</v>
      </c>
      <c r="P343" s="7">
        <v>1</v>
      </c>
      <c r="S343" s="3">
        <v>2022</v>
      </c>
      <c r="T343" s="3" t="s">
        <v>15</v>
      </c>
      <c r="U343" s="3" t="s">
        <v>11</v>
      </c>
      <c r="V343" s="3" t="s">
        <v>37</v>
      </c>
      <c r="W343" s="7">
        <f t="shared" si="5"/>
        <v>100000</v>
      </c>
      <c r="X343" s="3" t="s">
        <v>25</v>
      </c>
      <c r="Y343" s="3">
        <v>100</v>
      </c>
      <c r="Z343" s="3" t="s">
        <v>25</v>
      </c>
      <c r="AA343" s="3" t="s">
        <v>21</v>
      </c>
      <c r="AB343" s="7">
        <v>1</v>
      </c>
    </row>
    <row r="344" spans="1:28" ht="45" x14ac:dyDescent="0.25">
      <c r="A344" s="3">
        <v>2022</v>
      </c>
      <c r="B344" s="3" t="s">
        <v>45</v>
      </c>
      <c r="C344" s="3" t="s">
        <v>11</v>
      </c>
      <c r="D344" s="3" t="s">
        <v>92</v>
      </c>
      <c r="E344" s="3">
        <v>224000</v>
      </c>
      <c r="F344" s="3" t="s">
        <v>25</v>
      </c>
      <c r="G344" s="3">
        <v>100</v>
      </c>
      <c r="H344" s="3" t="s">
        <v>25</v>
      </c>
      <c r="I344" s="3" t="s">
        <v>21</v>
      </c>
      <c r="J344" s="7">
        <v>1</v>
      </c>
      <c r="L344" s="3">
        <v>2022</v>
      </c>
      <c r="M344" s="3" t="s">
        <v>45</v>
      </c>
      <c r="N344" s="3" t="s">
        <v>92</v>
      </c>
      <c r="O344" s="3">
        <v>224000</v>
      </c>
      <c r="P344" s="7">
        <v>1</v>
      </c>
      <c r="S344" s="3">
        <v>2022</v>
      </c>
      <c r="T344" s="3" t="s">
        <v>45</v>
      </c>
      <c r="U344" s="3" t="s">
        <v>11</v>
      </c>
      <c r="V344" s="3" t="s">
        <v>92</v>
      </c>
      <c r="W344" s="7">
        <f t="shared" si="5"/>
        <v>240000</v>
      </c>
      <c r="X344" s="3" t="s">
        <v>25</v>
      </c>
      <c r="Y344" s="3">
        <v>100</v>
      </c>
      <c r="Z344" s="3" t="s">
        <v>25</v>
      </c>
      <c r="AA344" s="3" t="s">
        <v>21</v>
      </c>
      <c r="AB344" s="7">
        <v>1</v>
      </c>
    </row>
    <row r="345" spans="1:28" ht="45" x14ac:dyDescent="0.25">
      <c r="A345" s="3">
        <v>2022</v>
      </c>
      <c r="B345" s="3" t="s">
        <v>45</v>
      </c>
      <c r="C345" s="3" t="s">
        <v>11</v>
      </c>
      <c r="D345" s="3" t="s">
        <v>92</v>
      </c>
      <c r="E345" s="3">
        <v>167875</v>
      </c>
      <c r="F345" s="3" t="s">
        <v>25</v>
      </c>
      <c r="G345" s="3">
        <v>100</v>
      </c>
      <c r="H345" s="3" t="s">
        <v>25</v>
      </c>
      <c r="I345" s="3" t="s">
        <v>21</v>
      </c>
      <c r="J345" s="7">
        <v>1</v>
      </c>
      <c r="L345" s="3">
        <v>2022</v>
      </c>
      <c r="M345" s="3" t="s">
        <v>45</v>
      </c>
      <c r="N345" s="3" t="s">
        <v>92</v>
      </c>
      <c r="O345" s="3">
        <v>167875</v>
      </c>
      <c r="P345" s="7">
        <v>1</v>
      </c>
      <c r="S345" s="3">
        <v>2022</v>
      </c>
      <c r="T345" s="3" t="s">
        <v>45</v>
      </c>
      <c r="U345" s="3" t="s">
        <v>11</v>
      </c>
      <c r="V345" s="3" t="s">
        <v>92</v>
      </c>
      <c r="W345" s="7">
        <f t="shared" si="5"/>
        <v>180000</v>
      </c>
      <c r="X345" s="3" t="s">
        <v>25</v>
      </c>
      <c r="Y345" s="3">
        <v>100</v>
      </c>
      <c r="Z345" s="3" t="s">
        <v>25</v>
      </c>
      <c r="AA345" s="3" t="s">
        <v>21</v>
      </c>
      <c r="AB345" s="7">
        <v>1</v>
      </c>
    </row>
    <row r="346" spans="1:28" ht="30" x14ac:dyDescent="0.25">
      <c r="A346" s="3">
        <v>2022</v>
      </c>
      <c r="B346" s="3" t="s">
        <v>45</v>
      </c>
      <c r="C346" s="3" t="s">
        <v>11</v>
      </c>
      <c r="D346" s="3" t="s">
        <v>114</v>
      </c>
      <c r="E346" s="3">
        <v>175000</v>
      </c>
      <c r="F346" s="3" t="s">
        <v>25</v>
      </c>
      <c r="G346" s="3">
        <v>100</v>
      </c>
      <c r="H346" s="3" t="s">
        <v>25</v>
      </c>
      <c r="I346" s="3" t="s">
        <v>21</v>
      </c>
      <c r="J346" s="7">
        <v>1</v>
      </c>
      <c r="L346" s="3">
        <v>2022</v>
      </c>
      <c r="M346" s="3" t="s">
        <v>45</v>
      </c>
      <c r="N346" s="3" t="s">
        <v>114</v>
      </c>
      <c r="O346" s="3">
        <v>175000</v>
      </c>
      <c r="P346" s="7">
        <v>1</v>
      </c>
      <c r="S346" s="3">
        <v>2022</v>
      </c>
      <c r="T346" s="3" t="s">
        <v>45</v>
      </c>
      <c r="U346" s="3" t="s">
        <v>11</v>
      </c>
      <c r="V346" s="3" t="s">
        <v>114</v>
      </c>
      <c r="W346" s="7">
        <f t="shared" si="5"/>
        <v>180000</v>
      </c>
      <c r="X346" s="3" t="s">
        <v>25</v>
      </c>
      <c r="Y346" s="3">
        <v>100</v>
      </c>
      <c r="Z346" s="3" t="s">
        <v>25</v>
      </c>
      <c r="AA346" s="3" t="s">
        <v>21</v>
      </c>
      <c r="AB346" s="7">
        <v>1</v>
      </c>
    </row>
    <row r="347" spans="1:28" ht="30" x14ac:dyDescent="0.25">
      <c r="A347" s="3">
        <v>2022</v>
      </c>
      <c r="B347" s="3" t="s">
        <v>15</v>
      </c>
      <c r="C347" s="3" t="s">
        <v>11</v>
      </c>
      <c r="D347" s="3" t="s">
        <v>37</v>
      </c>
      <c r="E347" s="3">
        <v>156600</v>
      </c>
      <c r="F347" s="3" t="s">
        <v>25</v>
      </c>
      <c r="G347" s="3">
        <v>100</v>
      </c>
      <c r="H347" s="3" t="s">
        <v>25</v>
      </c>
      <c r="I347" s="3" t="s">
        <v>21</v>
      </c>
      <c r="J347" s="7">
        <v>1</v>
      </c>
      <c r="L347" s="3">
        <v>2022</v>
      </c>
      <c r="M347" s="3" t="s">
        <v>15</v>
      </c>
      <c r="N347" s="3" t="s">
        <v>37</v>
      </c>
      <c r="O347" s="3">
        <v>156600</v>
      </c>
      <c r="P347" s="7">
        <v>1</v>
      </c>
      <c r="S347" s="3">
        <v>2022</v>
      </c>
      <c r="T347" s="3" t="s">
        <v>15</v>
      </c>
      <c r="U347" s="3" t="s">
        <v>11</v>
      </c>
      <c r="V347" s="3" t="s">
        <v>37</v>
      </c>
      <c r="W347" s="7">
        <f t="shared" si="5"/>
        <v>160000</v>
      </c>
      <c r="X347" s="3" t="s">
        <v>25</v>
      </c>
      <c r="Y347" s="3">
        <v>100</v>
      </c>
      <c r="Z347" s="3" t="s">
        <v>25</v>
      </c>
      <c r="AA347" s="3" t="s">
        <v>21</v>
      </c>
      <c r="AB347" s="7">
        <v>1</v>
      </c>
    </row>
    <row r="348" spans="1:28" ht="30" x14ac:dyDescent="0.25">
      <c r="A348" s="3">
        <v>2022</v>
      </c>
      <c r="B348" s="3" t="s">
        <v>15</v>
      </c>
      <c r="C348" s="3" t="s">
        <v>11</v>
      </c>
      <c r="D348" s="3" t="s">
        <v>37</v>
      </c>
      <c r="E348" s="3">
        <v>108800</v>
      </c>
      <c r="F348" s="3" t="s">
        <v>25</v>
      </c>
      <c r="G348" s="3">
        <v>0</v>
      </c>
      <c r="H348" s="3" t="s">
        <v>25</v>
      </c>
      <c r="I348" s="3" t="s">
        <v>21</v>
      </c>
      <c r="J348" s="7">
        <v>1</v>
      </c>
      <c r="L348" s="3">
        <v>2022</v>
      </c>
      <c r="M348" s="3" t="s">
        <v>15</v>
      </c>
      <c r="N348" s="3" t="s">
        <v>37</v>
      </c>
      <c r="O348" s="3">
        <v>108800</v>
      </c>
      <c r="P348" s="7">
        <v>1</v>
      </c>
      <c r="S348" s="3">
        <v>2022</v>
      </c>
      <c r="T348" s="3" t="s">
        <v>15</v>
      </c>
      <c r="U348" s="3" t="s">
        <v>11</v>
      </c>
      <c r="V348" s="3" t="s">
        <v>37</v>
      </c>
      <c r="W348" s="7">
        <f t="shared" si="5"/>
        <v>120000</v>
      </c>
      <c r="X348" s="3" t="s">
        <v>25</v>
      </c>
      <c r="Y348" s="3">
        <v>0</v>
      </c>
      <c r="Z348" s="3" t="s">
        <v>25</v>
      </c>
      <c r="AA348" s="3" t="s">
        <v>21</v>
      </c>
      <c r="AB348" s="7">
        <v>1</v>
      </c>
    </row>
    <row r="349" spans="1:28" ht="30" x14ac:dyDescent="0.25">
      <c r="A349" s="3">
        <v>2022</v>
      </c>
      <c r="B349" s="3" t="s">
        <v>15</v>
      </c>
      <c r="C349" s="3" t="s">
        <v>11</v>
      </c>
      <c r="D349" s="3" t="s">
        <v>12</v>
      </c>
      <c r="E349" s="3">
        <v>95550</v>
      </c>
      <c r="F349" s="3" t="s">
        <v>25</v>
      </c>
      <c r="G349" s="3">
        <v>0</v>
      </c>
      <c r="H349" s="3" t="s">
        <v>25</v>
      </c>
      <c r="I349" s="3" t="s">
        <v>21</v>
      </c>
      <c r="J349" s="7">
        <v>1</v>
      </c>
      <c r="L349" s="3">
        <v>2022</v>
      </c>
      <c r="M349" s="3" t="s">
        <v>15</v>
      </c>
      <c r="N349" s="3" t="s">
        <v>12</v>
      </c>
      <c r="O349" s="3">
        <v>95550</v>
      </c>
      <c r="P349" s="7">
        <v>1</v>
      </c>
      <c r="S349" s="3">
        <v>2022</v>
      </c>
      <c r="T349" s="3" t="s">
        <v>15</v>
      </c>
      <c r="U349" s="3" t="s">
        <v>11</v>
      </c>
      <c r="V349" s="3" t="s">
        <v>12</v>
      </c>
      <c r="W349" s="7">
        <f t="shared" si="5"/>
        <v>100000</v>
      </c>
      <c r="X349" s="3" t="s">
        <v>25</v>
      </c>
      <c r="Y349" s="3">
        <v>0</v>
      </c>
      <c r="Z349" s="3" t="s">
        <v>25</v>
      </c>
      <c r="AA349" s="3" t="s">
        <v>21</v>
      </c>
      <c r="AB349" s="7">
        <v>1</v>
      </c>
    </row>
    <row r="350" spans="1:28" ht="30" x14ac:dyDescent="0.25">
      <c r="A350" s="3">
        <v>2022</v>
      </c>
      <c r="B350" s="3" t="s">
        <v>15</v>
      </c>
      <c r="C350" s="3" t="s">
        <v>11</v>
      </c>
      <c r="D350" s="3" t="s">
        <v>37</v>
      </c>
      <c r="E350" s="3">
        <v>113000</v>
      </c>
      <c r="F350" s="3" t="s">
        <v>25</v>
      </c>
      <c r="G350" s="3">
        <v>0</v>
      </c>
      <c r="H350" s="3" t="s">
        <v>25</v>
      </c>
      <c r="I350" s="3" t="s">
        <v>14</v>
      </c>
      <c r="J350" s="7">
        <v>1</v>
      </c>
      <c r="L350" s="3">
        <v>2022</v>
      </c>
      <c r="M350" s="3" t="s">
        <v>15</v>
      </c>
      <c r="N350" s="3" t="s">
        <v>37</v>
      </c>
      <c r="O350" s="3">
        <v>113000</v>
      </c>
      <c r="P350" s="7">
        <v>1</v>
      </c>
      <c r="S350" s="3">
        <v>2022</v>
      </c>
      <c r="T350" s="3" t="s">
        <v>15</v>
      </c>
      <c r="U350" s="3" t="s">
        <v>11</v>
      </c>
      <c r="V350" s="3" t="s">
        <v>37</v>
      </c>
      <c r="W350" s="7">
        <f t="shared" si="5"/>
        <v>120000</v>
      </c>
      <c r="X350" s="3" t="s">
        <v>25</v>
      </c>
      <c r="Y350" s="3">
        <v>0</v>
      </c>
      <c r="Z350" s="3" t="s">
        <v>25</v>
      </c>
      <c r="AA350" s="3" t="s">
        <v>14</v>
      </c>
      <c r="AB350" s="7">
        <v>1</v>
      </c>
    </row>
    <row r="351" spans="1:28" ht="30" x14ac:dyDescent="0.25">
      <c r="A351" s="3">
        <v>2022</v>
      </c>
      <c r="B351" s="3" t="s">
        <v>15</v>
      </c>
      <c r="C351" s="3" t="s">
        <v>11</v>
      </c>
      <c r="D351" s="3" t="s">
        <v>27</v>
      </c>
      <c r="E351" s="3">
        <v>135000</v>
      </c>
      <c r="F351" s="3" t="s">
        <v>25</v>
      </c>
      <c r="G351" s="3">
        <v>100</v>
      </c>
      <c r="H351" s="3" t="s">
        <v>25</v>
      </c>
      <c r="I351" s="3" t="s">
        <v>21</v>
      </c>
      <c r="J351" s="7">
        <v>1</v>
      </c>
      <c r="L351" s="3">
        <v>2022</v>
      </c>
      <c r="M351" s="3" t="s">
        <v>15</v>
      </c>
      <c r="N351" s="3" t="s">
        <v>27</v>
      </c>
      <c r="O351" s="3">
        <v>135000</v>
      </c>
      <c r="P351" s="7">
        <v>1</v>
      </c>
      <c r="S351" s="3">
        <v>2022</v>
      </c>
      <c r="T351" s="3" t="s">
        <v>15</v>
      </c>
      <c r="U351" s="3" t="s">
        <v>11</v>
      </c>
      <c r="V351" s="3" t="s">
        <v>27</v>
      </c>
      <c r="W351" s="7">
        <f t="shared" si="5"/>
        <v>140000</v>
      </c>
      <c r="X351" s="3" t="s">
        <v>25</v>
      </c>
      <c r="Y351" s="3">
        <v>100</v>
      </c>
      <c r="Z351" s="3" t="s">
        <v>25</v>
      </c>
      <c r="AA351" s="3" t="s">
        <v>21</v>
      </c>
      <c r="AB351" s="7">
        <v>1</v>
      </c>
    </row>
    <row r="352" spans="1:28" ht="45" x14ac:dyDescent="0.25">
      <c r="A352" s="3">
        <v>2022</v>
      </c>
      <c r="B352" s="3" t="s">
        <v>15</v>
      </c>
      <c r="C352" s="3" t="s">
        <v>11</v>
      </c>
      <c r="D352" s="3" t="s">
        <v>67</v>
      </c>
      <c r="E352" s="3">
        <v>161342</v>
      </c>
      <c r="F352" s="3" t="s">
        <v>25</v>
      </c>
      <c r="G352" s="3">
        <v>100</v>
      </c>
      <c r="H352" s="3" t="s">
        <v>25</v>
      </c>
      <c r="I352" s="3" t="s">
        <v>21</v>
      </c>
      <c r="J352" s="7">
        <v>1</v>
      </c>
      <c r="L352" s="3">
        <v>2022</v>
      </c>
      <c r="M352" s="3" t="s">
        <v>15</v>
      </c>
      <c r="N352" s="3" t="s">
        <v>67</v>
      </c>
      <c r="O352" s="3">
        <v>161342</v>
      </c>
      <c r="P352" s="7">
        <v>1</v>
      </c>
      <c r="S352" s="3">
        <v>2022</v>
      </c>
      <c r="T352" s="3" t="s">
        <v>15</v>
      </c>
      <c r="U352" s="3" t="s">
        <v>11</v>
      </c>
      <c r="V352" s="3" t="s">
        <v>67</v>
      </c>
      <c r="W352" s="7">
        <f t="shared" si="5"/>
        <v>180000</v>
      </c>
      <c r="X352" s="3" t="s">
        <v>25</v>
      </c>
      <c r="Y352" s="3">
        <v>100</v>
      </c>
      <c r="Z352" s="3" t="s">
        <v>25</v>
      </c>
      <c r="AA352" s="3" t="s">
        <v>21</v>
      </c>
      <c r="AB352" s="7">
        <v>1</v>
      </c>
    </row>
    <row r="353" spans="1:28" ht="45" x14ac:dyDescent="0.25">
      <c r="A353" s="3">
        <v>2022</v>
      </c>
      <c r="B353" s="3" t="s">
        <v>15</v>
      </c>
      <c r="C353" s="3" t="s">
        <v>11</v>
      </c>
      <c r="D353" s="3" t="s">
        <v>67</v>
      </c>
      <c r="E353" s="3">
        <v>137141</v>
      </c>
      <c r="F353" s="3" t="s">
        <v>25</v>
      </c>
      <c r="G353" s="3">
        <v>100</v>
      </c>
      <c r="H353" s="3" t="s">
        <v>25</v>
      </c>
      <c r="I353" s="3" t="s">
        <v>21</v>
      </c>
      <c r="J353" s="7">
        <v>1</v>
      </c>
      <c r="L353" s="3">
        <v>2022</v>
      </c>
      <c r="M353" s="3" t="s">
        <v>15</v>
      </c>
      <c r="N353" s="3" t="s">
        <v>67</v>
      </c>
      <c r="O353" s="3">
        <v>137141</v>
      </c>
      <c r="P353" s="7">
        <v>1</v>
      </c>
      <c r="S353" s="3">
        <v>2022</v>
      </c>
      <c r="T353" s="3" t="s">
        <v>15</v>
      </c>
      <c r="U353" s="3" t="s">
        <v>11</v>
      </c>
      <c r="V353" s="3" t="s">
        <v>67</v>
      </c>
      <c r="W353" s="7">
        <f t="shared" si="5"/>
        <v>140000</v>
      </c>
      <c r="X353" s="3" t="s">
        <v>25</v>
      </c>
      <c r="Y353" s="3">
        <v>100</v>
      </c>
      <c r="Z353" s="3" t="s">
        <v>25</v>
      </c>
      <c r="AA353" s="3" t="s">
        <v>21</v>
      </c>
      <c r="AB353" s="7">
        <v>1</v>
      </c>
    </row>
    <row r="354" spans="1:28" ht="30" x14ac:dyDescent="0.25">
      <c r="A354" s="3">
        <v>2022</v>
      </c>
      <c r="B354" s="3" t="s">
        <v>15</v>
      </c>
      <c r="C354" s="3" t="s">
        <v>11</v>
      </c>
      <c r="D354" s="3" t="s">
        <v>12</v>
      </c>
      <c r="E354" s="3">
        <v>167000</v>
      </c>
      <c r="F354" s="3" t="s">
        <v>25</v>
      </c>
      <c r="G354" s="3">
        <v>100</v>
      </c>
      <c r="H354" s="3" t="s">
        <v>25</v>
      </c>
      <c r="I354" s="3" t="s">
        <v>21</v>
      </c>
      <c r="J354" s="7">
        <v>1</v>
      </c>
      <c r="L354" s="3">
        <v>2022</v>
      </c>
      <c r="M354" s="3" t="s">
        <v>15</v>
      </c>
      <c r="N354" s="3" t="s">
        <v>12</v>
      </c>
      <c r="O354" s="3">
        <v>167000</v>
      </c>
      <c r="P354" s="7">
        <v>1</v>
      </c>
      <c r="S354" s="3">
        <v>2022</v>
      </c>
      <c r="T354" s="3" t="s">
        <v>15</v>
      </c>
      <c r="U354" s="3" t="s">
        <v>11</v>
      </c>
      <c r="V354" s="3" t="s">
        <v>12</v>
      </c>
      <c r="W354" s="7">
        <f t="shared" si="5"/>
        <v>180000</v>
      </c>
      <c r="X354" s="3" t="s">
        <v>25</v>
      </c>
      <c r="Y354" s="3">
        <v>100</v>
      </c>
      <c r="Z354" s="3" t="s">
        <v>25</v>
      </c>
      <c r="AA354" s="3" t="s">
        <v>21</v>
      </c>
      <c r="AB354" s="7">
        <v>1</v>
      </c>
    </row>
    <row r="355" spans="1:28" ht="30" x14ac:dyDescent="0.25">
      <c r="A355" s="3">
        <v>2022</v>
      </c>
      <c r="B355" s="3" t="s">
        <v>15</v>
      </c>
      <c r="C355" s="3" t="s">
        <v>11</v>
      </c>
      <c r="D355" s="3" t="s">
        <v>12</v>
      </c>
      <c r="E355" s="3">
        <v>123000</v>
      </c>
      <c r="F355" s="3" t="s">
        <v>25</v>
      </c>
      <c r="G355" s="3">
        <v>100</v>
      </c>
      <c r="H355" s="3" t="s">
        <v>25</v>
      </c>
      <c r="I355" s="3" t="s">
        <v>21</v>
      </c>
      <c r="J355" s="7">
        <v>1</v>
      </c>
      <c r="L355" s="3">
        <v>2022</v>
      </c>
      <c r="M355" s="3" t="s">
        <v>15</v>
      </c>
      <c r="N355" s="3" t="s">
        <v>12</v>
      </c>
      <c r="O355" s="3">
        <v>123000</v>
      </c>
      <c r="P355" s="7">
        <v>1</v>
      </c>
      <c r="S355" s="3">
        <v>2022</v>
      </c>
      <c r="T355" s="3" t="s">
        <v>15</v>
      </c>
      <c r="U355" s="3" t="s">
        <v>11</v>
      </c>
      <c r="V355" s="3" t="s">
        <v>12</v>
      </c>
      <c r="W355" s="7">
        <f t="shared" si="5"/>
        <v>140000</v>
      </c>
      <c r="X355" s="3" t="s">
        <v>25</v>
      </c>
      <c r="Y355" s="3">
        <v>100</v>
      </c>
      <c r="Z355" s="3" t="s">
        <v>25</v>
      </c>
      <c r="AA355" s="3" t="s">
        <v>21</v>
      </c>
      <c r="AB355" s="7">
        <v>1</v>
      </c>
    </row>
    <row r="356" spans="1:28" ht="30" x14ac:dyDescent="0.25">
      <c r="A356" s="3">
        <v>2022</v>
      </c>
      <c r="B356" s="3" t="s">
        <v>15</v>
      </c>
      <c r="C356" s="3" t="s">
        <v>11</v>
      </c>
      <c r="D356" s="3" t="s">
        <v>37</v>
      </c>
      <c r="E356" s="3">
        <v>78526</v>
      </c>
      <c r="F356" s="3" t="s">
        <v>20</v>
      </c>
      <c r="G356" s="3">
        <v>0</v>
      </c>
      <c r="H356" s="3" t="s">
        <v>20</v>
      </c>
      <c r="I356" s="3" t="s">
        <v>21</v>
      </c>
      <c r="J356" s="7">
        <v>1</v>
      </c>
      <c r="L356" s="3">
        <v>2022</v>
      </c>
      <c r="M356" s="3" t="s">
        <v>15</v>
      </c>
      <c r="N356" s="3" t="s">
        <v>37</v>
      </c>
      <c r="O356" s="3">
        <v>78526</v>
      </c>
      <c r="P356" s="7">
        <v>1</v>
      </c>
      <c r="S356" s="3">
        <v>2022</v>
      </c>
      <c r="T356" s="3" t="s">
        <v>15</v>
      </c>
      <c r="U356" s="3" t="s">
        <v>11</v>
      </c>
      <c r="V356" s="3" t="s">
        <v>37</v>
      </c>
      <c r="W356" s="7">
        <f t="shared" si="5"/>
        <v>80000</v>
      </c>
      <c r="X356" s="3" t="s">
        <v>20</v>
      </c>
      <c r="Y356" s="3">
        <v>0</v>
      </c>
      <c r="Z356" s="3" t="s">
        <v>20</v>
      </c>
      <c r="AA356" s="3" t="s">
        <v>21</v>
      </c>
      <c r="AB356" s="7">
        <v>1</v>
      </c>
    </row>
    <row r="357" spans="1:28" ht="30" x14ac:dyDescent="0.25">
      <c r="A357" s="3">
        <v>2022</v>
      </c>
      <c r="B357" s="3" t="s">
        <v>15</v>
      </c>
      <c r="C357" s="3" t="s">
        <v>11</v>
      </c>
      <c r="D357" s="3" t="s">
        <v>37</v>
      </c>
      <c r="E357" s="3">
        <v>65438</v>
      </c>
      <c r="F357" s="3" t="s">
        <v>20</v>
      </c>
      <c r="G357" s="3">
        <v>0</v>
      </c>
      <c r="H357" s="3" t="s">
        <v>20</v>
      </c>
      <c r="I357" s="3" t="s">
        <v>21</v>
      </c>
      <c r="J357" s="7">
        <v>1</v>
      </c>
      <c r="L357" s="3">
        <v>2022</v>
      </c>
      <c r="M357" s="3" t="s">
        <v>15</v>
      </c>
      <c r="N357" s="3" t="s">
        <v>37</v>
      </c>
      <c r="O357" s="3">
        <v>65438</v>
      </c>
      <c r="P357" s="7">
        <v>1</v>
      </c>
      <c r="S357" s="3">
        <v>2022</v>
      </c>
      <c r="T357" s="3" t="s">
        <v>15</v>
      </c>
      <c r="U357" s="3" t="s">
        <v>11</v>
      </c>
      <c r="V357" s="3" t="s">
        <v>37</v>
      </c>
      <c r="W357" s="7">
        <f t="shared" si="5"/>
        <v>80000</v>
      </c>
      <c r="X357" s="3" t="s">
        <v>20</v>
      </c>
      <c r="Y357" s="3">
        <v>0</v>
      </c>
      <c r="Z357" s="3" t="s">
        <v>20</v>
      </c>
      <c r="AA357" s="3" t="s">
        <v>21</v>
      </c>
      <c r="AB357" s="7">
        <v>1</v>
      </c>
    </row>
    <row r="358" spans="1:28" ht="30" x14ac:dyDescent="0.25">
      <c r="A358" s="3">
        <v>2022</v>
      </c>
      <c r="B358" s="3" t="s">
        <v>15</v>
      </c>
      <c r="C358" s="3" t="s">
        <v>11</v>
      </c>
      <c r="D358" s="3" t="s">
        <v>12</v>
      </c>
      <c r="E358" s="3">
        <v>150000</v>
      </c>
      <c r="F358" s="3" t="s">
        <v>25</v>
      </c>
      <c r="G358" s="3">
        <v>0</v>
      </c>
      <c r="H358" s="3" t="s">
        <v>25</v>
      </c>
      <c r="I358" s="3" t="s">
        <v>21</v>
      </c>
      <c r="J358" s="7">
        <v>1</v>
      </c>
      <c r="L358" s="3">
        <v>2022</v>
      </c>
      <c r="M358" s="3" t="s">
        <v>15</v>
      </c>
      <c r="N358" s="3" t="s">
        <v>12</v>
      </c>
      <c r="O358" s="3">
        <v>150000</v>
      </c>
      <c r="P358" s="7">
        <v>1</v>
      </c>
      <c r="S358" s="3">
        <v>2022</v>
      </c>
      <c r="T358" s="3" t="s">
        <v>15</v>
      </c>
      <c r="U358" s="3" t="s">
        <v>11</v>
      </c>
      <c r="V358" s="3" t="s">
        <v>12</v>
      </c>
      <c r="W358" s="7">
        <f t="shared" si="5"/>
        <v>160000</v>
      </c>
      <c r="X358" s="3" t="s">
        <v>25</v>
      </c>
      <c r="Y358" s="3">
        <v>0</v>
      </c>
      <c r="Z358" s="3" t="s">
        <v>25</v>
      </c>
      <c r="AA358" s="3" t="s">
        <v>21</v>
      </c>
      <c r="AB358" s="7">
        <v>1</v>
      </c>
    </row>
    <row r="359" spans="1:28" ht="30" x14ac:dyDescent="0.25">
      <c r="A359" s="3">
        <v>2022</v>
      </c>
      <c r="B359" s="3" t="s">
        <v>15</v>
      </c>
      <c r="C359" s="3" t="s">
        <v>11</v>
      </c>
      <c r="D359" s="3" t="s">
        <v>12</v>
      </c>
      <c r="E359" s="3">
        <v>211500</v>
      </c>
      <c r="F359" s="3" t="s">
        <v>25</v>
      </c>
      <c r="G359" s="3">
        <v>100</v>
      </c>
      <c r="H359" s="3" t="s">
        <v>25</v>
      </c>
      <c r="I359" s="3" t="s">
        <v>21</v>
      </c>
      <c r="J359" s="7">
        <v>1</v>
      </c>
      <c r="L359" s="3">
        <v>2022</v>
      </c>
      <c r="M359" s="3" t="s">
        <v>15</v>
      </c>
      <c r="N359" s="3" t="s">
        <v>12</v>
      </c>
      <c r="O359" s="3">
        <v>211500</v>
      </c>
      <c r="P359" s="7">
        <v>1</v>
      </c>
      <c r="S359" s="3">
        <v>2022</v>
      </c>
      <c r="T359" s="3" t="s">
        <v>15</v>
      </c>
      <c r="U359" s="3" t="s">
        <v>11</v>
      </c>
      <c r="V359" s="3" t="s">
        <v>12</v>
      </c>
      <c r="W359" s="7">
        <f t="shared" si="5"/>
        <v>220000</v>
      </c>
      <c r="X359" s="3" t="s">
        <v>25</v>
      </c>
      <c r="Y359" s="3">
        <v>100</v>
      </c>
      <c r="Z359" s="3" t="s">
        <v>25</v>
      </c>
      <c r="AA359" s="3" t="s">
        <v>21</v>
      </c>
      <c r="AB359" s="7">
        <v>1</v>
      </c>
    </row>
    <row r="360" spans="1:28" ht="30" x14ac:dyDescent="0.25">
      <c r="A360" s="3">
        <v>2022</v>
      </c>
      <c r="B360" s="3" t="s">
        <v>15</v>
      </c>
      <c r="C360" s="3" t="s">
        <v>11</v>
      </c>
      <c r="D360" s="3" t="s">
        <v>95</v>
      </c>
      <c r="E360" s="3">
        <v>192400</v>
      </c>
      <c r="F360" s="3" t="s">
        <v>52</v>
      </c>
      <c r="G360" s="3">
        <v>100</v>
      </c>
      <c r="H360" s="3" t="s">
        <v>52</v>
      </c>
      <c r="I360" s="3" t="s">
        <v>21</v>
      </c>
      <c r="J360" s="7">
        <v>1</v>
      </c>
      <c r="L360" s="3">
        <v>2022</v>
      </c>
      <c r="M360" s="3" t="s">
        <v>15</v>
      </c>
      <c r="N360" s="3" t="s">
        <v>95</v>
      </c>
      <c r="O360" s="3">
        <v>192400</v>
      </c>
      <c r="P360" s="7">
        <v>1</v>
      </c>
      <c r="S360" s="3">
        <v>2022</v>
      </c>
      <c r="T360" s="3" t="s">
        <v>15</v>
      </c>
      <c r="U360" s="3" t="s">
        <v>11</v>
      </c>
      <c r="V360" s="3" t="s">
        <v>95</v>
      </c>
      <c r="W360" s="7">
        <f t="shared" si="5"/>
        <v>200000</v>
      </c>
      <c r="X360" s="3" t="s">
        <v>52</v>
      </c>
      <c r="Y360" s="3">
        <v>100</v>
      </c>
      <c r="Z360" s="3" t="s">
        <v>52</v>
      </c>
      <c r="AA360" s="3" t="s">
        <v>21</v>
      </c>
      <c r="AB360" s="7">
        <v>1</v>
      </c>
    </row>
    <row r="361" spans="1:28" ht="30" x14ac:dyDescent="0.25">
      <c r="A361" s="3">
        <v>2022</v>
      </c>
      <c r="B361" s="3" t="s">
        <v>15</v>
      </c>
      <c r="C361" s="3" t="s">
        <v>11</v>
      </c>
      <c r="D361" s="3" t="s">
        <v>95</v>
      </c>
      <c r="E361" s="3">
        <v>90700</v>
      </c>
      <c r="F361" s="3" t="s">
        <v>52</v>
      </c>
      <c r="G361" s="3">
        <v>100</v>
      </c>
      <c r="H361" s="3" t="s">
        <v>52</v>
      </c>
      <c r="I361" s="3" t="s">
        <v>21</v>
      </c>
      <c r="J361" s="7">
        <v>1</v>
      </c>
      <c r="L361" s="3">
        <v>2022</v>
      </c>
      <c r="M361" s="3" t="s">
        <v>15</v>
      </c>
      <c r="N361" s="3" t="s">
        <v>95</v>
      </c>
      <c r="O361" s="3">
        <v>90700</v>
      </c>
      <c r="P361" s="7">
        <v>1</v>
      </c>
      <c r="S361" s="3">
        <v>2022</v>
      </c>
      <c r="T361" s="3" t="s">
        <v>15</v>
      </c>
      <c r="U361" s="3" t="s">
        <v>11</v>
      </c>
      <c r="V361" s="3" t="s">
        <v>95</v>
      </c>
      <c r="W361" s="7">
        <f t="shared" si="5"/>
        <v>100000</v>
      </c>
      <c r="X361" s="3" t="s">
        <v>52</v>
      </c>
      <c r="Y361" s="3">
        <v>100</v>
      </c>
      <c r="Z361" s="3" t="s">
        <v>52</v>
      </c>
      <c r="AA361" s="3" t="s">
        <v>21</v>
      </c>
      <c r="AB361" s="7">
        <v>1</v>
      </c>
    </row>
    <row r="362" spans="1:28" ht="30" x14ac:dyDescent="0.25">
      <c r="A362" s="3">
        <v>2022</v>
      </c>
      <c r="B362" s="3" t="s">
        <v>15</v>
      </c>
      <c r="C362" s="3" t="s">
        <v>11</v>
      </c>
      <c r="D362" s="3" t="s">
        <v>27</v>
      </c>
      <c r="E362" s="3">
        <v>130000</v>
      </c>
      <c r="F362" s="3" t="s">
        <v>52</v>
      </c>
      <c r="G362" s="3">
        <v>100</v>
      </c>
      <c r="H362" s="3" t="s">
        <v>52</v>
      </c>
      <c r="I362" s="3" t="s">
        <v>21</v>
      </c>
      <c r="J362" s="7">
        <v>1</v>
      </c>
      <c r="L362" s="3">
        <v>2022</v>
      </c>
      <c r="M362" s="3" t="s">
        <v>15</v>
      </c>
      <c r="N362" s="3" t="s">
        <v>27</v>
      </c>
      <c r="O362" s="3">
        <v>130000</v>
      </c>
      <c r="P362" s="7">
        <v>1</v>
      </c>
      <c r="S362" s="3">
        <v>2022</v>
      </c>
      <c r="T362" s="3" t="s">
        <v>15</v>
      </c>
      <c r="U362" s="3" t="s">
        <v>11</v>
      </c>
      <c r="V362" s="3" t="s">
        <v>27</v>
      </c>
      <c r="W362" s="7">
        <f t="shared" si="5"/>
        <v>140000</v>
      </c>
      <c r="X362" s="3" t="s">
        <v>52</v>
      </c>
      <c r="Y362" s="3">
        <v>100</v>
      </c>
      <c r="Z362" s="3" t="s">
        <v>52</v>
      </c>
      <c r="AA362" s="3" t="s">
        <v>21</v>
      </c>
      <c r="AB362" s="7">
        <v>1</v>
      </c>
    </row>
    <row r="363" spans="1:28" ht="30" x14ac:dyDescent="0.25">
      <c r="A363" s="3">
        <v>2022</v>
      </c>
      <c r="B363" s="3" t="s">
        <v>15</v>
      </c>
      <c r="C363" s="3" t="s">
        <v>11</v>
      </c>
      <c r="D363" s="3" t="s">
        <v>27</v>
      </c>
      <c r="E363" s="3">
        <v>61300</v>
      </c>
      <c r="F363" s="3" t="s">
        <v>52</v>
      </c>
      <c r="G363" s="3">
        <v>100</v>
      </c>
      <c r="H363" s="3" t="s">
        <v>52</v>
      </c>
      <c r="I363" s="3" t="s">
        <v>21</v>
      </c>
      <c r="J363" s="7">
        <v>1</v>
      </c>
      <c r="L363" s="3">
        <v>2022</v>
      </c>
      <c r="M363" s="3" t="s">
        <v>15</v>
      </c>
      <c r="N363" s="3" t="s">
        <v>27</v>
      </c>
      <c r="O363" s="3">
        <v>61300</v>
      </c>
      <c r="P363" s="7">
        <v>1</v>
      </c>
      <c r="S363" s="3">
        <v>2022</v>
      </c>
      <c r="T363" s="3" t="s">
        <v>15</v>
      </c>
      <c r="U363" s="3" t="s">
        <v>11</v>
      </c>
      <c r="V363" s="3" t="s">
        <v>27</v>
      </c>
      <c r="W363" s="7">
        <f t="shared" si="5"/>
        <v>80000</v>
      </c>
      <c r="X363" s="3" t="s">
        <v>52</v>
      </c>
      <c r="Y363" s="3">
        <v>100</v>
      </c>
      <c r="Z363" s="3" t="s">
        <v>52</v>
      </c>
      <c r="AA363" s="3" t="s">
        <v>21</v>
      </c>
      <c r="AB363" s="7">
        <v>1</v>
      </c>
    </row>
    <row r="364" spans="1:28" ht="30" x14ac:dyDescent="0.25">
      <c r="A364" s="3">
        <v>2022</v>
      </c>
      <c r="B364" s="3" t="s">
        <v>15</v>
      </c>
      <c r="C364" s="3" t="s">
        <v>11</v>
      </c>
      <c r="D364" s="3" t="s">
        <v>27</v>
      </c>
      <c r="E364" s="3">
        <v>130000</v>
      </c>
      <c r="F364" s="3" t="s">
        <v>52</v>
      </c>
      <c r="G364" s="3">
        <v>100</v>
      </c>
      <c r="H364" s="3" t="s">
        <v>52</v>
      </c>
      <c r="I364" s="3" t="s">
        <v>21</v>
      </c>
      <c r="J364" s="7">
        <v>1</v>
      </c>
      <c r="L364" s="3">
        <v>2022</v>
      </c>
      <c r="M364" s="3" t="s">
        <v>15</v>
      </c>
      <c r="N364" s="3" t="s">
        <v>27</v>
      </c>
      <c r="O364" s="3">
        <v>130000</v>
      </c>
      <c r="P364" s="7">
        <v>1</v>
      </c>
      <c r="S364" s="3">
        <v>2022</v>
      </c>
      <c r="T364" s="3" t="s">
        <v>15</v>
      </c>
      <c r="U364" s="3" t="s">
        <v>11</v>
      </c>
      <c r="V364" s="3" t="s">
        <v>27</v>
      </c>
      <c r="W364" s="7">
        <f t="shared" si="5"/>
        <v>140000</v>
      </c>
      <c r="X364" s="3" t="s">
        <v>52</v>
      </c>
      <c r="Y364" s="3">
        <v>100</v>
      </c>
      <c r="Z364" s="3" t="s">
        <v>52</v>
      </c>
      <c r="AA364" s="3" t="s">
        <v>21</v>
      </c>
      <c r="AB364" s="7">
        <v>1</v>
      </c>
    </row>
    <row r="365" spans="1:28" ht="30" x14ac:dyDescent="0.25">
      <c r="A365" s="3">
        <v>2022</v>
      </c>
      <c r="B365" s="3" t="s">
        <v>15</v>
      </c>
      <c r="C365" s="3" t="s">
        <v>11</v>
      </c>
      <c r="D365" s="3" t="s">
        <v>27</v>
      </c>
      <c r="E365" s="3">
        <v>61300</v>
      </c>
      <c r="F365" s="3" t="s">
        <v>52</v>
      </c>
      <c r="G365" s="3">
        <v>100</v>
      </c>
      <c r="H365" s="3" t="s">
        <v>52</v>
      </c>
      <c r="I365" s="3" t="s">
        <v>21</v>
      </c>
      <c r="J365" s="7">
        <v>1</v>
      </c>
      <c r="L365" s="3">
        <v>2022</v>
      </c>
      <c r="M365" s="3" t="s">
        <v>15</v>
      </c>
      <c r="N365" s="3" t="s">
        <v>27</v>
      </c>
      <c r="O365" s="3">
        <v>61300</v>
      </c>
      <c r="P365" s="7">
        <v>1</v>
      </c>
      <c r="S365" s="3">
        <v>2022</v>
      </c>
      <c r="T365" s="3" t="s">
        <v>15</v>
      </c>
      <c r="U365" s="3" t="s">
        <v>11</v>
      </c>
      <c r="V365" s="3" t="s">
        <v>27</v>
      </c>
      <c r="W365" s="7">
        <f t="shared" si="5"/>
        <v>80000</v>
      </c>
      <c r="X365" s="3" t="s">
        <v>52</v>
      </c>
      <c r="Y365" s="3">
        <v>100</v>
      </c>
      <c r="Z365" s="3" t="s">
        <v>52</v>
      </c>
      <c r="AA365" s="3" t="s">
        <v>21</v>
      </c>
      <c r="AB365" s="7">
        <v>1</v>
      </c>
    </row>
    <row r="366" spans="1:28" ht="30" x14ac:dyDescent="0.25">
      <c r="A366" s="3">
        <v>2022</v>
      </c>
      <c r="B366" s="3" t="s">
        <v>15</v>
      </c>
      <c r="C366" s="3" t="s">
        <v>11</v>
      </c>
      <c r="D366" s="3" t="s">
        <v>37</v>
      </c>
      <c r="E366" s="3">
        <v>160000</v>
      </c>
      <c r="F366" s="3" t="s">
        <v>25</v>
      </c>
      <c r="G366" s="3">
        <v>0</v>
      </c>
      <c r="H366" s="3" t="s">
        <v>25</v>
      </c>
      <c r="I366" s="3" t="s">
        <v>14</v>
      </c>
      <c r="J366" s="7">
        <v>1</v>
      </c>
      <c r="L366" s="3">
        <v>2022</v>
      </c>
      <c r="M366" s="3" t="s">
        <v>15</v>
      </c>
      <c r="N366" s="3" t="s">
        <v>37</v>
      </c>
      <c r="O366" s="3">
        <v>160000</v>
      </c>
      <c r="P366" s="7">
        <v>1</v>
      </c>
      <c r="S366" s="3">
        <v>2022</v>
      </c>
      <c r="T366" s="3" t="s">
        <v>15</v>
      </c>
      <c r="U366" s="3" t="s">
        <v>11</v>
      </c>
      <c r="V366" s="3" t="s">
        <v>37</v>
      </c>
      <c r="W366" s="7">
        <f t="shared" si="5"/>
        <v>160000</v>
      </c>
      <c r="X366" s="3" t="s">
        <v>25</v>
      </c>
      <c r="Y366" s="3">
        <v>0</v>
      </c>
      <c r="Z366" s="3" t="s">
        <v>25</v>
      </c>
      <c r="AA366" s="3" t="s">
        <v>14</v>
      </c>
      <c r="AB366" s="7">
        <v>1</v>
      </c>
    </row>
    <row r="367" spans="1:28" ht="30" x14ac:dyDescent="0.25">
      <c r="A367" s="3">
        <v>2022</v>
      </c>
      <c r="B367" s="3" t="s">
        <v>15</v>
      </c>
      <c r="C367" s="3" t="s">
        <v>11</v>
      </c>
      <c r="D367" s="3" t="s">
        <v>12</v>
      </c>
      <c r="E367" s="3">
        <v>138600</v>
      </c>
      <c r="F367" s="3" t="s">
        <v>25</v>
      </c>
      <c r="G367" s="3">
        <v>100</v>
      </c>
      <c r="H367" s="3" t="s">
        <v>25</v>
      </c>
      <c r="I367" s="3" t="s">
        <v>21</v>
      </c>
      <c r="J367" s="7">
        <v>1</v>
      </c>
      <c r="L367" s="3">
        <v>2022</v>
      </c>
      <c r="M367" s="3" t="s">
        <v>15</v>
      </c>
      <c r="N367" s="3" t="s">
        <v>12</v>
      </c>
      <c r="O367" s="3">
        <v>138600</v>
      </c>
      <c r="P367" s="7">
        <v>1</v>
      </c>
      <c r="S367" s="3">
        <v>2022</v>
      </c>
      <c r="T367" s="3" t="s">
        <v>15</v>
      </c>
      <c r="U367" s="3" t="s">
        <v>11</v>
      </c>
      <c r="V367" s="3" t="s">
        <v>12</v>
      </c>
      <c r="W367" s="7">
        <f t="shared" si="5"/>
        <v>140000</v>
      </c>
      <c r="X367" s="3" t="s">
        <v>25</v>
      </c>
      <c r="Y367" s="3">
        <v>100</v>
      </c>
      <c r="Z367" s="3" t="s">
        <v>25</v>
      </c>
      <c r="AA367" s="3" t="s">
        <v>21</v>
      </c>
      <c r="AB367" s="7">
        <v>1</v>
      </c>
    </row>
    <row r="368" spans="1:28" ht="30" x14ac:dyDescent="0.25">
      <c r="A368" s="3">
        <v>2022</v>
      </c>
      <c r="B368" s="3" t="s">
        <v>15</v>
      </c>
      <c r="C368" s="3" t="s">
        <v>11</v>
      </c>
      <c r="D368" s="3" t="s">
        <v>37</v>
      </c>
      <c r="E368" s="3">
        <v>136000</v>
      </c>
      <c r="F368" s="3" t="s">
        <v>25</v>
      </c>
      <c r="G368" s="3">
        <v>0</v>
      </c>
      <c r="H368" s="3" t="s">
        <v>25</v>
      </c>
      <c r="I368" s="3" t="s">
        <v>21</v>
      </c>
      <c r="J368" s="7">
        <v>1</v>
      </c>
      <c r="L368" s="3">
        <v>2022</v>
      </c>
      <c r="M368" s="3" t="s">
        <v>15</v>
      </c>
      <c r="N368" s="3" t="s">
        <v>37</v>
      </c>
      <c r="O368" s="3">
        <v>136000</v>
      </c>
      <c r="P368" s="7">
        <v>1</v>
      </c>
      <c r="S368" s="3">
        <v>2022</v>
      </c>
      <c r="T368" s="3" t="s">
        <v>15</v>
      </c>
      <c r="U368" s="3" t="s">
        <v>11</v>
      </c>
      <c r="V368" s="3" t="s">
        <v>37</v>
      </c>
      <c r="W368" s="7">
        <f t="shared" si="5"/>
        <v>140000</v>
      </c>
      <c r="X368" s="3" t="s">
        <v>25</v>
      </c>
      <c r="Y368" s="3">
        <v>0</v>
      </c>
      <c r="Z368" s="3" t="s">
        <v>25</v>
      </c>
      <c r="AA368" s="3" t="s">
        <v>21</v>
      </c>
      <c r="AB368" s="7">
        <v>1</v>
      </c>
    </row>
    <row r="369" spans="1:28" ht="30" x14ac:dyDescent="0.25">
      <c r="A369" s="3">
        <v>2022</v>
      </c>
      <c r="B369" s="3" t="s">
        <v>10</v>
      </c>
      <c r="C369" s="3" t="s">
        <v>11</v>
      </c>
      <c r="D369" s="3" t="s">
        <v>27</v>
      </c>
      <c r="E369" s="3">
        <v>58000</v>
      </c>
      <c r="F369" s="3" t="s">
        <v>25</v>
      </c>
      <c r="G369" s="3">
        <v>0</v>
      </c>
      <c r="H369" s="3" t="s">
        <v>25</v>
      </c>
      <c r="I369" s="3" t="s">
        <v>18</v>
      </c>
      <c r="J369" s="7">
        <v>1</v>
      </c>
      <c r="L369" s="3">
        <v>2022</v>
      </c>
      <c r="M369" s="3" t="s">
        <v>10</v>
      </c>
      <c r="N369" s="3" t="s">
        <v>27</v>
      </c>
      <c r="O369" s="3">
        <v>58000</v>
      </c>
      <c r="P369" s="7">
        <v>1</v>
      </c>
      <c r="S369" s="3">
        <v>2022</v>
      </c>
      <c r="T369" s="3" t="s">
        <v>10</v>
      </c>
      <c r="U369" s="3" t="s">
        <v>11</v>
      </c>
      <c r="V369" s="3" t="s">
        <v>27</v>
      </c>
      <c r="W369" s="7">
        <f t="shared" si="5"/>
        <v>60000</v>
      </c>
      <c r="X369" s="3" t="s">
        <v>25</v>
      </c>
      <c r="Y369" s="3">
        <v>0</v>
      </c>
      <c r="Z369" s="3" t="s">
        <v>25</v>
      </c>
      <c r="AA369" s="3" t="s">
        <v>18</v>
      </c>
      <c r="AB369" s="7">
        <v>1</v>
      </c>
    </row>
    <row r="370" spans="1:28" ht="30" x14ac:dyDescent="0.25">
      <c r="A370" s="3">
        <v>2022</v>
      </c>
      <c r="B370" s="3" t="s">
        <v>45</v>
      </c>
      <c r="C370" s="3" t="s">
        <v>11</v>
      </c>
      <c r="D370" s="3" t="s">
        <v>114</v>
      </c>
      <c r="E370" s="3">
        <v>135000</v>
      </c>
      <c r="F370" s="3" t="s">
        <v>25</v>
      </c>
      <c r="G370" s="3">
        <v>100</v>
      </c>
      <c r="H370" s="3" t="s">
        <v>25</v>
      </c>
      <c r="I370" s="3" t="s">
        <v>21</v>
      </c>
      <c r="J370" s="7">
        <v>1</v>
      </c>
      <c r="L370" s="3">
        <v>2022</v>
      </c>
      <c r="M370" s="3" t="s">
        <v>45</v>
      </c>
      <c r="N370" s="3" t="s">
        <v>114</v>
      </c>
      <c r="O370" s="3">
        <v>135000</v>
      </c>
      <c r="P370" s="7">
        <v>1</v>
      </c>
      <c r="S370" s="3">
        <v>2022</v>
      </c>
      <c r="T370" s="3" t="s">
        <v>45</v>
      </c>
      <c r="U370" s="3" t="s">
        <v>11</v>
      </c>
      <c r="V370" s="3" t="s">
        <v>114</v>
      </c>
      <c r="W370" s="7">
        <f t="shared" si="5"/>
        <v>140000</v>
      </c>
      <c r="X370" s="3" t="s">
        <v>25</v>
      </c>
      <c r="Y370" s="3">
        <v>100</v>
      </c>
      <c r="Z370" s="3" t="s">
        <v>25</v>
      </c>
      <c r="AA370" s="3" t="s">
        <v>21</v>
      </c>
      <c r="AB370" s="7">
        <v>1</v>
      </c>
    </row>
    <row r="371" spans="1:28" ht="30" x14ac:dyDescent="0.25">
      <c r="A371" s="3">
        <v>2022</v>
      </c>
      <c r="B371" s="3" t="s">
        <v>15</v>
      </c>
      <c r="C371" s="3" t="s">
        <v>11</v>
      </c>
      <c r="D371" s="3" t="s">
        <v>12</v>
      </c>
      <c r="E371" s="3">
        <v>170000</v>
      </c>
      <c r="F371" s="3" t="s">
        <v>25</v>
      </c>
      <c r="G371" s="3">
        <v>100</v>
      </c>
      <c r="H371" s="3" t="s">
        <v>25</v>
      </c>
      <c r="I371" s="3" t="s">
        <v>21</v>
      </c>
      <c r="J371" s="7">
        <v>1</v>
      </c>
      <c r="L371" s="3">
        <v>2022</v>
      </c>
      <c r="M371" s="3" t="s">
        <v>15</v>
      </c>
      <c r="N371" s="3" t="s">
        <v>12</v>
      </c>
      <c r="O371" s="3">
        <v>170000</v>
      </c>
      <c r="P371" s="7">
        <v>1</v>
      </c>
      <c r="S371" s="3">
        <v>2022</v>
      </c>
      <c r="T371" s="3" t="s">
        <v>15</v>
      </c>
      <c r="U371" s="3" t="s">
        <v>11</v>
      </c>
      <c r="V371" s="3" t="s">
        <v>12</v>
      </c>
      <c r="W371" s="7">
        <f t="shared" si="5"/>
        <v>180000</v>
      </c>
      <c r="X371" s="3" t="s">
        <v>25</v>
      </c>
      <c r="Y371" s="3">
        <v>100</v>
      </c>
      <c r="Z371" s="3" t="s">
        <v>25</v>
      </c>
      <c r="AA371" s="3" t="s">
        <v>21</v>
      </c>
      <c r="AB371" s="7">
        <v>1</v>
      </c>
    </row>
    <row r="372" spans="1:28" ht="30" x14ac:dyDescent="0.25">
      <c r="A372" s="3">
        <v>2022</v>
      </c>
      <c r="B372" s="3" t="s">
        <v>15</v>
      </c>
      <c r="C372" s="3" t="s">
        <v>11</v>
      </c>
      <c r="D372" s="3" t="s">
        <v>12</v>
      </c>
      <c r="E372" s="3">
        <v>123000</v>
      </c>
      <c r="F372" s="3" t="s">
        <v>25</v>
      </c>
      <c r="G372" s="3">
        <v>100</v>
      </c>
      <c r="H372" s="3" t="s">
        <v>25</v>
      </c>
      <c r="I372" s="3" t="s">
        <v>21</v>
      </c>
      <c r="J372" s="7">
        <v>1</v>
      </c>
      <c r="L372" s="3">
        <v>2022</v>
      </c>
      <c r="M372" s="3" t="s">
        <v>15</v>
      </c>
      <c r="N372" s="3" t="s">
        <v>12</v>
      </c>
      <c r="O372" s="3">
        <v>123000</v>
      </c>
      <c r="P372" s="7">
        <v>1</v>
      </c>
      <c r="S372" s="3">
        <v>2022</v>
      </c>
      <c r="T372" s="3" t="s">
        <v>15</v>
      </c>
      <c r="U372" s="3" t="s">
        <v>11</v>
      </c>
      <c r="V372" s="3" t="s">
        <v>12</v>
      </c>
      <c r="W372" s="7">
        <f t="shared" si="5"/>
        <v>140000</v>
      </c>
      <c r="X372" s="3" t="s">
        <v>25</v>
      </c>
      <c r="Y372" s="3">
        <v>100</v>
      </c>
      <c r="Z372" s="3" t="s">
        <v>25</v>
      </c>
      <c r="AA372" s="3" t="s">
        <v>21</v>
      </c>
      <c r="AB372" s="7">
        <v>1</v>
      </c>
    </row>
    <row r="373" spans="1:28" ht="45" x14ac:dyDescent="0.25">
      <c r="A373" s="3">
        <v>2022</v>
      </c>
      <c r="B373" s="3" t="s">
        <v>15</v>
      </c>
      <c r="C373" s="3" t="s">
        <v>11</v>
      </c>
      <c r="D373" s="3" t="s">
        <v>24</v>
      </c>
      <c r="E373" s="3">
        <v>189650</v>
      </c>
      <c r="F373" s="3" t="s">
        <v>25</v>
      </c>
      <c r="G373" s="3">
        <v>0</v>
      </c>
      <c r="H373" s="3" t="s">
        <v>25</v>
      </c>
      <c r="I373" s="3" t="s">
        <v>21</v>
      </c>
      <c r="J373" s="7">
        <v>1</v>
      </c>
      <c r="L373" s="3">
        <v>2022</v>
      </c>
      <c r="M373" s="3" t="s">
        <v>15</v>
      </c>
      <c r="N373" s="3" t="s">
        <v>24</v>
      </c>
      <c r="O373" s="3">
        <v>189650</v>
      </c>
      <c r="P373" s="7">
        <v>1</v>
      </c>
      <c r="S373" s="3">
        <v>2022</v>
      </c>
      <c r="T373" s="3" t="s">
        <v>15</v>
      </c>
      <c r="U373" s="3" t="s">
        <v>11</v>
      </c>
      <c r="V373" s="3" t="s">
        <v>24</v>
      </c>
      <c r="W373" s="7">
        <f t="shared" si="5"/>
        <v>200000</v>
      </c>
      <c r="X373" s="3" t="s">
        <v>25</v>
      </c>
      <c r="Y373" s="3">
        <v>0</v>
      </c>
      <c r="Z373" s="3" t="s">
        <v>25</v>
      </c>
      <c r="AA373" s="3" t="s">
        <v>21</v>
      </c>
      <c r="AB373" s="7">
        <v>1</v>
      </c>
    </row>
    <row r="374" spans="1:28" ht="45" x14ac:dyDescent="0.25">
      <c r="A374" s="3">
        <v>2022</v>
      </c>
      <c r="B374" s="3" t="s">
        <v>15</v>
      </c>
      <c r="C374" s="3" t="s">
        <v>11</v>
      </c>
      <c r="D374" s="3" t="s">
        <v>24</v>
      </c>
      <c r="E374" s="3">
        <v>164996</v>
      </c>
      <c r="F374" s="3" t="s">
        <v>25</v>
      </c>
      <c r="G374" s="3">
        <v>0</v>
      </c>
      <c r="H374" s="3" t="s">
        <v>25</v>
      </c>
      <c r="I374" s="3" t="s">
        <v>21</v>
      </c>
      <c r="J374" s="7">
        <v>1</v>
      </c>
      <c r="L374" s="3">
        <v>2022</v>
      </c>
      <c r="M374" s="3" t="s">
        <v>15</v>
      </c>
      <c r="N374" s="3" t="s">
        <v>24</v>
      </c>
      <c r="O374" s="3">
        <v>164996</v>
      </c>
      <c r="P374" s="7">
        <v>1</v>
      </c>
      <c r="S374" s="3">
        <v>2022</v>
      </c>
      <c r="T374" s="3" t="s">
        <v>15</v>
      </c>
      <c r="U374" s="3" t="s">
        <v>11</v>
      </c>
      <c r="V374" s="3" t="s">
        <v>24</v>
      </c>
      <c r="W374" s="7">
        <f t="shared" si="5"/>
        <v>180000</v>
      </c>
      <c r="X374" s="3" t="s">
        <v>25</v>
      </c>
      <c r="Y374" s="3">
        <v>0</v>
      </c>
      <c r="Z374" s="3" t="s">
        <v>25</v>
      </c>
      <c r="AA374" s="3" t="s">
        <v>21</v>
      </c>
      <c r="AB374" s="7">
        <v>1</v>
      </c>
    </row>
    <row r="375" spans="1:28" ht="45" x14ac:dyDescent="0.25">
      <c r="A375" s="3">
        <v>2022</v>
      </c>
      <c r="B375" s="3" t="s">
        <v>10</v>
      </c>
      <c r="C375" s="3" t="s">
        <v>11</v>
      </c>
      <c r="D375" s="3" t="s">
        <v>115</v>
      </c>
      <c r="E375" s="3">
        <v>54957</v>
      </c>
      <c r="F375" s="3" t="s">
        <v>42</v>
      </c>
      <c r="G375" s="3">
        <v>0</v>
      </c>
      <c r="H375" s="3" t="s">
        <v>42</v>
      </c>
      <c r="I375" s="3" t="s">
        <v>21</v>
      </c>
      <c r="J375" s="7">
        <v>1</v>
      </c>
      <c r="L375" s="3">
        <v>2022</v>
      </c>
      <c r="M375" s="3" t="s">
        <v>10</v>
      </c>
      <c r="N375" s="3" t="s">
        <v>115</v>
      </c>
      <c r="O375" s="3">
        <v>54957</v>
      </c>
      <c r="P375" s="7">
        <v>1</v>
      </c>
      <c r="S375" s="3">
        <v>2022</v>
      </c>
      <c r="T375" s="3" t="s">
        <v>10</v>
      </c>
      <c r="U375" s="3" t="s">
        <v>11</v>
      </c>
      <c r="V375" s="3" t="s">
        <v>115</v>
      </c>
      <c r="W375" s="7">
        <f t="shared" si="5"/>
        <v>60000</v>
      </c>
      <c r="X375" s="3" t="s">
        <v>42</v>
      </c>
      <c r="Y375" s="3">
        <v>0</v>
      </c>
      <c r="Z375" s="3" t="s">
        <v>42</v>
      </c>
      <c r="AA375" s="3" t="s">
        <v>21</v>
      </c>
      <c r="AB375" s="7">
        <v>1</v>
      </c>
    </row>
    <row r="376" spans="1:28" ht="45" x14ac:dyDescent="0.25">
      <c r="A376" s="3">
        <v>2022</v>
      </c>
      <c r="B376" s="3" t="s">
        <v>10</v>
      </c>
      <c r="C376" s="3" t="s">
        <v>11</v>
      </c>
      <c r="D376" s="3" t="s">
        <v>115</v>
      </c>
      <c r="E376" s="3">
        <v>54957</v>
      </c>
      <c r="F376" s="3" t="s">
        <v>42</v>
      </c>
      <c r="G376" s="3">
        <v>0</v>
      </c>
      <c r="H376" s="3" t="s">
        <v>42</v>
      </c>
      <c r="I376" s="3" t="s">
        <v>21</v>
      </c>
      <c r="J376" s="7">
        <v>1</v>
      </c>
      <c r="L376" s="3">
        <v>2022</v>
      </c>
      <c r="M376" s="3" t="s">
        <v>10</v>
      </c>
      <c r="N376" s="3" t="s">
        <v>115</v>
      </c>
      <c r="O376" s="3">
        <v>54957</v>
      </c>
      <c r="P376" s="7">
        <v>1</v>
      </c>
      <c r="S376" s="3">
        <v>2022</v>
      </c>
      <c r="T376" s="3" t="s">
        <v>10</v>
      </c>
      <c r="U376" s="3" t="s">
        <v>11</v>
      </c>
      <c r="V376" s="3" t="s">
        <v>115</v>
      </c>
      <c r="W376" s="7">
        <f t="shared" si="5"/>
        <v>60000</v>
      </c>
      <c r="X376" s="3" t="s">
        <v>42</v>
      </c>
      <c r="Y376" s="3">
        <v>0</v>
      </c>
      <c r="Z376" s="3" t="s">
        <v>42</v>
      </c>
      <c r="AA376" s="3" t="s">
        <v>21</v>
      </c>
      <c r="AB376" s="7">
        <v>1</v>
      </c>
    </row>
    <row r="377" spans="1:28" ht="45" x14ac:dyDescent="0.25">
      <c r="A377" s="3">
        <v>2022</v>
      </c>
      <c r="B377" s="3" t="s">
        <v>45</v>
      </c>
      <c r="C377" s="3" t="s">
        <v>11</v>
      </c>
      <c r="D377" s="3" t="s">
        <v>31</v>
      </c>
      <c r="E377" s="3">
        <v>118187</v>
      </c>
      <c r="F377" s="3" t="s">
        <v>52</v>
      </c>
      <c r="G377" s="3">
        <v>100</v>
      </c>
      <c r="H377" s="3" t="s">
        <v>52</v>
      </c>
      <c r="I377" s="3" t="s">
        <v>18</v>
      </c>
      <c r="J377" s="7">
        <v>1</v>
      </c>
      <c r="L377" s="3">
        <v>2022</v>
      </c>
      <c r="M377" s="3" t="s">
        <v>45</v>
      </c>
      <c r="N377" s="3" t="s">
        <v>31</v>
      </c>
      <c r="O377" s="3">
        <v>118187</v>
      </c>
      <c r="P377" s="7">
        <v>1</v>
      </c>
      <c r="S377" s="3">
        <v>2022</v>
      </c>
      <c r="T377" s="3" t="s">
        <v>45</v>
      </c>
      <c r="U377" s="3" t="s">
        <v>11</v>
      </c>
      <c r="V377" s="3" t="s">
        <v>31</v>
      </c>
      <c r="W377" s="7">
        <f t="shared" si="5"/>
        <v>120000</v>
      </c>
      <c r="X377" s="3" t="s">
        <v>52</v>
      </c>
      <c r="Y377" s="3">
        <v>100</v>
      </c>
      <c r="Z377" s="3" t="s">
        <v>52</v>
      </c>
      <c r="AA377" s="3" t="s">
        <v>18</v>
      </c>
      <c r="AB377" s="7">
        <v>1</v>
      </c>
    </row>
    <row r="378" spans="1:28" ht="30" x14ac:dyDescent="0.25">
      <c r="A378" s="3">
        <v>2022</v>
      </c>
      <c r="B378" s="3" t="s">
        <v>15</v>
      </c>
      <c r="C378" s="3" t="s">
        <v>11</v>
      </c>
      <c r="D378" s="3" t="s">
        <v>27</v>
      </c>
      <c r="E378" s="3">
        <v>132000</v>
      </c>
      <c r="F378" s="3" t="s">
        <v>25</v>
      </c>
      <c r="G378" s="3">
        <v>0</v>
      </c>
      <c r="H378" s="3" t="s">
        <v>25</v>
      </c>
      <c r="I378" s="3" t="s">
        <v>21</v>
      </c>
      <c r="J378" s="7">
        <v>1</v>
      </c>
      <c r="L378" s="3">
        <v>2022</v>
      </c>
      <c r="M378" s="3" t="s">
        <v>15</v>
      </c>
      <c r="N378" s="3" t="s">
        <v>27</v>
      </c>
      <c r="O378" s="3">
        <v>132000</v>
      </c>
      <c r="P378" s="7">
        <v>1</v>
      </c>
      <c r="S378" s="3">
        <v>2022</v>
      </c>
      <c r="T378" s="3" t="s">
        <v>15</v>
      </c>
      <c r="U378" s="3" t="s">
        <v>11</v>
      </c>
      <c r="V378" s="3" t="s">
        <v>27</v>
      </c>
      <c r="W378" s="7">
        <f t="shared" si="5"/>
        <v>140000</v>
      </c>
      <c r="X378" s="3" t="s">
        <v>25</v>
      </c>
      <c r="Y378" s="3">
        <v>0</v>
      </c>
      <c r="Z378" s="3" t="s">
        <v>25</v>
      </c>
      <c r="AA378" s="3" t="s">
        <v>21</v>
      </c>
      <c r="AB378" s="7">
        <v>1</v>
      </c>
    </row>
    <row r="379" spans="1:28" ht="30" x14ac:dyDescent="0.25">
      <c r="A379" s="3">
        <v>2022</v>
      </c>
      <c r="B379" s="3" t="s">
        <v>15</v>
      </c>
      <c r="C379" s="3" t="s">
        <v>11</v>
      </c>
      <c r="D379" s="3" t="s">
        <v>37</v>
      </c>
      <c r="E379" s="3">
        <v>165400</v>
      </c>
      <c r="F379" s="3" t="s">
        <v>25</v>
      </c>
      <c r="G379" s="3">
        <v>100</v>
      </c>
      <c r="H379" s="3" t="s">
        <v>25</v>
      </c>
      <c r="I379" s="3" t="s">
        <v>21</v>
      </c>
      <c r="J379" s="7">
        <v>1</v>
      </c>
      <c r="L379" s="3">
        <v>2022</v>
      </c>
      <c r="M379" s="3" t="s">
        <v>15</v>
      </c>
      <c r="N379" s="3" t="s">
        <v>37</v>
      </c>
      <c r="O379" s="3">
        <v>165400</v>
      </c>
      <c r="P379" s="7">
        <v>1</v>
      </c>
      <c r="S379" s="3">
        <v>2022</v>
      </c>
      <c r="T379" s="3" t="s">
        <v>15</v>
      </c>
      <c r="U379" s="3" t="s">
        <v>11</v>
      </c>
      <c r="V379" s="3" t="s">
        <v>37</v>
      </c>
      <c r="W379" s="7">
        <f t="shared" si="5"/>
        <v>180000</v>
      </c>
      <c r="X379" s="3" t="s">
        <v>25</v>
      </c>
      <c r="Y379" s="3">
        <v>100</v>
      </c>
      <c r="Z379" s="3" t="s">
        <v>25</v>
      </c>
      <c r="AA379" s="3" t="s">
        <v>21</v>
      </c>
      <c r="AB379" s="7">
        <v>1</v>
      </c>
    </row>
    <row r="380" spans="1:28" ht="30" x14ac:dyDescent="0.25">
      <c r="A380" s="3">
        <v>2022</v>
      </c>
      <c r="B380" s="3" t="s">
        <v>15</v>
      </c>
      <c r="C380" s="3" t="s">
        <v>11</v>
      </c>
      <c r="D380" s="3" t="s">
        <v>95</v>
      </c>
      <c r="E380" s="3">
        <v>208775</v>
      </c>
      <c r="F380" s="3" t="s">
        <v>25</v>
      </c>
      <c r="G380" s="3">
        <v>100</v>
      </c>
      <c r="H380" s="3" t="s">
        <v>25</v>
      </c>
      <c r="I380" s="3" t="s">
        <v>21</v>
      </c>
      <c r="J380" s="7">
        <v>1</v>
      </c>
      <c r="L380" s="3">
        <v>2022</v>
      </c>
      <c r="M380" s="3" t="s">
        <v>15</v>
      </c>
      <c r="N380" s="3" t="s">
        <v>95</v>
      </c>
      <c r="O380" s="3">
        <v>208775</v>
      </c>
      <c r="P380" s="7">
        <v>1</v>
      </c>
      <c r="S380" s="3">
        <v>2022</v>
      </c>
      <c r="T380" s="3" t="s">
        <v>15</v>
      </c>
      <c r="U380" s="3" t="s">
        <v>11</v>
      </c>
      <c r="V380" s="3" t="s">
        <v>95</v>
      </c>
      <c r="W380" s="7">
        <f t="shared" si="5"/>
        <v>220000</v>
      </c>
      <c r="X380" s="3" t="s">
        <v>25</v>
      </c>
      <c r="Y380" s="3">
        <v>100</v>
      </c>
      <c r="Z380" s="3" t="s">
        <v>25</v>
      </c>
      <c r="AA380" s="3" t="s">
        <v>21</v>
      </c>
      <c r="AB380" s="7">
        <v>1</v>
      </c>
    </row>
    <row r="381" spans="1:28" ht="30" x14ac:dyDescent="0.25">
      <c r="A381" s="3">
        <v>2022</v>
      </c>
      <c r="B381" s="3" t="s">
        <v>15</v>
      </c>
      <c r="C381" s="3" t="s">
        <v>11</v>
      </c>
      <c r="D381" s="3" t="s">
        <v>95</v>
      </c>
      <c r="E381" s="3">
        <v>147800</v>
      </c>
      <c r="F381" s="3" t="s">
        <v>25</v>
      </c>
      <c r="G381" s="3">
        <v>100</v>
      </c>
      <c r="H381" s="3" t="s">
        <v>25</v>
      </c>
      <c r="I381" s="3" t="s">
        <v>21</v>
      </c>
      <c r="J381" s="7">
        <v>1</v>
      </c>
      <c r="L381" s="3">
        <v>2022</v>
      </c>
      <c r="M381" s="3" t="s">
        <v>15</v>
      </c>
      <c r="N381" s="3" t="s">
        <v>95</v>
      </c>
      <c r="O381" s="3">
        <v>147800</v>
      </c>
      <c r="P381" s="7">
        <v>1</v>
      </c>
      <c r="S381" s="3">
        <v>2022</v>
      </c>
      <c r="T381" s="3" t="s">
        <v>15</v>
      </c>
      <c r="U381" s="3" t="s">
        <v>11</v>
      </c>
      <c r="V381" s="3" t="s">
        <v>95</v>
      </c>
      <c r="W381" s="7">
        <f t="shared" si="5"/>
        <v>160000</v>
      </c>
      <c r="X381" s="3" t="s">
        <v>25</v>
      </c>
      <c r="Y381" s="3">
        <v>100</v>
      </c>
      <c r="Z381" s="3" t="s">
        <v>25</v>
      </c>
      <c r="AA381" s="3" t="s">
        <v>21</v>
      </c>
      <c r="AB381" s="7">
        <v>1</v>
      </c>
    </row>
    <row r="382" spans="1:28" ht="30" x14ac:dyDescent="0.25">
      <c r="A382" s="3">
        <v>2022</v>
      </c>
      <c r="B382" s="3" t="s">
        <v>15</v>
      </c>
      <c r="C382" s="3" t="s">
        <v>11</v>
      </c>
      <c r="D382" s="3" t="s">
        <v>37</v>
      </c>
      <c r="E382" s="3">
        <v>136994</v>
      </c>
      <c r="F382" s="3" t="s">
        <v>25</v>
      </c>
      <c r="G382" s="3">
        <v>100</v>
      </c>
      <c r="H382" s="3" t="s">
        <v>25</v>
      </c>
      <c r="I382" s="3" t="s">
        <v>21</v>
      </c>
      <c r="J382" s="7">
        <v>1</v>
      </c>
      <c r="L382" s="3">
        <v>2022</v>
      </c>
      <c r="M382" s="3" t="s">
        <v>15</v>
      </c>
      <c r="N382" s="3" t="s">
        <v>37</v>
      </c>
      <c r="O382" s="3">
        <v>136994</v>
      </c>
      <c r="P382" s="7">
        <v>1</v>
      </c>
      <c r="S382" s="3">
        <v>2022</v>
      </c>
      <c r="T382" s="3" t="s">
        <v>15</v>
      </c>
      <c r="U382" s="3" t="s">
        <v>11</v>
      </c>
      <c r="V382" s="3" t="s">
        <v>37</v>
      </c>
      <c r="W382" s="7">
        <f t="shared" si="5"/>
        <v>140000</v>
      </c>
      <c r="X382" s="3" t="s">
        <v>25</v>
      </c>
      <c r="Y382" s="3">
        <v>100</v>
      </c>
      <c r="Z382" s="3" t="s">
        <v>25</v>
      </c>
      <c r="AA382" s="3" t="s">
        <v>21</v>
      </c>
      <c r="AB382" s="7">
        <v>1</v>
      </c>
    </row>
    <row r="383" spans="1:28" ht="30" x14ac:dyDescent="0.25">
      <c r="A383" s="3">
        <v>2022</v>
      </c>
      <c r="B383" s="3" t="s">
        <v>15</v>
      </c>
      <c r="C383" s="3" t="s">
        <v>11</v>
      </c>
      <c r="D383" s="3" t="s">
        <v>37</v>
      </c>
      <c r="E383" s="3">
        <v>101570</v>
      </c>
      <c r="F383" s="3" t="s">
        <v>25</v>
      </c>
      <c r="G383" s="3">
        <v>100</v>
      </c>
      <c r="H383" s="3" t="s">
        <v>25</v>
      </c>
      <c r="I383" s="3" t="s">
        <v>21</v>
      </c>
      <c r="J383" s="7">
        <v>1</v>
      </c>
      <c r="L383" s="3">
        <v>2022</v>
      </c>
      <c r="M383" s="3" t="s">
        <v>15</v>
      </c>
      <c r="N383" s="3" t="s">
        <v>37</v>
      </c>
      <c r="O383" s="3">
        <v>101570</v>
      </c>
      <c r="P383" s="7">
        <v>1</v>
      </c>
      <c r="S383" s="3">
        <v>2022</v>
      </c>
      <c r="T383" s="3" t="s">
        <v>15</v>
      </c>
      <c r="U383" s="3" t="s">
        <v>11</v>
      </c>
      <c r="V383" s="3" t="s">
        <v>37</v>
      </c>
      <c r="W383" s="7">
        <f t="shared" si="5"/>
        <v>120000</v>
      </c>
      <c r="X383" s="3" t="s">
        <v>25</v>
      </c>
      <c r="Y383" s="3">
        <v>100</v>
      </c>
      <c r="Z383" s="3" t="s">
        <v>25</v>
      </c>
      <c r="AA383" s="3" t="s">
        <v>21</v>
      </c>
      <c r="AB383" s="7">
        <v>1</v>
      </c>
    </row>
    <row r="384" spans="1:28" ht="30" x14ac:dyDescent="0.25">
      <c r="A384" s="3">
        <v>2022</v>
      </c>
      <c r="B384" s="3" t="s">
        <v>15</v>
      </c>
      <c r="C384" s="3" t="s">
        <v>11</v>
      </c>
      <c r="D384" s="3" t="s">
        <v>27</v>
      </c>
      <c r="E384" s="3">
        <v>128875</v>
      </c>
      <c r="F384" s="3" t="s">
        <v>25</v>
      </c>
      <c r="G384" s="3">
        <v>100</v>
      </c>
      <c r="H384" s="3" t="s">
        <v>25</v>
      </c>
      <c r="I384" s="3" t="s">
        <v>21</v>
      </c>
      <c r="J384" s="7">
        <v>1</v>
      </c>
      <c r="L384" s="3">
        <v>2022</v>
      </c>
      <c r="M384" s="3" t="s">
        <v>15</v>
      </c>
      <c r="N384" s="3" t="s">
        <v>27</v>
      </c>
      <c r="O384" s="3">
        <v>128875</v>
      </c>
      <c r="P384" s="7">
        <v>1</v>
      </c>
      <c r="S384" s="3">
        <v>2022</v>
      </c>
      <c r="T384" s="3" t="s">
        <v>15</v>
      </c>
      <c r="U384" s="3" t="s">
        <v>11</v>
      </c>
      <c r="V384" s="3" t="s">
        <v>27</v>
      </c>
      <c r="W384" s="7">
        <f t="shared" si="5"/>
        <v>140000</v>
      </c>
      <c r="X384" s="3" t="s">
        <v>25</v>
      </c>
      <c r="Y384" s="3">
        <v>100</v>
      </c>
      <c r="Z384" s="3" t="s">
        <v>25</v>
      </c>
      <c r="AA384" s="3" t="s">
        <v>21</v>
      </c>
      <c r="AB384" s="7">
        <v>1</v>
      </c>
    </row>
    <row r="385" spans="1:28" ht="30" x14ac:dyDescent="0.25">
      <c r="A385" s="3">
        <v>2022</v>
      </c>
      <c r="B385" s="3" t="s">
        <v>15</v>
      </c>
      <c r="C385" s="3" t="s">
        <v>11</v>
      </c>
      <c r="D385" s="3" t="s">
        <v>27</v>
      </c>
      <c r="E385" s="3">
        <v>93700</v>
      </c>
      <c r="F385" s="3" t="s">
        <v>25</v>
      </c>
      <c r="G385" s="3">
        <v>100</v>
      </c>
      <c r="H385" s="3" t="s">
        <v>25</v>
      </c>
      <c r="I385" s="3" t="s">
        <v>21</v>
      </c>
      <c r="J385" s="7">
        <v>1</v>
      </c>
      <c r="L385" s="3">
        <v>2022</v>
      </c>
      <c r="M385" s="3" t="s">
        <v>15</v>
      </c>
      <c r="N385" s="3" t="s">
        <v>27</v>
      </c>
      <c r="O385" s="3">
        <v>93700</v>
      </c>
      <c r="P385" s="7">
        <v>1</v>
      </c>
      <c r="S385" s="3">
        <v>2022</v>
      </c>
      <c r="T385" s="3" t="s">
        <v>15</v>
      </c>
      <c r="U385" s="3" t="s">
        <v>11</v>
      </c>
      <c r="V385" s="3" t="s">
        <v>27</v>
      </c>
      <c r="W385" s="7">
        <f t="shared" si="5"/>
        <v>100000</v>
      </c>
      <c r="X385" s="3" t="s">
        <v>25</v>
      </c>
      <c r="Y385" s="3">
        <v>100</v>
      </c>
      <c r="Z385" s="3" t="s">
        <v>25</v>
      </c>
      <c r="AA385" s="3" t="s">
        <v>21</v>
      </c>
      <c r="AB385" s="7">
        <v>1</v>
      </c>
    </row>
    <row r="386" spans="1:28" ht="45" x14ac:dyDescent="0.25">
      <c r="A386" s="3">
        <v>2022</v>
      </c>
      <c r="B386" s="3" t="s">
        <v>45</v>
      </c>
      <c r="C386" s="3" t="s">
        <v>11</v>
      </c>
      <c r="D386" s="3" t="s">
        <v>116</v>
      </c>
      <c r="E386" s="3">
        <v>79039</v>
      </c>
      <c r="F386" s="3" t="s">
        <v>34</v>
      </c>
      <c r="G386" s="3">
        <v>50</v>
      </c>
      <c r="H386" s="3" t="s">
        <v>34</v>
      </c>
      <c r="I386" s="3" t="s">
        <v>14</v>
      </c>
      <c r="J386" s="7">
        <v>1</v>
      </c>
      <c r="L386" s="3">
        <v>2022</v>
      </c>
      <c r="M386" s="3" t="s">
        <v>45</v>
      </c>
      <c r="N386" s="3" t="s">
        <v>116</v>
      </c>
      <c r="O386" s="3">
        <v>79039</v>
      </c>
      <c r="P386" s="7">
        <v>1</v>
      </c>
      <c r="S386" s="3">
        <v>2022</v>
      </c>
      <c r="T386" s="3" t="s">
        <v>45</v>
      </c>
      <c r="U386" s="3" t="s">
        <v>11</v>
      </c>
      <c r="V386" s="3" t="s">
        <v>116</v>
      </c>
      <c r="W386" s="7">
        <f t="shared" ref="W386:W449" si="6">CEILING(E386,20000)</f>
        <v>80000</v>
      </c>
      <c r="X386" s="3" t="s">
        <v>34</v>
      </c>
      <c r="Y386" s="3">
        <v>50</v>
      </c>
      <c r="Z386" s="3" t="s">
        <v>34</v>
      </c>
      <c r="AA386" s="3" t="s">
        <v>14</v>
      </c>
      <c r="AB386" s="7">
        <v>1</v>
      </c>
    </row>
    <row r="387" spans="1:28" ht="30" x14ac:dyDescent="0.25">
      <c r="A387" s="3">
        <v>2022</v>
      </c>
      <c r="B387" s="3" t="s">
        <v>15</v>
      </c>
      <c r="C387" s="3" t="s">
        <v>11</v>
      </c>
      <c r="D387" s="3" t="s">
        <v>37</v>
      </c>
      <c r="E387" s="3">
        <v>132320</v>
      </c>
      <c r="F387" s="3" t="s">
        <v>25</v>
      </c>
      <c r="G387" s="3">
        <v>100</v>
      </c>
      <c r="H387" s="3" t="s">
        <v>25</v>
      </c>
      <c r="I387" s="3" t="s">
        <v>21</v>
      </c>
      <c r="J387" s="7">
        <v>1</v>
      </c>
      <c r="L387" s="3">
        <v>2022</v>
      </c>
      <c r="M387" s="3" t="s">
        <v>15</v>
      </c>
      <c r="N387" s="3" t="s">
        <v>37</v>
      </c>
      <c r="O387" s="3">
        <v>132320</v>
      </c>
      <c r="P387" s="7">
        <v>1</v>
      </c>
      <c r="S387" s="3">
        <v>2022</v>
      </c>
      <c r="T387" s="3" t="s">
        <v>15</v>
      </c>
      <c r="U387" s="3" t="s">
        <v>11</v>
      </c>
      <c r="V387" s="3" t="s">
        <v>37</v>
      </c>
      <c r="W387" s="7">
        <f t="shared" si="6"/>
        <v>140000</v>
      </c>
      <c r="X387" s="3" t="s">
        <v>25</v>
      </c>
      <c r="Y387" s="3">
        <v>100</v>
      </c>
      <c r="Z387" s="3" t="s">
        <v>25</v>
      </c>
      <c r="AA387" s="3" t="s">
        <v>21</v>
      </c>
      <c r="AB387" s="7">
        <v>1</v>
      </c>
    </row>
    <row r="388" spans="1:28" ht="45" x14ac:dyDescent="0.25">
      <c r="A388" s="3">
        <v>2022</v>
      </c>
      <c r="B388" s="3" t="s">
        <v>26</v>
      </c>
      <c r="C388" s="3" t="s">
        <v>11</v>
      </c>
      <c r="D388" s="3" t="s">
        <v>24</v>
      </c>
      <c r="E388" s="3">
        <v>37300</v>
      </c>
      <c r="F388" s="3" t="s">
        <v>20</v>
      </c>
      <c r="G388" s="3">
        <v>100</v>
      </c>
      <c r="H388" s="3" t="s">
        <v>20</v>
      </c>
      <c r="I388" s="3" t="s">
        <v>14</v>
      </c>
      <c r="J388" s="7">
        <v>1</v>
      </c>
      <c r="L388" s="3">
        <v>2022</v>
      </c>
      <c r="M388" s="3" t="s">
        <v>26</v>
      </c>
      <c r="N388" s="3" t="s">
        <v>24</v>
      </c>
      <c r="O388" s="3">
        <v>37300</v>
      </c>
      <c r="P388" s="7">
        <v>1</v>
      </c>
      <c r="S388" s="3">
        <v>2022</v>
      </c>
      <c r="T388" s="3" t="s">
        <v>26</v>
      </c>
      <c r="U388" s="3" t="s">
        <v>11</v>
      </c>
      <c r="V388" s="3" t="s">
        <v>24</v>
      </c>
      <c r="W388" s="7">
        <f t="shared" si="6"/>
        <v>40000</v>
      </c>
      <c r="X388" s="3" t="s">
        <v>20</v>
      </c>
      <c r="Y388" s="3">
        <v>100</v>
      </c>
      <c r="Z388" s="3" t="s">
        <v>20</v>
      </c>
      <c r="AA388" s="3" t="s">
        <v>14</v>
      </c>
      <c r="AB388" s="7">
        <v>1</v>
      </c>
    </row>
    <row r="389" spans="1:28" ht="30" x14ac:dyDescent="0.25">
      <c r="A389" s="3">
        <v>2022</v>
      </c>
      <c r="B389" s="3" t="s">
        <v>15</v>
      </c>
      <c r="C389" s="3" t="s">
        <v>11</v>
      </c>
      <c r="D389" s="3" t="s">
        <v>27</v>
      </c>
      <c r="E389" s="3">
        <v>164000</v>
      </c>
      <c r="F389" s="3" t="s">
        <v>25</v>
      </c>
      <c r="G389" s="3">
        <v>0</v>
      </c>
      <c r="H389" s="3" t="s">
        <v>25</v>
      </c>
      <c r="I389" s="3" t="s">
        <v>21</v>
      </c>
      <c r="J389" s="7">
        <v>1</v>
      </c>
      <c r="L389" s="3">
        <v>2022</v>
      </c>
      <c r="M389" s="3" t="s">
        <v>15</v>
      </c>
      <c r="N389" s="3" t="s">
        <v>27</v>
      </c>
      <c r="O389" s="3">
        <v>164000</v>
      </c>
      <c r="P389" s="7">
        <v>1</v>
      </c>
      <c r="S389" s="3">
        <v>2022</v>
      </c>
      <c r="T389" s="3" t="s">
        <v>15</v>
      </c>
      <c r="U389" s="3" t="s">
        <v>11</v>
      </c>
      <c r="V389" s="3" t="s">
        <v>27</v>
      </c>
      <c r="W389" s="7">
        <f t="shared" si="6"/>
        <v>180000</v>
      </c>
      <c r="X389" s="3" t="s">
        <v>25</v>
      </c>
      <c r="Y389" s="3">
        <v>0</v>
      </c>
      <c r="Z389" s="3" t="s">
        <v>25</v>
      </c>
      <c r="AA389" s="3" t="s">
        <v>21</v>
      </c>
      <c r="AB389" s="7">
        <v>1</v>
      </c>
    </row>
    <row r="390" spans="1:28" ht="30" x14ac:dyDescent="0.25">
      <c r="A390" s="3">
        <v>2022</v>
      </c>
      <c r="B390" s="3" t="s">
        <v>15</v>
      </c>
      <c r="C390" s="3" t="s">
        <v>11</v>
      </c>
      <c r="D390" s="3" t="s">
        <v>37</v>
      </c>
      <c r="E390" s="3">
        <v>155000</v>
      </c>
      <c r="F390" s="3" t="s">
        <v>25</v>
      </c>
      <c r="G390" s="3">
        <v>100</v>
      </c>
      <c r="H390" s="3" t="s">
        <v>25</v>
      </c>
      <c r="I390" s="3" t="s">
        <v>21</v>
      </c>
      <c r="J390" s="7">
        <v>1</v>
      </c>
      <c r="L390" s="3">
        <v>2022</v>
      </c>
      <c r="M390" s="3" t="s">
        <v>15</v>
      </c>
      <c r="N390" s="3" t="s">
        <v>37</v>
      </c>
      <c r="O390" s="3">
        <v>155000</v>
      </c>
      <c r="P390" s="7">
        <v>1</v>
      </c>
      <c r="S390" s="3">
        <v>2022</v>
      </c>
      <c r="T390" s="3" t="s">
        <v>15</v>
      </c>
      <c r="U390" s="3" t="s">
        <v>11</v>
      </c>
      <c r="V390" s="3" t="s">
        <v>37</v>
      </c>
      <c r="W390" s="7">
        <f t="shared" si="6"/>
        <v>160000</v>
      </c>
      <c r="X390" s="3" t="s">
        <v>25</v>
      </c>
      <c r="Y390" s="3">
        <v>100</v>
      </c>
      <c r="Z390" s="3" t="s">
        <v>25</v>
      </c>
      <c r="AA390" s="3" t="s">
        <v>21</v>
      </c>
      <c r="AB390" s="7">
        <v>1</v>
      </c>
    </row>
    <row r="391" spans="1:28" ht="45" x14ac:dyDescent="0.25">
      <c r="A391" s="3">
        <v>2022</v>
      </c>
      <c r="B391" s="3" t="s">
        <v>10</v>
      </c>
      <c r="C391" s="3" t="s">
        <v>11</v>
      </c>
      <c r="D391" s="3" t="s">
        <v>24</v>
      </c>
      <c r="E391" s="3">
        <v>124333</v>
      </c>
      <c r="F391" s="3" t="s">
        <v>20</v>
      </c>
      <c r="G391" s="3">
        <v>0</v>
      </c>
      <c r="H391" s="3" t="s">
        <v>20</v>
      </c>
      <c r="I391" s="3" t="s">
        <v>21</v>
      </c>
      <c r="J391" s="7">
        <v>1</v>
      </c>
      <c r="L391" s="3">
        <v>2022</v>
      </c>
      <c r="M391" s="3" t="s">
        <v>10</v>
      </c>
      <c r="N391" s="3" t="s">
        <v>24</v>
      </c>
      <c r="O391" s="3">
        <v>124333</v>
      </c>
      <c r="P391" s="7">
        <v>1</v>
      </c>
      <c r="S391" s="3">
        <v>2022</v>
      </c>
      <c r="T391" s="3" t="s">
        <v>10</v>
      </c>
      <c r="U391" s="3" t="s">
        <v>11</v>
      </c>
      <c r="V391" s="3" t="s">
        <v>24</v>
      </c>
      <c r="W391" s="7">
        <f t="shared" si="6"/>
        <v>140000</v>
      </c>
      <c r="X391" s="3" t="s">
        <v>20</v>
      </c>
      <c r="Y391" s="3">
        <v>0</v>
      </c>
      <c r="Z391" s="3" t="s">
        <v>20</v>
      </c>
      <c r="AA391" s="3" t="s">
        <v>21</v>
      </c>
      <c r="AB391" s="7">
        <v>1</v>
      </c>
    </row>
    <row r="392" spans="1:28" ht="45" x14ac:dyDescent="0.25">
      <c r="A392" s="3">
        <v>2022</v>
      </c>
      <c r="B392" s="3" t="s">
        <v>10</v>
      </c>
      <c r="C392" s="3" t="s">
        <v>11</v>
      </c>
      <c r="D392" s="3" t="s">
        <v>24</v>
      </c>
      <c r="E392" s="3">
        <v>98158</v>
      </c>
      <c r="F392" s="3" t="s">
        <v>20</v>
      </c>
      <c r="G392" s="3">
        <v>0</v>
      </c>
      <c r="H392" s="3" t="s">
        <v>20</v>
      </c>
      <c r="I392" s="3" t="s">
        <v>21</v>
      </c>
      <c r="J392" s="7">
        <v>1</v>
      </c>
      <c r="L392" s="3">
        <v>2022</v>
      </c>
      <c r="M392" s="3" t="s">
        <v>10</v>
      </c>
      <c r="N392" s="3" t="s">
        <v>24</v>
      </c>
      <c r="O392" s="3">
        <v>98158</v>
      </c>
      <c r="P392" s="7">
        <v>1</v>
      </c>
      <c r="S392" s="3">
        <v>2022</v>
      </c>
      <c r="T392" s="3" t="s">
        <v>10</v>
      </c>
      <c r="U392" s="3" t="s">
        <v>11</v>
      </c>
      <c r="V392" s="3" t="s">
        <v>24</v>
      </c>
      <c r="W392" s="7">
        <f t="shared" si="6"/>
        <v>100000</v>
      </c>
      <c r="X392" s="3" t="s">
        <v>20</v>
      </c>
      <c r="Y392" s="3">
        <v>0</v>
      </c>
      <c r="Z392" s="3" t="s">
        <v>20</v>
      </c>
      <c r="AA392" s="3" t="s">
        <v>21</v>
      </c>
      <c r="AB392" s="7">
        <v>1</v>
      </c>
    </row>
    <row r="393" spans="1:28" ht="30" x14ac:dyDescent="0.25">
      <c r="A393" s="3">
        <v>2022</v>
      </c>
      <c r="B393" s="3" t="s">
        <v>10</v>
      </c>
      <c r="C393" s="3" t="s">
        <v>11</v>
      </c>
      <c r="D393" s="3" t="s">
        <v>59</v>
      </c>
      <c r="E393" s="3">
        <v>120000</v>
      </c>
      <c r="F393" s="3" t="s">
        <v>25</v>
      </c>
      <c r="G393" s="3">
        <v>0</v>
      </c>
      <c r="H393" s="3" t="s">
        <v>25</v>
      </c>
      <c r="I393" s="3" t="s">
        <v>21</v>
      </c>
      <c r="J393" s="7">
        <v>1</v>
      </c>
      <c r="L393" s="3">
        <v>2022</v>
      </c>
      <c r="M393" s="3" t="s">
        <v>10</v>
      </c>
      <c r="N393" s="3" t="s">
        <v>59</v>
      </c>
      <c r="O393" s="3">
        <v>120000</v>
      </c>
      <c r="P393" s="7">
        <v>1</v>
      </c>
      <c r="S393" s="3">
        <v>2022</v>
      </c>
      <c r="T393" s="3" t="s">
        <v>10</v>
      </c>
      <c r="U393" s="3" t="s">
        <v>11</v>
      </c>
      <c r="V393" s="3" t="s">
        <v>59</v>
      </c>
      <c r="W393" s="7">
        <f t="shared" si="6"/>
        <v>120000</v>
      </c>
      <c r="X393" s="3" t="s">
        <v>25</v>
      </c>
      <c r="Y393" s="3">
        <v>0</v>
      </c>
      <c r="Z393" s="3" t="s">
        <v>25</v>
      </c>
      <c r="AA393" s="3" t="s">
        <v>21</v>
      </c>
      <c r="AB393" s="7">
        <v>1</v>
      </c>
    </row>
    <row r="394" spans="1:28" ht="30" x14ac:dyDescent="0.25">
      <c r="A394" s="3">
        <v>2022</v>
      </c>
      <c r="B394" s="3" t="s">
        <v>15</v>
      </c>
      <c r="C394" s="3" t="s">
        <v>11</v>
      </c>
      <c r="D394" s="3" t="s">
        <v>27</v>
      </c>
      <c r="E394" s="3">
        <v>112900</v>
      </c>
      <c r="F394" s="3" t="s">
        <v>25</v>
      </c>
      <c r="G394" s="3">
        <v>100</v>
      </c>
      <c r="H394" s="3" t="s">
        <v>25</v>
      </c>
      <c r="I394" s="3" t="s">
        <v>21</v>
      </c>
      <c r="J394" s="7">
        <v>1</v>
      </c>
      <c r="L394" s="3">
        <v>2022</v>
      </c>
      <c r="M394" s="3" t="s">
        <v>15</v>
      </c>
      <c r="N394" s="3" t="s">
        <v>27</v>
      </c>
      <c r="O394" s="3">
        <v>112900</v>
      </c>
      <c r="P394" s="7">
        <v>1</v>
      </c>
      <c r="S394" s="3">
        <v>2022</v>
      </c>
      <c r="T394" s="3" t="s">
        <v>15</v>
      </c>
      <c r="U394" s="3" t="s">
        <v>11</v>
      </c>
      <c r="V394" s="3" t="s">
        <v>27</v>
      </c>
      <c r="W394" s="7">
        <f t="shared" si="6"/>
        <v>120000</v>
      </c>
      <c r="X394" s="3" t="s">
        <v>25</v>
      </c>
      <c r="Y394" s="3">
        <v>100</v>
      </c>
      <c r="Z394" s="3" t="s">
        <v>25</v>
      </c>
      <c r="AA394" s="3" t="s">
        <v>21</v>
      </c>
      <c r="AB394" s="7">
        <v>1</v>
      </c>
    </row>
    <row r="395" spans="1:28" ht="30" x14ac:dyDescent="0.25">
      <c r="A395" s="3">
        <v>2022</v>
      </c>
      <c r="B395" s="3" t="s">
        <v>15</v>
      </c>
      <c r="C395" s="3" t="s">
        <v>11</v>
      </c>
      <c r="D395" s="3" t="s">
        <v>27</v>
      </c>
      <c r="E395" s="3">
        <v>90320</v>
      </c>
      <c r="F395" s="3" t="s">
        <v>25</v>
      </c>
      <c r="G395" s="3">
        <v>100</v>
      </c>
      <c r="H395" s="3" t="s">
        <v>25</v>
      </c>
      <c r="I395" s="3" t="s">
        <v>21</v>
      </c>
      <c r="J395" s="7">
        <v>1</v>
      </c>
      <c r="L395" s="3">
        <v>2022</v>
      </c>
      <c r="M395" s="3" t="s">
        <v>15</v>
      </c>
      <c r="N395" s="3" t="s">
        <v>27</v>
      </c>
      <c r="O395" s="3">
        <v>90320</v>
      </c>
      <c r="P395" s="7">
        <v>1</v>
      </c>
      <c r="S395" s="3">
        <v>2022</v>
      </c>
      <c r="T395" s="3" t="s">
        <v>15</v>
      </c>
      <c r="U395" s="3" t="s">
        <v>11</v>
      </c>
      <c r="V395" s="3" t="s">
        <v>27</v>
      </c>
      <c r="W395" s="7">
        <f t="shared" si="6"/>
        <v>100000</v>
      </c>
      <c r="X395" s="3" t="s">
        <v>25</v>
      </c>
      <c r="Y395" s="3">
        <v>100</v>
      </c>
      <c r="Z395" s="3" t="s">
        <v>25</v>
      </c>
      <c r="AA395" s="3" t="s">
        <v>21</v>
      </c>
      <c r="AB395" s="7">
        <v>1</v>
      </c>
    </row>
    <row r="396" spans="1:28" ht="45" x14ac:dyDescent="0.25">
      <c r="A396" s="3">
        <v>2022</v>
      </c>
      <c r="B396" s="3" t="s">
        <v>15</v>
      </c>
      <c r="C396" s="3" t="s">
        <v>11</v>
      </c>
      <c r="D396" s="3" t="s">
        <v>91</v>
      </c>
      <c r="E396" s="3">
        <v>145000</v>
      </c>
      <c r="F396" s="3" t="s">
        <v>25</v>
      </c>
      <c r="G396" s="3">
        <v>100</v>
      </c>
      <c r="H396" s="3" t="s">
        <v>25</v>
      </c>
      <c r="I396" s="3" t="s">
        <v>21</v>
      </c>
      <c r="J396" s="7">
        <v>1</v>
      </c>
      <c r="L396" s="3">
        <v>2022</v>
      </c>
      <c r="M396" s="3" t="s">
        <v>15</v>
      </c>
      <c r="N396" s="3" t="s">
        <v>91</v>
      </c>
      <c r="O396" s="3">
        <v>145000</v>
      </c>
      <c r="P396" s="7">
        <v>1</v>
      </c>
      <c r="S396" s="3">
        <v>2022</v>
      </c>
      <c r="T396" s="3" t="s">
        <v>15</v>
      </c>
      <c r="U396" s="3" t="s">
        <v>11</v>
      </c>
      <c r="V396" s="3" t="s">
        <v>91</v>
      </c>
      <c r="W396" s="7">
        <f t="shared" si="6"/>
        <v>160000</v>
      </c>
      <c r="X396" s="3" t="s">
        <v>25</v>
      </c>
      <c r="Y396" s="3">
        <v>100</v>
      </c>
      <c r="Z396" s="3" t="s">
        <v>25</v>
      </c>
      <c r="AA396" s="3" t="s">
        <v>21</v>
      </c>
      <c r="AB396" s="7">
        <v>1</v>
      </c>
    </row>
    <row r="397" spans="1:28" ht="45" x14ac:dyDescent="0.25">
      <c r="A397" s="3">
        <v>2022</v>
      </c>
      <c r="B397" s="3" t="s">
        <v>15</v>
      </c>
      <c r="C397" s="3" t="s">
        <v>11</v>
      </c>
      <c r="D397" s="3" t="s">
        <v>91</v>
      </c>
      <c r="E397" s="3">
        <v>105400</v>
      </c>
      <c r="F397" s="3" t="s">
        <v>25</v>
      </c>
      <c r="G397" s="3">
        <v>100</v>
      </c>
      <c r="H397" s="3" t="s">
        <v>25</v>
      </c>
      <c r="I397" s="3" t="s">
        <v>21</v>
      </c>
      <c r="J397" s="7">
        <v>1</v>
      </c>
      <c r="L397" s="3">
        <v>2022</v>
      </c>
      <c r="M397" s="3" t="s">
        <v>15</v>
      </c>
      <c r="N397" s="3" t="s">
        <v>91</v>
      </c>
      <c r="O397" s="3">
        <v>105400</v>
      </c>
      <c r="P397" s="7">
        <v>1</v>
      </c>
      <c r="S397" s="3">
        <v>2022</v>
      </c>
      <c r="T397" s="3" t="s">
        <v>15</v>
      </c>
      <c r="U397" s="3" t="s">
        <v>11</v>
      </c>
      <c r="V397" s="3" t="s">
        <v>91</v>
      </c>
      <c r="W397" s="7">
        <f t="shared" si="6"/>
        <v>120000</v>
      </c>
      <c r="X397" s="3" t="s">
        <v>25</v>
      </c>
      <c r="Y397" s="3">
        <v>100</v>
      </c>
      <c r="Z397" s="3" t="s">
        <v>25</v>
      </c>
      <c r="AA397" s="3" t="s">
        <v>21</v>
      </c>
      <c r="AB397" s="7">
        <v>1</v>
      </c>
    </row>
    <row r="398" spans="1:28" ht="45" x14ac:dyDescent="0.25">
      <c r="A398" s="3">
        <v>2022</v>
      </c>
      <c r="B398" s="3" t="s">
        <v>10</v>
      </c>
      <c r="C398" s="3" t="s">
        <v>11</v>
      </c>
      <c r="D398" s="3" t="s">
        <v>24</v>
      </c>
      <c r="E398" s="3">
        <v>87932</v>
      </c>
      <c r="F398" s="3" t="s">
        <v>33</v>
      </c>
      <c r="G398" s="3">
        <v>100</v>
      </c>
      <c r="H398" s="3" t="s">
        <v>13</v>
      </c>
      <c r="I398" s="3" t="s">
        <v>21</v>
      </c>
      <c r="J398" s="7">
        <v>1</v>
      </c>
      <c r="L398" s="3">
        <v>2022</v>
      </c>
      <c r="M398" s="3" t="s">
        <v>10</v>
      </c>
      <c r="N398" s="3" t="s">
        <v>24</v>
      </c>
      <c r="O398" s="3">
        <v>87932</v>
      </c>
      <c r="P398" s="7">
        <v>1</v>
      </c>
      <c r="S398" s="3">
        <v>2022</v>
      </c>
      <c r="T398" s="3" t="s">
        <v>10</v>
      </c>
      <c r="U398" s="3" t="s">
        <v>11</v>
      </c>
      <c r="V398" s="3" t="s">
        <v>24</v>
      </c>
      <c r="W398" s="7">
        <f t="shared" si="6"/>
        <v>100000</v>
      </c>
      <c r="X398" s="3" t="s">
        <v>33</v>
      </c>
      <c r="Y398" s="3">
        <v>100</v>
      </c>
      <c r="Z398" s="3" t="s">
        <v>13</v>
      </c>
      <c r="AA398" s="3" t="s">
        <v>21</v>
      </c>
      <c r="AB398" s="7">
        <v>1</v>
      </c>
    </row>
    <row r="399" spans="1:28" ht="30" x14ac:dyDescent="0.25">
      <c r="A399" s="3">
        <v>2022</v>
      </c>
      <c r="B399" s="3" t="s">
        <v>10</v>
      </c>
      <c r="C399" s="3" t="s">
        <v>11</v>
      </c>
      <c r="D399" s="3" t="s">
        <v>37</v>
      </c>
      <c r="E399" s="3">
        <v>117789</v>
      </c>
      <c r="F399" s="3" t="s">
        <v>20</v>
      </c>
      <c r="G399" s="3">
        <v>0</v>
      </c>
      <c r="H399" s="3" t="s">
        <v>20</v>
      </c>
      <c r="I399" s="3" t="s">
        <v>21</v>
      </c>
      <c r="J399" s="7">
        <v>1</v>
      </c>
      <c r="L399" s="3">
        <v>2022</v>
      </c>
      <c r="M399" s="3" t="s">
        <v>10</v>
      </c>
      <c r="N399" s="3" t="s">
        <v>37</v>
      </c>
      <c r="O399" s="3">
        <v>117789</v>
      </c>
      <c r="P399" s="7">
        <v>1</v>
      </c>
      <c r="S399" s="3">
        <v>2022</v>
      </c>
      <c r="T399" s="3" t="s">
        <v>10</v>
      </c>
      <c r="U399" s="3" t="s">
        <v>11</v>
      </c>
      <c r="V399" s="3" t="s">
        <v>37</v>
      </c>
      <c r="W399" s="7">
        <f t="shared" si="6"/>
        <v>120000</v>
      </c>
      <c r="X399" s="3" t="s">
        <v>20</v>
      </c>
      <c r="Y399" s="3">
        <v>0</v>
      </c>
      <c r="Z399" s="3" t="s">
        <v>20</v>
      </c>
      <c r="AA399" s="3" t="s">
        <v>21</v>
      </c>
      <c r="AB399" s="7">
        <v>1</v>
      </c>
    </row>
    <row r="400" spans="1:28" ht="30" x14ac:dyDescent="0.25">
      <c r="A400" s="3">
        <v>2022</v>
      </c>
      <c r="B400" s="3" t="s">
        <v>15</v>
      </c>
      <c r="C400" s="3" t="s">
        <v>11</v>
      </c>
      <c r="D400" s="3" t="s">
        <v>12</v>
      </c>
      <c r="E400" s="3">
        <v>215300</v>
      </c>
      <c r="F400" s="3" t="s">
        <v>25</v>
      </c>
      <c r="G400" s="3">
        <v>100</v>
      </c>
      <c r="H400" s="3" t="s">
        <v>25</v>
      </c>
      <c r="I400" s="3" t="s">
        <v>14</v>
      </c>
      <c r="J400" s="7">
        <v>1</v>
      </c>
      <c r="L400" s="3">
        <v>2022</v>
      </c>
      <c r="M400" s="3" t="s">
        <v>15</v>
      </c>
      <c r="N400" s="3" t="s">
        <v>12</v>
      </c>
      <c r="O400" s="3">
        <v>215300</v>
      </c>
      <c r="P400" s="7">
        <v>1</v>
      </c>
      <c r="S400" s="3">
        <v>2022</v>
      </c>
      <c r="T400" s="3" t="s">
        <v>15</v>
      </c>
      <c r="U400" s="3" t="s">
        <v>11</v>
      </c>
      <c r="V400" s="3" t="s">
        <v>12</v>
      </c>
      <c r="W400" s="7">
        <f t="shared" si="6"/>
        <v>220000</v>
      </c>
      <c r="X400" s="3" t="s">
        <v>25</v>
      </c>
      <c r="Y400" s="3">
        <v>100</v>
      </c>
      <c r="Z400" s="3" t="s">
        <v>25</v>
      </c>
      <c r="AA400" s="3" t="s">
        <v>14</v>
      </c>
      <c r="AB400" s="7">
        <v>1</v>
      </c>
    </row>
    <row r="401" spans="1:28" ht="30" x14ac:dyDescent="0.25">
      <c r="A401" s="3">
        <v>2022</v>
      </c>
      <c r="B401" s="3" t="s">
        <v>15</v>
      </c>
      <c r="C401" s="3" t="s">
        <v>11</v>
      </c>
      <c r="D401" s="3" t="s">
        <v>12</v>
      </c>
      <c r="E401" s="3">
        <v>158200</v>
      </c>
      <c r="F401" s="3" t="s">
        <v>25</v>
      </c>
      <c r="G401" s="3">
        <v>100</v>
      </c>
      <c r="H401" s="3" t="s">
        <v>25</v>
      </c>
      <c r="I401" s="3" t="s">
        <v>14</v>
      </c>
      <c r="J401" s="7">
        <v>1</v>
      </c>
      <c r="L401" s="3">
        <v>2022</v>
      </c>
      <c r="M401" s="3" t="s">
        <v>15</v>
      </c>
      <c r="N401" s="3" t="s">
        <v>12</v>
      </c>
      <c r="O401" s="3">
        <v>158200</v>
      </c>
      <c r="P401" s="7">
        <v>1</v>
      </c>
      <c r="S401" s="3">
        <v>2022</v>
      </c>
      <c r="T401" s="3" t="s">
        <v>15</v>
      </c>
      <c r="U401" s="3" t="s">
        <v>11</v>
      </c>
      <c r="V401" s="3" t="s">
        <v>12</v>
      </c>
      <c r="W401" s="7">
        <f t="shared" si="6"/>
        <v>160000</v>
      </c>
      <c r="X401" s="3" t="s">
        <v>25</v>
      </c>
      <c r="Y401" s="3">
        <v>100</v>
      </c>
      <c r="Z401" s="3" t="s">
        <v>25</v>
      </c>
      <c r="AA401" s="3" t="s">
        <v>14</v>
      </c>
      <c r="AB401" s="7">
        <v>1</v>
      </c>
    </row>
    <row r="402" spans="1:28" ht="30" x14ac:dyDescent="0.25">
      <c r="A402" s="3">
        <v>2022</v>
      </c>
      <c r="B402" s="3" t="s">
        <v>15</v>
      </c>
      <c r="C402" s="3" t="s">
        <v>11</v>
      </c>
      <c r="D402" s="3" t="s">
        <v>37</v>
      </c>
      <c r="E402" s="3">
        <v>209100</v>
      </c>
      <c r="F402" s="3" t="s">
        <v>25</v>
      </c>
      <c r="G402" s="3">
        <v>100</v>
      </c>
      <c r="H402" s="3" t="s">
        <v>25</v>
      </c>
      <c r="I402" s="3" t="s">
        <v>14</v>
      </c>
      <c r="J402" s="7">
        <v>1</v>
      </c>
      <c r="L402" s="3">
        <v>2022</v>
      </c>
      <c r="M402" s="3" t="s">
        <v>15</v>
      </c>
      <c r="N402" s="3" t="s">
        <v>37</v>
      </c>
      <c r="O402" s="3">
        <v>209100</v>
      </c>
      <c r="P402" s="7">
        <v>1</v>
      </c>
      <c r="S402" s="3">
        <v>2022</v>
      </c>
      <c r="T402" s="3" t="s">
        <v>15</v>
      </c>
      <c r="U402" s="3" t="s">
        <v>11</v>
      </c>
      <c r="V402" s="3" t="s">
        <v>37</v>
      </c>
      <c r="W402" s="7">
        <f t="shared" si="6"/>
        <v>220000</v>
      </c>
      <c r="X402" s="3" t="s">
        <v>25</v>
      </c>
      <c r="Y402" s="3">
        <v>100</v>
      </c>
      <c r="Z402" s="3" t="s">
        <v>25</v>
      </c>
      <c r="AA402" s="3" t="s">
        <v>14</v>
      </c>
      <c r="AB402" s="7">
        <v>1</v>
      </c>
    </row>
    <row r="403" spans="1:28" ht="30" x14ac:dyDescent="0.25">
      <c r="A403" s="3">
        <v>2022</v>
      </c>
      <c r="B403" s="3" t="s">
        <v>15</v>
      </c>
      <c r="C403" s="3" t="s">
        <v>11</v>
      </c>
      <c r="D403" s="3" t="s">
        <v>37</v>
      </c>
      <c r="E403" s="3">
        <v>154600</v>
      </c>
      <c r="F403" s="3" t="s">
        <v>25</v>
      </c>
      <c r="G403" s="3">
        <v>100</v>
      </c>
      <c r="H403" s="3" t="s">
        <v>25</v>
      </c>
      <c r="I403" s="3" t="s">
        <v>14</v>
      </c>
      <c r="J403" s="7">
        <v>1</v>
      </c>
      <c r="L403" s="3">
        <v>2022</v>
      </c>
      <c r="M403" s="3" t="s">
        <v>15</v>
      </c>
      <c r="N403" s="3" t="s">
        <v>37</v>
      </c>
      <c r="O403" s="3">
        <v>154600</v>
      </c>
      <c r="P403" s="7">
        <v>1</v>
      </c>
      <c r="S403" s="3">
        <v>2022</v>
      </c>
      <c r="T403" s="3" t="s">
        <v>15</v>
      </c>
      <c r="U403" s="3" t="s">
        <v>11</v>
      </c>
      <c r="V403" s="3" t="s">
        <v>37</v>
      </c>
      <c r="W403" s="7">
        <f t="shared" si="6"/>
        <v>160000</v>
      </c>
      <c r="X403" s="3" t="s">
        <v>25</v>
      </c>
      <c r="Y403" s="3">
        <v>100</v>
      </c>
      <c r="Z403" s="3" t="s">
        <v>25</v>
      </c>
      <c r="AA403" s="3" t="s">
        <v>14</v>
      </c>
      <c r="AB403" s="7">
        <v>1</v>
      </c>
    </row>
    <row r="404" spans="1:28" ht="30" x14ac:dyDescent="0.25">
      <c r="A404" s="3">
        <v>2022</v>
      </c>
      <c r="B404" s="3" t="s">
        <v>15</v>
      </c>
      <c r="C404" s="3" t="s">
        <v>11</v>
      </c>
      <c r="D404" s="3" t="s">
        <v>27</v>
      </c>
      <c r="E404" s="3">
        <v>115934</v>
      </c>
      <c r="F404" s="3" t="s">
        <v>25</v>
      </c>
      <c r="G404" s="3">
        <v>0</v>
      </c>
      <c r="H404" s="3" t="s">
        <v>25</v>
      </c>
      <c r="I404" s="3" t="s">
        <v>21</v>
      </c>
      <c r="J404" s="7">
        <v>1</v>
      </c>
      <c r="L404" s="3">
        <v>2022</v>
      </c>
      <c r="M404" s="3" t="s">
        <v>15</v>
      </c>
      <c r="N404" s="3" t="s">
        <v>27</v>
      </c>
      <c r="O404" s="3">
        <v>115934</v>
      </c>
      <c r="P404" s="7">
        <v>1</v>
      </c>
      <c r="S404" s="3">
        <v>2022</v>
      </c>
      <c r="T404" s="3" t="s">
        <v>15</v>
      </c>
      <c r="U404" s="3" t="s">
        <v>11</v>
      </c>
      <c r="V404" s="3" t="s">
        <v>27</v>
      </c>
      <c r="W404" s="7">
        <f t="shared" si="6"/>
        <v>120000</v>
      </c>
      <c r="X404" s="3" t="s">
        <v>25</v>
      </c>
      <c r="Y404" s="3">
        <v>0</v>
      </c>
      <c r="Z404" s="3" t="s">
        <v>25</v>
      </c>
      <c r="AA404" s="3" t="s">
        <v>21</v>
      </c>
      <c r="AB404" s="7">
        <v>1</v>
      </c>
    </row>
    <row r="405" spans="1:28" ht="30" x14ac:dyDescent="0.25">
      <c r="A405" s="3">
        <v>2022</v>
      </c>
      <c r="B405" s="3" t="s">
        <v>15</v>
      </c>
      <c r="C405" s="3" t="s">
        <v>11</v>
      </c>
      <c r="D405" s="3" t="s">
        <v>27</v>
      </c>
      <c r="E405" s="3">
        <v>81666</v>
      </c>
      <c r="F405" s="3" t="s">
        <v>25</v>
      </c>
      <c r="G405" s="3">
        <v>0</v>
      </c>
      <c r="H405" s="3" t="s">
        <v>25</v>
      </c>
      <c r="I405" s="3" t="s">
        <v>21</v>
      </c>
      <c r="J405" s="7">
        <v>1</v>
      </c>
      <c r="L405" s="3">
        <v>2022</v>
      </c>
      <c r="M405" s="3" t="s">
        <v>15</v>
      </c>
      <c r="N405" s="3" t="s">
        <v>27</v>
      </c>
      <c r="O405" s="3">
        <v>81666</v>
      </c>
      <c r="P405" s="7">
        <v>1</v>
      </c>
      <c r="S405" s="3">
        <v>2022</v>
      </c>
      <c r="T405" s="3" t="s">
        <v>15</v>
      </c>
      <c r="U405" s="3" t="s">
        <v>11</v>
      </c>
      <c r="V405" s="3" t="s">
        <v>27</v>
      </c>
      <c r="W405" s="7">
        <f t="shared" si="6"/>
        <v>100000</v>
      </c>
      <c r="X405" s="3" t="s">
        <v>25</v>
      </c>
      <c r="Y405" s="3">
        <v>0</v>
      </c>
      <c r="Z405" s="3" t="s">
        <v>25</v>
      </c>
      <c r="AA405" s="3" t="s">
        <v>21</v>
      </c>
      <c r="AB405" s="7">
        <v>1</v>
      </c>
    </row>
    <row r="406" spans="1:28" ht="30" x14ac:dyDescent="0.25">
      <c r="A406" s="3">
        <v>2022</v>
      </c>
      <c r="B406" s="3" t="s">
        <v>15</v>
      </c>
      <c r="C406" s="3" t="s">
        <v>11</v>
      </c>
      <c r="D406" s="3" t="s">
        <v>37</v>
      </c>
      <c r="E406" s="3">
        <v>175000</v>
      </c>
      <c r="F406" s="3" t="s">
        <v>25</v>
      </c>
      <c r="G406" s="3">
        <v>100</v>
      </c>
      <c r="H406" s="3" t="s">
        <v>25</v>
      </c>
      <c r="I406" s="3" t="s">
        <v>21</v>
      </c>
      <c r="J406" s="7">
        <v>1</v>
      </c>
      <c r="L406" s="3">
        <v>2022</v>
      </c>
      <c r="M406" s="3" t="s">
        <v>15</v>
      </c>
      <c r="N406" s="3" t="s">
        <v>37</v>
      </c>
      <c r="O406" s="3">
        <v>175000</v>
      </c>
      <c r="P406" s="7">
        <v>1</v>
      </c>
      <c r="S406" s="3">
        <v>2022</v>
      </c>
      <c r="T406" s="3" t="s">
        <v>15</v>
      </c>
      <c r="U406" s="3" t="s">
        <v>11</v>
      </c>
      <c r="V406" s="3" t="s">
        <v>37</v>
      </c>
      <c r="W406" s="7">
        <f t="shared" si="6"/>
        <v>180000</v>
      </c>
      <c r="X406" s="3" t="s">
        <v>25</v>
      </c>
      <c r="Y406" s="3">
        <v>100</v>
      </c>
      <c r="Z406" s="3" t="s">
        <v>25</v>
      </c>
      <c r="AA406" s="3" t="s">
        <v>21</v>
      </c>
      <c r="AB406" s="7">
        <v>1</v>
      </c>
    </row>
    <row r="407" spans="1:28" ht="30" x14ac:dyDescent="0.25">
      <c r="A407" s="3">
        <v>2022</v>
      </c>
      <c r="B407" s="3" t="s">
        <v>10</v>
      </c>
      <c r="C407" s="3" t="s">
        <v>11</v>
      </c>
      <c r="D407" s="3" t="s">
        <v>37</v>
      </c>
      <c r="E407" s="3">
        <v>98158</v>
      </c>
      <c r="F407" s="3" t="s">
        <v>20</v>
      </c>
      <c r="G407" s="3">
        <v>0</v>
      </c>
      <c r="H407" s="3" t="s">
        <v>20</v>
      </c>
      <c r="I407" s="3" t="s">
        <v>21</v>
      </c>
      <c r="J407" s="7">
        <v>1</v>
      </c>
      <c r="L407" s="3">
        <v>2022</v>
      </c>
      <c r="M407" s="3" t="s">
        <v>10</v>
      </c>
      <c r="N407" s="3" t="s">
        <v>37</v>
      </c>
      <c r="O407" s="3">
        <v>98158</v>
      </c>
      <c r="P407" s="7">
        <v>1</v>
      </c>
      <c r="S407" s="3">
        <v>2022</v>
      </c>
      <c r="T407" s="3" t="s">
        <v>10</v>
      </c>
      <c r="U407" s="3" t="s">
        <v>11</v>
      </c>
      <c r="V407" s="3" t="s">
        <v>37</v>
      </c>
      <c r="W407" s="7">
        <f t="shared" si="6"/>
        <v>100000</v>
      </c>
      <c r="X407" s="3" t="s">
        <v>20</v>
      </c>
      <c r="Y407" s="3">
        <v>0</v>
      </c>
      <c r="Z407" s="3" t="s">
        <v>20</v>
      </c>
      <c r="AA407" s="3" t="s">
        <v>21</v>
      </c>
      <c r="AB407" s="7">
        <v>1</v>
      </c>
    </row>
    <row r="408" spans="1:28" ht="30" x14ac:dyDescent="0.25">
      <c r="A408" s="3">
        <v>2022</v>
      </c>
      <c r="B408" s="3" t="s">
        <v>10</v>
      </c>
      <c r="C408" s="3" t="s">
        <v>11</v>
      </c>
      <c r="D408" s="3" t="s">
        <v>27</v>
      </c>
      <c r="E408" s="3">
        <v>58000</v>
      </c>
      <c r="F408" s="3" t="s">
        <v>25</v>
      </c>
      <c r="G408" s="3">
        <v>0</v>
      </c>
      <c r="H408" s="3" t="s">
        <v>25</v>
      </c>
      <c r="I408" s="3" t="s">
        <v>18</v>
      </c>
      <c r="J408" s="7">
        <v>1</v>
      </c>
      <c r="L408" s="3">
        <v>2022</v>
      </c>
      <c r="M408" s="3" t="s">
        <v>10</v>
      </c>
      <c r="N408" s="3" t="s">
        <v>27</v>
      </c>
      <c r="O408" s="3">
        <v>58000</v>
      </c>
      <c r="P408" s="7">
        <v>1</v>
      </c>
      <c r="S408" s="3">
        <v>2022</v>
      </c>
      <c r="T408" s="3" t="s">
        <v>10</v>
      </c>
      <c r="U408" s="3" t="s">
        <v>11</v>
      </c>
      <c r="V408" s="3" t="s">
        <v>27</v>
      </c>
      <c r="W408" s="7">
        <f t="shared" si="6"/>
        <v>60000</v>
      </c>
      <c r="X408" s="3" t="s">
        <v>25</v>
      </c>
      <c r="Y408" s="3">
        <v>0</v>
      </c>
      <c r="Z408" s="3" t="s">
        <v>25</v>
      </c>
      <c r="AA408" s="3" t="s">
        <v>18</v>
      </c>
      <c r="AB408" s="7">
        <v>1</v>
      </c>
    </row>
    <row r="409" spans="1:28" ht="30" x14ac:dyDescent="0.25">
      <c r="A409" s="3">
        <v>2022</v>
      </c>
      <c r="B409" s="3" t="s">
        <v>15</v>
      </c>
      <c r="C409" s="3" t="s">
        <v>11</v>
      </c>
      <c r="D409" s="3" t="s">
        <v>37</v>
      </c>
      <c r="E409" s="3">
        <v>183600</v>
      </c>
      <c r="F409" s="3" t="s">
        <v>25</v>
      </c>
      <c r="G409" s="3">
        <v>100</v>
      </c>
      <c r="H409" s="3" t="s">
        <v>25</v>
      </c>
      <c r="I409" s="3" t="s">
        <v>14</v>
      </c>
      <c r="J409" s="7">
        <v>1</v>
      </c>
      <c r="L409" s="3">
        <v>2022</v>
      </c>
      <c r="M409" s="3" t="s">
        <v>15</v>
      </c>
      <c r="N409" s="3" t="s">
        <v>37</v>
      </c>
      <c r="O409" s="3">
        <v>183600</v>
      </c>
      <c r="P409" s="7">
        <v>1</v>
      </c>
      <c r="S409" s="3">
        <v>2022</v>
      </c>
      <c r="T409" s="3" t="s">
        <v>15</v>
      </c>
      <c r="U409" s="3" t="s">
        <v>11</v>
      </c>
      <c r="V409" s="3" t="s">
        <v>37</v>
      </c>
      <c r="W409" s="7">
        <f t="shared" si="6"/>
        <v>200000</v>
      </c>
      <c r="X409" s="3" t="s">
        <v>25</v>
      </c>
      <c r="Y409" s="3">
        <v>100</v>
      </c>
      <c r="Z409" s="3" t="s">
        <v>25</v>
      </c>
      <c r="AA409" s="3" t="s">
        <v>14</v>
      </c>
      <c r="AB409" s="7">
        <v>1</v>
      </c>
    </row>
    <row r="410" spans="1:28" ht="30" x14ac:dyDescent="0.25">
      <c r="A410" s="3">
        <v>2022</v>
      </c>
      <c r="B410" s="3" t="s">
        <v>10</v>
      </c>
      <c r="C410" s="3" t="s">
        <v>11</v>
      </c>
      <c r="D410" s="3" t="s">
        <v>27</v>
      </c>
      <c r="E410" s="3">
        <v>52351</v>
      </c>
      <c r="F410" s="3" t="s">
        <v>20</v>
      </c>
      <c r="G410" s="3">
        <v>100</v>
      </c>
      <c r="H410" s="3" t="s">
        <v>20</v>
      </c>
      <c r="I410" s="3" t="s">
        <v>21</v>
      </c>
      <c r="J410" s="7">
        <v>1</v>
      </c>
      <c r="L410" s="3">
        <v>2022</v>
      </c>
      <c r="M410" s="3" t="s">
        <v>10</v>
      </c>
      <c r="N410" s="3" t="s">
        <v>27</v>
      </c>
      <c r="O410" s="3">
        <v>52351</v>
      </c>
      <c r="P410" s="7">
        <v>1</v>
      </c>
      <c r="S410" s="3">
        <v>2022</v>
      </c>
      <c r="T410" s="3" t="s">
        <v>10</v>
      </c>
      <c r="U410" s="3" t="s">
        <v>11</v>
      </c>
      <c r="V410" s="3" t="s">
        <v>27</v>
      </c>
      <c r="W410" s="7">
        <f t="shared" si="6"/>
        <v>60000</v>
      </c>
      <c r="X410" s="3" t="s">
        <v>20</v>
      </c>
      <c r="Y410" s="3">
        <v>100</v>
      </c>
      <c r="Z410" s="3" t="s">
        <v>20</v>
      </c>
      <c r="AA410" s="3" t="s">
        <v>21</v>
      </c>
      <c r="AB410" s="7">
        <v>1</v>
      </c>
    </row>
    <row r="411" spans="1:28" ht="30" x14ac:dyDescent="0.25">
      <c r="A411" s="3">
        <v>2022</v>
      </c>
      <c r="B411" s="3" t="s">
        <v>15</v>
      </c>
      <c r="C411" s="3" t="s">
        <v>11</v>
      </c>
      <c r="D411" s="3" t="s">
        <v>12</v>
      </c>
      <c r="E411" s="3">
        <v>180000</v>
      </c>
      <c r="F411" s="3" t="s">
        <v>25</v>
      </c>
      <c r="G411" s="3">
        <v>100</v>
      </c>
      <c r="H411" s="3" t="s">
        <v>25</v>
      </c>
      <c r="I411" s="3" t="s">
        <v>21</v>
      </c>
      <c r="J411" s="7">
        <v>1</v>
      </c>
      <c r="L411" s="3">
        <v>2022</v>
      </c>
      <c r="M411" s="3" t="s">
        <v>15</v>
      </c>
      <c r="N411" s="3" t="s">
        <v>12</v>
      </c>
      <c r="O411" s="3">
        <v>180000</v>
      </c>
      <c r="P411" s="7">
        <v>1</v>
      </c>
      <c r="S411" s="3">
        <v>2022</v>
      </c>
      <c r="T411" s="3" t="s">
        <v>15</v>
      </c>
      <c r="U411" s="3" t="s">
        <v>11</v>
      </c>
      <c r="V411" s="3" t="s">
        <v>12</v>
      </c>
      <c r="W411" s="7">
        <f t="shared" si="6"/>
        <v>180000</v>
      </c>
      <c r="X411" s="3" t="s">
        <v>25</v>
      </c>
      <c r="Y411" s="3">
        <v>100</v>
      </c>
      <c r="Z411" s="3" t="s">
        <v>25</v>
      </c>
      <c r="AA411" s="3" t="s">
        <v>21</v>
      </c>
      <c r="AB411" s="7">
        <v>1</v>
      </c>
    </row>
    <row r="412" spans="1:28" ht="30" x14ac:dyDescent="0.25">
      <c r="A412" s="3">
        <v>2022</v>
      </c>
      <c r="B412" s="3" t="s">
        <v>10</v>
      </c>
      <c r="C412" s="3" t="s">
        <v>11</v>
      </c>
      <c r="D412" s="3" t="s">
        <v>12</v>
      </c>
      <c r="E412" s="3">
        <v>71982</v>
      </c>
      <c r="F412" s="3" t="s">
        <v>20</v>
      </c>
      <c r="G412" s="3">
        <v>0</v>
      </c>
      <c r="H412" s="3" t="s">
        <v>20</v>
      </c>
      <c r="I412" s="3" t="s">
        <v>21</v>
      </c>
      <c r="J412" s="7">
        <v>1</v>
      </c>
      <c r="L412" s="3">
        <v>2022</v>
      </c>
      <c r="M412" s="3" t="s">
        <v>10</v>
      </c>
      <c r="N412" s="3" t="s">
        <v>12</v>
      </c>
      <c r="O412" s="3">
        <v>71982</v>
      </c>
      <c r="P412" s="7">
        <v>1</v>
      </c>
      <c r="S412" s="3">
        <v>2022</v>
      </c>
      <c r="T412" s="3" t="s">
        <v>10</v>
      </c>
      <c r="U412" s="3" t="s">
        <v>11</v>
      </c>
      <c r="V412" s="3" t="s">
        <v>12</v>
      </c>
      <c r="W412" s="7">
        <f t="shared" si="6"/>
        <v>80000</v>
      </c>
      <c r="X412" s="3" t="s">
        <v>20</v>
      </c>
      <c r="Y412" s="3">
        <v>0</v>
      </c>
      <c r="Z412" s="3" t="s">
        <v>20</v>
      </c>
      <c r="AA412" s="3" t="s">
        <v>21</v>
      </c>
      <c r="AB412" s="7">
        <v>1</v>
      </c>
    </row>
    <row r="413" spans="1:28" ht="30" x14ac:dyDescent="0.25">
      <c r="A413" s="3">
        <v>2022</v>
      </c>
      <c r="B413" s="3" t="s">
        <v>10</v>
      </c>
      <c r="C413" s="3" t="s">
        <v>11</v>
      </c>
      <c r="D413" s="3" t="s">
        <v>12</v>
      </c>
      <c r="E413" s="3">
        <v>45807</v>
      </c>
      <c r="F413" s="3" t="s">
        <v>20</v>
      </c>
      <c r="G413" s="3">
        <v>0</v>
      </c>
      <c r="H413" s="3" t="s">
        <v>20</v>
      </c>
      <c r="I413" s="3" t="s">
        <v>21</v>
      </c>
      <c r="J413" s="7">
        <v>1</v>
      </c>
      <c r="L413" s="3">
        <v>2022</v>
      </c>
      <c r="M413" s="3" t="s">
        <v>10</v>
      </c>
      <c r="N413" s="3" t="s">
        <v>12</v>
      </c>
      <c r="O413" s="3">
        <v>45807</v>
      </c>
      <c r="P413" s="7">
        <v>1</v>
      </c>
      <c r="S413" s="3">
        <v>2022</v>
      </c>
      <c r="T413" s="3" t="s">
        <v>10</v>
      </c>
      <c r="U413" s="3" t="s">
        <v>11</v>
      </c>
      <c r="V413" s="3" t="s">
        <v>12</v>
      </c>
      <c r="W413" s="7">
        <f t="shared" si="6"/>
        <v>60000</v>
      </c>
      <c r="X413" s="3" t="s">
        <v>20</v>
      </c>
      <c r="Y413" s="3">
        <v>0</v>
      </c>
      <c r="Z413" s="3" t="s">
        <v>20</v>
      </c>
      <c r="AA413" s="3" t="s">
        <v>21</v>
      </c>
      <c r="AB413" s="7">
        <v>1</v>
      </c>
    </row>
    <row r="414" spans="1:28" ht="30" x14ac:dyDescent="0.25">
      <c r="A414" s="3">
        <v>2022</v>
      </c>
      <c r="B414" s="3" t="s">
        <v>10</v>
      </c>
      <c r="C414" s="3" t="s">
        <v>11</v>
      </c>
      <c r="D414" s="3" t="s">
        <v>37</v>
      </c>
      <c r="E414" s="3">
        <v>65949</v>
      </c>
      <c r="F414" s="3" t="s">
        <v>42</v>
      </c>
      <c r="G414" s="3">
        <v>100</v>
      </c>
      <c r="H414" s="3" t="s">
        <v>42</v>
      </c>
      <c r="I414" s="3" t="s">
        <v>21</v>
      </c>
      <c r="J414" s="7">
        <v>1</v>
      </c>
      <c r="L414" s="3">
        <v>2022</v>
      </c>
      <c r="M414" s="3" t="s">
        <v>10</v>
      </c>
      <c r="N414" s="3" t="s">
        <v>37</v>
      </c>
      <c r="O414" s="3">
        <v>65949</v>
      </c>
      <c r="P414" s="7">
        <v>1</v>
      </c>
      <c r="S414" s="3">
        <v>2022</v>
      </c>
      <c r="T414" s="3" t="s">
        <v>10</v>
      </c>
      <c r="U414" s="3" t="s">
        <v>11</v>
      </c>
      <c r="V414" s="3" t="s">
        <v>37</v>
      </c>
      <c r="W414" s="7">
        <f t="shared" si="6"/>
        <v>80000</v>
      </c>
      <c r="X414" s="3" t="s">
        <v>42</v>
      </c>
      <c r="Y414" s="3">
        <v>100</v>
      </c>
      <c r="Z414" s="3" t="s">
        <v>42</v>
      </c>
      <c r="AA414" s="3" t="s">
        <v>21</v>
      </c>
      <c r="AB414" s="7">
        <v>1</v>
      </c>
    </row>
    <row r="415" spans="1:28" ht="30" x14ac:dyDescent="0.25">
      <c r="A415" s="3">
        <v>2022</v>
      </c>
      <c r="B415" s="3" t="s">
        <v>10</v>
      </c>
      <c r="C415" s="3" t="s">
        <v>11</v>
      </c>
      <c r="D415" s="3" t="s">
        <v>37</v>
      </c>
      <c r="E415" s="3">
        <v>49461</v>
      </c>
      <c r="F415" s="3" t="s">
        <v>42</v>
      </c>
      <c r="G415" s="3">
        <v>100</v>
      </c>
      <c r="H415" s="3" t="s">
        <v>42</v>
      </c>
      <c r="I415" s="3" t="s">
        <v>21</v>
      </c>
      <c r="J415" s="7">
        <v>1</v>
      </c>
      <c r="L415" s="3">
        <v>2022</v>
      </c>
      <c r="M415" s="3" t="s">
        <v>10</v>
      </c>
      <c r="N415" s="3" t="s">
        <v>37</v>
      </c>
      <c r="O415" s="3">
        <v>49461</v>
      </c>
      <c r="P415" s="7">
        <v>1</v>
      </c>
      <c r="S415" s="3">
        <v>2022</v>
      </c>
      <c r="T415" s="3" t="s">
        <v>10</v>
      </c>
      <c r="U415" s="3" t="s">
        <v>11</v>
      </c>
      <c r="V415" s="3" t="s">
        <v>37</v>
      </c>
      <c r="W415" s="7">
        <f t="shared" si="6"/>
        <v>60000</v>
      </c>
      <c r="X415" s="3" t="s">
        <v>42</v>
      </c>
      <c r="Y415" s="3">
        <v>100</v>
      </c>
      <c r="Z415" s="3" t="s">
        <v>42</v>
      </c>
      <c r="AA415" s="3" t="s">
        <v>21</v>
      </c>
      <c r="AB415" s="7">
        <v>1</v>
      </c>
    </row>
    <row r="416" spans="1:28" ht="30" x14ac:dyDescent="0.25">
      <c r="A416" s="3">
        <v>2022</v>
      </c>
      <c r="B416" s="3" t="s">
        <v>10</v>
      </c>
      <c r="C416" s="3" t="s">
        <v>11</v>
      </c>
      <c r="D416" s="3" t="s">
        <v>37</v>
      </c>
      <c r="E416" s="3">
        <v>78526</v>
      </c>
      <c r="F416" s="3" t="s">
        <v>20</v>
      </c>
      <c r="G416" s="3">
        <v>100</v>
      </c>
      <c r="H416" s="3" t="s">
        <v>20</v>
      </c>
      <c r="I416" s="3" t="s">
        <v>21</v>
      </c>
      <c r="J416" s="7">
        <v>1</v>
      </c>
      <c r="L416" s="3">
        <v>2022</v>
      </c>
      <c r="M416" s="3" t="s">
        <v>10</v>
      </c>
      <c r="N416" s="3" t="s">
        <v>37</v>
      </c>
      <c r="O416" s="3">
        <v>78526</v>
      </c>
      <c r="P416" s="7">
        <v>1</v>
      </c>
      <c r="S416" s="3">
        <v>2022</v>
      </c>
      <c r="T416" s="3" t="s">
        <v>10</v>
      </c>
      <c r="U416" s="3" t="s">
        <v>11</v>
      </c>
      <c r="V416" s="3" t="s">
        <v>37</v>
      </c>
      <c r="W416" s="7">
        <f t="shared" si="6"/>
        <v>80000</v>
      </c>
      <c r="X416" s="3" t="s">
        <v>20</v>
      </c>
      <c r="Y416" s="3">
        <v>100</v>
      </c>
      <c r="Z416" s="3" t="s">
        <v>20</v>
      </c>
      <c r="AA416" s="3" t="s">
        <v>21</v>
      </c>
      <c r="AB416" s="7">
        <v>1</v>
      </c>
    </row>
    <row r="417" spans="1:28" ht="30" x14ac:dyDescent="0.25">
      <c r="A417" s="3">
        <v>2022</v>
      </c>
      <c r="B417" s="3" t="s">
        <v>10</v>
      </c>
      <c r="C417" s="3" t="s">
        <v>11</v>
      </c>
      <c r="D417" s="3" t="s">
        <v>37</v>
      </c>
      <c r="E417" s="3">
        <v>58894</v>
      </c>
      <c r="F417" s="3" t="s">
        <v>20</v>
      </c>
      <c r="G417" s="3">
        <v>100</v>
      </c>
      <c r="H417" s="3" t="s">
        <v>20</v>
      </c>
      <c r="I417" s="3" t="s">
        <v>21</v>
      </c>
      <c r="J417" s="7">
        <v>1</v>
      </c>
      <c r="L417" s="3">
        <v>2022</v>
      </c>
      <c r="M417" s="3" t="s">
        <v>10</v>
      </c>
      <c r="N417" s="3" t="s">
        <v>37</v>
      </c>
      <c r="O417" s="3">
        <v>58894</v>
      </c>
      <c r="P417" s="7">
        <v>1</v>
      </c>
      <c r="S417" s="3">
        <v>2022</v>
      </c>
      <c r="T417" s="3" t="s">
        <v>10</v>
      </c>
      <c r="U417" s="3" t="s">
        <v>11</v>
      </c>
      <c r="V417" s="3" t="s">
        <v>37</v>
      </c>
      <c r="W417" s="7">
        <f t="shared" si="6"/>
        <v>60000</v>
      </c>
      <c r="X417" s="3" t="s">
        <v>20</v>
      </c>
      <c r="Y417" s="3">
        <v>100</v>
      </c>
      <c r="Z417" s="3" t="s">
        <v>20</v>
      </c>
      <c r="AA417" s="3" t="s">
        <v>21</v>
      </c>
      <c r="AB417" s="7">
        <v>1</v>
      </c>
    </row>
    <row r="418" spans="1:28" ht="30" x14ac:dyDescent="0.25">
      <c r="A418" s="3">
        <v>2022</v>
      </c>
      <c r="B418" s="3" t="s">
        <v>15</v>
      </c>
      <c r="C418" s="3" t="s">
        <v>11</v>
      </c>
      <c r="D418" s="3" t="s">
        <v>12</v>
      </c>
      <c r="E418" s="3">
        <v>260000</v>
      </c>
      <c r="F418" s="3" t="s">
        <v>25</v>
      </c>
      <c r="G418" s="3">
        <v>100</v>
      </c>
      <c r="H418" s="3" t="s">
        <v>25</v>
      </c>
      <c r="I418" s="3" t="s">
        <v>21</v>
      </c>
      <c r="J418" s="7">
        <v>1</v>
      </c>
      <c r="L418" s="3">
        <v>2022</v>
      </c>
      <c r="M418" s="3" t="s">
        <v>15</v>
      </c>
      <c r="N418" s="3" t="s">
        <v>12</v>
      </c>
      <c r="O418" s="3">
        <v>260000</v>
      </c>
      <c r="P418" s="7">
        <v>1</v>
      </c>
      <c r="S418" s="3">
        <v>2022</v>
      </c>
      <c r="T418" s="3" t="s">
        <v>15</v>
      </c>
      <c r="U418" s="3" t="s">
        <v>11</v>
      </c>
      <c r="V418" s="3" t="s">
        <v>12</v>
      </c>
      <c r="W418" s="7">
        <f t="shared" si="6"/>
        <v>260000</v>
      </c>
      <c r="X418" s="3" t="s">
        <v>25</v>
      </c>
      <c r="Y418" s="3">
        <v>100</v>
      </c>
      <c r="Z418" s="3" t="s">
        <v>25</v>
      </c>
      <c r="AA418" s="3" t="s">
        <v>21</v>
      </c>
      <c r="AB418" s="7">
        <v>1</v>
      </c>
    </row>
    <row r="419" spans="1:28" ht="45" x14ac:dyDescent="0.25">
      <c r="A419" s="3">
        <v>2022</v>
      </c>
      <c r="B419" s="3" t="s">
        <v>15</v>
      </c>
      <c r="C419" s="3" t="s">
        <v>11</v>
      </c>
      <c r="D419" s="3" t="s">
        <v>81</v>
      </c>
      <c r="E419" s="3">
        <v>60000</v>
      </c>
      <c r="F419" s="3" t="s">
        <v>117</v>
      </c>
      <c r="G419" s="3">
        <v>100</v>
      </c>
      <c r="H419" s="3" t="s">
        <v>49</v>
      </c>
      <c r="I419" s="3" t="s">
        <v>14</v>
      </c>
      <c r="J419" s="7">
        <v>1</v>
      </c>
      <c r="L419" s="3">
        <v>2022</v>
      </c>
      <c r="M419" s="3" t="s">
        <v>15</v>
      </c>
      <c r="N419" s="3" t="s">
        <v>81</v>
      </c>
      <c r="O419" s="3">
        <v>60000</v>
      </c>
      <c r="P419" s="7">
        <v>1</v>
      </c>
      <c r="S419" s="3">
        <v>2022</v>
      </c>
      <c r="T419" s="3" t="s">
        <v>15</v>
      </c>
      <c r="U419" s="3" t="s">
        <v>11</v>
      </c>
      <c r="V419" s="3" t="s">
        <v>81</v>
      </c>
      <c r="W419" s="7">
        <f t="shared" si="6"/>
        <v>60000</v>
      </c>
      <c r="X419" s="3" t="s">
        <v>117</v>
      </c>
      <c r="Y419" s="3">
        <v>100</v>
      </c>
      <c r="Z419" s="3" t="s">
        <v>49</v>
      </c>
      <c r="AA419" s="3" t="s">
        <v>14</v>
      </c>
      <c r="AB419" s="7">
        <v>1</v>
      </c>
    </row>
    <row r="420" spans="1:28" ht="30" x14ac:dyDescent="0.25">
      <c r="A420" s="3">
        <v>2022</v>
      </c>
      <c r="B420" s="3" t="s">
        <v>10</v>
      </c>
      <c r="C420" s="3" t="s">
        <v>11</v>
      </c>
      <c r="D420" s="3" t="s">
        <v>37</v>
      </c>
      <c r="E420" s="3">
        <v>63900</v>
      </c>
      <c r="F420" s="3" t="s">
        <v>25</v>
      </c>
      <c r="G420" s="3">
        <v>0</v>
      </c>
      <c r="H420" s="3" t="s">
        <v>25</v>
      </c>
      <c r="I420" s="3" t="s">
        <v>21</v>
      </c>
      <c r="J420" s="7">
        <v>1</v>
      </c>
      <c r="L420" s="3">
        <v>2022</v>
      </c>
      <c r="M420" s="3" t="s">
        <v>10</v>
      </c>
      <c r="N420" s="3" t="s">
        <v>37</v>
      </c>
      <c r="O420" s="3">
        <v>63900</v>
      </c>
      <c r="P420" s="7">
        <v>1</v>
      </c>
      <c r="S420" s="3">
        <v>2022</v>
      </c>
      <c r="T420" s="3" t="s">
        <v>10</v>
      </c>
      <c r="U420" s="3" t="s">
        <v>11</v>
      </c>
      <c r="V420" s="3" t="s">
        <v>37</v>
      </c>
      <c r="W420" s="7">
        <f t="shared" si="6"/>
        <v>80000</v>
      </c>
      <c r="X420" s="3" t="s">
        <v>25</v>
      </c>
      <c r="Y420" s="3">
        <v>0</v>
      </c>
      <c r="Z420" s="3" t="s">
        <v>25</v>
      </c>
      <c r="AA420" s="3" t="s">
        <v>21</v>
      </c>
      <c r="AB420" s="7">
        <v>1</v>
      </c>
    </row>
    <row r="421" spans="1:28" ht="45" x14ac:dyDescent="0.25">
      <c r="A421" s="3">
        <v>2022</v>
      </c>
      <c r="B421" s="3" t="s">
        <v>10</v>
      </c>
      <c r="C421" s="3" t="s">
        <v>11</v>
      </c>
      <c r="D421" s="3" t="s">
        <v>16</v>
      </c>
      <c r="E421" s="3">
        <v>160000</v>
      </c>
      <c r="F421" s="3" t="s">
        <v>25</v>
      </c>
      <c r="G421" s="3">
        <v>100</v>
      </c>
      <c r="H421" s="3" t="s">
        <v>25</v>
      </c>
      <c r="I421" s="3" t="s">
        <v>14</v>
      </c>
      <c r="J421" s="7">
        <v>1</v>
      </c>
      <c r="L421" s="3">
        <v>2022</v>
      </c>
      <c r="M421" s="3" t="s">
        <v>10</v>
      </c>
      <c r="N421" s="3" t="s">
        <v>16</v>
      </c>
      <c r="O421" s="3">
        <v>160000</v>
      </c>
      <c r="P421" s="7">
        <v>1</v>
      </c>
      <c r="S421" s="3">
        <v>2022</v>
      </c>
      <c r="T421" s="3" t="s">
        <v>10</v>
      </c>
      <c r="U421" s="3" t="s">
        <v>11</v>
      </c>
      <c r="V421" s="3" t="s">
        <v>16</v>
      </c>
      <c r="W421" s="7">
        <f t="shared" si="6"/>
        <v>160000</v>
      </c>
      <c r="X421" s="3" t="s">
        <v>25</v>
      </c>
      <c r="Y421" s="3">
        <v>100</v>
      </c>
      <c r="Z421" s="3" t="s">
        <v>25</v>
      </c>
      <c r="AA421" s="3" t="s">
        <v>14</v>
      </c>
      <c r="AB421" s="7">
        <v>1</v>
      </c>
    </row>
    <row r="422" spans="1:28" ht="45" x14ac:dyDescent="0.25">
      <c r="A422" s="3">
        <v>2022</v>
      </c>
      <c r="B422" s="3" t="s">
        <v>10</v>
      </c>
      <c r="C422" s="3" t="s">
        <v>11</v>
      </c>
      <c r="D422" s="3" t="s">
        <v>16</v>
      </c>
      <c r="E422" s="3">
        <v>112300</v>
      </c>
      <c r="F422" s="3" t="s">
        <v>25</v>
      </c>
      <c r="G422" s="3">
        <v>100</v>
      </c>
      <c r="H422" s="3" t="s">
        <v>25</v>
      </c>
      <c r="I422" s="3" t="s">
        <v>14</v>
      </c>
      <c r="J422" s="7">
        <v>1</v>
      </c>
      <c r="L422" s="3">
        <v>2022</v>
      </c>
      <c r="M422" s="3" t="s">
        <v>10</v>
      </c>
      <c r="N422" s="3" t="s">
        <v>16</v>
      </c>
      <c r="O422" s="3">
        <v>112300</v>
      </c>
      <c r="P422" s="7">
        <v>1</v>
      </c>
      <c r="S422" s="3">
        <v>2022</v>
      </c>
      <c r="T422" s="3" t="s">
        <v>10</v>
      </c>
      <c r="U422" s="3" t="s">
        <v>11</v>
      </c>
      <c r="V422" s="3" t="s">
        <v>16</v>
      </c>
      <c r="W422" s="7">
        <f t="shared" si="6"/>
        <v>120000</v>
      </c>
      <c r="X422" s="3" t="s">
        <v>25</v>
      </c>
      <c r="Y422" s="3">
        <v>100</v>
      </c>
      <c r="Z422" s="3" t="s">
        <v>25</v>
      </c>
      <c r="AA422" s="3" t="s">
        <v>14</v>
      </c>
      <c r="AB422" s="7">
        <v>1</v>
      </c>
    </row>
    <row r="423" spans="1:28" ht="45" x14ac:dyDescent="0.25">
      <c r="A423" s="3">
        <v>2022</v>
      </c>
      <c r="B423" s="3" t="s">
        <v>10</v>
      </c>
      <c r="C423" s="3" t="s">
        <v>11</v>
      </c>
      <c r="D423" s="3" t="s">
        <v>67</v>
      </c>
      <c r="E423" s="3">
        <v>241000</v>
      </c>
      <c r="F423" s="3" t="s">
        <v>25</v>
      </c>
      <c r="G423" s="3">
        <v>100</v>
      </c>
      <c r="H423" s="3" t="s">
        <v>25</v>
      </c>
      <c r="I423" s="3" t="s">
        <v>21</v>
      </c>
      <c r="J423" s="7">
        <v>1</v>
      </c>
      <c r="L423" s="3">
        <v>2022</v>
      </c>
      <c r="M423" s="3" t="s">
        <v>10</v>
      </c>
      <c r="N423" s="3" t="s">
        <v>67</v>
      </c>
      <c r="O423" s="3">
        <v>241000</v>
      </c>
      <c r="P423" s="7">
        <v>1</v>
      </c>
      <c r="S423" s="3">
        <v>2022</v>
      </c>
      <c r="T423" s="3" t="s">
        <v>10</v>
      </c>
      <c r="U423" s="3" t="s">
        <v>11</v>
      </c>
      <c r="V423" s="3" t="s">
        <v>67</v>
      </c>
      <c r="W423" s="7">
        <f t="shared" si="6"/>
        <v>260000</v>
      </c>
      <c r="X423" s="3" t="s">
        <v>25</v>
      </c>
      <c r="Y423" s="3">
        <v>100</v>
      </c>
      <c r="Z423" s="3" t="s">
        <v>25</v>
      </c>
      <c r="AA423" s="3" t="s">
        <v>21</v>
      </c>
      <c r="AB423" s="7">
        <v>1</v>
      </c>
    </row>
    <row r="424" spans="1:28" ht="45" x14ac:dyDescent="0.25">
      <c r="A424" s="3">
        <v>2022</v>
      </c>
      <c r="B424" s="3" t="s">
        <v>10</v>
      </c>
      <c r="C424" s="3" t="s">
        <v>11</v>
      </c>
      <c r="D424" s="3" t="s">
        <v>67</v>
      </c>
      <c r="E424" s="3">
        <v>159000</v>
      </c>
      <c r="F424" s="3" t="s">
        <v>25</v>
      </c>
      <c r="G424" s="3">
        <v>100</v>
      </c>
      <c r="H424" s="3" t="s">
        <v>25</v>
      </c>
      <c r="I424" s="3" t="s">
        <v>21</v>
      </c>
      <c r="J424" s="7">
        <v>1</v>
      </c>
      <c r="L424" s="3">
        <v>2022</v>
      </c>
      <c r="M424" s="3" t="s">
        <v>10</v>
      </c>
      <c r="N424" s="3" t="s">
        <v>67</v>
      </c>
      <c r="O424" s="3">
        <v>159000</v>
      </c>
      <c r="P424" s="7">
        <v>1</v>
      </c>
      <c r="S424" s="3">
        <v>2022</v>
      </c>
      <c r="T424" s="3" t="s">
        <v>10</v>
      </c>
      <c r="U424" s="3" t="s">
        <v>11</v>
      </c>
      <c r="V424" s="3" t="s">
        <v>67</v>
      </c>
      <c r="W424" s="7">
        <f t="shared" si="6"/>
        <v>160000</v>
      </c>
      <c r="X424" s="3" t="s">
        <v>25</v>
      </c>
      <c r="Y424" s="3">
        <v>100</v>
      </c>
      <c r="Z424" s="3" t="s">
        <v>25</v>
      </c>
      <c r="AA424" s="3" t="s">
        <v>21</v>
      </c>
      <c r="AB424" s="7">
        <v>1</v>
      </c>
    </row>
    <row r="425" spans="1:28" ht="30" x14ac:dyDescent="0.25">
      <c r="A425" s="3">
        <v>2022</v>
      </c>
      <c r="B425" s="3" t="s">
        <v>15</v>
      </c>
      <c r="C425" s="3" t="s">
        <v>11</v>
      </c>
      <c r="D425" s="3" t="s">
        <v>12</v>
      </c>
      <c r="E425" s="3">
        <v>180000</v>
      </c>
      <c r="F425" s="3" t="s">
        <v>25</v>
      </c>
      <c r="G425" s="3">
        <v>0</v>
      </c>
      <c r="H425" s="3" t="s">
        <v>25</v>
      </c>
      <c r="I425" s="3" t="s">
        <v>21</v>
      </c>
      <c r="J425" s="7">
        <v>1</v>
      </c>
      <c r="L425" s="3">
        <v>2022</v>
      </c>
      <c r="M425" s="3" t="s">
        <v>15</v>
      </c>
      <c r="N425" s="3" t="s">
        <v>12</v>
      </c>
      <c r="O425" s="3">
        <v>180000</v>
      </c>
      <c r="P425" s="7">
        <v>1</v>
      </c>
      <c r="S425" s="3">
        <v>2022</v>
      </c>
      <c r="T425" s="3" t="s">
        <v>15</v>
      </c>
      <c r="U425" s="3" t="s">
        <v>11</v>
      </c>
      <c r="V425" s="3" t="s">
        <v>12</v>
      </c>
      <c r="W425" s="7">
        <f t="shared" si="6"/>
        <v>180000</v>
      </c>
      <c r="X425" s="3" t="s">
        <v>25</v>
      </c>
      <c r="Y425" s="3">
        <v>0</v>
      </c>
      <c r="Z425" s="3" t="s">
        <v>25</v>
      </c>
      <c r="AA425" s="3" t="s">
        <v>21</v>
      </c>
      <c r="AB425" s="7">
        <v>1</v>
      </c>
    </row>
    <row r="426" spans="1:28" ht="30" x14ac:dyDescent="0.25">
      <c r="A426" s="3">
        <v>2022</v>
      </c>
      <c r="B426" s="3" t="s">
        <v>15</v>
      </c>
      <c r="C426" s="3" t="s">
        <v>11</v>
      </c>
      <c r="D426" s="3" t="s">
        <v>12</v>
      </c>
      <c r="E426" s="3">
        <v>80000</v>
      </c>
      <c r="F426" s="3" t="s">
        <v>25</v>
      </c>
      <c r="G426" s="3">
        <v>0</v>
      </c>
      <c r="H426" s="3" t="s">
        <v>25</v>
      </c>
      <c r="I426" s="3" t="s">
        <v>21</v>
      </c>
      <c r="J426" s="7">
        <v>1</v>
      </c>
      <c r="L426" s="3">
        <v>2022</v>
      </c>
      <c r="M426" s="3" t="s">
        <v>15</v>
      </c>
      <c r="N426" s="3" t="s">
        <v>12</v>
      </c>
      <c r="O426" s="3">
        <v>80000</v>
      </c>
      <c r="P426" s="7">
        <v>1</v>
      </c>
      <c r="S426" s="3">
        <v>2022</v>
      </c>
      <c r="T426" s="3" t="s">
        <v>15</v>
      </c>
      <c r="U426" s="3" t="s">
        <v>11</v>
      </c>
      <c r="V426" s="3" t="s">
        <v>12</v>
      </c>
      <c r="W426" s="7">
        <f t="shared" si="6"/>
        <v>80000</v>
      </c>
      <c r="X426" s="3" t="s">
        <v>25</v>
      </c>
      <c r="Y426" s="3">
        <v>0</v>
      </c>
      <c r="Z426" s="3" t="s">
        <v>25</v>
      </c>
      <c r="AA426" s="3" t="s">
        <v>21</v>
      </c>
      <c r="AB426" s="7">
        <v>1</v>
      </c>
    </row>
    <row r="427" spans="1:28" ht="30" x14ac:dyDescent="0.25">
      <c r="A427" s="3">
        <v>2022</v>
      </c>
      <c r="B427" s="3" t="s">
        <v>10</v>
      </c>
      <c r="C427" s="3" t="s">
        <v>11</v>
      </c>
      <c r="D427" s="3" t="s">
        <v>37</v>
      </c>
      <c r="E427" s="3">
        <v>82900</v>
      </c>
      <c r="F427" s="3" t="s">
        <v>25</v>
      </c>
      <c r="G427" s="3">
        <v>0</v>
      </c>
      <c r="H427" s="3" t="s">
        <v>25</v>
      </c>
      <c r="I427" s="3" t="s">
        <v>21</v>
      </c>
      <c r="J427" s="7">
        <v>1</v>
      </c>
      <c r="L427" s="3">
        <v>2022</v>
      </c>
      <c r="M427" s="3" t="s">
        <v>10</v>
      </c>
      <c r="N427" s="3" t="s">
        <v>37</v>
      </c>
      <c r="O427" s="3">
        <v>82900</v>
      </c>
      <c r="P427" s="7">
        <v>1</v>
      </c>
      <c r="S427" s="3">
        <v>2022</v>
      </c>
      <c r="T427" s="3" t="s">
        <v>10</v>
      </c>
      <c r="U427" s="3" t="s">
        <v>11</v>
      </c>
      <c r="V427" s="3" t="s">
        <v>37</v>
      </c>
      <c r="W427" s="7">
        <f t="shared" si="6"/>
        <v>100000</v>
      </c>
      <c r="X427" s="3" t="s">
        <v>25</v>
      </c>
      <c r="Y427" s="3">
        <v>0</v>
      </c>
      <c r="Z427" s="3" t="s">
        <v>25</v>
      </c>
      <c r="AA427" s="3" t="s">
        <v>21</v>
      </c>
      <c r="AB427" s="7">
        <v>1</v>
      </c>
    </row>
    <row r="428" spans="1:28" ht="30" x14ac:dyDescent="0.25">
      <c r="A428" s="3">
        <v>2022</v>
      </c>
      <c r="B428" s="3" t="s">
        <v>15</v>
      </c>
      <c r="C428" s="3" t="s">
        <v>11</v>
      </c>
      <c r="D428" s="3" t="s">
        <v>37</v>
      </c>
      <c r="E428" s="3">
        <v>100800</v>
      </c>
      <c r="F428" s="3" t="s">
        <v>25</v>
      </c>
      <c r="G428" s="3">
        <v>100</v>
      </c>
      <c r="H428" s="3" t="s">
        <v>25</v>
      </c>
      <c r="I428" s="3" t="s">
        <v>14</v>
      </c>
      <c r="J428" s="7">
        <v>1</v>
      </c>
      <c r="L428" s="3">
        <v>2022</v>
      </c>
      <c r="M428" s="3" t="s">
        <v>15</v>
      </c>
      <c r="N428" s="3" t="s">
        <v>37</v>
      </c>
      <c r="O428" s="3">
        <v>100800</v>
      </c>
      <c r="P428" s="7">
        <v>1</v>
      </c>
      <c r="S428" s="3">
        <v>2022</v>
      </c>
      <c r="T428" s="3" t="s">
        <v>15</v>
      </c>
      <c r="U428" s="3" t="s">
        <v>11</v>
      </c>
      <c r="V428" s="3" t="s">
        <v>37</v>
      </c>
      <c r="W428" s="7">
        <f t="shared" si="6"/>
        <v>120000</v>
      </c>
      <c r="X428" s="3" t="s">
        <v>25</v>
      </c>
      <c r="Y428" s="3">
        <v>100</v>
      </c>
      <c r="Z428" s="3" t="s">
        <v>25</v>
      </c>
      <c r="AA428" s="3" t="s">
        <v>14</v>
      </c>
      <c r="AB428" s="7">
        <v>1</v>
      </c>
    </row>
    <row r="429" spans="1:28" ht="30" x14ac:dyDescent="0.25">
      <c r="A429" s="3">
        <v>2022</v>
      </c>
      <c r="B429" s="3" t="s">
        <v>10</v>
      </c>
      <c r="C429" s="3" t="s">
        <v>11</v>
      </c>
      <c r="D429" s="3" t="s">
        <v>37</v>
      </c>
      <c r="E429" s="3">
        <v>49461</v>
      </c>
      <c r="F429" s="3" t="s">
        <v>57</v>
      </c>
      <c r="G429" s="3">
        <v>100</v>
      </c>
      <c r="H429" s="3" t="s">
        <v>57</v>
      </c>
      <c r="I429" s="3" t="s">
        <v>21</v>
      </c>
      <c r="J429" s="7">
        <v>1</v>
      </c>
      <c r="L429" s="3">
        <v>2022</v>
      </c>
      <c r="M429" s="3" t="s">
        <v>10</v>
      </c>
      <c r="N429" s="3" t="s">
        <v>37</v>
      </c>
      <c r="O429" s="3">
        <v>49461</v>
      </c>
      <c r="P429" s="7">
        <v>1</v>
      </c>
      <c r="S429" s="3">
        <v>2022</v>
      </c>
      <c r="T429" s="3" t="s">
        <v>10</v>
      </c>
      <c r="U429" s="3" t="s">
        <v>11</v>
      </c>
      <c r="V429" s="3" t="s">
        <v>37</v>
      </c>
      <c r="W429" s="7">
        <f t="shared" si="6"/>
        <v>60000</v>
      </c>
      <c r="X429" s="3" t="s">
        <v>57</v>
      </c>
      <c r="Y429" s="3">
        <v>100</v>
      </c>
      <c r="Z429" s="3" t="s">
        <v>57</v>
      </c>
      <c r="AA429" s="3" t="s">
        <v>21</v>
      </c>
      <c r="AB429" s="7">
        <v>1</v>
      </c>
    </row>
    <row r="430" spans="1:28" ht="30" x14ac:dyDescent="0.25">
      <c r="A430" s="3">
        <v>2022</v>
      </c>
      <c r="B430" s="3" t="s">
        <v>15</v>
      </c>
      <c r="C430" s="3" t="s">
        <v>11</v>
      </c>
      <c r="D430" s="3" t="s">
        <v>12</v>
      </c>
      <c r="E430" s="3">
        <v>140400</v>
      </c>
      <c r="F430" s="3" t="s">
        <v>25</v>
      </c>
      <c r="G430" s="3">
        <v>0</v>
      </c>
      <c r="H430" s="3" t="s">
        <v>25</v>
      </c>
      <c r="I430" s="3" t="s">
        <v>14</v>
      </c>
      <c r="J430" s="7">
        <v>1</v>
      </c>
      <c r="L430" s="3">
        <v>2022</v>
      </c>
      <c r="M430" s="3" t="s">
        <v>15</v>
      </c>
      <c r="N430" s="3" t="s">
        <v>12</v>
      </c>
      <c r="O430" s="3">
        <v>140400</v>
      </c>
      <c r="P430" s="7">
        <v>1</v>
      </c>
      <c r="S430" s="3">
        <v>2022</v>
      </c>
      <c r="T430" s="3" t="s">
        <v>15</v>
      </c>
      <c r="U430" s="3" t="s">
        <v>11</v>
      </c>
      <c r="V430" s="3" t="s">
        <v>12</v>
      </c>
      <c r="W430" s="7">
        <f t="shared" si="6"/>
        <v>160000</v>
      </c>
      <c r="X430" s="3" t="s">
        <v>25</v>
      </c>
      <c r="Y430" s="3">
        <v>0</v>
      </c>
      <c r="Z430" s="3" t="s">
        <v>25</v>
      </c>
      <c r="AA430" s="3" t="s">
        <v>14</v>
      </c>
      <c r="AB430" s="7">
        <v>1</v>
      </c>
    </row>
    <row r="431" spans="1:28" ht="30" x14ac:dyDescent="0.25">
      <c r="A431" s="3">
        <v>2022</v>
      </c>
      <c r="B431" s="3" t="s">
        <v>10</v>
      </c>
      <c r="C431" s="3" t="s">
        <v>11</v>
      </c>
      <c r="D431" s="3" t="s">
        <v>27</v>
      </c>
      <c r="E431" s="3">
        <v>39263</v>
      </c>
      <c r="F431" s="3" t="s">
        <v>20</v>
      </c>
      <c r="G431" s="3">
        <v>100</v>
      </c>
      <c r="H431" s="3" t="s">
        <v>20</v>
      </c>
      <c r="I431" s="3" t="s">
        <v>21</v>
      </c>
      <c r="J431" s="7">
        <v>1</v>
      </c>
      <c r="L431" s="3">
        <v>2022</v>
      </c>
      <c r="M431" s="3" t="s">
        <v>10</v>
      </c>
      <c r="N431" s="3" t="s">
        <v>27</v>
      </c>
      <c r="O431" s="3">
        <v>39263</v>
      </c>
      <c r="P431" s="7">
        <v>1</v>
      </c>
      <c r="S431" s="3">
        <v>2022</v>
      </c>
      <c r="T431" s="3" t="s">
        <v>10</v>
      </c>
      <c r="U431" s="3" t="s">
        <v>11</v>
      </c>
      <c r="V431" s="3" t="s">
        <v>27</v>
      </c>
      <c r="W431" s="7">
        <f t="shared" si="6"/>
        <v>40000</v>
      </c>
      <c r="X431" s="3" t="s">
        <v>20</v>
      </c>
      <c r="Y431" s="3">
        <v>100</v>
      </c>
      <c r="Z431" s="3" t="s">
        <v>20</v>
      </c>
      <c r="AA431" s="3" t="s">
        <v>21</v>
      </c>
      <c r="AB431" s="7">
        <v>1</v>
      </c>
    </row>
    <row r="432" spans="1:28" ht="30" x14ac:dyDescent="0.25">
      <c r="A432" s="3">
        <v>2022</v>
      </c>
      <c r="B432" s="3" t="s">
        <v>10</v>
      </c>
      <c r="C432" s="3" t="s">
        <v>11</v>
      </c>
      <c r="D432" s="3" t="s">
        <v>27</v>
      </c>
      <c r="E432" s="3">
        <v>43966</v>
      </c>
      <c r="F432" s="3" t="s">
        <v>57</v>
      </c>
      <c r="G432" s="3">
        <v>100</v>
      </c>
      <c r="H432" s="3" t="s">
        <v>57</v>
      </c>
      <c r="I432" s="3" t="s">
        <v>21</v>
      </c>
      <c r="J432" s="7">
        <v>1</v>
      </c>
      <c r="L432" s="3">
        <v>2022</v>
      </c>
      <c r="M432" s="3" t="s">
        <v>10</v>
      </c>
      <c r="N432" s="3" t="s">
        <v>27</v>
      </c>
      <c r="O432" s="3">
        <v>43966</v>
      </c>
      <c r="P432" s="7">
        <v>1</v>
      </c>
      <c r="S432" s="3">
        <v>2022</v>
      </c>
      <c r="T432" s="3" t="s">
        <v>10</v>
      </c>
      <c r="U432" s="3" t="s">
        <v>11</v>
      </c>
      <c r="V432" s="3" t="s">
        <v>27</v>
      </c>
      <c r="W432" s="7">
        <f t="shared" si="6"/>
        <v>60000</v>
      </c>
      <c r="X432" s="3" t="s">
        <v>57</v>
      </c>
      <c r="Y432" s="3">
        <v>100</v>
      </c>
      <c r="Z432" s="3" t="s">
        <v>57</v>
      </c>
      <c r="AA432" s="3" t="s">
        <v>21</v>
      </c>
      <c r="AB432" s="7">
        <v>1</v>
      </c>
    </row>
    <row r="433" spans="1:28" ht="30" x14ac:dyDescent="0.25">
      <c r="A433" s="3">
        <v>2022</v>
      </c>
      <c r="B433" s="3" t="s">
        <v>10</v>
      </c>
      <c r="C433" s="3" t="s">
        <v>11</v>
      </c>
      <c r="D433" s="3" t="s">
        <v>27</v>
      </c>
      <c r="E433" s="3">
        <v>32974</v>
      </c>
      <c r="F433" s="3" t="s">
        <v>57</v>
      </c>
      <c r="G433" s="3">
        <v>100</v>
      </c>
      <c r="H433" s="3" t="s">
        <v>57</v>
      </c>
      <c r="I433" s="3" t="s">
        <v>21</v>
      </c>
      <c r="J433" s="7">
        <v>1</v>
      </c>
      <c r="L433" s="3">
        <v>2022</v>
      </c>
      <c r="M433" s="3" t="s">
        <v>10</v>
      </c>
      <c r="N433" s="3" t="s">
        <v>27</v>
      </c>
      <c r="O433" s="3">
        <v>32974</v>
      </c>
      <c r="P433" s="7">
        <v>1</v>
      </c>
      <c r="S433" s="3">
        <v>2022</v>
      </c>
      <c r="T433" s="3" t="s">
        <v>10</v>
      </c>
      <c r="U433" s="3" t="s">
        <v>11</v>
      </c>
      <c r="V433" s="3" t="s">
        <v>27</v>
      </c>
      <c r="W433" s="7">
        <f t="shared" si="6"/>
        <v>40000</v>
      </c>
      <c r="X433" s="3" t="s">
        <v>57</v>
      </c>
      <c r="Y433" s="3">
        <v>100</v>
      </c>
      <c r="Z433" s="3" t="s">
        <v>57</v>
      </c>
      <c r="AA433" s="3" t="s">
        <v>21</v>
      </c>
      <c r="AB433" s="7">
        <v>1</v>
      </c>
    </row>
    <row r="434" spans="1:28" ht="30" x14ac:dyDescent="0.25">
      <c r="A434" s="3">
        <v>2022</v>
      </c>
      <c r="B434" s="3" t="s">
        <v>10</v>
      </c>
      <c r="C434" s="3" t="s">
        <v>11</v>
      </c>
      <c r="D434" s="3" t="s">
        <v>37</v>
      </c>
      <c r="E434" s="3">
        <v>87932</v>
      </c>
      <c r="F434" s="3" t="s">
        <v>57</v>
      </c>
      <c r="G434" s="3">
        <v>100</v>
      </c>
      <c r="H434" s="3" t="s">
        <v>57</v>
      </c>
      <c r="I434" s="3" t="s">
        <v>21</v>
      </c>
      <c r="J434" s="7">
        <v>1</v>
      </c>
      <c r="L434" s="3">
        <v>2022</v>
      </c>
      <c r="M434" s="3" t="s">
        <v>10</v>
      </c>
      <c r="N434" s="3" t="s">
        <v>37</v>
      </c>
      <c r="O434" s="3">
        <v>87932</v>
      </c>
      <c r="P434" s="7">
        <v>1</v>
      </c>
      <c r="S434" s="3">
        <v>2022</v>
      </c>
      <c r="T434" s="3" t="s">
        <v>10</v>
      </c>
      <c r="U434" s="3" t="s">
        <v>11</v>
      </c>
      <c r="V434" s="3" t="s">
        <v>37</v>
      </c>
      <c r="W434" s="7">
        <f t="shared" si="6"/>
        <v>100000</v>
      </c>
      <c r="X434" s="3" t="s">
        <v>57</v>
      </c>
      <c r="Y434" s="3">
        <v>100</v>
      </c>
      <c r="Z434" s="3" t="s">
        <v>57</v>
      </c>
      <c r="AA434" s="3" t="s">
        <v>21</v>
      </c>
      <c r="AB434" s="7">
        <v>1</v>
      </c>
    </row>
    <row r="435" spans="1:28" ht="30" x14ac:dyDescent="0.25">
      <c r="A435" s="3">
        <v>2022</v>
      </c>
      <c r="B435" s="3" t="s">
        <v>10</v>
      </c>
      <c r="C435" s="3" t="s">
        <v>11</v>
      </c>
      <c r="D435" s="3" t="s">
        <v>37</v>
      </c>
      <c r="E435" s="3">
        <v>76940</v>
      </c>
      <c r="F435" s="3" t="s">
        <v>57</v>
      </c>
      <c r="G435" s="3">
        <v>100</v>
      </c>
      <c r="H435" s="3" t="s">
        <v>57</v>
      </c>
      <c r="I435" s="3" t="s">
        <v>21</v>
      </c>
      <c r="J435" s="7">
        <v>1</v>
      </c>
      <c r="L435" s="3">
        <v>2022</v>
      </c>
      <c r="M435" s="3" t="s">
        <v>10</v>
      </c>
      <c r="N435" s="3" t="s">
        <v>37</v>
      </c>
      <c r="O435" s="3">
        <v>76940</v>
      </c>
      <c r="P435" s="7">
        <v>1</v>
      </c>
      <c r="S435" s="3">
        <v>2022</v>
      </c>
      <c r="T435" s="3" t="s">
        <v>10</v>
      </c>
      <c r="U435" s="3" t="s">
        <v>11</v>
      </c>
      <c r="V435" s="3" t="s">
        <v>37</v>
      </c>
      <c r="W435" s="7">
        <f t="shared" si="6"/>
        <v>80000</v>
      </c>
      <c r="X435" s="3" t="s">
        <v>57</v>
      </c>
      <c r="Y435" s="3">
        <v>100</v>
      </c>
      <c r="Z435" s="3" t="s">
        <v>57</v>
      </c>
      <c r="AA435" s="3" t="s">
        <v>21</v>
      </c>
      <c r="AB435" s="7">
        <v>1</v>
      </c>
    </row>
    <row r="436" spans="1:28" ht="30" x14ac:dyDescent="0.25">
      <c r="A436" s="3">
        <v>2022</v>
      </c>
      <c r="B436" s="3" t="s">
        <v>10</v>
      </c>
      <c r="C436" s="3" t="s">
        <v>11</v>
      </c>
      <c r="D436" s="3" t="s">
        <v>37</v>
      </c>
      <c r="E436" s="3">
        <v>104702</v>
      </c>
      <c r="F436" s="3" t="s">
        <v>20</v>
      </c>
      <c r="G436" s="3">
        <v>100</v>
      </c>
      <c r="H436" s="3" t="s">
        <v>20</v>
      </c>
      <c r="I436" s="3" t="s">
        <v>21</v>
      </c>
      <c r="J436" s="7">
        <v>1</v>
      </c>
      <c r="L436" s="3">
        <v>2022</v>
      </c>
      <c r="M436" s="3" t="s">
        <v>10</v>
      </c>
      <c r="N436" s="3" t="s">
        <v>37</v>
      </c>
      <c r="O436" s="3">
        <v>104702</v>
      </c>
      <c r="P436" s="7">
        <v>1</v>
      </c>
      <c r="S436" s="3">
        <v>2022</v>
      </c>
      <c r="T436" s="3" t="s">
        <v>10</v>
      </c>
      <c r="U436" s="3" t="s">
        <v>11</v>
      </c>
      <c r="V436" s="3" t="s">
        <v>37</v>
      </c>
      <c r="W436" s="7">
        <f t="shared" si="6"/>
        <v>120000</v>
      </c>
      <c r="X436" s="3" t="s">
        <v>20</v>
      </c>
      <c r="Y436" s="3">
        <v>100</v>
      </c>
      <c r="Z436" s="3" t="s">
        <v>20</v>
      </c>
      <c r="AA436" s="3" t="s">
        <v>21</v>
      </c>
      <c r="AB436" s="7">
        <v>1</v>
      </c>
    </row>
    <row r="437" spans="1:28" ht="30" x14ac:dyDescent="0.25">
      <c r="A437" s="3">
        <v>2022</v>
      </c>
      <c r="B437" s="3" t="s">
        <v>10</v>
      </c>
      <c r="C437" s="3" t="s">
        <v>11</v>
      </c>
      <c r="D437" s="3" t="s">
        <v>37</v>
      </c>
      <c r="E437" s="3">
        <v>91614</v>
      </c>
      <c r="F437" s="3" t="s">
        <v>20</v>
      </c>
      <c r="G437" s="3">
        <v>100</v>
      </c>
      <c r="H437" s="3" t="s">
        <v>20</v>
      </c>
      <c r="I437" s="3" t="s">
        <v>21</v>
      </c>
      <c r="J437" s="7">
        <v>1</v>
      </c>
      <c r="L437" s="3">
        <v>2022</v>
      </c>
      <c r="M437" s="3" t="s">
        <v>10</v>
      </c>
      <c r="N437" s="3" t="s">
        <v>37</v>
      </c>
      <c r="O437" s="3">
        <v>91614</v>
      </c>
      <c r="P437" s="7">
        <v>1</v>
      </c>
      <c r="S437" s="3">
        <v>2022</v>
      </c>
      <c r="T437" s="3" t="s">
        <v>10</v>
      </c>
      <c r="U437" s="3" t="s">
        <v>11</v>
      </c>
      <c r="V437" s="3" t="s">
        <v>37</v>
      </c>
      <c r="W437" s="7">
        <f t="shared" si="6"/>
        <v>100000</v>
      </c>
      <c r="X437" s="3" t="s">
        <v>20</v>
      </c>
      <c r="Y437" s="3">
        <v>100</v>
      </c>
      <c r="Z437" s="3" t="s">
        <v>20</v>
      </c>
      <c r="AA437" s="3" t="s">
        <v>21</v>
      </c>
      <c r="AB437" s="7">
        <v>1</v>
      </c>
    </row>
    <row r="438" spans="1:28" ht="30" x14ac:dyDescent="0.25">
      <c r="A438" s="3">
        <v>2022</v>
      </c>
      <c r="B438" s="3" t="s">
        <v>10</v>
      </c>
      <c r="C438" s="3" t="s">
        <v>11</v>
      </c>
      <c r="D438" s="3" t="s">
        <v>37</v>
      </c>
      <c r="E438" s="3">
        <v>65949</v>
      </c>
      <c r="F438" s="3" t="s">
        <v>57</v>
      </c>
      <c r="G438" s="3">
        <v>100</v>
      </c>
      <c r="H438" s="3" t="s">
        <v>57</v>
      </c>
      <c r="I438" s="3" t="s">
        <v>21</v>
      </c>
      <c r="J438" s="7">
        <v>1</v>
      </c>
      <c r="L438" s="3">
        <v>2022</v>
      </c>
      <c r="M438" s="3" t="s">
        <v>10</v>
      </c>
      <c r="N438" s="3" t="s">
        <v>37</v>
      </c>
      <c r="O438" s="3">
        <v>65949</v>
      </c>
      <c r="P438" s="7">
        <v>1</v>
      </c>
      <c r="S438" s="3">
        <v>2022</v>
      </c>
      <c r="T438" s="3" t="s">
        <v>10</v>
      </c>
      <c r="U438" s="3" t="s">
        <v>11</v>
      </c>
      <c r="V438" s="3" t="s">
        <v>37</v>
      </c>
      <c r="W438" s="7">
        <f t="shared" si="6"/>
        <v>80000</v>
      </c>
      <c r="X438" s="3" t="s">
        <v>57</v>
      </c>
      <c r="Y438" s="3">
        <v>100</v>
      </c>
      <c r="Z438" s="3" t="s">
        <v>57</v>
      </c>
      <c r="AA438" s="3" t="s">
        <v>21</v>
      </c>
      <c r="AB438" s="7">
        <v>1</v>
      </c>
    </row>
    <row r="439" spans="1:28" ht="30" x14ac:dyDescent="0.25">
      <c r="A439" s="3">
        <v>2022</v>
      </c>
      <c r="B439" s="3" t="s">
        <v>10</v>
      </c>
      <c r="C439" s="3" t="s">
        <v>11</v>
      </c>
      <c r="D439" s="3" t="s">
        <v>37</v>
      </c>
      <c r="E439" s="3">
        <v>87932</v>
      </c>
      <c r="F439" s="3" t="s">
        <v>42</v>
      </c>
      <c r="G439" s="3">
        <v>100</v>
      </c>
      <c r="H439" s="3" t="s">
        <v>42</v>
      </c>
      <c r="I439" s="3" t="s">
        <v>21</v>
      </c>
      <c r="J439" s="7">
        <v>1</v>
      </c>
      <c r="L439" s="3">
        <v>2022</v>
      </c>
      <c r="M439" s="3" t="s">
        <v>10</v>
      </c>
      <c r="N439" s="3" t="s">
        <v>37</v>
      </c>
      <c r="O439" s="3">
        <v>87932</v>
      </c>
      <c r="P439" s="7">
        <v>1</v>
      </c>
      <c r="S439" s="3">
        <v>2022</v>
      </c>
      <c r="T439" s="3" t="s">
        <v>10</v>
      </c>
      <c r="U439" s="3" t="s">
        <v>11</v>
      </c>
      <c r="V439" s="3" t="s">
        <v>37</v>
      </c>
      <c r="W439" s="7">
        <f t="shared" si="6"/>
        <v>100000</v>
      </c>
      <c r="X439" s="3" t="s">
        <v>42</v>
      </c>
      <c r="Y439" s="3">
        <v>100</v>
      </c>
      <c r="Z439" s="3" t="s">
        <v>42</v>
      </c>
      <c r="AA439" s="3" t="s">
        <v>21</v>
      </c>
      <c r="AB439" s="7">
        <v>1</v>
      </c>
    </row>
    <row r="440" spans="1:28" ht="45" x14ac:dyDescent="0.25">
      <c r="A440" s="3">
        <v>2022</v>
      </c>
      <c r="B440" s="3" t="s">
        <v>15</v>
      </c>
      <c r="C440" s="3" t="s">
        <v>11</v>
      </c>
      <c r="D440" s="3" t="s">
        <v>24</v>
      </c>
      <c r="E440" s="3">
        <v>189650</v>
      </c>
      <c r="F440" s="3" t="s">
        <v>25</v>
      </c>
      <c r="G440" s="3">
        <v>0</v>
      </c>
      <c r="H440" s="3" t="s">
        <v>25</v>
      </c>
      <c r="I440" s="3" t="s">
        <v>21</v>
      </c>
      <c r="J440" s="7">
        <v>1</v>
      </c>
      <c r="L440" s="3">
        <v>2022</v>
      </c>
      <c r="M440" s="3" t="s">
        <v>15</v>
      </c>
      <c r="N440" s="3" t="s">
        <v>24</v>
      </c>
      <c r="O440" s="3">
        <v>189650</v>
      </c>
      <c r="P440" s="7">
        <v>1</v>
      </c>
      <c r="S440" s="3">
        <v>2022</v>
      </c>
      <c r="T440" s="3" t="s">
        <v>15</v>
      </c>
      <c r="U440" s="3" t="s">
        <v>11</v>
      </c>
      <c r="V440" s="3" t="s">
        <v>24</v>
      </c>
      <c r="W440" s="7">
        <f t="shared" si="6"/>
        <v>200000</v>
      </c>
      <c r="X440" s="3" t="s">
        <v>25</v>
      </c>
      <c r="Y440" s="3">
        <v>0</v>
      </c>
      <c r="Z440" s="3" t="s">
        <v>25</v>
      </c>
      <c r="AA440" s="3" t="s">
        <v>21</v>
      </c>
      <c r="AB440" s="7">
        <v>1</v>
      </c>
    </row>
    <row r="441" spans="1:28" ht="45" x14ac:dyDescent="0.25">
      <c r="A441" s="3">
        <v>2022</v>
      </c>
      <c r="B441" s="3" t="s">
        <v>15</v>
      </c>
      <c r="C441" s="3" t="s">
        <v>11</v>
      </c>
      <c r="D441" s="3" t="s">
        <v>24</v>
      </c>
      <c r="E441" s="3">
        <v>164996</v>
      </c>
      <c r="F441" s="3" t="s">
        <v>25</v>
      </c>
      <c r="G441" s="3">
        <v>0</v>
      </c>
      <c r="H441" s="3" t="s">
        <v>25</v>
      </c>
      <c r="I441" s="3" t="s">
        <v>21</v>
      </c>
      <c r="J441" s="7">
        <v>1</v>
      </c>
      <c r="L441" s="3">
        <v>2022</v>
      </c>
      <c r="M441" s="3" t="s">
        <v>15</v>
      </c>
      <c r="N441" s="3" t="s">
        <v>24</v>
      </c>
      <c r="O441" s="3">
        <v>164996</v>
      </c>
      <c r="P441" s="7">
        <v>1</v>
      </c>
      <c r="S441" s="3">
        <v>2022</v>
      </c>
      <c r="T441" s="3" t="s">
        <v>15</v>
      </c>
      <c r="U441" s="3" t="s">
        <v>11</v>
      </c>
      <c r="V441" s="3" t="s">
        <v>24</v>
      </c>
      <c r="W441" s="7">
        <f t="shared" si="6"/>
        <v>180000</v>
      </c>
      <c r="X441" s="3" t="s">
        <v>25</v>
      </c>
      <c r="Y441" s="3">
        <v>0</v>
      </c>
      <c r="Z441" s="3" t="s">
        <v>25</v>
      </c>
      <c r="AA441" s="3" t="s">
        <v>21</v>
      </c>
      <c r="AB441" s="7">
        <v>1</v>
      </c>
    </row>
    <row r="442" spans="1:28" ht="30" x14ac:dyDescent="0.25">
      <c r="A442" s="3">
        <v>2022</v>
      </c>
      <c r="B442" s="3" t="s">
        <v>10</v>
      </c>
      <c r="C442" s="3" t="s">
        <v>11</v>
      </c>
      <c r="D442" s="3" t="s">
        <v>27</v>
      </c>
      <c r="E442" s="3">
        <v>43966</v>
      </c>
      <c r="F442" s="3" t="s">
        <v>42</v>
      </c>
      <c r="G442" s="3">
        <v>100</v>
      </c>
      <c r="H442" s="3" t="s">
        <v>42</v>
      </c>
      <c r="I442" s="3" t="s">
        <v>21</v>
      </c>
      <c r="J442" s="7">
        <v>1</v>
      </c>
      <c r="L442" s="3">
        <v>2022</v>
      </c>
      <c r="M442" s="3" t="s">
        <v>10</v>
      </c>
      <c r="N442" s="3" t="s">
        <v>27</v>
      </c>
      <c r="O442" s="3">
        <v>43966</v>
      </c>
      <c r="P442" s="7">
        <v>1</v>
      </c>
      <c r="S442" s="3">
        <v>2022</v>
      </c>
      <c r="T442" s="3" t="s">
        <v>10</v>
      </c>
      <c r="U442" s="3" t="s">
        <v>11</v>
      </c>
      <c r="V442" s="3" t="s">
        <v>27</v>
      </c>
      <c r="W442" s="7">
        <f t="shared" si="6"/>
        <v>60000</v>
      </c>
      <c r="X442" s="3" t="s">
        <v>42</v>
      </c>
      <c r="Y442" s="3">
        <v>100</v>
      </c>
      <c r="Z442" s="3" t="s">
        <v>42</v>
      </c>
      <c r="AA442" s="3" t="s">
        <v>21</v>
      </c>
      <c r="AB442" s="7">
        <v>1</v>
      </c>
    </row>
    <row r="443" spans="1:28" ht="30" x14ac:dyDescent="0.25">
      <c r="A443" s="3">
        <v>2022</v>
      </c>
      <c r="B443" s="3" t="s">
        <v>10</v>
      </c>
      <c r="C443" s="3" t="s">
        <v>11</v>
      </c>
      <c r="D443" s="3" t="s">
        <v>27</v>
      </c>
      <c r="E443" s="3">
        <v>32974</v>
      </c>
      <c r="F443" s="3" t="s">
        <v>42</v>
      </c>
      <c r="G443" s="3">
        <v>100</v>
      </c>
      <c r="H443" s="3" t="s">
        <v>42</v>
      </c>
      <c r="I443" s="3" t="s">
        <v>21</v>
      </c>
      <c r="J443" s="7">
        <v>1</v>
      </c>
      <c r="L443" s="3">
        <v>2022</v>
      </c>
      <c r="M443" s="3" t="s">
        <v>10</v>
      </c>
      <c r="N443" s="3" t="s">
        <v>27</v>
      </c>
      <c r="O443" s="3">
        <v>32974</v>
      </c>
      <c r="P443" s="7">
        <v>1</v>
      </c>
      <c r="S443" s="3">
        <v>2022</v>
      </c>
      <c r="T443" s="3" t="s">
        <v>10</v>
      </c>
      <c r="U443" s="3" t="s">
        <v>11</v>
      </c>
      <c r="V443" s="3" t="s">
        <v>27</v>
      </c>
      <c r="W443" s="7">
        <f t="shared" si="6"/>
        <v>40000</v>
      </c>
      <c r="X443" s="3" t="s">
        <v>42</v>
      </c>
      <c r="Y443" s="3">
        <v>100</v>
      </c>
      <c r="Z443" s="3" t="s">
        <v>42</v>
      </c>
      <c r="AA443" s="3" t="s">
        <v>21</v>
      </c>
      <c r="AB443" s="7">
        <v>1</v>
      </c>
    </row>
    <row r="444" spans="1:28" ht="30" x14ac:dyDescent="0.25">
      <c r="A444" s="3">
        <v>2022</v>
      </c>
      <c r="B444" s="3" t="s">
        <v>10</v>
      </c>
      <c r="C444" s="3" t="s">
        <v>11</v>
      </c>
      <c r="D444" s="3" t="s">
        <v>37</v>
      </c>
      <c r="E444" s="3">
        <v>98158</v>
      </c>
      <c r="F444" s="3" t="s">
        <v>20</v>
      </c>
      <c r="G444" s="3">
        <v>100</v>
      </c>
      <c r="H444" s="3" t="s">
        <v>20</v>
      </c>
      <c r="I444" s="3" t="s">
        <v>21</v>
      </c>
      <c r="J444" s="7">
        <v>1</v>
      </c>
      <c r="L444" s="3">
        <v>2022</v>
      </c>
      <c r="M444" s="3" t="s">
        <v>10</v>
      </c>
      <c r="N444" s="3" t="s">
        <v>37</v>
      </c>
      <c r="O444" s="3">
        <v>98158</v>
      </c>
      <c r="P444" s="7">
        <v>1</v>
      </c>
      <c r="S444" s="3">
        <v>2022</v>
      </c>
      <c r="T444" s="3" t="s">
        <v>10</v>
      </c>
      <c r="U444" s="3" t="s">
        <v>11</v>
      </c>
      <c r="V444" s="3" t="s">
        <v>37</v>
      </c>
      <c r="W444" s="7">
        <f t="shared" si="6"/>
        <v>100000</v>
      </c>
      <c r="X444" s="3" t="s">
        <v>20</v>
      </c>
      <c r="Y444" s="3">
        <v>100</v>
      </c>
      <c r="Z444" s="3" t="s">
        <v>20</v>
      </c>
      <c r="AA444" s="3" t="s">
        <v>21</v>
      </c>
      <c r="AB444" s="7">
        <v>1</v>
      </c>
    </row>
    <row r="445" spans="1:28" ht="30" x14ac:dyDescent="0.25">
      <c r="A445" s="3">
        <v>2022</v>
      </c>
      <c r="B445" s="3" t="s">
        <v>10</v>
      </c>
      <c r="C445" s="3" t="s">
        <v>11</v>
      </c>
      <c r="D445" s="3" t="s">
        <v>37</v>
      </c>
      <c r="E445" s="3">
        <v>78526</v>
      </c>
      <c r="F445" s="3" t="s">
        <v>20</v>
      </c>
      <c r="G445" s="3">
        <v>100</v>
      </c>
      <c r="H445" s="3" t="s">
        <v>20</v>
      </c>
      <c r="I445" s="3" t="s">
        <v>21</v>
      </c>
      <c r="J445" s="7">
        <v>1</v>
      </c>
      <c r="L445" s="3">
        <v>2022</v>
      </c>
      <c r="M445" s="3" t="s">
        <v>10</v>
      </c>
      <c r="N445" s="3" t="s">
        <v>37</v>
      </c>
      <c r="O445" s="3">
        <v>78526</v>
      </c>
      <c r="P445" s="7">
        <v>1</v>
      </c>
      <c r="S445" s="3">
        <v>2022</v>
      </c>
      <c r="T445" s="3" t="s">
        <v>10</v>
      </c>
      <c r="U445" s="3" t="s">
        <v>11</v>
      </c>
      <c r="V445" s="3" t="s">
        <v>37</v>
      </c>
      <c r="W445" s="7">
        <f t="shared" si="6"/>
        <v>80000</v>
      </c>
      <c r="X445" s="3" t="s">
        <v>20</v>
      </c>
      <c r="Y445" s="3">
        <v>100</v>
      </c>
      <c r="Z445" s="3" t="s">
        <v>20</v>
      </c>
      <c r="AA445" s="3" t="s">
        <v>21</v>
      </c>
      <c r="AB445" s="7">
        <v>1</v>
      </c>
    </row>
    <row r="446" spans="1:28" ht="30" x14ac:dyDescent="0.25">
      <c r="A446" s="3">
        <v>2022</v>
      </c>
      <c r="B446" s="3" t="s">
        <v>15</v>
      </c>
      <c r="C446" s="3" t="s">
        <v>11</v>
      </c>
      <c r="D446" s="3" t="s">
        <v>12</v>
      </c>
      <c r="E446" s="3">
        <v>215300</v>
      </c>
      <c r="F446" s="3" t="s">
        <v>25</v>
      </c>
      <c r="G446" s="3">
        <v>0</v>
      </c>
      <c r="H446" s="3" t="s">
        <v>25</v>
      </c>
      <c r="I446" s="3" t="s">
        <v>14</v>
      </c>
      <c r="J446" s="7">
        <v>1</v>
      </c>
      <c r="L446" s="3">
        <v>2022</v>
      </c>
      <c r="M446" s="3" t="s">
        <v>15</v>
      </c>
      <c r="N446" s="3" t="s">
        <v>12</v>
      </c>
      <c r="O446" s="3">
        <v>215300</v>
      </c>
      <c r="P446" s="7">
        <v>1</v>
      </c>
      <c r="S446" s="3">
        <v>2022</v>
      </c>
      <c r="T446" s="3" t="s">
        <v>15</v>
      </c>
      <c r="U446" s="3" t="s">
        <v>11</v>
      </c>
      <c r="V446" s="3" t="s">
        <v>12</v>
      </c>
      <c r="W446" s="7">
        <f t="shared" si="6"/>
        <v>220000</v>
      </c>
      <c r="X446" s="3" t="s">
        <v>25</v>
      </c>
      <c r="Y446" s="3">
        <v>0</v>
      </c>
      <c r="Z446" s="3" t="s">
        <v>25</v>
      </c>
      <c r="AA446" s="3" t="s">
        <v>14</v>
      </c>
      <c r="AB446" s="7">
        <v>1</v>
      </c>
    </row>
    <row r="447" spans="1:28" ht="30" x14ac:dyDescent="0.25">
      <c r="A447" s="3">
        <v>2022</v>
      </c>
      <c r="B447" s="3" t="s">
        <v>10</v>
      </c>
      <c r="C447" s="3" t="s">
        <v>11</v>
      </c>
      <c r="D447" s="3" t="s">
        <v>37</v>
      </c>
      <c r="E447" s="3">
        <v>76940</v>
      </c>
      <c r="F447" s="3" t="s">
        <v>42</v>
      </c>
      <c r="G447" s="3">
        <v>100</v>
      </c>
      <c r="H447" s="3" t="s">
        <v>42</v>
      </c>
      <c r="I447" s="3" t="s">
        <v>21</v>
      </c>
      <c r="J447" s="7">
        <v>1</v>
      </c>
      <c r="L447" s="3">
        <v>2022</v>
      </c>
      <c r="M447" s="3" t="s">
        <v>10</v>
      </c>
      <c r="N447" s="3" t="s">
        <v>37</v>
      </c>
      <c r="O447" s="3">
        <v>76940</v>
      </c>
      <c r="P447" s="7">
        <v>1</v>
      </c>
      <c r="S447" s="3">
        <v>2022</v>
      </c>
      <c r="T447" s="3" t="s">
        <v>10</v>
      </c>
      <c r="U447" s="3" t="s">
        <v>11</v>
      </c>
      <c r="V447" s="3" t="s">
        <v>37</v>
      </c>
      <c r="W447" s="7">
        <f t="shared" si="6"/>
        <v>80000</v>
      </c>
      <c r="X447" s="3" t="s">
        <v>42</v>
      </c>
      <c r="Y447" s="3">
        <v>100</v>
      </c>
      <c r="Z447" s="3" t="s">
        <v>42</v>
      </c>
      <c r="AA447" s="3" t="s">
        <v>21</v>
      </c>
      <c r="AB447" s="7">
        <v>1</v>
      </c>
    </row>
    <row r="448" spans="1:28" ht="30" x14ac:dyDescent="0.25">
      <c r="A448" s="3">
        <v>2022</v>
      </c>
      <c r="B448" s="3" t="s">
        <v>15</v>
      </c>
      <c r="C448" s="3" t="s">
        <v>11</v>
      </c>
      <c r="D448" s="3" t="s">
        <v>37</v>
      </c>
      <c r="E448" s="3">
        <v>209100</v>
      </c>
      <c r="F448" s="3" t="s">
        <v>25</v>
      </c>
      <c r="G448" s="3">
        <v>100</v>
      </c>
      <c r="H448" s="3" t="s">
        <v>25</v>
      </c>
      <c r="I448" s="3" t="s">
        <v>14</v>
      </c>
      <c r="J448" s="7">
        <v>1</v>
      </c>
      <c r="L448" s="3">
        <v>2022</v>
      </c>
      <c r="M448" s="3" t="s">
        <v>15</v>
      </c>
      <c r="N448" s="3" t="s">
        <v>37</v>
      </c>
      <c r="O448" s="3">
        <v>209100</v>
      </c>
      <c r="P448" s="7">
        <v>1</v>
      </c>
      <c r="S448" s="3">
        <v>2022</v>
      </c>
      <c r="T448" s="3" t="s">
        <v>15</v>
      </c>
      <c r="U448" s="3" t="s">
        <v>11</v>
      </c>
      <c r="V448" s="3" t="s">
        <v>37</v>
      </c>
      <c r="W448" s="7">
        <f t="shared" si="6"/>
        <v>220000</v>
      </c>
      <c r="X448" s="3" t="s">
        <v>25</v>
      </c>
      <c r="Y448" s="3">
        <v>100</v>
      </c>
      <c r="Z448" s="3" t="s">
        <v>25</v>
      </c>
      <c r="AA448" s="3" t="s">
        <v>14</v>
      </c>
      <c r="AB448" s="7">
        <v>1</v>
      </c>
    </row>
    <row r="449" spans="1:28" ht="30" x14ac:dyDescent="0.25">
      <c r="A449" s="3">
        <v>2022</v>
      </c>
      <c r="B449" s="3" t="s">
        <v>15</v>
      </c>
      <c r="C449" s="3" t="s">
        <v>11</v>
      </c>
      <c r="D449" s="3" t="s">
        <v>37</v>
      </c>
      <c r="E449" s="3">
        <v>154600</v>
      </c>
      <c r="F449" s="3" t="s">
        <v>25</v>
      </c>
      <c r="G449" s="3">
        <v>100</v>
      </c>
      <c r="H449" s="3" t="s">
        <v>25</v>
      </c>
      <c r="I449" s="3" t="s">
        <v>14</v>
      </c>
      <c r="J449" s="7">
        <v>1</v>
      </c>
      <c r="L449" s="3">
        <v>2022</v>
      </c>
      <c r="M449" s="3" t="s">
        <v>15</v>
      </c>
      <c r="N449" s="3" t="s">
        <v>37</v>
      </c>
      <c r="O449" s="3">
        <v>154600</v>
      </c>
      <c r="P449" s="7">
        <v>1</v>
      </c>
      <c r="S449" s="3">
        <v>2022</v>
      </c>
      <c r="T449" s="3" t="s">
        <v>15</v>
      </c>
      <c r="U449" s="3" t="s">
        <v>11</v>
      </c>
      <c r="V449" s="3" t="s">
        <v>37</v>
      </c>
      <c r="W449" s="7">
        <f t="shared" si="6"/>
        <v>160000</v>
      </c>
      <c r="X449" s="3" t="s">
        <v>25</v>
      </c>
      <c r="Y449" s="3">
        <v>100</v>
      </c>
      <c r="Z449" s="3" t="s">
        <v>25</v>
      </c>
      <c r="AA449" s="3" t="s">
        <v>14</v>
      </c>
      <c r="AB449" s="7">
        <v>1</v>
      </c>
    </row>
    <row r="450" spans="1:28" ht="30" x14ac:dyDescent="0.25">
      <c r="A450" s="3">
        <v>2022</v>
      </c>
      <c r="B450" s="3" t="s">
        <v>15</v>
      </c>
      <c r="C450" s="3" t="s">
        <v>11</v>
      </c>
      <c r="D450" s="3" t="s">
        <v>37</v>
      </c>
      <c r="E450" s="3">
        <v>180000</v>
      </c>
      <c r="F450" s="3" t="s">
        <v>25</v>
      </c>
      <c r="G450" s="3">
        <v>100</v>
      </c>
      <c r="H450" s="3" t="s">
        <v>25</v>
      </c>
      <c r="I450" s="3" t="s">
        <v>21</v>
      </c>
      <c r="J450" s="7">
        <v>1</v>
      </c>
      <c r="L450" s="3">
        <v>2022</v>
      </c>
      <c r="M450" s="3" t="s">
        <v>15</v>
      </c>
      <c r="N450" s="3" t="s">
        <v>37</v>
      </c>
      <c r="O450" s="3">
        <v>180000</v>
      </c>
      <c r="P450" s="7">
        <v>1</v>
      </c>
      <c r="S450" s="3">
        <v>2022</v>
      </c>
      <c r="T450" s="3" t="s">
        <v>15</v>
      </c>
      <c r="U450" s="3" t="s">
        <v>11</v>
      </c>
      <c r="V450" s="3" t="s">
        <v>37</v>
      </c>
      <c r="W450" s="7">
        <f t="shared" ref="W450:W513" si="7">CEILING(E450,20000)</f>
        <v>180000</v>
      </c>
      <c r="X450" s="3" t="s">
        <v>25</v>
      </c>
      <c r="Y450" s="3">
        <v>100</v>
      </c>
      <c r="Z450" s="3" t="s">
        <v>25</v>
      </c>
      <c r="AA450" s="3" t="s">
        <v>21</v>
      </c>
      <c r="AB450" s="7">
        <v>1</v>
      </c>
    </row>
    <row r="451" spans="1:28" ht="45" x14ac:dyDescent="0.25">
      <c r="A451" s="3">
        <v>2022</v>
      </c>
      <c r="B451" s="3" t="s">
        <v>26</v>
      </c>
      <c r="C451" s="3" t="s">
        <v>11</v>
      </c>
      <c r="D451" s="3" t="s">
        <v>24</v>
      </c>
      <c r="E451" s="3">
        <v>21983</v>
      </c>
      <c r="F451" s="3" t="s">
        <v>40</v>
      </c>
      <c r="G451" s="3">
        <v>100</v>
      </c>
      <c r="H451" s="3" t="s">
        <v>40</v>
      </c>
      <c r="I451" s="3" t="s">
        <v>14</v>
      </c>
      <c r="J451" s="7">
        <v>1</v>
      </c>
      <c r="L451" s="3">
        <v>2022</v>
      </c>
      <c r="M451" s="3" t="s">
        <v>26</v>
      </c>
      <c r="N451" s="3" t="s">
        <v>24</v>
      </c>
      <c r="O451" s="3">
        <v>21983</v>
      </c>
      <c r="P451" s="7">
        <v>1</v>
      </c>
      <c r="S451" s="3">
        <v>2022</v>
      </c>
      <c r="T451" s="3" t="s">
        <v>26</v>
      </c>
      <c r="U451" s="3" t="s">
        <v>11</v>
      </c>
      <c r="V451" s="3" t="s">
        <v>24</v>
      </c>
      <c r="W451" s="7">
        <f t="shared" si="7"/>
        <v>40000</v>
      </c>
      <c r="X451" s="3" t="s">
        <v>40</v>
      </c>
      <c r="Y451" s="3">
        <v>100</v>
      </c>
      <c r="Z451" s="3" t="s">
        <v>40</v>
      </c>
      <c r="AA451" s="3" t="s">
        <v>14</v>
      </c>
      <c r="AB451" s="7">
        <v>1</v>
      </c>
    </row>
    <row r="452" spans="1:28" ht="30" x14ac:dyDescent="0.25">
      <c r="A452" s="3">
        <v>2022</v>
      </c>
      <c r="B452" s="3" t="s">
        <v>15</v>
      </c>
      <c r="C452" s="3" t="s">
        <v>11</v>
      </c>
      <c r="D452" s="3" t="s">
        <v>37</v>
      </c>
      <c r="E452" s="3">
        <v>80000</v>
      </c>
      <c r="F452" s="3" t="s">
        <v>25</v>
      </c>
      <c r="G452" s="3">
        <v>100</v>
      </c>
      <c r="H452" s="3" t="s">
        <v>25</v>
      </c>
      <c r="I452" s="3" t="s">
        <v>21</v>
      </c>
      <c r="J452" s="7">
        <v>1</v>
      </c>
      <c r="L452" s="3">
        <v>2022</v>
      </c>
      <c r="M452" s="3" t="s">
        <v>15</v>
      </c>
      <c r="N452" s="3" t="s">
        <v>37</v>
      </c>
      <c r="O452" s="3">
        <v>80000</v>
      </c>
      <c r="P452" s="7">
        <v>1</v>
      </c>
      <c r="S452" s="3">
        <v>2022</v>
      </c>
      <c r="T452" s="3" t="s">
        <v>15</v>
      </c>
      <c r="U452" s="3" t="s">
        <v>11</v>
      </c>
      <c r="V452" s="3" t="s">
        <v>37</v>
      </c>
      <c r="W452" s="7">
        <f t="shared" si="7"/>
        <v>80000</v>
      </c>
      <c r="X452" s="3" t="s">
        <v>25</v>
      </c>
      <c r="Y452" s="3">
        <v>100</v>
      </c>
      <c r="Z452" s="3" t="s">
        <v>25</v>
      </c>
      <c r="AA452" s="3" t="s">
        <v>21</v>
      </c>
      <c r="AB452" s="7">
        <v>1</v>
      </c>
    </row>
    <row r="453" spans="1:28" ht="60" x14ac:dyDescent="0.25">
      <c r="A453" s="3">
        <v>2022</v>
      </c>
      <c r="B453" s="3" t="s">
        <v>10</v>
      </c>
      <c r="C453" s="3" t="s">
        <v>11</v>
      </c>
      <c r="D453" s="3" t="s">
        <v>84</v>
      </c>
      <c r="E453" s="3">
        <v>78791</v>
      </c>
      <c r="F453" s="3" t="s">
        <v>52</v>
      </c>
      <c r="G453" s="3">
        <v>100</v>
      </c>
      <c r="H453" s="3" t="s">
        <v>52</v>
      </c>
      <c r="I453" s="3" t="s">
        <v>21</v>
      </c>
      <c r="J453" s="7">
        <v>1</v>
      </c>
      <c r="L453" s="3">
        <v>2022</v>
      </c>
      <c r="M453" s="3" t="s">
        <v>10</v>
      </c>
      <c r="N453" s="3" t="s">
        <v>84</v>
      </c>
      <c r="O453" s="3">
        <v>78791</v>
      </c>
      <c r="P453" s="7">
        <v>1</v>
      </c>
      <c r="S453" s="3">
        <v>2022</v>
      </c>
      <c r="T453" s="3" t="s">
        <v>10</v>
      </c>
      <c r="U453" s="3" t="s">
        <v>11</v>
      </c>
      <c r="V453" s="3" t="s">
        <v>84</v>
      </c>
      <c r="W453" s="7">
        <f t="shared" si="7"/>
        <v>80000</v>
      </c>
      <c r="X453" s="3" t="s">
        <v>52</v>
      </c>
      <c r="Y453" s="3">
        <v>100</v>
      </c>
      <c r="Z453" s="3" t="s">
        <v>52</v>
      </c>
      <c r="AA453" s="3" t="s">
        <v>21</v>
      </c>
      <c r="AB453" s="7">
        <v>1</v>
      </c>
    </row>
    <row r="454" spans="1:28" ht="45" x14ac:dyDescent="0.25">
      <c r="A454" s="3">
        <v>2022</v>
      </c>
      <c r="B454" s="3" t="s">
        <v>45</v>
      </c>
      <c r="C454" s="3" t="s">
        <v>11</v>
      </c>
      <c r="D454" s="3" t="s">
        <v>46</v>
      </c>
      <c r="E454" s="3">
        <v>196979</v>
      </c>
      <c r="F454" s="3" t="s">
        <v>52</v>
      </c>
      <c r="G454" s="3">
        <v>50</v>
      </c>
      <c r="H454" s="3" t="s">
        <v>52</v>
      </c>
      <c r="I454" s="3" t="s">
        <v>14</v>
      </c>
      <c r="J454" s="7">
        <v>1</v>
      </c>
      <c r="L454" s="3">
        <v>2022</v>
      </c>
      <c r="M454" s="3" t="s">
        <v>45</v>
      </c>
      <c r="N454" s="3" t="s">
        <v>46</v>
      </c>
      <c r="O454" s="3">
        <v>196979</v>
      </c>
      <c r="P454" s="7">
        <v>1</v>
      </c>
      <c r="S454" s="3">
        <v>2022</v>
      </c>
      <c r="T454" s="3" t="s">
        <v>45</v>
      </c>
      <c r="U454" s="3" t="s">
        <v>11</v>
      </c>
      <c r="V454" s="3" t="s">
        <v>46</v>
      </c>
      <c r="W454" s="7">
        <f t="shared" si="7"/>
        <v>200000</v>
      </c>
      <c r="X454" s="3" t="s">
        <v>52</v>
      </c>
      <c r="Y454" s="3">
        <v>50</v>
      </c>
      <c r="Z454" s="3" t="s">
        <v>52</v>
      </c>
      <c r="AA454" s="3" t="s">
        <v>14</v>
      </c>
      <c r="AB454" s="7">
        <v>1</v>
      </c>
    </row>
    <row r="455" spans="1:28" ht="45" x14ac:dyDescent="0.25">
      <c r="A455" s="3">
        <v>2022</v>
      </c>
      <c r="B455" s="3" t="s">
        <v>10</v>
      </c>
      <c r="C455" s="3" t="s">
        <v>11</v>
      </c>
      <c r="D455" s="3" t="s">
        <v>24</v>
      </c>
      <c r="E455" s="3">
        <v>120000</v>
      </c>
      <c r="F455" s="3" t="s">
        <v>25</v>
      </c>
      <c r="G455" s="3">
        <v>100</v>
      </c>
      <c r="H455" s="3" t="s">
        <v>25</v>
      </c>
      <c r="I455" s="3" t="s">
        <v>18</v>
      </c>
      <c r="J455" s="7">
        <v>1</v>
      </c>
      <c r="L455" s="3">
        <v>2022</v>
      </c>
      <c r="M455" s="3" t="s">
        <v>10</v>
      </c>
      <c r="N455" s="3" t="s">
        <v>24</v>
      </c>
      <c r="O455" s="3">
        <v>120000</v>
      </c>
      <c r="P455" s="7">
        <v>1</v>
      </c>
      <c r="S455" s="3">
        <v>2022</v>
      </c>
      <c r="T455" s="3" t="s">
        <v>10</v>
      </c>
      <c r="U455" s="3" t="s">
        <v>11</v>
      </c>
      <c r="V455" s="3" t="s">
        <v>24</v>
      </c>
      <c r="W455" s="7">
        <f t="shared" si="7"/>
        <v>120000</v>
      </c>
      <c r="X455" s="3" t="s">
        <v>25</v>
      </c>
      <c r="Y455" s="3">
        <v>100</v>
      </c>
      <c r="Z455" s="3" t="s">
        <v>25</v>
      </c>
      <c r="AA455" s="3" t="s">
        <v>18</v>
      </c>
      <c r="AB455" s="7">
        <v>1</v>
      </c>
    </row>
    <row r="456" spans="1:28" ht="45" x14ac:dyDescent="0.25">
      <c r="A456" s="3">
        <v>2022</v>
      </c>
      <c r="B456" s="3" t="s">
        <v>26</v>
      </c>
      <c r="C456" s="3" t="s">
        <v>11</v>
      </c>
      <c r="D456" s="3" t="s">
        <v>62</v>
      </c>
      <c r="E456" s="3">
        <v>125000</v>
      </c>
      <c r="F456" s="3" t="s">
        <v>25</v>
      </c>
      <c r="G456" s="3">
        <v>0</v>
      </c>
      <c r="H456" s="3" t="s">
        <v>25</v>
      </c>
      <c r="I456" s="3" t="s">
        <v>21</v>
      </c>
      <c r="J456" s="7">
        <v>1</v>
      </c>
      <c r="L456" s="3">
        <v>2022</v>
      </c>
      <c r="M456" s="3" t="s">
        <v>26</v>
      </c>
      <c r="N456" s="3" t="s">
        <v>62</v>
      </c>
      <c r="O456" s="3">
        <v>125000</v>
      </c>
      <c r="P456" s="7">
        <v>1</v>
      </c>
      <c r="S456" s="3">
        <v>2022</v>
      </c>
      <c r="T456" s="3" t="s">
        <v>26</v>
      </c>
      <c r="U456" s="3" t="s">
        <v>11</v>
      </c>
      <c r="V456" s="3" t="s">
        <v>62</v>
      </c>
      <c r="W456" s="7">
        <f t="shared" si="7"/>
        <v>140000</v>
      </c>
      <c r="X456" s="3" t="s">
        <v>25</v>
      </c>
      <c r="Y456" s="3">
        <v>0</v>
      </c>
      <c r="Z456" s="3" t="s">
        <v>25</v>
      </c>
      <c r="AA456" s="3" t="s">
        <v>21</v>
      </c>
      <c r="AB456" s="7">
        <v>1</v>
      </c>
    </row>
    <row r="457" spans="1:28" ht="30" x14ac:dyDescent="0.25">
      <c r="A457" s="3">
        <v>2022</v>
      </c>
      <c r="B457" s="3" t="s">
        <v>10</v>
      </c>
      <c r="C457" s="3" t="s">
        <v>11</v>
      </c>
      <c r="D457" s="3" t="s">
        <v>118</v>
      </c>
      <c r="E457" s="3">
        <v>37236</v>
      </c>
      <c r="F457" s="3" t="s">
        <v>25</v>
      </c>
      <c r="G457" s="3">
        <v>50</v>
      </c>
      <c r="H457" s="3" t="s">
        <v>25</v>
      </c>
      <c r="I457" s="3" t="s">
        <v>14</v>
      </c>
      <c r="J457" s="7">
        <v>1</v>
      </c>
      <c r="L457" s="3">
        <v>2022</v>
      </c>
      <c r="M457" s="3" t="s">
        <v>10</v>
      </c>
      <c r="N457" s="3" t="s">
        <v>118</v>
      </c>
      <c r="O457" s="3">
        <v>37236</v>
      </c>
      <c r="P457" s="7">
        <v>1</v>
      </c>
      <c r="S457" s="3">
        <v>2022</v>
      </c>
      <c r="T457" s="3" t="s">
        <v>10</v>
      </c>
      <c r="U457" s="3" t="s">
        <v>11</v>
      </c>
      <c r="V457" s="3" t="s">
        <v>118</v>
      </c>
      <c r="W457" s="7">
        <f t="shared" si="7"/>
        <v>40000</v>
      </c>
      <c r="X457" s="3" t="s">
        <v>25</v>
      </c>
      <c r="Y457" s="3">
        <v>50</v>
      </c>
      <c r="Z457" s="3" t="s">
        <v>25</v>
      </c>
      <c r="AA457" s="3" t="s">
        <v>14</v>
      </c>
      <c r="AB457" s="7">
        <v>1</v>
      </c>
    </row>
    <row r="458" spans="1:28" ht="30" x14ac:dyDescent="0.25">
      <c r="A458" s="3">
        <v>2022</v>
      </c>
      <c r="B458" s="3" t="s">
        <v>15</v>
      </c>
      <c r="C458" s="3" t="s">
        <v>11</v>
      </c>
      <c r="D458" s="3" t="s">
        <v>37</v>
      </c>
      <c r="E458" s="3">
        <v>105000</v>
      </c>
      <c r="F458" s="3" t="s">
        <v>25</v>
      </c>
      <c r="G458" s="3">
        <v>100</v>
      </c>
      <c r="H458" s="3" t="s">
        <v>25</v>
      </c>
      <c r="I458" s="3" t="s">
        <v>21</v>
      </c>
      <c r="J458" s="7">
        <v>1</v>
      </c>
      <c r="L458" s="3">
        <v>2022</v>
      </c>
      <c r="M458" s="3" t="s">
        <v>15</v>
      </c>
      <c r="N458" s="3" t="s">
        <v>37</v>
      </c>
      <c r="O458" s="3">
        <v>105000</v>
      </c>
      <c r="P458" s="7">
        <v>1</v>
      </c>
      <c r="S458" s="3">
        <v>2022</v>
      </c>
      <c r="T458" s="3" t="s">
        <v>15</v>
      </c>
      <c r="U458" s="3" t="s">
        <v>11</v>
      </c>
      <c r="V458" s="3" t="s">
        <v>37</v>
      </c>
      <c r="W458" s="7">
        <f t="shared" si="7"/>
        <v>120000</v>
      </c>
      <c r="X458" s="3" t="s">
        <v>25</v>
      </c>
      <c r="Y458" s="3">
        <v>100</v>
      </c>
      <c r="Z458" s="3" t="s">
        <v>25</v>
      </c>
      <c r="AA458" s="3" t="s">
        <v>21</v>
      </c>
      <c r="AB458" s="7">
        <v>1</v>
      </c>
    </row>
    <row r="459" spans="1:28" ht="60" x14ac:dyDescent="0.25">
      <c r="A459" s="3">
        <v>2022</v>
      </c>
      <c r="B459" s="3" t="s">
        <v>15</v>
      </c>
      <c r="C459" s="3" t="s">
        <v>11</v>
      </c>
      <c r="D459" s="3" t="s">
        <v>119</v>
      </c>
      <c r="E459" s="3">
        <v>87932</v>
      </c>
      <c r="F459" s="3" t="s">
        <v>13</v>
      </c>
      <c r="G459" s="3">
        <v>0</v>
      </c>
      <c r="H459" s="3" t="s">
        <v>13</v>
      </c>
      <c r="I459" s="3" t="s">
        <v>21</v>
      </c>
      <c r="J459" s="7">
        <v>1</v>
      </c>
      <c r="L459" s="3">
        <v>2022</v>
      </c>
      <c r="M459" s="3" t="s">
        <v>15</v>
      </c>
      <c r="N459" s="3" t="s">
        <v>119</v>
      </c>
      <c r="O459" s="3">
        <v>87932</v>
      </c>
      <c r="P459" s="7">
        <v>1</v>
      </c>
      <c r="S459" s="3">
        <v>2022</v>
      </c>
      <c r="T459" s="3" t="s">
        <v>15</v>
      </c>
      <c r="U459" s="3" t="s">
        <v>11</v>
      </c>
      <c r="V459" s="3" t="s">
        <v>119</v>
      </c>
      <c r="W459" s="7">
        <f t="shared" si="7"/>
        <v>100000</v>
      </c>
      <c r="X459" s="3" t="s">
        <v>13</v>
      </c>
      <c r="Y459" s="3">
        <v>0</v>
      </c>
      <c r="Z459" s="3" t="s">
        <v>13</v>
      </c>
      <c r="AA459" s="3" t="s">
        <v>21</v>
      </c>
      <c r="AB459" s="7">
        <v>1</v>
      </c>
    </row>
    <row r="460" spans="1:28" ht="45" x14ac:dyDescent="0.25">
      <c r="A460" s="3">
        <v>2022</v>
      </c>
      <c r="B460" s="3" t="s">
        <v>10</v>
      </c>
      <c r="C460" s="3" t="s">
        <v>11</v>
      </c>
      <c r="D460" s="3" t="s">
        <v>30</v>
      </c>
      <c r="E460" s="3">
        <v>18442</v>
      </c>
      <c r="F460" s="3" t="s">
        <v>34</v>
      </c>
      <c r="G460" s="3">
        <v>100</v>
      </c>
      <c r="H460" s="3" t="s">
        <v>34</v>
      </c>
      <c r="I460" s="3" t="s">
        <v>21</v>
      </c>
      <c r="J460" s="7">
        <v>1</v>
      </c>
      <c r="L460" s="3">
        <v>2022</v>
      </c>
      <c r="M460" s="3" t="s">
        <v>10</v>
      </c>
      <c r="N460" s="3" t="s">
        <v>30</v>
      </c>
      <c r="O460" s="3">
        <v>18442</v>
      </c>
      <c r="P460" s="7">
        <v>1</v>
      </c>
      <c r="S460" s="3">
        <v>2022</v>
      </c>
      <c r="T460" s="3" t="s">
        <v>10</v>
      </c>
      <c r="U460" s="3" t="s">
        <v>11</v>
      </c>
      <c r="V460" s="3" t="s">
        <v>30</v>
      </c>
      <c r="W460" s="7">
        <f t="shared" si="7"/>
        <v>20000</v>
      </c>
      <c r="X460" s="3" t="s">
        <v>34</v>
      </c>
      <c r="Y460" s="3">
        <v>100</v>
      </c>
      <c r="Z460" s="3" t="s">
        <v>34</v>
      </c>
      <c r="AA460" s="3" t="s">
        <v>21</v>
      </c>
      <c r="AB460" s="7">
        <v>1</v>
      </c>
    </row>
    <row r="461" spans="1:28" ht="30" x14ac:dyDescent="0.25">
      <c r="A461" s="3">
        <v>2022</v>
      </c>
      <c r="B461" s="3" t="s">
        <v>10</v>
      </c>
      <c r="C461" s="3" t="s">
        <v>11</v>
      </c>
      <c r="D461" s="3" t="s">
        <v>12</v>
      </c>
      <c r="E461" s="3">
        <v>31615</v>
      </c>
      <c r="F461" s="3" t="s">
        <v>34</v>
      </c>
      <c r="G461" s="3">
        <v>100</v>
      </c>
      <c r="H461" s="3" t="s">
        <v>34</v>
      </c>
      <c r="I461" s="3" t="s">
        <v>14</v>
      </c>
      <c r="J461" s="7">
        <v>1</v>
      </c>
      <c r="L461" s="3">
        <v>2022</v>
      </c>
      <c r="M461" s="3" t="s">
        <v>10</v>
      </c>
      <c r="N461" s="3" t="s">
        <v>12</v>
      </c>
      <c r="O461" s="3">
        <v>31615</v>
      </c>
      <c r="P461" s="7">
        <v>1</v>
      </c>
      <c r="S461" s="3">
        <v>2022</v>
      </c>
      <c r="T461" s="3" t="s">
        <v>10</v>
      </c>
      <c r="U461" s="3" t="s">
        <v>11</v>
      </c>
      <c r="V461" s="3" t="s">
        <v>12</v>
      </c>
      <c r="W461" s="7">
        <f t="shared" si="7"/>
        <v>40000</v>
      </c>
      <c r="X461" s="3" t="s">
        <v>34</v>
      </c>
      <c r="Y461" s="3">
        <v>100</v>
      </c>
      <c r="Z461" s="3" t="s">
        <v>34</v>
      </c>
      <c r="AA461" s="3" t="s">
        <v>14</v>
      </c>
      <c r="AB461" s="7">
        <v>1</v>
      </c>
    </row>
    <row r="462" spans="1:28" ht="75" x14ac:dyDescent="0.25">
      <c r="A462" s="3">
        <v>2022</v>
      </c>
      <c r="B462" s="3" t="s">
        <v>10</v>
      </c>
      <c r="C462" s="3" t="s">
        <v>11</v>
      </c>
      <c r="D462" s="3" t="s">
        <v>58</v>
      </c>
      <c r="E462" s="3">
        <v>58255</v>
      </c>
      <c r="F462" s="3" t="s">
        <v>40</v>
      </c>
      <c r="G462" s="3">
        <v>50</v>
      </c>
      <c r="H462" s="3" t="s">
        <v>40</v>
      </c>
      <c r="I462" s="3" t="s">
        <v>14</v>
      </c>
      <c r="J462" s="7">
        <v>1</v>
      </c>
      <c r="L462" s="3">
        <v>2022</v>
      </c>
      <c r="M462" s="3" t="s">
        <v>10</v>
      </c>
      <c r="N462" s="3" t="s">
        <v>58</v>
      </c>
      <c r="O462" s="3">
        <v>58255</v>
      </c>
      <c r="P462" s="7">
        <v>1</v>
      </c>
      <c r="S462" s="3">
        <v>2022</v>
      </c>
      <c r="T462" s="3" t="s">
        <v>10</v>
      </c>
      <c r="U462" s="3" t="s">
        <v>11</v>
      </c>
      <c r="V462" s="3" t="s">
        <v>58</v>
      </c>
      <c r="W462" s="7">
        <f t="shared" si="7"/>
        <v>60000</v>
      </c>
      <c r="X462" s="3" t="s">
        <v>40</v>
      </c>
      <c r="Y462" s="3">
        <v>50</v>
      </c>
      <c r="Z462" s="3" t="s">
        <v>40</v>
      </c>
      <c r="AA462" s="3" t="s">
        <v>14</v>
      </c>
      <c r="AB462" s="7">
        <v>1</v>
      </c>
    </row>
    <row r="463" spans="1:28" ht="45" x14ac:dyDescent="0.25">
      <c r="A463" s="3">
        <v>2022</v>
      </c>
      <c r="B463" s="3" t="s">
        <v>26</v>
      </c>
      <c r="C463" s="3" t="s">
        <v>11</v>
      </c>
      <c r="D463" s="3" t="s">
        <v>78</v>
      </c>
      <c r="E463" s="3">
        <v>100000</v>
      </c>
      <c r="F463" s="3" t="s">
        <v>25</v>
      </c>
      <c r="G463" s="3">
        <v>50</v>
      </c>
      <c r="H463" s="3" t="s">
        <v>25</v>
      </c>
      <c r="I463" s="3" t="s">
        <v>14</v>
      </c>
      <c r="J463" s="7">
        <v>1</v>
      </c>
      <c r="L463" s="3">
        <v>2022</v>
      </c>
      <c r="M463" s="3" t="s">
        <v>26</v>
      </c>
      <c r="N463" s="3" t="s">
        <v>78</v>
      </c>
      <c r="O463" s="3">
        <v>100000</v>
      </c>
      <c r="P463" s="7">
        <v>1</v>
      </c>
      <c r="S463" s="3">
        <v>2022</v>
      </c>
      <c r="T463" s="3" t="s">
        <v>26</v>
      </c>
      <c r="U463" s="3" t="s">
        <v>11</v>
      </c>
      <c r="V463" s="3" t="s">
        <v>78</v>
      </c>
      <c r="W463" s="7">
        <f t="shared" si="7"/>
        <v>100000</v>
      </c>
      <c r="X463" s="3" t="s">
        <v>25</v>
      </c>
      <c r="Y463" s="3">
        <v>50</v>
      </c>
      <c r="Z463" s="3" t="s">
        <v>25</v>
      </c>
      <c r="AA463" s="3" t="s">
        <v>14</v>
      </c>
      <c r="AB463" s="7">
        <v>1</v>
      </c>
    </row>
    <row r="464" spans="1:28" ht="30" x14ac:dyDescent="0.25">
      <c r="A464" s="3">
        <v>2022</v>
      </c>
      <c r="B464" s="3" t="s">
        <v>10</v>
      </c>
      <c r="C464" s="3" t="s">
        <v>40</v>
      </c>
      <c r="D464" s="3" t="s">
        <v>37</v>
      </c>
      <c r="E464" s="3">
        <v>54957</v>
      </c>
      <c r="F464" s="3" t="s">
        <v>13</v>
      </c>
      <c r="G464" s="3">
        <v>50</v>
      </c>
      <c r="H464" s="3" t="s">
        <v>13</v>
      </c>
      <c r="I464" s="3" t="s">
        <v>14</v>
      </c>
      <c r="J464" s="7">
        <v>1</v>
      </c>
      <c r="L464" s="3">
        <v>2022</v>
      </c>
      <c r="M464" s="3" t="s">
        <v>10</v>
      </c>
      <c r="N464" s="3" t="s">
        <v>37</v>
      </c>
      <c r="O464" s="3">
        <v>54957</v>
      </c>
      <c r="P464" s="7">
        <v>1</v>
      </c>
      <c r="S464" s="3">
        <v>2022</v>
      </c>
      <c r="T464" s="3" t="s">
        <v>10</v>
      </c>
      <c r="U464" s="3" t="s">
        <v>40</v>
      </c>
      <c r="V464" s="3" t="s">
        <v>37</v>
      </c>
      <c r="W464" s="7">
        <f t="shared" si="7"/>
        <v>60000</v>
      </c>
      <c r="X464" s="3" t="s">
        <v>13</v>
      </c>
      <c r="Y464" s="3">
        <v>50</v>
      </c>
      <c r="Z464" s="3" t="s">
        <v>13</v>
      </c>
      <c r="AA464" s="3" t="s">
        <v>14</v>
      </c>
      <c r="AB464" s="7">
        <v>1</v>
      </c>
    </row>
    <row r="465" spans="1:28" ht="30" x14ac:dyDescent="0.25">
      <c r="A465" s="3">
        <v>2022</v>
      </c>
      <c r="B465" s="3" t="s">
        <v>26</v>
      </c>
      <c r="C465" s="3" t="s">
        <v>11</v>
      </c>
      <c r="D465" s="3" t="s">
        <v>12</v>
      </c>
      <c r="E465" s="3">
        <v>18442</v>
      </c>
      <c r="F465" s="3" t="s">
        <v>34</v>
      </c>
      <c r="G465" s="3">
        <v>100</v>
      </c>
      <c r="H465" s="3" t="s">
        <v>34</v>
      </c>
      <c r="I465" s="3" t="s">
        <v>21</v>
      </c>
      <c r="J465" s="7">
        <v>1</v>
      </c>
      <c r="L465" s="3">
        <v>2022</v>
      </c>
      <c r="M465" s="3" t="s">
        <v>26</v>
      </c>
      <c r="N465" s="3" t="s">
        <v>12</v>
      </c>
      <c r="O465" s="3">
        <v>18442</v>
      </c>
      <c r="P465" s="7">
        <v>1</v>
      </c>
      <c r="S465" s="3">
        <v>2022</v>
      </c>
      <c r="T465" s="3" t="s">
        <v>26</v>
      </c>
      <c r="U465" s="3" t="s">
        <v>11</v>
      </c>
      <c r="V465" s="3" t="s">
        <v>12</v>
      </c>
      <c r="W465" s="7">
        <f t="shared" si="7"/>
        <v>20000</v>
      </c>
      <c r="X465" s="3" t="s">
        <v>34</v>
      </c>
      <c r="Y465" s="3">
        <v>100</v>
      </c>
      <c r="Z465" s="3" t="s">
        <v>34</v>
      </c>
      <c r="AA465" s="3" t="s">
        <v>21</v>
      </c>
      <c r="AB465" s="7">
        <v>1</v>
      </c>
    </row>
    <row r="466" spans="1:28" ht="45" x14ac:dyDescent="0.25">
      <c r="A466" s="3">
        <v>2022</v>
      </c>
      <c r="B466" s="3" t="s">
        <v>15</v>
      </c>
      <c r="C466" s="3" t="s">
        <v>11</v>
      </c>
      <c r="D466" s="3" t="s">
        <v>64</v>
      </c>
      <c r="E466" s="3">
        <v>162674</v>
      </c>
      <c r="F466" s="3" t="s">
        <v>13</v>
      </c>
      <c r="G466" s="3">
        <v>100</v>
      </c>
      <c r="H466" s="3" t="s">
        <v>13</v>
      </c>
      <c r="I466" s="3" t="s">
        <v>21</v>
      </c>
      <c r="J466" s="7">
        <v>1</v>
      </c>
      <c r="L466" s="3">
        <v>2022</v>
      </c>
      <c r="M466" s="3" t="s">
        <v>15</v>
      </c>
      <c r="N466" s="3" t="s">
        <v>64</v>
      </c>
      <c r="O466" s="3">
        <v>162674</v>
      </c>
      <c r="P466" s="7">
        <v>1</v>
      </c>
      <c r="S466" s="3">
        <v>2022</v>
      </c>
      <c r="T466" s="3" t="s">
        <v>15</v>
      </c>
      <c r="U466" s="3" t="s">
        <v>11</v>
      </c>
      <c r="V466" s="3" t="s">
        <v>64</v>
      </c>
      <c r="W466" s="7">
        <f t="shared" si="7"/>
        <v>180000</v>
      </c>
      <c r="X466" s="3" t="s">
        <v>13</v>
      </c>
      <c r="Y466" s="3">
        <v>100</v>
      </c>
      <c r="Z466" s="3" t="s">
        <v>13</v>
      </c>
      <c r="AA466" s="3" t="s">
        <v>21</v>
      </c>
      <c r="AB466" s="7">
        <v>1</v>
      </c>
    </row>
    <row r="467" spans="1:28" ht="30" x14ac:dyDescent="0.25">
      <c r="A467" s="3">
        <v>2022</v>
      </c>
      <c r="B467" s="3" t="s">
        <v>26</v>
      </c>
      <c r="C467" s="3" t="s">
        <v>11</v>
      </c>
      <c r="D467" s="3" t="s">
        <v>37</v>
      </c>
      <c r="E467" s="3">
        <v>120000</v>
      </c>
      <c r="F467" s="3" t="s">
        <v>25</v>
      </c>
      <c r="G467" s="3">
        <v>100</v>
      </c>
      <c r="H467" s="3" t="s">
        <v>25</v>
      </c>
      <c r="I467" s="3" t="s">
        <v>21</v>
      </c>
      <c r="J467" s="7">
        <v>1</v>
      </c>
      <c r="L467" s="3">
        <v>2022</v>
      </c>
      <c r="M467" s="3" t="s">
        <v>26</v>
      </c>
      <c r="N467" s="3" t="s">
        <v>37</v>
      </c>
      <c r="O467" s="3">
        <v>120000</v>
      </c>
      <c r="P467" s="7">
        <v>1</v>
      </c>
      <c r="S467" s="3">
        <v>2022</v>
      </c>
      <c r="T467" s="3" t="s">
        <v>26</v>
      </c>
      <c r="U467" s="3" t="s">
        <v>11</v>
      </c>
      <c r="V467" s="3" t="s">
        <v>37</v>
      </c>
      <c r="W467" s="7">
        <f t="shared" si="7"/>
        <v>120000</v>
      </c>
      <c r="X467" s="3" t="s">
        <v>25</v>
      </c>
      <c r="Y467" s="3">
        <v>100</v>
      </c>
      <c r="Z467" s="3" t="s">
        <v>25</v>
      </c>
      <c r="AA467" s="3" t="s">
        <v>21</v>
      </c>
      <c r="AB467" s="7">
        <v>1</v>
      </c>
    </row>
    <row r="468" spans="1:28" ht="30" x14ac:dyDescent="0.25">
      <c r="A468" s="3">
        <v>2022</v>
      </c>
      <c r="B468" s="3" t="s">
        <v>15</v>
      </c>
      <c r="C468" s="3" t="s">
        <v>11</v>
      </c>
      <c r="D468" s="3" t="s">
        <v>47</v>
      </c>
      <c r="E468" s="3">
        <v>144000</v>
      </c>
      <c r="F468" s="3" t="s">
        <v>25</v>
      </c>
      <c r="G468" s="3">
        <v>50</v>
      </c>
      <c r="H468" s="3" t="s">
        <v>25</v>
      </c>
      <c r="I468" s="3" t="s">
        <v>14</v>
      </c>
      <c r="J468" s="7">
        <v>1</v>
      </c>
      <c r="L468" s="3">
        <v>2022</v>
      </c>
      <c r="M468" s="3" t="s">
        <v>15</v>
      </c>
      <c r="N468" s="3" t="s">
        <v>47</v>
      </c>
      <c r="O468" s="3">
        <v>144000</v>
      </c>
      <c r="P468" s="7">
        <v>1</v>
      </c>
      <c r="S468" s="3">
        <v>2022</v>
      </c>
      <c r="T468" s="3" t="s">
        <v>15</v>
      </c>
      <c r="U468" s="3" t="s">
        <v>11</v>
      </c>
      <c r="V468" s="3" t="s">
        <v>47</v>
      </c>
      <c r="W468" s="7">
        <f t="shared" si="7"/>
        <v>160000</v>
      </c>
      <c r="X468" s="3" t="s">
        <v>25</v>
      </c>
      <c r="Y468" s="3">
        <v>50</v>
      </c>
      <c r="Z468" s="3" t="s">
        <v>25</v>
      </c>
      <c r="AA468" s="3" t="s">
        <v>14</v>
      </c>
      <c r="AB468" s="7">
        <v>1</v>
      </c>
    </row>
    <row r="469" spans="1:28" ht="30" x14ac:dyDescent="0.25">
      <c r="A469" s="3">
        <v>2022</v>
      </c>
      <c r="B469" s="3" t="s">
        <v>15</v>
      </c>
      <c r="C469" s="3" t="s">
        <v>11</v>
      </c>
      <c r="D469" s="3" t="s">
        <v>12</v>
      </c>
      <c r="E469" s="3">
        <v>104890</v>
      </c>
      <c r="F469" s="3" t="s">
        <v>25</v>
      </c>
      <c r="G469" s="3">
        <v>100</v>
      </c>
      <c r="H469" s="3" t="s">
        <v>25</v>
      </c>
      <c r="I469" s="3" t="s">
        <v>21</v>
      </c>
      <c r="J469" s="7">
        <v>1</v>
      </c>
      <c r="L469" s="3">
        <v>2022</v>
      </c>
      <c r="M469" s="3" t="s">
        <v>15</v>
      </c>
      <c r="N469" s="3" t="s">
        <v>12</v>
      </c>
      <c r="O469" s="3">
        <v>104890</v>
      </c>
      <c r="P469" s="7">
        <v>1</v>
      </c>
      <c r="S469" s="3">
        <v>2022</v>
      </c>
      <c r="T469" s="3" t="s">
        <v>15</v>
      </c>
      <c r="U469" s="3" t="s">
        <v>11</v>
      </c>
      <c r="V469" s="3" t="s">
        <v>12</v>
      </c>
      <c r="W469" s="7">
        <f t="shared" si="7"/>
        <v>120000</v>
      </c>
      <c r="X469" s="3" t="s">
        <v>25</v>
      </c>
      <c r="Y469" s="3">
        <v>100</v>
      </c>
      <c r="Z469" s="3" t="s">
        <v>25</v>
      </c>
      <c r="AA469" s="3" t="s">
        <v>21</v>
      </c>
      <c r="AB469" s="7">
        <v>1</v>
      </c>
    </row>
    <row r="470" spans="1:28" ht="30" x14ac:dyDescent="0.25">
      <c r="A470" s="3">
        <v>2022</v>
      </c>
      <c r="B470" s="3" t="s">
        <v>15</v>
      </c>
      <c r="C470" s="3" t="s">
        <v>11</v>
      </c>
      <c r="D470" s="3" t="s">
        <v>37</v>
      </c>
      <c r="E470" s="3">
        <v>100000</v>
      </c>
      <c r="F470" s="3" t="s">
        <v>25</v>
      </c>
      <c r="G470" s="3">
        <v>100</v>
      </c>
      <c r="H470" s="3" t="s">
        <v>25</v>
      </c>
      <c r="I470" s="3" t="s">
        <v>21</v>
      </c>
      <c r="J470" s="7">
        <v>1</v>
      </c>
      <c r="L470" s="3">
        <v>2022</v>
      </c>
      <c r="M470" s="3" t="s">
        <v>15</v>
      </c>
      <c r="N470" s="3" t="s">
        <v>37</v>
      </c>
      <c r="O470" s="3">
        <v>100000</v>
      </c>
      <c r="P470" s="7">
        <v>1</v>
      </c>
      <c r="S470" s="3">
        <v>2022</v>
      </c>
      <c r="T470" s="3" t="s">
        <v>15</v>
      </c>
      <c r="U470" s="3" t="s">
        <v>11</v>
      </c>
      <c r="V470" s="3" t="s">
        <v>37</v>
      </c>
      <c r="W470" s="7">
        <f t="shared" si="7"/>
        <v>100000</v>
      </c>
      <c r="X470" s="3" t="s">
        <v>25</v>
      </c>
      <c r="Y470" s="3">
        <v>100</v>
      </c>
      <c r="Z470" s="3" t="s">
        <v>25</v>
      </c>
      <c r="AA470" s="3" t="s">
        <v>21</v>
      </c>
      <c r="AB470" s="7">
        <v>1</v>
      </c>
    </row>
    <row r="471" spans="1:28" ht="30" x14ac:dyDescent="0.25">
      <c r="A471" s="3">
        <v>2022</v>
      </c>
      <c r="B471" s="3" t="s">
        <v>15</v>
      </c>
      <c r="C471" s="3" t="s">
        <v>11</v>
      </c>
      <c r="D471" s="3" t="s">
        <v>12</v>
      </c>
      <c r="E471" s="3">
        <v>140000</v>
      </c>
      <c r="F471" s="3" t="s">
        <v>25</v>
      </c>
      <c r="G471" s="3">
        <v>100</v>
      </c>
      <c r="H471" s="3" t="s">
        <v>25</v>
      </c>
      <c r="I471" s="3" t="s">
        <v>21</v>
      </c>
      <c r="J471" s="7">
        <v>1</v>
      </c>
      <c r="L471" s="3">
        <v>2022</v>
      </c>
      <c r="M471" s="3" t="s">
        <v>15</v>
      </c>
      <c r="N471" s="3" t="s">
        <v>12</v>
      </c>
      <c r="O471" s="3">
        <v>140000</v>
      </c>
      <c r="P471" s="7">
        <v>1</v>
      </c>
      <c r="S471" s="3">
        <v>2022</v>
      </c>
      <c r="T471" s="3" t="s">
        <v>15</v>
      </c>
      <c r="U471" s="3" t="s">
        <v>11</v>
      </c>
      <c r="V471" s="3" t="s">
        <v>12</v>
      </c>
      <c r="W471" s="7">
        <f t="shared" si="7"/>
        <v>140000</v>
      </c>
      <c r="X471" s="3" t="s">
        <v>25</v>
      </c>
      <c r="Y471" s="3">
        <v>100</v>
      </c>
      <c r="Z471" s="3" t="s">
        <v>25</v>
      </c>
      <c r="AA471" s="3" t="s">
        <v>21</v>
      </c>
      <c r="AB471" s="7">
        <v>1</v>
      </c>
    </row>
    <row r="472" spans="1:28" ht="30" x14ac:dyDescent="0.25">
      <c r="A472" s="3">
        <v>2022</v>
      </c>
      <c r="B472" s="3" t="s">
        <v>10</v>
      </c>
      <c r="C472" s="3" t="s">
        <v>11</v>
      </c>
      <c r="D472" s="3" t="s">
        <v>27</v>
      </c>
      <c r="E472" s="3">
        <v>135000</v>
      </c>
      <c r="F472" s="3" t="s">
        <v>25</v>
      </c>
      <c r="G472" s="3">
        <v>100</v>
      </c>
      <c r="H472" s="3" t="s">
        <v>25</v>
      </c>
      <c r="I472" s="3" t="s">
        <v>21</v>
      </c>
      <c r="J472" s="7">
        <v>1</v>
      </c>
      <c r="L472" s="3">
        <v>2022</v>
      </c>
      <c r="M472" s="3" t="s">
        <v>10</v>
      </c>
      <c r="N472" s="3" t="s">
        <v>27</v>
      </c>
      <c r="O472" s="3">
        <v>135000</v>
      </c>
      <c r="P472" s="7">
        <v>1</v>
      </c>
      <c r="S472" s="3">
        <v>2022</v>
      </c>
      <c r="T472" s="3" t="s">
        <v>10</v>
      </c>
      <c r="U472" s="3" t="s">
        <v>11</v>
      </c>
      <c r="V472" s="3" t="s">
        <v>27</v>
      </c>
      <c r="W472" s="7">
        <f t="shared" si="7"/>
        <v>140000</v>
      </c>
      <c r="X472" s="3" t="s">
        <v>25</v>
      </c>
      <c r="Y472" s="3">
        <v>100</v>
      </c>
      <c r="Z472" s="3" t="s">
        <v>25</v>
      </c>
      <c r="AA472" s="3" t="s">
        <v>21</v>
      </c>
      <c r="AB472" s="7">
        <v>1</v>
      </c>
    </row>
    <row r="473" spans="1:28" ht="30" x14ac:dyDescent="0.25">
      <c r="A473" s="3">
        <v>2022</v>
      </c>
      <c r="B473" s="3" t="s">
        <v>10</v>
      </c>
      <c r="C473" s="3" t="s">
        <v>11</v>
      </c>
      <c r="D473" s="3" t="s">
        <v>27</v>
      </c>
      <c r="E473" s="3">
        <v>50000</v>
      </c>
      <c r="F473" s="3" t="s">
        <v>25</v>
      </c>
      <c r="G473" s="3">
        <v>100</v>
      </c>
      <c r="H473" s="3" t="s">
        <v>25</v>
      </c>
      <c r="I473" s="3" t="s">
        <v>21</v>
      </c>
      <c r="J473" s="7">
        <v>1</v>
      </c>
      <c r="L473" s="3">
        <v>2022</v>
      </c>
      <c r="M473" s="3" t="s">
        <v>10</v>
      </c>
      <c r="N473" s="3" t="s">
        <v>27</v>
      </c>
      <c r="O473" s="3">
        <v>50000</v>
      </c>
      <c r="P473" s="7">
        <v>1</v>
      </c>
      <c r="S473" s="3">
        <v>2022</v>
      </c>
      <c r="T473" s="3" t="s">
        <v>10</v>
      </c>
      <c r="U473" s="3" t="s">
        <v>11</v>
      </c>
      <c r="V473" s="3" t="s">
        <v>27</v>
      </c>
      <c r="W473" s="7">
        <f t="shared" si="7"/>
        <v>60000</v>
      </c>
      <c r="X473" s="3" t="s">
        <v>25</v>
      </c>
      <c r="Y473" s="3">
        <v>100</v>
      </c>
      <c r="Z473" s="3" t="s">
        <v>25</v>
      </c>
      <c r="AA473" s="3" t="s">
        <v>21</v>
      </c>
      <c r="AB473" s="7">
        <v>1</v>
      </c>
    </row>
    <row r="474" spans="1:28" ht="30" x14ac:dyDescent="0.25">
      <c r="A474" s="3">
        <v>2022</v>
      </c>
      <c r="B474" s="3" t="s">
        <v>15</v>
      </c>
      <c r="C474" s="3" t="s">
        <v>11</v>
      </c>
      <c r="D474" s="3" t="s">
        <v>12</v>
      </c>
      <c r="E474" s="3">
        <v>220000</v>
      </c>
      <c r="F474" s="3" t="s">
        <v>25</v>
      </c>
      <c r="G474" s="3">
        <v>100</v>
      </c>
      <c r="H474" s="3" t="s">
        <v>25</v>
      </c>
      <c r="I474" s="3" t="s">
        <v>21</v>
      </c>
      <c r="J474" s="7">
        <v>1</v>
      </c>
      <c r="L474" s="3">
        <v>2022</v>
      </c>
      <c r="M474" s="3" t="s">
        <v>15</v>
      </c>
      <c r="N474" s="3" t="s">
        <v>12</v>
      </c>
      <c r="O474" s="3">
        <v>220000</v>
      </c>
      <c r="P474" s="7">
        <v>1</v>
      </c>
      <c r="S474" s="3">
        <v>2022</v>
      </c>
      <c r="T474" s="3" t="s">
        <v>15</v>
      </c>
      <c r="U474" s="3" t="s">
        <v>11</v>
      </c>
      <c r="V474" s="3" t="s">
        <v>12</v>
      </c>
      <c r="W474" s="7">
        <f t="shared" si="7"/>
        <v>220000</v>
      </c>
      <c r="X474" s="3" t="s">
        <v>25</v>
      </c>
      <c r="Y474" s="3">
        <v>100</v>
      </c>
      <c r="Z474" s="3" t="s">
        <v>25</v>
      </c>
      <c r="AA474" s="3" t="s">
        <v>21</v>
      </c>
      <c r="AB474" s="7">
        <v>1</v>
      </c>
    </row>
    <row r="475" spans="1:28" ht="30" x14ac:dyDescent="0.25">
      <c r="A475" s="3">
        <v>2022</v>
      </c>
      <c r="B475" s="3" t="s">
        <v>15</v>
      </c>
      <c r="C475" s="3" t="s">
        <v>11</v>
      </c>
      <c r="D475" s="3" t="s">
        <v>12</v>
      </c>
      <c r="E475" s="3">
        <v>140000</v>
      </c>
      <c r="F475" s="3" t="s">
        <v>25</v>
      </c>
      <c r="G475" s="3">
        <v>100</v>
      </c>
      <c r="H475" s="3" t="s">
        <v>25</v>
      </c>
      <c r="I475" s="3" t="s">
        <v>21</v>
      </c>
      <c r="J475" s="7">
        <v>1</v>
      </c>
      <c r="L475" s="3">
        <v>2022</v>
      </c>
      <c r="M475" s="3" t="s">
        <v>15</v>
      </c>
      <c r="N475" s="3" t="s">
        <v>12</v>
      </c>
      <c r="O475" s="3">
        <v>140000</v>
      </c>
      <c r="P475" s="7">
        <v>1</v>
      </c>
      <c r="S475" s="3">
        <v>2022</v>
      </c>
      <c r="T475" s="3" t="s">
        <v>15</v>
      </c>
      <c r="U475" s="3" t="s">
        <v>11</v>
      </c>
      <c r="V475" s="3" t="s">
        <v>12</v>
      </c>
      <c r="W475" s="7">
        <f t="shared" si="7"/>
        <v>140000</v>
      </c>
      <c r="X475" s="3" t="s">
        <v>25</v>
      </c>
      <c r="Y475" s="3">
        <v>100</v>
      </c>
      <c r="Z475" s="3" t="s">
        <v>25</v>
      </c>
      <c r="AA475" s="3" t="s">
        <v>21</v>
      </c>
      <c r="AB475" s="7">
        <v>1</v>
      </c>
    </row>
    <row r="476" spans="1:28" ht="30" x14ac:dyDescent="0.25">
      <c r="A476" s="3">
        <v>2022</v>
      </c>
      <c r="B476" s="3" t="s">
        <v>10</v>
      </c>
      <c r="C476" s="3" t="s">
        <v>11</v>
      </c>
      <c r="D476" s="3" t="s">
        <v>12</v>
      </c>
      <c r="E476" s="3">
        <v>183228</v>
      </c>
      <c r="F476" s="3" t="s">
        <v>20</v>
      </c>
      <c r="G476" s="3">
        <v>0</v>
      </c>
      <c r="H476" s="3" t="s">
        <v>20</v>
      </c>
      <c r="I476" s="3" t="s">
        <v>21</v>
      </c>
      <c r="J476" s="7">
        <v>1</v>
      </c>
      <c r="L476" s="3">
        <v>2022</v>
      </c>
      <c r="M476" s="3" t="s">
        <v>10</v>
      </c>
      <c r="N476" s="3" t="s">
        <v>12</v>
      </c>
      <c r="O476" s="3">
        <v>183228</v>
      </c>
      <c r="P476" s="7">
        <v>1</v>
      </c>
      <c r="S476" s="3">
        <v>2022</v>
      </c>
      <c r="T476" s="3" t="s">
        <v>10</v>
      </c>
      <c r="U476" s="3" t="s">
        <v>11</v>
      </c>
      <c r="V476" s="3" t="s">
        <v>12</v>
      </c>
      <c r="W476" s="7">
        <f t="shared" si="7"/>
        <v>200000</v>
      </c>
      <c r="X476" s="3" t="s">
        <v>20</v>
      </c>
      <c r="Y476" s="3">
        <v>0</v>
      </c>
      <c r="Z476" s="3" t="s">
        <v>20</v>
      </c>
      <c r="AA476" s="3" t="s">
        <v>21</v>
      </c>
      <c r="AB476" s="7">
        <v>1</v>
      </c>
    </row>
    <row r="477" spans="1:28" ht="30" x14ac:dyDescent="0.25">
      <c r="A477" s="3">
        <v>2022</v>
      </c>
      <c r="B477" s="3" t="s">
        <v>10</v>
      </c>
      <c r="C477" s="3" t="s">
        <v>11</v>
      </c>
      <c r="D477" s="3" t="s">
        <v>12</v>
      </c>
      <c r="E477" s="3">
        <v>91614</v>
      </c>
      <c r="F477" s="3" t="s">
        <v>20</v>
      </c>
      <c r="G477" s="3">
        <v>0</v>
      </c>
      <c r="H477" s="3" t="s">
        <v>20</v>
      </c>
      <c r="I477" s="3" t="s">
        <v>21</v>
      </c>
      <c r="J477" s="7">
        <v>1</v>
      </c>
      <c r="L477" s="3">
        <v>2022</v>
      </c>
      <c r="M477" s="3" t="s">
        <v>10</v>
      </c>
      <c r="N477" s="3" t="s">
        <v>12</v>
      </c>
      <c r="O477" s="3">
        <v>91614</v>
      </c>
      <c r="P477" s="7">
        <v>1</v>
      </c>
      <c r="S477" s="3">
        <v>2022</v>
      </c>
      <c r="T477" s="3" t="s">
        <v>10</v>
      </c>
      <c r="U477" s="3" t="s">
        <v>11</v>
      </c>
      <c r="V477" s="3" t="s">
        <v>12</v>
      </c>
      <c r="W477" s="7">
        <f t="shared" si="7"/>
        <v>100000</v>
      </c>
      <c r="X477" s="3" t="s">
        <v>20</v>
      </c>
      <c r="Y477" s="3">
        <v>0</v>
      </c>
      <c r="Z477" s="3" t="s">
        <v>20</v>
      </c>
      <c r="AA477" s="3" t="s">
        <v>21</v>
      </c>
      <c r="AB477" s="7">
        <v>1</v>
      </c>
    </row>
    <row r="478" spans="1:28" ht="30" x14ac:dyDescent="0.25">
      <c r="A478" s="3">
        <v>2022</v>
      </c>
      <c r="B478" s="3" t="s">
        <v>15</v>
      </c>
      <c r="C478" s="3" t="s">
        <v>11</v>
      </c>
      <c r="D478" s="3" t="s">
        <v>12</v>
      </c>
      <c r="E478" s="3">
        <v>185100</v>
      </c>
      <c r="F478" s="3" t="s">
        <v>25</v>
      </c>
      <c r="G478" s="3">
        <v>100</v>
      </c>
      <c r="H478" s="3" t="s">
        <v>25</v>
      </c>
      <c r="I478" s="3" t="s">
        <v>21</v>
      </c>
      <c r="J478" s="7">
        <v>1</v>
      </c>
      <c r="L478" s="3">
        <v>2022</v>
      </c>
      <c r="M478" s="3" t="s">
        <v>15</v>
      </c>
      <c r="N478" s="3" t="s">
        <v>12</v>
      </c>
      <c r="O478" s="3">
        <v>185100</v>
      </c>
      <c r="P478" s="7">
        <v>1</v>
      </c>
      <c r="S478" s="3">
        <v>2022</v>
      </c>
      <c r="T478" s="3" t="s">
        <v>15</v>
      </c>
      <c r="U478" s="3" t="s">
        <v>11</v>
      </c>
      <c r="V478" s="3" t="s">
        <v>12</v>
      </c>
      <c r="W478" s="7">
        <f t="shared" si="7"/>
        <v>200000</v>
      </c>
      <c r="X478" s="3" t="s">
        <v>25</v>
      </c>
      <c r="Y478" s="3">
        <v>100</v>
      </c>
      <c r="Z478" s="3" t="s">
        <v>25</v>
      </c>
      <c r="AA478" s="3" t="s">
        <v>21</v>
      </c>
      <c r="AB478" s="7">
        <v>1</v>
      </c>
    </row>
    <row r="479" spans="1:28" ht="45" x14ac:dyDescent="0.25">
      <c r="A479" s="3">
        <v>2022</v>
      </c>
      <c r="B479" s="3" t="s">
        <v>15</v>
      </c>
      <c r="C479" s="3" t="s">
        <v>11</v>
      </c>
      <c r="D479" s="3" t="s">
        <v>24</v>
      </c>
      <c r="E479" s="3">
        <v>220000</v>
      </c>
      <c r="F479" s="3" t="s">
        <v>25</v>
      </c>
      <c r="G479" s="3">
        <v>100</v>
      </c>
      <c r="H479" s="3" t="s">
        <v>25</v>
      </c>
      <c r="I479" s="3" t="s">
        <v>21</v>
      </c>
      <c r="J479" s="7">
        <v>1</v>
      </c>
      <c r="L479" s="3">
        <v>2022</v>
      </c>
      <c r="M479" s="3" t="s">
        <v>15</v>
      </c>
      <c r="N479" s="3" t="s">
        <v>24</v>
      </c>
      <c r="O479" s="3">
        <v>220000</v>
      </c>
      <c r="P479" s="7">
        <v>1</v>
      </c>
      <c r="S479" s="3">
        <v>2022</v>
      </c>
      <c r="T479" s="3" t="s">
        <v>15</v>
      </c>
      <c r="U479" s="3" t="s">
        <v>11</v>
      </c>
      <c r="V479" s="3" t="s">
        <v>24</v>
      </c>
      <c r="W479" s="7">
        <f t="shared" si="7"/>
        <v>220000</v>
      </c>
      <c r="X479" s="3" t="s">
        <v>25</v>
      </c>
      <c r="Y479" s="3">
        <v>100</v>
      </c>
      <c r="Z479" s="3" t="s">
        <v>25</v>
      </c>
      <c r="AA479" s="3" t="s">
        <v>21</v>
      </c>
      <c r="AB479" s="7">
        <v>1</v>
      </c>
    </row>
    <row r="480" spans="1:28" ht="30" x14ac:dyDescent="0.25">
      <c r="A480" s="3">
        <v>2022</v>
      </c>
      <c r="B480" s="3" t="s">
        <v>10</v>
      </c>
      <c r="C480" s="3" t="s">
        <v>11</v>
      </c>
      <c r="D480" s="3" t="s">
        <v>12</v>
      </c>
      <c r="E480" s="3">
        <v>200000</v>
      </c>
      <c r="F480" s="3" t="s">
        <v>25</v>
      </c>
      <c r="G480" s="3">
        <v>100</v>
      </c>
      <c r="H480" s="3" t="s">
        <v>25</v>
      </c>
      <c r="I480" s="3" t="s">
        <v>21</v>
      </c>
      <c r="J480" s="7">
        <v>1</v>
      </c>
      <c r="L480" s="3">
        <v>2022</v>
      </c>
      <c r="M480" s="3" t="s">
        <v>10</v>
      </c>
      <c r="N480" s="3" t="s">
        <v>12</v>
      </c>
      <c r="O480" s="3">
        <v>200000</v>
      </c>
      <c r="P480" s="7">
        <v>1</v>
      </c>
      <c r="S480" s="3">
        <v>2022</v>
      </c>
      <c r="T480" s="3" t="s">
        <v>10</v>
      </c>
      <c r="U480" s="3" t="s">
        <v>11</v>
      </c>
      <c r="V480" s="3" t="s">
        <v>12</v>
      </c>
      <c r="W480" s="7">
        <f t="shared" si="7"/>
        <v>200000</v>
      </c>
      <c r="X480" s="3" t="s">
        <v>25</v>
      </c>
      <c r="Y480" s="3">
        <v>100</v>
      </c>
      <c r="Z480" s="3" t="s">
        <v>25</v>
      </c>
      <c r="AA480" s="3" t="s">
        <v>21</v>
      </c>
      <c r="AB480" s="7">
        <v>1</v>
      </c>
    </row>
    <row r="481" spans="1:28" ht="30" x14ac:dyDescent="0.25">
      <c r="A481" s="3">
        <v>2022</v>
      </c>
      <c r="B481" s="3" t="s">
        <v>10</v>
      </c>
      <c r="C481" s="3" t="s">
        <v>11</v>
      </c>
      <c r="D481" s="3" t="s">
        <v>12</v>
      </c>
      <c r="E481" s="3">
        <v>120000</v>
      </c>
      <c r="F481" s="3" t="s">
        <v>25</v>
      </c>
      <c r="G481" s="3">
        <v>100</v>
      </c>
      <c r="H481" s="3" t="s">
        <v>25</v>
      </c>
      <c r="I481" s="3" t="s">
        <v>21</v>
      </c>
      <c r="J481" s="7">
        <v>1</v>
      </c>
      <c r="L481" s="3">
        <v>2022</v>
      </c>
      <c r="M481" s="3" t="s">
        <v>10</v>
      </c>
      <c r="N481" s="3" t="s">
        <v>12</v>
      </c>
      <c r="O481" s="3">
        <v>120000</v>
      </c>
      <c r="P481" s="7">
        <v>1</v>
      </c>
      <c r="S481" s="3">
        <v>2022</v>
      </c>
      <c r="T481" s="3" t="s">
        <v>10</v>
      </c>
      <c r="U481" s="3" t="s">
        <v>11</v>
      </c>
      <c r="V481" s="3" t="s">
        <v>12</v>
      </c>
      <c r="W481" s="7">
        <f t="shared" si="7"/>
        <v>120000</v>
      </c>
      <c r="X481" s="3" t="s">
        <v>25</v>
      </c>
      <c r="Y481" s="3">
        <v>100</v>
      </c>
      <c r="Z481" s="3" t="s">
        <v>25</v>
      </c>
      <c r="AA481" s="3" t="s">
        <v>21</v>
      </c>
      <c r="AB481" s="7">
        <v>1</v>
      </c>
    </row>
    <row r="482" spans="1:28" ht="45" x14ac:dyDescent="0.25">
      <c r="A482" s="3">
        <v>2022</v>
      </c>
      <c r="B482" s="3" t="s">
        <v>15</v>
      </c>
      <c r="C482" s="3" t="s">
        <v>11</v>
      </c>
      <c r="D482" s="3" t="s">
        <v>24</v>
      </c>
      <c r="E482" s="3">
        <v>120000</v>
      </c>
      <c r="F482" s="3" t="s">
        <v>44</v>
      </c>
      <c r="G482" s="3">
        <v>100</v>
      </c>
      <c r="H482" s="3" t="s">
        <v>44</v>
      </c>
      <c r="I482" s="3" t="s">
        <v>18</v>
      </c>
      <c r="J482" s="7">
        <v>1</v>
      </c>
      <c r="L482" s="3">
        <v>2022</v>
      </c>
      <c r="M482" s="3" t="s">
        <v>15</v>
      </c>
      <c r="N482" s="3" t="s">
        <v>24</v>
      </c>
      <c r="O482" s="3">
        <v>120000</v>
      </c>
      <c r="P482" s="7">
        <v>1</v>
      </c>
      <c r="S482" s="3">
        <v>2022</v>
      </c>
      <c r="T482" s="3" t="s">
        <v>15</v>
      </c>
      <c r="U482" s="3" t="s">
        <v>11</v>
      </c>
      <c r="V482" s="3" t="s">
        <v>24</v>
      </c>
      <c r="W482" s="7">
        <f t="shared" si="7"/>
        <v>120000</v>
      </c>
      <c r="X482" s="3" t="s">
        <v>44</v>
      </c>
      <c r="Y482" s="3">
        <v>100</v>
      </c>
      <c r="Z482" s="3" t="s">
        <v>44</v>
      </c>
      <c r="AA482" s="3" t="s">
        <v>18</v>
      </c>
      <c r="AB482" s="7">
        <v>1</v>
      </c>
    </row>
    <row r="483" spans="1:28" ht="45" x14ac:dyDescent="0.25">
      <c r="A483" s="3">
        <v>2022</v>
      </c>
      <c r="B483" s="3" t="s">
        <v>15</v>
      </c>
      <c r="C483" s="3" t="s">
        <v>11</v>
      </c>
      <c r="D483" s="3" t="s">
        <v>24</v>
      </c>
      <c r="E483" s="3">
        <v>65000</v>
      </c>
      <c r="F483" s="3" t="s">
        <v>44</v>
      </c>
      <c r="G483" s="3">
        <v>100</v>
      </c>
      <c r="H483" s="3" t="s">
        <v>44</v>
      </c>
      <c r="I483" s="3" t="s">
        <v>18</v>
      </c>
      <c r="J483" s="7">
        <v>1</v>
      </c>
      <c r="L483" s="3">
        <v>2022</v>
      </c>
      <c r="M483" s="3" t="s">
        <v>15</v>
      </c>
      <c r="N483" s="3" t="s">
        <v>24</v>
      </c>
      <c r="O483" s="3">
        <v>65000</v>
      </c>
      <c r="P483" s="7">
        <v>1</v>
      </c>
      <c r="S483" s="3">
        <v>2022</v>
      </c>
      <c r="T483" s="3" t="s">
        <v>15</v>
      </c>
      <c r="U483" s="3" t="s">
        <v>11</v>
      </c>
      <c r="V483" s="3" t="s">
        <v>24</v>
      </c>
      <c r="W483" s="7">
        <f t="shared" si="7"/>
        <v>80000</v>
      </c>
      <c r="X483" s="3" t="s">
        <v>44</v>
      </c>
      <c r="Y483" s="3">
        <v>100</v>
      </c>
      <c r="Z483" s="3" t="s">
        <v>44</v>
      </c>
      <c r="AA483" s="3" t="s">
        <v>18</v>
      </c>
      <c r="AB483" s="7">
        <v>1</v>
      </c>
    </row>
    <row r="484" spans="1:28" ht="30" x14ac:dyDescent="0.25">
      <c r="A484" s="3">
        <v>2022</v>
      </c>
      <c r="B484" s="3" t="s">
        <v>45</v>
      </c>
      <c r="C484" s="3" t="s">
        <v>11</v>
      </c>
      <c r="D484" s="3" t="s">
        <v>37</v>
      </c>
      <c r="E484" s="3">
        <v>324000</v>
      </c>
      <c r="F484" s="3" t="s">
        <v>25</v>
      </c>
      <c r="G484" s="3">
        <v>100</v>
      </c>
      <c r="H484" s="3" t="s">
        <v>25</v>
      </c>
      <c r="I484" s="3" t="s">
        <v>21</v>
      </c>
      <c r="J484" s="7">
        <v>1</v>
      </c>
      <c r="L484" s="3">
        <v>2022</v>
      </c>
      <c r="M484" s="3" t="s">
        <v>45</v>
      </c>
      <c r="N484" s="3" t="s">
        <v>37</v>
      </c>
      <c r="O484" s="3">
        <v>324000</v>
      </c>
      <c r="P484" s="7">
        <v>1</v>
      </c>
      <c r="S484" s="3">
        <v>2022</v>
      </c>
      <c r="T484" s="3" t="s">
        <v>45</v>
      </c>
      <c r="U484" s="3" t="s">
        <v>11</v>
      </c>
      <c r="V484" s="3" t="s">
        <v>37</v>
      </c>
      <c r="W484" s="7">
        <f t="shared" si="7"/>
        <v>340000</v>
      </c>
      <c r="X484" s="3" t="s">
        <v>25</v>
      </c>
      <c r="Y484" s="3">
        <v>100</v>
      </c>
      <c r="Z484" s="3" t="s">
        <v>25</v>
      </c>
      <c r="AA484" s="3" t="s">
        <v>21</v>
      </c>
      <c r="AB484" s="7">
        <v>1</v>
      </c>
    </row>
    <row r="485" spans="1:28" ht="30" x14ac:dyDescent="0.25">
      <c r="A485" s="3">
        <v>2022</v>
      </c>
      <c r="B485" s="3" t="s">
        <v>45</v>
      </c>
      <c r="C485" s="3" t="s">
        <v>11</v>
      </c>
      <c r="D485" s="3" t="s">
        <v>37</v>
      </c>
      <c r="E485" s="3">
        <v>216000</v>
      </c>
      <c r="F485" s="3" t="s">
        <v>25</v>
      </c>
      <c r="G485" s="3">
        <v>100</v>
      </c>
      <c r="H485" s="3" t="s">
        <v>25</v>
      </c>
      <c r="I485" s="3" t="s">
        <v>21</v>
      </c>
      <c r="J485" s="7">
        <v>1</v>
      </c>
      <c r="L485" s="3">
        <v>2022</v>
      </c>
      <c r="M485" s="3" t="s">
        <v>45</v>
      </c>
      <c r="N485" s="3" t="s">
        <v>37</v>
      </c>
      <c r="O485" s="3">
        <v>216000</v>
      </c>
      <c r="P485" s="7">
        <v>1</v>
      </c>
      <c r="S485" s="3">
        <v>2022</v>
      </c>
      <c r="T485" s="3" t="s">
        <v>45</v>
      </c>
      <c r="U485" s="3" t="s">
        <v>11</v>
      </c>
      <c r="V485" s="3" t="s">
        <v>37</v>
      </c>
      <c r="W485" s="7">
        <f t="shared" si="7"/>
        <v>220000</v>
      </c>
      <c r="X485" s="3" t="s">
        <v>25</v>
      </c>
      <c r="Y485" s="3">
        <v>100</v>
      </c>
      <c r="Z485" s="3" t="s">
        <v>25</v>
      </c>
      <c r="AA485" s="3" t="s">
        <v>21</v>
      </c>
      <c r="AB485" s="7">
        <v>1</v>
      </c>
    </row>
    <row r="486" spans="1:28" ht="30" x14ac:dyDescent="0.25">
      <c r="A486" s="3">
        <v>2022</v>
      </c>
      <c r="B486" s="3" t="s">
        <v>15</v>
      </c>
      <c r="C486" s="3" t="s">
        <v>11</v>
      </c>
      <c r="D486" s="3" t="s">
        <v>37</v>
      </c>
      <c r="E486" s="3">
        <v>210000</v>
      </c>
      <c r="F486" s="3" t="s">
        <v>25</v>
      </c>
      <c r="G486" s="3">
        <v>100</v>
      </c>
      <c r="H486" s="3" t="s">
        <v>25</v>
      </c>
      <c r="I486" s="3" t="s">
        <v>21</v>
      </c>
      <c r="J486" s="7">
        <v>1</v>
      </c>
      <c r="L486" s="3">
        <v>2022</v>
      </c>
      <c r="M486" s="3" t="s">
        <v>15</v>
      </c>
      <c r="N486" s="3" t="s">
        <v>37</v>
      </c>
      <c r="O486" s="3">
        <v>210000</v>
      </c>
      <c r="P486" s="7">
        <v>1</v>
      </c>
      <c r="S486" s="3">
        <v>2022</v>
      </c>
      <c r="T486" s="3" t="s">
        <v>15</v>
      </c>
      <c r="U486" s="3" t="s">
        <v>11</v>
      </c>
      <c r="V486" s="3" t="s">
        <v>37</v>
      </c>
      <c r="W486" s="7">
        <f t="shared" si="7"/>
        <v>220000</v>
      </c>
      <c r="X486" s="3" t="s">
        <v>25</v>
      </c>
      <c r="Y486" s="3">
        <v>100</v>
      </c>
      <c r="Z486" s="3" t="s">
        <v>25</v>
      </c>
      <c r="AA486" s="3" t="s">
        <v>21</v>
      </c>
      <c r="AB486" s="7">
        <v>1</v>
      </c>
    </row>
    <row r="487" spans="1:28" ht="45" x14ac:dyDescent="0.25">
      <c r="A487" s="3">
        <v>2022</v>
      </c>
      <c r="B487" s="3" t="s">
        <v>15</v>
      </c>
      <c r="C487" s="3" t="s">
        <v>11</v>
      </c>
      <c r="D487" s="3" t="s">
        <v>24</v>
      </c>
      <c r="E487" s="3">
        <v>120000</v>
      </c>
      <c r="F487" s="3" t="s">
        <v>25</v>
      </c>
      <c r="G487" s="3">
        <v>100</v>
      </c>
      <c r="H487" s="3" t="s">
        <v>25</v>
      </c>
      <c r="I487" s="3" t="s">
        <v>21</v>
      </c>
      <c r="J487" s="7">
        <v>1</v>
      </c>
      <c r="L487" s="3">
        <v>2022</v>
      </c>
      <c r="M487" s="3" t="s">
        <v>15</v>
      </c>
      <c r="N487" s="3" t="s">
        <v>24</v>
      </c>
      <c r="O487" s="3">
        <v>120000</v>
      </c>
      <c r="P487" s="7">
        <v>1</v>
      </c>
      <c r="S487" s="3">
        <v>2022</v>
      </c>
      <c r="T487" s="3" t="s">
        <v>15</v>
      </c>
      <c r="U487" s="3" t="s">
        <v>11</v>
      </c>
      <c r="V487" s="3" t="s">
        <v>24</v>
      </c>
      <c r="W487" s="7">
        <f t="shared" si="7"/>
        <v>120000</v>
      </c>
      <c r="X487" s="3" t="s">
        <v>25</v>
      </c>
      <c r="Y487" s="3">
        <v>100</v>
      </c>
      <c r="Z487" s="3" t="s">
        <v>25</v>
      </c>
      <c r="AA487" s="3" t="s">
        <v>21</v>
      </c>
      <c r="AB487" s="7">
        <v>1</v>
      </c>
    </row>
    <row r="488" spans="1:28" ht="30" x14ac:dyDescent="0.25">
      <c r="A488" s="3">
        <v>2022</v>
      </c>
      <c r="B488" s="3" t="s">
        <v>15</v>
      </c>
      <c r="C488" s="3" t="s">
        <v>11</v>
      </c>
      <c r="D488" s="3" t="s">
        <v>12</v>
      </c>
      <c r="E488" s="3">
        <v>230000</v>
      </c>
      <c r="F488" s="3" t="s">
        <v>25</v>
      </c>
      <c r="G488" s="3">
        <v>100</v>
      </c>
      <c r="H488" s="3" t="s">
        <v>25</v>
      </c>
      <c r="I488" s="3" t="s">
        <v>21</v>
      </c>
      <c r="J488" s="7">
        <v>1</v>
      </c>
      <c r="L488" s="3">
        <v>2022</v>
      </c>
      <c r="M488" s="3" t="s">
        <v>15</v>
      </c>
      <c r="N488" s="3" t="s">
        <v>12</v>
      </c>
      <c r="O488" s="3">
        <v>230000</v>
      </c>
      <c r="P488" s="7">
        <v>1</v>
      </c>
      <c r="S488" s="3">
        <v>2022</v>
      </c>
      <c r="T488" s="3" t="s">
        <v>15</v>
      </c>
      <c r="U488" s="3" t="s">
        <v>11</v>
      </c>
      <c r="V488" s="3" t="s">
        <v>12</v>
      </c>
      <c r="W488" s="7">
        <f t="shared" si="7"/>
        <v>240000</v>
      </c>
      <c r="X488" s="3" t="s">
        <v>25</v>
      </c>
      <c r="Y488" s="3">
        <v>100</v>
      </c>
      <c r="Z488" s="3" t="s">
        <v>25</v>
      </c>
      <c r="AA488" s="3" t="s">
        <v>21</v>
      </c>
      <c r="AB488" s="7">
        <v>1</v>
      </c>
    </row>
    <row r="489" spans="1:28" ht="30" x14ac:dyDescent="0.25">
      <c r="A489" s="3">
        <v>2022</v>
      </c>
      <c r="B489" s="3" t="s">
        <v>26</v>
      </c>
      <c r="C489" s="3" t="s">
        <v>40</v>
      </c>
      <c r="D489" s="3" t="s">
        <v>12</v>
      </c>
      <c r="E489" s="3">
        <v>100000</v>
      </c>
      <c r="F489" s="3" t="s">
        <v>120</v>
      </c>
      <c r="G489" s="3">
        <v>50</v>
      </c>
      <c r="H489" s="3" t="s">
        <v>120</v>
      </c>
      <c r="I489" s="3" t="s">
        <v>21</v>
      </c>
      <c r="J489" s="7">
        <v>1</v>
      </c>
      <c r="L489" s="3">
        <v>2022</v>
      </c>
      <c r="M489" s="3" t="s">
        <v>26</v>
      </c>
      <c r="N489" s="3" t="s">
        <v>12</v>
      </c>
      <c r="O489" s="3">
        <v>100000</v>
      </c>
      <c r="P489" s="7">
        <v>1</v>
      </c>
      <c r="S489" s="3">
        <v>2022</v>
      </c>
      <c r="T489" s="3" t="s">
        <v>26</v>
      </c>
      <c r="U489" s="3" t="s">
        <v>40</v>
      </c>
      <c r="V489" s="3" t="s">
        <v>12</v>
      </c>
      <c r="W489" s="7">
        <f t="shared" si="7"/>
        <v>100000</v>
      </c>
      <c r="X489" s="3" t="s">
        <v>120</v>
      </c>
      <c r="Y489" s="3">
        <v>50</v>
      </c>
      <c r="Z489" s="3" t="s">
        <v>120</v>
      </c>
      <c r="AA489" s="3" t="s">
        <v>21</v>
      </c>
      <c r="AB489" s="7">
        <v>1</v>
      </c>
    </row>
    <row r="490" spans="1:28" ht="30" x14ac:dyDescent="0.25">
      <c r="A490" s="3">
        <v>2022</v>
      </c>
      <c r="B490" s="3" t="s">
        <v>10</v>
      </c>
      <c r="C490" s="3" t="s">
        <v>61</v>
      </c>
      <c r="D490" s="3" t="s">
        <v>12</v>
      </c>
      <c r="E490" s="3">
        <v>100000</v>
      </c>
      <c r="F490" s="3" t="s">
        <v>52</v>
      </c>
      <c r="G490" s="3">
        <v>100</v>
      </c>
      <c r="H490" s="3" t="s">
        <v>25</v>
      </c>
      <c r="I490" s="3" t="s">
        <v>21</v>
      </c>
      <c r="J490" s="7">
        <v>1</v>
      </c>
      <c r="L490" s="3">
        <v>2022</v>
      </c>
      <c r="M490" s="3" t="s">
        <v>10</v>
      </c>
      <c r="N490" s="3" t="s">
        <v>12</v>
      </c>
      <c r="O490" s="3">
        <v>100000</v>
      </c>
      <c r="P490" s="7">
        <v>1</v>
      </c>
      <c r="S490" s="3">
        <v>2022</v>
      </c>
      <c r="T490" s="3" t="s">
        <v>10</v>
      </c>
      <c r="U490" s="3" t="s">
        <v>61</v>
      </c>
      <c r="V490" s="3" t="s">
        <v>12</v>
      </c>
      <c r="W490" s="7">
        <f t="shared" si="7"/>
        <v>100000</v>
      </c>
      <c r="X490" s="3" t="s">
        <v>52</v>
      </c>
      <c r="Y490" s="3">
        <v>100</v>
      </c>
      <c r="Z490" s="3" t="s">
        <v>25</v>
      </c>
      <c r="AA490" s="3" t="s">
        <v>21</v>
      </c>
      <c r="AB490" s="7">
        <v>1</v>
      </c>
    </row>
    <row r="491" spans="1:28" ht="60" x14ac:dyDescent="0.25">
      <c r="A491" s="3">
        <v>2022</v>
      </c>
      <c r="B491" s="3" t="s">
        <v>26</v>
      </c>
      <c r="C491" s="3" t="s">
        <v>50</v>
      </c>
      <c r="D491" s="3" t="s">
        <v>86</v>
      </c>
      <c r="E491" s="3">
        <v>31875</v>
      </c>
      <c r="F491" s="3" t="s">
        <v>121</v>
      </c>
      <c r="G491" s="3">
        <v>100</v>
      </c>
      <c r="H491" s="3" t="s">
        <v>113</v>
      </c>
      <c r="I491" s="3" t="s">
        <v>21</v>
      </c>
      <c r="J491" s="7">
        <v>1</v>
      </c>
      <c r="L491" s="3">
        <v>2022</v>
      </c>
      <c r="M491" s="3" t="s">
        <v>26</v>
      </c>
      <c r="N491" s="3" t="s">
        <v>86</v>
      </c>
      <c r="O491" s="3">
        <v>31875</v>
      </c>
      <c r="P491" s="7">
        <v>1</v>
      </c>
      <c r="S491" s="3">
        <v>2022</v>
      </c>
      <c r="T491" s="3" t="s">
        <v>26</v>
      </c>
      <c r="U491" s="3" t="s">
        <v>50</v>
      </c>
      <c r="V491" s="3" t="s">
        <v>86</v>
      </c>
      <c r="W491" s="7">
        <f t="shared" si="7"/>
        <v>40000</v>
      </c>
      <c r="X491" s="3" t="s">
        <v>121</v>
      </c>
      <c r="Y491" s="3">
        <v>100</v>
      </c>
      <c r="Z491" s="3" t="s">
        <v>113</v>
      </c>
      <c r="AA491" s="3" t="s">
        <v>21</v>
      </c>
      <c r="AB491" s="7">
        <v>1</v>
      </c>
    </row>
    <row r="492" spans="1:28" ht="30" x14ac:dyDescent="0.25">
      <c r="A492" s="3">
        <v>2022</v>
      </c>
      <c r="B492" s="3" t="s">
        <v>15</v>
      </c>
      <c r="C492" s="3" t="s">
        <v>11</v>
      </c>
      <c r="D492" s="3" t="s">
        <v>69</v>
      </c>
      <c r="E492" s="3">
        <v>200000</v>
      </c>
      <c r="F492" s="3" t="s">
        <v>122</v>
      </c>
      <c r="G492" s="3">
        <v>100</v>
      </c>
      <c r="H492" s="3" t="s">
        <v>25</v>
      </c>
      <c r="I492" s="3" t="s">
        <v>21</v>
      </c>
      <c r="J492" s="7">
        <v>1</v>
      </c>
      <c r="L492" s="3">
        <v>2022</v>
      </c>
      <c r="M492" s="3" t="s">
        <v>15</v>
      </c>
      <c r="N492" s="3" t="s">
        <v>69</v>
      </c>
      <c r="O492" s="3">
        <v>200000</v>
      </c>
      <c r="P492" s="7">
        <v>1</v>
      </c>
      <c r="S492" s="3">
        <v>2022</v>
      </c>
      <c r="T492" s="3" t="s">
        <v>15</v>
      </c>
      <c r="U492" s="3" t="s">
        <v>11</v>
      </c>
      <c r="V492" s="3" t="s">
        <v>69</v>
      </c>
      <c r="W492" s="7">
        <f t="shared" si="7"/>
        <v>200000</v>
      </c>
      <c r="X492" s="3" t="s">
        <v>122</v>
      </c>
      <c r="Y492" s="3">
        <v>100</v>
      </c>
      <c r="Z492" s="3" t="s">
        <v>25</v>
      </c>
      <c r="AA492" s="3" t="s">
        <v>21</v>
      </c>
      <c r="AB492" s="7">
        <v>1</v>
      </c>
    </row>
    <row r="493" spans="1:28" ht="45" x14ac:dyDescent="0.25">
      <c r="A493" s="3">
        <v>2022</v>
      </c>
      <c r="B493" s="3" t="s">
        <v>10</v>
      </c>
      <c r="C493" s="3" t="s">
        <v>11</v>
      </c>
      <c r="D493" s="3" t="s">
        <v>107</v>
      </c>
      <c r="E493" s="3">
        <v>75000</v>
      </c>
      <c r="F493" s="3" t="s">
        <v>52</v>
      </c>
      <c r="G493" s="3">
        <v>100</v>
      </c>
      <c r="H493" s="3" t="s">
        <v>52</v>
      </c>
      <c r="I493" s="3" t="s">
        <v>18</v>
      </c>
      <c r="J493" s="7">
        <v>1</v>
      </c>
      <c r="L493" s="3">
        <v>2022</v>
      </c>
      <c r="M493" s="3" t="s">
        <v>10</v>
      </c>
      <c r="N493" s="3" t="s">
        <v>107</v>
      </c>
      <c r="O493" s="3">
        <v>75000</v>
      </c>
      <c r="P493" s="7">
        <v>1</v>
      </c>
      <c r="S493" s="3">
        <v>2022</v>
      </c>
      <c r="T493" s="3" t="s">
        <v>10</v>
      </c>
      <c r="U493" s="3" t="s">
        <v>11</v>
      </c>
      <c r="V493" s="3" t="s">
        <v>107</v>
      </c>
      <c r="W493" s="7">
        <f t="shared" si="7"/>
        <v>80000</v>
      </c>
      <c r="X493" s="3" t="s">
        <v>52</v>
      </c>
      <c r="Y493" s="3">
        <v>100</v>
      </c>
      <c r="Z493" s="3" t="s">
        <v>52</v>
      </c>
      <c r="AA493" s="3" t="s">
        <v>18</v>
      </c>
      <c r="AB493" s="7">
        <v>1</v>
      </c>
    </row>
    <row r="494" spans="1:28" ht="30" x14ac:dyDescent="0.25">
      <c r="A494" s="3">
        <v>2022</v>
      </c>
      <c r="B494" s="3" t="s">
        <v>10</v>
      </c>
      <c r="C494" s="3" t="s">
        <v>11</v>
      </c>
      <c r="D494" s="3" t="s">
        <v>12</v>
      </c>
      <c r="E494" s="3">
        <v>35590</v>
      </c>
      <c r="F494" s="3" t="s">
        <v>38</v>
      </c>
      <c r="G494" s="3">
        <v>100</v>
      </c>
      <c r="H494" s="3" t="s">
        <v>38</v>
      </c>
      <c r="I494" s="3" t="s">
        <v>14</v>
      </c>
      <c r="J494" s="7">
        <v>1</v>
      </c>
      <c r="L494" s="3">
        <v>2022</v>
      </c>
      <c r="M494" s="3" t="s">
        <v>10</v>
      </c>
      <c r="N494" s="3" t="s">
        <v>12</v>
      </c>
      <c r="O494" s="3">
        <v>35590</v>
      </c>
      <c r="P494" s="7">
        <v>1</v>
      </c>
      <c r="S494" s="3">
        <v>2022</v>
      </c>
      <c r="T494" s="3" t="s">
        <v>10</v>
      </c>
      <c r="U494" s="3" t="s">
        <v>11</v>
      </c>
      <c r="V494" s="3" t="s">
        <v>12</v>
      </c>
      <c r="W494" s="7">
        <f t="shared" si="7"/>
        <v>40000</v>
      </c>
      <c r="X494" s="3" t="s">
        <v>38</v>
      </c>
      <c r="Y494" s="3">
        <v>100</v>
      </c>
      <c r="Z494" s="3" t="s">
        <v>38</v>
      </c>
      <c r="AA494" s="3" t="s">
        <v>14</v>
      </c>
      <c r="AB494" s="7">
        <v>1</v>
      </c>
    </row>
    <row r="495" spans="1:28" ht="60" x14ac:dyDescent="0.25">
      <c r="A495" s="3">
        <v>2022</v>
      </c>
      <c r="B495" s="3" t="s">
        <v>15</v>
      </c>
      <c r="C495" s="3" t="s">
        <v>11</v>
      </c>
      <c r="D495" s="3" t="s">
        <v>84</v>
      </c>
      <c r="E495" s="3">
        <v>78791</v>
      </c>
      <c r="F495" s="3" t="s">
        <v>52</v>
      </c>
      <c r="G495" s="3">
        <v>100</v>
      </c>
      <c r="H495" s="3" t="s">
        <v>52</v>
      </c>
      <c r="I495" s="3" t="s">
        <v>21</v>
      </c>
      <c r="J495" s="7">
        <v>1</v>
      </c>
      <c r="L495" s="3">
        <v>2022</v>
      </c>
      <c r="M495" s="3" t="s">
        <v>15</v>
      </c>
      <c r="N495" s="3" t="s">
        <v>84</v>
      </c>
      <c r="O495" s="3">
        <v>78791</v>
      </c>
      <c r="P495" s="7">
        <v>1</v>
      </c>
      <c r="S495" s="3">
        <v>2022</v>
      </c>
      <c r="T495" s="3" t="s">
        <v>15</v>
      </c>
      <c r="U495" s="3" t="s">
        <v>11</v>
      </c>
      <c r="V495" s="3" t="s">
        <v>84</v>
      </c>
      <c r="W495" s="7">
        <f t="shared" si="7"/>
        <v>80000</v>
      </c>
      <c r="X495" s="3" t="s">
        <v>52</v>
      </c>
      <c r="Y495" s="3">
        <v>100</v>
      </c>
      <c r="Z495" s="3" t="s">
        <v>52</v>
      </c>
      <c r="AA495" s="3" t="s">
        <v>21</v>
      </c>
      <c r="AB495" s="7">
        <v>1</v>
      </c>
    </row>
    <row r="496" spans="1:28" ht="30" x14ac:dyDescent="0.25">
      <c r="A496" s="3">
        <v>2022</v>
      </c>
      <c r="B496" s="3" t="s">
        <v>15</v>
      </c>
      <c r="C496" s="3" t="s">
        <v>11</v>
      </c>
      <c r="D496" s="3" t="s">
        <v>12</v>
      </c>
      <c r="E496" s="3">
        <v>100000</v>
      </c>
      <c r="F496" s="3" t="s">
        <v>77</v>
      </c>
      <c r="G496" s="3">
        <v>100</v>
      </c>
      <c r="H496" s="3" t="s">
        <v>25</v>
      </c>
      <c r="I496" s="3" t="s">
        <v>21</v>
      </c>
      <c r="J496" s="7">
        <v>1</v>
      </c>
      <c r="L496" s="3">
        <v>2022</v>
      </c>
      <c r="M496" s="3" t="s">
        <v>15</v>
      </c>
      <c r="N496" s="3" t="s">
        <v>12</v>
      </c>
      <c r="O496" s="3">
        <v>100000</v>
      </c>
      <c r="P496" s="7">
        <v>1</v>
      </c>
      <c r="S496" s="3">
        <v>2022</v>
      </c>
      <c r="T496" s="3" t="s">
        <v>15</v>
      </c>
      <c r="U496" s="3" t="s">
        <v>11</v>
      </c>
      <c r="V496" s="3" t="s">
        <v>12</v>
      </c>
      <c r="W496" s="7">
        <f t="shared" si="7"/>
        <v>100000</v>
      </c>
      <c r="X496" s="3" t="s">
        <v>77</v>
      </c>
      <c r="Y496" s="3">
        <v>100</v>
      </c>
      <c r="Z496" s="3" t="s">
        <v>25</v>
      </c>
      <c r="AA496" s="3" t="s">
        <v>21</v>
      </c>
      <c r="AB496" s="7">
        <v>1</v>
      </c>
    </row>
    <row r="497" spans="1:28" ht="45" x14ac:dyDescent="0.25">
      <c r="A497" s="3">
        <v>2022</v>
      </c>
      <c r="B497" s="3" t="s">
        <v>10</v>
      </c>
      <c r="C497" s="3" t="s">
        <v>11</v>
      </c>
      <c r="D497" s="3" t="s">
        <v>16</v>
      </c>
      <c r="E497" s="3">
        <v>153000</v>
      </c>
      <c r="F497" s="3" t="s">
        <v>25</v>
      </c>
      <c r="G497" s="3">
        <v>50</v>
      </c>
      <c r="H497" s="3" t="s">
        <v>25</v>
      </c>
      <c r="I497" s="3" t="s">
        <v>21</v>
      </c>
      <c r="J497" s="7">
        <v>1</v>
      </c>
      <c r="L497" s="3">
        <v>2022</v>
      </c>
      <c r="M497" s="3" t="s">
        <v>10</v>
      </c>
      <c r="N497" s="3" t="s">
        <v>16</v>
      </c>
      <c r="O497" s="3">
        <v>153000</v>
      </c>
      <c r="P497" s="7">
        <v>1</v>
      </c>
      <c r="S497" s="3">
        <v>2022</v>
      </c>
      <c r="T497" s="3" t="s">
        <v>10</v>
      </c>
      <c r="U497" s="3" t="s">
        <v>11</v>
      </c>
      <c r="V497" s="3" t="s">
        <v>16</v>
      </c>
      <c r="W497" s="7">
        <f t="shared" si="7"/>
        <v>160000</v>
      </c>
      <c r="X497" s="3" t="s">
        <v>25</v>
      </c>
      <c r="Y497" s="3">
        <v>50</v>
      </c>
      <c r="Z497" s="3" t="s">
        <v>25</v>
      </c>
      <c r="AA497" s="3" t="s">
        <v>21</v>
      </c>
      <c r="AB497" s="7">
        <v>1</v>
      </c>
    </row>
    <row r="498" spans="1:28" ht="30" x14ac:dyDescent="0.25">
      <c r="A498" s="3">
        <v>2022</v>
      </c>
      <c r="B498" s="3" t="s">
        <v>26</v>
      </c>
      <c r="C498" s="3" t="s">
        <v>11</v>
      </c>
      <c r="D498" s="3" t="s">
        <v>37</v>
      </c>
      <c r="E498" s="3">
        <v>58035</v>
      </c>
      <c r="F498" s="3" t="s">
        <v>36</v>
      </c>
      <c r="G498" s="3">
        <v>100</v>
      </c>
      <c r="H498" s="3" t="s">
        <v>13</v>
      </c>
      <c r="I498" s="3" t="s">
        <v>21</v>
      </c>
      <c r="J498" s="7">
        <v>1</v>
      </c>
      <c r="L498" s="3">
        <v>2022</v>
      </c>
      <c r="M498" s="3" t="s">
        <v>26</v>
      </c>
      <c r="N498" s="3" t="s">
        <v>37</v>
      </c>
      <c r="O498" s="3">
        <v>58035</v>
      </c>
      <c r="P498" s="7">
        <v>1</v>
      </c>
      <c r="S498" s="3">
        <v>2022</v>
      </c>
      <c r="T498" s="3" t="s">
        <v>26</v>
      </c>
      <c r="U498" s="3" t="s">
        <v>11</v>
      </c>
      <c r="V498" s="3" t="s">
        <v>37</v>
      </c>
      <c r="W498" s="7">
        <f t="shared" si="7"/>
        <v>60000</v>
      </c>
      <c r="X498" s="3" t="s">
        <v>36</v>
      </c>
      <c r="Y498" s="3">
        <v>100</v>
      </c>
      <c r="Z498" s="3" t="s">
        <v>13</v>
      </c>
      <c r="AA498" s="3" t="s">
        <v>21</v>
      </c>
      <c r="AB498" s="7">
        <v>1</v>
      </c>
    </row>
    <row r="499" spans="1:28" ht="30" x14ac:dyDescent="0.25">
      <c r="A499" s="3">
        <v>2022</v>
      </c>
      <c r="B499" s="3" t="s">
        <v>15</v>
      </c>
      <c r="C499" s="3" t="s">
        <v>11</v>
      </c>
      <c r="D499" s="3" t="s">
        <v>12</v>
      </c>
      <c r="E499" s="3">
        <v>165000</v>
      </c>
      <c r="F499" s="3" t="s">
        <v>25</v>
      </c>
      <c r="G499" s="3">
        <v>100</v>
      </c>
      <c r="H499" s="3" t="s">
        <v>25</v>
      </c>
      <c r="I499" s="3" t="s">
        <v>21</v>
      </c>
      <c r="J499" s="7">
        <v>1</v>
      </c>
      <c r="L499" s="3">
        <v>2022</v>
      </c>
      <c r="M499" s="3" t="s">
        <v>15</v>
      </c>
      <c r="N499" s="3" t="s">
        <v>12</v>
      </c>
      <c r="O499" s="3">
        <v>165000</v>
      </c>
      <c r="P499" s="7">
        <v>1</v>
      </c>
      <c r="S499" s="3">
        <v>2022</v>
      </c>
      <c r="T499" s="3" t="s">
        <v>15</v>
      </c>
      <c r="U499" s="3" t="s">
        <v>11</v>
      </c>
      <c r="V499" s="3" t="s">
        <v>12</v>
      </c>
      <c r="W499" s="7">
        <f t="shared" si="7"/>
        <v>180000</v>
      </c>
      <c r="X499" s="3" t="s">
        <v>25</v>
      </c>
      <c r="Y499" s="3">
        <v>100</v>
      </c>
      <c r="Z499" s="3" t="s">
        <v>25</v>
      </c>
      <c r="AA499" s="3" t="s">
        <v>21</v>
      </c>
      <c r="AB499" s="7">
        <v>1</v>
      </c>
    </row>
    <row r="500" spans="1:28" ht="30" x14ac:dyDescent="0.25">
      <c r="A500" s="3">
        <v>2022</v>
      </c>
      <c r="B500" s="3" t="s">
        <v>15</v>
      </c>
      <c r="C500" s="3" t="s">
        <v>11</v>
      </c>
      <c r="D500" s="3" t="s">
        <v>47</v>
      </c>
      <c r="E500" s="3">
        <v>93427</v>
      </c>
      <c r="F500" s="3" t="s">
        <v>33</v>
      </c>
      <c r="G500" s="3">
        <v>50</v>
      </c>
      <c r="H500" s="3" t="s">
        <v>33</v>
      </c>
      <c r="I500" s="3" t="s">
        <v>14</v>
      </c>
      <c r="J500" s="7">
        <v>1</v>
      </c>
      <c r="L500" s="3">
        <v>2022</v>
      </c>
      <c r="M500" s="3" t="s">
        <v>15</v>
      </c>
      <c r="N500" s="3" t="s">
        <v>47</v>
      </c>
      <c r="O500" s="3">
        <v>93427</v>
      </c>
      <c r="P500" s="7">
        <v>1</v>
      </c>
      <c r="S500" s="3">
        <v>2022</v>
      </c>
      <c r="T500" s="3" t="s">
        <v>15</v>
      </c>
      <c r="U500" s="3" t="s">
        <v>11</v>
      </c>
      <c r="V500" s="3" t="s">
        <v>47</v>
      </c>
      <c r="W500" s="7">
        <f t="shared" si="7"/>
        <v>100000</v>
      </c>
      <c r="X500" s="3" t="s">
        <v>33</v>
      </c>
      <c r="Y500" s="3">
        <v>50</v>
      </c>
      <c r="Z500" s="3" t="s">
        <v>33</v>
      </c>
      <c r="AA500" s="3" t="s">
        <v>14</v>
      </c>
      <c r="AB500" s="7">
        <v>1</v>
      </c>
    </row>
    <row r="501" spans="1:28" ht="30" x14ac:dyDescent="0.25">
      <c r="A501" s="3">
        <v>2022</v>
      </c>
      <c r="B501" s="3" t="s">
        <v>26</v>
      </c>
      <c r="C501" s="3" t="s">
        <v>11</v>
      </c>
      <c r="D501" s="3" t="s">
        <v>12</v>
      </c>
      <c r="E501" s="3">
        <v>52396</v>
      </c>
      <c r="F501" s="3" t="s">
        <v>52</v>
      </c>
      <c r="G501" s="3">
        <v>100</v>
      </c>
      <c r="H501" s="3" t="s">
        <v>52</v>
      </c>
      <c r="I501" s="3" t="s">
        <v>14</v>
      </c>
      <c r="J501" s="7">
        <v>1</v>
      </c>
      <c r="L501" s="3">
        <v>2022</v>
      </c>
      <c r="M501" s="3" t="s">
        <v>26</v>
      </c>
      <c r="N501" s="3" t="s">
        <v>12</v>
      </c>
      <c r="O501" s="3">
        <v>52396</v>
      </c>
      <c r="P501" s="7">
        <v>1</v>
      </c>
      <c r="S501" s="3">
        <v>2022</v>
      </c>
      <c r="T501" s="3" t="s">
        <v>26</v>
      </c>
      <c r="U501" s="3" t="s">
        <v>11</v>
      </c>
      <c r="V501" s="3" t="s">
        <v>12</v>
      </c>
      <c r="W501" s="7">
        <f t="shared" si="7"/>
        <v>60000</v>
      </c>
      <c r="X501" s="3" t="s">
        <v>52</v>
      </c>
      <c r="Y501" s="3">
        <v>100</v>
      </c>
      <c r="Z501" s="3" t="s">
        <v>52</v>
      </c>
      <c r="AA501" s="3" t="s">
        <v>14</v>
      </c>
      <c r="AB501" s="7">
        <v>1</v>
      </c>
    </row>
    <row r="502" spans="1:28" ht="45" x14ac:dyDescent="0.25">
      <c r="A502" s="3">
        <v>2022</v>
      </c>
      <c r="B502" s="3" t="s">
        <v>15</v>
      </c>
      <c r="C502" s="3" t="s">
        <v>11</v>
      </c>
      <c r="D502" s="3" t="s">
        <v>24</v>
      </c>
      <c r="E502" s="3">
        <v>62651</v>
      </c>
      <c r="F502" s="3" t="s">
        <v>48</v>
      </c>
      <c r="G502" s="3">
        <v>100</v>
      </c>
      <c r="H502" s="3" t="s">
        <v>48</v>
      </c>
      <c r="I502" s="3" t="s">
        <v>14</v>
      </c>
      <c r="J502" s="7">
        <v>1</v>
      </c>
      <c r="L502" s="3">
        <v>2022</v>
      </c>
      <c r="M502" s="3" t="s">
        <v>15</v>
      </c>
      <c r="N502" s="3" t="s">
        <v>24</v>
      </c>
      <c r="O502" s="3">
        <v>62651</v>
      </c>
      <c r="P502" s="7">
        <v>1</v>
      </c>
      <c r="S502" s="3">
        <v>2022</v>
      </c>
      <c r="T502" s="3" t="s">
        <v>15</v>
      </c>
      <c r="U502" s="3" t="s">
        <v>11</v>
      </c>
      <c r="V502" s="3" t="s">
        <v>24</v>
      </c>
      <c r="W502" s="7">
        <f t="shared" si="7"/>
        <v>80000</v>
      </c>
      <c r="X502" s="3" t="s">
        <v>48</v>
      </c>
      <c r="Y502" s="3">
        <v>100</v>
      </c>
      <c r="Z502" s="3" t="s">
        <v>48</v>
      </c>
      <c r="AA502" s="3" t="s">
        <v>14</v>
      </c>
      <c r="AB502" s="7">
        <v>1</v>
      </c>
    </row>
    <row r="503" spans="1:28" ht="30" x14ac:dyDescent="0.25">
      <c r="A503" s="3">
        <v>2022</v>
      </c>
      <c r="B503" s="3" t="s">
        <v>10</v>
      </c>
      <c r="C503" s="3" t="s">
        <v>11</v>
      </c>
      <c r="D503" s="3" t="s">
        <v>69</v>
      </c>
      <c r="E503" s="3">
        <v>32974</v>
      </c>
      <c r="F503" s="3" t="s">
        <v>123</v>
      </c>
      <c r="G503" s="3">
        <v>100</v>
      </c>
      <c r="H503" s="3" t="s">
        <v>123</v>
      </c>
      <c r="I503" s="3" t="s">
        <v>18</v>
      </c>
      <c r="J503" s="7">
        <v>1</v>
      </c>
      <c r="L503" s="3">
        <v>2022</v>
      </c>
      <c r="M503" s="3" t="s">
        <v>10</v>
      </c>
      <c r="N503" s="3" t="s">
        <v>69</v>
      </c>
      <c r="O503" s="3">
        <v>32974</v>
      </c>
      <c r="P503" s="7">
        <v>1</v>
      </c>
      <c r="S503" s="3">
        <v>2022</v>
      </c>
      <c r="T503" s="3" t="s">
        <v>10</v>
      </c>
      <c r="U503" s="3" t="s">
        <v>11</v>
      </c>
      <c r="V503" s="3" t="s">
        <v>69</v>
      </c>
      <c r="W503" s="7">
        <f t="shared" si="7"/>
        <v>40000</v>
      </c>
      <c r="X503" s="3" t="s">
        <v>123</v>
      </c>
      <c r="Y503" s="3">
        <v>100</v>
      </c>
      <c r="Z503" s="3" t="s">
        <v>123</v>
      </c>
      <c r="AA503" s="3" t="s">
        <v>18</v>
      </c>
      <c r="AB503" s="7">
        <v>1</v>
      </c>
    </row>
    <row r="504" spans="1:28" ht="30" x14ac:dyDescent="0.25">
      <c r="A504" s="3">
        <v>2022</v>
      </c>
      <c r="B504" s="3" t="s">
        <v>26</v>
      </c>
      <c r="C504" s="3" t="s">
        <v>11</v>
      </c>
      <c r="D504" s="3" t="s">
        <v>12</v>
      </c>
      <c r="E504" s="3">
        <v>40000</v>
      </c>
      <c r="F504" s="3" t="s">
        <v>17</v>
      </c>
      <c r="G504" s="3">
        <v>100</v>
      </c>
      <c r="H504" s="3" t="s">
        <v>122</v>
      </c>
      <c r="I504" s="3" t="s">
        <v>14</v>
      </c>
      <c r="J504" s="7">
        <v>1</v>
      </c>
      <c r="L504" s="3">
        <v>2022</v>
      </c>
      <c r="M504" s="3" t="s">
        <v>26</v>
      </c>
      <c r="N504" s="3" t="s">
        <v>12</v>
      </c>
      <c r="O504" s="3">
        <v>40000</v>
      </c>
      <c r="P504" s="7">
        <v>1</v>
      </c>
      <c r="S504" s="3">
        <v>2022</v>
      </c>
      <c r="T504" s="3" t="s">
        <v>26</v>
      </c>
      <c r="U504" s="3" t="s">
        <v>11</v>
      </c>
      <c r="V504" s="3" t="s">
        <v>12</v>
      </c>
      <c r="W504" s="7">
        <f t="shared" si="7"/>
        <v>40000</v>
      </c>
      <c r="X504" s="3" t="s">
        <v>17</v>
      </c>
      <c r="Y504" s="3">
        <v>100</v>
      </c>
      <c r="Z504" s="3" t="s">
        <v>122</v>
      </c>
      <c r="AA504" s="3" t="s">
        <v>14</v>
      </c>
      <c r="AB504" s="7">
        <v>1</v>
      </c>
    </row>
    <row r="505" spans="1:28" ht="45" x14ac:dyDescent="0.25">
      <c r="A505" s="3">
        <v>2022</v>
      </c>
      <c r="B505" s="3" t="s">
        <v>10</v>
      </c>
      <c r="C505" s="3" t="s">
        <v>11</v>
      </c>
      <c r="D505" s="3" t="s">
        <v>24</v>
      </c>
      <c r="E505" s="3">
        <v>87425</v>
      </c>
      <c r="F505" s="3" t="s">
        <v>124</v>
      </c>
      <c r="G505" s="3">
        <v>100</v>
      </c>
      <c r="H505" s="3" t="s">
        <v>124</v>
      </c>
      <c r="I505" s="3" t="s">
        <v>14</v>
      </c>
      <c r="J505" s="7">
        <v>1</v>
      </c>
      <c r="L505" s="3">
        <v>2022</v>
      </c>
      <c r="M505" s="3" t="s">
        <v>10</v>
      </c>
      <c r="N505" s="3" t="s">
        <v>24</v>
      </c>
      <c r="O505" s="3">
        <v>87425</v>
      </c>
      <c r="P505" s="7">
        <v>1</v>
      </c>
      <c r="S505" s="3">
        <v>2022</v>
      </c>
      <c r="T505" s="3" t="s">
        <v>10</v>
      </c>
      <c r="U505" s="3" t="s">
        <v>11</v>
      </c>
      <c r="V505" s="3" t="s">
        <v>24</v>
      </c>
      <c r="W505" s="7">
        <f t="shared" si="7"/>
        <v>100000</v>
      </c>
      <c r="X505" s="3" t="s">
        <v>124</v>
      </c>
      <c r="Y505" s="3">
        <v>100</v>
      </c>
      <c r="Z505" s="3" t="s">
        <v>124</v>
      </c>
      <c r="AA505" s="3" t="s">
        <v>14</v>
      </c>
      <c r="AB505" s="7">
        <v>1</v>
      </c>
    </row>
    <row r="506" spans="1:28" ht="30" x14ac:dyDescent="0.25">
      <c r="A506" s="3">
        <v>2022</v>
      </c>
      <c r="B506" s="3" t="s">
        <v>15</v>
      </c>
      <c r="C506" s="3" t="s">
        <v>11</v>
      </c>
      <c r="D506" s="3" t="s">
        <v>37</v>
      </c>
      <c r="E506" s="3">
        <v>115000</v>
      </c>
      <c r="F506" s="3" t="s">
        <v>25</v>
      </c>
      <c r="G506" s="3">
        <v>100</v>
      </c>
      <c r="H506" s="3" t="s">
        <v>25</v>
      </c>
      <c r="I506" s="3" t="s">
        <v>21</v>
      </c>
      <c r="J506" s="7">
        <v>1</v>
      </c>
      <c r="L506" s="3">
        <v>2022</v>
      </c>
      <c r="M506" s="3" t="s">
        <v>15</v>
      </c>
      <c r="N506" s="3" t="s">
        <v>37</v>
      </c>
      <c r="O506" s="3">
        <v>115000</v>
      </c>
      <c r="P506" s="7">
        <v>1</v>
      </c>
      <c r="S506" s="3">
        <v>2022</v>
      </c>
      <c r="T506" s="3" t="s">
        <v>15</v>
      </c>
      <c r="U506" s="3" t="s">
        <v>11</v>
      </c>
      <c r="V506" s="3" t="s">
        <v>37</v>
      </c>
      <c r="W506" s="7">
        <f t="shared" si="7"/>
        <v>120000</v>
      </c>
      <c r="X506" s="3" t="s">
        <v>25</v>
      </c>
      <c r="Y506" s="3">
        <v>100</v>
      </c>
      <c r="Z506" s="3" t="s">
        <v>25</v>
      </c>
      <c r="AA506" s="3" t="s">
        <v>21</v>
      </c>
      <c r="AB506" s="7">
        <v>1</v>
      </c>
    </row>
    <row r="507" spans="1:28" ht="30" x14ac:dyDescent="0.25">
      <c r="A507" s="3">
        <v>2022</v>
      </c>
      <c r="B507" s="3" t="s">
        <v>26</v>
      </c>
      <c r="C507" s="3" t="s">
        <v>11</v>
      </c>
      <c r="D507" s="3" t="s">
        <v>12</v>
      </c>
      <c r="E507" s="3">
        <v>86703</v>
      </c>
      <c r="F507" s="3" t="s">
        <v>124</v>
      </c>
      <c r="G507" s="3">
        <v>50</v>
      </c>
      <c r="H507" s="3" t="s">
        <v>124</v>
      </c>
      <c r="I507" s="3" t="s">
        <v>21</v>
      </c>
      <c r="J507" s="7">
        <v>1</v>
      </c>
      <c r="L507" s="3">
        <v>2022</v>
      </c>
      <c r="M507" s="3" t="s">
        <v>26</v>
      </c>
      <c r="N507" s="3" t="s">
        <v>12</v>
      </c>
      <c r="O507" s="3">
        <v>86703</v>
      </c>
      <c r="P507" s="7">
        <v>1</v>
      </c>
      <c r="S507" s="3">
        <v>2022</v>
      </c>
      <c r="T507" s="3" t="s">
        <v>26</v>
      </c>
      <c r="U507" s="3" t="s">
        <v>11</v>
      </c>
      <c r="V507" s="3" t="s">
        <v>12</v>
      </c>
      <c r="W507" s="7">
        <f t="shared" si="7"/>
        <v>100000</v>
      </c>
      <c r="X507" s="3" t="s">
        <v>124</v>
      </c>
      <c r="Y507" s="3">
        <v>50</v>
      </c>
      <c r="Z507" s="3" t="s">
        <v>124</v>
      </c>
      <c r="AA507" s="3" t="s">
        <v>21</v>
      </c>
      <c r="AB507" s="7">
        <v>1</v>
      </c>
    </row>
    <row r="508" spans="1:28" ht="60" x14ac:dyDescent="0.25">
      <c r="A508" s="3">
        <v>2022</v>
      </c>
      <c r="B508" s="3" t="s">
        <v>10</v>
      </c>
      <c r="C508" s="3" t="s">
        <v>11</v>
      </c>
      <c r="D508" s="3" t="s">
        <v>86</v>
      </c>
      <c r="E508" s="3">
        <v>75000</v>
      </c>
      <c r="F508" s="3" t="s">
        <v>125</v>
      </c>
      <c r="G508" s="3">
        <v>100</v>
      </c>
      <c r="H508" s="3" t="s">
        <v>25</v>
      </c>
      <c r="I508" s="3" t="s">
        <v>14</v>
      </c>
      <c r="J508" s="7">
        <v>1</v>
      </c>
      <c r="L508" s="3">
        <v>2022</v>
      </c>
      <c r="M508" s="3" t="s">
        <v>10</v>
      </c>
      <c r="N508" s="3" t="s">
        <v>86</v>
      </c>
      <c r="O508" s="3">
        <v>75000</v>
      </c>
      <c r="P508" s="7">
        <v>1</v>
      </c>
      <c r="S508" s="3">
        <v>2022</v>
      </c>
      <c r="T508" s="3" t="s">
        <v>10</v>
      </c>
      <c r="U508" s="3" t="s">
        <v>11</v>
      </c>
      <c r="V508" s="3" t="s">
        <v>86</v>
      </c>
      <c r="W508" s="7">
        <f t="shared" si="7"/>
        <v>80000</v>
      </c>
      <c r="X508" s="3" t="s">
        <v>125</v>
      </c>
      <c r="Y508" s="3">
        <v>100</v>
      </c>
      <c r="Z508" s="3" t="s">
        <v>25</v>
      </c>
      <c r="AA508" s="3" t="s">
        <v>14</v>
      </c>
      <c r="AB508" s="7">
        <v>1</v>
      </c>
    </row>
    <row r="509" spans="1:28" ht="30" x14ac:dyDescent="0.25">
      <c r="A509" s="3">
        <v>2022</v>
      </c>
      <c r="B509" s="3" t="s">
        <v>10</v>
      </c>
      <c r="C509" s="3" t="s">
        <v>11</v>
      </c>
      <c r="D509" s="3" t="s">
        <v>47</v>
      </c>
      <c r="E509" s="3">
        <v>64849</v>
      </c>
      <c r="F509" s="3" t="s">
        <v>54</v>
      </c>
      <c r="G509" s="3">
        <v>0</v>
      </c>
      <c r="H509" s="3" t="s">
        <v>54</v>
      </c>
      <c r="I509" s="3" t="s">
        <v>14</v>
      </c>
      <c r="J509" s="7">
        <v>1</v>
      </c>
      <c r="L509" s="3">
        <v>2022</v>
      </c>
      <c r="M509" s="3" t="s">
        <v>10</v>
      </c>
      <c r="N509" s="3" t="s">
        <v>47</v>
      </c>
      <c r="O509" s="3">
        <v>64849</v>
      </c>
      <c r="P509" s="7">
        <v>1</v>
      </c>
      <c r="S509" s="3">
        <v>2022</v>
      </c>
      <c r="T509" s="3" t="s">
        <v>10</v>
      </c>
      <c r="U509" s="3" t="s">
        <v>11</v>
      </c>
      <c r="V509" s="3" t="s">
        <v>47</v>
      </c>
      <c r="W509" s="7">
        <f t="shared" si="7"/>
        <v>80000</v>
      </c>
      <c r="X509" s="3" t="s">
        <v>54</v>
      </c>
      <c r="Y509" s="3">
        <v>0</v>
      </c>
      <c r="Z509" s="3" t="s">
        <v>54</v>
      </c>
      <c r="AA509" s="3" t="s">
        <v>14</v>
      </c>
      <c r="AB509" s="7">
        <v>1</v>
      </c>
    </row>
    <row r="510" spans="1:28" ht="30" x14ac:dyDescent="0.25">
      <c r="A510" s="3">
        <v>2022</v>
      </c>
      <c r="B510" s="3" t="s">
        <v>26</v>
      </c>
      <c r="C510" s="3" t="s">
        <v>11</v>
      </c>
      <c r="D510" s="3" t="s">
        <v>47</v>
      </c>
      <c r="E510" s="3">
        <v>120000</v>
      </c>
      <c r="F510" s="3" t="s">
        <v>25</v>
      </c>
      <c r="G510" s="3">
        <v>100</v>
      </c>
      <c r="H510" s="3" t="s">
        <v>25</v>
      </c>
      <c r="I510" s="3" t="s">
        <v>14</v>
      </c>
      <c r="J510" s="7">
        <v>1</v>
      </c>
      <c r="L510" s="3">
        <v>2022</v>
      </c>
      <c r="M510" s="3" t="s">
        <v>26</v>
      </c>
      <c r="N510" s="3" t="s">
        <v>47</v>
      </c>
      <c r="O510" s="3">
        <v>120000</v>
      </c>
      <c r="P510" s="7">
        <v>1</v>
      </c>
      <c r="S510" s="3">
        <v>2022</v>
      </c>
      <c r="T510" s="3" t="s">
        <v>26</v>
      </c>
      <c r="U510" s="3" t="s">
        <v>11</v>
      </c>
      <c r="V510" s="3" t="s">
        <v>47</v>
      </c>
      <c r="W510" s="7">
        <f t="shared" si="7"/>
        <v>120000</v>
      </c>
      <c r="X510" s="3" t="s">
        <v>25</v>
      </c>
      <c r="Y510" s="3">
        <v>100</v>
      </c>
      <c r="Z510" s="3" t="s">
        <v>25</v>
      </c>
      <c r="AA510" s="3" t="s">
        <v>14</v>
      </c>
      <c r="AB510" s="7">
        <v>1</v>
      </c>
    </row>
    <row r="511" spans="1:28" ht="45" x14ac:dyDescent="0.25">
      <c r="A511" s="3">
        <v>2022</v>
      </c>
      <c r="B511" s="3" t="s">
        <v>10</v>
      </c>
      <c r="C511" s="3" t="s">
        <v>11</v>
      </c>
      <c r="D511" s="3" t="s">
        <v>72</v>
      </c>
      <c r="E511" s="3">
        <v>157000</v>
      </c>
      <c r="F511" s="3" t="s">
        <v>25</v>
      </c>
      <c r="G511" s="3">
        <v>100</v>
      </c>
      <c r="H511" s="3" t="s">
        <v>25</v>
      </c>
      <c r="I511" s="3" t="s">
        <v>14</v>
      </c>
      <c r="J511" s="7">
        <v>1</v>
      </c>
      <c r="L511" s="3">
        <v>2022</v>
      </c>
      <c r="M511" s="3" t="s">
        <v>10</v>
      </c>
      <c r="N511" s="3" t="s">
        <v>72</v>
      </c>
      <c r="O511" s="3">
        <v>157000</v>
      </c>
      <c r="P511" s="7">
        <v>1</v>
      </c>
      <c r="S511" s="3">
        <v>2022</v>
      </c>
      <c r="T511" s="3" t="s">
        <v>10</v>
      </c>
      <c r="U511" s="3" t="s">
        <v>11</v>
      </c>
      <c r="V511" s="3" t="s">
        <v>72</v>
      </c>
      <c r="W511" s="7">
        <f t="shared" si="7"/>
        <v>160000</v>
      </c>
      <c r="X511" s="3" t="s">
        <v>25</v>
      </c>
      <c r="Y511" s="3">
        <v>100</v>
      </c>
      <c r="Z511" s="3" t="s">
        <v>25</v>
      </c>
      <c r="AA511" s="3" t="s">
        <v>14</v>
      </c>
      <c r="AB511" s="7">
        <v>1</v>
      </c>
    </row>
    <row r="512" spans="1:28" ht="60" x14ac:dyDescent="0.25">
      <c r="A512" s="3">
        <v>2022</v>
      </c>
      <c r="B512" s="3" t="s">
        <v>26</v>
      </c>
      <c r="C512" s="3" t="s">
        <v>11</v>
      </c>
      <c r="D512" s="3" t="s">
        <v>79</v>
      </c>
      <c r="E512" s="3">
        <v>150000</v>
      </c>
      <c r="F512" s="3" t="s">
        <v>124</v>
      </c>
      <c r="G512" s="3">
        <v>100</v>
      </c>
      <c r="H512" s="3" t="s">
        <v>124</v>
      </c>
      <c r="I512" s="3" t="s">
        <v>18</v>
      </c>
      <c r="J512" s="7">
        <v>1</v>
      </c>
      <c r="L512" s="3">
        <v>2022</v>
      </c>
      <c r="M512" s="3" t="s">
        <v>26</v>
      </c>
      <c r="N512" s="3" t="s">
        <v>79</v>
      </c>
      <c r="O512" s="3">
        <v>150000</v>
      </c>
      <c r="P512" s="7">
        <v>1</v>
      </c>
      <c r="S512" s="3">
        <v>2022</v>
      </c>
      <c r="T512" s="3" t="s">
        <v>26</v>
      </c>
      <c r="U512" s="3" t="s">
        <v>11</v>
      </c>
      <c r="V512" s="3" t="s">
        <v>79</v>
      </c>
      <c r="W512" s="7">
        <f t="shared" si="7"/>
        <v>160000</v>
      </c>
      <c r="X512" s="3" t="s">
        <v>124</v>
      </c>
      <c r="Y512" s="3">
        <v>100</v>
      </c>
      <c r="Z512" s="3" t="s">
        <v>124</v>
      </c>
      <c r="AA512" s="3" t="s">
        <v>18</v>
      </c>
      <c r="AB512" s="7">
        <v>1</v>
      </c>
    </row>
    <row r="513" spans="1:28" ht="45" x14ac:dyDescent="0.25">
      <c r="A513" s="3">
        <v>2022</v>
      </c>
      <c r="B513" s="3" t="s">
        <v>10</v>
      </c>
      <c r="C513" s="3" t="s">
        <v>11</v>
      </c>
      <c r="D513" s="3" t="s">
        <v>30</v>
      </c>
      <c r="E513" s="3">
        <v>70912</v>
      </c>
      <c r="F513" s="3" t="s">
        <v>52</v>
      </c>
      <c r="G513" s="3">
        <v>50</v>
      </c>
      <c r="H513" s="3" t="s">
        <v>52</v>
      </c>
      <c r="I513" s="3" t="s">
        <v>14</v>
      </c>
      <c r="J513" s="7">
        <v>1</v>
      </c>
      <c r="L513" s="3">
        <v>2022</v>
      </c>
      <c r="M513" s="3" t="s">
        <v>10</v>
      </c>
      <c r="N513" s="3" t="s">
        <v>30</v>
      </c>
      <c r="O513" s="3">
        <v>70912</v>
      </c>
      <c r="P513" s="7">
        <v>1</v>
      </c>
      <c r="S513" s="3">
        <v>2022</v>
      </c>
      <c r="T513" s="3" t="s">
        <v>10</v>
      </c>
      <c r="U513" s="3" t="s">
        <v>11</v>
      </c>
      <c r="V513" s="3" t="s">
        <v>30</v>
      </c>
      <c r="W513" s="7">
        <f t="shared" si="7"/>
        <v>80000</v>
      </c>
      <c r="X513" s="3" t="s">
        <v>52</v>
      </c>
      <c r="Y513" s="3">
        <v>50</v>
      </c>
      <c r="Z513" s="3" t="s">
        <v>52</v>
      </c>
      <c r="AA513" s="3" t="s">
        <v>14</v>
      </c>
      <c r="AB513" s="7">
        <v>1</v>
      </c>
    </row>
    <row r="514" spans="1:28" ht="30" x14ac:dyDescent="0.25">
      <c r="A514" s="3">
        <v>2022</v>
      </c>
      <c r="B514" s="3" t="s">
        <v>26</v>
      </c>
      <c r="C514" s="3" t="s">
        <v>11</v>
      </c>
      <c r="D514" s="3" t="s">
        <v>37</v>
      </c>
      <c r="E514" s="3">
        <v>65000</v>
      </c>
      <c r="F514" s="3" t="s">
        <v>25</v>
      </c>
      <c r="G514" s="3">
        <v>100</v>
      </c>
      <c r="H514" s="3" t="s">
        <v>25</v>
      </c>
      <c r="I514" s="3" t="s">
        <v>18</v>
      </c>
      <c r="J514" s="7">
        <v>1</v>
      </c>
      <c r="L514" s="3">
        <v>2022</v>
      </c>
      <c r="M514" s="3" t="s">
        <v>26</v>
      </c>
      <c r="N514" s="3" t="s">
        <v>37</v>
      </c>
      <c r="O514" s="3">
        <v>65000</v>
      </c>
      <c r="P514" s="7">
        <v>1</v>
      </c>
      <c r="S514" s="3">
        <v>2022</v>
      </c>
      <c r="T514" s="3" t="s">
        <v>26</v>
      </c>
      <c r="U514" s="3" t="s">
        <v>11</v>
      </c>
      <c r="V514" s="3" t="s">
        <v>37</v>
      </c>
      <c r="W514" s="7">
        <f t="shared" ref="W514:W577" si="8">CEILING(E514,20000)</f>
        <v>80000</v>
      </c>
      <c r="X514" s="3" t="s">
        <v>25</v>
      </c>
      <c r="Y514" s="3">
        <v>100</v>
      </c>
      <c r="Z514" s="3" t="s">
        <v>25</v>
      </c>
      <c r="AA514" s="3" t="s">
        <v>18</v>
      </c>
      <c r="AB514" s="7">
        <v>1</v>
      </c>
    </row>
    <row r="515" spans="1:28" ht="45" x14ac:dyDescent="0.25">
      <c r="A515" s="3">
        <v>2022</v>
      </c>
      <c r="B515" s="3" t="s">
        <v>15</v>
      </c>
      <c r="C515" s="3" t="s">
        <v>11</v>
      </c>
      <c r="D515" s="3" t="s">
        <v>24</v>
      </c>
      <c r="E515" s="3">
        <v>71444</v>
      </c>
      <c r="F515" s="3" t="s">
        <v>126</v>
      </c>
      <c r="G515" s="3">
        <v>100</v>
      </c>
      <c r="H515" s="3" t="s">
        <v>126</v>
      </c>
      <c r="I515" s="3" t="s">
        <v>18</v>
      </c>
      <c r="J515" s="7">
        <v>1</v>
      </c>
      <c r="L515" s="3">
        <v>2022</v>
      </c>
      <c r="M515" s="3" t="s">
        <v>15</v>
      </c>
      <c r="N515" s="3" t="s">
        <v>24</v>
      </c>
      <c r="O515" s="3">
        <v>71444</v>
      </c>
      <c r="P515" s="7">
        <v>1</v>
      </c>
      <c r="S515" s="3">
        <v>2022</v>
      </c>
      <c r="T515" s="3" t="s">
        <v>15</v>
      </c>
      <c r="U515" s="3" t="s">
        <v>11</v>
      </c>
      <c r="V515" s="3" t="s">
        <v>24</v>
      </c>
      <c r="W515" s="7">
        <f t="shared" si="8"/>
        <v>80000</v>
      </c>
      <c r="X515" s="3" t="s">
        <v>126</v>
      </c>
      <c r="Y515" s="3">
        <v>100</v>
      </c>
      <c r="Z515" s="3" t="s">
        <v>126</v>
      </c>
      <c r="AA515" s="3" t="s">
        <v>18</v>
      </c>
      <c r="AB515" s="7">
        <v>1</v>
      </c>
    </row>
    <row r="516" spans="1:28" ht="45" x14ac:dyDescent="0.25">
      <c r="A516" s="3">
        <v>2022</v>
      </c>
      <c r="B516" s="3" t="s">
        <v>26</v>
      </c>
      <c r="C516" s="3" t="s">
        <v>11</v>
      </c>
      <c r="D516" s="3" t="s">
        <v>71</v>
      </c>
      <c r="E516" s="3">
        <v>20000</v>
      </c>
      <c r="F516" s="3" t="s">
        <v>36</v>
      </c>
      <c r="G516" s="3">
        <v>0</v>
      </c>
      <c r="H516" s="3" t="s">
        <v>36</v>
      </c>
      <c r="I516" s="3" t="s">
        <v>21</v>
      </c>
      <c r="J516" s="7">
        <v>1</v>
      </c>
      <c r="L516" s="3">
        <v>2022</v>
      </c>
      <c r="M516" s="3" t="s">
        <v>26</v>
      </c>
      <c r="N516" s="3" t="s">
        <v>71</v>
      </c>
      <c r="O516" s="3">
        <v>20000</v>
      </c>
      <c r="P516" s="7">
        <v>1</v>
      </c>
      <c r="S516" s="3">
        <v>2022</v>
      </c>
      <c r="T516" s="3" t="s">
        <v>26</v>
      </c>
      <c r="U516" s="3" t="s">
        <v>11</v>
      </c>
      <c r="V516" s="3" t="s">
        <v>71</v>
      </c>
      <c r="W516" s="7">
        <f t="shared" si="8"/>
        <v>20000</v>
      </c>
      <c r="X516" s="3" t="s">
        <v>36</v>
      </c>
      <c r="Y516" s="3">
        <v>0</v>
      </c>
      <c r="Z516" s="3" t="s">
        <v>36</v>
      </c>
      <c r="AA516" s="3" t="s">
        <v>21</v>
      </c>
      <c r="AB516" s="7">
        <v>1</v>
      </c>
    </row>
    <row r="517" spans="1:28" ht="30" x14ac:dyDescent="0.25">
      <c r="A517" s="3">
        <v>2022</v>
      </c>
      <c r="B517" s="3" t="s">
        <v>10</v>
      </c>
      <c r="C517" s="3" t="s">
        <v>11</v>
      </c>
      <c r="D517" s="3" t="s">
        <v>12</v>
      </c>
      <c r="E517" s="3">
        <v>48000</v>
      </c>
      <c r="F517" s="3" t="s">
        <v>63</v>
      </c>
      <c r="G517" s="3">
        <v>100</v>
      </c>
      <c r="H517" s="3" t="s">
        <v>25</v>
      </c>
      <c r="I517" s="3" t="s">
        <v>18</v>
      </c>
      <c r="J517" s="7">
        <v>1</v>
      </c>
      <c r="L517" s="3">
        <v>2022</v>
      </c>
      <c r="M517" s="3" t="s">
        <v>10</v>
      </c>
      <c r="N517" s="3" t="s">
        <v>12</v>
      </c>
      <c r="O517" s="3">
        <v>48000</v>
      </c>
      <c r="P517" s="7">
        <v>1</v>
      </c>
      <c r="S517" s="3">
        <v>2022</v>
      </c>
      <c r="T517" s="3" t="s">
        <v>10</v>
      </c>
      <c r="U517" s="3" t="s">
        <v>11</v>
      </c>
      <c r="V517" s="3" t="s">
        <v>12</v>
      </c>
      <c r="W517" s="7">
        <f t="shared" si="8"/>
        <v>60000</v>
      </c>
      <c r="X517" s="3" t="s">
        <v>63</v>
      </c>
      <c r="Y517" s="3">
        <v>100</v>
      </c>
      <c r="Z517" s="3" t="s">
        <v>25</v>
      </c>
      <c r="AA517" s="3" t="s">
        <v>18</v>
      </c>
      <c r="AB517" s="7">
        <v>1</v>
      </c>
    </row>
    <row r="518" spans="1:28" ht="45" x14ac:dyDescent="0.25">
      <c r="A518" s="3">
        <v>2022</v>
      </c>
      <c r="B518" s="3" t="s">
        <v>15</v>
      </c>
      <c r="C518" s="3" t="s">
        <v>11</v>
      </c>
      <c r="D518" s="3" t="s">
        <v>67</v>
      </c>
      <c r="E518" s="3">
        <v>152500</v>
      </c>
      <c r="F518" s="3" t="s">
        <v>25</v>
      </c>
      <c r="G518" s="3">
        <v>100</v>
      </c>
      <c r="H518" s="3" t="s">
        <v>25</v>
      </c>
      <c r="I518" s="3" t="s">
        <v>21</v>
      </c>
      <c r="J518" s="7">
        <v>1</v>
      </c>
      <c r="L518" s="3">
        <v>2022</v>
      </c>
      <c r="M518" s="3" t="s">
        <v>15</v>
      </c>
      <c r="N518" s="3" t="s">
        <v>67</v>
      </c>
      <c r="O518" s="3">
        <v>152500</v>
      </c>
      <c r="P518" s="7">
        <v>1</v>
      </c>
      <c r="S518" s="3">
        <v>2022</v>
      </c>
      <c r="T518" s="3" t="s">
        <v>15</v>
      </c>
      <c r="U518" s="3" t="s">
        <v>11</v>
      </c>
      <c r="V518" s="3" t="s">
        <v>67</v>
      </c>
      <c r="W518" s="7">
        <f t="shared" si="8"/>
        <v>160000</v>
      </c>
      <c r="X518" s="3" t="s">
        <v>25</v>
      </c>
      <c r="Y518" s="3">
        <v>100</v>
      </c>
      <c r="Z518" s="3" t="s">
        <v>25</v>
      </c>
      <c r="AA518" s="3" t="s">
        <v>21</v>
      </c>
      <c r="AB518" s="7">
        <v>1</v>
      </c>
    </row>
    <row r="519" spans="1:28" ht="30" x14ac:dyDescent="0.25">
      <c r="A519" s="3">
        <v>2022</v>
      </c>
      <c r="B519" s="3" t="s">
        <v>10</v>
      </c>
      <c r="C519" s="3" t="s">
        <v>11</v>
      </c>
      <c r="D519" s="3" t="s">
        <v>37</v>
      </c>
      <c r="E519" s="3">
        <v>68147</v>
      </c>
      <c r="F519" s="3" t="s">
        <v>33</v>
      </c>
      <c r="G519" s="3">
        <v>100</v>
      </c>
      <c r="H519" s="3" t="s">
        <v>33</v>
      </c>
      <c r="I519" s="3" t="s">
        <v>21</v>
      </c>
      <c r="J519" s="7">
        <v>1</v>
      </c>
      <c r="L519" s="3">
        <v>2022</v>
      </c>
      <c r="M519" s="3" t="s">
        <v>10</v>
      </c>
      <c r="N519" s="3" t="s">
        <v>37</v>
      </c>
      <c r="O519" s="3">
        <v>68147</v>
      </c>
      <c r="P519" s="7">
        <v>1</v>
      </c>
      <c r="S519" s="3">
        <v>2022</v>
      </c>
      <c r="T519" s="3" t="s">
        <v>10</v>
      </c>
      <c r="U519" s="3" t="s">
        <v>11</v>
      </c>
      <c r="V519" s="3" t="s">
        <v>37</v>
      </c>
      <c r="W519" s="7">
        <f t="shared" si="8"/>
        <v>80000</v>
      </c>
      <c r="X519" s="3" t="s">
        <v>33</v>
      </c>
      <c r="Y519" s="3">
        <v>100</v>
      </c>
      <c r="Z519" s="3" t="s">
        <v>33</v>
      </c>
      <c r="AA519" s="3" t="s">
        <v>21</v>
      </c>
      <c r="AB519" s="7">
        <v>1</v>
      </c>
    </row>
    <row r="520" spans="1:28" ht="30" x14ac:dyDescent="0.25">
      <c r="A520" s="3">
        <v>2022</v>
      </c>
      <c r="B520" s="3" t="s">
        <v>10</v>
      </c>
      <c r="C520" s="3" t="s">
        <v>11</v>
      </c>
      <c r="D520" s="3" t="s">
        <v>12</v>
      </c>
      <c r="E520" s="3">
        <v>122346</v>
      </c>
      <c r="F520" s="3" t="s">
        <v>104</v>
      </c>
      <c r="G520" s="3">
        <v>0</v>
      </c>
      <c r="H520" s="3" t="s">
        <v>104</v>
      </c>
      <c r="I520" s="3" t="s">
        <v>14</v>
      </c>
      <c r="J520" s="7">
        <v>1</v>
      </c>
      <c r="L520" s="3">
        <v>2022</v>
      </c>
      <c r="M520" s="3" t="s">
        <v>10</v>
      </c>
      <c r="N520" s="3" t="s">
        <v>12</v>
      </c>
      <c r="O520" s="3">
        <v>122346</v>
      </c>
      <c r="P520" s="7">
        <v>1</v>
      </c>
      <c r="S520" s="3">
        <v>2022</v>
      </c>
      <c r="T520" s="3" t="s">
        <v>10</v>
      </c>
      <c r="U520" s="3" t="s">
        <v>11</v>
      </c>
      <c r="V520" s="3" t="s">
        <v>12</v>
      </c>
      <c r="W520" s="7">
        <f t="shared" si="8"/>
        <v>140000</v>
      </c>
      <c r="X520" s="3" t="s">
        <v>104</v>
      </c>
      <c r="Y520" s="3">
        <v>0</v>
      </c>
      <c r="Z520" s="3" t="s">
        <v>104</v>
      </c>
      <c r="AA520" s="3" t="s">
        <v>14</v>
      </c>
      <c r="AB520" s="7">
        <v>1</v>
      </c>
    </row>
    <row r="521" spans="1:28" ht="45" x14ac:dyDescent="0.25">
      <c r="A521" s="3">
        <v>2022</v>
      </c>
      <c r="B521" s="3" t="s">
        <v>15</v>
      </c>
      <c r="C521" s="3" t="s">
        <v>11</v>
      </c>
      <c r="D521" s="3" t="s">
        <v>72</v>
      </c>
      <c r="E521" s="3">
        <v>380000</v>
      </c>
      <c r="F521" s="3" t="s">
        <v>25</v>
      </c>
      <c r="G521" s="3">
        <v>100</v>
      </c>
      <c r="H521" s="3" t="s">
        <v>25</v>
      </c>
      <c r="I521" s="3" t="s">
        <v>14</v>
      </c>
      <c r="J521" s="7">
        <v>1</v>
      </c>
      <c r="L521" s="3">
        <v>2022</v>
      </c>
      <c r="M521" s="3" t="s">
        <v>15</v>
      </c>
      <c r="N521" s="3" t="s">
        <v>72</v>
      </c>
      <c r="O521" s="3">
        <v>380000</v>
      </c>
      <c r="P521" s="7">
        <v>1</v>
      </c>
      <c r="S521" s="3">
        <v>2022</v>
      </c>
      <c r="T521" s="3" t="s">
        <v>15</v>
      </c>
      <c r="U521" s="3" t="s">
        <v>11</v>
      </c>
      <c r="V521" s="3" t="s">
        <v>72</v>
      </c>
      <c r="W521" s="7">
        <f t="shared" si="8"/>
        <v>380000</v>
      </c>
      <c r="X521" s="3" t="s">
        <v>25</v>
      </c>
      <c r="Y521" s="3">
        <v>100</v>
      </c>
      <c r="Z521" s="3" t="s">
        <v>25</v>
      </c>
      <c r="AA521" s="3" t="s">
        <v>14</v>
      </c>
      <c r="AB521" s="7">
        <v>1</v>
      </c>
    </row>
    <row r="522" spans="1:28" ht="30" x14ac:dyDescent="0.25">
      <c r="A522" s="3">
        <v>2022</v>
      </c>
      <c r="B522" s="3" t="s">
        <v>10</v>
      </c>
      <c r="C522" s="3" t="s">
        <v>11</v>
      </c>
      <c r="D522" s="3" t="s">
        <v>12</v>
      </c>
      <c r="E522" s="3">
        <v>69336</v>
      </c>
      <c r="F522" s="3" t="s">
        <v>52</v>
      </c>
      <c r="G522" s="3">
        <v>100</v>
      </c>
      <c r="H522" s="3" t="s">
        <v>52</v>
      </c>
      <c r="I522" s="3" t="s">
        <v>21</v>
      </c>
      <c r="J522" s="7">
        <v>1</v>
      </c>
      <c r="L522" s="3">
        <v>2022</v>
      </c>
      <c r="M522" s="3" t="s">
        <v>10</v>
      </c>
      <c r="N522" s="3" t="s">
        <v>12</v>
      </c>
      <c r="O522" s="3">
        <v>69336</v>
      </c>
      <c r="P522" s="7">
        <v>1</v>
      </c>
      <c r="S522" s="3">
        <v>2022</v>
      </c>
      <c r="T522" s="3" t="s">
        <v>10</v>
      </c>
      <c r="U522" s="3" t="s">
        <v>11</v>
      </c>
      <c r="V522" s="3" t="s">
        <v>12</v>
      </c>
      <c r="W522" s="7">
        <f t="shared" si="8"/>
        <v>80000</v>
      </c>
      <c r="X522" s="3" t="s">
        <v>52</v>
      </c>
      <c r="Y522" s="3">
        <v>100</v>
      </c>
      <c r="Z522" s="3" t="s">
        <v>52</v>
      </c>
      <c r="AA522" s="3" t="s">
        <v>21</v>
      </c>
      <c r="AB522" s="7">
        <v>1</v>
      </c>
    </row>
    <row r="523" spans="1:28" ht="45" x14ac:dyDescent="0.25">
      <c r="A523" s="3">
        <v>2022</v>
      </c>
      <c r="B523" s="3" t="s">
        <v>26</v>
      </c>
      <c r="C523" s="3" t="s">
        <v>11</v>
      </c>
      <c r="D523" s="3" t="s">
        <v>62</v>
      </c>
      <c r="E523" s="3">
        <v>10000</v>
      </c>
      <c r="F523" s="3" t="s">
        <v>40</v>
      </c>
      <c r="G523" s="3">
        <v>100</v>
      </c>
      <c r="H523" s="3" t="s">
        <v>68</v>
      </c>
      <c r="I523" s="3" t="s">
        <v>21</v>
      </c>
      <c r="J523" s="7">
        <v>1</v>
      </c>
      <c r="L523" s="3">
        <v>2022</v>
      </c>
      <c r="M523" s="3" t="s">
        <v>26</v>
      </c>
      <c r="N523" s="3" t="s">
        <v>62</v>
      </c>
      <c r="O523" s="3">
        <v>10000</v>
      </c>
      <c r="P523" s="7">
        <v>1</v>
      </c>
      <c r="S523" s="3">
        <v>2022</v>
      </c>
      <c r="T523" s="3" t="s">
        <v>26</v>
      </c>
      <c r="U523" s="3" t="s">
        <v>11</v>
      </c>
      <c r="V523" s="3" t="s">
        <v>62</v>
      </c>
      <c r="W523" s="7">
        <f t="shared" si="8"/>
        <v>20000</v>
      </c>
      <c r="X523" s="3" t="s">
        <v>40</v>
      </c>
      <c r="Y523" s="3">
        <v>100</v>
      </c>
      <c r="Z523" s="3" t="s">
        <v>68</v>
      </c>
      <c r="AA523" s="3" t="s">
        <v>21</v>
      </c>
      <c r="AB523" s="7">
        <v>1</v>
      </c>
    </row>
    <row r="524" spans="1:28" ht="30" x14ac:dyDescent="0.25">
      <c r="A524" s="3">
        <v>2022</v>
      </c>
      <c r="B524" s="3" t="s">
        <v>10</v>
      </c>
      <c r="C524" s="3" t="s">
        <v>11</v>
      </c>
      <c r="D524" s="3" t="s">
        <v>27</v>
      </c>
      <c r="E524" s="3">
        <v>20000</v>
      </c>
      <c r="F524" s="3" t="s">
        <v>42</v>
      </c>
      <c r="G524" s="3">
        <v>100</v>
      </c>
      <c r="H524" s="3" t="s">
        <v>42</v>
      </c>
      <c r="I524" s="3" t="s">
        <v>18</v>
      </c>
      <c r="J524" s="7">
        <v>1</v>
      </c>
      <c r="L524" s="3">
        <v>2022</v>
      </c>
      <c r="M524" s="3" t="s">
        <v>10</v>
      </c>
      <c r="N524" s="3" t="s">
        <v>27</v>
      </c>
      <c r="O524" s="3">
        <v>20000</v>
      </c>
      <c r="P524" s="7">
        <v>1</v>
      </c>
      <c r="S524" s="3">
        <v>2022</v>
      </c>
      <c r="T524" s="3" t="s">
        <v>10</v>
      </c>
      <c r="U524" s="3" t="s">
        <v>11</v>
      </c>
      <c r="V524" s="3" t="s">
        <v>27</v>
      </c>
      <c r="W524" s="7">
        <f t="shared" si="8"/>
        <v>20000</v>
      </c>
      <c r="X524" s="3" t="s">
        <v>42</v>
      </c>
      <c r="Y524" s="3">
        <v>100</v>
      </c>
      <c r="Z524" s="3" t="s">
        <v>42</v>
      </c>
      <c r="AA524" s="3" t="s">
        <v>18</v>
      </c>
      <c r="AB524" s="7">
        <v>1</v>
      </c>
    </row>
    <row r="525" spans="1:28" ht="45" x14ac:dyDescent="0.25">
      <c r="A525" s="3">
        <v>2022</v>
      </c>
      <c r="B525" s="3" t="s">
        <v>15</v>
      </c>
      <c r="C525" s="3" t="s">
        <v>11</v>
      </c>
      <c r="D525" s="3" t="s">
        <v>127</v>
      </c>
      <c r="E525" s="3">
        <v>405000</v>
      </c>
      <c r="F525" s="3" t="s">
        <v>25</v>
      </c>
      <c r="G525" s="3">
        <v>100</v>
      </c>
      <c r="H525" s="3" t="s">
        <v>25</v>
      </c>
      <c r="I525" s="3" t="s">
        <v>14</v>
      </c>
      <c r="J525" s="7">
        <v>1</v>
      </c>
      <c r="L525" s="3">
        <v>2022</v>
      </c>
      <c r="M525" s="3" t="s">
        <v>15</v>
      </c>
      <c r="N525" s="3" t="s">
        <v>127</v>
      </c>
      <c r="O525" s="3">
        <v>405000</v>
      </c>
      <c r="P525" s="7">
        <v>1</v>
      </c>
      <c r="S525" s="3">
        <v>2022</v>
      </c>
      <c r="T525" s="3" t="s">
        <v>15</v>
      </c>
      <c r="U525" s="3" t="s">
        <v>11</v>
      </c>
      <c r="V525" s="3" t="s">
        <v>127</v>
      </c>
      <c r="W525" s="7">
        <f t="shared" si="8"/>
        <v>420000</v>
      </c>
      <c r="X525" s="3" t="s">
        <v>25</v>
      </c>
      <c r="Y525" s="3">
        <v>100</v>
      </c>
      <c r="Z525" s="3" t="s">
        <v>25</v>
      </c>
      <c r="AA525" s="3" t="s">
        <v>14</v>
      </c>
      <c r="AB525" s="7">
        <v>1</v>
      </c>
    </row>
    <row r="526" spans="1:28" ht="30" x14ac:dyDescent="0.25">
      <c r="A526" s="3">
        <v>2022</v>
      </c>
      <c r="B526" s="3" t="s">
        <v>10</v>
      </c>
      <c r="C526" s="3" t="s">
        <v>11</v>
      </c>
      <c r="D526" s="3" t="s">
        <v>12</v>
      </c>
      <c r="E526" s="3">
        <v>135000</v>
      </c>
      <c r="F526" s="3" t="s">
        <v>25</v>
      </c>
      <c r="G526" s="3">
        <v>100</v>
      </c>
      <c r="H526" s="3" t="s">
        <v>25</v>
      </c>
      <c r="I526" s="3" t="s">
        <v>14</v>
      </c>
      <c r="J526" s="7">
        <v>1</v>
      </c>
      <c r="L526" s="3">
        <v>2022</v>
      </c>
      <c r="M526" s="3" t="s">
        <v>10</v>
      </c>
      <c r="N526" s="3" t="s">
        <v>12</v>
      </c>
      <c r="O526" s="3">
        <v>135000</v>
      </c>
      <c r="P526" s="7">
        <v>1</v>
      </c>
      <c r="S526" s="3">
        <v>2022</v>
      </c>
      <c r="T526" s="3" t="s">
        <v>10</v>
      </c>
      <c r="U526" s="3" t="s">
        <v>11</v>
      </c>
      <c r="V526" s="3" t="s">
        <v>12</v>
      </c>
      <c r="W526" s="7">
        <f t="shared" si="8"/>
        <v>140000</v>
      </c>
      <c r="X526" s="3" t="s">
        <v>25</v>
      </c>
      <c r="Y526" s="3">
        <v>100</v>
      </c>
      <c r="Z526" s="3" t="s">
        <v>25</v>
      </c>
      <c r="AA526" s="3" t="s">
        <v>14</v>
      </c>
      <c r="AB526" s="7">
        <v>1</v>
      </c>
    </row>
    <row r="527" spans="1:28" ht="45" x14ac:dyDescent="0.25">
      <c r="A527" s="3">
        <v>2022</v>
      </c>
      <c r="B527" s="3" t="s">
        <v>15</v>
      </c>
      <c r="C527" s="3" t="s">
        <v>11</v>
      </c>
      <c r="D527" s="3" t="s">
        <v>72</v>
      </c>
      <c r="E527" s="3">
        <v>177000</v>
      </c>
      <c r="F527" s="3" t="s">
        <v>25</v>
      </c>
      <c r="G527" s="3">
        <v>100</v>
      </c>
      <c r="H527" s="3" t="s">
        <v>25</v>
      </c>
      <c r="I527" s="3" t="s">
        <v>14</v>
      </c>
      <c r="J527" s="7">
        <v>1</v>
      </c>
      <c r="L527" s="3">
        <v>2022</v>
      </c>
      <c r="M527" s="3" t="s">
        <v>15</v>
      </c>
      <c r="N527" s="3" t="s">
        <v>72</v>
      </c>
      <c r="O527" s="3">
        <v>177000</v>
      </c>
      <c r="P527" s="7">
        <v>1</v>
      </c>
      <c r="S527" s="3">
        <v>2022</v>
      </c>
      <c r="T527" s="3" t="s">
        <v>15</v>
      </c>
      <c r="U527" s="3" t="s">
        <v>11</v>
      </c>
      <c r="V527" s="3" t="s">
        <v>72</v>
      </c>
      <c r="W527" s="7">
        <f t="shared" si="8"/>
        <v>180000</v>
      </c>
      <c r="X527" s="3" t="s">
        <v>25</v>
      </c>
      <c r="Y527" s="3">
        <v>100</v>
      </c>
      <c r="Z527" s="3" t="s">
        <v>25</v>
      </c>
      <c r="AA527" s="3" t="s">
        <v>14</v>
      </c>
      <c r="AB527" s="7">
        <v>1</v>
      </c>
    </row>
    <row r="528" spans="1:28" ht="30" x14ac:dyDescent="0.25">
      <c r="A528" s="3">
        <v>2022</v>
      </c>
      <c r="B528" s="3" t="s">
        <v>10</v>
      </c>
      <c r="C528" s="3" t="s">
        <v>11</v>
      </c>
      <c r="D528" s="3" t="s">
        <v>12</v>
      </c>
      <c r="E528" s="3">
        <v>78000</v>
      </c>
      <c r="F528" s="3" t="s">
        <v>25</v>
      </c>
      <c r="G528" s="3">
        <v>100</v>
      </c>
      <c r="H528" s="3" t="s">
        <v>25</v>
      </c>
      <c r="I528" s="3" t="s">
        <v>21</v>
      </c>
      <c r="J528" s="7">
        <v>1</v>
      </c>
      <c r="L528" s="3">
        <v>2022</v>
      </c>
      <c r="M528" s="3" t="s">
        <v>10</v>
      </c>
      <c r="N528" s="3" t="s">
        <v>12</v>
      </c>
      <c r="O528" s="3">
        <v>78000</v>
      </c>
      <c r="P528" s="7">
        <v>1</v>
      </c>
      <c r="S528" s="3">
        <v>2022</v>
      </c>
      <c r="T528" s="3" t="s">
        <v>10</v>
      </c>
      <c r="U528" s="3" t="s">
        <v>11</v>
      </c>
      <c r="V528" s="3" t="s">
        <v>12</v>
      </c>
      <c r="W528" s="7">
        <f t="shared" si="8"/>
        <v>80000</v>
      </c>
      <c r="X528" s="3" t="s">
        <v>25</v>
      </c>
      <c r="Y528" s="3">
        <v>100</v>
      </c>
      <c r="Z528" s="3" t="s">
        <v>25</v>
      </c>
      <c r="AA528" s="3" t="s">
        <v>21</v>
      </c>
      <c r="AB528" s="7">
        <v>1</v>
      </c>
    </row>
    <row r="529" spans="1:28" ht="30" x14ac:dyDescent="0.25">
      <c r="A529" s="3">
        <v>2022</v>
      </c>
      <c r="B529" s="3" t="s">
        <v>15</v>
      </c>
      <c r="C529" s="3" t="s">
        <v>11</v>
      </c>
      <c r="D529" s="3" t="s">
        <v>27</v>
      </c>
      <c r="E529" s="3">
        <v>135000</v>
      </c>
      <c r="F529" s="3" t="s">
        <v>25</v>
      </c>
      <c r="G529" s="3">
        <v>100</v>
      </c>
      <c r="H529" s="3" t="s">
        <v>25</v>
      </c>
      <c r="I529" s="3" t="s">
        <v>21</v>
      </c>
      <c r="J529" s="7">
        <v>1</v>
      </c>
      <c r="L529" s="3">
        <v>2022</v>
      </c>
      <c r="M529" s="3" t="s">
        <v>15</v>
      </c>
      <c r="N529" s="3" t="s">
        <v>27</v>
      </c>
      <c r="O529" s="3">
        <v>135000</v>
      </c>
      <c r="P529" s="7">
        <v>1</v>
      </c>
      <c r="S529" s="3">
        <v>2022</v>
      </c>
      <c r="T529" s="3" t="s">
        <v>15</v>
      </c>
      <c r="U529" s="3" t="s">
        <v>11</v>
      </c>
      <c r="V529" s="3" t="s">
        <v>27</v>
      </c>
      <c r="W529" s="7">
        <f t="shared" si="8"/>
        <v>140000</v>
      </c>
      <c r="X529" s="3" t="s">
        <v>25</v>
      </c>
      <c r="Y529" s="3">
        <v>100</v>
      </c>
      <c r="Z529" s="3" t="s">
        <v>25</v>
      </c>
      <c r="AA529" s="3" t="s">
        <v>21</v>
      </c>
      <c r="AB529" s="7">
        <v>1</v>
      </c>
    </row>
    <row r="530" spans="1:28" ht="30" x14ac:dyDescent="0.25">
      <c r="A530" s="3">
        <v>2022</v>
      </c>
      <c r="B530" s="3" t="s">
        <v>15</v>
      </c>
      <c r="C530" s="3" t="s">
        <v>11</v>
      </c>
      <c r="D530" s="3" t="s">
        <v>27</v>
      </c>
      <c r="E530" s="3">
        <v>100000</v>
      </c>
      <c r="F530" s="3" t="s">
        <v>25</v>
      </c>
      <c r="G530" s="3">
        <v>100</v>
      </c>
      <c r="H530" s="3" t="s">
        <v>25</v>
      </c>
      <c r="I530" s="3" t="s">
        <v>21</v>
      </c>
      <c r="J530" s="7">
        <v>1</v>
      </c>
      <c r="L530" s="3">
        <v>2022</v>
      </c>
      <c r="M530" s="3" t="s">
        <v>15</v>
      </c>
      <c r="N530" s="3" t="s">
        <v>27</v>
      </c>
      <c r="O530" s="3">
        <v>100000</v>
      </c>
      <c r="P530" s="7">
        <v>1</v>
      </c>
      <c r="S530" s="3">
        <v>2022</v>
      </c>
      <c r="T530" s="3" t="s">
        <v>15</v>
      </c>
      <c r="U530" s="3" t="s">
        <v>11</v>
      </c>
      <c r="V530" s="3" t="s">
        <v>27</v>
      </c>
      <c r="W530" s="7">
        <f t="shared" si="8"/>
        <v>100000</v>
      </c>
      <c r="X530" s="3" t="s">
        <v>25</v>
      </c>
      <c r="Y530" s="3">
        <v>100</v>
      </c>
      <c r="Z530" s="3" t="s">
        <v>25</v>
      </c>
      <c r="AA530" s="3" t="s">
        <v>21</v>
      </c>
      <c r="AB530" s="7">
        <v>1</v>
      </c>
    </row>
    <row r="531" spans="1:28" ht="30" x14ac:dyDescent="0.25">
      <c r="A531" s="3">
        <v>2022</v>
      </c>
      <c r="B531" s="3" t="s">
        <v>15</v>
      </c>
      <c r="C531" s="3" t="s">
        <v>11</v>
      </c>
      <c r="D531" s="3" t="s">
        <v>27</v>
      </c>
      <c r="E531" s="3">
        <v>90320</v>
      </c>
      <c r="F531" s="3" t="s">
        <v>25</v>
      </c>
      <c r="G531" s="3">
        <v>100</v>
      </c>
      <c r="H531" s="3" t="s">
        <v>25</v>
      </c>
      <c r="I531" s="3" t="s">
        <v>21</v>
      </c>
      <c r="J531" s="7">
        <v>1</v>
      </c>
      <c r="L531" s="3">
        <v>2022</v>
      </c>
      <c r="M531" s="3" t="s">
        <v>15</v>
      </c>
      <c r="N531" s="3" t="s">
        <v>27</v>
      </c>
      <c r="O531" s="3">
        <v>90320</v>
      </c>
      <c r="P531" s="7">
        <v>1</v>
      </c>
      <c r="S531" s="3">
        <v>2022</v>
      </c>
      <c r="T531" s="3" t="s">
        <v>15</v>
      </c>
      <c r="U531" s="3" t="s">
        <v>11</v>
      </c>
      <c r="V531" s="3" t="s">
        <v>27</v>
      </c>
      <c r="W531" s="7">
        <f t="shared" si="8"/>
        <v>100000</v>
      </c>
      <c r="X531" s="3" t="s">
        <v>25</v>
      </c>
      <c r="Y531" s="3">
        <v>100</v>
      </c>
      <c r="Z531" s="3" t="s">
        <v>25</v>
      </c>
      <c r="AA531" s="3" t="s">
        <v>21</v>
      </c>
      <c r="AB531" s="7">
        <v>1</v>
      </c>
    </row>
    <row r="532" spans="1:28" ht="30" x14ac:dyDescent="0.25">
      <c r="A532" s="3">
        <v>2022</v>
      </c>
      <c r="B532" s="3" t="s">
        <v>10</v>
      </c>
      <c r="C532" s="3" t="s">
        <v>11</v>
      </c>
      <c r="D532" s="3" t="s">
        <v>27</v>
      </c>
      <c r="E532" s="3">
        <v>85000</v>
      </c>
      <c r="F532" s="3" t="s">
        <v>52</v>
      </c>
      <c r="G532" s="3">
        <v>0</v>
      </c>
      <c r="H532" s="3" t="s">
        <v>52</v>
      </c>
      <c r="I532" s="3" t="s">
        <v>21</v>
      </c>
      <c r="J532" s="7">
        <v>1</v>
      </c>
      <c r="L532" s="3">
        <v>2022</v>
      </c>
      <c r="M532" s="3" t="s">
        <v>10</v>
      </c>
      <c r="N532" s="3" t="s">
        <v>27</v>
      </c>
      <c r="O532" s="3">
        <v>85000</v>
      </c>
      <c r="P532" s="7">
        <v>1</v>
      </c>
      <c r="S532" s="3">
        <v>2022</v>
      </c>
      <c r="T532" s="3" t="s">
        <v>10</v>
      </c>
      <c r="U532" s="3" t="s">
        <v>11</v>
      </c>
      <c r="V532" s="3" t="s">
        <v>27</v>
      </c>
      <c r="W532" s="7">
        <f t="shared" si="8"/>
        <v>100000</v>
      </c>
      <c r="X532" s="3" t="s">
        <v>52</v>
      </c>
      <c r="Y532" s="3">
        <v>0</v>
      </c>
      <c r="Z532" s="3" t="s">
        <v>52</v>
      </c>
      <c r="AA532" s="3" t="s">
        <v>21</v>
      </c>
      <c r="AB532" s="7">
        <v>1</v>
      </c>
    </row>
    <row r="533" spans="1:28" ht="30" x14ac:dyDescent="0.25">
      <c r="A533" s="3">
        <v>2022</v>
      </c>
      <c r="B533" s="3" t="s">
        <v>10</v>
      </c>
      <c r="C533" s="3" t="s">
        <v>11</v>
      </c>
      <c r="D533" s="3" t="s">
        <v>27</v>
      </c>
      <c r="E533" s="3">
        <v>75000</v>
      </c>
      <c r="F533" s="3" t="s">
        <v>52</v>
      </c>
      <c r="G533" s="3">
        <v>0</v>
      </c>
      <c r="H533" s="3" t="s">
        <v>52</v>
      </c>
      <c r="I533" s="3" t="s">
        <v>21</v>
      </c>
      <c r="J533" s="7">
        <v>1</v>
      </c>
      <c r="L533" s="3">
        <v>2022</v>
      </c>
      <c r="M533" s="3" t="s">
        <v>10</v>
      </c>
      <c r="N533" s="3" t="s">
        <v>27</v>
      </c>
      <c r="O533" s="3">
        <v>75000</v>
      </c>
      <c r="P533" s="7">
        <v>1</v>
      </c>
      <c r="S533" s="3">
        <v>2022</v>
      </c>
      <c r="T533" s="3" t="s">
        <v>10</v>
      </c>
      <c r="U533" s="3" t="s">
        <v>11</v>
      </c>
      <c r="V533" s="3" t="s">
        <v>27</v>
      </c>
      <c r="W533" s="7">
        <f t="shared" si="8"/>
        <v>80000</v>
      </c>
      <c r="X533" s="3" t="s">
        <v>52</v>
      </c>
      <c r="Y533" s="3">
        <v>0</v>
      </c>
      <c r="Z533" s="3" t="s">
        <v>52</v>
      </c>
      <c r="AA533" s="3" t="s">
        <v>21</v>
      </c>
      <c r="AB533" s="7">
        <v>1</v>
      </c>
    </row>
    <row r="534" spans="1:28" ht="45" x14ac:dyDescent="0.25">
      <c r="A534" s="3">
        <v>2022</v>
      </c>
      <c r="B534" s="3" t="s">
        <v>15</v>
      </c>
      <c r="C534" s="3" t="s">
        <v>11</v>
      </c>
      <c r="D534" s="3" t="s">
        <v>24</v>
      </c>
      <c r="E534" s="3">
        <v>214000</v>
      </c>
      <c r="F534" s="3" t="s">
        <v>25</v>
      </c>
      <c r="G534" s="3">
        <v>100</v>
      </c>
      <c r="H534" s="3" t="s">
        <v>25</v>
      </c>
      <c r="I534" s="3" t="s">
        <v>21</v>
      </c>
      <c r="J534" s="7">
        <v>1</v>
      </c>
      <c r="L534" s="3">
        <v>2022</v>
      </c>
      <c r="M534" s="3" t="s">
        <v>15</v>
      </c>
      <c r="N534" s="3" t="s">
        <v>24</v>
      </c>
      <c r="O534" s="3">
        <v>214000</v>
      </c>
      <c r="P534" s="7">
        <v>1</v>
      </c>
      <c r="S534" s="3">
        <v>2022</v>
      </c>
      <c r="T534" s="3" t="s">
        <v>15</v>
      </c>
      <c r="U534" s="3" t="s">
        <v>11</v>
      </c>
      <c r="V534" s="3" t="s">
        <v>24</v>
      </c>
      <c r="W534" s="7">
        <f t="shared" si="8"/>
        <v>220000</v>
      </c>
      <c r="X534" s="3" t="s">
        <v>25</v>
      </c>
      <c r="Y534" s="3">
        <v>100</v>
      </c>
      <c r="Z534" s="3" t="s">
        <v>25</v>
      </c>
      <c r="AA534" s="3" t="s">
        <v>21</v>
      </c>
      <c r="AB534" s="7">
        <v>1</v>
      </c>
    </row>
    <row r="535" spans="1:28" ht="45" x14ac:dyDescent="0.25">
      <c r="A535" s="3">
        <v>2022</v>
      </c>
      <c r="B535" s="3" t="s">
        <v>15</v>
      </c>
      <c r="C535" s="3" t="s">
        <v>11</v>
      </c>
      <c r="D535" s="3" t="s">
        <v>24</v>
      </c>
      <c r="E535" s="3">
        <v>192600</v>
      </c>
      <c r="F535" s="3" t="s">
        <v>25</v>
      </c>
      <c r="G535" s="3">
        <v>100</v>
      </c>
      <c r="H535" s="3" t="s">
        <v>25</v>
      </c>
      <c r="I535" s="3" t="s">
        <v>21</v>
      </c>
      <c r="J535" s="7">
        <v>1</v>
      </c>
      <c r="L535" s="3">
        <v>2022</v>
      </c>
      <c r="M535" s="3" t="s">
        <v>15</v>
      </c>
      <c r="N535" s="3" t="s">
        <v>24</v>
      </c>
      <c r="O535" s="3">
        <v>192600</v>
      </c>
      <c r="P535" s="7">
        <v>1</v>
      </c>
      <c r="S535" s="3">
        <v>2022</v>
      </c>
      <c r="T535" s="3" t="s">
        <v>15</v>
      </c>
      <c r="U535" s="3" t="s">
        <v>11</v>
      </c>
      <c r="V535" s="3" t="s">
        <v>24</v>
      </c>
      <c r="W535" s="7">
        <f t="shared" si="8"/>
        <v>200000</v>
      </c>
      <c r="X535" s="3" t="s">
        <v>25</v>
      </c>
      <c r="Y535" s="3">
        <v>100</v>
      </c>
      <c r="Z535" s="3" t="s">
        <v>25</v>
      </c>
      <c r="AA535" s="3" t="s">
        <v>21</v>
      </c>
      <c r="AB535" s="7">
        <v>1</v>
      </c>
    </row>
    <row r="536" spans="1:28" ht="30" x14ac:dyDescent="0.25">
      <c r="A536" s="3">
        <v>2022</v>
      </c>
      <c r="B536" s="3" t="s">
        <v>15</v>
      </c>
      <c r="C536" s="3" t="s">
        <v>11</v>
      </c>
      <c r="D536" s="3" t="s">
        <v>95</v>
      </c>
      <c r="E536" s="3">
        <v>266400</v>
      </c>
      <c r="F536" s="3" t="s">
        <v>25</v>
      </c>
      <c r="G536" s="3">
        <v>100</v>
      </c>
      <c r="H536" s="3" t="s">
        <v>25</v>
      </c>
      <c r="I536" s="3" t="s">
        <v>21</v>
      </c>
      <c r="J536" s="7">
        <v>1</v>
      </c>
      <c r="L536" s="3">
        <v>2022</v>
      </c>
      <c r="M536" s="3" t="s">
        <v>15</v>
      </c>
      <c r="N536" s="3" t="s">
        <v>95</v>
      </c>
      <c r="O536" s="3">
        <v>266400</v>
      </c>
      <c r="P536" s="7">
        <v>1</v>
      </c>
      <c r="S536" s="3">
        <v>2022</v>
      </c>
      <c r="T536" s="3" t="s">
        <v>15</v>
      </c>
      <c r="U536" s="3" t="s">
        <v>11</v>
      </c>
      <c r="V536" s="3" t="s">
        <v>95</v>
      </c>
      <c r="W536" s="7">
        <f t="shared" si="8"/>
        <v>280000</v>
      </c>
      <c r="X536" s="3" t="s">
        <v>25</v>
      </c>
      <c r="Y536" s="3">
        <v>100</v>
      </c>
      <c r="Z536" s="3" t="s">
        <v>25</v>
      </c>
      <c r="AA536" s="3" t="s">
        <v>21</v>
      </c>
      <c r="AB536" s="7">
        <v>1</v>
      </c>
    </row>
    <row r="537" spans="1:28" ht="30" x14ac:dyDescent="0.25">
      <c r="A537" s="3">
        <v>2022</v>
      </c>
      <c r="B537" s="3" t="s">
        <v>15</v>
      </c>
      <c r="C537" s="3" t="s">
        <v>11</v>
      </c>
      <c r="D537" s="3" t="s">
        <v>95</v>
      </c>
      <c r="E537" s="3">
        <v>213120</v>
      </c>
      <c r="F537" s="3" t="s">
        <v>25</v>
      </c>
      <c r="G537" s="3">
        <v>100</v>
      </c>
      <c r="H537" s="3" t="s">
        <v>25</v>
      </c>
      <c r="I537" s="3" t="s">
        <v>21</v>
      </c>
      <c r="J537" s="7">
        <v>1</v>
      </c>
      <c r="L537" s="3">
        <v>2022</v>
      </c>
      <c r="M537" s="3" t="s">
        <v>15</v>
      </c>
      <c r="N537" s="3" t="s">
        <v>95</v>
      </c>
      <c r="O537" s="3">
        <v>213120</v>
      </c>
      <c r="P537" s="7">
        <v>1</v>
      </c>
      <c r="S537" s="3">
        <v>2022</v>
      </c>
      <c r="T537" s="3" t="s">
        <v>15</v>
      </c>
      <c r="U537" s="3" t="s">
        <v>11</v>
      </c>
      <c r="V537" s="3" t="s">
        <v>95</v>
      </c>
      <c r="W537" s="7">
        <f t="shared" si="8"/>
        <v>220000</v>
      </c>
      <c r="X537" s="3" t="s">
        <v>25</v>
      </c>
      <c r="Y537" s="3">
        <v>100</v>
      </c>
      <c r="Z537" s="3" t="s">
        <v>25</v>
      </c>
      <c r="AA537" s="3" t="s">
        <v>21</v>
      </c>
      <c r="AB537" s="7">
        <v>1</v>
      </c>
    </row>
    <row r="538" spans="1:28" ht="30" x14ac:dyDescent="0.25">
      <c r="A538" s="3">
        <v>2022</v>
      </c>
      <c r="B538" s="3" t="s">
        <v>15</v>
      </c>
      <c r="C538" s="3" t="s">
        <v>11</v>
      </c>
      <c r="D538" s="3" t="s">
        <v>27</v>
      </c>
      <c r="E538" s="3">
        <v>112900</v>
      </c>
      <c r="F538" s="3" t="s">
        <v>25</v>
      </c>
      <c r="G538" s="3">
        <v>100</v>
      </c>
      <c r="H538" s="3" t="s">
        <v>25</v>
      </c>
      <c r="I538" s="3" t="s">
        <v>21</v>
      </c>
      <c r="J538" s="7">
        <v>1</v>
      </c>
      <c r="L538" s="3">
        <v>2022</v>
      </c>
      <c r="M538" s="3" t="s">
        <v>15</v>
      </c>
      <c r="N538" s="3" t="s">
        <v>27</v>
      </c>
      <c r="O538" s="3">
        <v>112900</v>
      </c>
      <c r="P538" s="7">
        <v>1</v>
      </c>
      <c r="S538" s="3">
        <v>2022</v>
      </c>
      <c r="T538" s="3" t="s">
        <v>15</v>
      </c>
      <c r="U538" s="3" t="s">
        <v>11</v>
      </c>
      <c r="V538" s="3" t="s">
        <v>27</v>
      </c>
      <c r="W538" s="7">
        <f t="shared" si="8"/>
        <v>120000</v>
      </c>
      <c r="X538" s="3" t="s">
        <v>25</v>
      </c>
      <c r="Y538" s="3">
        <v>100</v>
      </c>
      <c r="Z538" s="3" t="s">
        <v>25</v>
      </c>
      <c r="AA538" s="3" t="s">
        <v>21</v>
      </c>
      <c r="AB538" s="7">
        <v>1</v>
      </c>
    </row>
    <row r="539" spans="1:28" ht="30" x14ac:dyDescent="0.25">
      <c r="A539" s="3">
        <v>2022</v>
      </c>
      <c r="B539" s="3" t="s">
        <v>15</v>
      </c>
      <c r="C539" s="3" t="s">
        <v>11</v>
      </c>
      <c r="D539" s="3" t="s">
        <v>37</v>
      </c>
      <c r="E539" s="3">
        <v>155000</v>
      </c>
      <c r="F539" s="3" t="s">
        <v>25</v>
      </c>
      <c r="G539" s="3">
        <v>100</v>
      </c>
      <c r="H539" s="3" t="s">
        <v>25</v>
      </c>
      <c r="I539" s="3" t="s">
        <v>21</v>
      </c>
      <c r="J539" s="7">
        <v>1</v>
      </c>
      <c r="L539" s="3">
        <v>2022</v>
      </c>
      <c r="M539" s="3" t="s">
        <v>15</v>
      </c>
      <c r="N539" s="3" t="s">
        <v>37</v>
      </c>
      <c r="O539" s="3">
        <v>155000</v>
      </c>
      <c r="P539" s="7">
        <v>1</v>
      </c>
      <c r="S539" s="3">
        <v>2022</v>
      </c>
      <c r="T539" s="3" t="s">
        <v>15</v>
      </c>
      <c r="U539" s="3" t="s">
        <v>11</v>
      </c>
      <c r="V539" s="3" t="s">
        <v>37</v>
      </c>
      <c r="W539" s="7">
        <f t="shared" si="8"/>
        <v>160000</v>
      </c>
      <c r="X539" s="3" t="s">
        <v>25</v>
      </c>
      <c r="Y539" s="3">
        <v>100</v>
      </c>
      <c r="Z539" s="3" t="s">
        <v>25</v>
      </c>
      <c r="AA539" s="3" t="s">
        <v>21</v>
      </c>
      <c r="AB539" s="7">
        <v>1</v>
      </c>
    </row>
    <row r="540" spans="1:28" ht="30" x14ac:dyDescent="0.25">
      <c r="A540" s="3">
        <v>2022</v>
      </c>
      <c r="B540" s="3" t="s">
        <v>10</v>
      </c>
      <c r="C540" s="3" t="s">
        <v>11</v>
      </c>
      <c r="D540" s="3" t="s">
        <v>12</v>
      </c>
      <c r="E540" s="3">
        <v>141300</v>
      </c>
      <c r="F540" s="3" t="s">
        <v>25</v>
      </c>
      <c r="G540" s="3">
        <v>0</v>
      </c>
      <c r="H540" s="3" t="s">
        <v>25</v>
      </c>
      <c r="I540" s="3" t="s">
        <v>21</v>
      </c>
      <c r="J540" s="7">
        <v>1</v>
      </c>
      <c r="L540" s="3">
        <v>2022</v>
      </c>
      <c r="M540" s="3" t="s">
        <v>10</v>
      </c>
      <c r="N540" s="3" t="s">
        <v>12</v>
      </c>
      <c r="O540" s="3">
        <v>141300</v>
      </c>
      <c r="P540" s="7">
        <v>1</v>
      </c>
      <c r="S540" s="3">
        <v>2022</v>
      </c>
      <c r="T540" s="3" t="s">
        <v>10</v>
      </c>
      <c r="U540" s="3" t="s">
        <v>11</v>
      </c>
      <c r="V540" s="3" t="s">
        <v>12</v>
      </c>
      <c r="W540" s="7">
        <f t="shared" si="8"/>
        <v>160000</v>
      </c>
      <c r="X540" s="3" t="s">
        <v>25</v>
      </c>
      <c r="Y540" s="3">
        <v>0</v>
      </c>
      <c r="Z540" s="3" t="s">
        <v>25</v>
      </c>
      <c r="AA540" s="3" t="s">
        <v>21</v>
      </c>
      <c r="AB540" s="7">
        <v>1</v>
      </c>
    </row>
    <row r="541" spans="1:28" ht="30" x14ac:dyDescent="0.25">
      <c r="A541" s="3">
        <v>2022</v>
      </c>
      <c r="B541" s="3" t="s">
        <v>10</v>
      </c>
      <c r="C541" s="3" t="s">
        <v>11</v>
      </c>
      <c r="D541" s="3" t="s">
        <v>12</v>
      </c>
      <c r="E541" s="3">
        <v>102100</v>
      </c>
      <c r="F541" s="3" t="s">
        <v>25</v>
      </c>
      <c r="G541" s="3">
        <v>0</v>
      </c>
      <c r="H541" s="3" t="s">
        <v>25</v>
      </c>
      <c r="I541" s="3" t="s">
        <v>21</v>
      </c>
      <c r="J541" s="7">
        <v>1</v>
      </c>
      <c r="L541" s="3">
        <v>2022</v>
      </c>
      <c r="M541" s="3" t="s">
        <v>10</v>
      </c>
      <c r="N541" s="3" t="s">
        <v>12</v>
      </c>
      <c r="O541" s="3">
        <v>102100</v>
      </c>
      <c r="P541" s="7">
        <v>1</v>
      </c>
      <c r="S541" s="3">
        <v>2022</v>
      </c>
      <c r="T541" s="3" t="s">
        <v>10</v>
      </c>
      <c r="U541" s="3" t="s">
        <v>11</v>
      </c>
      <c r="V541" s="3" t="s">
        <v>12</v>
      </c>
      <c r="W541" s="7">
        <f t="shared" si="8"/>
        <v>120000</v>
      </c>
      <c r="X541" s="3" t="s">
        <v>25</v>
      </c>
      <c r="Y541" s="3">
        <v>0</v>
      </c>
      <c r="Z541" s="3" t="s">
        <v>25</v>
      </c>
      <c r="AA541" s="3" t="s">
        <v>21</v>
      </c>
      <c r="AB541" s="7">
        <v>1</v>
      </c>
    </row>
    <row r="542" spans="1:28" ht="30" x14ac:dyDescent="0.25">
      <c r="A542" s="3">
        <v>2022</v>
      </c>
      <c r="B542" s="3" t="s">
        <v>15</v>
      </c>
      <c r="C542" s="3" t="s">
        <v>11</v>
      </c>
      <c r="D542" s="3" t="s">
        <v>27</v>
      </c>
      <c r="E542" s="3">
        <v>115934</v>
      </c>
      <c r="F542" s="3" t="s">
        <v>25</v>
      </c>
      <c r="G542" s="3">
        <v>100</v>
      </c>
      <c r="H542" s="3" t="s">
        <v>25</v>
      </c>
      <c r="I542" s="3" t="s">
        <v>21</v>
      </c>
      <c r="J542" s="7">
        <v>1</v>
      </c>
      <c r="L542" s="3">
        <v>2022</v>
      </c>
      <c r="M542" s="3" t="s">
        <v>15</v>
      </c>
      <c r="N542" s="3" t="s">
        <v>27</v>
      </c>
      <c r="O542" s="3">
        <v>115934</v>
      </c>
      <c r="P542" s="7">
        <v>1</v>
      </c>
      <c r="S542" s="3">
        <v>2022</v>
      </c>
      <c r="T542" s="3" t="s">
        <v>15</v>
      </c>
      <c r="U542" s="3" t="s">
        <v>11</v>
      </c>
      <c r="V542" s="3" t="s">
        <v>27</v>
      </c>
      <c r="W542" s="7">
        <f t="shared" si="8"/>
        <v>120000</v>
      </c>
      <c r="X542" s="3" t="s">
        <v>25</v>
      </c>
      <c r="Y542" s="3">
        <v>100</v>
      </c>
      <c r="Z542" s="3" t="s">
        <v>25</v>
      </c>
      <c r="AA542" s="3" t="s">
        <v>21</v>
      </c>
      <c r="AB542" s="7">
        <v>1</v>
      </c>
    </row>
    <row r="543" spans="1:28" ht="30" x14ac:dyDescent="0.25">
      <c r="A543" s="3">
        <v>2022</v>
      </c>
      <c r="B543" s="3" t="s">
        <v>15</v>
      </c>
      <c r="C543" s="3" t="s">
        <v>11</v>
      </c>
      <c r="D543" s="3" t="s">
        <v>27</v>
      </c>
      <c r="E543" s="3">
        <v>81666</v>
      </c>
      <c r="F543" s="3" t="s">
        <v>25</v>
      </c>
      <c r="G543" s="3">
        <v>100</v>
      </c>
      <c r="H543" s="3" t="s">
        <v>25</v>
      </c>
      <c r="I543" s="3" t="s">
        <v>21</v>
      </c>
      <c r="J543" s="7">
        <v>1</v>
      </c>
      <c r="L543" s="3">
        <v>2022</v>
      </c>
      <c r="M543" s="3" t="s">
        <v>15</v>
      </c>
      <c r="N543" s="3" t="s">
        <v>27</v>
      </c>
      <c r="O543" s="3">
        <v>81666</v>
      </c>
      <c r="P543" s="7">
        <v>1</v>
      </c>
      <c r="S543" s="3">
        <v>2022</v>
      </c>
      <c r="T543" s="3" t="s">
        <v>15</v>
      </c>
      <c r="U543" s="3" t="s">
        <v>11</v>
      </c>
      <c r="V543" s="3" t="s">
        <v>27</v>
      </c>
      <c r="W543" s="7">
        <f t="shared" si="8"/>
        <v>100000</v>
      </c>
      <c r="X543" s="3" t="s">
        <v>25</v>
      </c>
      <c r="Y543" s="3">
        <v>100</v>
      </c>
      <c r="Z543" s="3" t="s">
        <v>25</v>
      </c>
      <c r="AA543" s="3" t="s">
        <v>21</v>
      </c>
      <c r="AB543" s="7">
        <v>1</v>
      </c>
    </row>
    <row r="544" spans="1:28" ht="30" x14ac:dyDescent="0.25">
      <c r="A544" s="3">
        <v>2022</v>
      </c>
      <c r="B544" s="3" t="s">
        <v>10</v>
      </c>
      <c r="C544" s="3" t="s">
        <v>11</v>
      </c>
      <c r="D544" s="3" t="s">
        <v>37</v>
      </c>
      <c r="E544" s="3">
        <v>206699</v>
      </c>
      <c r="F544" s="3" t="s">
        <v>25</v>
      </c>
      <c r="G544" s="3">
        <v>0</v>
      </c>
      <c r="H544" s="3" t="s">
        <v>25</v>
      </c>
      <c r="I544" s="3" t="s">
        <v>21</v>
      </c>
      <c r="J544" s="7">
        <v>1</v>
      </c>
      <c r="L544" s="3">
        <v>2022</v>
      </c>
      <c r="M544" s="3" t="s">
        <v>10</v>
      </c>
      <c r="N544" s="3" t="s">
        <v>37</v>
      </c>
      <c r="O544" s="3">
        <v>206699</v>
      </c>
      <c r="P544" s="7">
        <v>1</v>
      </c>
      <c r="S544" s="3">
        <v>2022</v>
      </c>
      <c r="T544" s="3" t="s">
        <v>10</v>
      </c>
      <c r="U544" s="3" t="s">
        <v>11</v>
      </c>
      <c r="V544" s="3" t="s">
        <v>37</v>
      </c>
      <c r="W544" s="7">
        <f t="shared" si="8"/>
        <v>220000</v>
      </c>
      <c r="X544" s="3" t="s">
        <v>25</v>
      </c>
      <c r="Y544" s="3">
        <v>0</v>
      </c>
      <c r="Z544" s="3" t="s">
        <v>25</v>
      </c>
      <c r="AA544" s="3" t="s">
        <v>21</v>
      </c>
      <c r="AB544" s="7">
        <v>1</v>
      </c>
    </row>
    <row r="545" spans="1:28" ht="30" x14ac:dyDescent="0.25">
      <c r="A545" s="3">
        <v>2022</v>
      </c>
      <c r="B545" s="3" t="s">
        <v>10</v>
      </c>
      <c r="C545" s="3" t="s">
        <v>11</v>
      </c>
      <c r="D545" s="3" t="s">
        <v>37</v>
      </c>
      <c r="E545" s="3">
        <v>99100</v>
      </c>
      <c r="F545" s="3" t="s">
        <v>25</v>
      </c>
      <c r="G545" s="3">
        <v>0</v>
      </c>
      <c r="H545" s="3" t="s">
        <v>25</v>
      </c>
      <c r="I545" s="3" t="s">
        <v>21</v>
      </c>
      <c r="J545" s="7">
        <v>1</v>
      </c>
      <c r="L545" s="3">
        <v>2022</v>
      </c>
      <c r="M545" s="3" t="s">
        <v>10</v>
      </c>
      <c r="N545" s="3" t="s">
        <v>37</v>
      </c>
      <c r="O545" s="3">
        <v>99100</v>
      </c>
      <c r="P545" s="7">
        <v>1</v>
      </c>
      <c r="S545" s="3">
        <v>2022</v>
      </c>
      <c r="T545" s="3" t="s">
        <v>10</v>
      </c>
      <c r="U545" s="3" t="s">
        <v>11</v>
      </c>
      <c r="V545" s="3" t="s">
        <v>37</v>
      </c>
      <c r="W545" s="7">
        <f t="shared" si="8"/>
        <v>100000</v>
      </c>
      <c r="X545" s="3" t="s">
        <v>25</v>
      </c>
      <c r="Y545" s="3">
        <v>0</v>
      </c>
      <c r="Z545" s="3" t="s">
        <v>25</v>
      </c>
      <c r="AA545" s="3" t="s">
        <v>21</v>
      </c>
      <c r="AB545" s="7">
        <v>1</v>
      </c>
    </row>
    <row r="546" spans="1:28" ht="30" x14ac:dyDescent="0.25">
      <c r="A546" s="3">
        <v>2022</v>
      </c>
      <c r="B546" s="3" t="s">
        <v>15</v>
      </c>
      <c r="C546" s="3" t="s">
        <v>11</v>
      </c>
      <c r="D546" s="3" t="s">
        <v>37</v>
      </c>
      <c r="E546" s="3">
        <v>130000</v>
      </c>
      <c r="F546" s="3" t="s">
        <v>25</v>
      </c>
      <c r="G546" s="3">
        <v>100</v>
      </c>
      <c r="H546" s="3" t="s">
        <v>25</v>
      </c>
      <c r="I546" s="3" t="s">
        <v>21</v>
      </c>
      <c r="J546" s="7">
        <v>1</v>
      </c>
      <c r="L546" s="3">
        <v>2022</v>
      </c>
      <c r="M546" s="3" t="s">
        <v>15</v>
      </c>
      <c r="N546" s="3" t="s">
        <v>37</v>
      </c>
      <c r="O546" s="3">
        <v>130000</v>
      </c>
      <c r="P546" s="7">
        <v>1</v>
      </c>
      <c r="S546" s="3">
        <v>2022</v>
      </c>
      <c r="T546" s="3" t="s">
        <v>15</v>
      </c>
      <c r="U546" s="3" t="s">
        <v>11</v>
      </c>
      <c r="V546" s="3" t="s">
        <v>37</v>
      </c>
      <c r="W546" s="7">
        <f t="shared" si="8"/>
        <v>140000</v>
      </c>
      <c r="X546" s="3" t="s">
        <v>25</v>
      </c>
      <c r="Y546" s="3">
        <v>100</v>
      </c>
      <c r="Z546" s="3" t="s">
        <v>25</v>
      </c>
      <c r="AA546" s="3" t="s">
        <v>21</v>
      </c>
      <c r="AB546" s="7">
        <v>1</v>
      </c>
    </row>
    <row r="547" spans="1:28" ht="30" x14ac:dyDescent="0.25">
      <c r="A547" s="3">
        <v>2022</v>
      </c>
      <c r="B547" s="3" t="s">
        <v>15</v>
      </c>
      <c r="C547" s="3" t="s">
        <v>11</v>
      </c>
      <c r="D547" s="3" t="s">
        <v>37</v>
      </c>
      <c r="E547" s="3">
        <v>115000</v>
      </c>
      <c r="F547" s="3" t="s">
        <v>25</v>
      </c>
      <c r="G547" s="3">
        <v>100</v>
      </c>
      <c r="H547" s="3" t="s">
        <v>25</v>
      </c>
      <c r="I547" s="3" t="s">
        <v>21</v>
      </c>
      <c r="J547" s="7">
        <v>1</v>
      </c>
      <c r="L547" s="3">
        <v>2022</v>
      </c>
      <c r="M547" s="3" t="s">
        <v>15</v>
      </c>
      <c r="N547" s="3" t="s">
        <v>37</v>
      </c>
      <c r="O547" s="3">
        <v>115000</v>
      </c>
      <c r="P547" s="7">
        <v>1</v>
      </c>
      <c r="S547" s="3">
        <v>2022</v>
      </c>
      <c r="T547" s="3" t="s">
        <v>15</v>
      </c>
      <c r="U547" s="3" t="s">
        <v>11</v>
      </c>
      <c r="V547" s="3" t="s">
        <v>37</v>
      </c>
      <c r="W547" s="7">
        <f t="shared" si="8"/>
        <v>120000</v>
      </c>
      <c r="X547" s="3" t="s">
        <v>25</v>
      </c>
      <c r="Y547" s="3">
        <v>100</v>
      </c>
      <c r="Z547" s="3" t="s">
        <v>25</v>
      </c>
      <c r="AA547" s="3" t="s">
        <v>21</v>
      </c>
      <c r="AB547" s="7">
        <v>1</v>
      </c>
    </row>
    <row r="548" spans="1:28" ht="30" x14ac:dyDescent="0.25">
      <c r="A548" s="3">
        <v>2022</v>
      </c>
      <c r="B548" s="3" t="s">
        <v>15</v>
      </c>
      <c r="C548" s="3" t="s">
        <v>11</v>
      </c>
      <c r="D548" s="3" t="s">
        <v>37</v>
      </c>
      <c r="E548" s="3">
        <v>110500</v>
      </c>
      <c r="F548" s="3" t="s">
        <v>25</v>
      </c>
      <c r="G548" s="3">
        <v>100</v>
      </c>
      <c r="H548" s="3" t="s">
        <v>25</v>
      </c>
      <c r="I548" s="3" t="s">
        <v>21</v>
      </c>
      <c r="J548" s="7">
        <v>1</v>
      </c>
      <c r="L548" s="3">
        <v>2022</v>
      </c>
      <c r="M548" s="3" t="s">
        <v>15</v>
      </c>
      <c r="N548" s="3" t="s">
        <v>37</v>
      </c>
      <c r="O548" s="3">
        <v>110500</v>
      </c>
      <c r="P548" s="7">
        <v>1</v>
      </c>
      <c r="S548" s="3">
        <v>2022</v>
      </c>
      <c r="T548" s="3" t="s">
        <v>15</v>
      </c>
      <c r="U548" s="3" t="s">
        <v>11</v>
      </c>
      <c r="V548" s="3" t="s">
        <v>37</v>
      </c>
      <c r="W548" s="7">
        <f t="shared" si="8"/>
        <v>120000</v>
      </c>
      <c r="X548" s="3" t="s">
        <v>25</v>
      </c>
      <c r="Y548" s="3">
        <v>100</v>
      </c>
      <c r="Z548" s="3" t="s">
        <v>25</v>
      </c>
      <c r="AA548" s="3" t="s">
        <v>21</v>
      </c>
      <c r="AB548" s="7">
        <v>1</v>
      </c>
    </row>
    <row r="549" spans="1:28" ht="30" x14ac:dyDescent="0.25">
      <c r="A549" s="3">
        <v>2022</v>
      </c>
      <c r="B549" s="3" t="s">
        <v>15</v>
      </c>
      <c r="C549" s="3" t="s">
        <v>11</v>
      </c>
      <c r="D549" s="3" t="s">
        <v>37</v>
      </c>
      <c r="E549" s="3">
        <v>130000</v>
      </c>
      <c r="F549" s="3" t="s">
        <v>25</v>
      </c>
      <c r="G549" s="3">
        <v>100</v>
      </c>
      <c r="H549" s="3" t="s">
        <v>25</v>
      </c>
      <c r="I549" s="3" t="s">
        <v>21</v>
      </c>
      <c r="J549" s="7">
        <v>1</v>
      </c>
      <c r="L549" s="3">
        <v>2022</v>
      </c>
      <c r="M549" s="3" t="s">
        <v>15</v>
      </c>
      <c r="N549" s="3" t="s">
        <v>37</v>
      </c>
      <c r="O549" s="3">
        <v>130000</v>
      </c>
      <c r="P549" s="7">
        <v>1</v>
      </c>
      <c r="S549" s="3">
        <v>2022</v>
      </c>
      <c r="T549" s="3" t="s">
        <v>15</v>
      </c>
      <c r="U549" s="3" t="s">
        <v>11</v>
      </c>
      <c r="V549" s="3" t="s">
        <v>37</v>
      </c>
      <c r="W549" s="7">
        <f t="shared" si="8"/>
        <v>140000</v>
      </c>
      <c r="X549" s="3" t="s">
        <v>25</v>
      </c>
      <c r="Y549" s="3">
        <v>100</v>
      </c>
      <c r="Z549" s="3" t="s">
        <v>25</v>
      </c>
      <c r="AA549" s="3" t="s">
        <v>21</v>
      </c>
      <c r="AB549" s="7">
        <v>1</v>
      </c>
    </row>
    <row r="550" spans="1:28" ht="30" x14ac:dyDescent="0.25">
      <c r="A550" s="3">
        <v>2022</v>
      </c>
      <c r="B550" s="3" t="s">
        <v>15</v>
      </c>
      <c r="C550" s="3" t="s">
        <v>11</v>
      </c>
      <c r="D550" s="3" t="s">
        <v>27</v>
      </c>
      <c r="E550" s="3">
        <v>99050</v>
      </c>
      <c r="F550" s="3" t="s">
        <v>25</v>
      </c>
      <c r="G550" s="3">
        <v>100</v>
      </c>
      <c r="H550" s="3" t="s">
        <v>25</v>
      </c>
      <c r="I550" s="3" t="s">
        <v>21</v>
      </c>
      <c r="J550" s="7">
        <v>1</v>
      </c>
      <c r="L550" s="3">
        <v>2022</v>
      </c>
      <c r="M550" s="3" t="s">
        <v>15</v>
      </c>
      <c r="N550" s="3" t="s">
        <v>27</v>
      </c>
      <c r="O550" s="3">
        <v>99050</v>
      </c>
      <c r="P550" s="7">
        <v>1</v>
      </c>
      <c r="S550" s="3">
        <v>2022</v>
      </c>
      <c r="T550" s="3" t="s">
        <v>15</v>
      </c>
      <c r="U550" s="3" t="s">
        <v>11</v>
      </c>
      <c r="V550" s="3" t="s">
        <v>27</v>
      </c>
      <c r="W550" s="7">
        <f t="shared" si="8"/>
        <v>100000</v>
      </c>
      <c r="X550" s="3" t="s">
        <v>25</v>
      </c>
      <c r="Y550" s="3">
        <v>100</v>
      </c>
      <c r="Z550" s="3" t="s">
        <v>25</v>
      </c>
      <c r="AA550" s="3" t="s">
        <v>21</v>
      </c>
      <c r="AB550" s="7">
        <v>1</v>
      </c>
    </row>
    <row r="551" spans="1:28" ht="30" x14ac:dyDescent="0.25">
      <c r="A551" s="3">
        <v>2022</v>
      </c>
      <c r="B551" s="3" t="s">
        <v>15</v>
      </c>
      <c r="C551" s="3" t="s">
        <v>11</v>
      </c>
      <c r="D551" s="3" t="s">
        <v>37</v>
      </c>
      <c r="E551" s="3">
        <v>160000</v>
      </c>
      <c r="F551" s="3" t="s">
        <v>25</v>
      </c>
      <c r="G551" s="3">
        <v>100</v>
      </c>
      <c r="H551" s="3" t="s">
        <v>25</v>
      </c>
      <c r="I551" s="3" t="s">
        <v>21</v>
      </c>
      <c r="J551" s="7">
        <v>1</v>
      </c>
      <c r="L551" s="3">
        <v>2022</v>
      </c>
      <c r="M551" s="3" t="s">
        <v>15</v>
      </c>
      <c r="N551" s="3" t="s">
        <v>37</v>
      </c>
      <c r="O551" s="3">
        <v>160000</v>
      </c>
      <c r="P551" s="7">
        <v>1</v>
      </c>
      <c r="S551" s="3">
        <v>2022</v>
      </c>
      <c r="T551" s="3" t="s">
        <v>15</v>
      </c>
      <c r="U551" s="3" t="s">
        <v>11</v>
      </c>
      <c r="V551" s="3" t="s">
        <v>37</v>
      </c>
      <c r="W551" s="7">
        <f t="shared" si="8"/>
        <v>160000</v>
      </c>
      <c r="X551" s="3" t="s">
        <v>25</v>
      </c>
      <c r="Y551" s="3">
        <v>100</v>
      </c>
      <c r="Z551" s="3" t="s">
        <v>25</v>
      </c>
      <c r="AA551" s="3" t="s">
        <v>21</v>
      </c>
      <c r="AB551" s="7">
        <v>1</v>
      </c>
    </row>
    <row r="552" spans="1:28" ht="30" x14ac:dyDescent="0.25">
      <c r="A552" s="3">
        <v>2022</v>
      </c>
      <c r="B552" s="3" t="s">
        <v>15</v>
      </c>
      <c r="C552" s="3" t="s">
        <v>11</v>
      </c>
      <c r="D552" s="3" t="s">
        <v>12</v>
      </c>
      <c r="E552" s="3">
        <v>205300</v>
      </c>
      <c r="F552" s="3" t="s">
        <v>25</v>
      </c>
      <c r="G552" s="3">
        <v>0</v>
      </c>
      <c r="H552" s="3" t="s">
        <v>25</v>
      </c>
      <c r="I552" s="3" t="s">
        <v>14</v>
      </c>
      <c r="J552" s="7">
        <v>1</v>
      </c>
      <c r="L552" s="3">
        <v>2022</v>
      </c>
      <c r="M552" s="3" t="s">
        <v>15</v>
      </c>
      <c r="N552" s="3" t="s">
        <v>12</v>
      </c>
      <c r="O552" s="3">
        <v>205300</v>
      </c>
      <c r="P552" s="7">
        <v>1</v>
      </c>
      <c r="S552" s="3">
        <v>2022</v>
      </c>
      <c r="T552" s="3" t="s">
        <v>15</v>
      </c>
      <c r="U552" s="3" t="s">
        <v>11</v>
      </c>
      <c r="V552" s="3" t="s">
        <v>12</v>
      </c>
      <c r="W552" s="7">
        <f t="shared" si="8"/>
        <v>220000</v>
      </c>
      <c r="X552" s="3" t="s">
        <v>25</v>
      </c>
      <c r="Y552" s="3">
        <v>0</v>
      </c>
      <c r="Z552" s="3" t="s">
        <v>25</v>
      </c>
      <c r="AA552" s="3" t="s">
        <v>14</v>
      </c>
      <c r="AB552" s="7">
        <v>1</v>
      </c>
    </row>
    <row r="553" spans="1:28" ht="30" x14ac:dyDescent="0.25">
      <c r="A553" s="3">
        <v>2022</v>
      </c>
      <c r="B553" s="3" t="s">
        <v>15</v>
      </c>
      <c r="C553" s="3" t="s">
        <v>11</v>
      </c>
      <c r="D553" s="3" t="s">
        <v>12</v>
      </c>
      <c r="E553" s="3">
        <v>140400</v>
      </c>
      <c r="F553" s="3" t="s">
        <v>25</v>
      </c>
      <c r="G553" s="3">
        <v>0</v>
      </c>
      <c r="H553" s="3" t="s">
        <v>25</v>
      </c>
      <c r="I553" s="3" t="s">
        <v>14</v>
      </c>
      <c r="J553" s="7">
        <v>1</v>
      </c>
      <c r="L553" s="3">
        <v>2022</v>
      </c>
      <c r="M553" s="3" t="s">
        <v>15</v>
      </c>
      <c r="N553" s="3" t="s">
        <v>12</v>
      </c>
      <c r="O553" s="3">
        <v>140400</v>
      </c>
      <c r="P553" s="7">
        <v>1</v>
      </c>
      <c r="S553" s="3">
        <v>2022</v>
      </c>
      <c r="T553" s="3" t="s">
        <v>15</v>
      </c>
      <c r="U553" s="3" t="s">
        <v>11</v>
      </c>
      <c r="V553" s="3" t="s">
        <v>12</v>
      </c>
      <c r="W553" s="7">
        <f t="shared" si="8"/>
        <v>160000</v>
      </c>
      <c r="X553" s="3" t="s">
        <v>25</v>
      </c>
      <c r="Y553" s="3">
        <v>0</v>
      </c>
      <c r="Z553" s="3" t="s">
        <v>25</v>
      </c>
      <c r="AA553" s="3" t="s">
        <v>14</v>
      </c>
      <c r="AB553" s="7">
        <v>1</v>
      </c>
    </row>
    <row r="554" spans="1:28" ht="30" x14ac:dyDescent="0.25">
      <c r="A554" s="3">
        <v>2022</v>
      </c>
      <c r="B554" s="3" t="s">
        <v>15</v>
      </c>
      <c r="C554" s="3" t="s">
        <v>11</v>
      </c>
      <c r="D554" s="3" t="s">
        <v>12</v>
      </c>
      <c r="E554" s="3">
        <v>176000</v>
      </c>
      <c r="F554" s="3" t="s">
        <v>25</v>
      </c>
      <c r="G554" s="3">
        <v>100</v>
      </c>
      <c r="H554" s="3" t="s">
        <v>25</v>
      </c>
      <c r="I554" s="3" t="s">
        <v>21</v>
      </c>
      <c r="J554" s="7">
        <v>1</v>
      </c>
      <c r="L554" s="3">
        <v>2022</v>
      </c>
      <c r="M554" s="3" t="s">
        <v>15</v>
      </c>
      <c r="N554" s="3" t="s">
        <v>12</v>
      </c>
      <c r="O554" s="3">
        <v>176000</v>
      </c>
      <c r="P554" s="7">
        <v>1</v>
      </c>
      <c r="S554" s="3">
        <v>2022</v>
      </c>
      <c r="T554" s="3" t="s">
        <v>15</v>
      </c>
      <c r="U554" s="3" t="s">
        <v>11</v>
      </c>
      <c r="V554" s="3" t="s">
        <v>12</v>
      </c>
      <c r="W554" s="7">
        <f t="shared" si="8"/>
        <v>180000</v>
      </c>
      <c r="X554" s="3" t="s">
        <v>25</v>
      </c>
      <c r="Y554" s="3">
        <v>100</v>
      </c>
      <c r="Z554" s="3" t="s">
        <v>25</v>
      </c>
      <c r="AA554" s="3" t="s">
        <v>21</v>
      </c>
      <c r="AB554" s="7">
        <v>1</v>
      </c>
    </row>
    <row r="555" spans="1:28" ht="30" x14ac:dyDescent="0.25">
      <c r="A555" s="3">
        <v>2022</v>
      </c>
      <c r="B555" s="3" t="s">
        <v>15</v>
      </c>
      <c r="C555" s="3" t="s">
        <v>11</v>
      </c>
      <c r="D555" s="3" t="s">
        <v>12</v>
      </c>
      <c r="E555" s="3">
        <v>144000</v>
      </c>
      <c r="F555" s="3" t="s">
        <v>25</v>
      </c>
      <c r="G555" s="3">
        <v>100</v>
      </c>
      <c r="H555" s="3" t="s">
        <v>25</v>
      </c>
      <c r="I555" s="3" t="s">
        <v>21</v>
      </c>
      <c r="J555" s="7">
        <v>1</v>
      </c>
      <c r="L555" s="3">
        <v>2022</v>
      </c>
      <c r="M555" s="3" t="s">
        <v>15</v>
      </c>
      <c r="N555" s="3" t="s">
        <v>12</v>
      </c>
      <c r="O555" s="3">
        <v>144000</v>
      </c>
      <c r="P555" s="7">
        <v>1</v>
      </c>
      <c r="S555" s="3">
        <v>2022</v>
      </c>
      <c r="T555" s="3" t="s">
        <v>15</v>
      </c>
      <c r="U555" s="3" t="s">
        <v>11</v>
      </c>
      <c r="V555" s="3" t="s">
        <v>12</v>
      </c>
      <c r="W555" s="7">
        <f t="shared" si="8"/>
        <v>160000</v>
      </c>
      <c r="X555" s="3" t="s">
        <v>25</v>
      </c>
      <c r="Y555" s="3">
        <v>100</v>
      </c>
      <c r="Z555" s="3" t="s">
        <v>25</v>
      </c>
      <c r="AA555" s="3" t="s">
        <v>21</v>
      </c>
      <c r="AB555" s="7">
        <v>1</v>
      </c>
    </row>
    <row r="556" spans="1:28" ht="30" x14ac:dyDescent="0.25">
      <c r="A556" s="3">
        <v>2022</v>
      </c>
      <c r="B556" s="3" t="s">
        <v>15</v>
      </c>
      <c r="C556" s="3" t="s">
        <v>11</v>
      </c>
      <c r="D556" s="3" t="s">
        <v>37</v>
      </c>
      <c r="E556" s="3">
        <v>200100</v>
      </c>
      <c r="F556" s="3" t="s">
        <v>25</v>
      </c>
      <c r="G556" s="3">
        <v>100</v>
      </c>
      <c r="H556" s="3" t="s">
        <v>25</v>
      </c>
      <c r="I556" s="3" t="s">
        <v>21</v>
      </c>
      <c r="J556" s="7">
        <v>1</v>
      </c>
      <c r="L556" s="3">
        <v>2022</v>
      </c>
      <c r="M556" s="3" t="s">
        <v>15</v>
      </c>
      <c r="N556" s="3" t="s">
        <v>37</v>
      </c>
      <c r="O556" s="3">
        <v>200100</v>
      </c>
      <c r="P556" s="7">
        <v>1</v>
      </c>
      <c r="S556" s="3">
        <v>2022</v>
      </c>
      <c r="T556" s="3" t="s">
        <v>15</v>
      </c>
      <c r="U556" s="3" t="s">
        <v>11</v>
      </c>
      <c r="V556" s="3" t="s">
        <v>37</v>
      </c>
      <c r="W556" s="7">
        <f t="shared" si="8"/>
        <v>220000</v>
      </c>
      <c r="X556" s="3" t="s">
        <v>25</v>
      </c>
      <c r="Y556" s="3">
        <v>100</v>
      </c>
      <c r="Z556" s="3" t="s">
        <v>25</v>
      </c>
      <c r="AA556" s="3" t="s">
        <v>21</v>
      </c>
      <c r="AB556" s="7">
        <v>1</v>
      </c>
    </row>
    <row r="557" spans="1:28" ht="30" x14ac:dyDescent="0.25">
      <c r="A557" s="3">
        <v>2022</v>
      </c>
      <c r="B557" s="3" t="s">
        <v>15</v>
      </c>
      <c r="C557" s="3" t="s">
        <v>11</v>
      </c>
      <c r="D557" s="3" t="s">
        <v>37</v>
      </c>
      <c r="E557" s="3">
        <v>160000</v>
      </c>
      <c r="F557" s="3" t="s">
        <v>25</v>
      </c>
      <c r="G557" s="3">
        <v>100</v>
      </c>
      <c r="H557" s="3" t="s">
        <v>25</v>
      </c>
      <c r="I557" s="3" t="s">
        <v>21</v>
      </c>
      <c r="J557" s="7">
        <v>1</v>
      </c>
      <c r="L557" s="3">
        <v>2022</v>
      </c>
      <c r="M557" s="3" t="s">
        <v>15</v>
      </c>
      <c r="N557" s="3" t="s">
        <v>37</v>
      </c>
      <c r="O557" s="3">
        <v>160000</v>
      </c>
      <c r="P557" s="7">
        <v>1</v>
      </c>
      <c r="S557" s="3">
        <v>2022</v>
      </c>
      <c r="T557" s="3" t="s">
        <v>15</v>
      </c>
      <c r="U557" s="3" t="s">
        <v>11</v>
      </c>
      <c r="V557" s="3" t="s">
        <v>37</v>
      </c>
      <c r="W557" s="7">
        <f t="shared" si="8"/>
        <v>160000</v>
      </c>
      <c r="X557" s="3" t="s">
        <v>25</v>
      </c>
      <c r="Y557" s="3">
        <v>100</v>
      </c>
      <c r="Z557" s="3" t="s">
        <v>25</v>
      </c>
      <c r="AA557" s="3" t="s">
        <v>21</v>
      </c>
      <c r="AB557" s="7">
        <v>1</v>
      </c>
    </row>
    <row r="558" spans="1:28" ht="30" x14ac:dyDescent="0.25">
      <c r="A558" s="3">
        <v>2022</v>
      </c>
      <c r="B558" s="3" t="s">
        <v>15</v>
      </c>
      <c r="C558" s="3" t="s">
        <v>11</v>
      </c>
      <c r="D558" s="3" t="s">
        <v>37</v>
      </c>
      <c r="E558" s="3">
        <v>145000</v>
      </c>
      <c r="F558" s="3" t="s">
        <v>25</v>
      </c>
      <c r="G558" s="3">
        <v>100</v>
      </c>
      <c r="H558" s="3" t="s">
        <v>25</v>
      </c>
      <c r="I558" s="3" t="s">
        <v>21</v>
      </c>
      <c r="J558" s="7">
        <v>1</v>
      </c>
      <c r="L558" s="3">
        <v>2022</v>
      </c>
      <c r="M558" s="3" t="s">
        <v>15</v>
      </c>
      <c r="N558" s="3" t="s">
        <v>37</v>
      </c>
      <c r="O558" s="3">
        <v>145000</v>
      </c>
      <c r="P558" s="7">
        <v>1</v>
      </c>
      <c r="S558" s="3">
        <v>2022</v>
      </c>
      <c r="T558" s="3" t="s">
        <v>15</v>
      </c>
      <c r="U558" s="3" t="s">
        <v>11</v>
      </c>
      <c r="V558" s="3" t="s">
        <v>37</v>
      </c>
      <c r="W558" s="7">
        <f t="shared" si="8"/>
        <v>160000</v>
      </c>
      <c r="X558" s="3" t="s">
        <v>25</v>
      </c>
      <c r="Y558" s="3">
        <v>100</v>
      </c>
      <c r="Z558" s="3" t="s">
        <v>25</v>
      </c>
      <c r="AA558" s="3" t="s">
        <v>21</v>
      </c>
      <c r="AB558" s="7">
        <v>1</v>
      </c>
    </row>
    <row r="559" spans="1:28" ht="30" x14ac:dyDescent="0.25">
      <c r="A559" s="3">
        <v>2022</v>
      </c>
      <c r="B559" s="3" t="s">
        <v>15</v>
      </c>
      <c r="C559" s="3" t="s">
        <v>11</v>
      </c>
      <c r="D559" s="3" t="s">
        <v>37</v>
      </c>
      <c r="E559" s="3">
        <v>70500</v>
      </c>
      <c r="F559" s="3" t="s">
        <v>25</v>
      </c>
      <c r="G559" s="3">
        <v>0</v>
      </c>
      <c r="H559" s="3" t="s">
        <v>25</v>
      </c>
      <c r="I559" s="3" t="s">
        <v>21</v>
      </c>
      <c r="J559" s="7">
        <v>1</v>
      </c>
      <c r="L559" s="3">
        <v>2022</v>
      </c>
      <c r="M559" s="3" t="s">
        <v>15</v>
      </c>
      <c r="N559" s="3" t="s">
        <v>37</v>
      </c>
      <c r="O559" s="3">
        <v>70500</v>
      </c>
      <c r="P559" s="7">
        <v>1</v>
      </c>
      <c r="S559" s="3">
        <v>2022</v>
      </c>
      <c r="T559" s="3" t="s">
        <v>15</v>
      </c>
      <c r="U559" s="3" t="s">
        <v>11</v>
      </c>
      <c r="V559" s="3" t="s">
        <v>37</v>
      </c>
      <c r="W559" s="7">
        <f t="shared" si="8"/>
        <v>80000</v>
      </c>
      <c r="X559" s="3" t="s">
        <v>25</v>
      </c>
      <c r="Y559" s="3">
        <v>0</v>
      </c>
      <c r="Z559" s="3" t="s">
        <v>25</v>
      </c>
      <c r="AA559" s="3" t="s">
        <v>21</v>
      </c>
      <c r="AB559" s="7">
        <v>1</v>
      </c>
    </row>
    <row r="560" spans="1:28" ht="30" x14ac:dyDescent="0.25">
      <c r="A560" s="3">
        <v>2022</v>
      </c>
      <c r="B560" s="3" t="s">
        <v>15</v>
      </c>
      <c r="C560" s="3" t="s">
        <v>11</v>
      </c>
      <c r="D560" s="3" t="s">
        <v>12</v>
      </c>
      <c r="E560" s="3">
        <v>205300</v>
      </c>
      <c r="F560" s="3" t="s">
        <v>25</v>
      </c>
      <c r="G560" s="3">
        <v>0</v>
      </c>
      <c r="H560" s="3" t="s">
        <v>25</v>
      </c>
      <c r="I560" s="3" t="s">
        <v>21</v>
      </c>
      <c r="J560" s="7">
        <v>1</v>
      </c>
      <c r="L560" s="3">
        <v>2022</v>
      </c>
      <c r="M560" s="3" t="s">
        <v>15</v>
      </c>
      <c r="N560" s="3" t="s">
        <v>12</v>
      </c>
      <c r="O560" s="3">
        <v>205300</v>
      </c>
      <c r="P560" s="7">
        <v>1</v>
      </c>
      <c r="S560" s="3">
        <v>2022</v>
      </c>
      <c r="T560" s="3" t="s">
        <v>15</v>
      </c>
      <c r="U560" s="3" t="s">
        <v>11</v>
      </c>
      <c r="V560" s="3" t="s">
        <v>12</v>
      </c>
      <c r="W560" s="7">
        <f t="shared" si="8"/>
        <v>220000</v>
      </c>
      <c r="X560" s="3" t="s">
        <v>25</v>
      </c>
      <c r="Y560" s="3">
        <v>0</v>
      </c>
      <c r="Z560" s="3" t="s">
        <v>25</v>
      </c>
      <c r="AA560" s="3" t="s">
        <v>21</v>
      </c>
      <c r="AB560" s="7">
        <v>1</v>
      </c>
    </row>
    <row r="561" spans="1:28" ht="30" x14ac:dyDescent="0.25">
      <c r="A561" s="3">
        <v>2022</v>
      </c>
      <c r="B561" s="3" t="s">
        <v>15</v>
      </c>
      <c r="C561" s="3" t="s">
        <v>11</v>
      </c>
      <c r="D561" s="3" t="s">
        <v>12</v>
      </c>
      <c r="E561" s="3">
        <v>140400</v>
      </c>
      <c r="F561" s="3" t="s">
        <v>25</v>
      </c>
      <c r="G561" s="3">
        <v>0</v>
      </c>
      <c r="H561" s="3" t="s">
        <v>25</v>
      </c>
      <c r="I561" s="3" t="s">
        <v>21</v>
      </c>
      <c r="J561" s="7">
        <v>1</v>
      </c>
      <c r="L561" s="3">
        <v>2022</v>
      </c>
      <c r="M561" s="3" t="s">
        <v>15</v>
      </c>
      <c r="N561" s="3" t="s">
        <v>12</v>
      </c>
      <c r="O561" s="3">
        <v>140400</v>
      </c>
      <c r="P561" s="7">
        <v>1</v>
      </c>
      <c r="S561" s="3">
        <v>2022</v>
      </c>
      <c r="T561" s="3" t="s">
        <v>15</v>
      </c>
      <c r="U561" s="3" t="s">
        <v>11</v>
      </c>
      <c r="V561" s="3" t="s">
        <v>12</v>
      </c>
      <c r="W561" s="7">
        <f t="shared" si="8"/>
        <v>160000</v>
      </c>
      <c r="X561" s="3" t="s">
        <v>25</v>
      </c>
      <c r="Y561" s="3">
        <v>0</v>
      </c>
      <c r="Z561" s="3" t="s">
        <v>25</v>
      </c>
      <c r="AA561" s="3" t="s">
        <v>21</v>
      </c>
      <c r="AB561" s="7">
        <v>1</v>
      </c>
    </row>
    <row r="562" spans="1:28" ht="30" x14ac:dyDescent="0.25">
      <c r="A562" s="3">
        <v>2022</v>
      </c>
      <c r="B562" s="3" t="s">
        <v>15</v>
      </c>
      <c r="C562" s="3" t="s">
        <v>11</v>
      </c>
      <c r="D562" s="3" t="s">
        <v>114</v>
      </c>
      <c r="E562" s="3">
        <v>205300</v>
      </c>
      <c r="F562" s="3" t="s">
        <v>25</v>
      </c>
      <c r="G562" s="3">
        <v>0</v>
      </c>
      <c r="H562" s="3" t="s">
        <v>25</v>
      </c>
      <c r="I562" s="3" t="s">
        <v>21</v>
      </c>
      <c r="J562" s="7">
        <v>1</v>
      </c>
      <c r="L562" s="3">
        <v>2022</v>
      </c>
      <c r="M562" s="3" t="s">
        <v>15</v>
      </c>
      <c r="N562" s="3" t="s">
        <v>114</v>
      </c>
      <c r="O562" s="3">
        <v>205300</v>
      </c>
      <c r="P562" s="7">
        <v>1</v>
      </c>
      <c r="S562" s="3">
        <v>2022</v>
      </c>
      <c r="T562" s="3" t="s">
        <v>15</v>
      </c>
      <c r="U562" s="3" t="s">
        <v>11</v>
      </c>
      <c r="V562" s="3" t="s">
        <v>114</v>
      </c>
      <c r="W562" s="7">
        <f t="shared" si="8"/>
        <v>220000</v>
      </c>
      <c r="X562" s="3" t="s">
        <v>25</v>
      </c>
      <c r="Y562" s="3">
        <v>0</v>
      </c>
      <c r="Z562" s="3" t="s">
        <v>25</v>
      </c>
      <c r="AA562" s="3" t="s">
        <v>21</v>
      </c>
      <c r="AB562" s="7">
        <v>1</v>
      </c>
    </row>
    <row r="563" spans="1:28" ht="30" x14ac:dyDescent="0.25">
      <c r="A563" s="3">
        <v>2022</v>
      </c>
      <c r="B563" s="3" t="s">
        <v>15</v>
      </c>
      <c r="C563" s="3" t="s">
        <v>11</v>
      </c>
      <c r="D563" s="3" t="s">
        <v>114</v>
      </c>
      <c r="E563" s="3">
        <v>184700</v>
      </c>
      <c r="F563" s="3" t="s">
        <v>25</v>
      </c>
      <c r="G563" s="3">
        <v>0</v>
      </c>
      <c r="H563" s="3" t="s">
        <v>25</v>
      </c>
      <c r="I563" s="3" t="s">
        <v>21</v>
      </c>
      <c r="J563" s="7">
        <v>1</v>
      </c>
      <c r="L563" s="3">
        <v>2022</v>
      </c>
      <c r="M563" s="3" t="s">
        <v>15</v>
      </c>
      <c r="N563" s="3" t="s">
        <v>114</v>
      </c>
      <c r="O563" s="3">
        <v>184700</v>
      </c>
      <c r="P563" s="7">
        <v>1</v>
      </c>
      <c r="S563" s="3">
        <v>2022</v>
      </c>
      <c r="T563" s="3" t="s">
        <v>15</v>
      </c>
      <c r="U563" s="3" t="s">
        <v>11</v>
      </c>
      <c r="V563" s="3" t="s">
        <v>114</v>
      </c>
      <c r="W563" s="7">
        <f t="shared" si="8"/>
        <v>200000</v>
      </c>
      <c r="X563" s="3" t="s">
        <v>25</v>
      </c>
      <c r="Y563" s="3">
        <v>0</v>
      </c>
      <c r="Z563" s="3" t="s">
        <v>25</v>
      </c>
      <c r="AA563" s="3" t="s">
        <v>21</v>
      </c>
      <c r="AB563" s="7">
        <v>1</v>
      </c>
    </row>
    <row r="564" spans="1:28" ht="30" x14ac:dyDescent="0.25">
      <c r="A564" s="3">
        <v>2022</v>
      </c>
      <c r="B564" s="3" t="s">
        <v>15</v>
      </c>
      <c r="C564" s="3" t="s">
        <v>11</v>
      </c>
      <c r="D564" s="3" t="s">
        <v>37</v>
      </c>
      <c r="E564" s="3">
        <v>175100</v>
      </c>
      <c r="F564" s="3" t="s">
        <v>25</v>
      </c>
      <c r="G564" s="3">
        <v>100</v>
      </c>
      <c r="H564" s="3" t="s">
        <v>25</v>
      </c>
      <c r="I564" s="3" t="s">
        <v>21</v>
      </c>
      <c r="J564" s="7">
        <v>1</v>
      </c>
      <c r="L564" s="3">
        <v>2022</v>
      </c>
      <c r="M564" s="3" t="s">
        <v>15</v>
      </c>
      <c r="N564" s="3" t="s">
        <v>37</v>
      </c>
      <c r="O564" s="3">
        <v>175100</v>
      </c>
      <c r="P564" s="7">
        <v>1</v>
      </c>
      <c r="S564" s="3">
        <v>2022</v>
      </c>
      <c r="T564" s="3" t="s">
        <v>15</v>
      </c>
      <c r="U564" s="3" t="s">
        <v>11</v>
      </c>
      <c r="V564" s="3" t="s">
        <v>37</v>
      </c>
      <c r="W564" s="7">
        <f t="shared" si="8"/>
        <v>180000</v>
      </c>
      <c r="X564" s="3" t="s">
        <v>25</v>
      </c>
      <c r="Y564" s="3">
        <v>100</v>
      </c>
      <c r="Z564" s="3" t="s">
        <v>25</v>
      </c>
      <c r="AA564" s="3" t="s">
        <v>21</v>
      </c>
      <c r="AB564" s="7">
        <v>1</v>
      </c>
    </row>
    <row r="565" spans="1:28" ht="30" x14ac:dyDescent="0.25">
      <c r="A565" s="3">
        <v>2022</v>
      </c>
      <c r="B565" s="3" t="s">
        <v>15</v>
      </c>
      <c r="C565" s="3" t="s">
        <v>11</v>
      </c>
      <c r="D565" s="3" t="s">
        <v>37</v>
      </c>
      <c r="E565" s="3">
        <v>140250</v>
      </c>
      <c r="F565" s="3" t="s">
        <v>25</v>
      </c>
      <c r="G565" s="3">
        <v>100</v>
      </c>
      <c r="H565" s="3" t="s">
        <v>25</v>
      </c>
      <c r="I565" s="3" t="s">
        <v>21</v>
      </c>
      <c r="J565" s="7">
        <v>1</v>
      </c>
      <c r="L565" s="3">
        <v>2022</v>
      </c>
      <c r="M565" s="3" t="s">
        <v>15</v>
      </c>
      <c r="N565" s="3" t="s">
        <v>37</v>
      </c>
      <c r="O565" s="3">
        <v>140250</v>
      </c>
      <c r="P565" s="7">
        <v>1</v>
      </c>
      <c r="S565" s="3">
        <v>2022</v>
      </c>
      <c r="T565" s="3" t="s">
        <v>15</v>
      </c>
      <c r="U565" s="3" t="s">
        <v>11</v>
      </c>
      <c r="V565" s="3" t="s">
        <v>37</v>
      </c>
      <c r="W565" s="7">
        <f t="shared" si="8"/>
        <v>160000</v>
      </c>
      <c r="X565" s="3" t="s">
        <v>25</v>
      </c>
      <c r="Y565" s="3">
        <v>100</v>
      </c>
      <c r="Z565" s="3" t="s">
        <v>25</v>
      </c>
      <c r="AA565" s="3" t="s">
        <v>21</v>
      </c>
      <c r="AB565" s="7">
        <v>1</v>
      </c>
    </row>
    <row r="566" spans="1:28" ht="30" x14ac:dyDescent="0.25">
      <c r="A566" s="3">
        <v>2022</v>
      </c>
      <c r="B566" s="3" t="s">
        <v>15</v>
      </c>
      <c r="C566" s="3" t="s">
        <v>11</v>
      </c>
      <c r="D566" s="3" t="s">
        <v>27</v>
      </c>
      <c r="E566" s="3">
        <v>116150</v>
      </c>
      <c r="F566" s="3" t="s">
        <v>25</v>
      </c>
      <c r="G566" s="3">
        <v>100</v>
      </c>
      <c r="H566" s="3" t="s">
        <v>25</v>
      </c>
      <c r="I566" s="3" t="s">
        <v>21</v>
      </c>
      <c r="J566" s="7">
        <v>1</v>
      </c>
      <c r="L566" s="3">
        <v>2022</v>
      </c>
      <c r="M566" s="3" t="s">
        <v>15</v>
      </c>
      <c r="N566" s="3" t="s">
        <v>27</v>
      </c>
      <c r="O566" s="3">
        <v>116150</v>
      </c>
      <c r="P566" s="7">
        <v>1</v>
      </c>
      <c r="S566" s="3">
        <v>2022</v>
      </c>
      <c r="T566" s="3" t="s">
        <v>15</v>
      </c>
      <c r="U566" s="3" t="s">
        <v>11</v>
      </c>
      <c r="V566" s="3" t="s">
        <v>27</v>
      </c>
      <c r="W566" s="7">
        <f t="shared" si="8"/>
        <v>120000</v>
      </c>
      <c r="X566" s="3" t="s">
        <v>25</v>
      </c>
      <c r="Y566" s="3">
        <v>100</v>
      </c>
      <c r="Z566" s="3" t="s">
        <v>25</v>
      </c>
      <c r="AA566" s="3" t="s">
        <v>21</v>
      </c>
      <c r="AB566" s="7">
        <v>1</v>
      </c>
    </row>
    <row r="567" spans="1:28" ht="30" x14ac:dyDescent="0.25">
      <c r="A567" s="3">
        <v>2022</v>
      </c>
      <c r="B567" s="3" t="s">
        <v>15</v>
      </c>
      <c r="C567" s="3" t="s">
        <v>11</v>
      </c>
      <c r="D567" s="3" t="s">
        <v>37</v>
      </c>
      <c r="E567" s="3">
        <v>54000</v>
      </c>
      <c r="F567" s="3" t="s">
        <v>25</v>
      </c>
      <c r="G567" s="3">
        <v>0</v>
      </c>
      <c r="H567" s="3" t="s">
        <v>25</v>
      </c>
      <c r="I567" s="3" t="s">
        <v>21</v>
      </c>
      <c r="J567" s="7">
        <v>1</v>
      </c>
      <c r="L567" s="3">
        <v>2022</v>
      </c>
      <c r="M567" s="3" t="s">
        <v>15</v>
      </c>
      <c r="N567" s="3" t="s">
        <v>37</v>
      </c>
      <c r="O567" s="3">
        <v>54000</v>
      </c>
      <c r="P567" s="7">
        <v>1</v>
      </c>
      <c r="S567" s="3">
        <v>2022</v>
      </c>
      <c r="T567" s="3" t="s">
        <v>15</v>
      </c>
      <c r="U567" s="3" t="s">
        <v>11</v>
      </c>
      <c r="V567" s="3" t="s">
        <v>37</v>
      </c>
      <c r="W567" s="7">
        <f t="shared" si="8"/>
        <v>60000</v>
      </c>
      <c r="X567" s="3" t="s">
        <v>25</v>
      </c>
      <c r="Y567" s="3">
        <v>0</v>
      </c>
      <c r="Z567" s="3" t="s">
        <v>25</v>
      </c>
      <c r="AA567" s="3" t="s">
        <v>21</v>
      </c>
      <c r="AB567" s="7">
        <v>1</v>
      </c>
    </row>
    <row r="568" spans="1:28" ht="30" x14ac:dyDescent="0.25">
      <c r="A568" s="3">
        <v>2022</v>
      </c>
      <c r="B568" s="3" t="s">
        <v>15</v>
      </c>
      <c r="C568" s="3" t="s">
        <v>11</v>
      </c>
      <c r="D568" s="3" t="s">
        <v>27</v>
      </c>
      <c r="E568" s="3">
        <v>170000</v>
      </c>
      <c r="F568" s="3" t="s">
        <v>25</v>
      </c>
      <c r="G568" s="3">
        <v>100</v>
      </c>
      <c r="H568" s="3" t="s">
        <v>25</v>
      </c>
      <c r="I568" s="3" t="s">
        <v>21</v>
      </c>
      <c r="J568" s="7">
        <v>1</v>
      </c>
      <c r="L568" s="3">
        <v>2022</v>
      </c>
      <c r="M568" s="3" t="s">
        <v>15</v>
      </c>
      <c r="N568" s="3" t="s">
        <v>27</v>
      </c>
      <c r="O568" s="3">
        <v>170000</v>
      </c>
      <c r="P568" s="7">
        <v>1</v>
      </c>
      <c r="S568" s="3">
        <v>2022</v>
      </c>
      <c r="T568" s="3" t="s">
        <v>15</v>
      </c>
      <c r="U568" s="3" t="s">
        <v>11</v>
      </c>
      <c r="V568" s="3" t="s">
        <v>27</v>
      </c>
      <c r="W568" s="7">
        <f t="shared" si="8"/>
        <v>180000</v>
      </c>
      <c r="X568" s="3" t="s">
        <v>25</v>
      </c>
      <c r="Y568" s="3">
        <v>100</v>
      </c>
      <c r="Z568" s="3" t="s">
        <v>25</v>
      </c>
      <c r="AA568" s="3" t="s">
        <v>21</v>
      </c>
      <c r="AB568" s="7">
        <v>1</v>
      </c>
    </row>
    <row r="569" spans="1:28" ht="30" x14ac:dyDescent="0.25">
      <c r="A569" s="3">
        <v>2022</v>
      </c>
      <c r="B569" s="3" t="s">
        <v>10</v>
      </c>
      <c r="C569" s="3" t="s">
        <v>11</v>
      </c>
      <c r="D569" s="3" t="s">
        <v>27</v>
      </c>
      <c r="E569" s="3">
        <v>65438</v>
      </c>
      <c r="F569" s="3" t="s">
        <v>20</v>
      </c>
      <c r="G569" s="3">
        <v>0</v>
      </c>
      <c r="H569" s="3" t="s">
        <v>20</v>
      </c>
      <c r="I569" s="3" t="s">
        <v>21</v>
      </c>
      <c r="J569" s="7">
        <v>1</v>
      </c>
      <c r="L569" s="3">
        <v>2022</v>
      </c>
      <c r="M569" s="3" t="s">
        <v>10</v>
      </c>
      <c r="N569" s="3" t="s">
        <v>27</v>
      </c>
      <c r="O569" s="3">
        <v>65438</v>
      </c>
      <c r="P569" s="7">
        <v>1</v>
      </c>
      <c r="S569" s="3">
        <v>2022</v>
      </c>
      <c r="T569" s="3" t="s">
        <v>10</v>
      </c>
      <c r="U569" s="3" t="s">
        <v>11</v>
      </c>
      <c r="V569" s="3" t="s">
        <v>27</v>
      </c>
      <c r="W569" s="7">
        <f t="shared" si="8"/>
        <v>80000</v>
      </c>
      <c r="X569" s="3" t="s">
        <v>20</v>
      </c>
      <c r="Y569" s="3">
        <v>0</v>
      </c>
      <c r="Z569" s="3" t="s">
        <v>20</v>
      </c>
      <c r="AA569" s="3" t="s">
        <v>21</v>
      </c>
      <c r="AB569" s="7">
        <v>1</v>
      </c>
    </row>
    <row r="570" spans="1:28" ht="30" x14ac:dyDescent="0.25">
      <c r="A570" s="3">
        <v>2022</v>
      </c>
      <c r="B570" s="3" t="s">
        <v>15</v>
      </c>
      <c r="C570" s="3" t="s">
        <v>11</v>
      </c>
      <c r="D570" s="3" t="s">
        <v>27</v>
      </c>
      <c r="E570" s="3">
        <v>80000</v>
      </c>
      <c r="F570" s="3" t="s">
        <v>25</v>
      </c>
      <c r="G570" s="3">
        <v>100</v>
      </c>
      <c r="H570" s="3" t="s">
        <v>25</v>
      </c>
      <c r="I570" s="3" t="s">
        <v>21</v>
      </c>
      <c r="J570" s="7">
        <v>1</v>
      </c>
      <c r="L570" s="3">
        <v>2022</v>
      </c>
      <c r="M570" s="3" t="s">
        <v>15</v>
      </c>
      <c r="N570" s="3" t="s">
        <v>27</v>
      </c>
      <c r="O570" s="3">
        <v>80000</v>
      </c>
      <c r="P570" s="7">
        <v>1</v>
      </c>
      <c r="S570" s="3">
        <v>2022</v>
      </c>
      <c r="T570" s="3" t="s">
        <v>15</v>
      </c>
      <c r="U570" s="3" t="s">
        <v>11</v>
      </c>
      <c r="V570" s="3" t="s">
        <v>27</v>
      </c>
      <c r="W570" s="7">
        <f t="shared" si="8"/>
        <v>80000</v>
      </c>
      <c r="X570" s="3" t="s">
        <v>25</v>
      </c>
      <c r="Y570" s="3">
        <v>100</v>
      </c>
      <c r="Z570" s="3" t="s">
        <v>25</v>
      </c>
      <c r="AA570" s="3" t="s">
        <v>21</v>
      </c>
      <c r="AB570" s="7">
        <v>1</v>
      </c>
    </row>
    <row r="571" spans="1:28" ht="30" x14ac:dyDescent="0.25">
      <c r="A571" s="3">
        <v>2022</v>
      </c>
      <c r="B571" s="3" t="s">
        <v>15</v>
      </c>
      <c r="C571" s="3" t="s">
        <v>11</v>
      </c>
      <c r="D571" s="3" t="s">
        <v>12</v>
      </c>
      <c r="E571" s="3">
        <v>140000</v>
      </c>
      <c r="F571" s="3" t="s">
        <v>25</v>
      </c>
      <c r="G571" s="3">
        <v>100</v>
      </c>
      <c r="H571" s="3" t="s">
        <v>25</v>
      </c>
      <c r="I571" s="3" t="s">
        <v>21</v>
      </c>
      <c r="J571" s="7">
        <v>1</v>
      </c>
      <c r="L571" s="3">
        <v>2022</v>
      </c>
      <c r="M571" s="3" t="s">
        <v>15</v>
      </c>
      <c r="N571" s="3" t="s">
        <v>12</v>
      </c>
      <c r="O571" s="3">
        <v>140000</v>
      </c>
      <c r="P571" s="7">
        <v>1</v>
      </c>
      <c r="S571" s="3">
        <v>2022</v>
      </c>
      <c r="T571" s="3" t="s">
        <v>15</v>
      </c>
      <c r="U571" s="3" t="s">
        <v>11</v>
      </c>
      <c r="V571" s="3" t="s">
        <v>12</v>
      </c>
      <c r="W571" s="7">
        <f t="shared" si="8"/>
        <v>140000</v>
      </c>
      <c r="X571" s="3" t="s">
        <v>25</v>
      </c>
      <c r="Y571" s="3">
        <v>100</v>
      </c>
      <c r="Z571" s="3" t="s">
        <v>25</v>
      </c>
      <c r="AA571" s="3" t="s">
        <v>21</v>
      </c>
      <c r="AB571" s="7">
        <v>1</v>
      </c>
    </row>
    <row r="572" spans="1:28" ht="30" x14ac:dyDescent="0.25">
      <c r="A572" s="3">
        <v>2022</v>
      </c>
      <c r="B572" s="3" t="s">
        <v>15</v>
      </c>
      <c r="C572" s="3" t="s">
        <v>11</v>
      </c>
      <c r="D572" s="3" t="s">
        <v>12</v>
      </c>
      <c r="E572" s="3">
        <v>210000</v>
      </c>
      <c r="F572" s="3" t="s">
        <v>25</v>
      </c>
      <c r="G572" s="3">
        <v>100</v>
      </c>
      <c r="H572" s="3" t="s">
        <v>25</v>
      </c>
      <c r="I572" s="3" t="s">
        <v>21</v>
      </c>
      <c r="J572" s="7">
        <v>1</v>
      </c>
      <c r="L572" s="3">
        <v>2022</v>
      </c>
      <c r="M572" s="3" t="s">
        <v>15</v>
      </c>
      <c r="N572" s="3" t="s">
        <v>12</v>
      </c>
      <c r="O572" s="3">
        <v>210000</v>
      </c>
      <c r="P572" s="7">
        <v>1</v>
      </c>
      <c r="S572" s="3">
        <v>2022</v>
      </c>
      <c r="T572" s="3" t="s">
        <v>15</v>
      </c>
      <c r="U572" s="3" t="s">
        <v>11</v>
      </c>
      <c r="V572" s="3" t="s">
        <v>12</v>
      </c>
      <c r="W572" s="7">
        <f t="shared" si="8"/>
        <v>220000</v>
      </c>
      <c r="X572" s="3" t="s">
        <v>25</v>
      </c>
      <c r="Y572" s="3">
        <v>100</v>
      </c>
      <c r="Z572" s="3" t="s">
        <v>25</v>
      </c>
      <c r="AA572" s="3" t="s">
        <v>21</v>
      </c>
      <c r="AB572" s="7">
        <v>1</v>
      </c>
    </row>
    <row r="573" spans="1:28" ht="30" x14ac:dyDescent="0.25">
      <c r="A573" s="3">
        <v>2022</v>
      </c>
      <c r="B573" s="3" t="s">
        <v>15</v>
      </c>
      <c r="C573" s="3" t="s">
        <v>11</v>
      </c>
      <c r="D573" s="3" t="s">
        <v>12</v>
      </c>
      <c r="E573" s="3">
        <v>140000</v>
      </c>
      <c r="F573" s="3" t="s">
        <v>25</v>
      </c>
      <c r="G573" s="3">
        <v>100</v>
      </c>
      <c r="H573" s="3" t="s">
        <v>25</v>
      </c>
      <c r="I573" s="3" t="s">
        <v>21</v>
      </c>
      <c r="J573" s="7">
        <v>1</v>
      </c>
      <c r="L573" s="3">
        <v>2022</v>
      </c>
      <c r="M573" s="3" t="s">
        <v>15</v>
      </c>
      <c r="N573" s="3" t="s">
        <v>12</v>
      </c>
      <c r="O573" s="3">
        <v>140000</v>
      </c>
      <c r="P573" s="7">
        <v>1</v>
      </c>
      <c r="S573" s="3">
        <v>2022</v>
      </c>
      <c r="T573" s="3" t="s">
        <v>15</v>
      </c>
      <c r="U573" s="3" t="s">
        <v>11</v>
      </c>
      <c r="V573" s="3" t="s">
        <v>12</v>
      </c>
      <c r="W573" s="7">
        <f t="shared" si="8"/>
        <v>140000</v>
      </c>
      <c r="X573" s="3" t="s">
        <v>25</v>
      </c>
      <c r="Y573" s="3">
        <v>100</v>
      </c>
      <c r="Z573" s="3" t="s">
        <v>25</v>
      </c>
      <c r="AA573" s="3" t="s">
        <v>21</v>
      </c>
      <c r="AB573" s="7">
        <v>1</v>
      </c>
    </row>
    <row r="574" spans="1:28" ht="30" x14ac:dyDescent="0.25">
      <c r="A574" s="3">
        <v>2022</v>
      </c>
      <c r="B574" s="3" t="s">
        <v>15</v>
      </c>
      <c r="C574" s="3" t="s">
        <v>11</v>
      </c>
      <c r="D574" s="3" t="s">
        <v>27</v>
      </c>
      <c r="E574" s="3">
        <v>100000</v>
      </c>
      <c r="F574" s="3" t="s">
        <v>25</v>
      </c>
      <c r="G574" s="3">
        <v>100</v>
      </c>
      <c r="H574" s="3" t="s">
        <v>25</v>
      </c>
      <c r="I574" s="3" t="s">
        <v>21</v>
      </c>
      <c r="J574" s="7">
        <v>1</v>
      </c>
      <c r="L574" s="3">
        <v>2022</v>
      </c>
      <c r="M574" s="3" t="s">
        <v>15</v>
      </c>
      <c r="N574" s="3" t="s">
        <v>27</v>
      </c>
      <c r="O574" s="3">
        <v>100000</v>
      </c>
      <c r="P574" s="7">
        <v>1</v>
      </c>
      <c r="S574" s="3">
        <v>2022</v>
      </c>
      <c r="T574" s="3" t="s">
        <v>15</v>
      </c>
      <c r="U574" s="3" t="s">
        <v>11</v>
      </c>
      <c r="V574" s="3" t="s">
        <v>27</v>
      </c>
      <c r="W574" s="7">
        <f t="shared" si="8"/>
        <v>100000</v>
      </c>
      <c r="X574" s="3" t="s">
        <v>25</v>
      </c>
      <c r="Y574" s="3">
        <v>100</v>
      </c>
      <c r="Z574" s="3" t="s">
        <v>25</v>
      </c>
      <c r="AA574" s="3" t="s">
        <v>21</v>
      </c>
      <c r="AB574" s="7">
        <v>1</v>
      </c>
    </row>
    <row r="575" spans="1:28" ht="30" x14ac:dyDescent="0.25">
      <c r="A575" s="3">
        <v>2022</v>
      </c>
      <c r="B575" s="3" t="s">
        <v>15</v>
      </c>
      <c r="C575" s="3" t="s">
        <v>11</v>
      </c>
      <c r="D575" s="3" t="s">
        <v>27</v>
      </c>
      <c r="E575" s="3">
        <v>69000</v>
      </c>
      <c r="F575" s="3" t="s">
        <v>25</v>
      </c>
      <c r="G575" s="3">
        <v>100</v>
      </c>
      <c r="H575" s="3" t="s">
        <v>25</v>
      </c>
      <c r="I575" s="3" t="s">
        <v>21</v>
      </c>
      <c r="J575" s="7">
        <v>1</v>
      </c>
      <c r="L575" s="3">
        <v>2022</v>
      </c>
      <c r="M575" s="3" t="s">
        <v>15</v>
      </c>
      <c r="N575" s="3" t="s">
        <v>27</v>
      </c>
      <c r="O575" s="3">
        <v>69000</v>
      </c>
      <c r="P575" s="7">
        <v>1</v>
      </c>
      <c r="S575" s="3">
        <v>2022</v>
      </c>
      <c r="T575" s="3" t="s">
        <v>15</v>
      </c>
      <c r="U575" s="3" t="s">
        <v>11</v>
      </c>
      <c r="V575" s="3" t="s">
        <v>27</v>
      </c>
      <c r="W575" s="7">
        <f t="shared" si="8"/>
        <v>80000</v>
      </c>
      <c r="X575" s="3" t="s">
        <v>25</v>
      </c>
      <c r="Y575" s="3">
        <v>100</v>
      </c>
      <c r="Z575" s="3" t="s">
        <v>25</v>
      </c>
      <c r="AA575" s="3" t="s">
        <v>21</v>
      </c>
      <c r="AB575" s="7">
        <v>1</v>
      </c>
    </row>
    <row r="576" spans="1:28" ht="30" x14ac:dyDescent="0.25">
      <c r="A576" s="3">
        <v>2022</v>
      </c>
      <c r="B576" s="3" t="s">
        <v>15</v>
      </c>
      <c r="C576" s="3" t="s">
        <v>11</v>
      </c>
      <c r="D576" s="3" t="s">
        <v>12</v>
      </c>
      <c r="E576" s="3">
        <v>210000</v>
      </c>
      <c r="F576" s="3" t="s">
        <v>25</v>
      </c>
      <c r="G576" s="3">
        <v>100</v>
      </c>
      <c r="H576" s="3" t="s">
        <v>25</v>
      </c>
      <c r="I576" s="3" t="s">
        <v>21</v>
      </c>
      <c r="J576" s="7">
        <v>1</v>
      </c>
      <c r="L576" s="3">
        <v>2022</v>
      </c>
      <c r="M576" s="3" t="s">
        <v>15</v>
      </c>
      <c r="N576" s="3" t="s">
        <v>12</v>
      </c>
      <c r="O576" s="3">
        <v>210000</v>
      </c>
      <c r="P576" s="7">
        <v>1</v>
      </c>
      <c r="S576" s="3">
        <v>2022</v>
      </c>
      <c r="T576" s="3" t="s">
        <v>15</v>
      </c>
      <c r="U576" s="3" t="s">
        <v>11</v>
      </c>
      <c r="V576" s="3" t="s">
        <v>12</v>
      </c>
      <c r="W576" s="7">
        <f t="shared" si="8"/>
        <v>220000</v>
      </c>
      <c r="X576" s="3" t="s">
        <v>25</v>
      </c>
      <c r="Y576" s="3">
        <v>100</v>
      </c>
      <c r="Z576" s="3" t="s">
        <v>25</v>
      </c>
      <c r="AA576" s="3" t="s">
        <v>21</v>
      </c>
      <c r="AB576" s="7">
        <v>1</v>
      </c>
    </row>
    <row r="577" spans="1:28" ht="30" x14ac:dyDescent="0.25">
      <c r="A577" s="3">
        <v>2022</v>
      </c>
      <c r="B577" s="3" t="s">
        <v>15</v>
      </c>
      <c r="C577" s="3" t="s">
        <v>11</v>
      </c>
      <c r="D577" s="3" t="s">
        <v>12</v>
      </c>
      <c r="E577" s="3">
        <v>140000</v>
      </c>
      <c r="F577" s="3" t="s">
        <v>25</v>
      </c>
      <c r="G577" s="3">
        <v>100</v>
      </c>
      <c r="H577" s="3" t="s">
        <v>25</v>
      </c>
      <c r="I577" s="3" t="s">
        <v>21</v>
      </c>
      <c r="J577" s="7">
        <v>1</v>
      </c>
      <c r="L577" s="3">
        <v>2022</v>
      </c>
      <c r="M577" s="3" t="s">
        <v>15</v>
      </c>
      <c r="N577" s="3" t="s">
        <v>12</v>
      </c>
      <c r="O577" s="3">
        <v>140000</v>
      </c>
      <c r="P577" s="7">
        <v>1</v>
      </c>
      <c r="S577" s="3">
        <v>2022</v>
      </c>
      <c r="T577" s="3" t="s">
        <v>15</v>
      </c>
      <c r="U577" s="3" t="s">
        <v>11</v>
      </c>
      <c r="V577" s="3" t="s">
        <v>12</v>
      </c>
      <c r="W577" s="7">
        <f t="shared" si="8"/>
        <v>140000</v>
      </c>
      <c r="X577" s="3" t="s">
        <v>25</v>
      </c>
      <c r="Y577" s="3">
        <v>100</v>
      </c>
      <c r="Z577" s="3" t="s">
        <v>25</v>
      </c>
      <c r="AA577" s="3" t="s">
        <v>21</v>
      </c>
      <c r="AB577" s="7">
        <v>1</v>
      </c>
    </row>
    <row r="578" spans="1:28" ht="30" x14ac:dyDescent="0.25">
      <c r="A578" s="3">
        <v>2022</v>
      </c>
      <c r="B578" s="3" t="s">
        <v>15</v>
      </c>
      <c r="C578" s="3" t="s">
        <v>11</v>
      </c>
      <c r="D578" s="3" t="s">
        <v>12</v>
      </c>
      <c r="E578" s="3">
        <v>210000</v>
      </c>
      <c r="F578" s="3" t="s">
        <v>25</v>
      </c>
      <c r="G578" s="3">
        <v>100</v>
      </c>
      <c r="H578" s="3" t="s">
        <v>25</v>
      </c>
      <c r="I578" s="3" t="s">
        <v>21</v>
      </c>
      <c r="J578" s="7">
        <v>1</v>
      </c>
      <c r="L578" s="3">
        <v>2022</v>
      </c>
      <c r="M578" s="3" t="s">
        <v>15</v>
      </c>
      <c r="N578" s="3" t="s">
        <v>12</v>
      </c>
      <c r="O578" s="3">
        <v>210000</v>
      </c>
      <c r="P578" s="7">
        <v>1</v>
      </c>
      <c r="S578" s="3">
        <v>2022</v>
      </c>
      <c r="T578" s="3" t="s">
        <v>15</v>
      </c>
      <c r="U578" s="3" t="s">
        <v>11</v>
      </c>
      <c r="V578" s="3" t="s">
        <v>12</v>
      </c>
      <c r="W578" s="7">
        <f t="shared" ref="W578:W608" si="9">CEILING(E578,20000)</f>
        <v>220000</v>
      </c>
      <c r="X578" s="3" t="s">
        <v>25</v>
      </c>
      <c r="Y578" s="3">
        <v>100</v>
      </c>
      <c r="Z578" s="3" t="s">
        <v>25</v>
      </c>
      <c r="AA578" s="3" t="s">
        <v>21</v>
      </c>
      <c r="AB578" s="7">
        <v>1</v>
      </c>
    </row>
    <row r="579" spans="1:28" ht="30" x14ac:dyDescent="0.25">
      <c r="A579" s="3">
        <v>2022</v>
      </c>
      <c r="B579" s="3" t="s">
        <v>15</v>
      </c>
      <c r="C579" s="3" t="s">
        <v>11</v>
      </c>
      <c r="D579" s="3" t="s">
        <v>27</v>
      </c>
      <c r="E579" s="3">
        <v>150075</v>
      </c>
      <c r="F579" s="3" t="s">
        <v>25</v>
      </c>
      <c r="G579" s="3">
        <v>100</v>
      </c>
      <c r="H579" s="3" t="s">
        <v>25</v>
      </c>
      <c r="I579" s="3" t="s">
        <v>21</v>
      </c>
      <c r="J579" s="7">
        <v>1</v>
      </c>
      <c r="L579" s="3">
        <v>2022</v>
      </c>
      <c r="M579" s="3" t="s">
        <v>15</v>
      </c>
      <c r="N579" s="3" t="s">
        <v>27</v>
      </c>
      <c r="O579" s="3">
        <v>150075</v>
      </c>
      <c r="P579" s="7">
        <v>1</v>
      </c>
      <c r="S579" s="3">
        <v>2022</v>
      </c>
      <c r="T579" s="3" t="s">
        <v>15</v>
      </c>
      <c r="U579" s="3" t="s">
        <v>11</v>
      </c>
      <c r="V579" s="3" t="s">
        <v>27</v>
      </c>
      <c r="W579" s="7">
        <f t="shared" si="9"/>
        <v>160000</v>
      </c>
      <c r="X579" s="3" t="s">
        <v>25</v>
      </c>
      <c r="Y579" s="3">
        <v>100</v>
      </c>
      <c r="Z579" s="3" t="s">
        <v>25</v>
      </c>
      <c r="AA579" s="3" t="s">
        <v>21</v>
      </c>
      <c r="AB579" s="7">
        <v>1</v>
      </c>
    </row>
    <row r="580" spans="1:28" ht="30" x14ac:dyDescent="0.25">
      <c r="A580" s="3">
        <v>2022</v>
      </c>
      <c r="B580" s="3" t="s">
        <v>15</v>
      </c>
      <c r="C580" s="3" t="s">
        <v>11</v>
      </c>
      <c r="D580" s="3" t="s">
        <v>37</v>
      </c>
      <c r="E580" s="3">
        <v>100000</v>
      </c>
      <c r="F580" s="3" t="s">
        <v>25</v>
      </c>
      <c r="G580" s="3">
        <v>100</v>
      </c>
      <c r="H580" s="3" t="s">
        <v>25</v>
      </c>
      <c r="I580" s="3" t="s">
        <v>21</v>
      </c>
      <c r="J580" s="7">
        <v>1</v>
      </c>
      <c r="L580" s="3">
        <v>2022</v>
      </c>
      <c r="M580" s="3" t="s">
        <v>15</v>
      </c>
      <c r="N580" s="3" t="s">
        <v>37</v>
      </c>
      <c r="O580" s="3">
        <v>100000</v>
      </c>
      <c r="P580" s="7">
        <v>1</v>
      </c>
      <c r="S580" s="3">
        <v>2022</v>
      </c>
      <c r="T580" s="3" t="s">
        <v>15</v>
      </c>
      <c r="U580" s="3" t="s">
        <v>11</v>
      </c>
      <c r="V580" s="3" t="s">
        <v>37</v>
      </c>
      <c r="W580" s="7">
        <f t="shared" si="9"/>
        <v>100000</v>
      </c>
      <c r="X580" s="3" t="s">
        <v>25</v>
      </c>
      <c r="Y580" s="3">
        <v>100</v>
      </c>
      <c r="Z580" s="3" t="s">
        <v>25</v>
      </c>
      <c r="AA580" s="3" t="s">
        <v>21</v>
      </c>
      <c r="AB580" s="7">
        <v>1</v>
      </c>
    </row>
    <row r="581" spans="1:28" ht="30" x14ac:dyDescent="0.25">
      <c r="A581" s="3">
        <v>2022</v>
      </c>
      <c r="B581" s="3" t="s">
        <v>15</v>
      </c>
      <c r="C581" s="3" t="s">
        <v>11</v>
      </c>
      <c r="D581" s="3" t="s">
        <v>37</v>
      </c>
      <c r="E581" s="3">
        <v>25000</v>
      </c>
      <c r="F581" s="3" t="s">
        <v>25</v>
      </c>
      <c r="G581" s="3">
        <v>100</v>
      </c>
      <c r="H581" s="3" t="s">
        <v>25</v>
      </c>
      <c r="I581" s="3" t="s">
        <v>21</v>
      </c>
      <c r="J581" s="7">
        <v>1</v>
      </c>
      <c r="L581" s="3">
        <v>2022</v>
      </c>
      <c r="M581" s="3" t="s">
        <v>15</v>
      </c>
      <c r="N581" s="3" t="s">
        <v>37</v>
      </c>
      <c r="O581" s="3">
        <v>25000</v>
      </c>
      <c r="P581" s="7">
        <v>1</v>
      </c>
      <c r="S581" s="3">
        <v>2022</v>
      </c>
      <c r="T581" s="3" t="s">
        <v>15</v>
      </c>
      <c r="U581" s="3" t="s">
        <v>11</v>
      </c>
      <c r="V581" s="3" t="s">
        <v>37</v>
      </c>
      <c r="W581" s="7">
        <f t="shared" si="9"/>
        <v>40000</v>
      </c>
      <c r="X581" s="3" t="s">
        <v>25</v>
      </c>
      <c r="Y581" s="3">
        <v>100</v>
      </c>
      <c r="Z581" s="3" t="s">
        <v>25</v>
      </c>
      <c r="AA581" s="3" t="s">
        <v>21</v>
      </c>
      <c r="AB581" s="7">
        <v>1</v>
      </c>
    </row>
    <row r="582" spans="1:28" ht="30" x14ac:dyDescent="0.25">
      <c r="A582" s="3">
        <v>2022</v>
      </c>
      <c r="B582" s="3" t="s">
        <v>15</v>
      </c>
      <c r="C582" s="3" t="s">
        <v>11</v>
      </c>
      <c r="D582" s="3" t="s">
        <v>27</v>
      </c>
      <c r="E582" s="3">
        <v>126500</v>
      </c>
      <c r="F582" s="3" t="s">
        <v>25</v>
      </c>
      <c r="G582" s="3">
        <v>100</v>
      </c>
      <c r="H582" s="3" t="s">
        <v>25</v>
      </c>
      <c r="I582" s="3" t="s">
        <v>21</v>
      </c>
      <c r="J582" s="7">
        <v>1</v>
      </c>
      <c r="L582" s="3">
        <v>2022</v>
      </c>
      <c r="M582" s="3" t="s">
        <v>15</v>
      </c>
      <c r="N582" s="3" t="s">
        <v>27</v>
      </c>
      <c r="O582" s="3">
        <v>126500</v>
      </c>
      <c r="P582" s="7">
        <v>1</v>
      </c>
      <c r="S582" s="3">
        <v>2022</v>
      </c>
      <c r="T582" s="3" t="s">
        <v>15</v>
      </c>
      <c r="U582" s="3" t="s">
        <v>11</v>
      </c>
      <c r="V582" s="3" t="s">
        <v>27</v>
      </c>
      <c r="W582" s="7">
        <f t="shared" si="9"/>
        <v>140000</v>
      </c>
      <c r="X582" s="3" t="s">
        <v>25</v>
      </c>
      <c r="Y582" s="3">
        <v>100</v>
      </c>
      <c r="Z582" s="3" t="s">
        <v>25</v>
      </c>
      <c r="AA582" s="3" t="s">
        <v>21</v>
      </c>
      <c r="AB582" s="7">
        <v>1</v>
      </c>
    </row>
    <row r="583" spans="1:28" ht="30" x14ac:dyDescent="0.25">
      <c r="A583" s="3">
        <v>2022</v>
      </c>
      <c r="B583" s="3" t="s">
        <v>15</v>
      </c>
      <c r="C583" s="3" t="s">
        <v>11</v>
      </c>
      <c r="D583" s="3" t="s">
        <v>27</v>
      </c>
      <c r="E583" s="3">
        <v>106260</v>
      </c>
      <c r="F583" s="3" t="s">
        <v>25</v>
      </c>
      <c r="G583" s="3">
        <v>100</v>
      </c>
      <c r="H583" s="3" t="s">
        <v>25</v>
      </c>
      <c r="I583" s="3" t="s">
        <v>21</v>
      </c>
      <c r="J583" s="7">
        <v>1</v>
      </c>
      <c r="L583" s="3">
        <v>2022</v>
      </c>
      <c r="M583" s="3" t="s">
        <v>15</v>
      </c>
      <c r="N583" s="3" t="s">
        <v>27</v>
      </c>
      <c r="O583" s="3">
        <v>106260</v>
      </c>
      <c r="P583" s="7">
        <v>1</v>
      </c>
      <c r="S583" s="3">
        <v>2022</v>
      </c>
      <c r="T583" s="3" t="s">
        <v>15</v>
      </c>
      <c r="U583" s="3" t="s">
        <v>11</v>
      </c>
      <c r="V583" s="3" t="s">
        <v>27</v>
      </c>
      <c r="W583" s="7">
        <f t="shared" si="9"/>
        <v>120000</v>
      </c>
      <c r="X583" s="3" t="s">
        <v>25</v>
      </c>
      <c r="Y583" s="3">
        <v>100</v>
      </c>
      <c r="Z583" s="3" t="s">
        <v>25</v>
      </c>
      <c r="AA583" s="3" t="s">
        <v>21</v>
      </c>
      <c r="AB583" s="7">
        <v>1</v>
      </c>
    </row>
    <row r="584" spans="1:28" ht="30" x14ac:dyDescent="0.25">
      <c r="A584" s="3">
        <v>2022</v>
      </c>
      <c r="B584" s="3" t="s">
        <v>15</v>
      </c>
      <c r="C584" s="3" t="s">
        <v>11</v>
      </c>
      <c r="D584" s="3" t="s">
        <v>37</v>
      </c>
      <c r="E584" s="3">
        <v>220110</v>
      </c>
      <c r="F584" s="3" t="s">
        <v>25</v>
      </c>
      <c r="G584" s="3">
        <v>100</v>
      </c>
      <c r="H584" s="3" t="s">
        <v>25</v>
      </c>
      <c r="I584" s="3" t="s">
        <v>21</v>
      </c>
      <c r="J584" s="7">
        <v>1</v>
      </c>
      <c r="L584" s="3">
        <v>2022</v>
      </c>
      <c r="M584" s="3" t="s">
        <v>15</v>
      </c>
      <c r="N584" s="3" t="s">
        <v>37</v>
      </c>
      <c r="O584" s="3">
        <v>220110</v>
      </c>
      <c r="P584" s="7">
        <v>1</v>
      </c>
      <c r="S584" s="3">
        <v>2022</v>
      </c>
      <c r="T584" s="3" t="s">
        <v>15</v>
      </c>
      <c r="U584" s="3" t="s">
        <v>11</v>
      </c>
      <c r="V584" s="3" t="s">
        <v>37</v>
      </c>
      <c r="W584" s="7">
        <f t="shared" si="9"/>
        <v>240000</v>
      </c>
      <c r="X584" s="3" t="s">
        <v>25</v>
      </c>
      <c r="Y584" s="3">
        <v>100</v>
      </c>
      <c r="Z584" s="3" t="s">
        <v>25</v>
      </c>
      <c r="AA584" s="3" t="s">
        <v>21</v>
      </c>
      <c r="AB584" s="7">
        <v>1</v>
      </c>
    </row>
    <row r="585" spans="1:28" ht="30" x14ac:dyDescent="0.25">
      <c r="A585" s="3">
        <v>2022</v>
      </c>
      <c r="B585" s="3" t="s">
        <v>15</v>
      </c>
      <c r="C585" s="3" t="s">
        <v>11</v>
      </c>
      <c r="D585" s="3" t="s">
        <v>37</v>
      </c>
      <c r="E585" s="3">
        <v>160080</v>
      </c>
      <c r="F585" s="3" t="s">
        <v>25</v>
      </c>
      <c r="G585" s="3">
        <v>100</v>
      </c>
      <c r="H585" s="3" t="s">
        <v>25</v>
      </c>
      <c r="I585" s="3" t="s">
        <v>21</v>
      </c>
      <c r="J585" s="7">
        <v>1</v>
      </c>
      <c r="L585" s="3">
        <v>2022</v>
      </c>
      <c r="M585" s="3" t="s">
        <v>15</v>
      </c>
      <c r="N585" s="3" t="s">
        <v>37</v>
      </c>
      <c r="O585" s="3">
        <v>160080</v>
      </c>
      <c r="P585" s="7">
        <v>1</v>
      </c>
      <c r="S585" s="3">
        <v>2022</v>
      </c>
      <c r="T585" s="3" t="s">
        <v>15</v>
      </c>
      <c r="U585" s="3" t="s">
        <v>11</v>
      </c>
      <c r="V585" s="3" t="s">
        <v>37</v>
      </c>
      <c r="W585" s="7">
        <f t="shared" si="9"/>
        <v>180000</v>
      </c>
      <c r="X585" s="3" t="s">
        <v>25</v>
      </c>
      <c r="Y585" s="3">
        <v>100</v>
      </c>
      <c r="Z585" s="3" t="s">
        <v>25</v>
      </c>
      <c r="AA585" s="3" t="s">
        <v>21</v>
      </c>
      <c r="AB585" s="7">
        <v>1</v>
      </c>
    </row>
    <row r="586" spans="1:28" ht="30" x14ac:dyDescent="0.25">
      <c r="A586" s="3">
        <v>2022</v>
      </c>
      <c r="B586" s="3" t="s">
        <v>15</v>
      </c>
      <c r="C586" s="3" t="s">
        <v>11</v>
      </c>
      <c r="D586" s="3" t="s">
        <v>27</v>
      </c>
      <c r="E586" s="3">
        <v>105000</v>
      </c>
      <c r="F586" s="3" t="s">
        <v>25</v>
      </c>
      <c r="G586" s="3">
        <v>100</v>
      </c>
      <c r="H586" s="3" t="s">
        <v>25</v>
      </c>
      <c r="I586" s="3" t="s">
        <v>21</v>
      </c>
      <c r="J586" s="7">
        <v>1</v>
      </c>
      <c r="L586" s="3">
        <v>2022</v>
      </c>
      <c r="M586" s="3" t="s">
        <v>15</v>
      </c>
      <c r="N586" s="3" t="s">
        <v>27</v>
      </c>
      <c r="O586" s="3">
        <v>105000</v>
      </c>
      <c r="P586" s="7">
        <v>1</v>
      </c>
      <c r="S586" s="3">
        <v>2022</v>
      </c>
      <c r="T586" s="3" t="s">
        <v>15</v>
      </c>
      <c r="U586" s="3" t="s">
        <v>11</v>
      </c>
      <c r="V586" s="3" t="s">
        <v>27</v>
      </c>
      <c r="W586" s="7">
        <f t="shared" si="9"/>
        <v>120000</v>
      </c>
      <c r="X586" s="3" t="s">
        <v>25</v>
      </c>
      <c r="Y586" s="3">
        <v>100</v>
      </c>
      <c r="Z586" s="3" t="s">
        <v>25</v>
      </c>
      <c r="AA586" s="3" t="s">
        <v>21</v>
      </c>
      <c r="AB586" s="7">
        <v>1</v>
      </c>
    </row>
    <row r="587" spans="1:28" ht="30" x14ac:dyDescent="0.25">
      <c r="A587" s="3">
        <v>2022</v>
      </c>
      <c r="B587" s="3" t="s">
        <v>15</v>
      </c>
      <c r="C587" s="3" t="s">
        <v>11</v>
      </c>
      <c r="D587" s="3" t="s">
        <v>27</v>
      </c>
      <c r="E587" s="3">
        <v>110925</v>
      </c>
      <c r="F587" s="3" t="s">
        <v>25</v>
      </c>
      <c r="G587" s="3">
        <v>100</v>
      </c>
      <c r="H587" s="3" t="s">
        <v>25</v>
      </c>
      <c r="I587" s="3" t="s">
        <v>21</v>
      </c>
      <c r="J587" s="7">
        <v>1</v>
      </c>
      <c r="L587" s="3">
        <v>2022</v>
      </c>
      <c r="M587" s="3" t="s">
        <v>15</v>
      </c>
      <c r="N587" s="3" t="s">
        <v>27</v>
      </c>
      <c r="O587" s="3">
        <v>110925</v>
      </c>
      <c r="P587" s="7">
        <v>1</v>
      </c>
      <c r="S587" s="3">
        <v>2022</v>
      </c>
      <c r="T587" s="3" t="s">
        <v>15</v>
      </c>
      <c r="U587" s="3" t="s">
        <v>11</v>
      </c>
      <c r="V587" s="3" t="s">
        <v>27</v>
      </c>
      <c r="W587" s="7">
        <f t="shared" si="9"/>
        <v>120000</v>
      </c>
      <c r="X587" s="3" t="s">
        <v>25</v>
      </c>
      <c r="Y587" s="3">
        <v>100</v>
      </c>
      <c r="Z587" s="3" t="s">
        <v>25</v>
      </c>
      <c r="AA587" s="3" t="s">
        <v>21</v>
      </c>
      <c r="AB587" s="7">
        <v>1</v>
      </c>
    </row>
    <row r="588" spans="1:28" ht="30" x14ac:dyDescent="0.25">
      <c r="A588" s="3">
        <v>2022</v>
      </c>
      <c r="B588" s="3" t="s">
        <v>10</v>
      </c>
      <c r="C588" s="3" t="s">
        <v>11</v>
      </c>
      <c r="D588" s="3" t="s">
        <v>27</v>
      </c>
      <c r="E588" s="3">
        <v>45807</v>
      </c>
      <c r="F588" s="3" t="s">
        <v>20</v>
      </c>
      <c r="G588" s="3">
        <v>0</v>
      </c>
      <c r="H588" s="3" t="s">
        <v>20</v>
      </c>
      <c r="I588" s="3" t="s">
        <v>21</v>
      </c>
      <c r="J588" s="7">
        <v>1</v>
      </c>
      <c r="L588" s="3">
        <v>2022</v>
      </c>
      <c r="M588" s="3" t="s">
        <v>10</v>
      </c>
      <c r="N588" s="3" t="s">
        <v>27</v>
      </c>
      <c r="O588" s="3">
        <v>45807</v>
      </c>
      <c r="P588" s="7">
        <v>1</v>
      </c>
      <c r="S588" s="3">
        <v>2022</v>
      </c>
      <c r="T588" s="3" t="s">
        <v>10</v>
      </c>
      <c r="U588" s="3" t="s">
        <v>11</v>
      </c>
      <c r="V588" s="3" t="s">
        <v>27</v>
      </c>
      <c r="W588" s="7">
        <f t="shared" si="9"/>
        <v>60000</v>
      </c>
      <c r="X588" s="3" t="s">
        <v>20</v>
      </c>
      <c r="Y588" s="3">
        <v>0</v>
      </c>
      <c r="Z588" s="3" t="s">
        <v>20</v>
      </c>
      <c r="AA588" s="3" t="s">
        <v>21</v>
      </c>
      <c r="AB588" s="7">
        <v>1</v>
      </c>
    </row>
    <row r="589" spans="1:28" ht="30" x14ac:dyDescent="0.25">
      <c r="A589" s="3">
        <v>2022</v>
      </c>
      <c r="B589" s="3" t="s">
        <v>15</v>
      </c>
      <c r="C589" s="3" t="s">
        <v>11</v>
      </c>
      <c r="D589" s="3" t="s">
        <v>12</v>
      </c>
      <c r="E589" s="3">
        <v>140000</v>
      </c>
      <c r="F589" s="3" t="s">
        <v>25</v>
      </c>
      <c r="G589" s="3">
        <v>100</v>
      </c>
      <c r="H589" s="3" t="s">
        <v>25</v>
      </c>
      <c r="I589" s="3" t="s">
        <v>21</v>
      </c>
      <c r="J589" s="7">
        <v>1</v>
      </c>
      <c r="L589" s="3">
        <v>2022</v>
      </c>
      <c r="M589" s="3" t="s">
        <v>15</v>
      </c>
      <c r="N589" s="3" t="s">
        <v>12</v>
      </c>
      <c r="O589" s="3">
        <v>140000</v>
      </c>
      <c r="P589" s="7">
        <v>1</v>
      </c>
      <c r="S589" s="3">
        <v>2022</v>
      </c>
      <c r="T589" s="3" t="s">
        <v>15</v>
      </c>
      <c r="U589" s="3" t="s">
        <v>11</v>
      </c>
      <c r="V589" s="3" t="s">
        <v>12</v>
      </c>
      <c r="W589" s="7">
        <f t="shared" si="9"/>
        <v>140000</v>
      </c>
      <c r="X589" s="3" t="s">
        <v>25</v>
      </c>
      <c r="Y589" s="3">
        <v>100</v>
      </c>
      <c r="Z589" s="3" t="s">
        <v>25</v>
      </c>
      <c r="AA589" s="3" t="s">
        <v>21</v>
      </c>
      <c r="AB589" s="7">
        <v>1</v>
      </c>
    </row>
    <row r="590" spans="1:28" ht="30" x14ac:dyDescent="0.25">
      <c r="A590" s="3">
        <v>2022</v>
      </c>
      <c r="B590" s="3" t="s">
        <v>15</v>
      </c>
      <c r="C590" s="3" t="s">
        <v>11</v>
      </c>
      <c r="D590" s="3" t="s">
        <v>27</v>
      </c>
      <c r="E590" s="3">
        <v>99000</v>
      </c>
      <c r="F590" s="3" t="s">
        <v>25</v>
      </c>
      <c r="G590" s="3">
        <v>0</v>
      </c>
      <c r="H590" s="3" t="s">
        <v>25</v>
      </c>
      <c r="I590" s="3" t="s">
        <v>21</v>
      </c>
      <c r="J590" s="7">
        <v>1</v>
      </c>
      <c r="L590" s="3">
        <v>2022</v>
      </c>
      <c r="M590" s="3" t="s">
        <v>15</v>
      </c>
      <c r="N590" s="3" t="s">
        <v>27</v>
      </c>
      <c r="O590" s="3">
        <v>99000</v>
      </c>
      <c r="P590" s="7">
        <v>1</v>
      </c>
      <c r="S590" s="3">
        <v>2022</v>
      </c>
      <c r="T590" s="3" t="s">
        <v>15</v>
      </c>
      <c r="U590" s="3" t="s">
        <v>11</v>
      </c>
      <c r="V590" s="3" t="s">
        <v>27</v>
      </c>
      <c r="W590" s="7">
        <f t="shared" si="9"/>
        <v>100000</v>
      </c>
      <c r="X590" s="3" t="s">
        <v>25</v>
      </c>
      <c r="Y590" s="3">
        <v>0</v>
      </c>
      <c r="Z590" s="3" t="s">
        <v>25</v>
      </c>
      <c r="AA590" s="3" t="s">
        <v>21</v>
      </c>
      <c r="AB590" s="7">
        <v>1</v>
      </c>
    </row>
    <row r="591" spans="1:28" ht="30" x14ac:dyDescent="0.25">
      <c r="A591" s="3">
        <v>2022</v>
      </c>
      <c r="B591" s="3" t="s">
        <v>15</v>
      </c>
      <c r="C591" s="3" t="s">
        <v>11</v>
      </c>
      <c r="D591" s="3" t="s">
        <v>27</v>
      </c>
      <c r="E591" s="3">
        <v>60000</v>
      </c>
      <c r="F591" s="3" t="s">
        <v>25</v>
      </c>
      <c r="G591" s="3">
        <v>100</v>
      </c>
      <c r="H591" s="3" t="s">
        <v>25</v>
      </c>
      <c r="I591" s="3" t="s">
        <v>21</v>
      </c>
      <c r="J591" s="7">
        <v>1</v>
      </c>
      <c r="L591" s="3">
        <v>2022</v>
      </c>
      <c r="M591" s="3" t="s">
        <v>15</v>
      </c>
      <c r="N591" s="3" t="s">
        <v>27</v>
      </c>
      <c r="O591" s="3">
        <v>60000</v>
      </c>
      <c r="P591" s="7">
        <v>1</v>
      </c>
      <c r="S591" s="3">
        <v>2022</v>
      </c>
      <c r="T591" s="3" t="s">
        <v>15</v>
      </c>
      <c r="U591" s="3" t="s">
        <v>11</v>
      </c>
      <c r="V591" s="3" t="s">
        <v>27</v>
      </c>
      <c r="W591" s="7">
        <f t="shared" si="9"/>
        <v>60000</v>
      </c>
      <c r="X591" s="3" t="s">
        <v>25</v>
      </c>
      <c r="Y591" s="3">
        <v>100</v>
      </c>
      <c r="Z591" s="3" t="s">
        <v>25</v>
      </c>
      <c r="AA591" s="3" t="s">
        <v>21</v>
      </c>
      <c r="AB591" s="7">
        <v>1</v>
      </c>
    </row>
    <row r="592" spans="1:28" ht="30" x14ac:dyDescent="0.25">
      <c r="A592" s="3">
        <v>2022</v>
      </c>
      <c r="B592" s="3" t="s">
        <v>15</v>
      </c>
      <c r="C592" s="3" t="s">
        <v>11</v>
      </c>
      <c r="D592" s="3" t="s">
        <v>95</v>
      </c>
      <c r="E592" s="3">
        <v>192564</v>
      </c>
      <c r="F592" s="3" t="s">
        <v>25</v>
      </c>
      <c r="G592" s="3">
        <v>100</v>
      </c>
      <c r="H592" s="3" t="s">
        <v>25</v>
      </c>
      <c r="I592" s="3" t="s">
        <v>21</v>
      </c>
      <c r="J592" s="7">
        <v>1</v>
      </c>
      <c r="L592" s="3">
        <v>2022</v>
      </c>
      <c r="M592" s="3" t="s">
        <v>15</v>
      </c>
      <c r="N592" s="3" t="s">
        <v>95</v>
      </c>
      <c r="O592" s="3">
        <v>192564</v>
      </c>
      <c r="P592" s="7">
        <v>1</v>
      </c>
      <c r="S592" s="3">
        <v>2022</v>
      </c>
      <c r="T592" s="3" t="s">
        <v>15</v>
      </c>
      <c r="U592" s="3" t="s">
        <v>11</v>
      </c>
      <c r="V592" s="3" t="s">
        <v>95</v>
      </c>
      <c r="W592" s="7">
        <f t="shared" si="9"/>
        <v>200000</v>
      </c>
      <c r="X592" s="3" t="s">
        <v>25</v>
      </c>
      <c r="Y592" s="3">
        <v>100</v>
      </c>
      <c r="Z592" s="3" t="s">
        <v>25</v>
      </c>
      <c r="AA592" s="3" t="s">
        <v>21</v>
      </c>
      <c r="AB592" s="7">
        <v>1</v>
      </c>
    </row>
    <row r="593" spans="1:28" ht="30" x14ac:dyDescent="0.25">
      <c r="A593" s="3">
        <v>2022</v>
      </c>
      <c r="B593" s="3" t="s">
        <v>15</v>
      </c>
      <c r="C593" s="3" t="s">
        <v>11</v>
      </c>
      <c r="D593" s="3" t="s">
        <v>95</v>
      </c>
      <c r="E593" s="3">
        <v>144854</v>
      </c>
      <c r="F593" s="3" t="s">
        <v>25</v>
      </c>
      <c r="G593" s="3">
        <v>100</v>
      </c>
      <c r="H593" s="3" t="s">
        <v>25</v>
      </c>
      <c r="I593" s="3" t="s">
        <v>21</v>
      </c>
      <c r="J593" s="7">
        <v>1</v>
      </c>
      <c r="L593" s="3">
        <v>2022</v>
      </c>
      <c r="M593" s="3" t="s">
        <v>15</v>
      </c>
      <c r="N593" s="3" t="s">
        <v>95</v>
      </c>
      <c r="O593" s="3">
        <v>144854</v>
      </c>
      <c r="P593" s="7">
        <v>1</v>
      </c>
      <c r="S593" s="3">
        <v>2022</v>
      </c>
      <c r="T593" s="3" t="s">
        <v>15</v>
      </c>
      <c r="U593" s="3" t="s">
        <v>11</v>
      </c>
      <c r="V593" s="3" t="s">
        <v>95</v>
      </c>
      <c r="W593" s="7">
        <f t="shared" si="9"/>
        <v>160000</v>
      </c>
      <c r="X593" s="3" t="s">
        <v>25</v>
      </c>
      <c r="Y593" s="3">
        <v>100</v>
      </c>
      <c r="Z593" s="3" t="s">
        <v>25</v>
      </c>
      <c r="AA593" s="3" t="s">
        <v>21</v>
      </c>
      <c r="AB593" s="7">
        <v>1</v>
      </c>
    </row>
    <row r="594" spans="1:28" ht="30" x14ac:dyDescent="0.25">
      <c r="A594" s="3">
        <v>2022</v>
      </c>
      <c r="B594" s="3" t="s">
        <v>15</v>
      </c>
      <c r="C594" s="3" t="s">
        <v>11</v>
      </c>
      <c r="D594" s="3" t="s">
        <v>12</v>
      </c>
      <c r="E594" s="3">
        <v>230000</v>
      </c>
      <c r="F594" s="3" t="s">
        <v>25</v>
      </c>
      <c r="G594" s="3">
        <v>100</v>
      </c>
      <c r="H594" s="3" t="s">
        <v>25</v>
      </c>
      <c r="I594" s="3" t="s">
        <v>21</v>
      </c>
      <c r="J594" s="7">
        <v>1</v>
      </c>
      <c r="L594" s="3">
        <v>2022</v>
      </c>
      <c r="M594" s="3" t="s">
        <v>15</v>
      </c>
      <c r="N594" s="3" t="s">
        <v>12</v>
      </c>
      <c r="O594" s="3">
        <v>230000</v>
      </c>
      <c r="P594" s="7">
        <v>1</v>
      </c>
      <c r="S594" s="3">
        <v>2022</v>
      </c>
      <c r="T594" s="3" t="s">
        <v>15</v>
      </c>
      <c r="U594" s="3" t="s">
        <v>11</v>
      </c>
      <c r="V594" s="3" t="s">
        <v>12</v>
      </c>
      <c r="W594" s="7">
        <f t="shared" si="9"/>
        <v>240000</v>
      </c>
      <c r="X594" s="3" t="s">
        <v>25</v>
      </c>
      <c r="Y594" s="3">
        <v>100</v>
      </c>
      <c r="Z594" s="3" t="s">
        <v>25</v>
      </c>
      <c r="AA594" s="3" t="s">
        <v>21</v>
      </c>
      <c r="AB594" s="7">
        <v>1</v>
      </c>
    </row>
    <row r="595" spans="1:28" ht="30" x14ac:dyDescent="0.25">
      <c r="A595" s="3">
        <v>2022</v>
      </c>
      <c r="B595" s="3" t="s">
        <v>15</v>
      </c>
      <c r="C595" s="3" t="s">
        <v>11</v>
      </c>
      <c r="D595" s="3" t="s">
        <v>12</v>
      </c>
      <c r="E595" s="3">
        <v>150000</v>
      </c>
      <c r="F595" s="3" t="s">
        <v>25</v>
      </c>
      <c r="G595" s="3">
        <v>100</v>
      </c>
      <c r="H595" s="3" t="s">
        <v>25</v>
      </c>
      <c r="I595" s="3" t="s">
        <v>21</v>
      </c>
      <c r="J595" s="7">
        <v>1</v>
      </c>
      <c r="L595" s="3">
        <v>2022</v>
      </c>
      <c r="M595" s="3" t="s">
        <v>15</v>
      </c>
      <c r="N595" s="3" t="s">
        <v>12</v>
      </c>
      <c r="O595" s="3">
        <v>150000</v>
      </c>
      <c r="P595" s="7">
        <v>1</v>
      </c>
      <c r="S595" s="3">
        <v>2022</v>
      </c>
      <c r="T595" s="3" t="s">
        <v>15</v>
      </c>
      <c r="U595" s="3" t="s">
        <v>11</v>
      </c>
      <c r="V595" s="3" t="s">
        <v>12</v>
      </c>
      <c r="W595" s="7">
        <f t="shared" si="9"/>
        <v>160000</v>
      </c>
      <c r="X595" s="3" t="s">
        <v>25</v>
      </c>
      <c r="Y595" s="3">
        <v>100</v>
      </c>
      <c r="Z595" s="3" t="s">
        <v>25</v>
      </c>
      <c r="AA595" s="3" t="s">
        <v>21</v>
      </c>
      <c r="AB595" s="7">
        <v>1</v>
      </c>
    </row>
    <row r="596" spans="1:28" ht="45" x14ac:dyDescent="0.25">
      <c r="A596" s="3">
        <v>2022</v>
      </c>
      <c r="B596" s="3" t="s">
        <v>15</v>
      </c>
      <c r="C596" s="3" t="s">
        <v>11</v>
      </c>
      <c r="D596" s="3" t="s">
        <v>91</v>
      </c>
      <c r="E596" s="3">
        <v>150260</v>
      </c>
      <c r="F596" s="3" t="s">
        <v>25</v>
      </c>
      <c r="G596" s="3">
        <v>100</v>
      </c>
      <c r="H596" s="3" t="s">
        <v>25</v>
      </c>
      <c r="I596" s="3" t="s">
        <v>21</v>
      </c>
      <c r="J596" s="7">
        <v>1</v>
      </c>
      <c r="L596" s="3">
        <v>2022</v>
      </c>
      <c r="M596" s="3" t="s">
        <v>15</v>
      </c>
      <c r="N596" s="3" t="s">
        <v>91</v>
      </c>
      <c r="O596" s="3">
        <v>150260</v>
      </c>
      <c r="P596" s="7">
        <v>1</v>
      </c>
      <c r="S596" s="3">
        <v>2022</v>
      </c>
      <c r="T596" s="3" t="s">
        <v>15</v>
      </c>
      <c r="U596" s="3" t="s">
        <v>11</v>
      </c>
      <c r="V596" s="3" t="s">
        <v>91</v>
      </c>
      <c r="W596" s="7">
        <f t="shared" si="9"/>
        <v>160000</v>
      </c>
      <c r="X596" s="3" t="s">
        <v>25</v>
      </c>
      <c r="Y596" s="3">
        <v>100</v>
      </c>
      <c r="Z596" s="3" t="s">
        <v>25</v>
      </c>
      <c r="AA596" s="3" t="s">
        <v>21</v>
      </c>
      <c r="AB596" s="7">
        <v>1</v>
      </c>
    </row>
    <row r="597" spans="1:28" ht="45" x14ac:dyDescent="0.25">
      <c r="A597" s="3">
        <v>2022</v>
      </c>
      <c r="B597" s="3" t="s">
        <v>15</v>
      </c>
      <c r="C597" s="3" t="s">
        <v>11</v>
      </c>
      <c r="D597" s="3" t="s">
        <v>91</v>
      </c>
      <c r="E597" s="3">
        <v>109280</v>
      </c>
      <c r="F597" s="3" t="s">
        <v>25</v>
      </c>
      <c r="G597" s="3">
        <v>100</v>
      </c>
      <c r="H597" s="3" t="s">
        <v>25</v>
      </c>
      <c r="I597" s="3" t="s">
        <v>21</v>
      </c>
      <c r="J597" s="7">
        <v>1</v>
      </c>
      <c r="L597" s="3">
        <v>2022</v>
      </c>
      <c r="M597" s="3" t="s">
        <v>15</v>
      </c>
      <c r="N597" s="3" t="s">
        <v>91</v>
      </c>
      <c r="O597" s="3">
        <v>109280</v>
      </c>
      <c r="P597" s="7">
        <v>1</v>
      </c>
      <c r="S597" s="3">
        <v>2022</v>
      </c>
      <c r="T597" s="3" t="s">
        <v>15</v>
      </c>
      <c r="U597" s="3" t="s">
        <v>11</v>
      </c>
      <c r="V597" s="3" t="s">
        <v>91</v>
      </c>
      <c r="W597" s="7">
        <f t="shared" si="9"/>
        <v>120000</v>
      </c>
      <c r="X597" s="3" t="s">
        <v>25</v>
      </c>
      <c r="Y597" s="3">
        <v>100</v>
      </c>
      <c r="Z597" s="3" t="s">
        <v>25</v>
      </c>
      <c r="AA597" s="3" t="s">
        <v>21</v>
      </c>
      <c r="AB597" s="7">
        <v>1</v>
      </c>
    </row>
    <row r="598" spans="1:28" ht="30" x14ac:dyDescent="0.25">
      <c r="A598" s="3">
        <v>2022</v>
      </c>
      <c r="B598" s="3" t="s">
        <v>15</v>
      </c>
      <c r="C598" s="3" t="s">
        <v>11</v>
      </c>
      <c r="D598" s="3" t="s">
        <v>12</v>
      </c>
      <c r="E598" s="3">
        <v>210000</v>
      </c>
      <c r="F598" s="3" t="s">
        <v>25</v>
      </c>
      <c r="G598" s="3">
        <v>100</v>
      </c>
      <c r="H598" s="3" t="s">
        <v>25</v>
      </c>
      <c r="I598" s="3" t="s">
        <v>21</v>
      </c>
      <c r="J598" s="7">
        <v>1</v>
      </c>
      <c r="L598" s="3">
        <v>2022</v>
      </c>
      <c r="M598" s="3" t="s">
        <v>15</v>
      </c>
      <c r="N598" s="3" t="s">
        <v>12</v>
      </c>
      <c r="O598" s="3">
        <v>210000</v>
      </c>
      <c r="P598" s="7">
        <v>1</v>
      </c>
      <c r="S598" s="3">
        <v>2022</v>
      </c>
      <c r="T598" s="3" t="s">
        <v>15</v>
      </c>
      <c r="U598" s="3" t="s">
        <v>11</v>
      </c>
      <c r="V598" s="3" t="s">
        <v>12</v>
      </c>
      <c r="W598" s="7">
        <f t="shared" si="9"/>
        <v>220000</v>
      </c>
      <c r="X598" s="3" t="s">
        <v>25</v>
      </c>
      <c r="Y598" s="3">
        <v>100</v>
      </c>
      <c r="Z598" s="3" t="s">
        <v>25</v>
      </c>
      <c r="AA598" s="3" t="s">
        <v>21</v>
      </c>
      <c r="AB598" s="7">
        <v>1</v>
      </c>
    </row>
    <row r="599" spans="1:28" ht="30" x14ac:dyDescent="0.25">
      <c r="A599" s="3">
        <v>2022</v>
      </c>
      <c r="B599" s="3" t="s">
        <v>15</v>
      </c>
      <c r="C599" s="3" t="s">
        <v>11</v>
      </c>
      <c r="D599" s="3" t="s">
        <v>27</v>
      </c>
      <c r="E599" s="3">
        <v>170000</v>
      </c>
      <c r="F599" s="3" t="s">
        <v>25</v>
      </c>
      <c r="G599" s="3">
        <v>100</v>
      </c>
      <c r="H599" s="3" t="s">
        <v>25</v>
      </c>
      <c r="I599" s="3" t="s">
        <v>21</v>
      </c>
      <c r="J599" s="7">
        <v>1</v>
      </c>
      <c r="L599" s="3">
        <v>2022</v>
      </c>
      <c r="M599" s="3" t="s">
        <v>15</v>
      </c>
      <c r="N599" s="3" t="s">
        <v>27</v>
      </c>
      <c r="O599" s="3">
        <v>170000</v>
      </c>
      <c r="P599" s="7">
        <v>1</v>
      </c>
      <c r="S599" s="3">
        <v>2022</v>
      </c>
      <c r="T599" s="3" t="s">
        <v>15</v>
      </c>
      <c r="U599" s="3" t="s">
        <v>11</v>
      </c>
      <c r="V599" s="3" t="s">
        <v>27</v>
      </c>
      <c r="W599" s="7">
        <f t="shared" si="9"/>
        <v>180000</v>
      </c>
      <c r="X599" s="3" t="s">
        <v>25</v>
      </c>
      <c r="Y599" s="3">
        <v>100</v>
      </c>
      <c r="Z599" s="3" t="s">
        <v>25</v>
      </c>
      <c r="AA599" s="3" t="s">
        <v>21</v>
      </c>
      <c r="AB599" s="7">
        <v>1</v>
      </c>
    </row>
    <row r="600" spans="1:28" ht="30" x14ac:dyDescent="0.25">
      <c r="A600" s="3">
        <v>2022</v>
      </c>
      <c r="B600" s="3" t="s">
        <v>10</v>
      </c>
      <c r="C600" s="3" t="s">
        <v>11</v>
      </c>
      <c r="D600" s="3" t="s">
        <v>12</v>
      </c>
      <c r="E600" s="3">
        <v>160000</v>
      </c>
      <c r="F600" s="3" t="s">
        <v>25</v>
      </c>
      <c r="G600" s="3">
        <v>100</v>
      </c>
      <c r="H600" s="3" t="s">
        <v>25</v>
      </c>
      <c r="I600" s="3" t="s">
        <v>21</v>
      </c>
      <c r="J600" s="7">
        <v>1</v>
      </c>
      <c r="L600" s="3">
        <v>2022</v>
      </c>
      <c r="M600" s="3" t="s">
        <v>10</v>
      </c>
      <c r="N600" s="3" t="s">
        <v>12</v>
      </c>
      <c r="O600" s="3">
        <v>160000</v>
      </c>
      <c r="P600" s="7">
        <v>1</v>
      </c>
      <c r="S600" s="3">
        <v>2022</v>
      </c>
      <c r="T600" s="3" t="s">
        <v>10</v>
      </c>
      <c r="U600" s="3" t="s">
        <v>11</v>
      </c>
      <c r="V600" s="3" t="s">
        <v>12</v>
      </c>
      <c r="W600" s="7">
        <f t="shared" si="9"/>
        <v>160000</v>
      </c>
      <c r="X600" s="3" t="s">
        <v>25</v>
      </c>
      <c r="Y600" s="3">
        <v>100</v>
      </c>
      <c r="Z600" s="3" t="s">
        <v>25</v>
      </c>
      <c r="AA600" s="3" t="s">
        <v>21</v>
      </c>
      <c r="AB600" s="7">
        <v>1</v>
      </c>
    </row>
    <row r="601" spans="1:28" ht="30" x14ac:dyDescent="0.25">
      <c r="A601" s="3">
        <v>2022</v>
      </c>
      <c r="B601" s="3" t="s">
        <v>10</v>
      </c>
      <c r="C601" s="3" t="s">
        <v>11</v>
      </c>
      <c r="D601" s="3" t="s">
        <v>12</v>
      </c>
      <c r="E601" s="3">
        <v>130000</v>
      </c>
      <c r="F601" s="3" t="s">
        <v>25</v>
      </c>
      <c r="G601" s="3">
        <v>100</v>
      </c>
      <c r="H601" s="3" t="s">
        <v>25</v>
      </c>
      <c r="I601" s="3" t="s">
        <v>21</v>
      </c>
      <c r="J601" s="7">
        <v>1</v>
      </c>
      <c r="L601" s="3">
        <v>2022</v>
      </c>
      <c r="M601" s="3" t="s">
        <v>10</v>
      </c>
      <c r="N601" s="3" t="s">
        <v>12</v>
      </c>
      <c r="O601" s="3">
        <v>130000</v>
      </c>
      <c r="P601" s="7">
        <v>1</v>
      </c>
      <c r="S601" s="3">
        <v>2022</v>
      </c>
      <c r="T601" s="3" t="s">
        <v>10</v>
      </c>
      <c r="U601" s="3" t="s">
        <v>11</v>
      </c>
      <c r="V601" s="3" t="s">
        <v>12</v>
      </c>
      <c r="W601" s="7">
        <f t="shared" si="9"/>
        <v>140000</v>
      </c>
      <c r="X601" s="3" t="s">
        <v>25</v>
      </c>
      <c r="Y601" s="3">
        <v>100</v>
      </c>
      <c r="Z601" s="3" t="s">
        <v>25</v>
      </c>
      <c r="AA601" s="3" t="s">
        <v>21</v>
      </c>
      <c r="AB601" s="7">
        <v>1</v>
      </c>
    </row>
    <row r="602" spans="1:28" ht="30" x14ac:dyDescent="0.25">
      <c r="A602" s="3">
        <v>2022</v>
      </c>
      <c r="B602" s="3" t="s">
        <v>26</v>
      </c>
      <c r="C602" s="3" t="s">
        <v>11</v>
      </c>
      <c r="D602" s="3" t="s">
        <v>27</v>
      </c>
      <c r="E602" s="3">
        <v>67000</v>
      </c>
      <c r="F602" s="3" t="s">
        <v>52</v>
      </c>
      <c r="G602" s="3">
        <v>0</v>
      </c>
      <c r="H602" s="3" t="s">
        <v>52</v>
      </c>
      <c r="I602" s="3" t="s">
        <v>21</v>
      </c>
      <c r="J602" s="7">
        <v>1</v>
      </c>
      <c r="L602" s="3">
        <v>2022</v>
      </c>
      <c r="M602" s="3" t="s">
        <v>26</v>
      </c>
      <c r="N602" s="3" t="s">
        <v>27</v>
      </c>
      <c r="O602" s="3">
        <v>67000</v>
      </c>
      <c r="P602" s="7">
        <v>1</v>
      </c>
      <c r="S602" s="3">
        <v>2022</v>
      </c>
      <c r="T602" s="3" t="s">
        <v>26</v>
      </c>
      <c r="U602" s="3" t="s">
        <v>11</v>
      </c>
      <c r="V602" s="3" t="s">
        <v>27</v>
      </c>
      <c r="W602" s="7">
        <f t="shared" si="9"/>
        <v>80000</v>
      </c>
      <c r="X602" s="3" t="s">
        <v>52</v>
      </c>
      <c r="Y602" s="3">
        <v>0</v>
      </c>
      <c r="Z602" s="3" t="s">
        <v>52</v>
      </c>
      <c r="AA602" s="3" t="s">
        <v>21</v>
      </c>
      <c r="AB602" s="7">
        <v>1</v>
      </c>
    </row>
    <row r="603" spans="1:28" ht="30" x14ac:dyDescent="0.25">
      <c r="A603" s="3">
        <v>2022</v>
      </c>
      <c r="B603" s="3" t="s">
        <v>26</v>
      </c>
      <c r="C603" s="3" t="s">
        <v>11</v>
      </c>
      <c r="D603" s="3" t="s">
        <v>27</v>
      </c>
      <c r="E603" s="3">
        <v>52000</v>
      </c>
      <c r="F603" s="3" t="s">
        <v>52</v>
      </c>
      <c r="G603" s="3">
        <v>0</v>
      </c>
      <c r="H603" s="3" t="s">
        <v>52</v>
      </c>
      <c r="I603" s="3" t="s">
        <v>21</v>
      </c>
      <c r="J603" s="7">
        <v>1</v>
      </c>
      <c r="L603" s="3">
        <v>2022</v>
      </c>
      <c r="M603" s="3" t="s">
        <v>26</v>
      </c>
      <c r="N603" s="3" t="s">
        <v>27</v>
      </c>
      <c r="O603" s="3">
        <v>52000</v>
      </c>
      <c r="P603" s="7">
        <v>1</v>
      </c>
      <c r="S603" s="3">
        <v>2022</v>
      </c>
      <c r="T603" s="3" t="s">
        <v>26</v>
      </c>
      <c r="U603" s="3" t="s">
        <v>11</v>
      </c>
      <c r="V603" s="3" t="s">
        <v>27</v>
      </c>
      <c r="W603" s="7">
        <f t="shared" si="9"/>
        <v>60000</v>
      </c>
      <c r="X603" s="3" t="s">
        <v>52</v>
      </c>
      <c r="Y603" s="3">
        <v>0</v>
      </c>
      <c r="Z603" s="3" t="s">
        <v>52</v>
      </c>
      <c r="AA603" s="3" t="s">
        <v>21</v>
      </c>
      <c r="AB603" s="7">
        <v>1</v>
      </c>
    </row>
    <row r="604" spans="1:28" ht="30" x14ac:dyDescent="0.25">
      <c r="A604" s="3">
        <v>2022</v>
      </c>
      <c r="B604" s="3" t="s">
        <v>15</v>
      </c>
      <c r="C604" s="3" t="s">
        <v>11</v>
      </c>
      <c r="D604" s="3" t="s">
        <v>37</v>
      </c>
      <c r="E604" s="3">
        <v>154000</v>
      </c>
      <c r="F604" s="3" t="s">
        <v>25</v>
      </c>
      <c r="G604" s="3">
        <v>100</v>
      </c>
      <c r="H604" s="3" t="s">
        <v>25</v>
      </c>
      <c r="I604" s="3" t="s">
        <v>21</v>
      </c>
      <c r="J604" s="7">
        <v>1</v>
      </c>
      <c r="L604" s="3">
        <v>2022</v>
      </c>
      <c r="M604" s="3" t="s">
        <v>15</v>
      </c>
      <c r="N604" s="3" t="s">
        <v>37</v>
      </c>
      <c r="O604" s="3">
        <v>154000</v>
      </c>
      <c r="P604" s="7">
        <v>1</v>
      </c>
      <c r="S604" s="3">
        <v>2022</v>
      </c>
      <c r="T604" s="3" t="s">
        <v>15</v>
      </c>
      <c r="U604" s="3" t="s">
        <v>11</v>
      </c>
      <c r="V604" s="3" t="s">
        <v>37</v>
      </c>
      <c r="W604" s="7">
        <f t="shared" si="9"/>
        <v>160000</v>
      </c>
      <c r="X604" s="3" t="s">
        <v>25</v>
      </c>
      <c r="Y604" s="3">
        <v>100</v>
      </c>
      <c r="Z604" s="3" t="s">
        <v>25</v>
      </c>
      <c r="AA604" s="3" t="s">
        <v>21</v>
      </c>
      <c r="AB604" s="7">
        <v>1</v>
      </c>
    </row>
    <row r="605" spans="1:28" ht="30" x14ac:dyDescent="0.25">
      <c r="A605" s="3">
        <v>2022</v>
      </c>
      <c r="B605" s="3" t="s">
        <v>15</v>
      </c>
      <c r="C605" s="3" t="s">
        <v>11</v>
      </c>
      <c r="D605" s="3" t="s">
        <v>37</v>
      </c>
      <c r="E605" s="3">
        <v>126000</v>
      </c>
      <c r="F605" s="3" t="s">
        <v>25</v>
      </c>
      <c r="G605" s="3">
        <v>100</v>
      </c>
      <c r="H605" s="3" t="s">
        <v>25</v>
      </c>
      <c r="I605" s="3" t="s">
        <v>21</v>
      </c>
      <c r="J605" s="7">
        <v>1</v>
      </c>
      <c r="L605" s="3">
        <v>2022</v>
      </c>
      <c r="M605" s="3" t="s">
        <v>15</v>
      </c>
      <c r="N605" s="3" t="s">
        <v>37</v>
      </c>
      <c r="O605" s="3">
        <v>126000</v>
      </c>
      <c r="P605" s="7">
        <v>1</v>
      </c>
      <c r="S605" s="3">
        <v>2022</v>
      </c>
      <c r="T605" s="3" t="s">
        <v>15</v>
      </c>
      <c r="U605" s="3" t="s">
        <v>11</v>
      </c>
      <c r="V605" s="3" t="s">
        <v>37</v>
      </c>
      <c r="W605" s="7">
        <f t="shared" si="9"/>
        <v>140000</v>
      </c>
      <c r="X605" s="3" t="s">
        <v>25</v>
      </c>
      <c r="Y605" s="3">
        <v>100</v>
      </c>
      <c r="Z605" s="3" t="s">
        <v>25</v>
      </c>
      <c r="AA605" s="3" t="s">
        <v>21</v>
      </c>
      <c r="AB605" s="7">
        <v>1</v>
      </c>
    </row>
    <row r="606" spans="1:28" ht="30" x14ac:dyDescent="0.25">
      <c r="A606" s="3">
        <v>2022</v>
      </c>
      <c r="B606" s="3" t="s">
        <v>15</v>
      </c>
      <c r="C606" s="3" t="s">
        <v>11</v>
      </c>
      <c r="D606" s="3" t="s">
        <v>27</v>
      </c>
      <c r="E606" s="3">
        <v>129000</v>
      </c>
      <c r="F606" s="3" t="s">
        <v>25</v>
      </c>
      <c r="G606" s="3">
        <v>0</v>
      </c>
      <c r="H606" s="3" t="s">
        <v>25</v>
      </c>
      <c r="I606" s="3" t="s">
        <v>21</v>
      </c>
      <c r="J606" s="7">
        <v>1</v>
      </c>
      <c r="L606" s="3">
        <v>2022</v>
      </c>
      <c r="M606" s="3" t="s">
        <v>15</v>
      </c>
      <c r="N606" s="3" t="s">
        <v>27</v>
      </c>
      <c r="O606" s="3">
        <v>129000</v>
      </c>
      <c r="P606" s="7">
        <v>1</v>
      </c>
      <c r="S606" s="3">
        <v>2022</v>
      </c>
      <c r="T606" s="3" t="s">
        <v>15</v>
      </c>
      <c r="U606" s="3" t="s">
        <v>11</v>
      </c>
      <c r="V606" s="3" t="s">
        <v>27</v>
      </c>
      <c r="W606" s="7">
        <f t="shared" si="9"/>
        <v>140000</v>
      </c>
      <c r="X606" s="3" t="s">
        <v>25</v>
      </c>
      <c r="Y606" s="3">
        <v>0</v>
      </c>
      <c r="Z606" s="3" t="s">
        <v>25</v>
      </c>
      <c r="AA606" s="3" t="s">
        <v>21</v>
      </c>
      <c r="AB606" s="7">
        <v>1</v>
      </c>
    </row>
    <row r="607" spans="1:28" ht="30" x14ac:dyDescent="0.25">
      <c r="A607" s="3">
        <v>2022</v>
      </c>
      <c r="B607" s="3" t="s">
        <v>15</v>
      </c>
      <c r="C607" s="3" t="s">
        <v>11</v>
      </c>
      <c r="D607" s="3" t="s">
        <v>27</v>
      </c>
      <c r="E607" s="3">
        <v>150000</v>
      </c>
      <c r="F607" s="3" t="s">
        <v>25</v>
      </c>
      <c r="G607" s="3">
        <v>100</v>
      </c>
      <c r="H607" s="3" t="s">
        <v>25</v>
      </c>
      <c r="I607" s="3" t="s">
        <v>21</v>
      </c>
      <c r="J607" s="7">
        <v>1</v>
      </c>
      <c r="L607" s="3">
        <v>2022</v>
      </c>
      <c r="M607" s="3" t="s">
        <v>15</v>
      </c>
      <c r="N607" s="3" t="s">
        <v>27</v>
      </c>
      <c r="O607" s="3">
        <v>150000</v>
      </c>
      <c r="P607" s="7">
        <v>1</v>
      </c>
      <c r="S607" s="3">
        <v>2022</v>
      </c>
      <c r="T607" s="3" t="s">
        <v>15</v>
      </c>
      <c r="U607" s="3" t="s">
        <v>11</v>
      </c>
      <c r="V607" s="3" t="s">
        <v>27</v>
      </c>
      <c r="W607" s="7">
        <f t="shared" si="9"/>
        <v>160000</v>
      </c>
      <c r="X607" s="3" t="s">
        <v>25</v>
      </c>
      <c r="Y607" s="3">
        <v>100</v>
      </c>
      <c r="Z607" s="3" t="s">
        <v>25</v>
      </c>
      <c r="AA607" s="3" t="s">
        <v>21</v>
      </c>
      <c r="AB607" s="7">
        <v>1</v>
      </c>
    </row>
    <row r="608" spans="1:28" ht="30" x14ac:dyDescent="0.25">
      <c r="A608" s="3">
        <v>2022</v>
      </c>
      <c r="B608" s="3" t="s">
        <v>10</v>
      </c>
      <c r="C608" s="3" t="s">
        <v>11</v>
      </c>
      <c r="D608" s="3" t="s">
        <v>59</v>
      </c>
      <c r="E608" s="3">
        <v>200000</v>
      </c>
      <c r="F608" s="3" t="s">
        <v>34</v>
      </c>
      <c r="G608" s="3">
        <v>100</v>
      </c>
      <c r="H608" s="3" t="s">
        <v>25</v>
      </c>
      <c r="I608" s="3" t="s">
        <v>14</v>
      </c>
      <c r="J608" s="7">
        <v>1</v>
      </c>
      <c r="L608" s="3">
        <v>2022</v>
      </c>
      <c r="M608" s="3" t="s">
        <v>10</v>
      </c>
      <c r="N608" s="3" t="s">
        <v>59</v>
      </c>
      <c r="O608" s="3">
        <v>200000</v>
      </c>
      <c r="P608" s="7">
        <v>1</v>
      </c>
      <c r="S608" s="3">
        <v>2022</v>
      </c>
      <c r="T608" s="3" t="s">
        <v>10</v>
      </c>
      <c r="U608" s="3" t="s">
        <v>11</v>
      </c>
      <c r="V608" s="3" t="s">
        <v>59</v>
      </c>
      <c r="W608" s="7">
        <f t="shared" si="9"/>
        <v>200000</v>
      </c>
      <c r="X608" s="3" t="s">
        <v>34</v>
      </c>
      <c r="Y608" s="3">
        <v>100</v>
      </c>
      <c r="Z608" s="3" t="s">
        <v>25</v>
      </c>
      <c r="AA608" s="3" t="s">
        <v>14</v>
      </c>
      <c r="AB608" s="7">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F7D2B-B925-4EB6-9757-6ABB86A8D604}">
  <dimension ref="A1:Y42"/>
  <sheetViews>
    <sheetView topLeftCell="J1" zoomScale="85" zoomScaleNormal="85" workbookViewId="0">
      <selection activeCell="W2" sqref="W2"/>
    </sheetView>
  </sheetViews>
  <sheetFormatPr defaultRowHeight="15" x14ac:dyDescent="0.25"/>
  <cols>
    <col min="1" max="1" width="40.140625" bestFit="1" customWidth="1"/>
    <col min="2" max="2" width="16.28515625" bestFit="1" customWidth="1"/>
    <col min="3" max="3" width="3.42578125" bestFit="1" customWidth="1"/>
    <col min="4" max="4" width="3.140625" bestFit="1" customWidth="1"/>
    <col min="5" max="5" width="3.28515625" bestFit="1" customWidth="1"/>
    <col min="6" max="6" width="11.28515625" bestFit="1" customWidth="1"/>
    <col min="7" max="7" width="19.85546875" bestFit="1" customWidth="1"/>
    <col min="8" max="8" width="11.140625" bestFit="1" customWidth="1"/>
    <col min="9" max="9" width="19.85546875" bestFit="1" customWidth="1"/>
    <col min="10" max="10" width="16.140625" bestFit="1" customWidth="1"/>
    <col min="11" max="11" width="24.85546875" bestFit="1" customWidth="1"/>
    <col min="12" max="12" width="6" bestFit="1" customWidth="1"/>
    <col min="13" max="13" width="34.5703125" customWidth="1"/>
    <col min="14" max="15" width="8.42578125" bestFit="1" customWidth="1"/>
    <col min="16" max="21" width="6" bestFit="1" customWidth="1"/>
    <col min="22" max="22" width="35.28515625" customWidth="1"/>
    <col min="23" max="62" width="6" bestFit="1" customWidth="1"/>
    <col min="63" max="71" width="7" bestFit="1" customWidth="1"/>
    <col min="72" max="72" width="8.28515625" bestFit="1" customWidth="1"/>
    <col min="73" max="76" width="6" bestFit="1" customWidth="1"/>
    <col min="77" max="98" width="7" bestFit="1" customWidth="1"/>
    <col min="99" max="99" width="8" bestFit="1" customWidth="1"/>
    <col min="100" max="100" width="5.28515625" bestFit="1" customWidth="1"/>
    <col min="101" max="106" width="5" bestFit="1" customWidth="1"/>
    <col min="107" max="212" width="6" bestFit="1" customWidth="1"/>
    <col min="213" max="259" width="7" bestFit="1" customWidth="1"/>
    <col min="260" max="260" width="8.28515625" bestFit="1" customWidth="1"/>
    <col min="261" max="314" width="6" bestFit="1" customWidth="1"/>
    <col min="315" max="438" width="7" bestFit="1" customWidth="1"/>
    <col min="439" max="439" width="7.85546875" bestFit="1" customWidth="1"/>
    <col min="440" max="440" width="11.28515625" bestFit="1" customWidth="1"/>
  </cols>
  <sheetData>
    <row r="1" spans="1:25" x14ac:dyDescent="0.25">
      <c r="O1" t="s">
        <v>26</v>
      </c>
      <c r="P1" t="s">
        <v>10</v>
      </c>
      <c r="Q1" t="s">
        <v>15</v>
      </c>
      <c r="R1" t="s">
        <v>45</v>
      </c>
    </row>
    <row r="2" spans="1:25" x14ac:dyDescent="0.25">
      <c r="M2" s="8" t="s">
        <v>70</v>
      </c>
      <c r="N2" s="8">
        <f>IFERROR(VLOOKUP(M2,$A$12:$F$60,6,FALSE),0)</f>
        <v>0</v>
      </c>
      <c r="O2" s="8">
        <f>IFERROR(VLOOKUP(M2,$A$12:$F$60,2,FALSE),0)</f>
        <v>0</v>
      </c>
      <c r="P2" s="8">
        <f>IFERROR(VLOOKUP(M2,$A$12:$F$60,3,FALSE),0)</f>
        <v>0</v>
      </c>
      <c r="Q2" s="8">
        <f>IFERROR(VLOOKUP(M2,$A$12:$F$60,4,FALSE),0)</f>
        <v>0</v>
      </c>
      <c r="R2" s="8">
        <f>IFERROR(VLOOKUP(M2,$A$12:$F$60,5,FALSE),0)</f>
        <v>0</v>
      </c>
      <c r="V2" s="7" t="str">
        <f>INDEX($M$2:$M$42,MATCH(LARGE($N$2:$N$42,1),N2:N42,0))</f>
        <v>Data Scientist</v>
      </c>
      <c r="W2" s="7">
        <f>LARGE($N$2:$N$42,Y2)</f>
        <v>21</v>
      </c>
      <c r="Y2">
        <v>1</v>
      </c>
    </row>
    <row r="3" spans="1:25" x14ac:dyDescent="0.25">
      <c r="M3" s="8" t="s">
        <v>59</v>
      </c>
      <c r="N3" s="8">
        <f t="shared" ref="N3:N41" si="0">IFERROR(VLOOKUP(M3,$A$12:$F$60,6,FALSE),0)</f>
        <v>1</v>
      </c>
      <c r="O3" s="8">
        <f t="shared" ref="O3:O42" si="1">IFERROR(VLOOKUP(M3,$A$12:$F$60,2,FALSE),0)</f>
        <v>1</v>
      </c>
      <c r="P3" s="8">
        <f t="shared" ref="P3:P42" si="2">IFERROR(VLOOKUP(M3,$A$12:$F$60,3,FALSE),0)</f>
        <v>0</v>
      </c>
      <c r="Q3" s="8">
        <f t="shared" ref="Q3:Q42" si="3">IFERROR(VLOOKUP(M3,$A$12:$F$60,4,FALSE),0)</f>
        <v>0</v>
      </c>
      <c r="R3" s="8">
        <f t="shared" ref="R3:R42" si="4">IFERROR(VLOOKUP(M3,$A$12:$F$60,5,FALSE),0)</f>
        <v>0</v>
      </c>
      <c r="V3" s="7" t="str">
        <f>INDEX($M$2:$M$42,MATCH(LARGE($N$2:$N$42,2),$N$2:$N$42,0))</f>
        <v>Data Engineer</v>
      </c>
      <c r="W3" s="7">
        <f t="shared" ref="W3:W4" si="5">LARGE($N$2:$N$42,Y3)</f>
        <v>11</v>
      </c>
      <c r="Y3">
        <v>2</v>
      </c>
    </row>
    <row r="4" spans="1:25" x14ac:dyDescent="0.25">
      <c r="M4" s="8" t="s">
        <v>72</v>
      </c>
      <c r="N4" s="8">
        <f t="shared" si="0"/>
        <v>0</v>
      </c>
      <c r="O4" s="8">
        <f t="shared" si="1"/>
        <v>0</v>
      </c>
      <c r="P4" s="8">
        <f t="shared" si="2"/>
        <v>0</v>
      </c>
      <c r="Q4" s="8">
        <f t="shared" si="3"/>
        <v>0</v>
      </c>
      <c r="R4" s="8">
        <f t="shared" si="4"/>
        <v>0</v>
      </c>
      <c r="V4" s="7" t="str">
        <f>INDEX($M$2:$M$42,MATCH(LARGE($N$2:$N$42,3),$N$2:$N$42,0))</f>
        <v>Data Analyst</v>
      </c>
      <c r="W4" s="7">
        <f t="shared" si="5"/>
        <v>7</v>
      </c>
      <c r="Y4">
        <v>3</v>
      </c>
    </row>
    <row r="5" spans="1:25" x14ac:dyDescent="0.25">
      <c r="M5" s="8" t="s">
        <v>86</v>
      </c>
      <c r="N5" s="8">
        <f t="shared" si="0"/>
        <v>0</v>
      </c>
      <c r="O5" s="8">
        <f t="shared" si="1"/>
        <v>0</v>
      </c>
      <c r="P5" s="8">
        <f t="shared" si="2"/>
        <v>0</v>
      </c>
      <c r="Q5" s="8">
        <f t="shared" si="3"/>
        <v>0</v>
      </c>
      <c r="R5" s="8">
        <f t="shared" si="4"/>
        <v>0</v>
      </c>
      <c r="V5" s="7" t="str">
        <f>INDEX($M$2:$M$42,MATCH(LARGE($N$2:$N$42,Y5),$N$2:$N$42,0))</f>
        <v>Machine Learning Engineer</v>
      </c>
      <c r="W5" s="7">
        <f>LARGE($N$2:$N$42,Y5)</f>
        <v>6</v>
      </c>
      <c r="Y5">
        <v>4</v>
      </c>
    </row>
    <row r="6" spans="1:25" x14ac:dyDescent="0.25">
      <c r="M6" s="8" t="s">
        <v>43</v>
      </c>
      <c r="N6" s="8">
        <f t="shared" si="0"/>
        <v>1</v>
      </c>
      <c r="O6" s="8">
        <f t="shared" si="1"/>
        <v>0</v>
      </c>
      <c r="P6" s="8">
        <f t="shared" si="2"/>
        <v>1</v>
      </c>
      <c r="Q6" s="8">
        <f t="shared" si="3"/>
        <v>0</v>
      </c>
      <c r="R6" s="8">
        <f t="shared" si="4"/>
        <v>0</v>
      </c>
      <c r="V6" s="7" t="str">
        <f t="shared" ref="V6" si="6">INDEX($M$2:$M$42,MATCH(LARGE($N$2:$N$42,Y6),$N$2:$N$42,0))</f>
        <v>Big Data Engineer</v>
      </c>
      <c r="W6" s="7">
        <f t="shared" ref="W6" si="7">LARGE($N$2:$N$42,Y6)</f>
        <v>3</v>
      </c>
      <c r="Y6">
        <v>5</v>
      </c>
    </row>
    <row r="7" spans="1:25" x14ac:dyDescent="0.25">
      <c r="M7" s="8" t="s">
        <v>108</v>
      </c>
      <c r="N7" s="8">
        <f t="shared" si="0"/>
        <v>0</v>
      </c>
      <c r="O7" s="8">
        <f t="shared" si="1"/>
        <v>0</v>
      </c>
      <c r="P7" s="8">
        <f t="shared" si="2"/>
        <v>0</v>
      </c>
      <c r="Q7" s="8">
        <f t="shared" si="3"/>
        <v>0</v>
      </c>
      <c r="R7" s="8">
        <f t="shared" si="4"/>
        <v>0</v>
      </c>
    </row>
    <row r="8" spans="1:25" x14ac:dyDescent="0.25">
      <c r="A8" s="4" t="s">
        <v>0</v>
      </c>
      <c r="B8" s="5">
        <v>2020</v>
      </c>
      <c r="M8" s="8" t="s">
        <v>19</v>
      </c>
      <c r="N8" s="8">
        <f t="shared" si="0"/>
        <v>3</v>
      </c>
      <c r="O8" s="8">
        <f t="shared" si="1"/>
        <v>1</v>
      </c>
      <c r="P8" s="8">
        <f t="shared" si="2"/>
        <v>0</v>
      </c>
      <c r="Q8" s="8">
        <f t="shared" si="3"/>
        <v>2</v>
      </c>
      <c r="R8" s="8">
        <f t="shared" si="4"/>
        <v>0</v>
      </c>
    </row>
    <row r="9" spans="1:25" x14ac:dyDescent="0.25">
      <c r="M9" s="8" t="s">
        <v>30</v>
      </c>
      <c r="N9" s="8">
        <f t="shared" si="0"/>
        <v>2</v>
      </c>
      <c r="O9" s="8">
        <f t="shared" si="1"/>
        <v>1</v>
      </c>
      <c r="P9" s="8">
        <f t="shared" si="2"/>
        <v>1</v>
      </c>
      <c r="Q9" s="8">
        <f t="shared" si="3"/>
        <v>0</v>
      </c>
      <c r="R9" s="8">
        <f t="shared" si="4"/>
        <v>0</v>
      </c>
    </row>
    <row r="10" spans="1:25" x14ac:dyDescent="0.25">
      <c r="A10" s="4" t="s">
        <v>132</v>
      </c>
      <c r="B10" s="4" t="s">
        <v>131</v>
      </c>
      <c r="M10" s="8" t="s">
        <v>75</v>
      </c>
      <c r="N10" s="8">
        <f t="shared" si="0"/>
        <v>0</v>
      </c>
      <c r="O10" s="8">
        <f t="shared" si="1"/>
        <v>0</v>
      </c>
      <c r="P10" s="8">
        <f t="shared" si="2"/>
        <v>0</v>
      </c>
      <c r="Q10" s="8">
        <f t="shared" si="3"/>
        <v>0</v>
      </c>
      <c r="R10" s="8">
        <f t="shared" si="4"/>
        <v>0</v>
      </c>
    </row>
    <row r="11" spans="1:25" x14ac:dyDescent="0.25">
      <c r="A11" s="4" t="s">
        <v>128</v>
      </c>
      <c r="B11" t="s">
        <v>26</v>
      </c>
      <c r="C11" t="s">
        <v>10</v>
      </c>
      <c r="D11" t="s">
        <v>15</v>
      </c>
      <c r="E11" t="s">
        <v>45</v>
      </c>
      <c r="F11" t="s">
        <v>129</v>
      </c>
      <c r="M11" s="8" t="s">
        <v>62</v>
      </c>
      <c r="N11" s="8">
        <f t="shared" si="0"/>
        <v>1</v>
      </c>
      <c r="O11" s="8">
        <f t="shared" si="1"/>
        <v>0</v>
      </c>
      <c r="P11" s="8">
        <f t="shared" si="2"/>
        <v>0</v>
      </c>
      <c r="Q11" s="8">
        <f t="shared" si="3"/>
        <v>1</v>
      </c>
      <c r="R11" s="8">
        <f t="shared" si="4"/>
        <v>0</v>
      </c>
      <c r="V11" t="s">
        <v>134</v>
      </c>
      <c r="W11" t="s">
        <v>135</v>
      </c>
      <c r="X11" t="s">
        <v>136</v>
      </c>
      <c r="Y11" t="s">
        <v>137</v>
      </c>
    </row>
    <row r="12" spans="1:25" x14ac:dyDescent="0.25">
      <c r="A12" s="5" t="s">
        <v>59</v>
      </c>
      <c r="B12">
        <v>1</v>
      </c>
      <c r="F12">
        <v>1</v>
      </c>
      <c r="M12" s="8" t="s">
        <v>79</v>
      </c>
      <c r="N12" s="8">
        <f t="shared" si="0"/>
        <v>0</v>
      </c>
      <c r="O12" s="8">
        <f t="shared" si="1"/>
        <v>0</v>
      </c>
      <c r="P12" s="8">
        <f t="shared" si="2"/>
        <v>0</v>
      </c>
      <c r="Q12" s="8">
        <f t="shared" si="3"/>
        <v>0</v>
      </c>
      <c r="R12" s="8">
        <f t="shared" si="4"/>
        <v>0</v>
      </c>
      <c r="V12" s="7">
        <f>SUM(O2:O42)</f>
        <v>20</v>
      </c>
      <c r="W12" s="7">
        <f t="shared" ref="W12:Y12" si="8">SUM(P2:P42)</f>
        <v>30</v>
      </c>
      <c r="X12" s="7">
        <f t="shared" si="8"/>
        <v>17</v>
      </c>
      <c r="Y12" s="7">
        <f t="shared" si="8"/>
        <v>2</v>
      </c>
    </row>
    <row r="13" spans="1:25" x14ac:dyDescent="0.25">
      <c r="A13" s="5" t="s">
        <v>43</v>
      </c>
      <c r="C13">
        <v>1</v>
      </c>
      <c r="F13">
        <v>1</v>
      </c>
      <c r="M13" s="8" t="s">
        <v>27</v>
      </c>
      <c r="N13" s="8">
        <f t="shared" si="0"/>
        <v>7</v>
      </c>
      <c r="O13" s="8">
        <f t="shared" si="1"/>
        <v>4</v>
      </c>
      <c r="P13" s="8">
        <f t="shared" si="2"/>
        <v>3</v>
      </c>
      <c r="Q13" s="8">
        <f t="shared" si="3"/>
        <v>0</v>
      </c>
      <c r="R13" s="8">
        <f t="shared" si="4"/>
        <v>0</v>
      </c>
    </row>
    <row r="14" spans="1:25" x14ac:dyDescent="0.25">
      <c r="A14" s="5" t="s">
        <v>19</v>
      </c>
      <c r="B14">
        <v>1</v>
      </c>
      <c r="D14">
        <v>2</v>
      </c>
      <c r="F14">
        <v>3</v>
      </c>
      <c r="M14" s="8" t="s">
        <v>71</v>
      </c>
      <c r="N14" s="8">
        <f t="shared" si="0"/>
        <v>0</v>
      </c>
      <c r="O14" s="8">
        <f t="shared" si="1"/>
        <v>0</v>
      </c>
      <c r="P14" s="8">
        <f t="shared" si="2"/>
        <v>0</v>
      </c>
      <c r="Q14" s="8">
        <f t="shared" si="3"/>
        <v>0</v>
      </c>
      <c r="R14" s="8">
        <f t="shared" si="4"/>
        <v>0</v>
      </c>
    </row>
    <row r="15" spans="1:25" x14ac:dyDescent="0.25">
      <c r="A15" s="5" t="s">
        <v>30</v>
      </c>
      <c r="B15">
        <v>1</v>
      </c>
      <c r="C15">
        <v>1</v>
      </c>
      <c r="F15">
        <v>2</v>
      </c>
      <c r="M15" s="8" t="s">
        <v>91</v>
      </c>
      <c r="N15" s="8">
        <f t="shared" si="0"/>
        <v>0</v>
      </c>
      <c r="O15" s="8">
        <f t="shared" si="1"/>
        <v>0</v>
      </c>
      <c r="P15" s="8">
        <f t="shared" si="2"/>
        <v>0</v>
      </c>
      <c r="Q15" s="8">
        <f t="shared" si="3"/>
        <v>0</v>
      </c>
      <c r="R15" s="8">
        <f t="shared" si="4"/>
        <v>0</v>
      </c>
    </row>
    <row r="16" spans="1:25" x14ac:dyDescent="0.25">
      <c r="A16" s="5" t="s">
        <v>62</v>
      </c>
      <c r="D16">
        <v>1</v>
      </c>
      <c r="F16">
        <v>1</v>
      </c>
      <c r="M16" s="8" t="s">
        <v>95</v>
      </c>
      <c r="N16" s="8">
        <f t="shared" si="0"/>
        <v>0</v>
      </c>
      <c r="O16" s="8">
        <f t="shared" si="1"/>
        <v>0</v>
      </c>
      <c r="P16" s="8">
        <f t="shared" si="2"/>
        <v>0</v>
      </c>
      <c r="Q16" s="8">
        <f t="shared" si="3"/>
        <v>0</v>
      </c>
      <c r="R16" s="8">
        <f t="shared" si="4"/>
        <v>0</v>
      </c>
    </row>
    <row r="17" spans="1:18" x14ac:dyDescent="0.25">
      <c r="A17" s="5" t="s">
        <v>27</v>
      </c>
      <c r="B17">
        <v>4</v>
      </c>
      <c r="C17">
        <v>3</v>
      </c>
      <c r="F17">
        <v>7</v>
      </c>
      <c r="M17" s="8" t="s">
        <v>37</v>
      </c>
      <c r="N17" s="8">
        <f t="shared" si="0"/>
        <v>11</v>
      </c>
      <c r="O17" s="8">
        <f t="shared" si="1"/>
        <v>2</v>
      </c>
      <c r="P17" s="8">
        <f t="shared" si="2"/>
        <v>6</v>
      </c>
      <c r="Q17" s="8">
        <f t="shared" si="3"/>
        <v>3</v>
      </c>
      <c r="R17" s="8">
        <f t="shared" si="4"/>
        <v>0</v>
      </c>
    </row>
    <row r="18" spans="1:18" x14ac:dyDescent="0.25">
      <c r="A18" s="5" t="s">
        <v>37</v>
      </c>
      <c r="B18">
        <v>2</v>
      </c>
      <c r="C18">
        <v>6</v>
      </c>
      <c r="D18">
        <v>3</v>
      </c>
      <c r="F18">
        <v>11</v>
      </c>
      <c r="M18" s="8" t="s">
        <v>53</v>
      </c>
      <c r="N18" s="8">
        <f t="shared" si="0"/>
        <v>2</v>
      </c>
      <c r="O18" s="8">
        <f t="shared" si="1"/>
        <v>0</v>
      </c>
      <c r="P18" s="8">
        <f t="shared" si="2"/>
        <v>1</v>
      </c>
      <c r="Q18" s="8">
        <f t="shared" si="3"/>
        <v>0</v>
      </c>
      <c r="R18" s="8">
        <f t="shared" si="4"/>
        <v>1</v>
      </c>
    </row>
    <row r="19" spans="1:18" x14ac:dyDescent="0.25">
      <c r="A19" s="5" t="s">
        <v>53</v>
      </c>
      <c r="C19">
        <v>1</v>
      </c>
      <c r="E19">
        <v>1</v>
      </c>
      <c r="F19">
        <v>2</v>
      </c>
      <c r="M19" s="8" t="s">
        <v>39</v>
      </c>
      <c r="N19" s="8">
        <f t="shared" si="0"/>
        <v>2</v>
      </c>
      <c r="O19" s="8">
        <f t="shared" si="1"/>
        <v>1</v>
      </c>
      <c r="P19" s="8">
        <f t="shared" si="2"/>
        <v>1</v>
      </c>
      <c r="Q19" s="8">
        <f t="shared" si="3"/>
        <v>0</v>
      </c>
      <c r="R19" s="8">
        <f t="shared" si="4"/>
        <v>0</v>
      </c>
    </row>
    <row r="20" spans="1:18" x14ac:dyDescent="0.25">
      <c r="A20" s="5" t="s">
        <v>39</v>
      </c>
      <c r="B20">
        <v>1</v>
      </c>
      <c r="C20">
        <v>1</v>
      </c>
      <c r="F20">
        <v>2</v>
      </c>
      <c r="M20" s="8" t="s">
        <v>81</v>
      </c>
      <c r="N20" s="8">
        <f t="shared" si="0"/>
        <v>0</v>
      </c>
      <c r="O20" s="8">
        <f t="shared" si="1"/>
        <v>0</v>
      </c>
      <c r="P20" s="8">
        <f t="shared" si="2"/>
        <v>0</v>
      </c>
      <c r="Q20" s="8">
        <f t="shared" si="3"/>
        <v>0</v>
      </c>
      <c r="R20" s="8">
        <f t="shared" si="4"/>
        <v>0</v>
      </c>
    </row>
    <row r="21" spans="1:18" x14ac:dyDescent="0.25">
      <c r="A21" s="5" t="s">
        <v>67</v>
      </c>
      <c r="D21">
        <v>1</v>
      </c>
      <c r="F21">
        <v>1</v>
      </c>
      <c r="M21" s="8" t="s">
        <v>67</v>
      </c>
      <c r="N21" s="8">
        <f t="shared" si="0"/>
        <v>1</v>
      </c>
      <c r="O21" s="8">
        <f t="shared" si="1"/>
        <v>0</v>
      </c>
      <c r="P21" s="8">
        <f t="shared" si="2"/>
        <v>0</v>
      </c>
      <c r="Q21" s="8">
        <f t="shared" si="3"/>
        <v>1</v>
      </c>
      <c r="R21" s="8">
        <f t="shared" si="4"/>
        <v>0</v>
      </c>
    </row>
    <row r="22" spans="1:18" x14ac:dyDescent="0.25">
      <c r="A22" s="5" t="s">
        <v>12</v>
      </c>
      <c r="B22">
        <v>6</v>
      </c>
      <c r="C22">
        <v>11</v>
      </c>
      <c r="D22">
        <v>4</v>
      </c>
      <c r="F22">
        <v>21</v>
      </c>
      <c r="M22" s="8" t="s">
        <v>12</v>
      </c>
      <c r="N22" s="8">
        <f t="shared" si="0"/>
        <v>21</v>
      </c>
      <c r="O22" s="8">
        <f t="shared" si="1"/>
        <v>6</v>
      </c>
      <c r="P22" s="8">
        <f t="shared" si="2"/>
        <v>11</v>
      </c>
      <c r="Q22" s="8">
        <f t="shared" si="3"/>
        <v>4</v>
      </c>
      <c r="R22" s="8">
        <f t="shared" si="4"/>
        <v>0</v>
      </c>
    </row>
    <row r="23" spans="1:18" x14ac:dyDescent="0.25">
      <c r="A23" s="5" t="s">
        <v>46</v>
      </c>
      <c r="E23">
        <v>1</v>
      </c>
      <c r="F23">
        <v>1</v>
      </c>
      <c r="M23" s="8" t="s">
        <v>94</v>
      </c>
      <c r="N23" s="8">
        <f t="shared" si="0"/>
        <v>0</v>
      </c>
      <c r="O23" s="8">
        <f t="shared" si="1"/>
        <v>0</v>
      </c>
      <c r="P23" s="8">
        <f t="shared" si="2"/>
        <v>0</v>
      </c>
      <c r="Q23" s="8">
        <f t="shared" si="3"/>
        <v>0</v>
      </c>
      <c r="R23" s="8">
        <f t="shared" si="4"/>
        <v>0</v>
      </c>
    </row>
    <row r="24" spans="1:18" x14ac:dyDescent="0.25">
      <c r="A24" s="5" t="s">
        <v>35</v>
      </c>
      <c r="C24">
        <v>1</v>
      </c>
      <c r="F24">
        <v>1</v>
      </c>
      <c r="M24" s="8" t="s">
        <v>80</v>
      </c>
      <c r="N24" s="8">
        <f t="shared" si="0"/>
        <v>0</v>
      </c>
      <c r="O24" s="8">
        <f t="shared" si="1"/>
        <v>0</v>
      </c>
      <c r="P24" s="8">
        <f t="shared" si="2"/>
        <v>0</v>
      </c>
      <c r="Q24" s="8">
        <f t="shared" si="3"/>
        <v>0</v>
      </c>
      <c r="R24" s="8">
        <f t="shared" si="4"/>
        <v>0</v>
      </c>
    </row>
    <row r="25" spans="1:18" x14ac:dyDescent="0.25">
      <c r="A25" s="5" t="s">
        <v>31</v>
      </c>
      <c r="C25">
        <v>1</v>
      </c>
      <c r="D25">
        <v>1</v>
      </c>
      <c r="F25">
        <v>2</v>
      </c>
      <c r="M25" s="8" t="s">
        <v>46</v>
      </c>
      <c r="N25" s="8">
        <f t="shared" si="0"/>
        <v>1</v>
      </c>
      <c r="O25" s="8">
        <f t="shared" si="1"/>
        <v>0</v>
      </c>
      <c r="P25" s="8">
        <f t="shared" si="2"/>
        <v>0</v>
      </c>
      <c r="Q25" s="8">
        <f t="shared" si="3"/>
        <v>0</v>
      </c>
      <c r="R25" s="8">
        <f t="shared" si="4"/>
        <v>1</v>
      </c>
    </row>
    <row r="26" spans="1:18" x14ac:dyDescent="0.25">
      <c r="A26" s="5" t="s">
        <v>28</v>
      </c>
      <c r="C26">
        <v>1</v>
      </c>
      <c r="D26">
        <v>1</v>
      </c>
      <c r="F26">
        <v>2</v>
      </c>
      <c r="M26" s="8" t="s">
        <v>97</v>
      </c>
      <c r="N26" s="8">
        <f t="shared" si="0"/>
        <v>0</v>
      </c>
      <c r="O26" s="8">
        <f t="shared" si="1"/>
        <v>0</v>
      </c>
      <c r="P26" s="8">
        <f t="shared" si="2"/>
        <v>0</v>
      </c>
      <c r="Q26" s="8">
        <f t="shared" si="3"/>
        <v>0</v>
      </c>
      <c r="R26" s="8">
        <f t="shared" si="4"/>
        <v>0</v>
      </c>
    </row>
    <row r="27" spans="1:18" x14ac:dyDescent="0.25">
      <c r="A27" s="5" t="s">
        <v>24</v>
      </c>
      <c r="B27">
        <v>3</v>
      </c>
      <c r="C27">
        <v>1</v>
      </c>
      <c r="D27">
        <v>2</v>
      </c>
      <c r="F27">
        <v>6</v>
      </c>
      <c r="M27" s="8" t="s">
        <v>78</v>
      </c>
      <c r="N27" s="8">
        <f t="shared" si="0"/>
        <v>0</v>
      </c>
      <c r="O27" s="8">
        <f t="shared" si="1"/>
        <v>0</v>
      </c>
      <c r="P27" s="8">
        <f t="shared" si="2"/>
        <v>0</v>
      </c>
      <c r="Q27" s="8">
        <f t="shared" si="3"/>
        <v>0</v>
      </c>
      <c r="R27" s="8">
        <f t="shared" si="4"/>
        <v>0</v>
      </c>
    </row>
    <row r="28" spans="1:18" x14ac:dyDescent="0.25">
      <c r="A28" s="5" t="s">
        <v>58</v>
      </c>
      <c r="C28">
        <v>1</v>
      </c>
      <c r="F28">
        <v>1</v>
      </c>
      <c r="M28" s="8" t="s">
        <v>69</v>
      </c>
      <c r="N28" s="8">
        <f t="shared" si="0"/>
        <v>0</v>
      </c>
      <c r="O28" s="8">
        <f t="shared" si="1"/>
        <v>0</v>
      </c>
      <c r="P28" s="8">
        <f t="shared" si="2"/>
        <v>0</v>
      </c>
      <c r="Q28" s="8">
        <f t="shared" si="3"/>
        <v>0</v>
      </c>
      <c r="R28" s="8">
        <f t="shared" si="4"/>
        <v>0</v>
      </c>
    </row>
    <row r="29" spans="1:18" x14ac:dyDescent="0.25">
      <c r="A29" s="5" t="s">
        <v>51</v>
      </c>
      <c r="D29">
        <v>1</v>
      </c>
      <c r="F29">
        <v>1</v>
      </c>
      <c r="M29" s="8" t="s">
        <v>92</v>
      </c>
      <c r="N29" s="8">
        <f t="shared" si="0"/>
        <v>0</v>
      </c>
      <c r="O29" s="8">
        <f t="shared" si="1"/>
        <v>0</v>
      </c>
      <c r="P29" s="8">
        <f t="shared" si="2"/>
        <v>0</v>
      </c>
      <c r="Q29" s="8">
        <f t="shared" si="3"/>
        <v>0</v>
      </c>
      <c r="R29" s="8">
        <f t="shared" si="4"/>
        <v>0</v>
      </c>
    </row>
    <row r="30" spans="1:18" x14ac:dyDescent="0.25">
      <c r="A30" s="5" t="s">
        <v>16</v>
      </c>
      <c r="D30">
        <v>1</v>
      </c>
      <c r="F30">
        <v>1</v>
      </c>
      <c r="M30" s="8" t="s">
        <v>35</v>
      </c>
      <c r="N30" s="8">
        <f t="shared" si="0"/>
        <v>1</v>
      </c>
      <c r="O30" s="8">
        <f t="shared" si="1"/>
        <v>0</v>
      </c>
      <c r="P30" s="8">
        <f t="shared" si="2"/>
        <v>1</v>
      </c>
      <c r="Q30" s="8">
        <f t="shared" si="3"/>
        <v>0</v>
      </c>
      <c r="R30" s="8">
        <f t="shared" si="4"/>
        <v>0</v>
      </c>
    </row>
    <row r="31" spans="1:18" x14ac:dyDescent="0.25">
      <c r="A31" s="5" t="s">
        <v>64</v>
      </c>
      <c r="D31">
        <v>1</v>
      </c>
      <c r="F31">
        <v>1</v>
      </c>
      <c r="M31" s="8" t="s">
        <v>31</v>
      </c>
      <c r="N31" s="8">
        <f t="shared" si="0"/>
        <v>2</v>
      </c>
      <c r="O31" s="8">
        <f t="shared" si="1"/>
        <v>0</v>
      </c>
      <c r="P31" s="8">
        <f t="shared" si="2"/>
        <v>1</v>
      </c>
      <c r="Q31" s="8">
        <f t="shared" si="3"/>
        <v>1</v>
      </c>
      <c r="R31" s="8">
        <f t="shared" si="4"/>
        <v>0</v>
      </c>
    </row>
    <row r="32" spans="1:18" x14ac:dyDescent="0.25">
      <c r="A32" s="5" t="s">
        <v>22</v>
      </c>
      <c r="C32">
        <v>2</v>
      </c>
      <c r="F32">
        <v>2</v>
      </c>
      <c r="M32" s="8" t="s">
        <v>28</v>
      </c>
      <c r="N32" s="8">
        <f t="shared" si="0"/>
        <v>2</v>
      </c>
      <c r="O32" s="8">
        <f t="shared" si="1"/>
        <v>0</v>
      </c>
      <c r="P32" s="8">
        <f t="shared" si="2"/>
        <v>1</v>
      </c>
      <c r="Q32" s="8">
        <f t="shared" si="3"/>
        <v>1</v>
      </c>
      <c r="R32" s="8">
        <f t="shared" si="4"/>
        <v>0</v>
      </c>
    </row>
    <row r="33" spans="1:18" x14ac:dyDescent="0.25">
      <c r="A33" s="5" t="s">
        <v>47</v>
      </c>
      <c r="B33">
        <v>1</v>
      </c>
      <c r="C33">
        <v>1</v>
      </c>
      <c r="F33">
        <v>2</v>
      </c>
      <c r="J33" s="5" t="s">
        <v>129</v>
      </c>
      <c r="M33" s="8" t="s">
        <v>84</v>
      </c>
      <c r="N33" s="8">
        <f t="shared" si="0"/>
        <v>0</v>
      </c>
      <c r="O33" s="8">
        <f t="shared" si="1"/>
        <v>0</v>
      </c>
      <c r="P33" s="8">
        <f t="shared" si="2"/>
        <v>0</v>
      </c>
      <c r="Q33" s="8">
        <f t="shared" si="3"/>
        <v>0</v>
      </c>
      <c r="R33" s="8">
        <f t="shared" si="4"/>
        <v>0</v>
      </c>
    </row>
    <row r="34" spans="1:18" x14ac:dyDescent="0.25">
      <c r="A34" s="5" t="s">
        <v>129</v>
      </c>
      <c r="B34">
        <v>20</v>
      </c>
      <c r="C34">
        <v>32</v>
      </c>
      <c r="D34">
        <v>18</v>
      </c>
      <c r="E34">
        <v>2</v>
      </c>
      <c r="F34">
        <v>72</v>
      </c>
      <c r="J34">
        <f>VLOOKUP(J33,A12:F61,6,FALSE)</f>
        <v>72</v>
      </c>
      <c r="M34" s="8" t="s">
        <v>24</v>
      </c>
      <c r="N34" s="8">
        <f t="shared" si="0"/>
        <v>6</v>
      </c>
      <c r="O34" s="8">
        <f t="shared" si="1"/>
        <v>3</v>
      </c>
      <c r="P34" s="8">
        <f t="shared" si="2"/>
        <v>1</v>
      </c>
      <c r="Q34" s="8">
        <f t="shared" si="3"/>
        <v>2</v>
      </c>
      <c r="R34" s="8">
        <f t="shared" si="4"/>
        <v>0</v>
      </c>
    </row>
    <row r="35" spans="1:18" x14ac:dyDescent="0.25">
      <c r="M35" s="8" t="s">
        <v>58</v>
      </c>
      <c r="N35" s="8">
        <f t="shared" si="0"/>
        <v>1</v>
      </c>
      <c r="O35" s="8">
        <f t="shared" si="1"/>
        <v>0</v>
      </c>
      <c r="P35" s="8">
        <f t="shared" si="2"/>
        <v>1</v>
      </c>
      <c r="Q35" s="8">
        <f t="shared" si="3"/>
        <v>0</v>
      </c>
      <c r="R35" s="8">
        <f t="shared" si="4"/>
        <v>0</v>
      </c>
    </row>
    <row r="36" spans="1:18" x14ac:dyDescent="0.25">
      <c r="M36" s="8" t="s">
        <v>16</v>
      </c>
      <c r="N36" s="8">
        <f t="shared" si="0"/>
        <v>1</v>
      </c>
      <c r="O36" s="8">
        <f t="shared" si="1"/>
        <v>0</v>
      </c>
      <c r="P36" s="8">
        <f t="shared" si="2"/>
        <v>0</v>
      </c>
      <c r="Q36" s="8">
        <f t="shared" si="3"/>
        <v>1</v>
      </c>
      <c r="R36" s="8">
        <f t="shared" si="4"/>
        <v>0</v>
      </c>
    </row>
    <row r="37" spans="1:18" x14ac:dyDescent="0.25">
      <c r="M37" s="8" t="s">
        <v>74</v>
      </c>
      <c r="N37" s="8">
        <f t="shared" si="0"/>
        <v>0</v>
      </c>
      <c r="O37" s="8">
        <f t="shared" si="1"/>
        <v>0</v>
      </c>
      <c r="P37" s="8">
        <f t="shared" si="2"/>
        <v>0</v>
      </c>
      <c r="Q37" s="8">
        <f t="shared" si="3"/>
        <v>0</v>
      </c>
      <c r="R37" s="8">
        <f t="shared" si="4"/>
        <v>0</v>
      </c>
    </row>
    <row r="38" spans="1:18" x14ac:dyDescent="0.25">
      <c r="M38" s="8" t="s">
        <v>107</v>
      </c>
      <c r="N38" s="8">
        <f t="shared" si="0"/>
        <v>0</v>
      </c>
      <c r="O38" s="8">
        <f t="shared" si="1"/>
        <v>0</v>
      </c>
      <c r="P38" s="8">
        <f t="shared" si="2"/>
        <v>0</v>
      </c>
      <c r="Q38" s="8">
        <f t="shared" si="3"/>
        <v>0</v>
      </c>
      <c r="R38" s="8">
        <f t="shared" si="4"/>
        <v>0</v>
      </c>
    </row>
    <row r="39" spans="1:18" x14ac:dyDescent="0.25">
      <c r="M39" s="8" t="s">
        <v>83</v>
      </c>
      <c r="N39" s="8">
        <f t="shared" si="0"/>
        <v>0</v>
      </c>
      <c r="O39" s="8">
        <f t="shared" si="1"/>
        <v>0</v>
      </c>
      <c r="P39" s="8">
        <f t="shared" si="2"/>
        <v>0</v>
      </c>
      <c r="Q39" s="8">
        <f t="shared" si="3"/>
        <v>0</v>
      </c>
      <c r="R39" s="8">
        <f t="shared" si="4"/>
        <v>0</v>
      </c>
    </row>
    <row r="40" spans="1:18" x14ac:dyDescent="0.25">
      <c r="M40" s="8" t="s">
        <v>64</v>
      </c>
      <c r="N40" s="8">
        <f t="shared" si="0"/>
        <v>1</v>
      </c>
      <c r="O40" s="8">
        <f t="shared" si="1"/>
        <v>0</v>
      </c>
      <c r="P40" s="8">
        <f t="shared" si="2"/>
        <v>0</v>
      </c>
      <c r="Q40" s="8">
        <f t="shared" si="3"/>
        <v>1</v>
      </c>
      <c r="R40" s="8">
        <f t="shared" si="4"/>
        <v>0</v>
      </c>
    </row>
    <row r="41" spans="1:18" x14ac:dyDescent="0.25">
      <c r="M41" s="8" t="s">
        <v>47</v>
      </c>
      <c r="N41" s="8">
        <f t="shared" si="0"/>
        <v>2</v>
      </c>
      <c r="O41" s="8">
        <f t="shared" si="1"/>
        <v>1</v>
      </c>
      <c r="P41" s="8">
        <f t="shared" si="2"/>
        <v>1</v>
      </c>
      <c r="Q41" s="8">
        <f t="shared" si="3"/>
        <v>0</v>
      </c>
      <c r="R41" s="8">
        <f t="shared" si="4"/>
        <v>0</v>
      </c>
    </row>
    <row r="42" spans="1:18" x14ac:dyDescent="0.25">
      <c r="M42" s="8" t="s">
        <v>112</v>
      </c>
      <c r="N42" s="8">
        <f>IFERROR(VLOOKUP(M42,$A$12:$F$60,6,FALSE),0)</f>
        <v>0</v>
      </c>
      <c r="O42" s="8">
        <f t="shared" si="1"/>
        <v>0</v>
      </c>
      <c r="P42" s="8">
        <f t="shared" si="2"/>
        <v>0</v>
      </c>
      <c r="Q42" s="8">
        <f t="shared" si="3"/>
        <v>0</v>
      </c>
      <c r="R42" s="8">
        <f t="shared" si="4"/>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D0C5D-6272-4769-939C-8ADF6D9766BA}">
  <dimension ref="A3:BT124"/>
  <sheetViews>
    <sheetView topLeftCell="AA61" zoomScale="55" zoomScaleNormal="55" workbookViewId="0">
      <selection activeCell="AA75" sqref="AA75:AT75"/>
    </sheetView>
  </sheetViews>
  <sheetFormatPr defaultRowHeight="15" x14ac:dyDescent="0.25"/>
  <cols>
    <col min="1" max="1" width="19.85546875" bestFit="1" customWidth="1"/>
    <col min="2" max="2" width="23.5703125" bestFit="1" customWidth="1"/>
    <col min="3" max="3" width="16.28515625" bestFit="1" customWidth="1"/>
    <col min="4" max="5" width="10" bestFit="1" customWidth="1"/>
    <col min="6" max="21" width="11.5703125" bestFit="1" customWidth="1"/>
    <col min="22" max="22" width="16.28515625" bestFit="1" customWidth="1"/>
    <col min="23" max="25" width="6" bestFit="1" customWidth="1"/>
    <col min="26" max="26" width="39.28515625" customWidth="1"/>
    <col min="27" max="29" width="6" bestFit="1" customWidth="1"/>
    <col min="30" max="30" width="9.85546875" customWidth="1"/>
    <col min="31" max="31" width="11.85546875" customWidth="1"/>
    <col min="32" max="32" width="11.140625" customWidth="1"/>
    <col min="33" max="33" width="9.7109375" customWidth="1"/>
    <col min="34" max="34" width="10.7109375" customWidth="1"/>
    <col min="35" max="35" width="9.140625" customWidth="1"/>
    <col min="36" max="36" width="8.140625" customWidth="1"/>
    <col min="37" max="37" width="9.85546875" customWidth="1"/>
    <col min="38" max="38" width="13.85546875" customWidth="1"/>
    <col min="39" max="39" width="9.85546875" customWidth="1"/>
    <col min="40" max="40" width="10.7109375" customWidth="1"/>
    <col min="41" max="41" width="7.85546875" customWidth="1"/>
    <col min="42" max="42" width="8" customWidth="1"/>
    <col min="43" max="44" width="8.28515625" customWidth="1"/>
    <col min="45" max="46" width="8.140625" customWidth="1"/>
    <col min="47" max="47" width="6" bestFit="1" customWidth="1"/>
    <col min="48" max="48" width="9.42578125" customWidth="1"/>
    <col min="49" max="67" width="6" bestFit="1" customWidth="1"/>
    <col min="68" max="68" width="13" customWidth="1"/>
    <col min="69" max="69" width="18.7109375" customWidth="1"/>
    <col min="70" max="70" width="6" bestFit="1" customWidth="1"/>
    <col min="71" max="71" width="24.140625" customWidth="1"/>
    <col min="72" max="72" width="9.28515625" bestFit="1" customWidth="1"/>
    <col min="73" max="203" width="6" bestFit="1" customWidth="1"/>
    <col min="204" max="371" width="7" bestFit="1" customWidth="1"/>
    <col min="372" max="372" width="11.28515625" bestFit="1" customWidth="1"/>
    <col min="373" max="412" width="6" bestFit="1" customWidth="1"/>
    <col min="413" max="429" width="7" bestFit="1" customWidth="1"/>
    <col min="430" max="430" width="6.85546875" bestFit="1" customWidth="1"/>
    <col min="431" max="431" width="11.28515625" bestFit="1" customWidth="1"/>
  </cols>
  <sheetData>
    <row r="3" spans="1:16" x14ac:dyDescent="0.25">
      <c r="A3" s="4" t="s">
        <v>1</v>
      </c>
      <c r="B3" t="s">
        <v>26</v>
      </c>
      <c r="L3" s="7">
        <v>0</v>
      </c>
      <c r="M3" s="9">
        <v>50</v>
      </c>
      <c r="N3" s="7">
        <v>100</v>
      </c>
    </row>
    <row r="4" spans="1:16" x14ac:dyDescent="0.25">
      <c r="K4" s="7" t="s">
        <v>18</v>
      </c>
      <c r="L4" s="7">
        <f>IFERROR(VLOOKUP(K4,$A$7:$E$9,2,FALSE),0)</f>
        <v>4</v>
      </c>
      <c r="M4" s="7">
        <f>IFERROR(VLOOKUP(K4,$A$7:$E$9,3,FALSE),0)</f>
        <v>7</v>
      </c>
      <c r="N4" s="7">
        <f>IFERROR(VLOOKUP(K4,$A$7:$E$9,4,FALSE),0)</f>
        <v>18</v>
      </c>
      <c r="O4">
        <f>SUM(L4:N4)</f>
        <v>29</v>
      </c>
    </row>
    <row r="5" spans="1:16" x14ac:dyDescent="0.25">
      <c r="A5" s="4" t="s">
        <v>132</v>
      </c>
      <c r="B5" s="4" t="s">
        <v>131</v>
      </c>
      <c r="K5" s="7" t="s">
        <v>21</v>
      </c>
      <c r="L5" s="7">
        <f t="shared" ref="L5:L6" si="0">IFERROR(VLOOKUP(K5,$A$7:$E$9,2,FALSE),0)</f>
        <v>6</v>
      </c>
      <c r="M5" s="7">
        <f t="shared" ref="M5:M6" si="1">IFERROR(VLOOKUP(K5,$A$7:$E$9,3,FALSE),0)</f>
        <v>10</v>
      </c>
      <c r="N5" s="7">
        <f t="shared" ref="N5:N6" si="2">IFERROR(VLOOKUP(K5,$A$7:$E$9,4,FALSE),0)</f>
        <v>14</v>
      </c>
      <c r="O5">
        <f t="shared" ref="O5:O6" si="3">SUM(L5:N5)</f>
        <v>30</v>
      </c>
    </row>
    <row r="6" spans="1:16" x14ac:dyDescent="0.25">
      <c r="A6" s="4" t="s">
        <v>128</v>
      </c>
      <c r="B6">
        <v>0</v>
      </c>
      <c r="C6">
        <v>50</v>
      </c>
      <c r="D6">
        <v>100</v>
      </c>
      <c r="E6" t="s">
        <v>129</v>
      </c>
      <c r="K6" s="7" t="s">
        <v>14</v>
      </c>
      <c r="L6" s="7">
        <f t="shared" si="0"/>
        <v>4</v>
      </c>
      <c r="M6" s="7">
        <f t="shared" si="1"/>
        <v>8</v>
      </c>
      <c r="N6" s="7">
        <f t="shared" si="2"/>
        <v>17</v>
      </c>
      <c r="O6">
        <f t="shared" si="3"/>
        <v>29</v>
      </c>
    </row>
    <row r="7" spans="1:16" x14ac:dyDescent="0.25">
      <c r="A7" s="5" t="s">
        <v>14</v>
      </c>
      <c r="B7">
        <v>4</v>
      </c>
      <c r="C7">
        <v>8</v>
      </c>
      <c r="D7">
        <v>17</v>
      </c>
      <c r="E7">
        <v>29</v>
      </c>
      <c r="P7">
        <f>SUM(O4:O6)</f>
        <v>88</v>
      </c>
    </row>
    <row r="8" spans="1:16" x14ac:dyDescent="0.25">
      <c r="A8" s="5" t="s">
        <v>21</v>
      </c>
      <c r="B8">
        <v>6</v>
      </c>
      <c r="C8">
        <v>10</v>
      </c>
      <c r="D8">
        <v>14</v>
      </c>
      <c r="E8">
        <v>30</v>
      </c>
    </row>
    <row r="9" spans="1:16" x14ac:dyDescent="0.25">
      <c r="A9" s="5" t="s">
        <v>18</v>
      </c>
      <c r="B9">
        <v>4</v>
      </c>
      <c r="C9">
        <v>7</v>
      </c>
      <c r="D9">
        <v>18</v>
      </c>
      <c r="E9">
        <v>29</v>
      </c>
    </row>
    <row r="10" spans="1:16" x14ac:dyDescent="0.25">
      <c r="A10" s="5" t="s">
        <v>129</v>
      </c>
      <c r="B10">
        <v>14</v>
      </c>
      <c r="C10">
        <v>25</v>
      </c>
      <c r="D10">
        <v>49</v>
      </c>
      <c r="E10">
        <v>88</v>
      </c>
    </row>
    <row r="14" spans="1:16" x14ac:dyDescent="0.25">
      <c r="A14" s="4" t="s">
        <v>2</v>
      </c>
      <c r="B14" t="s">
        <v>130</v>
      </c>
    </row>
    <row r="15" spans="1:16" x14ac:dyDescent="0.25">
      <c r="A15" s="4" t="s">
        <v>0</v>
      </c>
      <c r="B15" t="s">
        <v>133</v>
      </c>
    </row>
    <row r="17" spans="1:11" x14ac:dyDescent="0.25">
      <c r="A17" s="4" t="s">
        <v>132</v>
      </c>
      <c r="B17" s="4" t="s">
        <v>131</v>
      </c>
    </row>
    <row r="18" spans="1:11" x14ac:dyDescent="0.25">
      <c r="A18" s="4" t="s">
        <v>128</v>
      </c>
      <c r="B18" t="s">
        <v>14</v>
      </c>
      <c r="C18" t="s">
        <v>21</v>
      </c>
      <c r="D18" t="s">
        <v>18</v>
      </c>
      <c r="E18" t="s">
        <v>129</v>
      </c>
      <c r="I18" t="s">
        <v>14</v>
      </c>
      <c r="J18" t="s">
        <v>21</v>
      </c>
      <c r="K18" t="s">
        <v>18</v>
      </c>
    </row>
    <row r="19" spans="1:11" x14ac:dyDescent="0.25">
      <c r="A19" s="5" t="s">
        <v>70</v>
      </c>
      <c r="C19">
        <v>1</v>
      </c>
      <c r="E19">
        <v>1</v>
      </c>
      <c r="H19" s="8" t="s">
        <v>70</v>
      </c>
      <c r="I19" s="7">
        <f>IFERROR(VLOOKUP(H19,$A$19:$E$67,2,FALSE),0)</f>
        <v>0</v>
      </c>
      <c r="J19" s="7">
        <f>IFERROR(VLOOKUP(H19,$A$19:$E$67,3,FALSE),0)</f>
        <v>1</v>
      </c>
      <c r="K19" s="7">
        <f>IFERROR(VLOOKUP(H19,$A$19:$E$67,4,FALSE),0)</f>
        <v>0</v>
      </c>
    </row>
    <row r="20" spans="1:11" x14ac:dyDescent="0.25">
      <c r="A20" s="5" t="s">
        <v>72</v>
      </c>
      <c r="B20">
        <v>1</v>
      </c>
      <c r="E20">
        <v>1</v>
      </c>
      <c r="H20" s="8" t="s">
        <v>59</v>
      </c>
      <c r="I20" s="7">
        <f t="shared" ref="I20:I59" si="4">IFERROR(VLOOKUP(H20,$A$19:$E$67,2,FALSE),0)</f>
        <v>0</v>
      </c>
      <c r="J20" s="7">
        <f>IFERROR(VLOOKUP(H20,$A$19:$E$67,3,FALSE),0)</f>
        <v>0</v>
      </c>
      <c r="K20" s="7">
        <f>IFERROR(VLOOKUP(H20,$A$19:$E$67,4,FALSE),0)</f>
        <v>0</v>
      </c>
    </row>
    <row r="21" spans="1:11" x14ac:dyDescent="0.25">
      <c r="A21" s="5" t="s">
        <v>86</v>
      </c>
      <c r="B21">
        <v>1</v>
      </c>
      <c r="C21">
        <v>1</v>
      </c>
      <c r="E21">
        <v>2</v>
      </c>
      <c r="H21" s="8" t="s">
        <v>72</v>
      </c>
      <c r="I21" s="7">
        <f t="shared" si="4"/>
        <v>1</v>
      </c>
      <c r="J21" s="7">
        <f t="shared" ref="J21:J58" si="5">IFERROR(VLOOKUP(H21,$A$19:$E$67,3,FALSE),0)</f>
        <v>0</v>
      </c>
      <c r="K21" s="7">
        <f t="shared" ref="K21:K59" si="6">IFERROR(VLOOKUP(H21,$A$19:$E$67,4,FALSE),0)</f>
        <v>0</v>
      </c>
    </row>
    <row r="22" spans="1:11" x14ac:dyDescent="0.25">
      <c r="A22" s="5" t="s">
        <v>43</v>
      </c>
      <c r="B22">
        <v>1</v>
      </c>
      <c r="C22">
        <v>2</v>
      </c>
      <c r="E22">
        <v>3</v>
      </c>
      <c r="H22" s="8" t="s">
        <v>86</v>
      </c>
      <c r="I22" s="7">
        <f t="shared" si="4"/>
        <v>1</v>
      </c>
      <c r="J22" s="7">
        <f t="shared" si="5"/>
        <v>1</v>
      </c>
      <c r="K22" s="7">
        <f t="shared" si="6"/>
        <v>0</v>
      </c>
    </row>
    <row r="23" spans="1:11" x14ac:dyDescent="0.25">
      <c r="A23" s="5" t="s">
        <v>19</v>
      </c>
      <c r="B23">
        <v>1</v>
      </c>
      <c r="C23">
        <v>1</v>
      </c>
      <c r="D23">
        <v>1</v>
      </c>
      <c r="E23">
        <v>3</v>
      </c>
      <c r="H23" s="8" t="s">
        <v>43</v>
      </c>
      <c r="I23" s="7">
        <f t="shared" si="4"/>
        <v>1</v>
      </c>
      <c r="J23" s="7">
        <f t="shared" si="5"/>
        <v>2</v>
      </c>
      <c r="K23" s="7">
        <f t="shared" si="6"/>
        <v>0</v>
      </c>
    </row>
    <row r="24" spans="1:11" x14ac:dyDescent="0.25">
      <c r="A24" s="5" t="s">
        <v>30</v>
      </c>
      <c r="B24">
        <v>1</v>
      </c>
      <c r="E24">
        <v>1</v>
      </c>
      <c r="H24" s="8" t="s">
        <v>108</v>
      </c>
      <c r="I24" s="7">
        <f t="shared" si="4"/>
        <v>0</v>
      </c>
      <c r="J24" s="7">
        <f t="shared" si="5"/>
        <v>0</v>
      </c>
      <c r="K24" s="7">
        <f t="shared" si="6"/>
        <v>0</v>
      </c>
    </row>
    <row r="25" spans="1:11" x14ac:dyDescent="0.25">
      <c r="A25" s="5" t="s">
        <v>75</v>
      </c>
      <c r="B25">
        <v>1</v>
      </c>
      <c r="E25">
        <v>1</v>
      </c>
      <c r="H25" s="8" t="s">
        <v>19</v>
      </c>
      <c r="I25" s="7">
        <f t="shared" si="4"/>
        <v>1</v>
      </c>
      <c r="J25" s="7">
        <f t="shared" si="5"/>
        <v>1</v>
      </c>
      <c r="K25" s="7">
        <f t="shared" si="6"/>
        <v>1</v>
      </c>
    </row>
    <row r="26" spans="1:11" x14ac:dyDescent="0.25">
      <c r="A26" s="5" t="s">
        <v>79</v>
      </c>
      <c r="D26">
        <v>1</v>
      </c>
      <c r="E26">
        <v>1</v>
      </c>
      <c r="H26" s="8" t="s">
        <v>30</v>
      </c>
      <c r="I26" s="7">
        <f t="shared" si="4"/>
        <v>1</v>
      </c>
      <c r="J26" s="7">
        <f t="shared" si="5"/>
        <v>0</v>
      </c>
      <c r="K26" s="7">
        <f t="shared" si="6"/>
        <v>0</v>
      </c>
    </row>
    <row r="27" spans="1:11" x14ac:dyDescent="0.25">
      <c r="A27" s="5" t="s">
        <v>27</v>
      </c>
      <c r="B27">
        <v>9</v>
      </c>
      <c r="C27">
        <v>1</v>
      </c>
      <c r="E27">
        <v>10</v>
      </c>
      <c r="H27" s="8" t="s">
        <v>75</v>
      </c>
      <c r="I27" s="7">
        <f t="shared" si="4"/>
        <v>1</v>
      </c>
      <c r="J27" s="7">
        <f t="shared" si="5"/>
        <v>0</v>
      </c>
      <c r="K27" s="7">
        <f t="shared" si="6"/>
        <v>0</v>
      </c>
    </row>
    <row r="28" spans="1:11" x14ac:dyDescent="0.25">
      <c r="A28" s="5" t="s">
        <v>71</v>
      </c>
      <c r="B28">
        <v>1</v>
      </c>
      <c r="E28">
        <v>1</v>
      </c>
      <c r="H28" s="8" t="s">
        <v>62</v>
      </c>
      <c r="I28" s="7">
        <f t="shared" si="4"/>
        <v>0</v>
      </c>
      <c r="J28" s="7">
        <f t="shared" si="5"/>
        <v>0</v>
      </c>
      <c r="K28" s="7">
        <f t="shared" si="6"/>
        <v>0</v>
      </c>
    </row>
    <row r="29" spans="1:11" x14ac:dyDescent="0.25">
      <c r="A29" s="5" t="s">
        <v>95</v>
      </c>
      <c r="B29">
        <v>3</v>
      </c>
      <c r="E29">
        <v>3</v>
      </c>
      <c r="H29" s="8" t="s">
        <v>79</v>
      </c>
      <c r="I29" s="7">
        <f t="shared" si="4"/>
        <v>0</v>
      </c>
      <c r="J29" s="7">
        <f t="shared" si="5"/>
        <v>0</v>
      </c>
      <c r="K29" s="7">
        <f t="shared" si="6"/>
        <v>1</v>
      </c>
    </row>
    <row r="30" spans="1:11" x14ac:dyDescent="0.25">
      <c r="A30" s="5" t="s">
        <v>37</v>
      </c>
      <c r="B30">
        <v>20</v>
      </c>
      <c r="C30">
        <v>6</v>
      </c>
      <c r="D30">
        <v>1</v>
      </c>
      <c r="E30">
        <v>27</v>
      </c>
      <c r="H30" s="8" t="s">
        <v>27</v>
      </c>
      <c r="I30" s="7">
        <f t="shared" si="4"/>
        <v>9</v>
      </c>
      <c r="J30" s="7">
        <f t="shared" si="5"/>
        <v>1</v>
      </c>
      <c r="K30" s="7">
        <f t="shared" si="6"/>
        <v>0</v>
      </c>
    </row>
    <row r="31" spans="1:11" x14ac:dyDescent="0.25">
      <c r="A31" s="5" t="s">
        <v>53</v>
      </c>
      <c r="D31">
        <v>1</v>
      </c>
      <c r="E31">
        <v>1</v>
      </c>
      <c r="H31" s="8" t="s">
        <v>71</v>
      </c>
      <c r="I31" s="7">
        <f t="shared" si="4"/>
        <v>1</v>
      </c>
      <c r="J31" s="7">
        <f t="shared" si="5"/>
        <v>0</v>
      </c>
      <c r="K31" s="7">
        <f t="shared" si="6"/>
        <v>0</v>
      </c>
    </row>
    <row r="32" spans="1:11" x14ac:dyDescent="0.25">
      <c r="A32" s="5" t="s">
        <v>39</v>
      </c>
      <c r="B32">
        <v>1</v>
      </c>
      <c r="E32">
        <v>1</v>
      </c>
      <c r="H32" s="8" t="s">
        <v>91</v>
      </c>
      <c r="I32" s="7">
        <f t="shared" si="4"/>
        <v>0</v>
      </c>
      <c r="J32" s="7">
        <f t="shared" si="5"/>
        <v>0</v>
      </c>
      <c r="K32" s="7">
        <f t="shared" si="6"/>
        <v>0</v>
      </c>
    </row>
    <row r="33" spans="1:11" x14ac:dyDescent="0.25">
      <c r="A33" s="5" t="s">
        <v>81</v>
      </c>
      <c r="C33">
        <v>1</v>
      </c>
      <c r="E33">
        <v>1</v>
      </c>
      <c r="H33" s="8" t="s">
        <v>95</v>
      </c>
      <c r="I33" s="7">
        <f t="shared" si="4"/>
        <v>3</v>
      </c>
      <c r="J33" s="7">
        <f t="shared" si="5"/>
        <v>0</v>
      </c>
      <c r="K33" s="7">
        <f t="shared" si="6"/>
        <v>0</v>
      </c>
    </row>
    <row r="34" spans="1:11" x14ac:dyDescent="0.25">
      <c r="A34" s="5" t="s">
        <v>12</v>
      </c>
      <c r="B34">
        <v>19</v>
      </c>
      <c r="C34">
        <v>8</v>
      </c>
      <c r="D34">
        <v>11</v>
      </c>
      <c r="E34">
        <v>38</v>
      </c>
      <c r="H34" s="8" t="s">
        <v>37</v>
      </c>
      <c r="I34" s="7">
        <f t="shared" si="4"/>
        <v>20</v>
      </c>
      <c r="J34" s="7">
        <f t="shared" si="5"/>
        <v>6</v>
      </c>
      <c r="K34" s="7">
        <f t="shared" si="6"/>
        <v>1</v>
      </c>
    </row>
    <row r="35" spans="1:11" x14ac:dyDescent="0.25">
      <c r="A35" s="5" t="s">
        <v>78</v>
      </c>
      <c r="B35">
        <v>1</v>
      </c>
      <c r="E35">
        <v>1</v>
      </c>
      <c r="H35" s="8" t="s">
        <v>53</v>
      </c>
      <c r="I35" s="7">
        <f t="shared" si="4"/>
        <v>0</v>
      </c>
      <c r="J35" s="7">
        <f t="shared" si="5"/>
        <v>0</v>
      </c>
      <c r="K35" s="7">
        <f t="shared" si="6"/>
        <v>1</v>
      </c>
    </row>
    <row r="36" spans="1:11" x14ac:dyDescent="0.25">
      <c r="A36" s="5" t="s">
        <v>92</v>
      </c>
      <c r="D36">
        <v>1</v>
      </c>
      <c r="E36">
        <v>1</v>
      </c>
      <c r="H36" s="8" t="s">
        <v>39</v>
      </c>
      <c r="I36" s="7">
        <f t="shared" si="4"/>
        <v>1</v>
      </c>
      <c r="J36" s="7">
        <f t="shared" si="5"/>
        <v>0</v>
      </c>
      <c r="K36" s="7">
        <f t="shared" si="6"/>
        <v>0</v>
      </c>
    </row>
    <row r="37" spans="1:11" x14ac:dyDescent="0.25">
      <c r="A37" s="5" t="s">
        <v>35</v>
      </c>
      <c r="B37">
        <v>2</v>
      </c>
      <c r="E37">
        <v>2</v>
      </c>
      <c r="H37" s="8" t="s">
        <v>81</v>
      </c>
      <c r="I37" s="7">
        <f t="shared" si="4"/>
        <v>0</v>
      </c>
      <c r="J37" s="7">
        <f t="shared" si="5"/>
        <v>1</v>
      </c>
      <c r="K37" s="7">
        <f t="shared" si="6"/>
        <v>0</v>
      </c>
    </row>
    <row r="38" spans="1:11" x14ac:dyDescent="0.25">
      <c r="A38" s="5" t="s">
        <v>31</v>
      </c>
      <c r="C38">
        <v>1</v>
      </c>
      <c r="E38">
        <v>1</v>
      </c>
      <c r="H38" s="8" t="s">
        <v>67</v>
      </c>
      <c r="I38" s="7">
        <f t="shared" si="4"/>
        <v>0</v>
      </c>
      <c r="J38" s="7">
        <f t="shared" si="5"/>
        <v>0</v>
      </c>
      <c r="K38" s="7">
        <f t="shared" si="6"/>
        <v>0</v>
      </c>
    </row>
    <row r="39" spans="1:11" x14ac:dyDescent="0.25">
      <c r="A39" s="5" t="s">
        <v>28</v>
      </c>
      <c r="B39">
        <v>1</v>
      </c>
      <c r="E39">
        <v>1</v>
      </c>
      <c r="H39" s="8" t="s">
        <v>12</v>
      </c>
      <c r="I39" s="7">
        <f t="shared" si="4"/>
        <v>19</v>
      </c>
      <c r="J39" s="7">
        <f t="shared" si="5"/>
        <v>8</v>
      </c>
      <c r="K39" s="7">
        <f t="shared" si="6"/>
        <v>11</v>
      </c>
    </row>
    <row r="40" spans="1:11" x14ac:dyDescent="0.25">
      <c r="A40" s="5" t="s">
        <v>24</v>
      </c>
      <c r="B40">
        <v>4</v>
      </c>
      <c r="C40">
        <v>2</v>
      </c>
      <c r="D40">
        <v>4</v>
      </c>
      <c r="E40">
        <v>10</v>
      </c>
      <c r="H40" s="8" t="s">
        <v>94</v>
      </c>
      <c r="I40" s="7">
        <f t="shared" si="4"/>
        <v>0</v>
      </c>
      <c r="J40" s="7">
        <f t="shared" si="5"/>
        <v>0</v>
      </c>
      <c r="K40" s="7">
        <f t="shared" si="6"/>
        <v>0</v>
      </c>
    </row>
    <row r="41" spans="1:11" x14ac:dyDescent="0.25">
      <c r="A41" s="5" t="s">
        <v>58</v>
      </c>
      <c r="C41">
        <v>1</v>
      </c>
      <c r="E41">
        <v>1</v>
      </c>
      <c r="H41" s="8" t="s">
        <v>80</v>
      </c>
      <c r="I41" s="7">
        <f t="shared" si="4"/>
        <v>0</v>
      </c>
      <c r="J41" s="7">
        <f t="shared" si="5"/>
        <v>0</v>
      </c>
      <c r="K41" s="7">
        <f t="shared" si="6"/>
        <v>0</v>
      </c>
    </row>
    <row r="42" spans="1:11" x14ac:dyDescent="0.25">
      <c r="A42" s="5" t="s">
        <v>16</v>
      </c>
      <c r="C42">
        <v>1</v>
      </c>
      <c r="E42">
        <v>1</v>
      </c>
      <c r="H42" s="8" t="s">
        <v>46</v>
      </c>
      <c r="I42" s="7">
        <f t="shared" si="4"/>
        <v>0</v>
      </c>
      <c r="J42" s="7">
        <f t="shared" si="5"/>
        <v>0</v>
      </c>
      <c r="K42" s="7">
        <f t="shared" si="6"/>
        <v>0</v>
      </c>
    </row>
    <row r="43" spans="1:11" x14ac:dyDescent="0.25">
      <c r="A43" s="5" t="s">
        <v>64</v>
      </c>
      <c r="B43">
        <v>1</v>
      </c>
      <c r="E43">
        <v>1</v>
      </c>
      <c r="H43" s="8" t="s">
        <v>97</v>
      </c>
      <c r="I43" s="7">
        <f t="shared" si="4"/>
        <v>0</v>
      </c>
      <c r="J43" s="7">
        <f t="shared" si="5"/>
        <v>0</v>
      </c>
      <c r="K43" s="7">
        <f t="shared" si="6"/>
        <v>0</v>
      </c>
    </row>
    <row r="44" spans="1:11" x14ac:dyDescent="0.25">
      <c r="A44" s="5" t="s">
        <v>22</v>
      </c>
      <c r="B44">
        <v>1</v>
      </c>
      <c r="D44">
        <v>1</v>
      </c>
      <c r="E44">
        <v>2</v>
      </c>
      <c r="H44" s="8" t="s">
        <v>78</v>
      </c>
      <c r="I44" s="7">
        <f t="shared" si="4"/>
        <v>1</v>
      </c>
      <c r="J44" s="7">
        <f t="shared" si="5"/>
        <v>0</v>
      </c>
      <c r="K44" s="7">
        <f t="shared" si="6"/>
        <v>0</v>
      </c>
    </row>
    <row r="45" spans="1:11" x14ac:dyDescent="0.25">
      <c r="A45" s="5" t="s">
        <v>47</v>
      </c>
      <c r="B45">
        <v>2</v>
      </c>
      <c r="C45">
        <v>3</v>
      </c>
      <c r="D45">
        <v>1</v>
      </c>
      <c r="E45">
        <v>6</v>
      </c>
      <c r="H45" s="8" t="s">
        <v>69</v>
      </c>
      <c r="I45" s="7">
        <f t="shared" si="4"/>
        <v>0</v>
      </c>
      <c r="J45" s="7">
        <f t="shared" si="5"/>
        <v>0</v>
      </c>
      <c r="K45" s="7">
        <f t="shared" si="6"/>
        <v>0</v>
      </c>
    </row>
    <row r="46" spans="1:11" x14ac:dyDescent="0.25">
      <c r="A46" s="5" t="s">
        <v>129</v>
      </c>
      <c r="B46">
        <v>71</v>
      </c>
      <c r="C46">
        <v>29</v>
      </c>
      <c r="D46">
        <v>22</v>
      </c>
      <c r="E46">
        <v>122</v>
      </c>
      <c r="H46" s="8" t="s">
        <v>92</v>
      </c>
      <c r="I46" s="7">
        <f t="shared" si="4"/>
        <v>0</v>
      </c>
      <c r="J46" s="7">
        <f t="shared" si="5"/>
        <v>0</v>
      </c>
      <c r="K46" s="7">
        <f t="shared" si="6"/>
        <v>1</v>
      </c>
    </row>
    <row r="47" spans="1:11" x14ac:dyDescent="0.25">
      <c r="H47" s="8" t="s">
        <v>35</v>
      </c>
      <c r="I47" s="7">
        <f t="shared" si="4"/>
        <v>2</v>
      </c>
      <c r="J47" s="7">
        <f t="shared" si="5"/>
        <v>0</v>
      </c>
      <c r="K47" s="7">
        <f t="shared" si="6"/>
        <v>0</v>
      </c>
    </row>
    <row r="48" spans="1:11" x14ac:dyDescent="0.25">
      <c r="H48" s="8" t="s">
        <v>31</v>
      </c>
      <c r="I48" s="7">
        <f t="shared" si="4"/>
        <v>0</v>
      </c>
      <c r="J48" s="7">
        <f t="shared" si="5"/>
        <v>1</v>
      </c>
      <c r="K48" s="7">
        <f t="shared" si="6"/>
        <v>0</v>
      </c>
    </row>
    <row r="49" spans="8:11" x14ac:dyDescent="0.25">
      <c r="H49" s="8" t="s">
        <v>28</v>
      </c>
      <c r="I49" s="7">
        <f t="shared" si="4"/>
        <v>1</v>
      </c>
      <c r="J49" s="7">
        <f t="shared" si="5"/>
        <v>0</v>
      </c>
      <c r="K49" s="7">
        <f t="shared" si="6"/>
        <v>0</v>
      </c>
    </row>
    <row r="50" spans="8:11" x14ac:dyDescent="0.25">
      <c r="H50" s="8" t="s">
        <v>84</v>
      </c>
      <c r="I50" s="7">
        <f t="shared" si="4"/>
        <v>0</v>
      </c>
      <c r="J50" s="7">
        <f t="shared" si="5"/>
        <v>0</v>
      </c>
      <c r="K50" s="7">
        <f t="shared" si="6"/>
        <v>0</v>
      </c>
    </row>
    <row r="51" spans="8:11" x14ac:dyDescent="0.25">
      <c r="H51" s="8" t="s">
        <v>24</v>
      </c>
      <c r="I51" s="7">
        <f t="shared" si="4"/>
        <v>4</v>
      </c>
      <c r="J51" s="7">
        <f t="shared" si="5"/>
        <v>2</v>
      </c>
      <c r="K51" s="7">
        <f t="shared" si="6"/>
        <v>4</v>
      </c>
    </row>
    <row r="52" spans="8:11" x14ac:dyDescent="0.25">
      <c r="H52" s="8" t="s">
        <v>58</v>
      </c>
      <c r="I52" s="7">
        <f t="shared" si="4"/>
        <v>0</v>
      </c>
      <c r="J52" s="7">
        <f t="shared" si="5"/>
        <v>1</v>
      </c>
      <c r="K52" s="7">
        <f t="shared" si="6"/>
        <v>0</v>
      </c>
    </row>
    <row r="53" spans="8:11" x14ac:dyDescent="0.25">
      <c r="H53" s="8" t="s">
        <v>16</v>
      </c>
      <c r="I53" s="7">
        <f t="shared" si="4"/>
        <v>0</v>
      </c>
      <c r="J53" s="7">
        <f t="shared" si="5"/>
        <v>1</v>
      </c>
      <c r="K53" s="7">
        <f t="shared" si="6"/>
        <v>0</v>
      </c>
    </row>
    <row r="54" spans="8:11" x14ac:dyDescent="0.25">
      <c r="H54" s="8" t="s">
        <v>74</v>
      </c>
      <c r="I54" s="7">
        <f t="shared" si="4"/>
        <v>0</v>
      </c>
      <c r="J54" s="7">
        <f t="shared" si="5"/>
        <v>0</v>
      </c>
      <c r="K54" s="7">
        <f t="shared" si="6"/>
        <v>0</v>
      </c>
    </row>
    <row r="55" spans="8:11" x14ac:dyDescent="0.25">
      <c r="H55" s="8" t="s">
        <v>107</v>
      </c>
      <c r="I55" s="7">
        <f t="shared" si="4"/>
        <v>0</v>
      </c>
      <c r="J55" s="7">
        <f t="shared" si="5"/>
        <v>0</v>
      </c>
      <c r="K55" s="7">
        <f t="shared" si="6"/>
        <v>0</v>
      </c>
    </row>
    <row r="56" spans="8:11" x14ac:dyDescent="0.25">
      <c r="H56" s="8" t="s">
        <v>83</v>
      </c>
      <c r="I56" s="7">
        <f t="shared" si="4"/>
        <v>0</v>
      </c>
      <c r="J56" s="7">
        <f t="shared" si="5"/>
        <v>0</v>
      </c>
      <c r="K56" s="7">
        <f t="shared" si="6"/>
        <v>0</v>
      </c>
    </row>
    <row r="57" spans="8:11" x14ac:dyDescent="0.25">
      <c r="H57" s="8" t="s">
        <v>64</v>
      </c>
      <c r="I57" s="7">
        <f t="shared" si="4"/>
        <v>1</v>
      </c>
      <c r="J57" s="7">
        <f t="shared" si="5"/>
        <v>0</v>
      </c>
      <c r="K57" s="7">
        <f t="shared" si="6"/>
        <v>0</v>
      </c>
    </row>
    <row r="58" spans="8:11" x14ac:dyDescent="0.25">
      <c r="H58" s="8" t="s">
        <v>47</v>
      </c>
      <c r="I58" s="7">
        <f t="shared" si="4"/>
        <v>2</v>
      </c>
      <c r="J58" s="7">
        <f t="shared" si="5"/>
        <v>3</v>
      </c>
      <c r="K58" s="7">
        <f t="shared" si="6"/>
        <v>1</v>
      </c>
    </row>
    <row r="59" spans="8:11" x14ac:dyDescent="0.25">
      <c r="H59" s="8" t="s">
        <v>112</v>
      </c>
      <c r="I59" s="7">
        <f t="shared" si="4"/>
        <v>0</v>
      </c>
      <c r="J59" s="7">
        <f>IFERROR(VLOOKUP(H59,$A$19:$E$67,3,FALSE),0)</f>
        <v>0</v>
      </c>
      <c r="K59" s="7">
        <f t="shared" si="6"/>
        <v>0</v>
      </c>
    </row>
    <row r="74" spans="1:72" ht="14.25" customHeight="1" x14ac:dyDescent="0.25">
      <c r="A74" s="4" t="s">
        <v>132</v>
      </c>
      <c r="B74" s="4" t="s">
        <v>131</v>
      </c>
      <c r="AA74">
        <v>2</v>
      </c>
      <c r="AB74">
        <v>3</v>
      </c>
      <c r="AC74">
        <v>4</v>
      </c>
      <c r="AD74">
        <v>5</v>
      </c>
      <c r="AE74">
        <v>6</v>
      </c>
      <c r="AF74">
        <v>7</v>
      </c>
      <c r="AG74">
        <v>8</v>
      </c>
      <c r="AH74">
        <v>9</v>
      </c>
      <c r="AI74">
        <v>10</v>
      </c>
      <c r="AJ74">
        <v>11</v>
      </c>
      <c r="AK74">
        <v>12</v>
      </c>
      <c r="AL74">
        <v>13</v>
      </c>
      <c r="AM74">
        <v>14</v>
      </c>
      <c r="AN74">
        <v>15</v>
      </c>
      <c r="AO74">
        <v>16</v>
      </c>
      <c r="AP74">
        <v>17</v>
      </c>
      <c r="AQ74">
        <v>18</v>
      </c>
      <c r="AR74">
        <v>19</v>
      </c>
      <c r="AS74">
        <v>20</v>
      </c>
      <c r="AT74">
        <v>21</v>
      </c>
    </row>
    <row r="75" spans="1:72" x14ac:dyDescent="0.25">
      <c r="A75" s="4" t="s">
        <v>128</v>
      </c>
      <c r="B75">
        <v>220000</v>
      </c>
      <c r="C75" t="s">
        <v>129</v>
      </c>
      <c r="AA75">
        <v>20000</v>
      </c>
      <c r="AB75">
        <v>40000</v>
      </c>
      <c r="AC75">
        <v>60000</v>
      </c>
      <c r="AD75">
        <v>80000</v>
      </c>
      <c r="AE75">
        <v>100000</v>
      </c>
      <c r="AF75">
        <v>120000</v>
      </c>
      <c r="AG75">
        <v>140000</v>
      </c>
      <c r="AH75">
        <v>160000</v>
      </c>
      <c r="AI75">
        <v>180000</v>
      </c>
      <c r="AJ75">
        <v>200000</v>
      </c>
      <c r="AK75">
        <v>220000</v>
      </c>
      <c r="AL75">
        <v>240000</v>
      </c>
      <c r="AM75">
        <v>260000</v>
      </c>
      <c r="AN75">
        <v>280000</v>
      </c>
      <c r="AO75">
        <v>340000</v>
      </c>
      <c r="AP75">
        <v>380000</v>
      </c>
      <c r="AQ75">
        <v>420000</v>
      </c>
      <c r="AR75">
        <v>440000</v>
      </c>
      <c r="AS75">
        <v>460000</v>
      </c>
      <c r="AT75">
        <v>600000</v>
      </c>
    </row>
    <row r="76" spans="1:72" x14ac:dyDescent="0.25">
      <c r="A76" s="5" t="s">
        <v>37</v>
      </c>
      <c r="B76" s="11">
        <v>1</v>
      </c>
      <c r="C76" s="11">
        <v>1</v>
      </c>
      <c r="Z76" s="5" t="s">
        <v>70</v>
      </c>
      <c r="AA76" s="7">
        <f>IFERROR(VLOOKUP(Z76,$A$76:$V$124,$AA$74,FALSE),0)</f>
        <v>0</v>
      </c>
      <c r="AB76" s="7">
        <f>IFERROR(VLOOKUP(Z76,$A$76:$V$124,$AB$74,FALSE),0)</f>
        <v>0</v>
      </c>
      <c r="AC76" s="7">
        <f>IFERROR(VLOOKUP(Z76,$A$76:$V$124,$AC$74,FALSE),0)</f>
        <v>0</v>
      </c>
      <c r="AD76" s="7">
        <f>IFERROR(VLOOKUP(Z76,$A$76:$V$124,$AD$74,FALSE),0)</f>
        <v>0</v>
      </c>
      <c r="AE76" s="7">
        <f>IFERROR(VLOOKUP(Z76,$A$76:$V$124,$AE$74,FALSE),0)</f>
        <v>0</v>
      </c>
      <c r="AF76" s="7">
        <f>IFERROR(VLOOKUP(Z76,$A$76:$V$124,$AF$74,FALSE),0)</f>
        <v>0</v>
      </c>
      <c r="AG76" s="7">
        <f>IFERROR(VLOOKUP(Z76,$A$76:$V$124,$AG$74,FALSE),0)</f>
        <v>0</v>
      </c>
      <c r="AH76" s="7">
        <f>IFERROR(VLOOKUP(Z76,$A$76:$V$124,$AH$74,FALSE),0)</f>
        <v>0</v>
      </c>
      <c r="AI76" s="7">
        <f>IFERROR(VLOOKUP(Z76,$A$76:$V$124,$AI$74,FALSE),0)</f>
        <v>0</v>
      </c>
      <c r="AJ76" s="7">
        <f>IFERROR(VLOOKUP(Z76,$A$76:$V$124,$AJ$74,FALSE),0)</f>
        <v>0</v>
      </c>
      <c r="AK76" s="7">
        <f>IFERROR(VLOOKUP(Z76,$A$76:$V$124,$AK$74,FALSE),0)</f>
        <v>0</v>
      </c>
      <c r="AL76" s="7">
        <f>IFERROR(VLOOKUP(Z76,$A$76:$V$124,$AL$74,FALSE),0)</f>
        <v>0</v>
      </c>
      <c r="AM76" s="7">
        <f>IFERROR(VLOOKUP(Z76,$A$76:$V$124,$AM$74,FALSE),0)</f>
        <v>0</v>
      </c>
      <c r="AN76" s="7">
        <f>IFERROR(VLOOKUP(Z76,$A$76:$V$124,$AN$74,FALSE),0)</f>
        <v>0</v>
      </c>
      <c r="AO76" s="7">
        <f>IFERROR(VLOOKUP(Z76,$A$76:$V$124,$AO$74,FALSE),0)</f>
        <v>0</v>
      </c>
      <c r="AP76" s="7">
        <f>IFERROR(VLOOKUP(Z76,$A$76:$V$124,$AP$74,FALSE),0)</f>
        <v>0</v>
      </c>
      <c r="AQ76" s="7">
        <f>IFERROR(VLOOKUP(Z76,$A$76:$V$124,$AQ$74,FALSE),0)</f>
        <v>0</v>
      </c>
      <c r="AR76" s="7">
        <f>IFERROR(VLOOKUP(Z76,$A$76:$V$124,$AR$74,FALSE),0)</f>
        <v>0</v>
      </c>
      <c r="AS76" s="7">
        <f>IFERROR(VLOOKUP(Z76,$A$76:$V$124,$AS$74,FALSE),0)</f>
        <v>0</v>
      </c>
      <c r="AT76" s="7">
        <f>IFERROR(VLOOKUP(Z76,$A$76:$V$124,$AT$74,FALSE),0)</f>
        <v>0</v>
      </c>
      <c r="AU76">
        <f>SUM(AA76:AT76)</f>
        <v>0</v>
      </c>
      <c r="AV76">
        <f>AA$75*AA76</f>
        <v>0</v>
      </c>
      <c r="AW76">
        <f t="shared" ref="AW76:BN76" si="7">AB$75*AB76</f>
        <v>0</v>
      </c>
      <c r="AX76">
        <f t="shared" si="7"/>
        <v>0</v>
      </c>
      <c r="AY76">
        <f t="shared" si="7"/>
        <v>0</v>
      </c>
      <c r="AZ76">
        <f t="shared" si="7"/>
        <v>0</v>
      </c>
      <c r="BA76">
        <f t="shared" si="7"/>
        <v>0</v>
      </c>
      <c r="BB76">
        <f t="shared" si="7"/>
        <v>0</v>
      </c>
      <c r="BC76">
        <f t="shared" si="7"/>
        <v>0</v>
      </c>
      <c r="BD76">
        <f t="shared" si="7"/>
        <v>0</v>
      </c>
      <c r="BE76">
        <f t="shared" si="7"/>
        <v>0</v>
      </c>
      <c r="BF76">
        <f t="shared" si="7"/>
        <v>0</v>
      </c>
      <c r="BG76">
        <f t="shared" si="7"/>
        <v>0</v>
      </c>
      <c r="BH76">
        <f t="shared" si="7"/>
        <v>0</v>
      </c>
      <c r="BI76">
        <f t="shared" si="7"/>
        <v>0</v>
      </c>
      <c r="BJ76">
        <f t="shared" si="7"/>
        <v>0</v>
      </c>
      <c r="BK76">
        <f t="shared" si="7"/>
        <v>0</v>
      </c>
      <c r="BL76">
        <f t="shared" si="7"/>
        <v>0</v>
      </c>
      <c r="BM76">
        <f t="shared" si="7"/>
        <v>0</v>
      </c>
      <c r="BN76">
        <f t="shared" si="7"/>
        <v>0</v>
      </c>
      <c r="BO76">
        <f>AT$75*AT76</f>
        <v>0</v>
      </c>
      <c r="BP76">
        <f>SUM(AV76:BO76)</f>
        <v>0</v>
      </c>
      <c r="BQ76">
        <f>IFERROR(SUM(AV76:BO76)/AU76,0)</f>
        <v>0</v>
      </c>
      <c r="BS76" t="str">
        <f>INDEX(Z76:Z124,MATCH(LARGE(BQ76:BQ124,1),BQ76:BQ124,0))</f>
        <v>Data Engineer</v>
      </c>
      <c r="BT76">
        <f>LARGE($BQ$76:$BQ$124,1)</f>
        <v>30000</v>
      </c>
    </row>
    <row r="77" spans="1:72" x14ac:dyDescent="0.25">
      <c r="A77" s="5" t="s">
        <v>129</v>
      </c>
      <c r="B77" s="11">
        <v>1</v>
      </c>
      <c r="C77" s="11">
        <v>1</v>
      </c>
      <c r="Z77" s="5" t="s">
        <v>59</v>
      </c>
      <c r="AA77" s="7">
        <f t="shared" ref="AA77:AA124" si="8">IFERROR(VLOOKUP(Z77,$A$76:$V$124,$AA$74,FALSE),0)</f>
        <v>0</v>
      </c>
      <c r="AB77" s="7">
        <f t="shared" ref="AB77:AB124" si="9">IFERROR(VLOOKUP(Z77,$A$76:$V$124,$AB$74,FALSE),0)</f>
        <v>0</v>
      </c>
      <c r="AC77" s="7">
        <f t="shared" ref="AC77:AC124" si="10">IFERROR(VLOOKUP(Z77,$A$76:$V$124,$AC$74,FALSE),0)</f>
        <v>0</v>
      </c>
      <c r="AD77" s="7">
        <f t="shared" ref="AD77:AD124" si="11">IFERROR(VLOOKUP(Z77,$A$76:$V$124,$AD$74,FALSE),0)</f>
        <v>0</v>
      </c>
      <c r="AE77" s="7">
        <f t="shared" ref="AE77:AE124" si="12">IFERROR(VLOOKUP(Z77,$A$76:$V$124,$AE$74,FALSE),0)</f>
        <v>0</v>
      </c>
      <c r="AF77" s="7">
        <f t="shared" ref="AF77:AF124" si="13">IFERROR(VLOOKUP(Z77,$A$76:$V$124,$AF$74,FALSE),0)</f>
        <v>0</v>
      </c>
      <c r="AG77" s="7">
        <f t="shared" ref="AG77:AG124" si="14">IFERROR(VLOOKUP(Z77,$A$76:$V$124,$AG$74,FALSE),0)</f>
        <v>0</v>
      </c>
      <c r="AH77" s="7">
        <f t="shared" ref="AH77:AH124" si="15">IFERROR(VLOOKUP(Z77,$A$76:$V$124,$AH$74,FALSE),0)</f>
        <v>0</v>
      </c>
      <c r="AI77" s="7">
        <f t="shared" ref="AI77:AI124" si="16">IFERROR(VLOOKUP(Z77,$A$76:$V$124,$AI$74,FALSE),0)</f>
        <v>0</v>
      </c>
      <c r="AJ77" s="7">
        <f t="shared" ref="AJ77:AJ124" si="17">IFERROR(VLOOKUP(Z77,$A$76:$V$124,$AJ$74,FALSE),0)</f>
        <v>0</v>
      </c>
      <c r="AK77" s="7">
        <f t="shared" ref="AK77:AK124" si="18">IFERROR(VLOOKUP(Z77,$A$76:$V$124,$AK$74,FALSE),0)</f>
        <v>0</v>
      </c>
      <c r="AL77" s="7">
        <f t="shared" ref="AL77:AL124" si="19">IFERROR(VLOOKUP(Z77,$A$76:$V$124,$AL$74,FALSE),0)</f>
        <v>0</v>
      </c>
      <c r="AM77" s="7">
        <f t="shared" ref="AM77:AM124" si="20">IFERROR(VLOOKUP(Z77,$A$76:$V$124,$AM$74,FALSE),0)</f>
        <v>0</v>
      </c>
      <c r="AN77" s="7">
        <f t="shared" ref="AN77:AN124" si="21">IFERROR(VLOOKUP(Z77,$A$76:$V$124,$AN$74,FALSE),0)</f>
        <v>0</v>
      </c>
      <c r="AO77" s="7">
        <f t="shared" ref="AO77:AO124" si="22">IFERROR(VLOOKUP(Z77,$A$76:$V$124,$AO$74,FALSE),0)</f>
        <v>0</v>
      </c>
      <c r="AP77" s="7">
        <f t="shared" ref="AP77:AP124" si="23">IFERROR(VLOOKUP(Z77,$A$76:$V$124,$AP$74,FALSE),0)</f>
        <v>0</v>
      </c>
      <c r="AQ77" s="7">
        <f t="shared" ref="AQ77:AQ124" si="24">IFERROR(VLOOKUP(Z77,$A$76:$V$124,$AQ$74,FALSE),0)</f>
        <v>0</v>
      </c>
      <c r="AR77" s="7">
        <f t="shared" ref="AR77:AR124" si="25">IFERROR(VLOOKUP(Z77,$A$76:$V$124,$AR$74,FALSE),0)</f>
        <v>0</v>
      </c>
      <c r="AS77" s="7">
        <f t="shared" ref="AS77:AS124" si="26">IFERROR(VLOOKUP(Z77,$A$76:$V$124,$AS$74,FALSE),0)</f>
        <v>0</v>
      </c>
      <c r="AT77" s="7">
        <f t="shared" ref="AT77:AT124" si="27">IFERROR(VLOOKUP(Z77,$A$76:$V$124,$AT$74,FALSE),0)</f>
        <v>0</v>
      </c>
      <c r="AU77">
        <f t="shared" ref="AU77:AU124" si="28">SUM(AA77:AT77)</f>
        <v>0</v>
      </c>
      <c r="AV77">
        <f>AA$75*AA77</f>
        <v>0</v>
      </c>
      <c r="AW77">
        <f t="shared" ref="AW77:AW82" si="29">AB$75*AB77</f>
        <v>0</v>
      </c>
      <c r="AX77">
        <f t="shared" ref="AX77:AX82" si="30">AC$75*AC77</f>
        <v>0</v>
      </c>
      <c r="AY77">
        <f t="shared" ref="AY77:AY82" si="31">AD$75*AD77</f>
        <v>0</v>
      </c>
      <c r="AZ77">
        <f t="shared" ref="AZ77:AZ82" si="32">AE$75*AE77</f>
        <v>0</v>
      </c>
      <c r="BA77">
        <f t="shared" ref="BA77:BA82" si="33">AF$75*AF77</f>
        <v>0</v>
      </c>
      <c r="BB77">
        <f t="shared" ref="BB77:BB82" si="34">AG$75*AG77</f>
        <v>0</v>
      </c>
      <c r="BC77">
        <f t="shared" ref="BC77:BC82" si="35">AH$75*AH77</f>
        <v>0</v>
      </c>
      <c r="BD77">
        <f t="shared" ref="BD77:BD82" si="36">AI$75*AI77</f>
        <v>0</v>
      </c>
      <c r="BE77">
        <f t="shared" ref="BE77:BE82" si="37">AJ$75*AJ77</f>
        <v>0</v>
      </c>
      <c r="BF77">
        <f t="shared" ref="BF77:BF82" si="38">AK$75*AK77</f>
        <v>0</v>
      </c>
      <c r="BG77">
        <f t="shared" ref="BG77:BG82" si="39">AL$75*AL77</f>
        <v>0</v>
      </c>
      <c r="BH77">
        <f t="shared" ref="BH77:BH82" si="40">AM$75*AM77</f>
        <v>0</v>
      </c>
      <c r="BI77">
        <f t="shared" ref="BI77:BI82" si="41">AN$75*AN77</f>
        <v>0</v>
      </c>
      <c r="BJ77">
        <f t="shared" ref="BJ77:BJ82" si="42">AO$75*AO77</f>
        <v>0</v>
      </c>
      <c r="BK77">
        <f t="shared" ref="BK77:BK82" si="43">AP$75*AP77</f>
        <v>0</v>
      </c>
      <c r="BL77">
        <f t="shared" ref="BL77:BL82" si="44">AQ$75*AQ77</f>
        <v>0</v>
      </c>
      <c r="BM77">
        <f t="shared" ref="BM77:BM82" si="45">AR$75*AR77</f>
        <v>0</v>
      </c>
      <c r="BN77">
        <f t="shared" ref="BN77:BN82" si="46">AS$75*AS77</f>
        <v>0</v>
      </c>
      <c r="BO77">
        <f t="shared" ref="BO77:BO82" si="47">AT$75*AT77</f>
        <v>0</v>
      </c>
      <c r="BP77">
        <f t="shared" ref="BP77:BP124" si="48">SUM(AV77:BO77)</f>
        <v>0</v>
      </c>
      <c r="BQ77">
        <f t="shared" ref="BQ77:BQ124" si="49">IFERROR(SUM(AV77:BO77)/AU77,0)</f>
        <v>0</v>
      </c>
      <c r="BS77" t="str">
        <f>INDEX(Z76:Z124,MATCH(LARGE(BQ76:BQ124,2),BQ76:BQ124,0))</f>
        <v>3D Computer Vision Researcher</v>
      </c>
      <c r="BT77">
        <f>LARGE($BQ$76:$BQ$124,2)</f>
        <v>0</v>
      </c>
    </row>
    <row r="78" spans="1:72" x14ac:dyDescent="0.25">
      <c r="Z78" s="5" t="s">
        <v>114</v>
      </c>
      <c r="AA78" s="7">
        <f t="shared" si="8"/>
        <v>0</v>
      </c>
      <c r="AB78" s="7">
        <f t="shared" si="9"/>
        <v>0</v>
      </c>
      <c r="AC78" s="7">
        <f t="shared" si="10"/>
        <v>0</v>
      </c>
      <c r="AD78" s="7">
        <f t="shared" si="11"/>
        <v>0</v>
      </c>
      <c r="AE78" s="7">
        <f t="shared" si="12"/>
        <v>0</v>
      </c>
      <c r="AF78" s="7">
        <f t="shared" si="13"/>
        <v>0</v>
      </c>
      <c r="AG78" s="7">
        <f t="shared" si="14"/>
        <v>0</v>
      </c>
      <c r="AH78" s="7">
        <f t="shared" si="15"/>
        <v>0</v>
      </c>
      <c r="AI78" s="7">
        <f t="shared" si="16"/>
        <v>0</v>
      </c>
      <c r="AJ78" s="7">
        <f t="shared" si="17"/>
        <v>0</v>
      </c>
      <c r="AK78" s="7">
        <f t="shared" si="18"/>
        <v>0</v>
      </c>
      <c r="AL78" s="7">
        <f t="shared" si="19"/>
        <v>0</v>
      </c>
      <c r="AM78" s="7">
        <f t="shared" si="20"/>
        <v>0</v>
      </c>
      <c r="AN78" s="7">
        <f t="shared" si="21"/>
        <v>0</v>
      </c>
      <c r="AO78" s="7">
        <f t="shared" si="22"/>
        <v>0</v>
      </c>
      <c r="AP78" s="7">
        <f t="shared" si="23"/>
        <v>0</v>
      </c>
      <c r="AQ78" s="7">
        <f t="shared" si="24"/>
        <v>0</v>
      </c>
      <c r="AR78" s="7">
        <f t="shared" si="25"/>
        <v>0</v>
      </c>
      <c r="AS78" s="7">
        <f t="shared" si="26"/>
        <v>0</v>
      </c>
      <c r="AT78" s="7">
        <f t="shared" si="27"/>
        <v>0</v>
      </c>
      <c r="AU78">
        <f t="shared" si="28"/>
        <v>0</v>
      </c>
      <c r="AV78">
        <f t="shared" ref="AV78:AV83" si="50">AA$75*AA78</f>
        <v>0</v>
      </c>
      <c r="AW78">
        <f t="shared" si="29"/>
        <v>0</v>
      </c>
      <c r="AX78">
        <f t="shared" si="30"/>
        <v>0</v>
      </c>
      <c r="AY78">
        <f t="shared" si="31"/>
        <v>0</v>
      </c>
      <c r="AZ78">
        <f t="shared" si="32"/>
        <v>0</v>
      </c>
      <c r="BA78">
        <f t="shared" si="33"/>
        <v>0</v>
      </c>
      <c r="BB78">
        <f t="shared" si="34"/>
        <v>0</v>
      </c>
      <c r="BC78">
        <f t="shared" si="35"/>
        <v>0</v>
      </c>
      <c r="BD78">
        <f t="shared" si="36"/>
        <v>0</v>
      </c>
      <c r="BE78">
        <f t="shared" si="37"/>
        <v>0</v>
      </c>
      <c r="BF78">
        <f t="shared" si="38"/>
        <v>0</v>
      </c>
      <c r="BG78">
        <f t="shared" si="39"/>
        <v>0</v>
      </c>
      <c r="BH78">
        <f t="shared" si="40"/>
        <v>0</v>
      </c>
      <c r="BI78">
        <f t="shared" si="41"/>
        <v>0</v>
      </c>
      <c r="BJ78">
        <f t="shared" si="42"/>
        <v>0</v>
      </c>
      <c r="BK78">
        <f t="shared" si="43"/>
        <v>0</v>
      </c>
      <c r="BL78">
        <f t="shared" si="44"/>
        <v>0</v>
      </c>
      <c r="BM78">
        <f t="shared" si="45"/>
        <v>0</v>
      </c>
      <c r="BN78">
        <f t="shared" si="46"/>
        <v>0</v>
      </c>
      <c r="BO78">
        <f t="shared" si="47"/>
        <v>0</v>
      </c>
      <c r="BP78">
        <f t="shared" si="48"/>
        <v>0</v>
      </c>
      <c r="BQ78">
        <f t="shared" si="49"/>
        <v>0</v>
      </c>
      <c r="BS78" t="str">
        <f>INDEX(Z76:Z124,MATCH(LARGE(BQ76:BQ124,3),BQ76:BQ124,0))</f>
        <v>3D Computer Vision Researcher</v>
      </c>
      <c r="BT78">
        <f>LARGE($BQ$76:$BQ$124,3)</f>
        <v>0</v>
      </c>
    </row>
    <row r="79" spans="1:72" x14ac:dyDescent="0.25">
      <c r="Z79" s="5" t="s">
        <v>72</v>
      </c>
      <c r="AA79" s="7">
        <f t="shared" si="8"/>
        <v>0</v>
      </c>
      <c r="AB79" s="7">
        <f t="shared" si="9"/>
        <v>0</v>
      </c>
      <c r="AC79" s="7">
        <f t="shared" si="10"/>
        <v>0</v>
      </c>
      <c r="AD79" s="7">
        <f t="shared" si="11"/>
        <v>0</v>
      </c>
      <c r="AE79" s="7">
        <f t="shared" si="12"/>
        <v>0</v>
      </c>
      <c r="AF79" s="7">
        <f t="shared" si="13"/>
        <v>0</v>
      </c>
      <c r="AG79" s="7">
        <f t="shared" si="14"/>
        <v>0</v>
      </c>
      <c r="AH79" s="7">
        <f t="shared" si="15"/>
        <v>0</v>
      </c>
      <c r="AI79" s="7">
        <f t="shared" si="16"/>
        <v>0</v>
      </c>
      <c r="AJ79" s="7">
        <f t="shared" si="17"/>
        <v>0</v>
      </c>
      <c r="AK79" s="7">
        <f t="shared" si="18"/>
        <v>0</v>
      </c>
      <c r="AL79" s="7">
        <f t="shared" si="19"/>
        <v>0</v>
      </c>
      <c r="AM79" s="7">
        <f t="shared" si="20"/>
        <v>0</v>
      </c>
      <c r="AN79" s="7">
        <f t="shared" si="21"/>
        <v>0</v>
      </c>
      <c r="AO79" s="7">
        <f t="shared" si="22"/>
        <v>0</v>
      </c>
      <c r="AP79" s="7">
        <f t="shared" si="23"/>
        <v>0</v>
      </c>
      <c r="AQ79" s="7">
        <f t="shared" si="24"/>
        <v>0</v>
      </c>
      <c r="AR79" s="7">
        <f t="shared" si="25"/>
        <v>0</v>
      </c>
      <c r="AS79" s="7">
        <f t="shared" si="26"/>
        <v>0</v>
      </c>
      <c r="AT79" s="7">
        <f t="shared" si="27"/>
        <v>0</v>
      </c>
      <c r="AU79">
        <f t="shared" si="28"/>
        <v>0</v>
      </c>
      <c r="AV79">
        <f t="shared" si="50"/>
        <v>0</v>
      </c>
      <c r="AW79">
        <f t="shared" si="29"/>
        <v>0</v>
      </c>
      <c r="AX79">
        <f t="shared" si="30"/>
        <v>0</v>
      </c>
      <c r="AY79">
        <f t="shared" si="31"/>
        <v>0</v>
      </c>
      <c r="AZ79">
        <f t="shared" si="32"/>
        <v>0</v>
      </c>
      <c r="BA79">
        <f t="shared" si="33"/>
        <v>0</v>
      </c>
      <c r="BB79">
        <f t="shared" si="34"/>
        <v>0</v>
      </c>
      <c r="BC79">
        <f t="shared" si="35"/>
        <v>0</v>
      </c>
      <c r="BD79">
        <f t="shared" si="36"/>
        <v>0</v>
      </c>
      <c r="BE79">
        <f t="shared" si="37"/>
        <v>0</v>
      </c>
      <c r="BF79">
        <f t="shared" si="38"/>
        <v>0</v>
      </c>
      <c r="BG79">
        <f t="shared" si="39"/>
        <v>0</v>
      </c>
      <c r="BH79">
        <f t="shared" si="40"/>
        <v>0</v>
      </c>
      <c r="BI79">
        <f t="shared" si="41"/>
        <v>0</v>
      </c>
      <c r="BJ79">
        <f t="shared" si="42"/>
        <v>0</v>
      </c>
      <c r="BK79">
        <f t="shared" si="43"/>
        <v>0</v>
      </c>
      <c r="BL79">
        <f t="shared" si="44"/>
        <v>0</v>
      </c>
      <c r="BM79">
        <f t="shared" si="45"/>
        <v>0</v>
      </c>
      <c r="BN79">
        <f t="shared" si="46"/>
        <v>0</v>
      </c>
      <c r="BO79">
        <f t="shared" si="47"/>
        <v>0</v>
      </c>
      <c r="BP79">
        <f t="shared" si="48"/>
        <v>0</v>
      </c>
      <c r="BQ79">
        <f t="shared" si="49"/>
        <v>0</v>
      </c>
    </row>
    <row r="80" spans="1:72" x14ac:dyDescent="0.25">
      <c r="Z80" s="5" t="s">
        <v>86</v>
      </c>
      <c r="AA80" s="7">
        <f t="shared" si="8"/>
        <v>0</v>
      </c>
      <c r="AB80" s="7">
        <f t="shared" si="9"/>
        <v>0</v>
      </c>
      <c r="AC80" s="7">
        <f t="shared" si="10"/>
        <v>0</v>
      </c>
      <c r="AD80" s="7">
        <f t="shared" si="11"/>
        <v>0</v>
      </c>
      <c r="AE80" s="7">
        <f t="shared" si="12"/>
        <v>0</v>
      </c>
      <c r="AF80" s="7">
        <f t="shared" si="13"/>
        <v>0</v>
      </c>
      <c r="AG80" s="7">
        <f t="shared" si="14"/>
        <v>0</v>
      </c>
      <c r="AH80" s="7">
        <f t="shared" si="15"/>
        <v>0</v>
      </c>
      <c r="AI80" s="7">
        <f t="shared" si="16"/>
        <v>0</v>
      </c>
      <c r="AJ80" s="7">
        <f t="shared" si="17"/>
        <v>0</v>
      </c>
      <c r="AK80" s="7">
        <f t="shared" si="18"/>
        <v>0</v>
      </c>
      <c r="AL80" s="7">
        <f t="shared" si="19"/>
        <v>0</v>
      </c>
      <c r="AM80" s="7">
        <f t="shared" si="20"/>
        <v>0</v>
      </c>
      <c r="AN80" s="7">
        <f t="shared" si="21"/>
        <v>0</v>
      </c>
      <c r="AO80" s="7">
        <f t="shared" si="22"/>
        <v>0</v>
      </c>
      <c r="AP80" s="7">
        <f t="shared" si="23"/>
        <v>0</v>
      </c>
      <c r="AQ80" s="7">
        <f t="shared" si="24"/>
        <v>0</v>
      </c>
      <c r="AR80" s="7">
        <f t="shared" si="25"/>
        <v>0</v>
      </c>
      <c r="AS80" s="7">
        <f t="shared" si="26"/>
        <v>0</v>
      </c>
      <c r="AT80" s="7">
        <f t="shared" si="27"/>
        <v>0</v>
      </c>
      <c r="AU80">
        <f t="shared" si="28"/>
        <v>0</v>
      </c>
      <c r="AV80">
        <f t="shared" si="50"/>
        <v>0</v>
      </c>
      <c r="AW80">
        <f t="shared" si="29"/>
        <v>0</v>
      </c>
      <c r="AX80">
        <f t="shared" si="30"/>
        <v>0</v>
      </c>
      <c r="AY80">
        <f t="shared" si="31"/>
        <v>0</v>
      </c>
      <c r="AZ80">
        <f t="shared" si="32"/>
        <v>0</v>
      </c>
      <c r="BA80">
        <f t="shared" si="33"/>
        <v>0</v>
      </c>
      <c r="BB80">
        <f t="shared" si="34"/>
        <v>0</v>
      </c>
      <c r="BC80">
        <f t="shared" si="35"/>
        <v>0</v>
      </c>
      <c r="BD80">
        <f t="shared" si="36"/>
        <v>0</v>
      </c>
      <c r="BE80">
        <f t="shared" si="37"/>
        <v>0</v>
      </c>
      <c r="BF80">
        <f t="shared" si="38"/>
        <v>0</v>
      </c>
      <c r="BG80">
        <f t="shared" si="39"/>
        <v>0</v>
      </c>
      <c r="BH80">
        <f t="shared" si="40"/>
        <v>0</v>
      </c>
      <c r="BI80">
        <f t="shared" si="41"/>
        <v>0</v>
      </c>
      <c r="BJ80">
        <f t="shared" si="42"/>
        <v>0</v>
      </c>
      <c r="BK80">
        <f t="shared" si="43"/>
        <v>0</v>
      </c>
      <c r="BL80">
        <f t="shared" si="44"/>
        <v>0</v>
      </c>
      <c r="BM80">
        <f t="shared" si="45"/>
        <v>0</v>
      </c>
      <c r="BN80">
        <f t="shared" si="46"/>
        <v>0</v>
      </c>
      <c r="BO80">
        <f t="shared" si="47"/>
        <v>0</v>
      </c>
      <c r="BP80">
        <f t="shared" si="48"/>
        <v>0</v>
      </c>
      <c r="BQ80">
        <f t="shared" si="49"/>
        <v>0</v>
      </c>
    </row>
    <row r="81" spans="26:72" x14ac:dyDescent="0.25">
      <c r="Z81" s="5" t="s">
        <v>43</v>
      </c>
      <c r="AA81" s="7">
        <f t="shared" si="8"/>
        <v>0</v>
      </c>
      <c r="AB81" s="7">
        <f t="shared" si="9"/>
        <v>0</v>
      </c>
      <c r="AC81" s="7">
        <f t="shared" si="10"/>
        <v>0</v>
      </c>
      <c r="AD81" s="7">
        <f t="shared" si="11"/>
        <v>0</v>
      </c>
      <c r="AE81" s="7">
        <f t="shared" si="12"/>
        <v>0</v>
      </c>
      <c r="AF81" s="7">
        <f t="shared" si="13"/>
        <v>0</v>
      </c>
      <c r="AG81" s="7">
        <f t="shared" si="14"/>
        <v>0</v>
      </c>
      <c r="AH81" s="7">
        <f t="shared" si="15"/>
        <v>0</v>
      </c>
      <c r="AI81" s="7">
        <f t="shared" si="16"/>
        <v>0</v>
      </c>
      <c r="AJ81" s="7">
        <f t="shared" si="17"/>
        <v>0</v>
      </c>
      <c r="AK81" s="7">
        <f t="shared" si="18"/>
        <v>0</v>
      </c>
      <c r="AL81" s="7">
        <f t="shared" si="19"/>
        <v>0</v>
      </c>
      <c r="AM81" s="7">
        <f t="shared" si="20"/>
        <v>0</v>
      </c>
      <c r="AN81" s="7">
        <f t="shared" si="21"/>
        <v>0</v>
      </c>
      <c r="AO81" s="7">
        <f t="shared" si="22"/>
        <v>0</v>
      </c>
      <c r="AP81" s="7">
        <f t="shared" si="23"/>
        <v>0</v>
      </c>
      <c r="AQ81" s="7">
        <f t="shared" si="24"/>
        <v>0</v>
      </c>
      <c r="AR81" s="7">
        <f t="shared" si="25"/>
        <v>0</v>
      </c>
      <c r="AS81" s="7">
        <f t="shared" si="26"/>
        <v>0</v>
      </c>
      <c r="AT81" s="7">
        <f t="shared" si="27"/>
        <v>0</v>
      </c>
      <c r="AU81">
        <f t="shared" si="28"/>
        <v>0</v>
      </c>
      <c r="AV81">
        <f t="shared" si="50"/>
        <v>0</v>
      </c>
      <c r="AW81">
        <f t="shared" si="29"/>
        <v>0</v>
      </c>
      <c r="AX81">
        <f t="shared" si="30"/>
        <v>0</v>
      </c>
      <c r="AY81">
        <f t="shared" si="31"/>
        <v>0</v>
      </c>
      <c r="AZ81">
        <f t="shared" si="32"/>
        <v>0</v>
      </c>
      <c r="BA81">
        <f t="shared" si="33"/>
        <v>0</v>
      </c>
      <c r="BB81">
        <f t="shared" si="34"/>
        <v>0</v>
      </c>
      <c r="BC81">
        <f t="shared" si="35"/>
        <v>0</v>
      </c>
      <c r="BD81">
        <f t="shared" si="36"/>
        <v>0</v>
      </c>
      <c r="BE81">
        <f t="shared" si="37"/>
        <v>0</v>
      </c>
      <c r="BF81">
        <f t="shared" si="38"/>
        <v>0</v>
      </c>
      <c r="BG81">
        <f t="shared" si="39"/>
        <v>0</v>
      </c>
      <c r="BH81">
        <f t="shared" si="40"/>
        <v>0</v>
      </c>
      <c r="BI81">
        <f t="shared" si="41"/>
        <v>0</v>
      </c>
      <c r="BJ81">
        <f t="shared" si="42"/>
        <v>0</v>
      </c>
      <c r="BK81">
        <f t="shared" si="43"/>
        <v>0</v>
      </c>
      <c r="BL81">
        <f t="shared" si="44"/>
        <v>0</v>
      </c>
      <c r="BM81">
        <f t="shared" si="45"/>
        <v>0</v>
      </c>
      <c r="BN81">
        <f t="shared" si="46"/>
        <v>0</v>
      </c>
      <c r="BO81">
        <f t="shared" si="47"/>
        <v>0</v>
      </c>
      <c r="BP81">
        <f t="shared" si="48"/>
        <v>0</v>
      </c>
      <c r="BQ81">
        <f t="shared" si="49"/>
        <v>0</v>
      </c>
      <c r="BS81" t="str">
        <f>INDEX(Z76:Z124,MATCH(LARGE(BP76:BP124,1),BP76:BP124,0))</f>
        <v>Data Engineer</v>
      </c>
      <c r="BT81">
        <f>LARGE($BP$76:$BP$124,1)</f>
        <v>60000</v>
      </c>
    </row>
    <row r="82" spans="26:72" x14ac:dyDescent="0.25">
      <c r="Z82" s="5" t="s">
        <v>108</v>
      </c>
      <c r="AA82" s="7">
        <f t="shared" si="8"/>
        <v>0</v>
      </c>
      <c r="AB82" s="7">
        <f t="shared" si="9"/>
        <v>0</v>
      </c>
      <c r="AC82" s="7">
        <f t="shared" si="10"/>
        <v>0</v>
      </c>
      <c r="AD82" s="7">
        <f t="shared" si="11"/>
        <v>0</v>
      </c>
      <c r="AE82" s="7">
        <f t="shared" si="12"/>
        <v>0</v>
      </c>
      <c r="AF82" s="7">
        <f t="shared" si="13"/>
        <v>0</v>
      </c>
      <c r="AG82" s="7">
        <f t="shared" si="14"/>
        <v>0</v>
      </c>
      <c r="AH82" s="7">
        <f t="shared" si="15"/>
        <v>0</v>
      </c>
      <c r="AI82" s="7">
        <f t="shared" si="16"/>
        <v>0</v>
      </c>
      <c r="AJ82" s="7">
        <f t="shared" si="17"/>
        <v>0</v>
      </c>
      <c r="AK82" s="7">
        <f t="shared" si="18"/>
        <v>0</v>
      </c>
      <c r="AL82" s="7">
        <f t="shared" si="19"/>
        <v>0</v>
      </c>
      <c r="AM82" s="7">
        <f t="shared" si="20"/>
        <v>0</v>
      </c>
      <c r="AN82" s="7">
        <f t="shared" si="21"/>
        <v>0</v>
      </c>
      <c r="AO82" s="7">
        <f t="shared" si="22"/>
        <v>0</v>
      </c>
      <c r="AP82" s="7">
        <f t="shared" si="23"/>
        <v>0</v>
      </c>
      <c r="AQ82" s="7">
        <f t="shared" si="24"/>
        <v>0</v>
      </c>
      <c r="AR82" s="7">
        <f t="shared" si="25"/>
        <v>0</v>
      </c>
      <c r="AS82" s="7">
        <f t="shared" si="26"/>
        <v>0</v>
      </c>
      <c r="AT82" s="7">
        <f t="shared" si="27"/>
        <v>0</v>
      </c>
      <c r="AU82">
        <f t="shared" si="28"/>
        <v>0</v>
      </c>
      <c r="AV82">
        <f t="shared" si="50"/>
        <v>0</v>
      </c>
      <c r="AW82">
        <f t="shared" si="29"/>
        <v>0</v>
      </c>
      <c r="AX82">
        <f t="shared" si="30"/>
        <v>0</v>
      </c>
      <c r="AY82">
        <f t="shared" si="31"/>
        <v>0</v>
      </c>
      <c r="AZ82">
        <f t="shared" si="32"/>
        <v>0</v>
      </c>
      <c r="BA82">
        <f t="shared" si="33"/>
        <v>0</v>
      </c>
      <c r="BB82">
        <f t="shared" si="34"/>
        <v>0</v>
      </c>
      <c r="BC82">
        <f t="shared" si="35"/>
        <v>0</v>
      </c>
      <c r="BD82">
        <f t="shared" si="36"/>
        <v>0</v>
      </c>
      <c r="BE82">
        <f t="shared" si="37"/>
        <v>0</v>
      </c>
      <c r="BF82">
        <f t="shared" si="38"/>
        <v>0</v>
      </c>
      <c r="BG82">
        <f t="shared" si="39"/>
        <v>0</v>
      </c>
      <c r="BH82">
        <f t="shared" si="40"/>
        <v>0</v>
      </c>
      <c r="BI82">
        <f t="shared" si="41"/>
        <v>0</v>
      </c>
      <c r="BJ82">
        <f t="shared" si="42"/>
        <v>0</v>
      </c>
      <c r="BK82">
        <f t="shared" si="43"/>
        <v>0</v>
      </c>
      <c r="BL82">
        <f t="shared" si="44"/>
        <v>0</v>
      </c>
      <c r="BM82">
        <f t="shared" si="45"/>
        <v>0</v>
      </c>
      <c r="BN82">
        <f t="shared" si="46"/>
        <v>0</v>
      </c>
      <c r="BO82">
        <f t="shared" si="47"/>
        <v>0</v>
      </c>
      <c r="BP82">
        <f t="shared" si="48"/>
        <v>0</v>
      </c>
      <c r="BQ82">
        <f t="shared" si="49"/>
        <v>0</v>
      </c>
      <c r="BS82" t="str">
        <f>INDEX(Z77:Z125,MATCH(LARGE(BP77:BP125,2),BP77:BP125,0))</f>
        <v>AI Scientist</v>
      </c>
      <c r="BT82">
        <f>LARGE($BP$76:$BP$124,2)</f>
        <v>0</v>
      </c>
    </row>
    <row r="83" spans="26:72" x14ac:dyDescent="0.25">
      <c r="Z83" s="5" t="s">
        <v>19</v>
      </c>
      <c r="AA83" s="7">
        <f t="shared" si="8"/>
        <v>0</v>
      </c>
      <c r="AB83" s="7">
        <f t="shared" si="9"/>
        <v>0</v>
      </c>
      <c r="AC83" s="7">
        <f t="shared" si="10"/>
        <v>0</v>
      </c>
      <c r="AD83" s="7">
        <f t="shared" si="11"/>
        <v>0</v>
      </c>
      <c r="AE83" s="7">
        <f t="shared" si="12"/>
        <v>0</v>
      </c>
      <c r="AF83" s="7">
        <f t="shared" si="13"/>
        <v>0</v>
      </c>
      <c r="AG83" s="7">
        <f t="shared" si="14"/>
        <v>0</v>
      </c>
      <c r="AH83" s="7">
        <f t="shared" si="15"/>
        <v>0</v>
      </c>
      <c r="AI83" s="7">
        <f t="shared" si="16"/>
        <v>0</v>
      </c>
      <c r="AJ83" s="7">
        <f t="shared" si="17"/>
        <v>0</v>
      </c>
      <c r="AK83" s="7">
        <f t="shared" si="18"/>
        <v>0</v>
      </c>
      <c r="AL83" s="7">
        <f t="shared" si="19"/>
        <v>0</v>
      </c>
      <c r="AM83" s="7">
        <f t="shared" si="20"/>
        <v>0</v>
      </c>
      <c r="AN83" s="7">
        <f t="shared" si="21"/>
        <v>0</v>
      </c>
      <c r="AO83" s="7">
        <f t="shared" si="22"/>
        <v>0</v>
      </c>
      <c r="AP83" s="7">
        <f t="shared" si="23"/>
        <v>0</v>
      </c>
      <c r="AQ83" s="7">
        <f t="shared" si="24"/>
        <v>0</v>
      </c>
      <c r="AR83" s="7">
        <f t="shared" si="25"/>
        <v>0</v>
      </c>
      <c r="AS83" s="7">
        <f t="shared" si="26"/>
        <v>0</v>
      </c>
      <c r="AT83" s="7">
        <f t="shared" si="27"/>
        <v>0</v>
      </c>
      <c r="AU83">
        <f t="shared" si="28"/>
        <v>0</v>
      </c>
      <c r="AV83">
        <f t="shared" si="50"/>
        <v>0</v>
      </c>
      <c r="AW83">
        <f t="shared" ref="AW83:AW124" si="51">AB$75*AB83</f>
        <v>0</v>
      </c>
      <c r="AX83">
        <f t="shared" ref="AX83:AX124" si="52">AC$75*AC83</f>
        <v>0</v>
      </c>
      <c r="AY83">
        <f t="shared" ref="AY83:AY124" si="53">AD$75*AD83</f>
        <v>0</v>
      </c>
      <c r="AZ83">
        <f t="shared" ref="AZ83:AZ124" si="54">AE$75*AE83</f>
        <v>0</v>
      </c>
      <c r="BA83">
        <f t="shared" ref="BA83:BA124" si="55">AF$75*AF83</f>
        <v>0</v>
      </c>
      <c r="BB83">
        <f t="shared" ref="BB83:BB124" si="56">AG$75*AG83</f>
        <v>0</v>
      </c>
      <c r="BC83">
        <f t="shared" ref="BC83:BC124" si="57">AH$75*AH83</f>
        <v>0</v>
      </c>
      <c r="BD83">
        <f t="shared" ref="BD83:BD124" si="58">AI$75*AI83</f>
        <v>0</v>
      </c>
      <c r="BE83">
        <f t="shared" ref="BE83:BE124" si="59">AJ$75*AJ83</f>
        <v>0</v>
      </c>
      <c r="BF83">
        <f t="shared" ref="BF83:BF124" si="60">AK$75*AK83</f>
        <v>0</v>
      </c>
      <c r="BG83">
        <f t="shared" ref="BG83:BG124" si="61">AL$75*AL83</f>
        <v>0</v>
      </c>
      <c r="BH83">
        <f t="shared" ref="BH83:BH124" si="62">AM$75*AM83</f>
        <v>0</v>
      </c>
      <c r="BI83">
        <f t="shared" ref="BI83:BI124" si="63">AN$75*AN83</f>
        <v>0</v>
      </c>
      <c r="BJ83">
        <f t="shared" ref="BJ83:BJ124" si="64">AO$75*AO83</f>
        <v>0</v>
      </c>
      <c r="BK83">
        <f t="shared" ref="BK83:BK124" si="65">AP$75*AP83</f>
        <v>0</v>
      </c>
      <c r="BL83">
        <f t="shared" ref="BL83:BL124" si="66">AQ$75*AQ83</f>
        <v>0</v>
      </c>
      <c r="BM83">
        <f t="shared" ref="BM83:BM124" si="67">AR$75*AR83</f>
        <v>0</v>
      </c>
      <c r="BN83">
        <f t="shared" ref="BN83:BN124" si="68">AS$75*AS83</f>
        <v>0</v>
      </c>
      <c r="BO83">
        <f t="shared" ref="BO83:BO124" si="69">AT$75*AT83</f>
        <v>0</v>
      </c>
      <c r="BP83">
        <f t="shared" si="48"/>
        <v>0</v>
      </c>
      <c r="BQ83">
        <f t="shared" si="49"/>
        <v>0</v>
      </c>
      <c r="BS83" t="str">
        <f>INDEX(Z78:Z126,MATCH(LARGE(BP78:BP126,3),BP78:BP126,0))</f>
        <v>Analytics Engineer</v>
      </c>
      <c r="BT83">
        <f>LARGE($BP$76:$BP$124,3)</f>
        <v>0</v>
      </c>
    </row>
    <row r="84" spans="26:72" x14ac:dyDescent="0.25">
      <c r="Z84" s="5" t="s">
        <v>30</v>
      </c>
      <c r="AA84" s="7">
        <f t="shared" si="8"/>
        <v>0</v>
      </c>
      <c r="AB84" s="7">
        <f t="shared" si="9"/>
        <v>0</v>
      </c>
      <c r="AC84" s="7">
        <f t="shared" si="10"/>
        <v>0</v>
      </c>
      <c r="AD84" s="7">
        <f t="shared" si="11"/>
        <v>0</v>
      </c>
      <c r="AE84" s="7">
        <f t="shared" si="12"/>
        <v>0</v>
      </c>
      <c r="AF84" s="7">
        <f t="shared" si="13"/>
        <v>0</v>
      </c>
      <c r="AG84" s="7">
        <f t="shared" si="14"/>
        <v>0</v>
      </c>
      <c r="AH84" s="7">
        <f t="shared" si="15"/>
        <v>0</v>
      </c>
      <c r="AI84" s="7">
        <f t="shared" si="16"/>
        <v>0</v>
      </c>
      <c r="AJ84" s="7">
        <f t="shared" si="17"/>
        <v>0</v>
      </c>
      <c r="AK84" s="7">
        <f t="shared" si="18"/>
        <v>0</v>
      </c>
      <c r="AL84" s="7">
        <f t="shared" si="19"/>
        <v>0</v>
      </c>
      <c r="AM84" s="7">
        <f t="shared" si="20"/>
        <v>0</v>
      </c>
      <c r="AN84" s="7">
        <f t="shared" si="21"/>
        <v>0</v>
      </c>
      <c r="AO84" s="7">
        <f t="shared" si="22"/>
        <v>0</v>
      </c>
      <c r="AP84" s="7">
        <f t="shared" si="23"/>
        <v>0</v>
      </c>
      <c r="AQ84" s="7">
        <f t="shared" si="24"/>
        <v>0</v>
      </c>
      <c r="AR84" s="7">
        <f t="shared" si="25"/>
        <v>0</v>
      </c>
      <c r="AS84" s="7">
        <f t="shared" si="26"/>
        <v>0</v>
      </c>
      <c r="AT84" s="7">
        <f t="shared" si="27"/>
        <v>0</v>
      </c>
      <c r="AU84">
        <f t="shared" si="28"/>
        <v>0</v>
      </c>
      <c r="AV84">
        <f t="shared" ref="AV84:AV124" si="70">AA$75*AA84</f>
        <v>0</v>
      </c>
      <c r="AW84">
        <f t="shared" si="51"/>
        <v>0</v>
      </c>
      <c r="AX84">
        <f t="shared" si="52"/>
        <v>0</v>
      </c>
      <c r="AY84">
        <f t="shared" si="53"/>
        <v>0</v>
      </c>
      <c r="AZ84">
        <f t="shared" si="54"/>
        <v>0</v>
      </c>
      <c r="BA84">
        <f t="shared" si="55"/>
        <v>0</v>
      </c>
      <c r="BB84">
        <f t="shared" si="56"/>
        <v>0</v>
      </c>
      <c r="BC84">
        <f t="shared" si="57"/>
        <v>0</v>
      </c>
      <c r="BD84">
        <f t="shared" si="58"/>
        <v>0</v>
      </c>
      <c r="BE84">
        <f t="shared" si="59"/>
        <v>0</v>
      </c>
      <c r="BF84">
        <f t="shared" si="60"/>
        <v>0</v>
      </c>
      <c r="BG84">
        <f t="shared" si="61"/>
        <v>0</v>
      </c>
      <c r="BH84">
        <f t="shared" si="62"/>
        <v>0</v>
      </c>
      <c r="BI84">
        <f t="shared" si="63"/>
        <v>0</v>
      </c>
      <c r="BJ84">
        <f t="shared" si="64"/>
        <v>0</v>
      </c>
      <c r="BK84">
        <f t="shared" si="65"/>
        <v>0</v>
      </c>
      <c r="BL84">
        <f t="shared" si="66"/>
        <v>0</v>
      </c>
      <c r="BM84">
        <f t="shared" si="67"/>
        <v>0</v>
      </c>
      <c r="BN84">
        <f t="shared" si="68"/>
        <v>0</v>
      </c>
      <c r="BO84">
        <f t="shared" si="69"/>
        <v>0</v>
      </c>
      <c r="BP84">
        <f t="shared" si="48"/>
        <v>0</v>
      </c>
      <c r="BQ84">
        <f t="shared" si="49"/>
        <v>0</v>
      </c>
    </row>
    <row r="85" spans="26:72" x14ac:dyDescent="0.25">
      <c r="Z85" s="5" t="s">
        <v>75</v>
      </c>
      <c r="AA85" s="7">
        <f t="shared" si="8"/>
        <v>0</v>
      </c>
      <c r="AB85" s="7">
        <f t="shared" si="9"/>
        <v>0</v>
      </c>
      <c r="AC85" s="7">
        <f t="shared" si="10"/>
        <v>0</v>
      </c>
      <c r="AD85" s="7">
        <f t="shared" si="11"/>
        <v>0</v>
      </c>
      <c r="AE85" s="7">
        <f t="shared" si="12"/>
        <v>0</v>
      </c>
      <c r="AF85" s="7">
        <f t="shared" si="13"/>
        <v>0</v>
      </c>
      <c r="AG85" s="7">
        <f t="shared" si="14"/>
        <v>0</v>
      </c>
      <c r="AH85" s="7">
        <f t="shared" si="15"/>
        <v>0</v>
      </c>
      <c r="AI85" s="7">
        <f t="shared" si="16"/>
        <v>0</v>
      </c>
      <c r="AJ85" s="7">
        <f t="shared" si="17"/>
        <v>0</v>
      </c>
      <c r="AK85" s="7">
        <f t="shared" si="18"/>
        <v>0</v>
      </c>
      <c r="AL85" s="7">
        <f t="shared" si="19"/>
        <v>0</v>
      </c>
      <c r="AM85" s="7">
        <f t="shared" si="20"/>
        <v>0</v>
      </c>
      <c r="AN85" s="7">
        <f t="shared" si="21"/>
        <v>0</v>
      </c>
      <c r="AO85" s="7">
        <f t="shared" si="22"/>
        <v>0</v>
      </c>
      <c r="AP85" s="7">
        <f t="shared" si="23"/>
        <v>0</v>
      </c>
      <c r="AQ85" s="7">
        <f t="shared" si="24"/>
        <v>0</v>
      </c>
      <c r="AR85" s="7">
        <f t="shared" si="25"/>
        <v>0</v>
      </c>
      <c r="AS85" s="7">
        <f t="shared" si="26"/>
        <v>0</v>
      </c>
      <c r="AT85" s="7">
        <f t="shared" si="27"/>
        <v>0</v>
      </c>
      <c r="AU85">
        <f t="shared" si="28"/>
        <v>0</v>
      </c>
      <c r="AV85">
        <f t="shared" si="70"/>
        <v>0</v>
      </c>
      <c r="AW85">
        <f t="shared" si="51"/>
        <v>0</v>
      </c>
      <c r="AX85">
        <f t="shared" si="52"/>
        <v>0</v>
      </c>
      <c r="AY85">
        <f t="shared" si="53"/>
        <v>0</v>
      </c>
      <c r="AZ85">
        <f t="shared" si="54"/>
        <v>0</v>
      </c>
      <c r="BA85">
        <f t="shared" si="55"/>
        <v>0</v>
      </c>
      <c r="BB85">
        <f t="shared" si="56"/>
        <v>0</v>
      </c>
      <c r="BC85">
        <f t="shared" si="57"/>
        <v>0</v>
      </c>
      <c r="BD85">
        <f t="shared" si="58"/>
        <v>0</v>
      </c>
      <c r="BE85">
        <f t="shared" si="59"/>
        <v>0</v>
      </c>
      <c r="BF85">
        <f t="shared" si="60"/>
        <v>0</v>
      </c>
      <c r="BG85">
        <f t="shared" si="61"/>
        <v>0</v>
      </c>
      <c r="BH85">
        <f t="shared" si="62"/>
        <v>0</v>
      </c>
      <c r="BI85">
        <f t="shared" si="63"/>
        <v>0</v>
      </c>
      <c r="BJ85">
        <f t="shared" si="64"/>
        <v>0</v>
      </c>
      <c r="BK85">
        <f t="shared" si="65"/>
        <v>0</v>
      </c>
      <c r="BL85">
        <f t="shared" si="66"/>
        <v>0</v>
      </c>
      <c r="BM85">
        <f t="shared" si="67"/>
        <v>0</v>
      </c>
      <c r="BN85">
        <f t="shared" si="68"/>
        <v>0</v>
      </c>
      <c r="BO85">
        <f t="shared" si="69"/>
        <v>0</v>
      </c>
      <c r="BP85">
        <f t="shared" si="48"/>
        <v>0</v>
      </c>
      <c r="BQ85">
        <f t="shared" si="49"/>
        <v>0</v>
      </c>
    </row>
    <row r="86" spans="26:72" x14ac:dyDescent="0.25">
      <c r="Z86" s="5" t="s">
        <v>62</v>
      </c>
      <c r="AA86" s="7">
        <f t="shared" si="8"/>
        <v>0</v>
      </c>
      <c r="AB86" s="7">
        <f t="shared" si="9"/>
        <v>0</v>
      </c>
      <c r="AC86" s="7">
        <f t="shared" si="10"/>
        <v>0</v>
      </c>
      <c r="AD86" s="7">
        <f t="shared" si="11"/>
        <v>0</v>
      </c>
      <c r="AE86" s="7">
        <f t="shared" si="12"/>
        <v>0</v>
      </c>
      <c r="AF86" s="7">
        <f t="shared" si="13"/>
        <v>0</v>
      </c>
      <c r="AG86" s="7">
        <f t="shared" si="14"/>
        <v>0</v>
      </c>
      <c r="AH86" s="7">
        <f t="shared" si="15"/>
        <v>0</v>
      </c>
      <c r="AI86" s="7">
        <f t="shared" si="16"/>
        <v>0</v>
      </c>
      <c r="AJ86" s="7">
        <f t="shared" si="17"/>
        <v>0</v>
      </c>
      <c r="AK86" s="7">
        <f t="shared" si="18"/>
        <v>0</v>
      </c>
      <c r="AL86" s="7">
        <f t="shared" si="19"/>
        <v>0</v>
      </c>
      <c r="AM86" s="7">
        <f t="shared" si="20"/>
        <v>0</v>
      </c>
      <c r="AN86" s="7">
        <f t="shared" si="21"/>
        <v>0</v>
      </c>
      <c r="AO86" s="7">
        <f t="shared" si="22"/>
        <v>0</v>
      </c>
      <c r="AP86" s="7">
        <f t="shared" si="23"/>
        <v>0</v>
      </c>
      <c r="AQ86" s="7">
        <f t="shared" si="24"/>
        <v>0</v>
      </c>
      <c r="AR86" s="7">
        <f t="shared" si="25"/>
        <v>0</v>
      </c>
      <c r="AS86" s="7">
        <f t="shared" si="26"/>
        <v>0</v>
      </c>
      <c r="AT86" s="7">
        <f t="shared" si="27"/>
        <v>0</v>
      </c>
      <c r="AU86">
        <f t="shared" si="28"/>
        <v>0</v>
      </c>
      <c r="AV86">
        <f t="shared" si="70"/>
        <v>0</v>
      </c>
      <c r="AW86">
        <f t="shared" si="51"/>
        <v>0</v>
      </c>
      <c r="AX86">
        <f t="shared" si="52"/>
        <v>0</v>
      </c>
      <c r="AY86">
        <f t="shared" si="53"/>
        <v>0</v>
      </c>
      <c r="AZ86">
        <f t="shared" si="54"/>
        <v>0</v>
      </c>
      <c r="BA86">
        <f t="shared" si="55"/>
        <v>0</v>
      </c>
      <c r="BB86">
        <f t="shared" si="56"/>
        <v>0</v>
      </c>
      <c r="BC86">
        <f t="shared" si="57"/>
        <v>0</v>
      </c>
      <c r="BD86">
        <f t="shared" si="58"/>
        <v>0</v>
      </c>
      <c r="BE86">
        <f t="shared" si="59"/>
        <v>0</v>
      </c>
      <c r="BF86">
        <f t="shared" si="60"/>
        <v>0</v>
      </c>
      <c r="BG86">
        <f t="shared" si="61"/>
        <v>0</v>
      </c>
      <c r="BH86">
        <f t="shared" si="62"/>
        <v>0</v>
      </c>
      <c r="BI86">
        <f t="shared" si="63"/>
        <v>0</v>
      </c>
      <c r="BJ86">
        <f t="shared" si="64"/>
        <v>0</v>
      </c>
      <c r="BK86">
        <f t="shared" si="65"/>
        <v>0</v>
      </c>
      <c r="BL86">
        <f t="shared" si="66"/>
        <v>0</v>
      </c>
      <c r="BM86">
        <f t="shared" si="67"/>
        <v>0</v>
      </c>
      <c r="BN86">
        <f t="shared" si="68"/>
        <v>0</v>
      </c>
      <c r="BO86">
        <f t="shared" si="69"/>
        <v>0</v>
      </c>
      <c r="BP86">
        <f t="shared" si="48"/>
        <v>0</v>
      </c>
      <c r="BQ86">
        <f t="shared" si="49"/>
        <v>0</v>
      </c>
    </row>
    <row r="87" spans="26:72" x14ac:dyDescent="0.25">
      <c r="Z87" s="5" t="s">
        <v>79</v>
      </c>
      <c r="AA87" s="7">
        <f t="shared" si="8"/>
        <v>0</v>
      </c>
      <c r="AB87" s="7">
        <f t="shared" si="9"/>
        <v>0</v>
      </c>
      <c r="AC87" s="7">
        <f t="shared" si="10"/>
        <v>0</v>
      </c>
      <c r="AD87" s="7">
        <f t="shared" si="11"/>
        <v>0</v>
      </c>
      <c r="AE87" s="7">
        <f t="shared" si="12"/>
        <v>0</v>
      </c>
      <c r="AF87" s="7">
        <f t="shared" si="13"/>
        <v>0</v>
      </c>
      <c r="AG87" s="7">
        <f t="shared" si="14"/>
        <v>0</v>
      </c>
      <c r="AH87" s="7">
        <f t="shared" si="15"/>
        <v>0</v>
      </c>
      <c r="AI87" s="7">
        <f t="shared" si="16"/>
        <v>0</v>
      </c>
      <c r="AJ87" s="7">
        <f t="shared" si="17"/>
        <v>0</v>
      </c>
      <c r="AK87" s="7">
        <f t="shared" si="18"/>
        <v>0</v>
      </c>
      <c r="AL87" s="7">
        <f t="shared" si="19"/>
        <v>0</v>
      </c>
      <c r="AM87" s="7">
        <f t="shared" si="20"/>
        <v>0</v>
      </c>
      <c r="AN87" s="7">
        <f t="shared" si="21"/>
        <v>0</v>
      </c>
      <c r="AO87" s="7">
        <f t="shared" si="22"/>
        <v>0</v>
      </c>
      <c r="AP87" s="7">
        <f t="shared" si="23"/>
        <v>0</v>
      </c>
      <c r="AQ87" s="7">
        <f t="shared" si="24"/>
        <v>0</v>
      </c>
      <c r="AR87" s="7">
        <f t="shared" si="25"/>
        <v>0</v>
      </c>
      <c r="AS87" s="7">
        <f t="shared" si="26"/>
        <v>0</v>
      </c>
      <c r="AT87" s="7">
        <f t="shared" si="27"/>
        <v>0</v>
      </c>
      <c r="AU87">
        <f t="shared" si="28"/>
        <v>0</v>
      </c>
      <c r="AV87">
        <f t="shared" si="70"/>
        <v>0</v>
      </c>
      <c r="AW87">
        <f t="shared" si="51"/>
        <v>0</v>
      </c>
      <c r="AX87">
        <f t="shared" si="52"/>
        <v>0</v>
      </c>
      <c r="AY87">
        <f t="shared" si="53"/>
        <v>0</v>
      </c>
      <c r="AZ87">
        <f t="shared" si="54"/>
        <v>0</v>
      </c>
      <c r="BA87">
        <f t="shared" si="55"/>
        <v>0</v>
      </c>
      <c r="BB87">
        <f t="shared" si="56"/>
        <v>0</v>
      </c>
      <c r="BC87">
        <f t="shared" si="57"/>
        <v>0</v>
      </c>
      <c r="BD87">
        <f t="shared" si="58"/>
        <v>0</v>
      </c>
      <c r="BE87">
        <f t="shared" si="59"/>
        <v>0</v>
      </c>
      <c r="BF87">
        <f t="shared" si="60"/>
        <v>0</v>
      </c>
      <c r="BG87">
        <f t="shared" si="61"/>
        <v>0</v>
      </c>
      <c r="BH87">
        <f t="shared" si="62"/>
        <v>0</v>
      </c>
      <c r="BI87">
        <f t="shared" si="63"/>
        <v>0</v>
      </c>
      <c r="BJ87">
        <f t="shared" si="64"/>
        <v>0</v>
      </c>
      <c r="BK87">
        <f t="shared" si="65"/>
        <v>0</v>
      </c>
      <c r="BL87">
        <f t="shared" si="66"/>
        <v>0</v>
      </c>
      <c r="BM87">
        <f t="shared" si="67"/>
        <v>0</v>
      </c>
      <c r="BN87">
        <f t="shared" si="68"/>
        <v>0</v>
      </c>
      <c r="BO87">
        <f t="shared" si="69"/>
        <v>0</v>
      </c>
      <c r="BP87">
        <f t="shared" si="48"/>
        <v>0</v>
      </c>
      <c r="BQ87">
        <f t="shared" si="49"/>
        <v>0</v>
      </c>
    </row>
    <row r="88" spans="26:72" x14ac:dyDescent="0.25">
      <c r="Z88" s="5" t="s">
        <v>27</v>
      </c>
      <c r="AA88" s="7">
        <f t="shared" si="8"/>
        <v>0</v>
      </c>
      <c r="AB88" s="7">
        <f t="shared" si="9"/>
        <v>0</v>
      </c>
      <c r="AC88" s="7">
        <f t="shared" si="10"/>
        <v>0</v>
      </c>
      <c r="AD88" s="7">
        <f t="shared" si="11"/>
        <v>0</v>
      </c>
      <c r="AE88" s="7">
        <f t="shared" si="12"/>
        <v>0</v>
      </c>
      <c r="AF88" s="7">
        <f t="shared" si="13"/>
        <v>0</v>
      </c>
      <c r="AG88" s="7">
        <f t="shared" si="14"/>
        <v>0</v>
      </c>
      <c r="AH88" s="7">
        <f t="shared" si="15"/>
        <v>0</v>
      </c>
      <c r="AI88" s="7">
        <f t="shared" si="16"/>
        <v>0</v>
      </c>
      <c r="AJ88" s="7">
        <f t="shared" si="17"/>
        <v>0</v>
      </c>
      <c r="AK88" s="7">
        <f t="shared" si="18"/>
        <v>0</v>
      </c>
      <c r="AL88" s="7">
        <f t="shared" si="19"/>
        <v>0</v>
      </c>
      <c r="AM88" s="7">
        <f t="shared" si="20"/>
        <v>0</v>
      </c>
      <c r="AN88" s="7">
        <f t="shared" si="21"/>
        <v>0</v>
      </c>
      <c r="AO88" s="7">
        <f t="shared" si="22"/>
        <v>0</v>
      </c>
      <c r="AP88" s="7">
        <f t="shared" si="23"/>
        <v>0</v>
      </c>
      <c r="AQ88" s="7">
        <f t="shared" si="24"/>
        <v>0</v>
      </c>
      <c r="AR88" s="7">
        <f t="shared" si="25"/>
        <v>0</v>
      </c>
      <c r="AS88" s="7">
        <f t="shared" si="26"/>
        <v>0</v>
      </c>
      <c r="AT88" s="7">
        <f t="shared" si="27"/>
        <v>0</v>
      </c>
      <c r="AU88">
        <f t="shared" si="28"/>
        <v>0</v>
      </c>
      <c r="AV88">
        <f t="shared" si="70"/>
        <v>0</v>
      </c>
      <c r="AW88">
        <f t="shared" si="51"/>
        <v>0</v>
      </c>
      <c r="AX88">
        <f t="shared" si="52"/>
        <v>0</v>
      </c>
      <c r="AY88">
        <f t="shared" si="53"/>
        <v>0</v>
      </c>
      <c r="AZ88">
        <f t="shared" si="54"/>
        <v>0</v>
      </c>
      <c r="BA88">
        <f t="shared" si="55"/>
        <v>0</v>
      </c>
      <c r="BB88">
        <f t="shared" si="56"/>
        <v>0</v>
      </c>
      <c r="BC88">
        <f t="shared" si="57"/>
        <v>0</v>
      </c>
      <c r="BD88">
        <f t="shared" si="58"/>
        <v>0</v>
      </c>
      <c r="BE88">
        <f t="shared" si="59"/>
        <v>0</v>
      </c>
      <c r="BF88">
        <f t="shared" si="60"/>
        <v>0</v>
      </c>
      <c r="BG88">
        <f t="shared" si="61"/>
        <v>0</v>
      </c>
      <c r="BH88">
        <f t="shared" si="62"/>
        <v>0</v>
      </c>
      <c r="BI88">
        <f t="shared" si="63"/>
        <v>0</v>
      </c>
      <c r="BJ88">
        <f t="shared" si="64"/>
        <v>0</v>
      </c>
      <c r="BK88">
        <f t="shared" si="65"/>
        <v>0</v>
      </c>
      <c r="BL88">
        <f t="shared" si="66"/>
        <v>0</v>
      </c>
      <c r="BM88">
        <f t="shared" si="67"/>
        <v>0</v>
      </c>
      <c r="BN88">
        <f t="shared" si="68"/>
        <v>0</v>
      </c>
      <c r="BO88">
        <f t="shared" si="69"/>
        <v>0</v>
      </c>
      <c r="BP88">
        <f t="shared" si="48"/>
        <v>0</v>
      </c>
      <c r="BQ88">
        <f t="shared" si="49"/>
        <v>0</v>
      </c>
    </row>
    <row r="89" spans="26:72" x14ac:dyDescent="0.25">
      <c r="Z89" s="5" t="s">
        <v>71</v>
      </c>
      <c r="AA89" s="7">
        <f t="shared" si="8"/>
        <v>0</v>
      </c>
      <c r="AB89" s="7">
        <f t="shared" si="9"/>
        <v>0</v>
      </c>
      <c r="AC89" s="7">
        <f t="shared" si="10"/>
        <v>0</v>
      </c>
      <c r="AD89" s="7">
        <f t="shared" si="11"/>
        <v>0</v>
      </c>
      <c r="AE89" s="7">
        <f t="shared" si="12"/>
        <v>0</v>
      </c>
      <c r="AF89" s="7">
        <f t="shared" si="13"/>
        <v>0</v>
      </c>
      <c r="AG89" s="7">
        <f t="shared" si="14"/>
        <v>0</v>
      </c>
      <c r="AH89" s="7">
        <f t="shared" si="15"/>
        <v>0</v>
      </c>
      <c r="AI89" s="7">
        <f t="shared" si="16"/>
        <v>0</v>
      </c>
      <c r="AJ89" s="7">
        <f t="shared" si="17"/>
        <v>0</v>
      </c>
      <c r="AK89" s="7">
        <f t="shared" si="18"/>
        <v>0</v>
      </c>
      <c r="AL89" s="7">
        <f t="shared" si="19"/>
        <v>0</v>
      </c>
      <c r="AM89" s="7">
        <f t="shared" si="20"/>
        <v>0</v>
      </c>
      <c r="AN89" s="7">
        <f t="shared" si="21"/>
        <v>0</v>
      </c>
      <c r="AO89" s="7">
        <f t="shared" si="22"/>
        <v>0</v>
      </c>
      <c r="AP89" s="7">
        <f t="shared" si="23"/>
        <v>0</v>
      </c>
      <c r="AQ89" s="7">
        <f t="shared" si="24"/>
        <v>0</v>
      </c>
      <c r="AR89" s="7">
        <f t="shared" si="25"/>
        <v>0</v>
      </c>
      <c r="AS89" s="7">
        <f t="shared" si="26"/>
        <v>0</v>
      </c>
      <c r="AT89" s="7">
        <f t="shared" si="27"/>
        <v>0</v>
      </c>
      <c r="AU89">
        <f t="shared" si="28"/>
        <v>0</v>
      </c>
      <c r="AV89">
        <f t="shared" si="70"/>
        <v>0</v>
      </c>
      <c r="AW89">
        <f t="shared" si="51"/>
        <v>0</v>
      </c>
      <c r="AX89">
        <f t="shared" si="52"/>
        <v>0</v>
      </c>
      <c r="AY89">
        <f t="shared" si="53"/>
        <v>0</v>
      </c>
      <c r="AZ89">
        <f t="shared" si="54"/>
        <v>0</v>
      </c>
      <c r="BA89">
        <f t="shared" si="55"/>
        <v>0</v>
      </c>
      <c r="BB89">
        <f t="shared" si="56"/>
        <v>0</v>
      </c>
      <c r="BC89">
        <f t="shared" si="57"/>
        <v>0</v>
      </c>
      <c r="BD89">
        <f t="shared" si="58"/>
        <v>0</v>
      </c>
      <c r="BE89">
        <f t="shared" si="59"/>
        <v>0</v>
      </c>
      <c r="BF89">
        <f t="shared" si="60"/>
        <v>0</v>
      </c>
      <c r="BG89">
        <f t="shared" si="61"/>
        <v>0</v>
      </c>
      <c r="BH89">
        <f t="shared" si="62"/>
        <v>0</v>
      </c>
      <c r="BI89">
        <f t="shared" si="63"/>
        <v>0</v>
      </c>
      <c r="BJ89">
        <f t="shared" si="64"/>
        <v>0</v>
      </c>
      <c r="BK89">
        <f t="shared" si="65"/>
        <v>0</v>
      </c>
      <c r="BL89">
        <f t="shared" si="66"/>
        <v>0</v>
      </c>
      <c r="BM89">
        <f t="shared" si="67"/>
        <v>0</v>
      </c>
      <c r="BN89">
        <f t="shared" si="68"/>
        <v>0</v>
      </c>
      <c r="BO89">
        <f t="shared" si="69"/>
        <v>0</v>
      </c>
      <c r="BP89">
        <f t="shared" si="48"/>
        <v>0</v>
      </c>
      <c r="BQ89">
        <f t="shared" si="49"/>
        <v>0</v>
      </c>
    </row>
    <row r="90" spans="26:72" x14ac:dyDescent="0.25">
      <c r="Z90" s="5" t="s">
        <v>127</v>
      </c>
      <c r="AA90" s="7">
        <f t="shared" si="8"/>
        <v>0</v>
      </c>
      <c r="AB90" s="7">
        <f t="shared" si="9"/>
        <v>0</v>
      </c>
      <c r="AC90" s="7">
        <f t="shared" si="10"/>
        <v>0</v>
      </c>
      <c r="AD90" s="7">
        <f t="shared" si="11"/>
        <v>0</v>
      </c>
      <c r="AE90" s="7">
        <f t="shared" si="12"/>
        <v>0</v>
      </c>
      <c r="AF90" s="7">
        <f t="shared" si="13"/>
        <v>0</v>
      </c>
      <c r="AG90" s="7">
        <f t="shared" si="14"/>
        <v>0</v>
      </c>
      <c r="AH90" s="7">
        <f t="shared" si="15"/>
        <v>0</v>
      </c>
      <c r="AI90" s="7">
        <f t="shared" si="16"/>
        <v>0</v>
      </c>
      <c r="AJ90" s="7">
        <f t="shared" si="17"/>
        <v>0</v>
      </c>
      <c r="AK90" s="7">
        <f t="shared" si="18"/>
        <v>0</v>
      </c>
      <c r="AL90" s="7">
        <f t="shared" si="19"/>
        <v>0</v>
      </c>
      <c r="AM90" s="7">
        <f t="shared" si="20"/>
        <v>0</v>
      </c>
      <c r="AN90" s="7">
        <f t="shared" si="21"/>
        <v>0</v>
      </c>
      <c r="AO90" s="7">
        <f t="shared" si="22"/>
        <v>0</v>
      </c>
      <c r="AP90" s="7">
        <f t="shared" si="23"/>
        <v>0</v>
      </c>
      <c r="AQ90" s="7">
        <f t="shared" si="24"/>
        <v>0</v>
      </c>
      <c r="AR90" s="7">
        <f t="shared" si="25"/>
        <v>0</v>
      </c>
      <c r="AS90" s="7">
        <f t="shared" si="26"/>
        <v>0</v>
      </c>
      <c r="AT90" s="7">
        <f t="shared" si="27"/>
        <v>0</v>
      </c>
      <c r="AU90">
        <f t="shared" si="28"/>
        <v>0</v>
      </c>
      <c r="AV90">
        <f t="shared" si="70"/>
        <v>0</v>
      </c>
      <c r="AW90">
        <f t="shared" si="51"/>
        <v>0</v>
      </c>
      <c r="AX90">
        <f t="shared" si="52"/>
        <v>0</v>
      </c>
      <c r="AY90">
        <f t="shared" si="53"/>
        <v>0</v>
      </c>
      <c r="AZ90">
        <f t="shared" si="54"/>
        <v>0</v>
      </c>
      <c r="BA90">
        <f t="shared" si="55"/>
        <v>0</v>
      </c>
      <c r="BB90">
        <f t="shared" si="56"/>
        <v>0</v>
      </c>
      <c r="BC90">
        <f t="shared" si="57"/>
        <v>0</v>
      </c>
      <c r="BD90">
        <f t="shared" si="58"/>
        <v>0</v>
      </c>
      <c r="BE90">
        <f t="shared" si="59"/>
        <v>0</v>
      </c>
      <c r="BF90">
        <f t="shared" si="60"/>
        <v>0</v>
      </c>
      <c r="BG90">
        <f t="shared" si="61"/>
        <v>0</v>
      </c>
      <c r="BH90">
        <f t="shared" si="62"/>
        <v>0</v>
      </c>
      <c r="BI90">
        <f t="shared" si="63"/>
        <v>0</v>
      </c>
      <c r="BJ90">
        <f t="shared" si="64"/>
        <v>0</v>
      </c>
      <c r="BK90">
        <f t="shared" si="65"/>
        <v>0</v>
      </c>
      <c r="BL90">
        <f t="shared" si="66"/>
        <v>0</v>
      </c>
      <c r="BM90">
        <f t="shared" si="67"/>
        <v>0</v>
      </c>
      <c r="BN90">
        <f t="shared" si="68"/>
        <v>0</v>
      </c>
      <c r="BO90">
        <f t="shared" si="69"/>
        <v>0</v>
      </c>
      <c r="BP90">
        <f t="shared" si="48"/>
        <v>0</v>
      </c>
      <c r="BQ90">
        <f t="shared" si="49"/>
        <v>0</v>
      </c>
    </row>
    <row r="91" spans="26:72" x14ac:dyDescent="0.25">
      <c r="Z91" s="5" t="s">
        <v>91</v>
      </c>
      <c r="AA91" s="7">
        <f t="shared" si="8"/>
        <v>0</v>
      </c>
      <c r="AB91" s="7">
        <f t="shared" si="9"/>
        <v>0</v>
      </c>
      <c r="AC91" s="7">
        <f t="shared" si="10"/>
        <v>0</v>
      </c>
      <c r="AD91" s="7">
        <f t="shared" si="11"/>
        <v>0</v>
      </c>
      <c r="AE91" s="7">
        <f t="shared" si="12"/>
        <v>0</v>
      </c>
      <c r="AF91" s="7">
        <f t="shared" si="13"/>
        <v>0</v>
      </c>
      <c r="AG91" s="7">
        <f t="shared" si="14"/>
        <v>0</v>
      </c>
      <c r="AH91" s="7">
        <f t="shared" si="15"/>
        <v>0</v>
      </c>
      <c r="AI91" s="7">
        <f t="shared" si="16"/>
        <v>0</v>
      </c>
      <c r="AJ91" s="7">
        <f t="shared" si="17"/>
        <v>0</v>
      </c>
      <c r="AK91" s="7">
        <f t="shared" si="18"/>
        <v>0</v>
      </c>
      <c r="AL91" s="7">
        <f t="shared" si="19"/>
        <v>0</v>
      </c>
      <c r="AM91" s="7">
        <f t="shared" si="20"/>
        <v>0</v>
      </c>
      <c r="AN91" s="7">
        <f t="shared" si="21"/>
        <v>0</v>
      </c>
      <c r="AO91" s="7">
        <f t="shared" si="22"/>
        <v>0</v>
      </c>
      <c r="AP91" s="7">
        <f t="shared" si="23"/>
        <v>0</v>
      </c>
      <c r="AQ91" s="7">
        <f t="shared" si="24"/>
        <v>0</v>
      </c>
      <c r="AR91" s="7">
        <f t="shared" si="25"/>
        <v>0</v>
      </c>
      <c r="AS91" s="7">
        <f t="shared" si="26"/>
        <v>0</v>
      </c>
      <c r="AT91" s="7">
        <f t="shared" si="27"/>
        <v>0</v>
      </c>
      <c r="AU91">
        <f t="shared" si="28"/>
        <v>0</v>
      </c>
      <c r="AV91">
        <f t="shared" si="70"/>
        <v>0</v>
      </c>
      <c r="AW91">
        <f t="shared" si="51"/>
        <v>0</v>
      </c>
      <c r="AX91">
        <f t="shared" si="52"/>
        <v>0</v>
      </c>
      <c r="AY91">
        <f t="shared" si="53"/>
        <v>0</v>
      </c>
      <c r="AZ91">
        <f t="shared" si="54"/>
        <v>0</v>
      </c>
      <c r="BA91">
        <f t="shared" si="55"/>
        <v>0</v>
      </c>
      <c r="BB91">
        <f t="shared" si="56"/>
        <v>0</v>
      </c>
      <c r="BC91">
        <f t="shared" si="57"/>
        <v>0</v>
      </c>
      <c r="BD91">
        <f t="shared" si="58"/>
        <v>0</v>
      </c>
      <c r="BE91">
        <f t="shared" si="59"/>
        <v>0</v>
      </c>
      <c r="BF91">
        <f t="shared" si="60"/>
        <v>0</v>
      </c>
      <c r="BG91">
        <f t="shared" si="61"/>
        <v>0</v>
      </c>
      <c r="BH91">
        <f t="shared" si="62"/>
        <v>0</v>
      </c>
      <c r="BI91">
        <f t="shared" si="63"/>
        <v>0</v>
      </c>
      <c r="BJ91">
        <f t="shared" si="64"/>
        <v>0</v>
      </c>
      <c r="BK91">
        <f t="shared" si="65"/>
        <v>0</v>
      </c>
      <c r="BL91">
        <f t="shared" si="66"/>
        <v>0</v>
      </c>
      <c r="BM91">
        <f t="shared" si="67"/>
        <v>0</v>
      </c>
      <c r="BN91">
        <f t="shared" si="68"/>
        <v>0</v>
      </c>
      <c r="BO91">
        <f t="shared" si="69"/>
        <v>0</v>
      </c>
      <c r="BP91">
        <f t="shared" si="48"/>
        <v>0</v>
      </c>
      <c r="BQ91">
        <f t="shared" si="49"/>
        <v>0</v>
      </c>
    </row>
    <row r="92" spans="26:72" x14ac:dyDescent="0.25">
      <c r="Z92" s="5" t="s">
        <v>95</v>
      </c>
      <c r="AA92" s="7">
        <f t="shared" si="8"/>
        <v>0</v>
      </c>
      <c r="AB92" s="7">
        <f t="shared" si="9"/>
        <v>0</v>
      </c>
      <c r="AC92" s="7">
        <f t="shared" si="10"/>
        <v>0</v>
      </c>
      <c r="AD92" s="7">
        <f t="shared" si="11"/>
        <v>0</v>
      </c>
      <c r="AE92" s="7">
        <f t="shared" si="12"/>
        <v>0</v>
      </c>
      <c r="AF92" s="7">
        <f t="shared" si="13"/>
        <v>0</v>
      </c>
      <c r="AG92" s="7">
        <f t="shared" si="14"/>
        <v>0</v>
      </c>
      <c r="AH92" s="7">
        <f t="shared" si="15"/>
        <v>0</v>
      </c>
      <c r="AI92" s="7">
        <f t="shared" si="16"/>
        <v>0</v>
      </c>
      <c r="AJ92" s="7">
        <f t="shared" si="17"/>
        <v>0</v>
      </c>
      <c r="AK92" s="7">
        <f t="shared" si="18"/>
        <v>0</v>
      </c>
      <c r="AL92" s="7">
        <f t="shared" si="19"/>
        <v>0</v>
      </c>
      <c r="AM92" s="7">
        <f t="shared" si="20"/>
        <v>0</v>
      </c>
      <c r="AN92" s="7">
        <f t="shared" si="21"/>
        <v>0</v>
      </c>
      <c r="AO92" s="7">
        <f t="shared" si="22"/>
        <v>0</v>
      </c>
      <c r="AP92" s="7">
        <f t="shared" si="23"/>
        <v>0</v>
      </c>
      <c r="AQ92" s="7">
        <f t="shared" si="24"/>
        <v>0</v>
      </c>
      <c r="AR92" s="7">
        <f t="shared" si="25"/>
        <v>0</v>
      </c>
      <c r="AS92" s="7">
        <f t="shared" si="26"/>
        <v>0</v>
      </c>
      <c r="AT92" s="7">
        <f t="shared" si="27"/>
        <v>0</v>
      </c>
      <c r="AU92">
        <f t="shared" si="28"/>
        <v>0</v>
      </c>
      <c r="AV92">
        <f t="shared" si="70"/>
        <v>0</v>
      </c>
      <c r="AW92">
        <f t="shared" si="51"/>
        <v>0</v>
      </c>
      <c r="AX92">
        <f t="shared" si="52"/>
        <v>0</v>
      </c>
      <c r="AY92">
        <f t="shared" si="53"/>
        <v>0</v>
      </c>
      <c r="AZ92">
        <f t="shared" si="54"/>
        <v>0</v>
      </c>
      <c r="BA92">
        <f t="shared" si="55"/>
        <v>0</v>
      </c>
      <c r="BB92">
        <f t="shared" si="56"/>
        <v>0</v>
      </c>
      <c r="BC92">
        <f t="shared" si="57"/>
        <v>0</v>
      </c>
      <c r="BD92">
        <f t="shared" si="58"/>
        <v>0</v>
      </c>
      <c r="BE92">
        <f t="shared" si="59"/>
        <v>0</v>
      </c>
      <c r="BF92">
        <f t="shared" si="60"/>
        <v>0</v>
      </c>
      <c r="BG92">
        <f t="shared" si="61"/>
        <v>0</v>
      </c>
      <c r="BH92">
        <f t="shared" si="62"/>
        <v>0</v>
      </c>
      <c r="BI92">
        <f t="shared" si="63"/>
        <v>0</v>
      </c>
      <c r="BJ92">
        <f t="shared" si="64"/>
        <v>0</v>
      </c>
      <c r="BK92">
        <f t="shared" si="65"/>
        <v>0</v>
      </c>
      <c r="BL92">
        <f t="shared" si="66"/>
        <v>0</v>
      </c>
      <c r="BM92">
        <f t="shared" si="67"/>
        <v>0</v>
      </c>
      <c r="BN92">
        <f t="shared" si="68"/>
        <v>0</v>
      </c>
      <c r="BO92">
        <f t="shared" si="69"/>
        <v>0</v>
      </c>
      <c r="BP92">
        <f t="shared" si="48"/>
        <v>0</v>
      </c>
      <c r="BQ92">
        <f t="shared" si="49"/>
        <v>0</v>
      </c>
    </row>
    <row r="93" spans="26:72" x14ac:dyDescent="0.25">
      <c r="Z93" s="5" t="s">
        <v>37</v>
      </c>
      <c r="AA93" s="7">
        <f t="shared" si="8"/>
        <v>1</v>
      </c>
      <c r="AB93" s="7">
        <f t="shared" si="9"/>
        <v>1</v>
      </c>
      <c r="AC93" s="7">
        <f t="shared" si="10"/>
        <v>0</v>
      </c>
      <c r="AD93" s="7">
        <f t="shared" si="11"/>
        <v>0</v>
      </c>
      <c r="AE93" s="7">
        <f t="shared" si="12"/>
        <v>0</v>
      </c>
      <c r="AF93" s="7">
        <f t="shared" si="13"/>
        <v>0</v>
      </c>
      <c r="AG93" s="7">
        <f t="shared" si="14"/>
        <v>0</v>
      </c>
      <c r="AH93" s="7">
        <f t="shared" si="15"/>
        <v>0</v>
      </c>
      <c r="AI93" s="7">
        <f t="shared" si="16"/>
        <v>0</v>
      </c>
      <c r="AJ93" s="7">
        <f t="shared" si="17"/>
        <v>0</v>
      </c>
      <c r="AK93" s="7">
        <f t="shared" si="18"/>
        <v>0</v>
      </c>
      <c r="AL93" s="7">
        <f t="shared" si="19"/>
        <v>0</v>
      </c>
      <c r="AM93" s="7">
        <f t="shared" si="20"/>
        <v>0</v>
      </c>
      <c r="AN93" s="7">
        <f t="shared" si="21"/>
        <v>0</v>
      </c>
      <c r="AO93" s="7">
        <f t="shared" si="22"/>
        <v>0</v>
      </c>
      <c r="AP93" s="7">
        <f t="shared" si="23"/>
        <v>0</v>
      </c>
      <c r="AQ93" s="7">
        <f t="shared" si="24"/>
        <v>0</v>
      </c>
      <c r="AR93" s="7">
        <f t="shared" si="25"/>
        <v>0</v>
      </c>
      <c r="AS93" s="7">
        <f t="shared" si="26"/>
        <v>0</v>
      </c>
      <c r="AT93" s="7">
        <f t="shared" si="27"/>
        <v>0</v>
      </c>
      <c r="AU93">
        <f t="shared" si="28"/>
        <v>2</v>
      </c>
      <c r="AV93">
        <f t="shared" si="70"/>
        <v>20000</v>
      </c>
      <c r="AW93">
        <f t="shared" si="51"/>
        <v>40000</v>
      </c>
      <c r="AX93">
        <f t="shared" si="52"/>
        <v>0</v>
      </c>
      <c r="AY93">
        <f t="shared" si="53"/>
        <v>0</v>
      </c>
      <c r="AZ93">
        <f t="shared" si="54"/>
        <v>0</v>
      </c>
      <c r="BA93">
        <f t="shared" si="55"/>
        <v>0</v>
      </c>
      <c r="BB93">
        <f t="shared" si="56"/>
        <v>0</v>
      </c>
      <c r="BC93">
        <f t="shared" si="57"/>
        <v>0</v>
      </c>
      <c r="BD93">
        <f t="shared" si="58"/>
        <v>0</v>
      </c>
      <c r="BE93">
        <f t="shared" si="59"/>
        <v>0</v>
      </c>
      <c r="BF93">
        <f t="shared" si="60"/>
        <v>0</v>
      </c>
      <c r="BG93">
        <f t="shared" si="61"/>
        <v>0</v>
      </c>
      <c r="BH93">
        <f t="shared" si="62"/>
        <v>0</v>
      </c>
      <c r="BI93">
        <f t="shared" si="63"/>
        <v>0</v>
      </c>
      <c r="BJ93">
        <f t="shared" si="64"/>
        <v>0</v>
      </c>
      <c r="BK93">
        <f t="shared" si="65"/>
        <v>0</v>
      </c>
      <c r="BL93">
        <f t="shared" si="66"/>
        <v>0</v>
      </c>
      <c r="BM93">
        <f t="shared" si="67"/>
        <v>0</v>
      </c>
      <c r="BN93">
        <f t="shared" si="68"/>
        <v>0</v>
      </c>
      <c r="BO93">
        <f t="shared" si="69"/>
        <v>0</v>
      </c>
      <c r="BP93">
        <f t="shared" si="48"/>
        <v>60000</v>
      </c>
      <c r="BQ93">
        <f t="shared" si="49"/>
        <v>30000</v>
      </c>
    </row>
    <row r="94" spans="26:72" x14ac:dyDescent="0.25">
      <c r="Z94" s="5" t="s">
        <v>53</v>
      </c>
      <c r="AA94" s="7">
        <f t="shared" si="8"/>
        <v>0</v>
      </c>
      <c r="AB94" s="7">
        <f t="shared" si="9"/>
        <v>0</v>
      </c>
      <c r="AC94" s="7">
        <f t="shared" si="10"/>
        <v>0</v>
      </c>
      <c r="AD94" s="7">
        <f t="shared" si="11"/>
        <v>0</v>
      </c>
      <c r="AE94" s="7">
        <f t="shared" si="12"/>
        <v>0</v>
      </c>
      <c r="AF94" s="7">
        <f t="shared" si="13"/>
        <v>0</v>
      </c>
      <c r="AG94" s="7">
        <f t="shared" si="14"/>
        <v>0</v>
      </c>
      <c r="AH94" s="7">
        <f t="shared" si="15"/>
        <v>0</v>
      </c>
      <c r="AI94" s="7">
        <f t="shared" si="16"/>
        <v>0</v>
      </c>
      <c r="AJ94" s="7">
        <f t="shared" si="17"/>
        <v>0</v>
      </c>
      <c r="AK94" s="7">
        <f t="shared" si="18"/>
        <v>0</v>
      </c>
      <c r="AL94" s="7">
        <f t="shared" si="19"/>
        <v>0</v>
      </c>
      <c r="AM94" s="7">
        <f t="shared" si="20"/>
        <v>0</v>
      </c>
      <c r="AN94" s="7">
        <f t="shared" si="21"/>
        <v>0</v>
      </c>
      <c r="AO94" s="7">
        <f t="shared" si="22"/>
        <v>0</v>
      </c>
      <c r="AP94" s="7">
        <f t="shared" si="23"/>
        <v>0</v>
      </c>
      <c r="AQ94" s="7">
        <f t="shared" si="24"/>
        <v>0</v>
      </c>
      <c r="AR94" s="7">
        <f t="shared" si="25"/>
        <v>0</v>
      </c>
      <c r="AS94" s="7">
        <f t="shared" si="26"/>
        <v>0</v>
      </c>
      <c r="AT94" s="7">
        <f t="shared" si="27"/>
        <v>0</v>
      </c>
      <c r="AU94">
        <f t="shared" si="28"/>
        <v>0</v>
      </c>
      <c r="AV94">
        <f t="shared" si="70"/>
        <v>0</v>
      </c>
      <c r="AW94">
        <f t="shared" si="51"/>
        <v>0</v>
      </c>
      <c r="AX94">
        <f t="shared" si="52"/>
        <v>0</v>
      </c>
      <c r="AY94">
        <f t="shared" si="53"/>
        <v>0</v>
      </c>
      <c r="AZ94">
        <f t="shared" si="54"/>
        <v>0</v>
      </c>
      <c r="BA94">
        <f t="shared" si="55"/>
        <v>0</v>
      </c>
      <c r="BB94">
        <f t="shared" si="56"/>
        <v>0</v>
      </c>
      <c r="BC94">
        <f t="shared" si="57"/>
        <v>0</v>
      </c>
      <c r="BD94">
        <f t="shared" si="58"/>
        <v>0</v>
      </c>
      <c r="BE94">
        <f t="shared" si="59"/>
        <v>0</v>
      </c>
      <c r="BF94">
        <f t="shared" si="60"/>
        <v>0</v>
      </c>
      <c r="BG94">
        <f t="shared" si="61"/>
        <v>0</v>
      </c>
      <c r="BH94">
        <f t="shared" si="62"/>
        <v>0</v>
      </c>
      <c r="BI94">
        <f t="shared" si="63"/>
        <v>0</v>
      </c>
      <c r="BJ94">
        <f t="shared" si="64"/>
        <v>0</v>
      </c>
      <c r="BK94">
        <f t="shared" si="65"/>
        <v>0</v>
      </c>
      <c r="BL94">
        <f t="shared" si="66"/>
        <v>0</v>
      </c>
      <c r="BM94">
        <f t="shared" si="67"/>
        <v>0</v>
      </c>
      <c r="BN94">
        <f t="shared" si="68"/>
        <v>0</v>
      </c>
      <c r="BO94">
        <f t="shared" si="69"/>
        <v>0</v>
      </c>
      <c r="BP94">
        <f t="shared" si="48"/>
        <v>0</v>
      </c>
      <c r="BQ94">
        <f t="shared" si="49"/>
        <v>0</v>
      </c>
    </row>
    <row r="95" spans="26:72" x14ac:dyDescent="0.25">
      <c r="Z95" s="5" t="s">
        <v>39</v>
      </c>
      <c r="AA95" s="7">
        <f t="shared" si="8"/>
        <v>0</v>
      </c>
      <c r="AB95" s="7">
        <f t="shared" si="9"/>
        <v>0</v>
      </c>
      <c r="AC95" s="7">
        <f t="shared" si="10"/>
        <v>0</v>
      </c>
      <c r="AD95" s="7">
        <f t="shared" si="11"/>
        <v>0</v>
      </c>
      <c r="AE95" s="7">
        <f t="shared" si="12"/>
        <v>0</v>
      </c>
      <c r="AF95" s="7">
        <f t="shared" si="13"/>
        <v>0</v>
      </c>
      <c r="AG95" s="7">
        <f t="shared" si="14"/>
        <v>0</v>
      </c>
      <c r="AH95" s="7">
        <f t="shared" si="15"/>
        <v>0</v>
      </c>
      <c r="AI95" s="7">
        <f t="shared" si="16"/>
        <v>0</v>
      </c>
      <c r="AJ95" s="7">
        <f t="shared" si="17"/>
        <v>0</v>
      </c>
      <c r="AK95" s="7">
        <f t="shared" si="18"/>
        <v>0</v>
      </c>
      <c r="AL95" s="7">
        <f t="shared" si="19"/>
        <v>0</v>
      </c>
      <c r="AM95" s="7">
        <f t="shared" si="20"/>
        <v>0</v>
      </c>
      <c r="AN95" s="7">
        <f t="shared" si="21"/>
        <v>0</v>
      </c>
      <c r="AO95" s="7">
        <f t="shared" si="22"/>
        <v>0</v>
      </c>
      <c r="AP95" s="7">
        <f t="shared" si="23"/>
        <v>0</v>
      </c>
      <c r="AQ95" s="7">
        <f t="shared" si="24"/>
        <v>0</v>
      </c>
      <c r="AR95" s="7">
        <f t="shared" si="25"/>
        <v>0</v>
      </c>
      <c r="AS95" s="7">
        <f t="shared" si="26"/>
        <v>0</v>
      </c>
      <c r="AT95" s="7">
        <f t="shared" si="27"/>
        <v>0</v>
      </c>
      <c r="AU95">
        <f t="shared" si="28"/>
        <v>0</v>
      </c>
      <c r="AV95">
        <f t="shared" si="70"/>
        <v>0</v>
      </c>
      <c r="AW95">
        <f t="shared" si="51"/>
        <v>0</v>
      </c>
      <c r="AX95">
        <f t="shared" si="52"/>
        <v>0</v>
      </c>
      <c r="AY95">
        <f t="shared" si="53"/>
        <v>0</v>
      </c>
      <c r="AZ95">
        <f t="shared" si="54"/>
        <v>0</v>
      </c>
      <c r="BA95">
        <f t="shared" si="55"/>
        <v>0</v>
      </c>
      <c r="BB95">
        <f t="shared" si="56"/>
        <v>0</v>
      </c>
      <c r="BC95">
        <f t="shared" si="57"/>
        <v>0</v>
      </c>
      <c r="BD95">
        <f t="shared" si="58"/>
        <v>0</v>
      </c>
      <c r="BE95">
        <f t="shared" si="59"/>
        <v>0</v>
      </c>
      <c r="BF95">
        <f t="shared" si="60"/>
        <v>0</v>
      </c>
      <c r="BG95">
        <f t="shared" si="61"/>
        <v>0</v>
      </c>
      <c r="BH95">
        <f t="shared" si="62"/>
        <v>0</v>
      </c>
      <c r="BI95">
        <f t="shared" si="63"/>
        <v>0</v>
      </c>
      <c r="BJ95">
        <f t="shared" si="64"/>
        <v>0</v>
      </c>
      <c r="BK95">
        <f t="shared" si="65"/>
        <v>0</v>
      </c>
      <c r="BL95">
        <f t="shared" si="66"/>
        <v>0</v>
      </c>
      <c r="BM95">
        <f t="shared" si="67"/>
        <v>0</v>
      </c>
      <c r="BN95">
        <f t="shared" si="68"/>
        <v>0</v>
      </c>
      <c r="BO95">
        <f t="shared" si="69"/>
        <v>0</v>
      </c>
      <c r="BP95">
        <f t="shared" si="48"/>
        <v>0</v>
      </c>
      <c r="BQ95">
        <f t="shared" si="49"/>
        <v>0</v>
      </c>
    </row>
    <row r="96" spans="26:72" x14ac:dyDescent="0.25">
      <c r="Z96" s="5" t="s">
        <v>81</v>
      </c>
      <c r="AA96" s="7">
        <f t="shared" si="8"/>
        <v>0</v>
      </c>
      <c r="AB96" s="7">
        <f t="shared" si="9"/>
        <v>0</v>
      </c>
      <c r="AC96" s="7">
        <f t="shared" si="10"/>
        <v>0</v>
      </c>
      <c r="AD96" s="7">
        <f t="shared" si="11"/>
        <v>0</v>
      </c>
      <c r="AE96" s="7">
        <f t="shared" si="12"/>
        <v>0</v>
      </c>
      <c r="AF96" s="7">
        <f t="shared" si="13"/>
        <v>0</v>
      </c>
      <c r="AG96" s="7">
        <f t="shared" si="14"/>
        <v>0</v>
      </c>
      <c r="AH96" s="7">
        <f t="shared" si="15"/>
        <v>0</v>
      </c>
      <c r="AI96" s="7">
        <f t="shared" si="16"/>
        <v>0</v>
      </c>
      <c r="AJ96" s="7">
        <f t="shared" si="17"/>
        <v>0</v>
      </c>
      <c r="AK96" s="7">
        <f t="shared" si="18"/>
        <v>0</v>
      </c>
      <c r="AL96" s="7">
        <f t="shared" si="19"/>
        <v>0</v>
      </c>
      <c r="AM96" s="7">
        <f t="shared" si="20"/>
        <v>0</v>
      </c>
      <c r="AN96" s="7">
        <f t="shared" si="21"/>
        <v>0</v>
      </c>
      <c r="AO96" s="7">
        <f t="shared" si="22"/>
        <v>0</v>
      </c>
      <c r="AP96" s="7">
        <f t="shared" si="23"/>
        <v>0</v>
      </c>
      <c r="AQ96" s="7">
        <f t="shared" si="24"/>
        <v>0</v>
      </c>
      <c r="AR96" s="7">
        <f t="shared" si="25"/>
        <v>0</v>
      </c>
      <c r="AS96" s="7">
        <f t="shared" si="26"/>
        <v>0</v>
      </c>
      <c r="AT96" s="7">
        <f t="shared" si="27"/>
        <v>0</v>
      </c>
      <c r="AU96">
        <f t="shared" si="28"/>
        <v>0</v>
      </c>
      <c r="AV96">
        <f t="shared" si="70"/>
        <v>0</v>
      </c>
      <c r="AW96">
        <f t="shared" si="51"/>
        <v>0</v>
      </c>
      <c r="AX96">
        <f t="shared" si="52"/>
        <v>0</v>
      </c>
      <c r="AY96">
        <f t="shared" si="53"/>
        <v>0</v>
      </c>
      <c r="AZ96">
        <f t="shared" si="54"/>
        <v>0</v>
      </c>
      <c r="BA96">
        <f t="shared" si="55"/>
        <v>0</v>
      </c>
      <c r="BB96">
        <f t="shared" si="56"/>
        <v>0</v>
      </c>
      <c r="BC96">
        <f t="shared" si="57"/>
        <v>0</v>
      </c>
      <c r="BD96">
        <f t="shared" si="58"/>
        <v>0</v>
      </c>
      <c r="BE96">
        <f t="shared" si="59"/>
        <v>0</v>
      </c>
      <c r="BF96">
        <f t="shared" si="60"/>
        <v>0</v>
      </c>
      <c r="BG96">
        <f t="shared" si="61"/>
        <v>0</v>
      </c>
      <c r="BH96">
        <f t="shared" si="62"/>
        <v>0</v>
      </c>
      <c r="BI96">
        <f t="shared" si="63"/>
        <v>0</v>
      </c>
      <c r="BJ96">
        <f t="shared" si="64"/>
        <v>0</v>
      </c>
      <c r="BK96">
        <f t="shared" si="65"/>
        <v>0</v>
      </c>
      <c r="BL96">
        <f t="shared" si="66"/>
        <v>0</v>
      </c>
      <c r="BM96">
        <f t="shared" si="67"/>
        <v>0</v>
      </c>
      <c r="BN96">
        <f t="shared" si="68"/>
        <v>0</v>
      </c>
      <c r="BO96">
        <f t="shared" si="69"/>
        <v>0</v>
      </c>
      <c r="BP96">
        <f t="shared" si="48"/>
        <v>0</v>
      </c>
      <c r="BQ96">
        <f t="shared" si="49"/>
        <v>0</v>
      </c>
    </row>
    <row r="97" spans="26:69" x14ac:dyDescent="0.25">
      <c r="Z97" s="5" t="s">
        <v>67</v>
      </c>
      <c r="AA97" s="7">
        <f t="shared" si="8"/>
        <v>0</v>
      </c>
      <c r="AB97" s="7">
        <f t="shared" si="9"/>
        <v>0</v>
      </c>
      <c r="AC97" s="7">
        <f t="shared" si="10"/>
        <v>0</v>
      </c>
      <c r="AD97" s="7">
        <f t="shared" si="11"/>
        <v>0</v>
      </c>
      <c r="AE97" s="7">
        <f t="shared" si="12"/>
        <v>0</v>
      </c>
      <c r="AF97" s="7">
        <f t="shared" si="13"/>
        <v>0</v>
      </c>
      <c r="AG97" s="7">
        <f t="shared" si="14"/>
        <v>0</v>
      </c>
      <c r="AH97" s="7">
        <f t="shared" si="15"/>
        <v>0</v>
      </c>
      <c r="AI97" s="7">
        <f t="shared" si="16"/>
        <v>0</v>
      </c>
      <c r="AJ97" s="7">
        <f t="shared" si="17"/>
        <v>0</v>
      </c>
      <c r="AK97" s="7">
        <f t="shared" si="18"/>
        <v>0</v>
      </c>
      <c r="AL97" s="7">
        <f t="shared" si="19"/>
        <v>0</v>
      </c>
      <c r="AM97" s="7">
        <f t="shared" si="20"/>
        <v>0</v>
      </c>
      <c r="AN97" s="7">
        <f t="shared" si="21"/>
        <v>0</v>
      </c>
      <c r="AO97" s="7">
        <f t="shared" si="22"/>
        <v>0</v>
      </c>
      <c r="AP97" s="7">
        <f t="shared" si="23"/>
        <v>0</v>
      </c>
      <c r="AQ97" s="7">
        <f t="shared" si="24"/>
        <v>0</v>
      </c>
      <c r="AR97" s="7">
        <f t="shared" si="25"/>
        <v>0</v>
      </c>
      <c r="AS97" s="7">
        <f t="shared" si="26"/>
        <v>0</v>
      </c>
      <c r="AT97" s="7">
        <f t="shared" si="27"/>
        <v>0</v>
      </c>
      <c r="AU97">
        <f t="shared" si="28"/>
        <v>0</v>
      </c>
      <c r="AV97">
        <f t="shared" si="70"/>
        <v>0</v>
      </c>
      <c r="AW97">
        <f t="shared" si="51"/>
        <v>0</v>
      </c>
      <c r="AX97">
        <f t="shared" si="52"/>
        <v>0</v>
      </c>
      <c r="AY97">
        <f t="shared" si="53"/>
        <v>0</v>
      </c>
      <c r="AZ97">
        <f t="shared" si="54"/>
        <v>0</v>
      </c>
      <c r="BA97">
        <f t="shared" si="55"/>
        <v>0</v>
      </c>
      <c r="BB97">
        <f t="shared" si="56"/>
        <v>0</v>
      </c>
      <c r="BC97">
        <f t="shared" si="57"/>
        <v>0</v>
      </c>
      <c r="BD97">
        <f t="shared" si="58"/>
        <v>0</v>
      </c>
      <c r="BE97">
        <f t="shared" si="59"/>
        <v>0</v>
      </c>
      <c r="BF97">
        <f t="shared" si="60"/>
        <v>0</v>
      </c>
      <c r="BG97">
        <f t="shared" si="61"/>
        <v>0</v>
      </c>
      <c r="BH97">
        <f t="shared" si="62"/>
        <v>0</v>
      </c>
      <c r="BI97">
        <f t="shared" si="63"/>
        <v>0</v>
      </c>
      <c r="BJ97">
        <f t="shared" si="64"/>
        <v>0</v>
      </c>
      <c r="BK97">
        <f t="shared" si="65"/>
        <v>0</v>
      </c>
      <c r="BL97">
        <f t="shared" si="66"/>
        <v>0</v>
      </c>
      <c r="BM97">
        <f t="shared" si="67"/>
        <v>0</v>
      </c>
      <c r="BN97">
        <f t="shared" si="68"/>
        <v>0</v>
      </c>
      <c r="BO97">
        <f t="shared" si="69"/>
        <v>0</v>
      </c>
      <c r="BP97">
        <f t="shared" si="48"/>
        <v>0</v>
      </c>
      <c r="BQ97">
        <f t="shared" si="49"/>
        <v>0</v>
      </c>
    </row>
    <row r="98" spans="26:69" x14ac:dyDescent="0.25">
      <c r="Z98" s="5" t="s">
        <v>12</v>
      </c>
      <c r="AA98" s="7">
        <f t="shared" si="8"/>
        <v>0</v>
      </c>
      <c r="AB98" s="7">
        <f t="shared" si="9"/>
        <v>0</v>
      </c>
      <c r="AC98" s="7">
        <f t="shared" si="10"/>
        <v>0</v>
      </c>
      <c r="AD98" s="7">
        <f t="shared" si="11"/>
        <v>0</v>
      </c>
      <c r="AE98" s="7">
        <f t="shared" si="12"/>
        <v>0</v>
      </c>
      <c r="AF98" s="7">
        <f t="shared" si="13"/>
        <v>0</v>
      </c>
      <c r="AG98" s="7">
        <f t="shared" si="14"/>
        <v>0</v>
      </c>
      <c r="AH98" s="7">
        <f t="shared" si="15"/>
        <v>0</v>
      </c>
      <c r="AI98" s="7">
        <f t="shared" si="16"/>
        <v>0</v>
      </c>
      <c r="AJ98" s="7">
        <f t="shared" si="17"/>
        <v>0</v>
      </c>
      <c r="AK98" s="7">
        <f t="shared" si="18"/>
        <v>0</v>
      </c>
      <c r="AL98" s="7">
        <f t="shared" si="19"/>
        <v>0</v>
      </c>
      <c r="AM98" s="7">
        <f t="shared" si="20"/>
        <v>0</v>
      </c>
      <c r="AN98" s="7">
        <f t="shared" si="21"/>
        <v>0</v>
      </c>
      <c r="AO98" s="7">
        <f t="shared" si="22"/>
        <v>0</v>
      </c>
      <c r="AP98" s="7">
        <f t="shared" si="23"/>
        <v>0</v>
      </c>
      <c r="AQ98" s="7">
        <f t="shared" si="24"/>
        <v>0</v>
      </c>
      <c r="AR98" s="7">
        <f t="shared" si="25"/>
        <v>0</v>
      </c>
      <c r="AS98" s="7">
        <f t="shared" si="26"/>
        <v>0</v>
      </c>
      <c r="AT98" s="7">
        <f t="shared" si="27"/>
        <v>0</v>
      </c>
      <c r="AU98">
        <f t="shared" si="28"/>
        <v>0</v>
      </c>
      <c r="AV98">
        <f t="shared" si="70"/>
        <v>0</v>
      </c>
      <c r="AW98">
        <f t="shared" si="51"/>
        <v>0</v>
      </c>
      <c r="AX98">
        <f t="shared" si="52"/>
        <v>0</v>
      </c>
      <c r="AY98">
        <f t="shared" si="53"/>
        <v>0</v>
      </c>
      <c r="AZ98">
        <f t="shared" si="54"/>
        <v>0</v>
      </c>
      <c r="BA98">
        <f t="shared" si="55"/>
        <v>0</v>
      </c>
      <c r="BB98">
        <f t="shared" si="56"/>
        <v>0</v>
      </c>
      <c r="BC98">
        <f t="shared" si="57"/>
        <v>0</v>
      </c>
      <c r="BD98">
        <f t="shared" si="58"/>
        <v>0</v>
      </c>
      <c r="BE98">
        <f t="shared" si="59"/>
        <v>0</v>
      </c>
      <c r="BF98">
        <f t="shared" si="60"/>
        <v>0</v>
      </c>
      <c r="BG98">
        <f t="shared" si="61"/>
        <v>0</v>
      </c>
      <c r="BH98">
        <f t="shared" si="62"/>
        <v>0</v>
      </c>
      <c r="BI98">
        <f t="shared" si="63"/>
        <v>0</v>
      </c>
      <c r="BJ98">
        <f t="shared" si="64"/>
        <v>0</v>
      </c>
      <c r="BK98">
        <f t="shared" si="65"/>
        <v>0</v>
      </c>
      <c r="BL98">
        <f t="shared" si="66"/>
        <v>0</v>
      </c>
      <c r="BM98">
        <f t="shared" si="67"/>
        <v>0</v>
      </c>
      <c r="BN98">
        <f t="shared" si="68"/>
        <v>0</v>
      </c>
      <c r="BO98">
        <f t="shared" si="69"/>
        <v>0</v>
      </c>
      <c r="BP98">
        <f t="shared" si="48"/>
        <v>0</v>
      </c>
      <c r="BQ98">
        <f t="shared" si="49"/>
        <v>0</v>
      </c>
    </row>
    <row r="99" spans="26:69" x14ac:dyDescent="0.25">
      <c r="Z99" s="5" t="s">
        <v>94</v>
      </c>
      <c r="AA99" s="7">
        <f t="shared" si="8"/>
        <v>0</v>
      </c>
      <c r="AB99" s="7">
        <f t="shared" si="9"/>
        <v>0</v>
      </c>
      <c r="AC99" s="7">
        <f t="shared" si="10"/>
        <v>0</v>
      </c>
      <c r="AD99" s="7">
        <f t="shared" si="11"/>
        <v>0</v>
      </c>
      <c r="AE99" s="7">
        <f t="shared" si="12"/>
        <v>0</v>
      </c>
      <c r="AF99" s="7">
        <f t="shared" si="13"/>
        <v>0</v>
      </c>
      <c r="AG99" s="7">
        <f t="shared" si="14"/>
        <v>0</v>
      </c>
      <c r="AH99" s="7">
        <f t="shared" si="15"/>
        <v>0</v>
      </c>
      <c r="AI99" s="7">
        <f t="shared" si="16"/>
        <v>0</v>
      </c>
      <c r="AJ99" s="7">
        <f t="shared" si="17"/>
        <v>0</v>
      </c>
      <c r="AK99" s="7">
        <f t="shared" si="18"/>
        <v>0</v>
      </c>
      <c r="AL99" s="7">
        <f t="shared" si="19"/>
        <v>0</v>
      </c>
      <c r="AM99" s="7">
        <f t="shared" si="20"/>
        <v>0</v>
      </c>
      <c r="AN99" s="7">
        <f t="shared" si="21"/>
        <v>0</v>
      </c>
      <c r="AO99" s="7">
        <f t="shared" si="22"/>
        <v>0</v>
      </c>
      <c r="AP99" s="7">
        <f t="shared" si="23"/>
        <v>0</v>
      </c>
      <c r="AQ99" s="7">
        <f t="shared" si="24"/>
        <v>0</v>
      </c>
      <c r="AR99" s="7">
        <f t="shared" si="25"/>
        <v>0</v>
      </c>
      <c r="AS99" s="7">
        <f t="shared" si="26"/>
        <v>0</v>
      </c>
      <c r="AT99" s="7">
        <f t="shared" si="27"/>
        <v>0</v>
      </c>
      <c r="AU99">
        <f t="shared" si="28"/>
        <v>0</v>
      </c>
      <c r="AV99">
        <f t="shared" si="70"/>
        <v>0</v>
      </c>
      <c r="AW99">
        <f t="shared" si="51"/>
        <v>0</v>
      </c>
      <c r="AX99">
        <f t="shared" si="52"/>
        <v>0</v>
      </c>
      <c r="AY99">
        <f t="shared" si="53"/>
        <v>0</v>
      </c>
      <c r="AZ99">
        <f t="shared" si="54"/>
        <v>0</v>
      </c>
      <c r="BA99">
        <f t="shared" si="55"/>
        <v>0</v>
      </c>
      <c r="BB99">
        <f t="shared" si="56"/>
        <v>0</v>
      </c>
      <c r="BC99">
        <f t="shared" si="57"/>
        <v>0</v>
      </c>
      <c r="BD99">
        <f t="shared" si="58"/>
        <v>0</v>
      </c>
      <c r="BE99">
        <f t="shared" si="59"/>
        <v>0</v>
      </c>
      <c r="BF99">
        <f t="shared" si="60"/>
        <v>0</v>
      </c>
      <c r="BG99">
        <f t="shared" si="61"/>
        <v>0</v>
      </c>
      <c r="BH99">
        <f t="shared" si="62"/>
        <v>0</v>
      </c>
      <c r="BI99">
        <f t="shared" si="63"/>
        <v>0</v>
      </c>
      <c r="BJ99">
        <f t="shared" si="64"/>
        <v>0</v>
      </c>
      <c r="BK99">
        <f t="shared" si="65"/>
        <v>0</v>
      </c>
      <c r="BL99">
        <f t="shared" si="66"/>
        <v>0</v>
      </c>
      <c r="BM99">
        <f t="shared" si="67"/>
        <v>0</v>
      </c>
      <c r="BN99">
        <f t="shared" si="68"/>
        <v>0</v>
      </c>
      <c r="BO99">
        <f t="shared" si="69"/>
        <v>0</v>
      </c>
      <c r="BP99">
        <f t="shared" si="48"/>
        <v>0</v>
      </c>
      <c r="BQ99">
        <f t="shared" si="49"/>
        <v>0</v>
      </c>
    </row>
    <row r="100" spans="26:69" x14ac:dyDescent="0.25">
      <c r="Z100" s="5" t="s">
        <v>80</v>
      </c>
      <c r="AA100" s="7">
        <f t="shared" si="8"/>
        <v>0</v>
      </c>
      <c r="AB100" s="7">
        <f t="shared" si="9"/>
        <v>0</v>
      </c>
      <c r="AC100" s="7">
        <f t="shared" si="10"/>
        <v>0</v>
      </c>
      <c r="AD100" s="7">
        <f t="shared" si="11"/>
        <v>0</v>
      </c>
      <c r="AE100" s="7">
        <f t="shared" si="12"/>
        <v>0</v>
      </c>
      <c r="AF100" s="7">
        <f t="shared" si="13"/>
        <v>0</v>
      </c>
      <c r="AG100" s="7">
        <f t="shared" si="14"/>
        <v>0</v>
      </c>
      <c r="AH100" s="7">
        <f t="shared" si="15"/>
        <v>0</v>
      </c>
      <c r="AI100" s="7">
        <f t="shared" si="16"/>
        <v>0</v>
      </c>
      <c r="AJ100" s="7">
        <f t="shared" si="17"/>
        <v>0</v>
      </c>
      <c r="AK100" s="7">
        <f t="shared" si="18"/>
        <v>0</v>
      </c>
      <c r="AL100" s="7">
        <f t="shared" si="19"/>
        <v>0</v>
      </c>
      <c r="AM100" s="7">
        <f t="shared" si="20"/>
        <v>0</v>
      </c>
      <c r="AN100" s="7">
        <f t="shared" si="21"/>
        <v>0</v>
      </c>
      <c r="AO100" s="7">
        <f t="shared" si="22"/>
        <v>0</v>
      </c>
      <c r="AP100" s="7">
        <f t="shared" si="23"/>
        <v>0</v>
      </c>
      <c r="AQ100" s="7">
        <f t="shared" si="24"/>
        <v>0</v>
      </c>
      <c r="AR100" s="7">
        <f t="shared" si="25"/>
        <v>0</v>
      </c>
      <c r="AS100" s="7">
        <f t="shared" si="26"/>
        <v>0</v>
      </c>
      <c r="AT100" s="7">
        <f t="shared" si="27"/>
        <v>0</v>
      </c>
      <c r="AU100">
        <f t="shared" si="28"/>
        <v>0</v>
      </c>
      <c r="AV100">
        <f t="shared" si="70"/>
        <v>0</v>
      </c>
      <c r="AW100">
        <f t="shared" si="51"/>
        <v>0</v>
      </c>
      <c r="AX100">
        <f t="shared" si="52"/>
        <v>0</v>
      </c>
      <c r="AY100">
        <f t="shared" si="53"/>
        <v>0</v>
      </c>
      <c r="AZ100">
        <f t="shared" si="54"/>
        <v>0</v>
      </c>
      <c r="BA100">
        <f t="shared" si="55"/>
        <v>0</v>
      </c>
      <c r="BB100">
        <f t="shared" si="56"/>
        <v>0</v>
      </c>
      <c r="BC100">
        <f t="shared" si="57"/>
        <v>0</v>
      </c>
      <c r="BD100">
        <f t="shared" si="58"/>
        <v>0</v>
      </c>
      <c r="BE100">
        <f t="shared" si="59"/>
        <v>0</v>
      </c>
      <c r="BF100">
        <f t="shared" si="60"/>
        <v>0</v>
      </c>
      <c r="BG100">
        <f t="shared" si="61"/>
        <v>0</v>
      </c>
      <c r="BH100">
        <f t="shared" si="62"/>
        <v>0</v>
      </c>
      <c r="BI100">
        <f t="shared" si="63"/>
        <v>0</v>
      </c>
      <c r="BJ100">
        <f t="shared" si="64"/>
        <v>0</v>
      </c>
      <c r="BK100">
        <f t="shared" si="65"/>
        <v>0</v>
      </c>
      <c r="BL100">
        <f t="shared" si="66"/>
        <v>0</v>
      </c>
      <c r="BM100">
        <f t="shared" si="67"/>
        <v>0</v>
      </c>
      <c r="BN100">
        <f t="shared" si="68"/>
        <v>0</v>
      </c>
      <c r="BO100">
        <f t="shared" si="69"/>
        <v>0</v>
      </c>
      <c r="BP100">
        <f t="shared" si="48"/>
        <v>0</v>
      </c>
      <c r="BQ100">
        <f t="shared" si="49"/>
        <v>0</v>
      </c>
    </row>
    <row r="101" spans="26:69" x14ac:dyDescent="0.25">
      <c r="Z101" s="5" t="s">
        <v>46</v>
      </c>
      <c r="AA101" s="7">
        <f t="shared" si="8"/>
        <v>0</v>
      </c>
      <c r="AB101" s="7">
        <f t="shared" si="9"/>
        <v>0</v>
      </c>
      <c r="AC101" s="7">
        <f t="shared" si="10"/>
        <v>0</v>
      </c>
      <c r="AD101" s="7">
        <f t="shared" si="11"/>
        <v>0</v>
      </c>
      <c r="AE101" s="7">
        <f t="shared" si="12"/>
        <v>0</v>
      </c>
      <c r="AF101" s="7">
        <f t="shared" si="13"/>
        <v>0</v>
      </c>
      <c r="AG101" s="7">
        <f t="shared" si="14"/>
        <v>0</v>
      </c>
      <c r="AH101" s="7">
        <f t="shared" si="15"/>
        <v>0</v>
      </c>
      <c r="AI101" s="7">
        <f t="shared" si="16"/>
        <v>0</v>
      </c>
      <c r="AJ101" s="7">
        <f t="shared" si="17"/>
        <v>0</v>
      </c>
      <c r="AK101" s="7">
        <f t="shared" si="18"/>
        <v>0</v>
      </c>
      <c r="AL101" s="7">
        <f t="shared" si="19"/>
        <v>0</v>
      </c>
      <c r="AM101" s="7">
        <f t="shared" si="20"/>
        <v>0</v>
      </c>
      <c r="AN101" s="7">
        <f t="shared" si="21"/>
        <v>0</v>
      </c>
      <c r="AO101" s="7">
        <f t="shared" si="22"/>
        <v>0</v>
      </c>
      <c r="AP101" s="7">
        <f t="shared" si="23"/>
        <v>0</v>
      </c>
      <c r="AQ101" s="7">
        <f t="shared" si="24"/>
        <v>0</v>
      </c>
      <c r="AR101" s="7">
        <f t="shared" si="25"/>
        <v>0</v>
      </c>
      <c r="AS101" s="7">
        <f t="shared" si="26"/>
        <v>0</v>
      </c>
      <c r="AT101" s="7">
        <f t="shared" si="27"/>
        <v>0</v>
      </c>
      <c r="AU101">
        <f t="shared" si="28"/>
        <v>0</v>
      </c>
      <c r="AV101">
        <f t="shared" si="70"/>
        <v>0</v>
      </c>
      <c r="AW101">
        <f t="shared" si="51"/>
        <v>0</v>
      </c>
      <c r="AX101">
        <f t="shared" si="52"/>
        <v>0</v>
      </c>
      <c r="AY101">
        <f t="shared" si="53"/>
        <v>0</v>
      </c>
      <c r="AZ101">
        <f t="shared" si="54"/>
        <v>0</v>
      </c>
      <c r="BA101">
        <f t="shared" si="55"/>
        <v>0</v>
      </c>
      <c r="BB101">
        <f t="shared" si="56"/>
        <v>0</v>
      </c>
      <c r="BC101">
        <f t="shared" si="57"/>
        <v>0</v>
      </c>
      <c r="BD101">
        <f t="shared" si="58"/>
        <v>0</v>
      </c>
      <c r="BE101">
        <f t="shared" si="59"/>
        <v>0</v>
      </c>
      <c r="BF101">
        <f t="shared" si="60"/>
        <v>0</v>
      </c>
      <c r="BG101">
        <f t="shared" si="61"/>
        <v>0</v>
      </c>
      <c r="BH101">
        <f t="shared" si="62"/>
        <v>0</v>
      </c>
      <c r="BI101">
        <f t="shared" si="63"/>
        <v>0</v>
      </c>
      <c r="BJ101">
        <f t="shared" si="64"/>
        <v>0</v>
      </c>
      <c r="BK101">
        <f t="shared" si="65"/>
        <v>0</v>
      </c>
      <c r="BL101">
        <f t="shared" si="66"/>
        <v>0</v>
      </c>
      <c r="BM101">
        <f t="shared" si="67"/>
        <v>0</v>
      </c>
      <c r="BN101">
        <f t="shared" si="68"/>
        <v>0</v>
      </c>
      <c r="BO101">
        <f t="shared" si="69"/>
        <v>0</v>
      </c>
      <c r="BP101">
        <f t="shared" si="48"/>
        <v>0</v>
      </c>
      <c r="BQ101">
        <f t="shared" si="49"/>
        <v>0</v>
      </c>
    </row>
    <row r="102" spans="26:69" x14ac:dyDescent="0.25">
      <c r="Z102" s="5" t="s">
        <v>115</v>
      </c>
      <c r="AA102" s="7">
        <f t="shared" si="8"/>
        <v>0</v>
      </c>
      <c r="AB102" s="7">
        <f t="shared" si="9"/>
        <v>0</v>
      </c>
      <c r="AC102" s="7">
        <f t="shared" si="10"/>
        <v>0</v>
      </c>
      <c r="AD102" s="7">
        <f t="shared" si="11"/>
        <v>0</v>
      </c>
      <c r="AE102" s="7">
        <f t="shared" si="12"/>
        <v>0</v>
      </c>
      <c r="AF102" s="7">
        <f t="shared" si="13"/>
        <v>0</v>
      </c>
      <c r="AG102" s="7">
        <f t="shared" si="14"/>
        <v>0</v>
      </c>
      <c r="AH102" s="7">
        <f t="shared" si="15"/>
        <v>0</v>
      </c>
      <c r="AI102" s="7">
        <f t="shared" si="16"/>
        <v>0</v>
      </c>
      <c r="AJ102" s="7">
        <f t="shared" si="17"/>
        <v>0</v>
      </c>
      <c r="AK102" s="7">
        <f t="shared" si="18"/>
        <v>0</v>
      </c>
      <c r="AL102" s="7">
        <f t="shared" si="19"/>
        <v>0</v>
      </c>
      <c r="AM102" s="7">
        <f t="shared" si="20"/>
        <v>0</v>
      </c>
      <c r="AN102" s="7">
        <f t="shared" si="21"/>
        <v>0</v>
      </c>
      <c r="AO102" s="7">
        <f t="shared" si="22"/>
        <v>0</v>
      </c>
      <c r="AP102" s="7">
        <f t="shared" si="23"/>
        <v>0</v>
      </c>
      <c r="AQ102" s="7">
        <f t="shared" si="24"/>
        <v>0</v>
      </c>
      <c r="AR102" s="7">
        <f t="shared" si="25"/>
        <v>0</v>
      </c>
      <c r="AS102" s="7">
        <f t="shared" si="26"/>
        <v>0</v>
      </c>
      <c r="AT102" s="7">
        <f t="shared" si="27"/>
        <v>0</v>
      </c>
      <c r="AU102">
        <f t="shared" si="28"/>
        <v>0</v>
      </c>
      <c r="AV102">
        <f t="shared" si="70"/>
        <v>0</v>
      </c>
      <c r="AW102">
        <f t="shared" si="51"/>
        <v>0</v>
      </c>
      <c r="AX102">
        <f t="shared" si="52"/>
        <v>0</v>
      </c>
      <c r="AY102">
        <f t="shared" si="53"/>
        <v>0</v>
      </c>
      <c r="AZ102">
        <f t="shared" si="54"/>
        <v>0</v>
      </c>
      <c r="BA102">
        <f t="shared" si="55"/>
        <v>0</v>
      </c>
      <c r="BB102">
        <f t="shared" si="56"/>
        <v>0</v>
      </c>
      <c r="BC102">
        <f t="shared" si="57"/>
        <v>0</v>
      </c>
      <c r="BD102">
        <f t="shared" si="58"/>
        <v>0</v>
      </c>
      <c r="BE102">
        <f t="shared" si="59"/>
        <v>0</v>
      </c>
      <c r="BF102">
        <f t="shared" si="60"/>
        <v>0</v>
      </c>
      <c r="BG102">
        <f t="shared" si="61"/>
        <v>0</v>
      </c>
      <c r="BH102">
        <f t="shared" si="62"/>
        <v>0</v>
      </c>
      <c r="BI102">
        <f t="shared" si="63"/>
        <v>0</v>
      </c>
      <c r="BJ102">
        <f t="shared" si="64"/>
        <v>0</v>
      </c>
      <c r="BK102">
        <f t="shared" si="65"/>
        <v>0</v>
      </c>
      <c r="BL102">
        <f t="shared" si="66"/>
        <v>0</v>
      </c>
      <c r="BM102">
        <f t="shared" si="67"/>
        <v>0</v>
      </c>
      <c r="BN102">
        <f t="shared" si="68"/>
        <v>0</v>
      </c>
      <c r="BO102">
        <f t="shared" si="69"/>
        <v>0</v>
      </c>
      <c r="BP102">
        <f t="shared" si="48"/>
        <v>0</v>
      </c>
      <c r="BQ102">
        <f t="shared" si="49"/>
        <v>0</v>
      </c>
    </row>
    <row r="103" spans="26:69" x14ac:dyDescent="0.25">
      <c r="Z103" s="5" t="s">
        <v>97</v>
      </c>
      <c r="AA103" s="7">
        <f t="shared" si="8"/>
        <v>0</v>
      </c>
      <c r="AB103" s="7">
        <f t="shared" si="9"/>
        <v>0</v>
      </c>
      <c r="AC103" s="7">
        <f t="shared" si="10"/>
        <v>0</v>
      </c>
      <c r="AD103" s="7">
        <f t="shared" si="11"/>
        <v>0</v>
      </c>
      <c r="AE103" s="7">
        <f t="shared" si="12"/>
        <v>0</v>
      </c>
      <c r="AF103" s="7">
        <f t="shared" si="13"/>
        <v>0</v>
      </c>
      <c r="AG103" s="7">
        <f t="shared" si="14"/>
        <v>0</v>
      </c>
      <c r="AH103" s="7">
        <f t="shared" si="15"/>
        <v>0</v>
      </c>
      <c r="AI103" s="7">
        <f t="shared" si="16"/>
        <v>0</v>
      </c>
      <c r="AJ103" s="7">
        <f t="shared" si="17"/>
        <v>0</v>
      </c>
      <c r="AK103" s="7">
        <f t="shared" si="18"/>
        <v>0</v>
      </c>
      <c r="AL103" s="7">
        <f t="shared" si="19"/>
        <v>0</v>
      </c>
      <c r="AM103" s="7">
        <f t="shared" si="20"/>
        <v>0</v>
      </c>
      <c r="AN103" s="7">
        <f t="shared" si="21"/>
        <v>0</v>
      </c>
      <c r="AO103" s="7">
        <f t="shared" si="22"/>
        <v>0</v>
      </c>
      <c r="AP103" s="7">
        <f t="shared" si="23"/>
        <v>0</v>
      </c>
      <c r="AQ103" s="7">
        <f t="shared" si="24"/>
        <v>0</v>
      </c>
      <c r="AR103" s="7">
        <f t="shared" si="25"/>
        <v>0</v>
      </c>
      <c r="AS103" s="7">
        <f t="shared" si="26"/>
        <v>0</v>
      </c>
      <c r="AT103" s="7">
        <f t="shared" si="27"/>
        <v>0</v>
      </c>
      <c r="AU103">
        <f t="shared" si="28"/>
        <v>0</v>
      </c>
      <c r="AV103">
        <f t="shared" si="70"/>
        <v>0</v>
      </c>
      <c r="AW103">
        <f t="shared" si="51"/>
        <v>0</v>
      </c>
      <c r="AX103">
        <f t="shared" si="52"/>
        <v>0</v>
      </c>
      <c r="AY103">
        <f t="shared" si="53"/>
        <v>0</v>
      </c>
      <c r="AZ103">
        <f t="shared" si="54"/>
        <v>0</v>
      </c>
      <c r="BA103">
        <f t="shared" si="55"/>
        <v>0</v>
      </c>
      <c r="BB103">
        <f t="shared" si="56"/>
        <v>0</v>
      </c>
      <c r="BC103">
        <f t="shared" si="57"/>
        <v>0</v>
      </c>
      <c r="BD103">
        <f t="shared" si="58"/>
        <v>0</v>
      </c>
      <c r="BE103">
        <f t="shared" si="59"/>
        <v>0</v>
      </c>
      <c r="BF103">
        <f t="shared" si="60"/>
        <v>0</v>
      </c>
      <c r="BG103">
        <f t="shared" si="61"/>
        <v>0</v>
      </c>
      <c r="BH103">
        <f t="shared" si="62"/>
        <v>0</v>
      </c>
      <c r="BI103">
        <f t="shared" si="63"/>
        <v>0</v>
      </c>
      <c r="BJ103">
        <f t="shared" si="64"/>
        <v>0</v>
      </c>
      <c r="BK103">
        <f t="shared" si="65"/>
        <v>0</v>
      </c>
      <c r="BL103">
        <f t="shared" si="66"/>
        <v>0</v>
      </c>
      <c r="BM103">
        <f t="shared" si="67"/>
        <v>0</v>
      </c>
      <c r="BN103">
        <f t="shared" si="68"/>
        <v>0</v>
      </c>
      <c r="BO103">
        <f t="shared" si="69"/>
        <v>0</v>
      </c>
      <c r="BP103">
        <f t="shared" si="48"/>
        <v>0</v>
      </c>
      <c r="BQ103">
        <f t="shared" si="49"/>
        <v>0</v>
      </c>
    </row>
    <row r="104" spans="26:69" x14ac:dyDescent="0.25">
      <c r="Z104" s="5" t="s">
        <v>78</v>
      </c>
      <c r="AA104" s="7">
        <f t="shared" si="8"/>
        <v>0</v>
      </c>
      <c r="AB104" s="7">
        <f t="shared" si="9"/>
        <v>0</v>
      </c>
      <c r="AC104" s="7">
        <f t="shared" si="10"/>
        <v>0</v>
      </c>
      <c r="AD104" s="7">
        <f t="shared" si="11"/>
        <v>0</v>
      </c>
      <c r="AE104" s="7">
        <f t="shared" si="12"/>
        <v>0</v>
      </c>
      <c r="AF104" s="7">
        <f t="shared" si="13"/>
        <v>0</v>
      </c>
      <c r="AG104" s="7">
        <f t="shared" si="14"/>
        <v>0</v>
      </c>
      <c r="AH104" s="7">
        <f t="shared" si="15"/>
        <v>0</v>
      </c>
      <c r="AI104" s="7">
        <f t="shared" si="16"/>
        <v>0</v>
      </c>
      <c r="AJ104" s="7">
        <f t="shared" si="17"/>
        <v>0</v>
      </c>
      <c r="AK104" s="7">
        <f t="shared" si="18"/>
        <v>0</v>
      </c>
      <c r="AL104" s="7">
        <f t="shared" si="19"/>
        <v>0</v>
      </c>
      <c r="AM104" s="7">
        <f t="shared" si="20"/>
        <v>0</v>
      </c>
      <c r="AN104" s="7">
        <f t="shared" si="21"/>
        <v>0</v>
      </c>
      <c r="AO104" s="7">
        <f t="shared" si="22"/>
        <v>0</v>
      </c>
      <c r="AP104" s="7">
        <f t="shared" si="23"/>
        <v>0</v>
      </c>
      <c r="AQ104" s="7">
        <f t="shared" si="24"/>
        <v>0</v>
      </c>
      <c r="AR104" s="7">
        <f t="shared" si="25"/>
        <v>0</v>
      </c>
      <c r="AS104" s="7">
        <f t="shared" si="26"/>
        <v>0</v>
      </c>
      <c r="AT104" s="7">
        <f t="shared" si="27"/>
        <v>0</v>
      </c>
      <c r="AU104">
        <f t="shared" si="28"/>
        <v>0</v>
      </c>
      <c r="AV104">
        <f t="shared" si="70"/>
        <v>0</v>
      </c>
      <c r="AW104">
        <f t="shared" si="51"/>
        <v>0</v>
      </c>
      <c r="AX104">
        <f t="shared" si="52"/>
        <v>0</v>
      </c>
      <c r="AY104">
        <f t="shared" si="53"/>
        <v>0</v>
      </c>
      <c r="AZ104">
        <f t="shared" si="54"/>
        <v>0</v>
      </c>
      <c r="BA104">
        <f t="shared" si="55"/>
        <v>0</v>
      </c>
      <c r="BB104">
        <f t="shared" si="56"/>
        <v>0</v>
      </c>
      <c r="BC104">
        <f t="shared" si="57"/>
        <v>0</v>
      </c>
      <c r="BD104">
        <f t="shared" si="58"/>
        <v>0</v>
      </c>
      <c r="BE104">
        <f t="shared" si="59"/>
        <v>0</v>
      </c>
      <c r="BF104">
        <f t="shared" si="60"/>
        <v>0</v>
      </c>
      <c r="BG104">
        <f t="shared" si="61"/>
        <v>0</v>
      </c>
      <c r="BH104">
        <f t="shared" si="62"/>
        <v>0</v>
      </c>
      <c r="BI104">
        <f t="shared" si="63"/>
        <v>0</v>
      </c>
      <c r="BJ104">
        <f t="shared" si="64"/>
        <v>0</v>
      </c>
      <c r="BK104">
        <f t="shared" si="65"/>
        <v>0</v>
      </c>
      <c r="BL104">
        <f t="shared" si="66"/>
        <v>0</v>
      </c>
      <c r="BM104">
        <f t="shared" si="67"/>
        <v>0</v>
      </c>
      <c r="BN104">
        <f t="shared" si="68"/>
        <v>0</v>
      </c>
      <c r="BO104">
        <f t="shared" si="69"/>
        <v>0</v>
      </c>
      <c r="BP104">
        <f t="shared" si="48"/>
        <v>0</v>
      </c>
      <c r="BQ104">
        <f t="shared" si="49"/>
        <v>0</v>
      </c>
    </row>
    <row r="105" spans="26:69" x14ac:dyDescent="0.25">
      <c r="Z105" s="5" t="s">
        <v>69</v>
      </c>
      <c r="AA105" s="7">
        <f t="shared" si="8"/>
        <v>0</v>
      </c>
      <c r="AB105" s="7">
        <f t="shared" si="9"/>
        <v>0</v>
      </c>
      <c r="AC105" s="7">
        <f t="shared" si="10"/>
        <v>0</v>
      </c>
      <c r="AD105" s="7">
        <f t="shared" si="11"/>
        <v>0</v>
      </c>
      <c r="AE105" s="7">
        <f t="shared" si="12"/>
        <v>0</v>
      </c>
      <c r="AF105" s="7">
        <f t="shared" si="13"/>
        <v>0</v>
      </c>
      <c r="AG105" s="7">
        <f t="shared" si="14"/>
        <v>0</v>
      </c>
      <c r="AH105" s="7">
        <f t="shared" si="15"/>
        <v>0</v>
      </c>
      <c r="AI105" s="7">
        <f t="shared" si="16"/>
        <v>0</v>
      </c>
      <c r="AJ105" s="7">
        <f t="shared" si="17"/>
        <v>0</v>
      </c>
      <c r="AK105" s="7">
        <f t="shared" si="18"/>
        <v>0</v>
      </c>
      <c r="AL105" s="7">
        <f t="shared" si="19"/>
        <v>0</v>
      </c>
      <c r="AM105" s="7">
        <f t="shared" si="20"/>
        <v>0</v>
      </c>
      <c r="AN105" s="7">
        <f t="shared" si="21"/>
        <v>0</v>
      </c>
      <c r="AO105" s="7">
        <f t="shared" si="22"/>
        <v>0</v>
      </c>
      <c r="AP105" s="7">
        <f t="shared" si="23"/>
        <v>0</v>
      </c>
      <c r="AQ105" s="7">
        <f t="shared" si="24"/>
        <v>0</v>
      </c>
      <c r="AR105" s="7">
        <f t="shared" si="25"/>
        <v>0</v>
      </c>
      <c r="AS105" s="7">
        <f t="shared" si="26"/>
        <v>0</v>
      </c>
      <c r="AT105" s="7">
        <f t="shared" si="27"/>
        <v>0</v>
      </c>
      <c r="AU105">
        <f t="shared" si="28"/>
        <v>0</v>
      </c>
      <c r="AV105">
        <f t="shared" si="70"/>
        <v>0</v>
      </c>
      <c r="AW105">
        <f t="shared" si="51"/>
        <v>0</v>
      </c>
      <c r="AX105">
        <f t="shared" si="52"/>
        <v>0</v>
      </c>
      <c r="AY105">
        <f t="shared" si="53"/>
        <v>0</v>
      </c>
      <c r="AZ105">
        <f t="shared" si="54"/>
        <v>0</v>
      </c>
      <c r="BA105">
        <f t="shared" si="55"/>
        <v>0</v>
      </c>
      <c r="BB105">
        <f t="shared" si="56"/>
        <v>0</v>
      </c>
      <c r="BC105">
        <f t="shared" si="57"/>
        <v>0</v>
      </c>
      <c r="BD105">
        <f t="shared" si="58"/>
        <v>0</v>
      </c>
      <c r="BE105">
        <f t="shared" si="59"/>
        <v>0</v>
      </c>
      <c r="BF105">
        <f t="shared" si="60"/>
        <v>0</v>
      </c>
      <c r="BG105">
        <f t="shared" si="61"/>
        <v>0</v>
      </c>
      <c r="BH105">
        <f t="shared" si="62"/>
        <v>0</v>
      </c>
      <c r="BI105">
        <f t="shared" si="63"/>
        <v>0</v>
      </c>
      <c r="BJ105">
        <f t="shared" si="64"/>
        <v>0</v>
      </c>
      <c r="BK105">
        <f t="shared" si="65"/>
        <v>0</v>
      </c>
      <c r="BL105">
        <f t="shared" si="66"/>
        <v>0</v>
      </c>
      <c r="BM105">
        <f t="shared" si="67"/>
        <v>0</v>
      </c>
      <c r="BN105">
        <f t="shared" si="68"/>
        <v>0</v>
      </c>
      <c r="BO105">
        <f t="shared" si="69"/>
        <v>0</v>
      </c>
      <c r="BP105">
        <f t="shared" si="48"/>
        <v>0</v>
      </c>
      <c r="BQ105">
        <f t="shared" si="49"/>
        <v>0</v>
      </c>
    </row>
    <row r="106" spans="26:69" x14ac:dyDescent="0.25">
      <c r="Z106" s="5" t="s">
        <v>92</v>
      </c>
      <c r="AA106" s="7">
        <f t="shared" si="8"/>
        <v>0</v>
      </c>
      <c r="AB106" s="7">
        <f t="shared" si="9"/>
        <v>0</v>
      </c>
      <c r="AC106" s="7">
        <f t="shared" si="10"/>
        <v>0</v>
      </c>
      <c r="AD106" s="7">
        <f t="shared" si="11"/>
        <v>0</v>
      </c>
      <c r="AE106" s="7">
        <f t="shared" si="12"/>
        <v>0</v>
      </c>
      <c r="AF106" s="7">
        <f t="shared" si="13"/>
        <v>0</v>
      </c>
      <c r="AG106" s="7">
        <f t="shared" si="14"/>
        <v>0</v>
      </c>
      <c r="AH106" s="7">
        <f t="shared" si="15"/>
        <v>0</v>
      </c>
      <c r="AI106" s="7">
        <f t="shared" si="16"/>
        <v>0</v>
      </c>
      <c r="AJ106" s="7">
        <f t="shared" si="17"/>
        <v>0</v>
      </c>
      <c r="AK106" s="7">
        <f t="shared" si="18"/>
        <v>0</v>
      </c>
      <c r="AL106" s="7">
        <f t="shared" si="19"/>
        <v>0</v>
      </c>
      <c r="AM106" s="7">
        <f t="shared" si="20"/>
        <v>0</v>
      </c>
      <c r="AN106" s="7">
        <f t="shared" si="21"/>
        <v>0</v>
      </c>
      <c r="AO106" s="7">
        <f t="shared" si="22"/>
        <v>0</v>
      </c>
      <c r="AP106" s="7">
        <f t="shared" si="23"/>
        <v>0</v>
      </c>
      <c r="AQ106" s="7">
        <f t="shared" si="24"/>
        <v>0</v>
      </c>
      <c r="AR106" s="7">
        <f t="shared" si="25"/>
        <v>0</v>
      </c>
      <c r="AS106" s="7">
        <f t="shared" si="26"/>
        <v>0</v>
      </c>
      <c r="AT106" s="7">
        <f t="shared" si="27"/>
        <v>0</v>
      </c>
      <c r="AU106">
        <f t="shared" si="28"/>
        <v>0</v>
      </c>
      <c r="AV106">
        <f t="shared" si="70"/>
        <v>0</v>
      </c>
      <c r="AW106">
        <f t="shared" si="51"/>
        <v>0</v>
      </c>
      <c r="AX106">
        <f t="shared" si="52"/>
        <v>0</v>
      </c>
      <c r="AY106">
        <f t="shared" si="53"/>
        <v>0</v>
      </c>
      <c r="AZ106">
        <f t="shared" si="54"/>
        <v>0</v>
      </c>
      <c r="BA106">
        <f t="shared" si="55"/>
        <v>0</v>
      </c>
      <c r="BB106">
        <f t="shared" si="56"/>
        <v>0</v>
      </c>
      <c r="BC106">
        <f t="shared" si="57"/>
        <v>0</v>
      </c>
      <c r="BD106">
        <f t="shared" si="58"/>
        <v>0</v>
      </c>
      <c r="BE106">
        <f t="shared" si="59"/>
        <v>0</v>
      </c>
      <c r="BF106">
        <f t="shared" si="60"/>
        <v>0</v>
      </c>
      <c r="BG106">
        <f t="shared" si="61"/>
        <v>0</v>
      </c>
      <c r="BH106">
        <f t="shared" si="62"/>
        <v>0</v>
      </c>
      <c r="BI106">
        <f t="shared" si="63"/>
        <v>0</v>
      </c>
      <c r="BJ106">
        <f t="shared" si="64"/>
        <v>0</v>
      </c>
      <c r="BK106">
        <f t="shared" si="65"/>
        <v>0</v>
      </c>
      <c r="BL106">
        <f t="shared" si="66"/>
        <v>0</v>
      </c>
      <c r="BM106">
        <f t="shared" si="67"/>
        <v>0</v>
      </c>
      <c r="BN106">
        <f t="shared" si="68"/>
        <v>0</v>
      </c>
      <c r="BO106">
        <f t="shared" si="69"/>
        <v>0</v>
      </c>
      <c r="BP106">
        <f t="shared" si="48"/>
        <v>0</v>
      </c>
      <c r="BQ106">
        <f t="shared" si="49"/>
        <v>0</v>
      </c>
    </row>
    <row r="107" spans="26:69" x14ac:dyDescent="0.25">
      <c r="Z107" s="5" t="s">
        <v>116</v>
      </c>
      <c r="AA107" s="7">
        <f t="shared" si="8"/>
        <v>0</v>
      </c>
      <c r="AB107" s="7">
        <f t="shared" si="9"/>
        <v>0</v>
      </c>
      <c r="AC107" s="7">
        <f t="shared" si="10"/>
        <v>0</v>
      </c>
      <c r="AD107" s="7">
        <f t="shared" si="11"/>
        <v>0</v>
      </c>
      <c r="AE107" s="7">
        <f t="shared" si="12"/>
        <v>0</v>
      </c>
      <c r="AF107" s="7">
        <f t="shared" si="13"/>
        <v>0</v>
      </c>
      <c r="AG107" s="7">
        <f t="shared" si="14"/>
        <v>0</v>
      </c>
      <c r="AH107" s="7">
        <f t="shared" si="15"/>
        <v>0</v>
      </c>
      <c r="AI107" s="7">
        <f t="shared" si="16"/>
        <v>0</v>
      </c>
      <c r="AJ107" s="7">
        <f t="shared" si="17"/>
        <v>0</v>
      </c>
      <c r="AK107" s="7">
        <f t="shared" si="18"/>
        <v>0</v>
      </c>
      <c r="AL107" s="7">
        <f t="shared" si="19"/>
        <v>0</v>
      </c>
      <c r="AM107" s="7">
        <f t="shared" si="20"/>
        <v>0</v>
      </c>
      <c r="AN107" s="7">
        <f t="shared" si="21"/>
        <v>0</v>
      </c>
      <c r="AO107" s="7">
        <f t="shared" si="22"/>
        <v>0</v>
      </c>
      <c r="AP107" s="7">
        <f t="shared" si="23"/>
        <v>0</v>
      </c>
      <c r="AQ107" s="7">
        <f t="shared" si="24"/>
        <v>0</v>
      </c>
      <c r="AR107" s="7">
        <f t="shared" si="25"/>
        <v>0</v>
      </c>
      <c r="AS107" s="7">
        <f t="shared" si="26"/>
        <v>0</v>
      </c>
      <c r="AT107" s="7">
        <f t="shared" si="27"/>
        <v>0</v>
      </c>
      <c r="AU107">
        <f t="shared" si="28"/>
        <v>0</v>
      </c>
      <c r="AV107">
        <f t="shared" si="70"/>
        <v>0</v>
      </c>
      <c r="AW107">
        <f t="shared" si="51"/>
        <v>0</v>
      </c>
      <c r="AX107">
        <f t="shared" si="52"/>
        <v>0</v>
      </c>
      <c r="AY107">
        <f t="shared" si="53"/>
        <v>0</v>
      </c>
      <c r="AZ107">
        <f t="shared" si="54"/>
        <v>0</v>
      </c>
      <c r="BA107">
        <f t="shared" si="55"/>
        <v>0</v>
      </c>
      <c r="BB107">
        <f t="shared" si="56"/>
        <v>0</v>
      </c>
      <c r="BC107">
        <f t="shared" si="57"/>
        <v>0</v>
      </c>
      <c r="BD107">
        <f t="shared" si="58"/>
        <v>0</v>
      </c>
      <c r="BE107">
        <f t="shared" si="59"/>
        <v>0</v>
      </c>
      <c r="BF107">
        <f t="shared" si="60"/>
        <v>0</v>
      </c>
      <c r="BG107">
        <f t="shared" si="61"/>
        <v>0</v>
      </c>
      <c r="BH107">
        <f t="shared" si="62"/>
        <v>0</v>
      </c>
      <c r="BI107">
        <f t="shared" si="63"/>
        <v>0</v>
      </c>
      <c r="BJ107">
        <f t="shared" si="64"/>
        <v>0</v>
      </c>
      <c r="BK107">
        <f t="shared" si="65"/>
        <v>0</v>
      </c>
      <c r="BL107">
        <f t="shared" si="66"/>
        <v>0</v>
      </c>
      <c r="BM107">
        <f t="shared" si="67"/>
        <v>0</v>
      </c>
      <c r="BN107">
        <f t="shared" si="68"/>
        <v>0</v>
      </c>
      <c r="BO107">
        <f t="shared" si="69"/>
        <v>0</v>
      </c>
      <c r="BP107">
        <f t="shared" si="48"/>
        <v>0</v>
      </c>
      <c r="BQ107">
        <f t="shared" si="49"/>
        <v>0</v>
      </c>
    </row>
    <row r="108" spans="26:69" x14ac:dyDescent="0.25">
      <c r="Z108" s="5" t="s">
        <v>35</v>
      </c>
      <c r="AA108" s="7">
        <f t="shared" si="8"/>
        <v>0</v>
      </c>
      <c r="AB108" s="7">
        <f t="shared" si="9"/>
        <v>0</v>
      </c>
      <c r="AC108" s="7">
        <f t="shared" si="10"/>
        <v>0</v>
      </c>
      <c r="AD108" s="7">
        <f t="shared" si="11"/>
        <v>0</v>
      </c>
      <c r="AE108" s="7">
        <f t="shared" si="12"/>
        <v>0</v>
      </c>
      <c r="AF108" s="7">
        <f t="shared" si="13"/>
        <v>0</v>
      </c>
      <c r="AG108" s="7">
        <f t="shared" si="14"/>
        <v>0</v>
      </c>
      <c r="AH108" s="7">
        <f t="shared" si="15"/>
        <v>0</v>
      </c>
      <c r="AI108" s="7">
        <f t="shared" si="16"/>
        <v>0</v>
      </c>
      <c r="AJ108" s="7">
        <f t="shared" si="17"/>
        <v>0</v>
      </c>
      <c r="AK108" s="7">
        <f t="shared" si="18"/>
        <v>0</v>
      </c>
      <c r="AL108" s="7">
        <f t="shared" si="19"/>
        <v>0</v>
      </c>
      <c r="AM108" s="7">
        <f t="shared" si="20"/>
        <v>0</v>
      </c>
      <c r="AN108" s="7">
        <f t="shared" si="21"/>
        <v>0</v>
      </c>
      <c r="AO108" s="7">
        <f t="shared" si="22"/>
        <v>0</v>
      </c>
      <c r="AP108" s="7">
        <f t="shared" si="23"/>
        <v>0</v>
      </c>
      <c r="AQ108" s="7">
        <f t="shared" si="24"/>
        <v>0</v>
      </c>
      <c r="AR108" s="7">
        <f t="shared" si="25"/>
        <v>0</v>
      </c>
      <c r="AS108" s="7">
        <f t="shared" si="26"/>
        <v>0</v>
      </c>
      <c r="AT108" s="7">
        <f t="shared" si="27"/>
        <v>0</v>
      </c>
      <c r="AU108">
        <f t="shared" si="28"/>
        <v>0</v>
      </c>
      <c r="AV108">
        <f t="shared" si="70"/>
        <v>0</v>
      </c>
      <c r="AW108">
        <f t="shared" si="51"/>
        <v>0</v>
      </c>
      <c r="AX108">
        <f t="shared" si="52"/>
        <v>0</v>
      </c>
      <c r="AY108">
        <f t="shared" si="53"/>
        <v>0</v>
      </c>
      <c r="AZ108">
        <f t="shared" si="54"/>
        <v>0</v>
      </c>
      <c r="BA108">
        <f t="shared" si="55"/>
        <v>0</v>
      </c>
      <c r="BB108">
        <f t="shared" si="56"/>
        <v>0</v>
      </c>
      <c r="BC108">
        <f t="shared" si="57"/>
        <v>0</v>
      </c>
      <c r="BD108">
        <f t="shared" si="58"/>
        <v>0</v>
      </c>
      <c r="BE108">
        <f t="shared" si="59"/>
        <v>0</v>
      </c>
      <c r="BF108">
        <f t="shared" si="60"/>
        <v>0</v>
      </c>
      <c r="BG108">
        <f t="shared" si="61"/>
        <v>0</v>
      </c>
      <c r="BH108">
        <f t="shared" si="62"/>
        <v>0</v>
      </c>
      <c r="BI108">
        <f t="shared" si="63"/>
        <v>0</v>
      </c>
      <c r="BJ108">
        <f t="shared" si="64"/>
        <v>0</v>
      </c>
      <c r="BK108">
        <f t="shared" si="65"/>
        <v>0</v>
      </c>
      <c r="BL108">
        <f t="shared" si="66"/>
        <v>0</v>
      </c>
      <c r="BM108">
        <f t="shared" si="67"/>
        <v>0</v>
      </c>
      <c r="BN108">
        <f t="shared" si="68"/>
        <v>0</v>
      </c>
      <c r="BO108">
        <f t="shared" si="69"/>
        <v>0</v>
      </c>
      <c r="BP108">
        <f t="shared" si="48"/>
        <v>0</v>
      </c>
      <c r="BQ108">
        <f t="shared" si="49"/>
        <v>0</v>
      </c>
    </row>
    <row r="109" spans="26:69" x14ac:dyDescent="0.25">
      <c r="Z109" s="5" t="s">
        <v>31</v>
      </c>
      <c r="AA109" s="7">
        <f t="shared" si="8"/>
        <v>0</v>
      </c>
      <c r="AB109" s="7">
        <f t="shared" si="9"/>
        <v>0</v>
      </c>
      <c r="AC109" s="7">
        <f t="shared" si="10"/>
        <v>0</v>
      </c>
      <c r="AD109" s="7">
        <f t="shared" si="11"/>
        <v>0</v>
      </c>
      <c r="AE109" s="7">
        <f t="shared" si="12"/>
        <v>0</v>
      </c>
      <c r="AF109" s="7">
        <f t="shared" si="13"/>
        <v>0</v>
      </c>
      <c r="AG109" s="7">
        <f t="shared" si="14"/>
        <v>0</v>
      </c>
      <c r="AH109" s="7">
        <f t="shared" si="15"/>
        <v>0</v>
      </c>
      <c r="AI109" s="7">
        <f t="shared" si="16"/>
        <v>0</v>
      </c>
      <c r="AJ109" s="7">
        <f t="shared" si="17"/>
        <v>0</v>
      </c>
      <c r="AK109" s="7">
        <f t="shared" si="18"/>
        <v>0</v>
      </c>
      <c r="AL109" s="7">
        <f t="shared" si="19"/>
        <v>0</v>
      </c>
      <c r="AM109" s="7">
        <f t="shared" si="20"/>
        <v>0</v>
      </c>
      <c r="AN109" s="7">
        <f t="shared" si="21"/>
        <v>0</v>
      </c>
      <c r="AO109" s="7">
        <f t="shared" si="22"/>
        <v>0</v>
      </c>
      <c r="AP109" s="7">
        <f t="shared" si="23"/>
        <v>0</v>
      </c>
      <c r="AQ109" s="7">
        <f t="shared" si="24"/>
        <v>0</v>
      </c>
      <c r="AR109" s="7">
        <f t="shared" si="25"/>
        <v>0</v>
      </c>
      <c r="AS109" s="7">
        <f t="shared" si="26"/>
        <v>0</v>
      </c>
      <c r="AT109" s="7">
        <f t="shared" si="27"/>
        <v>0</v>
      </c>
      <c r="AU109">
        <f t="shared" si="28"/>
        <v>0</v>
      </c>
      <c r="AV109">
        <f t="shared" si="70"/>
        <v>0</v>
      </c>
      <c r="AW109">
        <f t="shared" si="51"/>
        <v>0</v>
      </c>
      <c r="AX109">
        <f t="shared" si="52"/>
        <v>0</v>
      </c>
      <c r="AY109">
        <f t="shared" si="53"/>
        <v>0</v>
      </c>
      <c r="AZ109">
        <f t="shared" si="54"/>
        <v>0</v>
      </c>
      <c r="BA109">
        <f t="shared" si="55"/>
        <v>0</v>
      </c>
      <c r="BB109">
        <f t="shared" si="56"/>
        <v>0</v>
      </c>
      <c r="BC109">
        <f t="shared" si="57"/>
        <v>0</v>
      </c>
      <c r="BD109">
        <f t="shared" si="58"/>
        <v>0</v>
      </c>
      <c r="BE109">
        <f t="shared" si="59"/>
        <v>0</v>
      </c>
      <c r="BF109">
        <f t="shared" si="60"/>
        <v>0</v>
      </c>
      <c r="BG109">
        <f t="shared" si="61"/>
        <v>0</v>
      </c>
      <c r="BH109">
        <f t="shared" si="62"/>
        <v>0</v>
      </c>
      <c r="BI109">
        <f t="shared" si="63"/>
        <v>0</v>
      </c>
      <c r="BJ109">
        <f t="shared" si="64"/>
        <v>0</v>
      </c>
      <c r="BK109">
        <f t="shared" si="65"/>
        <v>0</v>
      </c>
      <c r="BL109">
        <f t="shared" si="66"/>
        <v>0</v>
      </c>
      <c r="BM109">
        <f t="shared" si="67"/>
        <v>0</v>
      </c>
      <c r="BN109">
        <f t="shared" si="68"/>
        <v>0</v>
      </c>
      <c r="BO109">
        <f t="shared" si="69"/>
        <v>0</v>
      </c>
      <c r="BP109">
        <f t="shared" si="48"/>
        <v>0</v>
      </c>
      <c r="BQ109">
        <f t="shared" si="49"/>
        <v>0</v>
      </c>
    </row>
    <row r="110" spans="26:69" x14ac:dyDescent="0.25">
      <c r="Z110" s="5" t="s">
        <v>28</v>
      </c>
      <c r="AA110" s="7">
        <f t="shared" si="8"/>
        <v>0</v>
      </c>
      <c r="AB110" s="7">
        <f t="shared" si="9"/>
        <v>0</v>
      </c>
      <c r="AC110" s="7">
        <f t="shared" si="10"/>
        <v>0</v>
      </c>
      <c r="AD110" s="7">
        <f t="shared" si="11"/>
        <v>0</v>
      </c>
      <c r="AE110" s="7">
        <f t="shared" si="12"/>
        <v>0</v>
      </c>
      <c r="AF110" s="7">
        <f t="shared" si="13"/>
        <v>0</v>
      </c>
      <c r="AG110" s="7">
        <f t="shared" si="14"/>
        <v>0</v>
      </c>
      <c r="AH110" s="7">
        <f t="shared" si="15"/>
        <v>0</v>
      </c>
      <c r="AI110" s="7">
        <f t="shared" si="16"/>
        <v>0</v>
      </c>
      <c r="AJ110" s="7">
        <f t="shared" si="17"/>
        <v>0</v>
      </c>
      <c r="AK110" s="7">
        <f t="shared" si="18"/>
        <v>0</v>
      </c>
      <c r="AL110" s="7">
        <f t="shared" si="19"/>
        <v>0</v>
      </c>
      <c r="AM110" s="7">
        <f t="shared" si="20"/>
        <v>0</v>
      </c>
      <c r="AN110" s="7">
        <f t="shared" si="21"/>
        <v>0</v>
      </c>
      <c r="AO110" s="7">
        <f t="shared" si="22"/>
        <v>0</v>
      </c>
      <c r="AP110" s="7">
        <f t="shared" si="23"/>
        <v>0</v>
      </c>
      <c r="AQ110" s="7">
        <f t="shared" si="24"/>
        <v>0</v>
      </c>
      <c r="AR110" s="7">
        <f t="shared" si="25"/>
        <v>0</v>
      </c>
      <c r="AS110" s="7">
        <f t="shared" si="26"/>
        <v>0</v>
      </c>
      <c r="AT110" s="7">
        <f t="shared" si="27"/>
        <v>0</v>
      </c>
      <c r="AU110">
        <f t="shared" si="28"/>
        <v>0</v>
      </c>
      <c r="AV110">
        <f t="shared" si="70"/>
        <v>0</v>
      </c>
      <c r="AW110">
        <f t="shared" si="51"/>
        <v>0</v>
      </c>
      <c r="AX110">
        <f t="shared" si="52"/>
        <v>0</v>
      </c>
      <c r="AY110">
        <f t="shared" si="53"/>
        <v>0</v>
      </c>
      <c r="AZ110">
        <f t="shared" si="54"/>
        <v>0</v>
      </c>
      <c r="BA110">
        <f t="shared" si="55"/>
        <v>0</v>
      </c>
      <c r="BB110">
        <f t="shared" si="56"/>
        <v>0</v>
      </c>
      <c r="BC110">
        <f t="shared" si="57"/>
        <v>0</v>
      </c>
      <c r="BD110">
        <f t="shared" si="58"/>
        <v>0</v>
      </c>
      <c r="BE110">
        <f t="shared" si="59"/>
        <v>0</v>
      </c>
      <c r="BF110">
        <f t="shared" si="60"/>
        <v>0</v>
      </c>
      <c r="BG110">
        <f t="shared" si="61"/>
        <v>0</v>
      </c>
      <c r="BH110">
        <f t="shared" si="62"/>
        <v>0</v>
      </c>
      <c r="BI110">
        <f t="shared" si="63"/>
        <v>0</v>
      </c>
      <c r="BJ110">
        <f t="shared" si="64"/>
        <v>0</v>
      </c>
      <c r="BK110">
        <f t="shared" si="65"/>
        <v>0</v>
      </c>
      <c r="BL110">
        <f t="shared" si="66"/>
        <v>0</v>
      </c>
      <c r="BM110">
        <f t="shared" si="67"/>
        <v>0</v>
      </c>
      <c r="BN110">
        <f t="shared" si="68"/>
        <v>0</v>
      </c>
      <c r="BO110">
        <f t="shared" si="69"/>
        <v>0</v>
      </c>
      <c r="BP110">
        <f t="shared" si="48"/>
        <v>0</v>
      </c>
      <c r="BQ110">
        <f t="shared" si="49"/>
        <v>0</v>
      </c>
    </row>
    <row r="111" spans="26:69" x14ac:dyDescent="0.25">
      <c r="Z111" s="5" t="s">
        <v>119</v>
      </c>
      <c r="AA111" s="7">
        <f t="shared" si="8"/>
        <v>0</v>
      </c>
      <c r="AB111" s="7">
        <f t="shared" si="9"/>
        <v>0</v>
      </c>
      <c r="AC111" s="7">
        <f t="shared" si="10"/>
        <v>0</v>
      </c>
      <c r="AD111" s="7">
        <f t="shared" si="11"/>
        <v>0</v>
      </c>
      <c r="AE111" s="7">
        <f t="shared" si="12"/>
        <v>0</v>
      </c>
      <c r="AF111" s="7">
        <f t="shared" si="13"/>
        <v>0</v>
      </c>
      <c r="AG111" s="7">
        <f t="shared" si="14"/>
        <v>0</v>
      </c>
      <c r="AH111" s="7">
        <f t="shared" si="15"/>
        <v>0</v>
      </c>
      <c r="AI111" s="7">
        <f t="shared" si="16"/>
        <v>0</v>
      </c>
      <c r="AJ111" s="7">
        <f t="shared" si="17"/>
        <v>0</v>
      </c>
      <c r="AK111" s="7">
        <f t="shared" si="18"/>
        <v>0</v>
      </c>
      <c r="AL111" s="7">
        <f t="shared" si="19"/>
        <v>0</v>
      </c>
      <c r="AM111" s="7">
        <f t="shared" si="20"/>
        <v>0</v>
      </c>
      <c r="AN111" s="7">
        <f t="shared" si="21"/>
        <v>0</v>
      </c>
      <c r="AO111" s="7">
        <f t="shared" si="22"/>
        <v>0</v>
      </c>
      <c r="AP111" s="7">
        <f t="shared" si="23"/>
        <v>0</v>
      </c>
      <c r="AQ111" s="7">
        <f t="shared" si="24"/>
        <v>0</v>
      </c>
      <c r="AR111" s="7">
        <f t="shared" si="25"/>
        <v>0</v>
      </c>
      <c r="AS111" s="7">
        <f t="shared" si="26"/>
        <v>0</v>
      </c>
      <c r="AT111" s="7">
        <f t="shared" si="27"/>
        <v>0</v>
      </c>
      <c r="AU111">
        <f t="shared" si="28"/>
        <v>0</v>
      </c>
      <c r="AV111">
        <f t="shared" si="70"/>
        <v>0</v>
      </c>
      <c r="AW111">
        <f t="shared" si="51"/>
        <v>0</v>
      </c>
      <c r="AX111">
        <f t="shared" si="52"/>
        <v>0</v>
      </c>
      <c r="AY111">
        <f t="shared" si="53"/>
        <v>0</v>
      </c>
      <c r="AZ111">
        <f t="shared" si="54"/>
        <v>0</v>
      </c>
      <c r="BA111">
        <f t="shared" si="55"/>
        <v>0</v>
      </c>
      <c r="BB111">
        <f t="shared" si="56"/>
        <v>0</v>
      </c>
      <c r="BC111">
        <f t="shared" si="57"/>
        <v>0</v>
      </c>
      <c r="BD111">
        <f t="shared" si="58"/>
        <v>0</v>
      </c>
      <c r="BE111">
        <f t="shared" si="59"/>
        <v>0</v>
      </c>
      <c r="BF111">
        <f t="shared" si="60"/>
        <v>0</v>
      </c>
      <c r="BG111">
        <f t="shared" si="61"/>
        <v>0</v>
      </c>
      <c r="BH111">
        <f t="shared" si="62"/>
        <v>0</v>
      </c>
      <c r="BI111">
        <f t="shared" si="63"/>
        <v>0</v>
      </c>
      <c r="BJ111">
        <f t="shared" si="64"/>
        <v>0</v>
      </c>
      <c r="BK111">
        <f t="shared" si="65"/>
        <v>0</v>
      </c>
      <c r="BL111">
        <f t="shared" si="66"/>
        <v>0</v>
      </c>
      <c r="BM111">
        <f t="shared" si="67"/>
        <v>0</v>
      </c>
      <c r="BN111">
        <f t="shared" si="68"/>
        <v>0</v>
      </c>
      <c r="BO111">
        <f t="shared" si="69"/>
        <v>0</v>
      </c>
      <c r="BP111">
        <f t="shared" si="48"/>
        <v>0</v>
      </c>
      <c r="BQ111">
        <f t="shared" si="49"/>
        <v>0</v>
      </c>
    </row>
    <row r="112" spans="26:69" x14ac:dyDescent="0.25">
      <c r="Z112" s="5" t="s">
        <v>84</v>
      </c>
      <c r="AA112" s="7">
        <f t="shared" si="8"/>
        <v>0</v>
      </c>
      <c r="AB112" s="7">
        <f t="shared" si="9"/>
        <v>0</v>
      </c>
      <c r="AC112" s="7">
        <f t="shared" si="10"/>
        <v>0</v>
      </c>
      <c r="AD112" s="7">
        <f t="shared" si="11"/>
        <v>0</v>
      </c>
      <c r="AE112" s="7">
        <f t="shared" si="12"/>
        <v>0</v>
      </c>
      <c r="AF112" s="7">
        <f t="shared" si="13"/>
        <v>0</v>
      </c>
      <c r="AG112" s="7">
        <f t="shared" si="14"/>
        <v>0</v>
      </c>
      <c r="AH112" s="7">
        <f t="shared" si="15"/>
        <v>0</v>
      </c>
      <c r="AI112" s="7">
        <f t="shared" si="16"/>
        <v>0</v>
      </c>
      <c r="AJ112" s="7">
        <f t="shared" si="17"/>
        <v>0</v>
      </c>
      <c r="AK112" s="7">
        <f t="shared" si="18"/>
        <v>0</v>
      </c>
      <c r="AL112" s="7">
        <f t="shared" si="19"/>
        <v>0</v>
      </c>
      <c r="AM112" s="7">
        <f t="shared" si="20"/>
        <v>0</v>
      </c>
      <c r="AN112" s="7">
        <f t="shared" si="21"/>
        <v>0</v>
      </c>
      <c r="AO112" s="7">
        <f t="shared" si="22"/>
        <v>0</v>
      </c>
      <c r="AP112" s="7">
        <f t="shared" si="23"/>
        <v>0</v>
      </c>
      <c r="AQ112" s="7">
        <f t="shared" si="24"/>
        <v>0</v>
      </c>
      <c r="AR112" s="7">
        <f t="shared" si="25"/>
        <v>0</v>
      </c>
      <c r="AS112" s="7">
        <f t="shared" si="26"/>
        <v>0</v>
      </c>
      <c r="AT112" s="7">
        <f t="shared" si="27"/>
        <v>0</v>
      </c>
      <c r="AU112">
        <f t="shared" si="28"/>
        <v>0</v>
      </c>
      <c r="AV112">
        <f t="shared" si="70"/>
        <v>0</v>
      </c>
      <c r="AW112">
        <f t="shared" si="51"/>
        <v>0</v>
      </c>
      <c r="AX112">
        <f t="shared" si="52"/>
        <v>0</v>
      </c>
      <c r="AY112">
        <f t="shared" si="53"/>
        <v>0</v>
      </c>
      <c r="AZ112">
        <f t="shared" si="54"/>
        <v>0</v>
      </c>
      <c r="BA112">
        <f t="shared" si="55"/>
        <v>0</v>
      </c>
      <c r="BB112">
        <f t="shared" si="56"/>
        <v>0</v>
      </c>
      <c r="BC112">
        <f t="shared" si="57"/>
        <v>0</v>
      </c>
      <c r="BD112">
        <f t="shared" si="58"/>
        <v>0</v>
      </c>
      <c r="BE112">
        <f t="shared" si="59"/>
        <v>0</v>
      </c>
      <c r="BF112">
        <f t="shared" si="60"/>
        <v>0</v>
      </c>
      <c r="BG112">
        <f t="shared" si="61"/>
        <v>0</v>
      </c>
      <c r="BH112">
        <f t="shared" si="62"/>
        <v>0</v>
      </c>
      <c r="BI112">
        <f t="shared" si="63"/>
        <v>0</v>
      </c>
      <c r="BJ112">
        <f t="shared" si="64"/>
        <v>0</v>
      </c>
      <c r="BK112">
        <f t="shared" si="65"/>
        <v>0</v>
      </c>
      <c r="BL112">
        <f t="shared" si="66"/>
        <v>0</v>
      </c>
      <c r="BM112">
        <f t="shared" si="67"/>
        <v>0</v>
      </c>
      <c r="BN112">
        <f t="shared" si="68"/>
        <v>0</v>
      </c>
      <c r="BO112">
        <f t="shared" si="69"/>
        <v>0</v>
      </c>
      <c r="BP112">
        <f t="shared" si="48"/>
        <v>0</v>
      </c>
      <c r="BQ112">
        <f t="shared" si="49"/>
        <v>0</v>
      </c>
    </row>
    <row r="113" spans="26:69" x14ac:dyDescent="0.25">
      <c r="Z113" s="5" t="s">
        <v>24</v>
      </c>
      <c r="AA113" s="7">
        <f t="shared" si="8"/>
        <v>0</v>
      </c>
      <c r="AB113" s="7">
        <f t="shared" si="9"/>
        <v>0</v>
      </c>
      <c r="AC113" s="7">
        <f t="shared" si="10"/>
        <v>0</v>
      </c>
      <c r="AD113" s="7">
        <f t="shared" si="11"/>
        <v>0</v>
      </c>
      <c r="AE113" s="7">
        <f t="shared" si="12"/>
        <v>0</v>
      </c>
      <c r="AF113" s="7">
        <f t="shared" si="13"/>
        <v>0</v>
      </c>
      <c r="AG113" s="7">
        <f t="shared" si="14"/>
        <v>0</v>
      </c>
      <c r="AH113" s="7">
        <f t="shared" si="15"/>
        <v>0</v>
      </c>
      <c r="AI113" s="7">
        <f t="shared" si="16"/>
        <v>0</v>
      </c>
      <c r="AJ113" s="7">
        <f t="shared" si="17"/>
        <v>0</v>
      </c>
      <c r="AK113" s="7">
        <f t="shared" si="18"/>
        <v>0</v>
      </c>
      <c r="AL113" s="7">
        <f t="shared" si="19"/>
        <v>0</v>
      </c>
      <c r="AM113" s="7">
        <f t="shared" si="20"/>
        <v>0</v>
      </c>
      <c r="AN113" s="7">
        <f t="shared" si="21"/>
        <v>0</v>
      </c>
      <c r="AO113" s="7">
        <f t="shared" si="22"/>
        <v>0</v>
      </c>
      <c r="AP113" s="7">
        <f t="shared" si="23"/>
        <v>0</v>
      </c>
      <c r="AQ113" s="7">
        <f t="shared" si="24"/>
        <v>0</v>
      </c>
      <c r="AR113" s="7">
        <f t="shared" si="25"/>
        <v>0</v>
      </c>
      <c r="AS113" s="7">
        <f t="shared" si="26"/>
        <v>0</v>
      </c>
      <c r="AT113" s="7">
        <f t="shared" si="27"/>
        <v>0</v>
      </c>
      <c r="AU113">
        <f t="shared" si="28"/>
        <v>0</v>
      </c>
      <c r="AV113">
        <f t="shared" si="70"/>
        <v>0</v>
      </c>
      <c r="AW113">
        <f t="shared" si="51"/>
        <v>0</v>
      </c>
      <c r="AX113">
        <f t="shared" si="52"/>
        <v>0</v>
      </c>
      <c r="AY113">
        <f t="shared" si="53"/>
        <v>0</v>
      </c>
      <c r="AZ113">
        <f t="shared" si="54"/>
        <v>0</v>
      </c>
      <c r="BA113">
        <f t="shared" si="55"/>
        <v>0</v>
      </c>
      <c r="BB113">
        <f t="shared" si="56"/>
        <v>0</v>
      </c>
      <c r="BC113">
        <f t="shared" si="57"/>
        <v>0</v>
      </c>
      <c r="BD113">
        <f t="shared" si="58"/>
        <v>0</v>
      </c>
      <c r="BE113">
        <f t="shared" si="59"/>
        <v>0</v>
      </c>
      <c r="BF113">
        <f t="shared" si="60"/>
        <v>0</v>
      </c>
      <c r="BG113">
        <f t="shared" si="61"/>
        <v>0</v>
      </c>
      <c r="BH113">
        <f t="shared" si="62"/>
        <v>0</v>
      </c>
      <c r="BI113">
        <f t="shared" si="63"/>
        <v>0</v>
      </c>
      <c r="BJ113">
        <f t="shared" si="64"/>
        <v>0</v>
      </c>
      <c r="BK113">
        <f t="shared" si="65"/>
        <v>0</v>
      </c>
      <c r="BL113">
        <f t="shared" si="66"/>
        <v>0</v>
      </c>
      <c r="BM113">
        <f t="shared" si="67"/>
        <v>0</v>
      </c>
      <c r="BN113">
        <f t="shared" si="68"/>
        <v>0</v>
      </c>
      <c r="BO113">
        <f t="shared" si="69"/>
        <v>0</v>
      </c>
      <c r="BP113">
        <f t="shared" si="48"/>
        <v>0</v>
      </c>
      <c r="BQ113">
        <f t="shared" si="49"/>
        <v>0</v>
      </c>
    </row>
    <row r="114" spans="26:69" x14ac:dyDescent="0.25">
      <c r="Z114" s="5" t="s">
        <v>58</v>
      </c>
      <c r="AA114" s="7">
        <f t="shared" si="8"/>
        <v>0</v>
      </c>
      <c r="AB114" s="7">
        <f t="shared" si="9"/>
        <v>0</v>
      </c>
      <c r="AC114" s="7">
        <f t="shared" si="10"/>
        <v>0</v>
      </c>
      <c r="AD114" s="7">
        <f t="shared" si="11"/>
        <v>0</v>
      </c>
      <c r="AE114" s="7">
        <f t="shared" si="12"/>
        <v>0</v>
      </c>
      <c r="AF114" s="7">
        <f t="shared" si="13"/>
        <v>0</v>
      </c>
      <c r="AG114" s="7">
        <f t="shared" si="14"/>
        <v>0</v>
      </c>
      <c r="AH114" s="7">
        <f t="shared" si="15"/>
        <v>0</v>
      </c>
      <c r="AI114" s="7">
        <f t="shared" si="16"/>
        <v>0</v>
      </c>
      <c r="AJ114" s="7">
        <f t="shared" si="17"/>
        <v>0</v>
      </c>
      <c r="AK114" s="7">
        <f t="shared" si="18"/>
        <v>0</v>
      </c>
      <c r="AL114" s="7">
        <f t="shared" si="19"/>
        <v>0</v>
      </c>
      <c r="AM114" s="7">
        <f t="shared" si="20"/>
        <v>0</v>
      </c>
      <c r="AN114" s="7">
        <f t="shared" si="21"/>
        <v>0</v>
      </c>
      <c r="AO114" s="7">
        <f t="shared" si="22"/>
        <v>0</v>
      </c>
      <c r="AP114" s="7">
        <f t="shared" si="23"/>
        <v>0</v>
      </c>
      <c r="AQ114" s="7">
        <f t="shared" si="24"/>
        <v>0</v>
      </c>
      <c r="AR114" s="7">
        <f t="shared" si="25"/>
        <v>0</v>
      </c>
      <c r="AS114" s="7">
        <f t="shared" si="26"/>
        <v>0</v>
      </c>
      <c r="AT114" s="7">
        <f t="shared" si="27"/>
        <v>0</v>
      </c>
      <c r="AU114">
        <f t="shared" si="28"/>
        <v>0</v>
      </c>
      <c r="AV114">
        <f t="shared" si="70"/>
        <v>0</v>
      </c>
      <c r="AW114">
        <f t="shared" si="51"/>
        <v>0</v>
      </c>
      <c r="AX114">
        <f t="shared" si="52"/>
        <v>0</v>
      </c>
      <c r="AY114">
        <f t="shared" si="53"/>
        <v>0</v>
      </c>
      <c r="AZ114">
        <f t="shared" si="54"/>
        <v>0</v>
      </c>
      <c r="BA114">
        <f t="shared" si="55"/>
        <v>0</v>
      </c>
      <c r="BB114">
        <f t="shared" si="56"/>
        <v>0</v>
      </c>
      <c r="BC114">
        <f t="shared" si="57"/>
        <v>0</v>
      </c>
      <c r="BD114">
        <f t="shared" si="58"/>
        <v>0</v>
      </c>
      <c r="BE114">
        <f t="shared" si="59"/>
        <v>0</v>
      </c>
      <c r="BF114">
        <f t="shared" si="60"/>
        <v>0</v>
      </c>
      <c r="BG114">
        <f t="shared" si="61"/>
        <v>0</v>
      </c>
      <c r="BH114">
        <f t="shared" si="62"/>
        <v>0</v>
      </c>
      <c r="BI114">
        <f t="shared" si="63"/>
        <v>0</v>
      </c>
      <c r="BJ114">
        <f t="shared" si="64"/>
        <v>0</v>
      </c>
      <c r="BK114">
        <f t="shared" si="65"/>
        <v>0</v>
      </c>
      <c r="BL114">
        <f t="shared" si="66"/>
        <v>0</v>
      </c>
      <c r="BM114">
        <f t="shared" si="67"/>
        <v>0</v>
      </c>
      <c r="BN114">
        <f t="shared" si="68"/>
        <v>0</v>
      </c>
      <c r="BO114">
        <f t="shared" si="69"/>
        <v>0</v>
      </c>
      <c r="BP114">
        <f t="shared" si="48"/>
        <v>0</v>
      </c>
      <c r="BQ114">
        <f t="shared" si="49"/>
        <v>0</v>
      </c>
    </row>
    <row r="115" spans="26:69" x14ac:dyDescent="0.25">
      <c r="Z115" s="5" t="s">
        <v>51</v>
      </c>
      <c r="AA115" s="7">
        <f t="shared" si="8"/>
        <v>0</v>
      </c>
      <c r="AB115" s="7">
        <f t="shared" si="9"/>
        <v>0</v>
      </c>
      <c r="AC115" s="7">
        <f t="shared" si="10"/>
        <v>0</v>
      </c>
      <c r="AD115" s="7">
        <f t="shared" si="11"/>
        <v>0</v>
      </c>
      <c r="AE115" s="7">
        <f t="shared" si="12"/>
        <v>0</v>
      </c>
      <c r="AF115" s="7">
        <f t="shared" si="13"/>
        <v>0</v>
      </c>
      <c r="AG115" s="7">
        <f t="shared" si="14"/>
        <v>0</v>
      </c>
      <c r="AH115" s="7">
        <f t="shared" si="15"/>
        <v>0</v>
      </c>
      <c r="AI115" s="7">
        <f t="shared" si="16"/>
        <v>0</v>
      </c>
      <c r="AJ115" s="7">
        <f t="shared" si="17"/>
        <v>0</v>
      </c>
      <c r="AK115" s="7">
        <f t="shared" si="18"/>
        <v>0</v>
      </c>
      <c r="AL115" s="7">
        <f t="shared" si="19"/>
        <v>0</v>
      </c>
      <c r="AM115" s="7">
        <f t="shared" si="20"/>
        <v>0</v>
      </c>
      <c r="AN115" s="7">
        <f t="shared" si="21"/>
        <v>0</v>
      </c>
      <c r="AO115" s="7">
        <f t="shared" si="22"/>
        <v>0</v>
      </c>
      <c r="AP115" s="7">
        <f t="shared" si="23"/>
        <v>0</v>
      </c>
      <c r="AQ115" s="7">
        <f t="shared" si="24"/>
        <v>0</v>
      </c>
      <c r="AR115" s="7">
        <f t="shared" si="25"/>
        <v>0</v>
      </c>
      <c r="AS115" s="7">
        <f t="shared" si="26"/>
        <v>0</v>
      </c>
      <c r="AT115" s="7">
        <f t="shared" si="27"/>
        <v>0</v>
      </c>
      <c r="AU115">
        <f t="shared" si="28"/>
        <v>0</v>
      </c>
      <c r="AV115">
        <f t="shared" si="70"/>
        <v>0</v>
      </c>
      <c r="AW115">
        <f t="shared" si="51"/>
        <v>0</v>
      </c>
      <c r="AX115">
        <f t="shared" si="52"/>
        <v>0</v>
      </c>
      <c r="AY115">
        <f t="shared" si="53"/>
        <v>0</v>
      </c>
      <c r="AZ115">
        <f t="shared" si="54"/>
        <v>0</v>
      </c>
      <c r="BA115">
        <f t="shared" si="55"/>
        <v>0</v>
      </c>
      <c r="BB115">
        <f t="shared" si="56"/>
        <v>0</v>
      </c>
      <c r="BC115">
        <f t="shared" si="57"/>
        <v>0</v>
      </c>
      <c r="BD115">
        <f t="shared" si="58"/>
        <v>0</v>
      </c>
      <c r="BE115">
        <f t="shared" si="59"/>
        <v>0</v>
      </c>
      <c r="BF115">
        <f t="shared" si="60"/>
        <v>0</v>
      </c>
      <c r="BG115">
        <f t="shared" si="61"/>
        <v>0</v>
      </c>
      <c r="BH115">
        <f t="shared" si="62"/>
        <v>0</v>
      </c>
      <c r="BI115">
        <f t="shared" si="63"/>
        <v>0</v>
      </c>
      <c r="BJ115">
        <f t="shared" si="64"/>
        <v>0</v>
      </c>
      <c r="BK115">
        <f t="shared" si="65"/>
        <v>0</v>
      </c>
      <c r="BL115">
        <f t="shared" si="66"/>
        <v>0</v>
      </c>
      <c r="BM115">
        <f t="shared" si="67"/>
        <v>0</v>
      </c>
      <c r="BN115">
        <f t="shared" si="68"/>
        <v>0</v>
      </c>
      <c r="BO115">
        <f t="shared" si="69"/>
        <v>0</v>
      </c>
      <c r="BP115">
        <f t="shared" si="48"/>
        <v>0</v>
      </c>
      <c r="BQ115">
        <f t="shared" si="49"/>
        <v>0</v>
      </c>
    </row>
    <row r="116" spans="26:69" x14ac:dyDescent="0.25">
      <c r="Z116" s="5" t="s">
        <v>16</v>
      </c>
      <c r="AA116" s="7">
        <f t="shared" si="8"/>
        <v>0</v>
      </c>
      <c r="AB116" s="7">
        <f t="shared" si="9"/>
        <v>0</v>
      </c>
      <c r="AC116" s="7">
        <f t="shared" si="10"/>
        <v>0</v>
      </c>
      <c r="AD116" s="7">
        <f t="shared" si="11"/>
        <v>0</v>
      </c>
      <c r="AE116" s="7">
        <f t="shared" si="12"/>
        <v>0</v>
      </c>
      <c r="AF116" s="7">
        <f t="shared" si="13"/>
        <v>0</v>
      </c>
      <c r="AG116" s="7">
        <f t="shared" si="14"/>
        <v>0</v>
      </c>
      <c r="AH116" s="7">
        <f t="shared" si="15"/>
        <v>0</v>
      </c>
      <c r="AI116" s="7">
        <f t="shared" si="16"/>
        <v>0</v>
      </c>
      <c r="AJ116" s="7">
        <f t="shared" si="17"/>
        <v>0</v>
      </c>
      <c r="AK116" s="7">
        <f t="shared" si="18"/>
        <v>0</v>
      </c>
      <c r="AL116" s="7">
        <f t="shared" si="19"/>
        <v>0</v>
      </c>
      <c r="AM116" s="7">
        <f t="shared" si="20"/>
        <v>0</v>
      </c>
      <c r="AN116" s="7">
        <f t="shared" si="21"/>
        <v>0</v>
      </c>
      <c r="AO116" s="7">
        <f t="shared" si="22"/>
        <v>0</v>
      </c>
      <c r="AP116" s="7">
        <f t="shared" si="23"/>
        <v>0</v>
      </c>
      <c r="AQ116" s="7">
        <f t="shared" si="24"/>
        <v>0</v>
      </c>
      <c r="AR116" s="7">
        <f t="shared" si="25"/>
        <v>0</v>
      </c>
      <c r="AS116" s="7">
        <f t="shared" si="26"/>
        <v>0</v>
      </c>
      <c r="AT116" s="7">
        <f t="shared" si="27"/>
        <v>0</v>
      </c>
      <c r="AU116">
        <f t="shared" si="28"/>
        <v>0</v>
      </c>
      <c r="AV116">
        <f t="shared" si="70"/>
        <v>0</v>
      </c>
      <c r="AW116">
        <f t="shared" si="51"/>
        <v>0</v>
      </c>
      <c r="AX116">
        <f t="shared" si="52"/>
        <v>0</v>
      </c>
      <c r="AY116">
        <f t="shared" si="53"/>
        <v>0</v>
      </c>
      <c r="AZ116">
        <f t="shared" si="54"/>
        <v>0</v>
      </c>
      <c r="BA116">
        <f t="shared" si="55"/>
        <v>0</v>
      </c>
      <c r="BB116">
        <f t="shared" si="56"/>
        <v>0</v>
      </c>
      <c r="BC116">
        <f t="shared" si="57"/>
        <v>0</v>
      </c>
      <c r="BD116">
        <f t="shared" si="58"/>
        <v>0</v>
      </c>
      <c r="BE116">
        <f t="shared" si="59"/>
        <v>0</v>
      </c>
      <c r="BF116">
        <f t="shared" si="60"/>
        <v>0</v>
      </c>
      <c r="BG116">
        <f t="shared" si="61"/>
        <v>0</v>
      </c>
      <c r="BH116">
        <f t="shared" si="62"/>
        <v>0</v>
      </c>
      <c r="BI116">
        <f t="shared" si="63"/>
        <v>0</v>
      </c>
      <c r="BJ116">
        <f t="shared" si="64"/>
        <v>0</v>
      </c>
      <c r="BK116">
        <f t="shared" si="65"/>
        <v>0</v>
      </c>
      <c r="BL116">
        <f t="shared" si="66"/>
        <v>0</v>
      </c>
      <c r="BM116">
        <f t="shared" si="67"/>
        <v>0</v>
      </c>
      <c r="BN116">
        <f t="shared" si="68"/>
        <v>0</v>
      </c>
      <c r="BO116">
        <f t="shared" si="69"/>
        <v>0</v>
      </c>
      <c r="BP116">
        <f t="shared" si="48"/>
        <v>0</v>
      </c>
      <c r="BQ116">
        <f t="shared" si="49"/>
        <v>0</v>
      </c>
    </row>
    <row r="117" spans="26:69" x14ac:dyDescent="0.25">
      <c r="Z117" s="5" t="s">
        <v>74</v>
      </c>
      <c r="AA117" s="7">
        <f t="shared" si="8"/>
        <v>0</v>
      </c>
      <c r="AB117" s="7">
        <f t="shared" si="9"/>
        <v>0</v>
      </c>
      <c r="AC117" s="7">
        <f t="shared" si="10"/>
        <v>0</v>
      </c>
      <c r="AD117" s="7">
        <f t="shared" si="11"/>
        <v>0</v>
      </c>
      <c r="AE117" s="7">
        <f t="shared" si="12"/>
        <v>0</v>
      </c>
      <c r="AF117" s="7">
        <f t="shared" si="13"/>
        <v>0</v>
      </c>
      <c r="AG117" s="7">
        <f t="shared" si="14"/>
        <v>0</v>
      </c>
      <c r="AH117" s="7">
        <f t="shared" si="15"/>
        <v>0</v>
      </c>
      <c r="AI117" s="7">
        <f t="shared" si="16"/>
        <v>0</v>
      </c>
      <c r="AJ117" s="7">
        <f t="shared" si="17"/>
        <v>0</v>
      </c>
      <c r="AK117" s="7">
        <f t="shared" si="18"/>
        <v>0</v>
      </c>
      <c r="AL117" s="7">
        <f t="shared" si="19"/>
        <v>0</v>
      </c>
      <c r="AM117" s="7">
        <f t="shared" si="20"/>
        <v>0</v>
      </c>
      <c r="AN117" s="7">
        <f t="shared" si="21"/>
        <v>0</v>
      </c>
      <c r="AO117" s="7">
        <f t="shared" si="22"/>
        <v>0</v>
      </c>
      <c r="AP117" s="7">
        <f t="shared" si="23"/>
        <v>0</v>
      </c>
      <c r="AQ117" s="7">
        <f t="shared" si="24"/>
        <v>0</v>
      </c>
      <c r="AR117" s="7">
        <f t="shared" si="25"/>
        <v>0</v>
      </c>
      <c r="AS117" s="7">
        <f t="shared" si="26"/>
        <v>0</v>
      </c>
      <c r="AT117" s="7">
        <f t="shared" si="27"/>
        <v>0</v>
      </c>
      <c r="AU117">
        <f t="shared" si="28"/>
        <v>0</v>
      </c>
      <c r="AV117">
        <f t="shared" si="70"/>
        <v>0</v>
      </c>
      <c r="AW117">
        <f t="shared" si="51"/>
        <v>0</v>
      </c>
      <c r="AX117">
        <f t="shared" si="52"/>
        <v>0</v>
      </c>
      <c r="AY117">
        <f t="shared" si="53"/>
        <v>0</v>
      </c>
      <c r="AZ117">
        <f t="shared" si="54"/>
        <v>0</v>
      </c>
      <c r="BA117">
        <f t="shared" si="55"/>
        <v>0</v>
      </c>
      <c r="BB117">
        <f t="shared" si="56"/>
        <v>0</v>
      </c>
      <c r="BC117">
        <f t="shared" si="57"/>
        <v>0</v>
      </c>
      <c r="BD117">
        <f t="shared" si="58"/>
        <v>0</v>
      </c>
      <c r="BE117">
        <f t="shared" si="59"/>
        <v>0</v>
      </c>
      <c r="BF117">
        <f t="shared" si="60"/>
        <v>0</v>
      </c>
      <c r="BG117">
        <f t="shared" si="61"/>
        <v>0</v>
      </c>
      <c r="BH117">
        <f t="shared" si="62"/>
        <v>0</v>
      </c>
      <c r="BI117">
        <f t="shared" si="63"/>
        <v>0</v>
      </c>
      <c r="BJ117">
        <f t="shared" si="64"/>
        <v>0</v>
      </c>
      <c r="BK117">
        <f t="shared" si="65"/>
        <v>0</v>
      </c>
      <c r="BL117">
        <f t="shared" si="66"/>
        <v>0</v>
      </c>
      <c r="BM117">
        <f t="shared" si="67"/>
        <v>0</v>
      </c>
      <c r="BN117">
        <f t="shared" si="68"/>
        <v>0</v>
      </c>
      <c r="BO117">
        <f t="shared" si="69"/>
        <v>0</v>
      </c>
      <c r="BP117">
        <f t="shared" si="48"/>
        <v>0</v>
      </c>
      <c r="BQ117">
        <f t="shared" si="49"/>
        <v>0</v>
      </c>
    </row>
    <row r="118" spans="26:69" x14ac:dyDescent="0.25">
      <c r="Z118" s="5" t="s">
        <v>118</v>
      </c>
      <c r="AA118" s="7">
        <f t="shared" si="8"/>
        <v>0</v>
      </c>
      <c r="AB118" s="7">
        <f t="shared" si="9"/>
        <v>0</v>
      </c>
      <c r="AC118" s="7">
        <f t="shared" si="10"/>
        <v>0</v>
      </c>
      <c r="AD118" s="7">
        <f t="shared" si="11"/>
        <v>0</v>
      </c>
      <c r="AE118" s="7">
        <f t="shared" si="12"/>
        <v>0</v>
      </c>
      <c r="AF118" s="7">
        <f t="shared" si="13"/>
        <v>0</v>
      </c>
      <c r="AG118" s="7">
        <f t="shared" si="14"/>
        <v>0</v>
      </c>
      <c r="AH118" s="7">
        <f t="shared" si="15"/>
        <v>0</v>
      </c>
      <c r="AI118" s="7">
        <f t="shared" si="16"/>
        <v>0</v>
      </c>
      <c r="AJ118" s="7">
        <f t="shared" si="17"/>
        <v>0</v>
      </c>
      <c r="AK118" s="7">
        <f t="shared" si="18"/>
        <v>0</v>
      </c>
      <c r="AL118" s="7">
        <f t="shared" si="19"/>
        <v>0</v>
      </c>
      <c r="AM118" s="7">
        <f t="shared" si="20"/>
        <v>0</v>
      </c>
      <c r="AN118" s="7">
        <f t="shared" si="21"/>
        <v>0</v>
      </c>
      <c r="AO118" s="7">
        <f t="shared" si="22"/>
        <v>0</v>
      </c>
      <c r="AP118" s="7">
        <f t="shared" si="23"/>
        <v>0</v>
      </c>
      <c r="AQ118" s="7">
        <f t="shared" si="24"/>
        <v>0</v>
      </c>
      <c r="AR118" s="7">
        <f t="shared" si="25"/>
        <v>0</v>
      </c>
      <c r="AS118" s="7">
        <f t="shared" si="26"/>
        <v>0</v>
      </c>
      <c r="AT118" s="7">
        <f t="shared" si="27"/>
        <v>0</v>
      </c>
      <c r="AU118">
        <f t="shared" si="28"/>
        <v>0</v>
      </c>
      <c r="AV118">
        <f t="shared" si="70"/>
        <v>0</v>
      </c>
      <c r="AW118">
        <f t="shared" si="51"/>
        <v>0</v>
      </c>
      <c r="AX118">
        <f t="shared" si="52"/>
        <v>0</v>
      </c>
      <c r="AY118">
        <f t="shared" si="53"/>
        <v>0</v>
      </c>
      <c r="AZ118">
        <f t="shared" si="54"/>
        <v>0</v>
      </c>
      <c r="BA118">
        <f t="shared" si="55"/>
        <v>0</v>
      </c>
      <c r="BB118">
        <f t="shared" si="56"/>
        <v>0</v>
      </c>
      <c r="BC118">
        <f t="shared" si="57"/>
        <v>0</v>
      </c>
      <c r="BD118">
        <f t="shared" si="58"/>
        <v>0</v>
      </c>
      <c r="BE118">
        <f t="shared" si="59"/>
        <v>0</v>
      </c>
      <c r="BF118">
        <f t="shared" si="60"/>
        <v>0</v>
      </c>
      <c r="BG118">
        <f t="shared" si="61"/>
        <v>0</v>
      </c>
      <c r="BH118">
        <f t="shared" si="62"/>
        <v>0</v>
      </c>
      <c r="BI118">
        <f t="shared" si="63"/>
        <v>0</v>
      </c>
      <c r="BJ118">
        <f t="shared" si="64"/>
        <v>0</v>
      </c>
      <c r="BK118">
        <f t="shared" si="65"/>
        <v>0</v>
      </c>
      <c r="BL118">
        <f t="shared" si="66"/>
        <v>0</v>
      </c>
      <c r="BM118">
        <f t="shared" si="67"/>
        <v>0</v>
      </c>
      <c r="BN118">
        <f t="shared" si="68"/>
        <v>0</v>
      </c>
      <c r="BO118">
        <f t="shared" si="69"/>
        <v>0</v>
      </c>
      <c r="BP118">
        <f t="shared" si="48"/>
        <v>0</v>
      </c>
      <c r="BQ118">
        <f t="shared" si="49"/>
        <v>0</v>
      </c>
    </row>
    <row r="119" spans="26:69" x14ac:dyDescent="0.25">
      <c r="Z119" s="5" t="s">
        <v>107</v>
      </c>
      <c r="AA119" s="7">
        <f t="shared" si="8"/>
        <v>0</v>
      </c>
      <c r="AB119" s="7">
        <f t="shared" si="9"/>
        <v>0</v>
      </c>
      <c r="AC119" s="7">
        <f t="shared" si="10"/>
        <v>0</v>
      </c>
      <c r="AD119" s="7">
        <f t="shared" si="11"/>
        <v>0</v>
      </c>
      <c r="AE119" s="7">
        <f t="shared" si="12"/>
        <v>0</v>
      </c>
      <c r="AF119" s="7">
        <f t="shared" si="13"/>
        <v>0</v>
      </c>
      <c r="AG119" s="7">
        <f t="shared" si="14"/>
        <v>0</v>
      </c>
      <c r="AH119" s="7">
        <f t="shared" si="15"/>
        <v>0</v>
      </c>
      <c r="AI119" s="7">
        <f t="shared" si="16"/>
        <v>0</v>
      </c>
      <c r="AJ119" s="7">
        <f t="shared" si="17"/>
        <v>0</v>
      </c>
      <c r="AK119" s="7">
        <f t="shared" si="18"/>
        <v>0</v>
      </c>
      <c r="AL119" s="7">
        <f t="shared" si="19"/>
        <v>0</v>
      </c>
      <c r="AM119" s="7">
        <f t="shared" si="20"/>
        <v>0</v>
      </c>
      <c r="AN119" s="7">
        <f t="shared" si="21"/>
        <v>0</v>
      </c>
      <c r="AO119" s="7">
        <f t="shared" si="22"/>
        <v>0</v>
      </c>
      <c r="AP119" s="7">
        <f t="shared" si="23"/>
        <v>0</v>
      </c>
      <c r="AQ119" s="7">
        <f t="shared" si="24"/>
        <v>0</v>
      </c>
      <c r="AR119" s="7">
        <f t="shared" si="25"/>
        <v>0</v>
      </c>
      <c r="AS119" s="7">
        <f t="shared" si="26"/>
        <v>0</v>
      </c>
      <c r="AT119" s="7">
        <f t="shared" si="27"/>
        <v>0</v>
      </c>
      <c r="AU119">
        <f t="shared" si="28"/>
        <v>0</v>
      </c>
      <c r="AV119">
        <f t="shared" si="70"/>
        <v>0</v>
      </c>
      <c r="AW119">
        <f t="shared" si="51"/>
        <v>0</v>
      </c>
      <c r="AX119">
        <f t="shared" si="52"/>
        <v>0</v>
      </c>
      <c r="AY119">
        <f t="shared" si="53"/>
        <v>0</v>
      </c>
      <c r="AZ119">
        <f t="shared" si="54"/>
        <v>0</v>
      </c>
      <c r="BA119">
        <f t="shared" si="55"/>
        <v>0</v>
      </c>
      <c r="BB119">
        <f t="shared" si="56"/>
        <v>0</v>
      </c>
      <c r="BC119">
        <f t="shared" si="57"/>
        <v>0</v>
      </c>
      <c r="BD119">
        <f t="shared" si="58"/>
        <v>0</v>
      </c>
      <c r="BE119">
        <f t="shared" si="59"/>
        <v>0</v>
      </c>
      <c r="BF119">
        <f t="shared" si="60"/>
        <v>0</v>
      </c>
      <c r="BG119">
        <f t="shared" si="61"/>
        <v>0</v>
      </c>
      <c r="BH119">
        <f t="shared" si="62"/>
        <v>0</v>
      </c>
      <c r="BI119">
        <f t="shared" si="63"/>
        <v>0</v>
      </c>
      <c r="BJ119">
        <f t="shared" si="64"/>
        <v>0</v>
      </c>
      <c r="BK119">
        <f t="shared" si="65"/>
        <v>0</v>
      </c>
      <c r="BL119">
        <f t="shared" si="66"/>
        <v>0</v>
      </c>
      <c r="BM119">
        <f t="shared" si="67"/>
        <v>0</v>
      </c>
      <c r="BN119">
        <f t="shared" si="68"/>
        <v>0</v>
      </c>
      <c r="BO119">
        <f t="shared" si="69"/>
        <v>0</v>
      </c>
      <c r="BP119">
        <f t="shared" si="48"/>
        <v>0</v>
      </c>
      <c r="BQ119">
        <f t="shared" si="49"/>
        <v>0</v>
      </c>
    </row>
    <row r="120" spans="26:69" x14ac:dyDescent="0.25">
      <c r="Z120" s="5" t="s">
        <v>83</v>
      </c>
      <c r="AA120" s="7">
        <f t="shared" si="8"/>
        <v>0</v>
      </c>
      <c r="AB120" s="7">
        <f t="shared" si="9"/>
        <v>0</v>
      </c>
      <c r="AC120" s="7">
        <f t="shared" si="10"/>
        <v>0</v>
      </c>
      <c r="AD120" s="7">
        <f t="shared" si="11"/>
        <v>0</v>
      </c>
      <c r="AE120" s="7">
        <f t="shared" si="12"/>
        <v>0</v>
      </c>
      <c r="AF120" s="7">
        <f t="shared" si="13"/>
        <v>0</v>
      </c>
      <c r="AG120" s="7">
        <f t="shared" si="14"/>
        <v>0</v>
      </c>
      <c r="AH120" s="7">
        <f t="shared" si="15"/>
        <v>0</v>
      </c>
      <c r="AI120" s="7">
        <f t="shared" si="16"/>
        <v>0</v>
      </c>
      <c r="AJ120" s="7">
        <f t="shared" si="17"/>
        <v>0</v>
      </c>
      <c r="AK120" s="7">
        <f t="shared" si="18"/>
        <v>0</v>
      </c>
      <c r="AL120" s="7">
        <f t="shared" si="19"/>
        <v>0</v>
      </c>
      <c r="AM120" s="7">
        <f t="shared" si="20"/>
        <v>0</v>
      </c>
      <c r="AN120" s="7">
        <f t="shared" si="21"/>
        <v>0</v>
      </c>
      <c r="AO120" s="7">
        <f t="shared" si="22"/>
        <v>0</v>
      </c>
      <c r="AP120" s="7">
        <f t="shared" si="23"/>
        <v>0</v>
      </c>
      <c r="AQ120" s="7">
        <f t="shared" si="24"/>
        <v>0</v>
      </c>
      <c r="AR120" s="7">
        <f t="shared" si="25"/>
        <v>0</v>
      </c>
      <c r="AS120" s="7">
        <f t="shared" si="26"/>
        <v>0</v>
      </c>
      <c r="AT120" s="7">
        <f t="shared" si="27"/>
        <v>0</v>
      </c>
      <c r="AU120">
        <f t="shared" si="28"/>
        <v>0</v>
      </c>
      <c r="AV120">
        <f t="shared" si="70"/>
        <v>0</v>
      </c>
      <c r="AW120">
        <f t="shared" si="51"/>
        <v>0</v>
      </c>
      <c r="AX120">
        <f t="shared" si="52"/>
        <v>0</v>
      </c>
      <c r="AY120">
        <f t="shared" si="53"/>
        <v>0</v>
      </c>
      <c r="AZ120">
        <f t="shared" si="54"/>
        <v>0</v>
      </c>
      <c r="BA120">
        <f t="shared" si="55"/>
        <v>0</v>
      </c>
      <c r="BB120">
        <f t="shared" si="56"/>
        <v>0</v>
      </c>
      <c r="BC120">
        <f t="shared" si="57"/>
        <v>0</v>
      </c>
      <c r="BD120">
        <f t="shared" si="58"/>
        <v>0</v>
      </c>
      <c r="BE120">
        <f t="shared" si="59"/>
        <v>0</v>
      </c>
      <c r="BF120">
        <f t="shared" si="60"/>
        <v>0</v>
      </c>
      <c r="BG120">
        <f t="shared" si="61"/>
        <v>0</v>
      </c>
      <c r="BH120">
        <f t="shared" si="62"/>
        <v>0</v>
      </c>
      <c r="BI120">
        <f t="shared" si="63"/>
        <v>0</v>
      </c>
      <c r="BJ120">
        <f t="shared" si="64"/>
        <v>0</v>
      </c>
      <c r="BK120">
        <f t="shared" si="65"/>
        <v>0</v>
      </c>
      <c r="BL120">
        <f t="shared" si="66"/>
        <v>0</v>
      </c>
      <c r="BM120">
        <f t="shared" si="67"/>
        <v>0</v>
      </c>
      <c r="BN120">
        <f t="shared" si="68"/>
        <v>0</v>
      </c>
      <c r="BO120">
        <f t="shared" si="69"/>
        <v>0</v>
      </c>
      <c r="BP120">
        <f t="shared" si="48"/>
        <v>0</v>
      </c>
      <c r="BQ120">
        <f t="shared" si="49"/>
        <v>0</v>
      </c>
    </row>
    <row r="121" spans="26:69" x14ac:dyDescent="0.25">
      <c r="Z121" s="5" t="s">
        <v>64</v>
      </c>
      <c r="AA121" s="7">
        <f t="shared" si="8"/>
        <v>0</v>
      </c>
      <c r="AB121" s="7">
        <f t="shared" si="9"/>
        <v>0</v>
      </c>
      <c r="AC121" s="7">
        <f t="shared" si="10"/>
        <v>0</v>
      </c>
      <c r="AD121" s="7">
        <f t="shared" si="11"/>
        <v>0</v>
      </c>
      <c r="AE121" s="7">
        <f t="shared" si="12"/>
        <v>0</v>
      </c>
      <c r="AF121" s="7">
        <f t="shared" si="13"/>
        <v>0</v>
      </c>
      <c r="AG121" s="7">
        <f t="shared" si="14"/>
        <v>0</v>
      </c>
      <c r="AH121" s="7">
        <f t="shared" si="15"/>
        <v>0</v>
      </c>
      <c r="AI121" s="7">
        <f t="shared" si="16"/>
        <v>0</v>
      </c>
      <c r="AJ121" s="7">
        <f t="shared" si="17"/>
        <v>0</v>
      </c>
      <c r="AK121" s="7">
        <f t="shared" si="18"/>
        <v>0</v>
      </c>
      <c r="AL121" s="7">
        <f t="shared" si="19"/>
        <v>0</v>
      </c>
      <c r="AM121" s="7">
        <f t="shared" si="20"/>
        <v>0</v>
      </c>
      <c r="AN121" s="7">
        <f t="shared" si="21"/>
        <v>0</v>
      </c>
      <c r="AO121" s="7">
        <f t="shared" si="22"/>
        <v>0</v>
      </c>
      <c r="AP121" s="7">
        <f t="shared" si="23"/>
        <v>0</v>
      </c>
      <c r="AQ121" s="7">
        <f t="shared" si="24"/>
        <v>0</v>
      </c>
      <c r="AR121" s="7">
        <f t="shared" si="25"/>
        <v>0</v>
      </c>
      <c r="AS121" s="7">
        <f t="shared" si="26"/>
        <v>0</v>
      </c>
      <c r="AT121" s="7">
        <f t="shared" si="27"/>
        <v>0</v>
      </c>
      <c r="AU121">
        <f t="shared" si="28"/>
        <v>0</v>
      </c>
      <c r="AV121">
        <f t="shared" si="70"/>
        <v>0</v>
      </c>
      <c r="AW121">
        <f t="shared" si="51"/>
        <v>0</v>
      </c>
      <c r="AX121">
        <f t="shared" si="52"/>
        <v>0</v>
      </c>
      <c r="AY121">
        <f t="shared" si="53"/>
        <v>0</v>
      </c>
      <c r="AZ121">
        <f t="shared" si="54"/>
        <v>0</v>
      </c>
      <c r="BA121">
        <f t="shared" si="55"/>
        <v>0</v>
      </c>
      <c r="BB121">
        <f t="shared" si="56"/>
        <v>0</v>
      </c>
      <c r="BC121">
        <f t="shared" si="57"/>
        <v>0</v>
      </c>
      <c r="BD121">
        <f t="shared" si="58"/>
        <v>0</v>
      </c>
      <c r="BE121">
        <f t="shared" si="59"/>
        <v>0</v>
      </c>
      <c r="BF121">
        <f t="shared" si="60"/>
        <v>0</v>
      </c>
      <c r="BG121">
        <f t="shared" si="61"/>
        <v>0</v>
      </c>
      <c r="BH121">
        <f t="shared" si="62"/>
        <v>0</v>
      </c>
      <c r="BI121">
        <f t="shared" si="63"/>
        <v>0</v>
      </c>
      <c r="BJ121">
        <f t="shared" si="64"/>
        <v>0</v>
      </c>
      <c r="BK121">
        <f t="shared" si="65"/>
        <v>0</v>
      </c>
      <c r="BL121">
        <f t="shared" si="66"/>
        <v>0</v>
      </c>
      <c r="BM121">
        <f t="shared" si="67"/>
        <v>0</v>
      </c>
      <c r="BN121">
        <f t="shared" si="68"/>
        <v>0</v>
      </c>
      <c r="BO121">
        <f t="shared" si="69"/>
        <v>0</v>
      </c>
      <c r="BP121">
        <f t="shared" si="48"/>
        <v>0</v>
      </c>
      <c r="BQ121">
        <f t="shared" si="49"/>
        <v>0</v>
      </c>
    </row>
    <row r="122" spans="26:69" x14ac:dyDescent="0.25">
      <c r="Z122" s="5" t="s">
        <v>22</v>
      </c>
      <c r="AA122" s="7">
        <f t="shared" si="8"/>
        <v>0</v>
      </c>
      <c r="AB122" s="7">
        <f t="shared" si="9"/>
        <v>0</v>
      </c>
      <c r="AC122" s="7">
        <f t="shared" si="10"/>
        <v>0</v>
      </c>
      <c r="AD122" s="7">
        <f t="shared" si="11"/>
        <v>0</v>
      </c>
      <c r="AE122" s="7">
        <f t="shared" si="12"/>
        <v>0</v>
      </c>
      <c r="AF122" s="7">
        <f t="shared" si="13"/>
        <v>0</v>
      </c>
      <c r="AG122" s="7">
        <f t="shared" si="14"/>
        <v>0</v>
      </c>
      <c r="AH122" s="7">
        <f t="shared" si="15"/>
        <v>0</v>
      </c>
      <c r="AI122" s="7">
        <f t="shared" si="16"/>
        <v>0</v>
      </c>
      <c r="AJ122" s="7">
        <f t="shared" si="17"/>
        <v>0</v>
      </c>
      <c r="AK122" s="7">
        <f t="shared" si="18"/>
        <v>0</v>
      </c>
      <c r="AL122" s="7">
        <f t="shared" si="19"/>
        <v>0</v>
      </c>
      <c r="AM122" s="7">
        <f t="shared" si="20"/>
        <v>0</v>
      </c>
      <c r="AN122" s="7">
        <f t="shared" si="21"/>
        <v>0</v>
      </c>
      <c r="AO122" s="7">
        <f t="shared" si="22"/>
        <v>0</v>
      </c>
      <c r="AP122" s="7">
        <f t="shared" si="23"/>
        <v>0</v>
      </c>
      <c r="AQ122" s="7">
        <f t="shared" si="24"/>
        <v>0</v>
      </c>
      <c r="AR122" s="7">
        <f t="shared" si="25"/>
        <v>0</v>
      </c>
      <c r="AS122" s="7">
        <f t="shared" si="26"/>
        <v>0</v>
      </c>
      <c r="AT122" s="7">
        <f t="shared" si="27"/>
        <v>0</v>
      </c>
      <c r="AU122">
        <f t="shared" si="28"/>
        <v>0</v>
      </c>
      <c r="AV122">
        <f t="shared" si="70"/>
        <v>0</v>
      </c>
      <c r="AW122">
        <f t="shared" si="51"/>
        <v>0</v>
      </c>
      <c r="AX122">
        <f t="shared" si="52"/>
        <v>0</v>
      </c>
      <c r="AY122">
        <f t="shared" si="53"/>
        <v>0</v>
      </c>
      <c r="AZ122">
        <f t="shared" si="54"/>
        <v>0</v>
      </c>
      <c r="BA122">
        <f t="shared" si="55"/>
        <v>0</v>
      </c>
      <c r="BB122">
        <f t="shared" si="56"/>
        <v>0</v>
      </c>
      <c r="BC122">
        <f t="shared" si="57"/>
        <v>0</v>
      </c>
      <c r="BD122">
        <f t="shared" si="58"/>
        <v>0</v>
      </c>
      <c r="BE122">
        <f t="shared" si="59"/>
        <v>0</v>
      </c>
      <c r="BF122">
        <f t="shared" si="60"/>
        <v>0</v>
      </c>
      <c r="BG122">
        <f t="shared" si="61"/>
        <v>0</v>
      </c>
      <c r="BH122">
        <f t="shared" si="62"/>
        <v>0</v>
      </c>
      <c r="BI122">
        <f t="shared" si="63"/>
        <v>0</v>
      </c>
      <c r="BJ122">
        <f t="shared" si="64"/>
        <v>0</v>
      </c>
      <c r="BK122">
        <f t="shared" si="65"/>
        <v>0</v>
      </c>
      <c r="BL122">
        <f t="shared" si="66"/>
        <v>0</v>
      </c>
      <c r="BM122">
        <f t="shared" si="67"/>
        <v>0</v>
      </c>
      <c r="BN122">
        <f t="shared" si="68"/>
        <v>0</v>
      </c>
      <c r="BO122">
        <f t="shared" si="69"/>
        <v>0</v>
      </c>
      <c r="BP122">
        <f t="shared" si="48"/>
        <v>0</v>
      </c>
      <c r="BQ122">
        <f t="shared" si="49"/>
        <v>0</v>
      </c>
    </row>
    <row r="123" spans="26:69" x14ac:dyDescent="0.25">
      <c r="Z123" s="5" t="s">
        <v>47</v>
      </c>
      <c r="AA123" s="7">
        <f t="shared" si="8"/>
        <v>0</v>
      </c>
      <c r="AB123" s="7">
        <f t="shared" si="9"/>
        <v>0</v>
      </c>
      <c r="AC123" s="7">
        <f t="shared" si="10"/>
        <v>0</v>
      </c>
      <c r="AD123" s="7">
        <f t="shared" si="11"/>
        <v>0</v>
      </c>
      <c r="AE123" s="7">
        <f t="shared" si="12"/>
        <v>0</v>
      </c>
      <c r="AF123" s="7">
        <f t="shared" si="13"/>
        <v>0</v>
      </c>
      <c r="AG123" s="7">
        <f t="shared" si="14"/>
        <v>0</v>
      </c>
      <c r="AH123" s="7">
        <f t="shared" si="15"/>
        <v>0</v>
      </c>
      <c r="AI123" s="7">
        <f t="shared" si="16"/>
        <v>0</v>
      </c>
      <c r="AJ123" s="7">
        <f t="shared" si="17"/>
        <v>0</v>
      </c>
      <c r="AK123" s="7">
        <f t="shared" si="18"/>
        <v>0</v>
      </c>
      <c r="AL123" s="7">
        <f t="shared" si="19"/>
        <v>0</v>
      </c>
      <c r="AM123" s="7">
        <f t="shared" si="20"/>
        <v>0</v>
      </c>
      <c r="AN123" s="7">
        <f t="shared" si="21"/>
        <v>0</v>
      </c>
      <c r="AO123" s="7">
        <f t="shared" si="22"/>
        <v>0</v>
      </c>
      <c r="AP123" s="7">
        <f t="shared" si="23"/>
        <v>0</v>
      </c>
      <c r="AQ123" s="7">
        <f t="shared" si="24"/>
        <v>0</v>
      </c>
      <c r="AR123" s="7">
        <f t="shared" si="25"/>
        <v>0</v>
      </c>
      <c r="AS123" s="7">
        <f t="shared" si="26"/>
        <v>0</v>
      </c>
      <c r="AT123" s="7">
        <f t="shared" si="27"/>
        <v>0</v>
      </c>
      <c r="AU123">
        <f t="shared" si="28"/>
        <v>0</v>
      </c>
      <c r="AV123">
        <f t="shared" si="70"/>
        <v>0</v>
      </c>
      <c r="AW123">
        <f t="shared" si="51"/>
        <v>0</v>
      </c>
      <c r="AX123">
        <f t="shared" si="52"/>
        <v>0</v>
      </c>
      <c r="AY123">
        <f t="shared" si="53"/>
        <v>0</v>
      </c>
      <c r="AZ123">
        <f t="shared" si="54"/>
        <v>0</v>
      </c>
      <c r="BA123">
        <f t="shared" si="55"/>
        <v>0</v>
      </c>
      <c r="BB123">
        <f t="shared" si="56"/>
        <v>0</v>
      </c>
      <c r="BC123">
        <f t="shared" si="57"/>
        <v>0</v>
      </c>
      <c r="BD123">
        <f t="shared" si="58"/>
        <v>0</v>
      </c>
      <c r="BE123">
        <f t="shared" si="59"/>
        <v>0</v>
      </c>
      <c r="BF123">
        <f t="shared" si="60"/>
        <v>0</v>
      </c>
      <c r="BG123">
        <f t="shared" si="61"/>
        <v>0</v>
      </c>
      <c r="BH123">
        <f t="shared" si="62"/>
        <v>0</v>
      </c>
      <c r="BI123">
        <f t="shared" si="63"/>
        <v>0</v>
      </c>
      <c r="BJ123">
        <f t="shared" si="64"/>
        <v>0</v>
      </c>
      <c r="BK123">
        <f t="shared" si="65"/>
        <v>0</v>
      </c>
      <c r="BL123">
        <f t="shared" si="66"/>
        <v>0</v>
      </c>
      <c r="BM123">
        <f t="shared" si="67"/>
        <v>0</v>
      </c>
      <c r="BN123">
        <f t="shared" si="68"/>
        <v>0</v>
      </c>
      <c r="BO123">
        <f t="shared" si="69"/>
        <v>0</v>
      </c>
      <c r="BP123">
        <f t="shared" si="48"/>
        <v>0</v>
      </c>
      <c r="BQ123">
        <f t="shared" si="49"/>
        <v>0</v>
      </c>
    </row>
    <row r="124" spans="26:69" x14ac:dyDescent="0.25">
      <c r="Z124" s="5" t="s">
        <v>112</v>
      </c>
      <c r="AA124" s="7">
        <f t="shared" si="8"/>
        <v>0</v>
      </c>
      <c r="AB124" s="7">
        <f t="shared" si="9"/>
        <v>0</v>
      </c>
      <c r="AC124" s="7">
        <f t="shared" si="10"/>
        <v>0</v>
      </c>
      <c r="AD124" s="7">
        <f t="shared" si="11"/>
        <v>0</v>
      </c>
      <c r="AE124" s="7">
        <f t="shared" si="12"/>
        <v>0</v>
      </c>
      <c r="AF124" s="7">
        <f t="shared" si="13"/>
        <v>0</v>
      </c>
      <c r="AG124" s="7">
        <f t="shared" si="14"/>
        <v>0</v>
      </c>
      <c r="AH124" s="7">
        <f t="shared" si="15"/>
        <v>0</v>
      </c>
      <c r="AI124" s="7">
        <f t="shared" si="16"/>
        <v>0</v>
      </c>
      <c r="AJ124" s="7">
        <f t="shared" si="17"/>
        <v>0</v>
      </c>
      <c r="AK124" s="7">
        <f t="shared" si="18"/>
        <v>0</v>
      </c>
      <c r="AL124" s="7">
        <f t="shared" si="19"/>
        <v>0</v>
      </c>
      <c r="AM124" s="7">
        <f t="shared" si="20"/>
        <v>0</v>
      </c>
      <c r="AN124" s="7">
        <f t="shared" si="21"/>
        <v>0</v>
      </c>
      <c r="AO124" s="7">
        <f t="shared" si="22"/>
        <v>0</v>
      </c>
      <c r="AP124" s="7">
        <f t="shared" si="23"/>
        <v>0</v>
      </c>
      <c r="AQ124" s="7">
        <f t="shared" si="24"/>
        <v>0</v>
      </c>
      <c r="AR124" s="7">
        <f t="shared" si="25"/>
        <v>0</v>
      </c>
      <c r="AS124" s="7">
        <f t="shared" si="26"/>
        <v>0</v>
      </c>
      <c r="AT124" s="7">
        <f t="shared" si="27"/>
        <v>0</v>
      </c>
      <c r="AU124">
        <f t="shared" si="28"/>
        <v>0</v>
      </c>
      <c r="AV124">
        <f t="shared" si="70"/>
        <v>0</v>
      </c>
      <c r="AW124">
        <f t="shared" si="51"/>
        <v>0</v>
      </c>
      <c r="AX124">
        <f t="shared" si="52"/>
        <v>0</v>
      </c>
      <c r="AY124">
        <f t="shared" si="53"/>
        <v>0</v>
      </c>
      <c r="AZ124">
        <f t="shared" si="54"/>
        <v>0</v>
      </c>
      <c r="BA124">
        <f t="shared" si="55"/>
        <v>0</v>
      </c>
      <c r="BB124">
        <f t="shared" si="56"/>
        <v>0</v>
      </c>
      <c r="BC124">
        <f t="shared" si="57"/>
        <v>0</v>
      </c>
      <c r="BD124">
        <f t="shared" si="58"/>
        <v>0</v>
      </c>
      <c r="BE124">
        <f t="shared" si="59"/>
        <v>0</v>
      </c>
      <c r="BF124">
        <f t="shared" si="60"/>
        <v>0</v>
      </c>
      <c r="BG124">
        <f t="shared" si="61"/>
        <v>0</v>
      </c>
      <c r="BH124">
        <f t="shared" si="62"/>
        <v>0</v>
      </c>
      <c r="BI124">
        <f t="shared" si="63"/>
        <v>0</v>
      </c>
      <c r="BJ124">
        <f t="shared" si="64"/>
        <v>0</v>
      </c>
      <c r="BK124">
        <f t="shared" si="65"/>
        <v>0</v>
      </c>
      <c r="BL124">
        <f t="shared" si="66"/>
        <v>0</v>
      </c>
      <c r="BM124">
        <f t="shared" si="67"/>
        <v>0</v>
      </c>
      <c r="BN124">
        <f t="shared" si="68"/>
        <v>0</v>
      </c>
      <c r="BO124">
        <f t="shared" si="69"/>
        <v>0</v>
      </c>
      <c r="BP124">
        <f t="shared" si="48"/>
        <v>0</v>
      </c>
      <c r="BQ124">
        <f t="shared" si="49"/>
        <v>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CC7F6-470D-4A63-BD3B-8E12CAE36431}">
  <dimension ref="A1:AV4"/>
  <sheetViews>
    <sheetView zoomScaleNormal="100" workbookViewId="0">
      <selection activeCell="M31" sqref="M31"/>
    </sheetView>
  </sheetViews>
  <sheetFormatPr defaultRowHeight="15" x14ac:dyDescent="0.25"/>
  <cols>
    <col min="1" max="1" width="18.140625" bestFit="1" customWidth="1"/>
    <col min="2" max="2" width="16.28515625" bestFit="1" customWidth="1"/>
    <col min="3" max="6" width="7" bestFit="1" customWidth="1"/>
    <col min="7" max="7" width="11.28515625" bestFit="1" customWidth="1"/>
    <col min="8" max="15" width="7" bestFit="1" customWidth="1"/>
    <col min="16" max="16" width="11.28515625" bestFit="1" customWidth="1"/>
    <col min="17" max="21" width="7" bestFit="1" customWidth="1"/>
    <col min="22" max="22" width="11.28515625" bestFit="1" customWidth="1"/>
    <col min="28" max="28" width="13.42578125" customWidth="1"/>
  </cols>
  <sheetData>
    <row r="1" spans="1:48" x14ac:dyDescent="0.25">
      <c r="A1" s="4" t="s">
        <v>132</v>
      </c>
      <c r="B1" s="4" t="s">
        <v>131</v>
      </c>
    </row>
    <row r="2" spans="1:48" x14ac:dyDescent="0.25">
      <c r="A2" s="4" t="s">
        <v>128</v>
      </c>
      <c r="B2">
        <v>60000</v>
      </c>
      <c r="C2">
        <v>120000</v>
      </c>
      <c r="D2">
        <v>140000</v>
      </c>
      <c r="E2">
        <v>160000</v>
      </c>
      <c r="F2">
        <v>280000</v>
      </c>
      <c r="G2" t="s">
        <v>129</v>
      </c>
      <c r="AB2">
        <v>20000</v>
      </c>
      <c r="AC2">
        <v>40000</v>
      </c>
      <c r="AD2">
        <v>60000</v>
      </c>
      <c r="AE2">
        <v>80000</v>
      </c>
      <c r="AF2">
        <v>100000</v>
      </c>
      <c r="AG2">
        <v>120000</v>
      </c>
      <c r="AH2">
        <v>140000</v>
      </c>
      <c r="AI2">
        <v>160000</v>
      </c>
      <c r="AJ2">
        <v>180000</v>
      </c>
      <c r="AK2">
        <v>200000</v>
      </c>
      <c r="AL2">
        <v>220000</v>
      </c>
      <c r="AM2">
        <v>240000</v>
      </c>
      <c r="AN2">
        <v>260000</v>
      </c>
      <c r="AO2">
        <v>280000</v>
      </c>
      <c r="AP2">
        <v>340000</v>
      </c>
      <c r="AQ2">
        <v>380000</v>
      </c>
      <c r="AR2">
        <v>420000</v>
      </c>
      <c r="AS2">
        <v>440000</v>
      </c>
      <c r="AT2">
        <v>460000</v>
      </c>
      <c r="AU2">
        <v>600000</v>
      </c>
    </row>
    <row r="3" spans="1:48" x14ac:dyDescent="0.25">
      <c r="A3" s="5" t="s">
        <v>31</v>
      </c>
      <c r="B3">
        <v>1</v>
      </c>
      <c r="C3">
        <v>2</v>
      </c>
      <c r="D3">
        <v>1</v>
      </c>
      <c r="E3">
        <v>1</v>
      </c>
      <c r="F3">
        <v>1</v>
      </c>
      <c r="G3">
        <v>6</v>
      </c>
      <c r="AA3" t="str">
        <f>A3</f>
        <v>Lead Data Engineer</v>
      </c>
      <c r="AB3">
        <f>IFERROR(HLOOKUP(AB2,$B$2:$E$3,2,FALSE),0)</f>
        <v>0</v>
      </c>
      <c r="AC3">
        <f>IFERROR(HLOOKUP(AC2,$B$2:$E$3,2,FALSE),0)</f>
        <v>0</v>
      </c>
      <c r="AD3">
        <f t="shared" ref="AD3:AU3" si="0">IFERROR(HLOOKUP(AD2,$B$2:$E$3,2,FALSE),0)</f>
        <v>1</v>
      </c>
      <c r="AE3">
        <f t="shared" si="0"/>
        <v>0</v>
      </c>
      <c r="AF3">
        <f t="shared" si="0"/>
        <v>0</v>
      </c>
      <c r="AG3">
        <f t="shared" si="0"/>
        <v>2</v>
      </c>
      <c r="AH3">
        <f t="shared" si="0"/>
        <v>1</v>
      </c>
      <c r="AI3">
        <f t="shared" si="0"/>
        <v>1</v>
      </c>
      <c r="AJ3">
        <f t="shared" si="0"/>
        <v>0</v>
      </c>
      <c r="AK3">
        <f t="shared" si="0"/>
        <v>0</v>
      </c>
      <c r="AL3">
        <f t="shared" si="0"/>
        <v>0</v>
      </c>
      <c r="AM3">
        <f t="shared" si="0"/>
        <v>0</v>
      </c>
      <c r="AN3">
        <f t="shared" si="0"/>
        <v>0</v>
      </c>
      <c r="AO3">
        <f t="shared" si="0"/>
        <v>0</v>
      </c>
      <c r="AP3">
        <f t="shared" si="0"/>
        <v>0</v>
      </c>
      <c r="AQ3">
        <f t="shared" si="0"/>
        <v>0</v>
      </c>
      <c r="AR3">
        <f t="shared" si="0"/>
        <v>0</v>
      </c>
      <c r="AS3">
        <f t="shared" si="0"/>
        <v>0</v>
      </c>
      <c r="AT3">
        <f t="shared" si="0"/>
        <v>0</v>
      </c>
      <c r="AU3">
        <f t="shared" si="0"/>
        <v>0</v>
      </c>
      <c r="AV3">
        <f>SUM(AB3:AU3)</f>
        <v>5</v>
      </c>
    </row>
    <row r="4" spans="1:48" x14ac:dyDescent="0.25">
      <c r="A4" s="5" t="s">
        <v>129</v>
      </c>
      <c r="B4">
        <v>1</v>
      </c>
      <c r="C4">
        <v>2</v>
      </c>
      <c r="D4">
        <v>1</v>
      </c>
      <c r="E4">
        <v>1</v>
      </c>
      <c r="F4">
        <v>1</v>
      </c>
      <c r="G4">
        <v>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DDA54-AAF6-4CB2-8761-D208D6EE2383}">
  <dimension ref="A1:DE56"/>
  <sheetViews>
    <sheetView topLeftCell="BB1" zoomScale="70" zoomScaleNormal="70" workbookViewId="0">
      <selection activeCell="BV55" sqref="BV55"/>
    </sheetView>
  </sheetViews>
  <sheetFormatPr defaultRowHeight="15" x14ac:dyDescent="0.25"/>
  <cols>
    <col min="1" max="1" width="21.5703125" bestFit="1" customWidth="1"/>
    <col min="2" max="2" width="21.7109375" bestFit="1" customWidth="1"/>
    <col min="3" max="3" width="5" bestFit="1" customWidth="1"/>
    <col min="4" max="6" width="15" bestFit="1" customWidth="1"/>
    <col min="7" max="7" width="5.28515625" bestFit="1" customWidth="1"/>
    <col min="8" max="9" width="4.85546875" bestFit="1" customWidth="1"/>
    <col min="10" max="10" width="5" bestFit="1" customWidth="1"/>
    <col min="11" max="11" width="15" bestFit="1" customWidth="1"/>
    <col min="12" max="12" width="5.28515625" bestFit="1" customWidth="1"/>
    <col min="13" max="13" width="5" bestFit="1" customWidth="1"/>
    <col min="14" max="14" width="3.85546875" bestFit="1" customWidth="1"/>
    <col min="15" max="15" width="4" bestFit="1" customWidth="1"/>
    <col min="16" max="16" width="3.85546875" bestFit="1" customWidth="1"/>
    <col min="17" max="17" width="4.85546875" bestFit="1" customWidth="1"/>
    <col min="18" max="20" width="5.28515625" bestFit="1" customWidth="1"/>
    <col min="21" max="22" width="4.85546875" bestFit="1" customWidth="1"/>
    <col min="23" max="25" width="5" bestFit="1" customWidth="1"/>
    <col min="26" max="26" width="15" bestFit="1" customWidth="1"/>
    <col min="27" max="27" width="4.5703125" bestFit="1" customWidth="1"/>
    <col min="28" max="28" width="4.28515625" bestFit="1" customWidth="1"/>
    <col min="29" max="29" width="4" bestFit="1" customWidth="1"/>
    <col min="30" max="30" width="3.85546875" bestFit="1" customWidth="1"/>
    <col min="31" max="31" width="4.5703125" bestFit="1" customWidth="1"/>
    <col min="32" max="33" width="4.85546875" bestFit="1" customWidth="1"/>
    <col min="34" max="34" width="5.28515625" bestFit="1" customWidth="1"/>
    <col min="35" max="35" width="5" bestFit="1" customWidth="1"/>
    <col min="36" max="38" width="5.28515625" bestFit="1" customWidth="1"/>
    <col min="39" max="40" width="4.85546875" bestFit="1" customWidth="1"/>
    <col min="41" max="41" width="5" bestFit="1" customWidth="1"/>
    <col min="42" max="43" width="4.85546875" bestFit="1" customWidth="1"/>
    <col min="44" max="44" width="5.28515625" bestFit="1" customWidth="1"/>
    <col min="45" max="45" width="5" bestFit="1" customWidth="1"/>
    <col min="46" max="46" width="5.28515625" bestFit="1" customWidth="1"/>
    <col min="47" max="47" width="4" bestFit="1" customWidth="1"/>
    <col min="48" max="48" width="4.85546875" bestFit="1" customWidth="1"/>
    <col min="49" max="49" width="5" bestFit="1" customWidth="1"/>
    <col min="50" max="50" width="6" bestFit="1" customWidth="1"/>
    <col min="51" max="51" width="5" bestFit="1" customWidth="1"/>
    <col min="52" max="52" width="15" bestFit="1" customWidth="1"/>
    <col min="53" max="53" width="3.5703125" bestFit="1" customWidth="1"/>
    <col min="54" max="54" width="8.42578125" bestFit="1" customWidth="1"/>
    <col min="55" max="55" width="5.42578125" bestFit="1" customWidth="1"/>
    <col min="56" max="56" width="3.5703125" bestFit="1" customWidth="1"/>
    <col min="57" max="57" width="12.140625" customWidth="1"/>
    <col min="58" max="58" width="16.85546875" customWidth="1"/>
    <col min="59" max="59" width="18.140625" customWidth="1"/>
    <col min="60" max="60" width="8.28515625" bestFit="1" customWidth="1"/>
    <col min="61" max="61" width="10.7109375" customWidth="1"/>
    <col min="62" max="62" width="8.5703125" bestFit="1" customWidth="1"/>
    <col min="63" max="63" width="5.28515625" bestFit="1" customWidth="1"/>
    <col min="64" max="64" width="8.28515625" bestFit="1" customWidth="1"/>
    <col min="65" max="65" width="5.5703125" bestFit="1" customWidth="1"/>
    <col min="66" max="66" width="3.42578125" bestFit="1" customWidth="1"/>
    <col min="67" max="67" width="8.5703125" bestFit="1" customWidth="1"/>
    <col min="68" max="68" width="4.42578125" bestFit="1" customWidth="1"/>
    <col min="69" max="69" width="7.42578125" bestFit="1" customWidth="1"/>
    <col min="70" max="70" width="4.85546875" bestFit="1" customWidth="1"/>
    <col min="71" max="71" width="3.42578125" bestFit="1" customWidth="1"/>
    <col min="72" max="72" width="3" bestFit="1" customWidth="1"/>
    <col min="73" max="73" width="3.42578125" bestFit="1" customWidth="1"/>
    <col min="74" max="74" width="7.85546875" bestFit="1" customWidth="1"/>
    <col min="75" max="75" width="4.85546875" bestFit="1" customWidth="1"/>
    <col min="76" max="76" width="7.85546875" bestFit="1" customWidth="1"/>
    <col min="77" max="77" width="4.5703125" bestFit="1" customWidth="1"/>
    <col min="78" max="78" width="7.5703125" bestFit="1" customWidth="1"/>
    <col min="79" max="79" width="4.42578125" bestFit="1" customWidth="1"/>
    <col min="80" max="80" width="3" bestFit="1" customWidth="1"/>
    <col min="81" max="81" width="3.42578125" bestFit="1" customWidth="1"/>
    <col min="82" max="82" width="7.42578125" bestFit="1" customWidth="1"/>
    <col min="83" max="83" width="4.5703125" bestFit="1" customWidth="1"/>
    <col min="84" max="84" width="7.5703125" bestFit="1" customWidth="1"/>
    <col min="85" max="85" width="4.7109375" bestFit="1" customWidth="1"/>
    <col min="86" max="86" width="4" bestFit="1" customWidth="1"/>
    <col min="87" max="87" width="7.7109375" bestFit="1" customWidth="1"/>
    <col min="88" max="88" width="5" bestFit="1" customWidth="1"/>
    <col min="89" max="89" width="8" bestFit="1" customWidth="1"/>
    <col min="90" max="90" width="5.140625" bestFit="1" customWidth="1"/>
    <col min="91" max="91" width="8.140625" bestFit="1" customWidth="1"/>
    <col min="92" max="92" width="6" bestFit="1" customWidth="1"/>
    <col min="93" max="93" width="9" bestFit="1" customWidth="1"/>
    <col min="94" max="94" width="5.7109375" bestFit="1" customWidth="1"/>
    <col min="95" max="95" width="8.7109375" bestFit="1" customWidth="1"/>
    <col min="96" max="96" width="5.85546875" bestFit="1" customWidth="1"/>
    <col min="97" max="97" width="8.85546875" bestFit="1" customWidth="1"/>
    <col min="98" max="98" width="5.85546875" bestFit="1" customWidth="1"/>
    <col min="99" max="99" width="8.85546875" bestFit="1" customWidth="1"/>
    <col min="100" max="100" width="5.7109375" bestFit="1" customWidth="1"/>
    <col min="101" max="101" width="8.7109375" bestFit="1" customWidth="1"/>
    <col min="102" max="102" width="5.140625" bestFit="1" customWidth="1"/>
    <col min="103" max="103" width="3.28515625" bestFit="1" customWidth="1"/>
    <col min="104" max="104" width="8.140625" bestFit="1" customWidth="1"/>
    <col min="105" max="105" width="5.28515625" bestFit="1" customWidth="1"/>
    <col min="106" max="106" width="8.28515625" bestFit="1" customWidth="1"/>
    <col min="107" max="107" width="5.28515625" bestFit="1" customWidth="1"/>
    <col min="108" max="108" width="8.28515625" bestFit="1" customWidth="1"/>
    <col min="109" max="109" width="5.140625" bestFit="1" customWidth="1"/>
    <col min="110" max="110" width="3.28515625" bestFit="1" customWidth="1"/>
    <col min="111" max="111" width="3.42578125" bestFit="1" customWidth="1"/>
    <col min="112" max="112" width="8.140625" bestFit="1" customWidth="1"/>
    <col min="113" max="113" width="4.85546875" bestFit="1" customWidth="1"/>
    <col min="114" max="114" width="3" bestFit="1" customWidth="1"/>
    <col min="115" max="115" width="7.85546875" bestFit="1" customWidth="1"/>
    <col min="116" max="116" width="5.140625" bestFit="1" customWidth="1"/>
    <col min="117" max="117" width="8.140625" bestFit="1" customWidth="1"/>
    <col min="118" max="118" width="5" bestFit="1" customWidth="1"/>
    <col min="119" max="119" width="3.140625" bestFit="1" customWidth="1"/>
    <col min="120" max="120" width="3.42578125" bestFit="1" customWidth="1"/>
    <col min="121" max="121" width="8" bestFit="1" customWidth="1"/>
    <col min="122" max="122" width="5.42578125" bestFit="1" customWidth="1"/>
    <col min="123" max="123" width="3.42578125" bestFit="1" customWidth="1"/>
    <col min="124" max="124" width="8.42578125" bestFit="1" customWidth="1"/>
    <col min="125" max="125" width="5" bestFit="1" customWidth="1"/>
    <col min="126" max="126" width="8" bestFit="1" customWidth="1"/>
    <col min="127" max="127" width="5.42578125" bestFit="1" customWidth="1"/>
    <col min="128" max="128" width="3.42578125" bestFit="1" customWidth="1"/>
    <col min="129" max="129" width="8.42578125" bestFit="1" customWidth="1"/>
    <col min="130" max="130" width="5.28515625" bestFit="1" customWidth="1"/>
    <col min="131" max="131" width="3.42578125" bestFit="1" customWidth="1"/>
    <col min="132" max="132" width="8.28515625" bestFit="1" customWidth="1"/>
    <col min="133" max="133" width="4.42578125" bestFit="1" customWidth="1"/>
    <col min="134" max="134" width="7.42578125" bestFit="1" customWidth="1"/>
    <col min="135" max="135" width="5.28515625" bestFit="1" customWidth="1"/>
    <col min="136" max="136" width="8.28515625" bestFit="1" customWidth="1"/>
    <col min="137" max="137" width="5" bestFit="1" customWidth="1"/>
    <col min="138" max="138" width="8" bestFit="1" customWidth="1"/>
    <col min="139" max="139" width="5.5703125" bestFit="1" customWidth="1"/>
    <col min="140" max="140" width="8.5703125" bestFit="1" customWidth="1"/>
    <col min="141" max="141" width="5.28515625" bestFit="1" customWidth="1"/>
    <col min="142" max="142" width="3.140625" bestFit="1" customWidth="1"/>
    <col min="143" max="143" width="4" bestFit="1" customWidth="1"/>
    <col min="144" max="144" width="8.28515625" bestFit="1" customWidth="1"/>
    <col min="145" max="145" width="5.5703125" bestFit="1" customWidth="1"/>
    <col min="146" max="146" width="3.42578125" bestFit="1" customWidth="1"/>
    <col min="147" max="147" width="3.7109375" bestFit="1" customWidth="1"/>
    <col min="148" max="148" width="8.5703125" bestFit="1" customWidth="1"/>
    <col min="149" max="149" width="11.28515625" bestFit="1" customWidth="1"/>
  </cols>
  <sheetData>
    <row r="1" spans="1:107" x14ac:dyDescent="0.25">
      <c r="A1" s="4" t="s">
        <v>0</v>
      </c>
      <c r="B1" t="s">
        <v>130</v>
      </c>
    </row>
    <row r="2" spans="1:107" x14ac:dyDescent="0.25">
      <c r="A2" s="4" t="s">
        <v>5</v>
      </c>
      <c r="B2" t="s">
        <v>130</v>
      </c>
    </row>
    <row r="4" spans="1:107" x14ac:dyDescent="0.25">
      <c r="A4" s="4" t="s">
        <v>132</v>
      </c>
      <c r="B4" s="4" t="s">
        <v>131</v>
      </c>
      <c r="BF4" t="s">
        <v>44</v>
      </c>
      <c r="BG4" s="10" t="s">
        <v>105</v>
      </c>
      <c r="BH4" s="10" t="s">
        <v>54</v>
      </c>
      <c r="BI4" s="10" t="s">
        <v>124</v>
      </c>
      <c r="BJ4" s="10" t="s">
        <v>88</v>
      </c>
      <c r="BK4" s="10" t="s">
        <v>77</v>
      </c>
      <c r="BL4" s="10" t="s">
        <v>52</v>
      </c>
      <c r="BM4" s="10" t="s">
        <v>104</v>
      </c>
      <c r="BN4" s="10" t="s">
        <v>96</v>
      </c>
      <c r="BO4" s="10" t="s">
        <v>41</v>
      </c>
      <c r="BP4" s="10" t="s">
        <v>99</v>
      </c>
      <c r="BQ4" s="10" t="s">
        <v>113</v>
      </c>
      <c r="BR4" s="10" t="s">
        <v>13</v>
      </c>
      <c r="BS4" s="10" t="s">
        <v>60</v>
      </c>
      <c r="BT4" s="10" t="s">
        <v>120</v>
      </c>
      <c r="BU4" s="10" t="s">
        <v>123</v>
      </c>
      <c r="BV4" s="10" t="s">
        <v>57</v>
      </c>
      <c r="BW4" s="10" t="s">
        <v>33</v>
      </c>
      <c r="BX4" s="10" t="s">
        <v>20</v>
      </c>
      <c r="BY4" s="10" t="s">
        <v>42</v>
      </c>
      <c r="BZ4" s="10" t="s">
        <v>23</v>
      </c>
      <c r="CA4" s="10" t="s">
        <v>66</v>
      </c>
      <c r="CB4" s="10" t="s">
        <v>29</v>
      </c>
      <c r="CC4" s="10" t="s">
        <v>126</v>
      </c>
      <c r="CD4" s="10" t="s">
        <v>90</v>
      </c>
      <c r="CE4" s="10" t="s">
        <v>34</v>
      </c>
      <c r="CF4" s="10" t="s">
        <v>85</v>
      </c>
      <c r="CG4" s="10" t="s">
        <v>98</v>
      </c>
      <c r="CH4" s="10" t="s">
        <v>65</v>
      </c>
      <c r="CI4" s="10" t="s">
        <v>17</v>
      </c>
      <c r="CJ4" s="10" t="s">
        <v>101</v>
      </c>
      <c r="CK4" s="10" t="s">
        <v>68</v>
      </c>
      <c r="CL4" s="10" t="s">
        <v>100</v>
      </c>
      <c r="CM4" s="10" t="s">
        <v>93</v>
      </c>
      <c r="CN4" s="10" t="s">
        <v>49</v>
      </c>
      <c r="CO4" s="10" t="s">
        <v>122</v>
      </c>
      <c r="CP4" s="10" t="s">
        <v>55</v>
      </c>
      <c r="CQ4" s="10" t="s">
        <v>48</v>
      </c>
      <c r="CR4" s="10" t="s">
        <v>32</v>
      </c>
      <c r="CS4" s="10" t="s">
        <v>36</v>
      </c>
      <c r="CT4" s="10" t="s">
        <v>38</v>
      </c>
      <c r="CU4" s="10" t="s">
        <v>40</v>
      </c>
      <c r="CV4" s="10" t="s">
        <v>82</v>
      </c>
      <c r="CW4" s="10" t="s">
        <v>63</v>
      </c>
      <c r="CX4" s="10" t="s">
        <v>76</v>
      </c>
      <c r="CY4" s="10" t="s">
        <v>102</v>
      </c>
      <c r="CZ4" s="10" t="s">
        <v>106</v>
      </c>
      <c r="DA4" s="10" t="s">
        <v>89</v>
      </c>
      <c r="DB4" s="10" t="s">
        <v>25</v>
      </c>
      <c r="DC4" s="10" t="s">
        <v>87</v>
      </c>
    </row>
    <row r="5" spans="1:107" x14ac:dyDescent="0.25">
      <c r="A5" s="4" t="s">
        <v>128</v>
      </c>
      <c r="B5" t="s">
        <v>101</v>
      </c>
      <c r="C5" t="s">
        <v>25</v>
      </c>
      <c r="D5" t="s">
        <v>129</v>
      </c>
      <c r="BF5" t="s">
        <v>186</v>
      </c>
      <c r="BG5" t="s">
        <v>138</v>
      </c>
      <c r="BH5" t="s">
        <v>139</v>
      </c>
      <c r="BI5" t="s">
        <v>140</v>
      </c>
      <c r="BJ5" t="s">
        <v>141</v>
      </c>
      <c r="BK5" t="s">
        <v>142</v>
      </c>
      <c r="BL5" t="s">
        <v>143</v>
      </c>
      <c r="BM5" t="s">
        <v>144</v>
      </c>
      <c r="BN5" t="s">
        <v>145</v>
      </c>
      <c r="BO5" t="s">
        <v>146</v>
      </c>
      <c r="BP5" t="s">
        <v>147</v>
      </c>
      <c r="BQ5" t="s">
        <v>148</v>
      </c>
      <c r="BR5" t="s">
        <v>13</v>
      </c>
      <c r="BS5" t="s">
        <v>149</v>
      </c>
      <c r="BT5" t="s">
        <v>150</v>
      </c>
      <c r="BU5" t="s">
        <v>151</v>
      </c>
      <c r="BV5" t="s">
        <v>152</v>
      </c>
      <c r="BW5" t="s">
        <v>153</v>
      </c>
      <c r="BX5" t="s">
        <v>154</v>
      </c>
      <c r="BY5" t="s">
        <v>155</v>
      </c>
      <c r="BZ5" t="s">
        <v>156</v>
      </c>
      <c r="CA5" t="s">
        <v>157</v>
      </c>
      <c r="CB5" t="s">
        <v>158</v>
      </c>
      <c r="CC5" t="s">
        <v>159</v>
      </c>
      <c r="CD5" t="s">
        <v>160</v>
      </c>
      <c r="CE5" t="s">
        <v>161</v>
      </c>
      <c r="CF5" t="s">
        <v>162</v>
      </c>
      <c r="CG5" t="s">
        <v>163</v>
      </c>
      <c r="CH5" t="s">
        <v>164</v>
      </c>
      <c r="CI5" t="s">
        <v>165</v>
      </c>
      <c r="CJ5" t="s">
        <v>166</v>
      </c>
      <c r="CK5" t="s">
        <v>167</v>
      </c>
      <c r="CL5" t="s">
        <v>168</v>
      </c>
      <c r="CM5" t="s">
        <v>169</v>
      </c>
      <c r="CN5" t="s">
        <v>170</v>
      </c>
      <c r="CO5" t="s">
        <v>171</v>
      </c>
      <c r="CP5" t="s">
        <v>172</v>
      </c>
      <c r="CQ5" t="s">
        <v>173</v>
      </c>
      <c r="CR5" t="s">
        <v>174</v>
      </c>
      <c r="CS5" t="s">
        <v>175</v>
      </c>
      <c r="CT5" t="s">
        <v>176</v>
      </c>
      <c r="CU5" t="s">
        <v>177</v>
      </c>
      <c r="CV5" t="s">
        <v>178</v>
      </c>
      <c r="CW5" t="s">
        <v>179</v>
      </c>
      <c r="CX5" t="s">
        <v>180</v>
      </c>
      <c r="CY5" t="s">
        <v>181</v>
      </c>
      <c r="CZ5" t="s">
        <v>182</v>
      </c>
      <c r="DA5" t="s">
        <v>183</v>
      </c>
      <c r="DB5" t="s">
        <v>184</v>
      </c>
      <c r="DC5" t="s">
        <v>185</v>
      </c>
    </row>
    <row r="6" spans="1:107" x14ac:dyDescent="0.25">
      <c r="A6" s="5" t="s">
        <v>43</v>
      </c>
      <c r="B6">
        <v>1</v>
      </c>
      <c r="C6">
        <v>5</v>
      </c>
      <c r="D6">
        <v>6</v>
      </c>
      <c r="BC6">
        <v>2</v>
      </c>
      <c r="BF6" s="7">
        <f>IFERROR(HLOOKUP(BF$4,$B$5:$AZ$54,$BC6,FALSE),0)</f>
        <v>0</v>
      </c>
      <c r="BG6" s="7">
        <f t="shared" ref="BG6:DC11" si="0">IFERROR(HLOOKUP(BG$4,$B$5:$AZ$54,$BC6,FALSE),0)</f>
        <v>0</v>
      </c>
      <c r="BH6" s="7">
        <f t="shared" si="0"/>
        <v>0</v>
      </c>
      <c r="BI6" s="7">
        <f t="shared" si="0"/>
        <v>0</v>
      </c>
      <c r="BJ6" s="7">
        <f t="shared" si="0"/>
        <v>0</v>
      </c>
      <c r="BK6" s="7">
        <f t="shared" si="0"/>
        <v>0</v>
      </c>
      <c r="BL6" s="7">
        <f t="shared" si="0"/>
        <v>0</v>
      </c>
      <c r="BM6" s="7">
        <f t="shared" si="0"/>
        <v>0</v>
      </c>
      <c r="BN6" s="7">
        <f t="shared" si="0"/>
        <v>0</v>
      </c>
      <c r="BO6" s="7">
        <f t="shared" si="0"/>
        <v>0</v>
      </c>
      <c r="BP6" s="7">
        <f t="shared" si="0"/>
        <v>0</v>
      </c>
      <c r="BQ6" s="7">
        <f t="shared" si="0"/>
        <v>0</v>
      </c>
      <c r="BR6" s="7">
        <f t="shared" si="0"/>
        <v>0</v>
      </c>
      <c r="BS6" s="7">
        <f t="shared" si="0"/>
        <v>0</v>
      </c>
      <c r="BT6" s="7">
        <f t="shared" si="0"/>
        <v>0</v>
      </c>
      <c r="BU6" s="7">
        <f t="shared" si="0"/>
        <v>0</v>
      </c>
      <c r="BV6" s="7">
        <f t="shared" si="0"/>
        <v>0</v>
      </c>
      <c r="BW6" s="7">
        <f t="shared" si="0"/>
        <v>0</v>
      </c>
      <c r="BX6" s="7">
        <f t="shared" si="0"/>
        <v>0</v>
      </c>
      <c r="BY6" s="7">
        <f t="shared" si="0"/>
        <v>0</v>
      </c>
      <c r="BZ6" s="7">
        <f t="shared" si="0"/>
        <v>0</v>
      </c>
      <c r="CA6" s="7">
        <f t="shared" si="0"/>
        <v>0</v>
      </c>
      <c r="CB6" s="7">
        <f t="shared" si="0"/>
        <v>0</v>
      </c>
      <c r="CC6" s="7">
        <f t="shared" si="0"/>
        <v>0</v>
      </c>
      <c r="CD6" s="7">
        <f t="shared" si="0"/>
        <v>0</v>
      </c>
      <c r="CE6" s="7">
        <f t="shared" si="0"/>
        <v>0</v>
      </c>
      <c r="CF6" s="7">
        <f t="shared" si="0"/>
        <v>0</v>
      </c>
      <c r="CG6" s="7">
        <f t="shared" si="0"/>
        <v>0</v>
      </c>
      <c r="CH6" s="7">
        <f t="shared" si="0"/>
        <v>0</v>
      </c>
      <c r="CI6" s="7">
        <f t="shared" si="0"/>
        <v>0</v>
      </c>
      <c r="CJ6" s="7">
        <f t="shared" si="0"/>
        <v>1</v>
      </c>
      <c r="CK6" s="7">
        <f t="shared" si="0"/>
        <v>0</v>
      </c>
      <c r="CL6" s="7">
        <f t="shared" si="0"/>
        <v>0</v>
      </c>
      <c r="CM6" s="7">
        <f t="shared" si="0"/>
        <v>0</v>
      </c>
      <c r="CN6" s="7">
        <f t="shared" si="0"/>
        <v>0</v>
      </c>
      <c r="CO6" s="7">
        <f t="shared" si="0"/>
        <v>0</v>
      </c>
      <c r="CP6" s="7">
        <f t="shared" si="0"/>
        <v>0</v>
      </c>
      <c r="CQ6" s="7">
        <f t="shared" si="0"/>
        <v>0</v>
      </c>
      <c r="CR6" s="7">
        <f t="shared" si="0"/>
        <v>0</v>
      </c>
      <c r="CS6" s="7">
        <f t="shared" si="0"/>
        <v>0</v>
      </c>
      <c r="CT6" s="7">
        <f t="shared" si="0"/>
        <v>0</v>
      </c>
      <c r="CU6" s="7">
        <f t="shared" si="0"/>
        <v>0</v>
      </c>
      <c r="CV6" s="7">
        <f t="shared" si="0"/>
        <v>0</v>
      </c>
      <c r="CW6" s="7">
        <f t="shared" si="0"/>
        <v>0</v>
      </c>
      <c r="CX6" s="7">
        <f t="shared" si="0"/>
        <v>0</v>
      </c>
      <c r="CY6" s="7">
        <f t="shared" si="0"/>
        <v>0</v>
      </c>
      <c r="CZ6" s="7">
        <f t="shared" si="0"/>
        <v>0</v>
      </c>
      <c r="DA6" s="7">
        <f t="shared" si="0"/>
        <v>0</v>
      </c>
      <c r="DB6" s="7">
        <f t="shared" si="0"/>
        <v>5</v>
      </c>
      <c r="DC6" s="7">
        <f t="shared" si="0"/>
        <v>0</v>
      </c>
    </row>
    <row r="7" spans="1:107" x14ac:dyDescent="0.25">
      <c r="A7" s="5" t="s">
        <v>129</v>
      </c>
      <c r="B7">
        <v>1</v>
      </c>
      <c r="C7">
        <v>5</v>
      </c>
      <c r="D7">
        <v>6</v>
      </c>
      <c r="BC7">
        <v>3</v>
      </c>
      <c r="BF7" s="7">
        <f t="shared" ref="BF7:BU27" si="1">IFERROR(HLOOKUP(BF$4,$B$5:$AZ$54,$BC7,FALSE),0)</f>
        <v>0</v>
      </c>
      <c r="BG7" s="7">
        <f t="shared" si="0"/>
        <v>0</v>
      </c>
      <c r="BH7" s="7">
        <f t="shared" si="0"/>
        <v>0</v>
      </c>
      <c r="BI7" s="7">
        <f t="shared" si="0"/>
        <v>0</v>
      </c>
      <c r="BJ7" s="7">
        <f t="shared" si="0"/>
        <v>0</v>
      </c>
      <c r="BK7" s="7">
        <f t="shared" si="0"/>
        <v>0</v>
      </c>
      <c r="BL7" s="7">
        <f t="shared" si="0"/>
        <v>0</v>
      </c>
      <c r="BM7" s="7">
        <f t="shared" si="0"/>
        <v>0</v>
      </c>
      <c r="BN7" s="7">
        <f t="shared" si="0"/>
        <v>0</v>
      </c>
      <c r="BO7" s="7">
        <f t="shared" si="0"/>
        <v>0</v>
      </c>
      <c r="BP7" s="7">
        <f t="shared" si="0"/>
        <v>0</v>
      </c>
      <c r="BQ7" s="7">
        <f t="shared" si="0"/>
        <v>0</v>
      </c>
      <c r="BR7" s="7">
        <f t="shared" si="0"/>
        <v>0</v>
      </c>
      <c r="BS7" s="7">
        <f t="shared" si="0"/>
        <v>0</v>
      </c>
      <c r="BT7" s="7">
        <f t="shared" si="0"/>
        <v>0</v>
      </c>
      <c r="BU7" s="7">
        <f t="shared" si="0"/>
        <v>0</v>
      </c>
      <c r="BV7" s="7">
        <f t="shared" si="0"/>
        <v>0</v>
      </c>
      <c r="BW7" s="7">
        <f t="shared" si="0"/>
        <v>0</v>
      </c>
      <c r="BX7" s="7">
        <f t="shared" si="0"/>
        <v>0</v>
      </c>
      <c r="BY7" s="7">
        <f t="shared" si="0"/>
        <v>0</v>
      </c>
      <c r="BZ7" s="7">
        <f t="shared" si="0"/>
        <v>0</v>
      </c>
      <c r="CA7" s="7">
        <f t="shared" si="0"/>
        <v>0</v>
      </c>
      <c r="CB7" s="7">
        <f t="shared" si="0"/>
        <v>0</v>
      </c>
      <c r="CC7" s="7">
        <f t="shared" si="0"/>
        <v>0</v>
      </c>
      <c r="CD7" s="7">
        <f t="shared" si="0"/>
        <v>0</v>
      </c>
      <c r="CE7" s="7">
        <f t="shared" si="0"/>
        <v>0</v>
      </c>
      <c r="CF7" s="7">
        <f t="shared" si="0"/>
        <v>0</v>
      </c>
      <c r="CG7" s="7">
        <f t="shared" si="0"/>
        <v>0</v>
      </c>
      <c r="CH7" s="7">
        <f t="shared" si="0"/>
        <v>0</v>
      </c>
      <c r="CI7" s="7">
        <f t="shared" si="0"/>
        <v>0</v>
      </c>
      <c r="CJ7" s="7">
        <f t="shared" si="0"/>
        <v>1</v>
      </c>
      <c r="CK7" s="7">
        <f t="shared" si="0"/>
        <v>0</v>
      </c>
      <c r="CL7" s="7">
        <f t="shared" si="0"/>
        <v>0</v>
      </c>
      <c r="CM7" s="7">
        <f t="shared" si="0"/>
        <v>0</v>
      </c>
      <c r="CN7" s="7">
        <f t="shared" si="0"/>
        <v>0</v>
      </c>
      <c r="CO7" s="7">
        <f t="shared" si="0"/>
        <v>0</v>
      </c>
      <c r="CP7" s="7">
        <f t="shared" si="0"/>
        <v>0</v>
      </c>
      <c r="CQ7" s="7">
        <f t="shared" si="0"/>
        <v>0</v>
      </c>
      <c r="CR7" s="7">
        <f t="shared" si="0"/>
        <v>0</v>
      </c>
      <c r="CS7" s="7">
        <f t="shared" si="0"/>
        <v>0</v>
      </c>
      <c r="CT7" s="7">
        <f t="shared" si="0"/>
        <v>0</v>
      </c>
      <c r="CU7" s="7">
        <f t="shared" si="0"/>
        <v>0</v>
      </c>
      <c r="CV7" s="7">
        <f t="shared" si="0"/>
        <v>0</v>
      </c>
      <c r="CW7" s="7">
        <f t="shared" si="0"/>
        <v>0</v>
      </c>
      <c r="CX7" s="7">
        <f t="shared" si="0"/>
        <v>0</v>
      </c>
      <c r="CY7" s="7">
        <f t="shared" si="0"/>
        <v>0</v>
      </c>
      <c r="CZ7" s="7">
        <f t="shared" si="0"/>
        <v>0</v>
      </c>
      <c r="DA7" s="7">
        <f t="shared" si="0"/>
        <v>0</v>
      </c>
      <c r="DB7" s="7">
        <f t="shared" si="0"/>
        <v>5</v>
      </c>
      <c r="DC7" s="7">
        <f t="shared" si="0"/>
        <v>0</v>
      </c>
    </row>
    <row r="8" spans="1:107" x14ac:dyDescent="0.25">
      <c r="BC8">
        <v>4</v>
      </c>
      <c r="BF8" s="7">
        <f t="shared" si="1"/>
        <v>0</v>
      </c>
      <c r="BG8" s="7">
        <f t="shared" si="0"/>
        <v>0</v>
      </c>
      <c r="BH8" s="7">
        <f t="shared" si="0"/>
        <v>0</v>
      </c>
      <c r="BI8" s="7">
        <f t="shared" si="0"/>
        <v>0</v>
      </c>
      <c r="BJ8" s="7">
        <f t="shared" si="0"/>
        <v>0</v>
      </c>
      <c r="BK8" s="7">
        <f t="shared" si="0"/>
        <v>0</v>
      </c>
      <c r="BL8" s="7">
        <f t="shared" si="0"/>
        <v>0</v>
      </c>
      <c r="BM8" s="7">
        <f t="shared" si="0"/>
        <v>0</v>
      </c>
      <c r="BN8" s="7">
        <f t="shared" si="0"/>
        <v>0</v>
      </c>
      <c r="BO8" s="7">
        <f t="shared" si="0"/>
        <v>0</v>
      </c>
      <c r="BP8" s="7">
        <f t="shared" si="0"/>
        <v>0</v>
      </c>
      <c r="BQ8" s="7">
        <f t="shared" si="0"/>
        <v>0</v>
      </c>
      <c r="BR8" s="7">
        <f t="shared" si="0"/>
        <v>0</v>
      </c>
      <c r="BS8" s="7">
        <f t="shared" si="0"/>
        <v>0</v>
      </c>
      <c r="BT8" s="7">
        <f t="shared" si="0"/>
        <v>0</v>
      </c>
      <c r="BU8" s="7">
        <f t="shared" si="0"/>
        <v>0</v>
      </c>
      <c r="BV8" s="7">
        <f t="shared" si="0"/>
        <v>0</v>
      </c>
      <c r="BW8" s="7">
        <f t="shared" si="0"/>
        <v>0</v>
      </c>
      <c r="BX8" s="7">
        <f t="shared" si="0"/>
        <v>0</v>
      </c>
      <c r="BY8" s="7">
        <f t="shared" si="0"/>
        <v>0</v>
      </c>
      <c r="BZ8" s="7">
        <f t="shared" si="0"/>
        <v>0</v>
      </c>
      <c r="CA8" s="7">
        <f t="shared" si="0"/>
        <v>0</v>
      </c>
      <c r="CB8" s="7">
        <f t="shared" si="0"/>
        <v>0</v>
      </c>
      <c r="CC8" s="7">
        <f t="shared" si="0"/>
        <v>0</v>
      </c>
      <c r="CD8" s="7">
        <f t="shared" si="0"/>
        <v>0</v>
      </c>
      <c r="CE8" s="7">
        <f t="shared" si="0"/>
        <v>0</v>
      </c>
      <c r="CF8" s="7">
        <f t="shared" si="0"/>
        <v>0</v>
      </c>
      <c r="CG8" s="7">
        <f t="shared" si="0"/>
        <v>0</v>
      </c>
      <c r="CH8" s="7">
        <f t="shared" si="0"/>
        <v>0</v>
      </c>
      <c r="CI8" s="7">
        <f t="shared" si="0"/>
        <v>0</v>
      </c>
      <c r="CJ8" s="7">
        <f t="shared" si="0"/>
        <v>0</v>
      </c>
      <c r="CK8" s="7">
        <f t="shared" si="0"/>
        <v>0</v>
      </c>
      <c r="CL8" s="7">
        <f t="shared" si="0"/>
        <v>0</v>
      </c>
      <c r="CM8" s="7">
        <f t="shared" si="0"/>
        <v>0</v>
      </c>
      <c r="CN8" s="7">
        <f t="shared" si="0"/>
        <v>0</v>
      </c>
      <c r="CO8" s="7">
        <f t="shared" si="0"/>
        <v>0</v>
      </c>
      <c r="CP8" s="7">
        <f t="shared" si="0"/>
        <v>0</v>
      </c>
      <c r="CQ8" s="7">
        <f t="shared" si="0"/>
        <v>0</v>
      </c>
      <c r="CR8" s="7">
        <f t="shared" si="0"/>
        <v>0</v>
      </c>
      <c r="CS8" s="7">
        <f t="shared" si="0"/>
        <v>0</v>
      </c>
      <c r="CT8" s="7">
        <f t="shared" si="0"/>
        <v>0</v>
      </c>
      <c r="CU8" s="7">
        <f t="shared" si="0"/>
        <v>0</v>
      </c>
      <c r="CV8" s="7">
        <f t="shared" si="0"/>
        <v>0</v>
      </c>
      <c r="CW8" s="7">
        <f t="shared" si="0"/>
        <v>0</v>
      </c>
      <c r="CX8" s="7">
        <f t="shared" si="0"/>
        <v>0</v>
      </c>
      <c r="CY8" s="7">
        <f t="shared" si="0"/>
        <v>0</v>
      </c>
      <c r="CZ8" s="7">
        <f t="shared" si="0"/>
        <v>0</v>
      </c>
      <c r="DA8" s="7">
        <f t="shared" si="0"/>
        <v>0</v>
      </c>
      <c r="DB8" s="7">
        <f t="shared" si="0"/>
        <v>0</v>
      </c>
      <c r="DC8" s="7">
        <f t="shared" si="0"/>
        <v>0</v>
      </c>
    </row>
    <row r="9" spans="1:107" x14ac:dyDescent="0.25">
      <c r="BC9">
        <v>5</v>
      </c>
      <c r="BF9" s="7">
        <f t="shared" si="1"/>
        <v>0</v>
      </c>
      <c r="BG9" s="7">
        <f t="shared" si="0"/>
        <v>0</v>
      </c>
      <c r="BH9" s="7">
        <f t="shared" si="0"/>
        <v>0</v>
      </c>
      <c r="BI9" s="7">
        <f t="shared" si="0"/>
        <v>0</v>
      </c>
      <c r="BJ9" s="7">
        <f t="shared" si="0"/>
        <v>0</v>
      </c>
      <c r="BK9" s="7">
        <f t="shared" si="0"/>
        <v>0</v>
      </c>
      <c r="BL9" s="7">
        <f t="shared" si="0"/>
        <v>0</v>
      </c>
      <c r="BM9" s="7">
        <f t="shared" si="0"/>
        <v>0</v>
      </c>
      <c r="BN9" s="7">
        <f t="shared" si="0"/>
        <v>0</v>
      </c>
      <c r="BO9" s="7">
        <f t="shared" si="0"/>
        <v>0</v>
      </c>
      <c r="BP9" s="7">
        <f t="shared" si="0"/>
        <v>0</v>
      </c>
      <c r="BQ9" s="7">
        <f t="shared" si="0"/>
        <v>0</v>
      </c>
      <c r="BR9" s="7">
        <f t="shared" si="0"/>
        <v>0</v>
      </c>
      <c r="BS9" s="7">
        <f t="shared" si="0"/>
        <v>0</v>
      </c>
      <c r="BT9" s="7">
        <f t="shared" si="0"/>
        <v>0</v>
      </c>
      <c r="BU9" s="7">
        <f t="shared" si="0"/>
        <v>0</v>
      </c>
      <c r="BV9" s="7">
        <f t="shared" si="0"/>
        <v>0</v>
      </c>
      <c r="BW9" s="7">
        <f t="shared" si="0"/>
        <v>0</v>
      </c>
      <c r="BX9" s="7">
        <f t="shared" si="0"/>
        <v>0</v>
      </c>
      <c r="BY9" s="7">
        <f t="shared" si="0"/>
        <v>0</v>
      </c>
      <c r="BZ9" s="7">
        <f t="shared" si="0"/>
        <v>0</v>
      </c>
      <c r="CA9" s="7">
        <f t="shared" si="0"/>
        <v>0</v>
      </c>
      <c r="CB9" s="7">
        <f t="shared" si="0"/>
        <v>0</v>
      </c>
      <c r="CC9" s="7">
        <f t="shared" si="0"/>
        <v>0</v>
      </c>
      <c r="CD9" s="7">
        <f t="shared" si="0"/>
        <v>0</v>
      </c>
      <c r="CE9" s="7">
        <f t="shared" si="0"/>
        <v>0</v>
      </c>
      <c r="CF9" s="7">
        <f t="shared" si="0"/>
        <v>0</v>
      </c>
      <c r="CG9" s="7">
        <f t="shared" si="0"/>
        <v>0</v>
      </c>
      <c r="CH9" s="7">
        <f t="shared" si="0"/>
        <v>0</v>
      </c>
      <c r="CI9" s="7">
        <f t="shared" si="0"/>
        <v>0</v>
      </c>
      <c r="CJ9" s="7">
        <f t="shared" si="0"/>
        <v>0</v>
      </c>
      <c r="CK9" s="7">
        <f t="shared" si="0"/>
        <v>0</v>
      </c>
      <c r="CL9" s="7">
        <f t="shared" si="0"/>
        <v>0</v>
      </c>
      <c r="CM9" s="7">
        <f t="shared" si="0"/>
        <v>0</v>
      </c>
      <c r="CN9" s="7">
        <f t="shared" si="0"/>
        <v>0</v>
      </c>
      <c r="CO9" s="7">
        <f t="shared" si="0"/>
        <v>0</v>
      </c>
      <c r="CP9" s="7">
        <f t="shared" si="0"/>
        <v>0</v>
      </c>
      <c r="CQ9" s="7">
        <f t="shared" si="0"/>
        <v>0</v>
      </c>
      <c r="CR9" s="7">
        <f t="shared" si="0"/>
        <v>0</v>
      </c>
      <c r="CS9" s="7">
        <f t="shared" si="0"/>
        <v>0</v>
      </c>
      <c r="CT9" s="7">
        <f t="shared" si="0"/>
        <v>0</v>
      </c>
      <c r="CU9" s="7">
        <f t="shared" si="0"/>
        <v>0</v>
      </c>
      <c r="CV9" s="7">
        <f t="shared" si="0"/>
        <v>0</v>
      </c>
      <c r="CW9" s="7">
        <f t="shared" si="0"/>
        <v>0</v>
      </c>
      <c r="CX9" s="7">
        <f t="shared" si="0"/>
        <v>0</v>
      </c>
      <c r="CY9" s="7">
        <f t="shared" si="0"/>
        <v>0</v>
      </c>
      <c r="CZ9" s="7">
        <f t="shared" si="0"/>
        <v>0</v>
      </c>
      <c r="DA9" s="7">
        <f t="shared" si="0"/>
        <v>0</v>
      </c>
      <c r="DB9" s="7">
        <f t="shared" si="0"/>
        <v>0</v>
      </c>
      <c r="DC9" s="7">
        <f t="shared" si="0"/>
        <v>0</v>
      </c>
    </row>
    <row r="10" spans="1:107" x14ac:dyDescent="0.25">
      <c r="BC10">
        <v>6</v>
      </c>
      <c r="BF10" s="7">
        <f t="shared" si="1"/>
        <v>0</v>
      </c>
      <c r="BG10" s="7">
        <f t="shared" si="0"/>
        <v>0</v>
      </c>
      <c r="BH10" s="7">
        <f t="shared" si="0"/>
        <v>0</v>
      </c>
      <c r="BI10" s="7">
        <f t="shared" si="0"/>
        <v>0</v>
      </c>
      <c r="BJ10" s="7">
        <f t="shared" si="0"/>
        <v>0</v>
      </c>
      <c r="BK10" s="7">
        <f t="shared" si="0"/>
        <v>0</v>
      </c>
      <c r="BL10" s="7">
        <f t="shared" si="0"/>
        <v>0</v>
      </c>
      <c r="BM10" s="7">
        <f t="shared" si="0"/>
        <v>0</v>
      </c>
      <c r="BN10" s="7">
        <f t="shared" si="0"/>
        <v>0</v>
      </c>
      <c r="BO10" s="7">
        <f t="shared" si="0"/>
        <v>0</v>
      </c>
      <c r="BP10" s="7">
        <f t="shared" si="0"/>
        <v>0</v>
      </c>
      <c r="BQ10" s="7">
        <f t="shared" si="0"/>
        <v>0</v>
      </c>
      <c r="BR10" s="7">
        <f t="shared" si="0"/>
        <v>0</v>
      </c>
      <c r="BS10" s="7">
        <f t="shared" si="0"/>
        <v>0</v>
      </c>
      <c r="BT10" s="7">
        <f t="shared" si="0"/>
        <v>0</v>
      </c>
      <c r="BU10" s="7">
        <f t="shared" si="0"/>
        <v>0</v>
      </c>
      <c r="BV10" s="7">
        <f t="shared" si="0"/>
        <v>0</v>
      </c>
      <c r="BW10" s="7">
        <f t="shared" si="0"/>
        <v>0</v>
      </c>
      <c r="BX10" s="7">
        <f t="shared" si="0"/>
        <v>0</v>
      </c>
      <c r="BY10" s="7">
        <f t="shared" si="0"/>
        <v>0</v>
      </c>
      <c r="BZ10" s="7">
        <f t="shared" si="0"/>
        <v>0</v>
      </c>
      <c r="CA10" s="7">
        <f t="shared" si="0"/>
        <v>0</v>
      </c>
      <c r="CB10" s="7">
        <f t="shared" si="0"/>
        <v>0</v>
      </c>
      <c r="CC10" s="7">
        <f t="shared" si="0"/>
        <v>0</v>
      </c>
      <c r="CD10" s="7">
        <f t="shared" si="0"/>
        <v>0</v>
      </c>
      <c r="CE10" s="7">
        <f t="shared" si="0"/>
        <v>0</v>
      </c>
      <c r="CF10" s="7">
        <f t="shared" si="0"/>
        <v>0</v>
      </c>
      <c r="CG10" s="7">
        <f t="shared" si="0"/>
        <v>0</v>
      </c>
      <c r="CH10" s="7">
        <f t="shared" si="0"/>
        <v>0</v>
      </c>
      <c r="CI10" s="7">
        <f t="shared" si="0"/>
        <v>0</v>
      </c>
      <c r="CJ10" s="7">
        <f t="shared" si="0"/>
        <v>0</v>
      </c>
      <c r="CK10" s="7">
        <f t="shared" si="0"/>
        <v>0</v>
      </c>
      <c r="CL10" s="7">
        <f t="shared" si="0"/>
        <v>0</v>
      </c>
      <c r="CM10" s="7">
        <f t="shared" si="0"/>
        <v>0</v>
      </c>
      <c r="CN10" s="7">
        <f t="shared" si="0"/>
        <v>0</v>
      </c>
      <c r="CO10" s="7">
        <f t="shared" si="0"/>
        <v>0</v>
      </c>
      <c r="CP10" s="7">
        <f t="shared" si="0"/>
        <v>0</v>
      </c>
      <c r="CQ10" s="7">
        <f t="shared" si="0"/>
        <v>0</v>
      </c>
      <c r="CR10" s="7">
        <f t="shared" si="0"/>
        <v>0</v>
      </c>
      <c r="CS10" s="7">
        <f t="shared" si="0"/>
        <v>0</v>
      </c>
      <c r="CT10" s="7">
        <f t="shared" si="0"/>
        <v>0</v>
      </c>
      <c r="CU10" s="7">
        <f t="shared" si="0"/>
        <v>0</v>
      </c>
      <c r="CV10" s="7">
        <f t="shared" si="0"/>
        <v>0</v>
      </c>
      <c r="CW10" s="7">
        <f t="shared" si="0"/>
        <v>0</v>
      </c>
      <c r="CX10" s="7">
        <f t="shared" si="0"/>
        <v>0</v>
      </c>
      <c r="CY10" s="7">
        <f t="shared" si="0"/>
        <v>0</v>
      </c>
      <c r="CZ10" s="7">
        <f t="shared" si="0"/>
        <v>0</v>
      </c>
      <c r="DA10" s="7">
        <f t="shared" si="0"/>
        <v>0</v>
      </c>
      <c r="DB10" s="7">
        <f t="shared" si="0"/>
        <v>0</v>
      </c>
      <c r="DC10" s="7">
        <f t="shared" si="0"/>
        <v>0</v>
      </c>
    </row>
    <row r="11" spans="1:107" x14ac:dyDescent="0.25">
      <c r="BC11">
        <v>7</v>
      </c>
      <c r="BF11" s="7">
        <f t="shared" si="1"/>
        <v>0</v>
      </c>
      <c r="BG11" s="7">
        <f t="shared" si="0"/>
        <v>0</v>
      </c>
      <c r="BH11" s="7">
        <f t="shared" si="0"/>
        <v>0</v>
      </c>
      <c r="BI11" s="7">
        <f t="shared" si="0"/>
        <v>0</v>
      </c>
      <c r="BJ11" s="7">
        <f t="shared" si="0"/>
        <v>0</v>
      </c>
      <c r="BK11" s="7">
        <f t="shared" si="0"/>
        <v>0</v>
      </c>
      <c r="BL11" s="7">
        <f t="shared" si="0"/>
        <v>0</v>
      </c>
      <c r="BM11" s="7">
        <f t="shared" si="0"/>
        <v>0</v>
      </c>
      <c r="BN11" s="7">
        <f t="shared" si="0"/>
        <v>0</v>
      </c>
      <c r="BO11" s="7">
        <f t="shared" si="0"/>
        <v>0</v>
      </c>
      <c r="BP11" s="7">
        <f t="shared" si="0"/>
        <v>0</v>
      </c>
      <c r="BQ11" s="7">
        <f t="shared" ref="BQ11:CF42" si="2">IFERROR(HLOOKUP(BQ$4,$B$5:$AZ$54,$BC11,FALSE),0)</f>
        <v>0</v>
      </c>
      <c r="BR11" s="7">
        <f t="shared" si="2"/>
        <v>0</v>
      </c>
      <c r="BS11" s="7">
        <f t="shared" si="2"/>
        <v>0</v>
      </c>
      <c r="BT11" s="7">
        <f t="shared" si="2"/>
        <v>0</v>
      </c>
      <c r="BU11" s="7">
        <f t="shared" si="2"/>
        <v>0</v>
      </c>
      <c r="BV11" s="7">
        <f t="shared" si="2"/>
        <v>0</v>
      </c>
      <c r="BW11" s="7">
        <f t="shared" si="2"/>
        <v>0</v>
      </c>
      <c r="BX11" s="7">
        <f t="shared" si="2"/>
        <v>0</v>
      </c>
      <c r="BY11" s="7">
        <f t="shared" si="2"/>
        <v>0</v>
      </c>
      <c r="BZ11" s="7">
        <f t="shared" si="2"/>
        <v>0</v>
      </c>
      <c r="CA11" s="7">
        <f t="shared" si="2"/>
        <v>0</v>
      </c>
      <c r="CB11" s="7">
        <f t="shared" si="2"/>
        <v>0</v>
      </c>
      <c r="CC11" s="7">
        <f t="shared" si="2"/>
        <v>0</v>
      </c>
      <c r="CD11" s="7">
        <f t="shared" si="2"/>
        <v>0</v>
      </c>
      <c r="CE11" s="7">
        <f t="shared" si="2"/>
        <v>0</v>
      </c>
      <c r="CF11" s="7">
        <f t="shared" si="2"/>
        <v>0</v>
      </c>
      <c r="CG11" s="7">
        <f t="shared" ref="CG11:CV26" si="3">IFERROR(HLOOKUP(CG$4,$B$5:$AZ$54,$BC11,FALSE),0)</f>
        <v>0</v>
      </c>
      <c r="CH11" s="7">
        <f t="shared" si="3"/>
        <v>0</v>
      </c>
      <c r="CI11" s="7">
        <f t="shared" si="3"/>
        <v>0</v>
      </c>
      <c r="CJ11" s="7">
        <f t="shared" si="3"/>
        <v>0</v>
      </c>
      <c r="CK11" s="7">
        <f t="shared" si="3"/>
        <v>0</v>
      </c>
      <c r="CL11" s="7">
        <f t="shared" si="3"/>
        <v>0</v>
      </c>
      <c r="CM11" s="7">
        <f t="shared" si="3"/>
        <v>0</v>
      </c>
      <c r="CN11" s="7">
        <f t="shared" si="3"/>
        <v>0</v>
      </c>
      <c r="CO11" s="7">
        <f t="shared" si="3"/>
        <v>0</v>
      </c>
      <c r="CP11" s="7">
        <f t="shared" si="3"/>
        <v>0</v>
      </c>
      <c r="CQ11" s="7">
        <f t="shared" si="3"/>
        <v>0</v>
      </c>
      <c r="CR11" s="7">
        <f t="shared" si="3"/>
        <v>0</v>
      </c>
      <c r="CS11" s="7">
        <f t="shared" si="3"/>
        <v>0</v>
      </c>
      <c r="CT11" s="7">
        <f t="shared" si="3"/>
        <v>0</v>
      </c>
      <c r="CU11" s="7">
        <f t="shared" si="3"/>
        <v>0</v>
      </c>
      <c r="CV11" s="7">
        <f t="shared" si="3"/>
        <v>0</v>
      </c>
      <c r="CW11" s="7">
        <f t="shared" ref="CW11:DC25" si="4">IFERROR(HLOOKUP(CW$4,$B$5:$AZ$54,$BC11,FALSE),0)</f>
        <v>0</v>
      </c>
      <c r="CX11" s="7">
        <f t="shared" si="4"/>
        <v>0</v>
      </c>
      <c r="CY11" s="7">
        <f t="shared" si="4"/>
        <v>0</v>
      </c>
      <c r="CZ11" s="7">
        <f t="shared" si="4"/>
        <v>0</v>
      </c>
      <c r="DA11" s="7">
        <f t="shared" si="4"/>
        <v>0</v>
      </c>
      <c r="DB11" s="7">
        <f t="shared" si="4"/>
        <v>0</v>
      </c>
      <c r="DC11" s="7">
        <f t="shared" si="4"/>
        <v>0</v>
      </c>
    </row>
    <row r="12" spans="1:107" x14ac:dyDescent="0.25">
      <c r="BC12">
        <v>8</v>
      </c>
      <c r="BF12" s="7">
        <f t="shared" si="1"/>
        <v>0</v>
      </c>
      <c r="BG12" s="7">
        <f t="shared" si="1"/>
        <v>0</v>
      </c>
      <c r="BH12" s="7">
        <f t="shared" si="1"/>
        <v>0</v>
      </c>
      <c r="BI12" s="7">
        <f t="shared" si="1"/>
        <v>0</v>
      </c>
      <c r="BJ12" s="7">
        <f t="shared" si="1"/>
        <v>0</v>
      </c>
      <c r="BK12" s="7">
        <f t="shared" si="1"/>
        <v>0</v>
      </c>
      <c r="BL12" s="7">
        <f t="shared" si="1"/>
        <v>0</v>
      </c>
      <c r="BM12" s="7">
        <f t="shared" si="1"/>
        <v>0</v>
      </c>
      <c r="BN12" s="7">
        <f t="shared" si="1"/>
        <v>0</v>
      </c>
      <c r="BO12" s="7">
        <f t="shared" si="1"/>
        <v>0</v>
      </c>
      <c r="BP12" s="7">
        <f t="shared" si="1"/>
        <v>0</v>
      </c>
      <c r="BQ12" s="7">
        <f t="shared" si="1"/>
        <v>0</v>
      </c>
      <c r="BR12" s="7">
        <f t="shared" si="1"/>
        <v>0</v>
      </c>
      <c r="BS12" s="7">
        <f t="shared" si="1"/>
        <v>0</v>
      </c>
      <c r="BT12" s="7">
        <f t="shared" si="1"/>
        <v>0</v>
      </c>
      <c r="BU12" s="7">
        <f t="shared" si="1"/>
        <v>0</v>
      </c>
      <c r="BV12" s="7">
        <f t="shared" si="2"/>
        <v>0</v>
      </c>
      <c r="BW12" s="7">
        <f t="shared" si="2"/>
        <v>0</v>
      </c>
      <c r="BX12" s="7">
        <f t="shared" si="2"/>
        <v>0</v>
      </c>
      <c r="BY12" s="7">
        <f t="shared" si="2"/>
        <v>0</v>
      </c>
      <c r="BZ12" s="7">
        <f t="shared" si="2"/>
        <v>0</v>
      </c>
      <c r="CA12" s="7">
        <f t="shared" si="2"/>
        <v>0</v>
      </c>
      <c r="CB12" s="7">
        <f t="shared" si="2"/>
        <v>0</v>
      </c>
      <c r="CC12" s="7">
        <f t="shared" si="2"/>
        <v>0</v>
      </c>
      <c r="CD12" s="7">
        <f t="shared" si="2"/>
        <v>0</v>
      </c>
      <c r="CE12" s="7">
        <f t="shared" si="2"/>
        <v>0</v>
      </c>
      <c r="CF12" s="7">
        <f t="shared" si="2"/>
        <v>0</v>
      </c>
      <c r="CG12" s="7">
        <f t="shared" si="3"/>
        <v>0</v>
      </c>
      <c r="CH12" s="7">
        <f t="shared" si="3"/>
        <v>0</v>
      </c>
      <c r="CI12" s="7">
        <f t="shared" si="3"/>
        <v>0</v>
      </c>
      <c r="CJ12" s="7">
        <f t="shared" si="3"/>
        <v>0</v>
      </c>
      <c r="CK12" s="7">
        <f t="shared" si="3"/>
        <v>0</v>
      </c>
      <c r="CL12" s="7">
        <f t="shared" si="3"/>
        <v>0</v>
      </c>
      <c r="CM12" s="7">
        <f t="shared" si="3"/>
        <v>0</v>
      </c>
      <c r="CN12" s="7">
        <f t="shared" si="3"/>
        <v>0</v>
      </c>
      <c r="CO12" s="7">
        <f t="shared" si="3"/>
        <v>0</v>
      </c>
      <c r="CP12" s="7">
        <f t="shared" si="3"/>
        <v>0</v>
      </c>
      <c r="CQ12" s="7">
        <f t="shared" si="3"/>
        <v>0</v>
      </c>
      <c r="CR12" s="7">
        <f t="shared" si="3"/>
        <v>0</v>
      </c>
      <c r="CS12" s="7">
        <f t="shared" si="3"/>
        <v>0</v>
      </c>
      <c r="CT12" s="7">
        <f t="shared" si="3"/>
        <v>0</v>
      </c>
      <c r="CU12" s="7">
        <f t="shared" si="3"/>
        <v>0</v>
      </c>
      <c r="CV12" s="7">
        <f t="shared" si="3"/>
        <v>0</v>
      </c>
      <c r="CW12" s="7">
        <f t="shared" si="4"/>
        <v>0</v>
      </c>
      <c r="CX12" s="7">
        <f t="shared" si="4"/>
        <v>0</v>
      </c>
      <c r="CY12" s="7">
        <f t="shared" si="4"/>
        <v>0</v>
      </c>
      <c r="CZ12" s="7">
        <f t="shared" si="4"/>
        <v>0</v>
      </c>
      <c r="DA12" s="7">
        <f t="shared" si="4"/>
        <v>0</v>
      </c>
      <c r="DB12" s="7">
        <f t="shared" si="4"/>
        <v>0</v>
      </c>
      <c r="DC12" s="7">
        <f t="shared" si="4"/>
        <v>0</v>
      </c>
    </row>
    <row r="13" spans="1:107" x14ac:dyDescent="0.25">
      <c r="BC13">
        <v>9</v>
      </c>
      <c r="BF13" s="7">
        <f t="shared" si="1"/>
        <v>0</v>
      </c>
      <c r="BG13" s="7">
        <f t="shared" si="1"/>
        <v>0</v>
      </c>
      <c r="BH13" s="7">
        <f t="shared" si="1"/>
        <v>0</v>
      </c>
      <c r="BI13" s="7">
        <f t="shared" si="1"/>
        <v>0</v>
      </c>
      <c r="BJ13" s="7">
        <f t="shared" si="1"/>
        <v>0</v>
      </c>
      <c r="BK13" s="7">
        <f t="shared" si="1"/>
        <v>0</v>
      </c>
      <c r="BL13" s="7">
        <f t="shared" si="1"/>
        <v>0</v>
      </c>
      <c r="BM13" s="7">
        <f t="shared" si="1"/>
        <v>0</v>
      </c>
      <c r="BN13" s="7">
        <f t="shared" si="1"/>
        <v>0</v>
      </c>
      <c r="BO13" s="7">
        <f t="shared" si="1"/>
        <v>0</v>
      </c>
      <c r="BP13" s="7">
        <f t="shared" si="1"/>
        <v>0</v>
      </c>
      <c r="BQ13" s="7">
        <f t="shared" si="1"/>
        <v>0</v>
      </c>
      <c r="BR13" s="7">
        <f t="shared" si="1"/>
        <v>0</v>
      </c>
      <c r="BS13" s="7">
        <f t="shared" si="1"/>
        <v>0</v>
      </c>
      <c r="BT13" s="7">
        <f t="shared" si="1"/>
        <v>0</v>
      </c>
      <c r="BU13" s="7">
        <f t="shared" si="1"/>
        <v>0</v>
      </c>
      <c r="BV13" s="7">
        <f t="shared" si="2"/>
        <v>0</v>
      </c>
      <c r="BW13" s="7">
        <f t="shared" si="2"/>
        <v>0</v>
      </c>
      <c r="BX13" s="7">
        <f t="shared" si="2"/>
        <v>0</v>
      </c>
      <c r="BY13" s="7">
        <f t="shared" si="2"/>
        <v>0</v>
      </c>
      <c r="BZ13" s="7">
        <f t="shared" si="2"/>
        <v>0</v>
      </c>
      <c r="CA13" s="7">
        <f t="shared" si="2"/>
        <v>0</v>
      </c>
      <c r="CB13" s="7">
        <f t="shared" si="2"/>
        <v>0</v>
      </c>
      <c r="CC13" s="7">
        <f t="shared" si="2"/>
        <v>0</v>
      </c>
      <c r="CD13" s="7">
        <f t="shared" si="2"/>
        <v>0</v>
      </c>
      <c r="CE13" s="7">
        <f t="shared" si="2"/>
        <v>0</v>
      </c>
      <c r="CF13" s="7">
        <f t="shared" si="2"/>
        <v>0</v>
      </c>
      <c r="CG13" s="7">
        <f t="shared" si="3"/>
        <v>0</v>
      </c>
      <c r="CH13" s="7">
        <f t="shared" si="3"/>
        <v>0</v>
      </c>
      <c r="CI13" s="7">
        <f t="shared" si="3"/>
        <v>0</v>
      </c>
      <c r="CJ13" s="7">
        <f t="shared" si="3"/>
        <v>0</v>
      </c>
      <c r="CK13" s="7">
        <f t="shared" si="3"/>
        <v>0</v>
      </c>
      <c r="CL13" s="7">
        <f t="shared" si="3"/>
        <v>0</v>
      </c>
      <c r="CM13" s="7">
        <f t="shared" si="3"/>
        <v>0</v>
      </c>
      <c r="CN13" s="7">
        <f t="shared" si="3"/>
        <v>0</v>
      </c>
      <c r="CO13" s="7">
        <f t="shared" si="3"/>
        <v>0</v>
      </c>
      <c r="CP13" s="7">
        <f t="shared" si="3"/>
        <v>0</v>
      </c>
      <c r="CQ13" s="7">
        <f t="shared" si="3"/>
        <v>0</v>
      </c>
      <c r="CR13" s="7">
        <f t="shared" si="3"/>
        <v>0</v>
      </c>
      <c r="CS13" s="7">
        <f t="shared" si="3"/>
        <v>0</v>
      </c>
      <c r="CT13" s="7">
        <f t="shared" si="3"/>
        <v>0</v>
      </c>
      <c r="CU13" s="7">
        <f t="shared" si="3"/>
        <v>0</v>
      </c>
      <c r="CV13" s="7">
        <f t="shared" si="3"/>
        <v>0</v>
      </c>
      <c r="CW13" s="7">
        <f t="shared" si="4"/>
        <v>0</v>
      </c>
      <c r="CX13" s="7">
        <f t="shared" si="4"/>
        <v>0</v>
      </c>
      <c r="CY13" s="7">
        <f t="shared" si="4"/>
        <v>0</v>
      </c>
      <c r="CZ13" s="7">
        <f t="shared" si="4"/>
        <v>0</v>
      </c>
      <c r="DA13" s="7">
        <f t="shared" si="4"/>
        <v>0</v>
      </c>
      <c r="DB13" s="7">
        <f t="shared" si="4"/>
        <v>0</v>
      </c>
      <c r="DC13" s="7">
        <f t="shared" si="4"/>
        <v>0</v>
      </c>
    </row>
    <row r="14" spans="1:107" x14ac:dyDescent="0.25">
      <c r="BC14">
        <v>10</v>
      </c>
      <c r="BF14" s="7">
        <f t="shared" si="1"/>
        <v>0</v>
      </c>
      <c r="BG14" s="7">
        <f t="shared" si="1"/>
        <v>0</v>
      </c>
      <c r="BH14" s="7">
        <f t="shared" si="1"/>
        <v>0</v>
      </c>
      <c r="BI14" s="7">
        <f t="shared" si="1"/>
        <v>0</v>
      </c>
      <c r="BJ14" s="7">
        <f t="shared" si="1"/>
        <v>0</v>
      </c>
      <c r="BK14" s="7">
        <f t="shared" si="1"/>
        <v>0</v>
      </c>
      <c r="BL14" s="7">
        <f t="shared" si="1"/>
        <v>0</v>
      </c>
      <c r="BM14" s="7">
        <f t="shared" si="1"/>
        <v>0</v>
      </c>
      <c r="BN14" s="7">
        <f t="shared" si="1"/>
        <v>0</v>
      </c>
      <c r="BO14" s="7">
        <f t="shared" si="1"/>
        <v>0</v>
      </c>
      <c r="BP14" s="7">
        <f t="shared" si="1"/>
        <v>0</v>
      </c>
      <c r="BQ14" s="7">
        <f t="shared" si="1"/>
        <v>0</v>
      </c>
      <c r="BR14" s="7">
        <f t="shared" si="1"/>
        <v>0</v>
      </c>
      <c r="BS14" s="7">
        <f t="shared" si="1"/>
        <v>0</v>
      </c>
      <c r="BT14" s="7">
        <f t="shared" si="1"/>
        <v>0</v>
      </c>
      <c r="BU14" s="7">
        <f t="shared" si="1"/>
        <v>0</v>
      </c>
      <c r="BV14" s="7">
        <f t="shared" si="2"/>
        <v>0</v>
      </c>
      <c r="BW14" s="7">
        <f t="shared" si="2"/>
        <v>0</v>
      </c>
      <c r="BX14" s="7">
        <f t="shared" si="2"/>
        <v>0</v>
      </c>
      <c r="BY14" s="7">
        <f t="shared" si="2"/>
        <v>0</v>
      </c>
      <c r="BZ14" s="7">
        <f t="shared" si="2"/>
        <v>0</v>
      </c>
      <c r="CA14" s="7">
        <f t="shared" si="2"/>
        <v>0</v>
      </c>
      <c r="CB14" s="7">
        <f t="shared" si="2"/>
        <v>0</v>
      </c>
      <c r="CC14" s="7">
        <f t="shared" si="2"/>
        <v>0</v>
      </c>
      <c r="CD14" s="7">
        <f t="shared" si="2"/>
        <v>0</v>
      </c>
      <c r="CE14" s="7">
        <f t="shared" si="2"/>
        <v>0</v>
      </c>
      <c r="CF14" s="7">
        <f t="shared" si="2"/>
        <v>0</v>
      </c>
      <c r="CG14" s="7">
        <f t="shared" si="3"/>
        <v>0</v>
      </c>
      <c r="CH14" s="7">
        <f t="shared" si="3"/>
        <v>0</v>
      </c>
      <c r="CI14" s="7">
        <f t="shared" si="3"/>
        <v>0</v>
      </c>
      <c r="CJ14" s="7">
        <f t="shared" si="3"/>
        <v>0</v>
      </c>
      <c r="CK14" s="7">
        <f t="shared" si="3"/>
        <v>0</v>
      </c>
      <c r="CL14" s="7">
        <f t="shared" si="3"/>
        <v>0</v>
      </c>
      <c r="CM14" s="7">
        <f t="shared" si="3"/>
        <v>0</v>
      </c>
      <c r="CN14" s="7">
        <f t="shared" si="3"/>
        <v>0</v>
      </c>
      <c r="CO14" s="7">
        <f t="shared" si="3"/>
        <v>0</v>
      </c>
      <c r="CP14" s="7">
        <f t="shared" si="3"/>
        <v>0</v>
      </c>
      <c r="CQ14" s="7">
        <f t="shared" si="3"/>
        <v>0</v>
      </c>
      <c r="CR14" s="7">
        <f t="shared" si="3"/>
        <v>0</v>
      </c>
      <c r="CS14" s="7">
        <f t="shared" si="3"/>
        <v>0</v>
      </c>
      <c r="CT14" s="7">
        <f t="shared" si="3"/>
        <v>0</v>
      </c>
      <c r="CU14" s="7">
        <f t="shared" si="3"/>
        <v>0</v>
      </c>
      <c r="CV14" s="7">
        <f t="shared" si="3"/>
        <v>0</v>
      </c>
      <c r="CW14" s="7">
        <f t="shared" si="4"/>
        <v>0</v>
      </c>
      <c r="CX14" s="7">
        <f t="shared" si="4"/>
        <v>0</v>
      </c>
      <c r="CY14" s="7">
        <f t="shared" si="4"/>
        <v>0</v>
      </c>
      <c r="CZ14" s="7">
        <f t="shared" si="4"/>
        <v>0</v>
      </c>
      <c r="DA14" s="7">
        <f t="shared" si="4"/>
        <v>0</v>
      </c>
      <c r="DB14" s="7">
        <f t="shared" si="4"/>
        <v>0</v>
      </c>
      <c r="DC14" s="7">
        <f t="shared" si="4"/>
        <v>0</v>
      </c>
    </row>
    <row r="15" spans="1:107" x14ac:dyDescent="0.25">
      <c r="BC15">
        <v>11</v>
      </c>
      <c r="BF15" s="7">
        <f t="shared" si="1"/>
        <v>0</v>
      </c>
      <c r="BG15" s="7">
        <f t="shared" si="1"/>
        <v>0</v>
      </c>
      <c r="BH15" s="7">
        <f t="shared" si="1"/>
        <v>0</v>
      </c>
      <c r="BI15" s="7">
        <f t="shared" si="1"/>
        <v>0</v>
      </c>
      <c r="BJ15" s="7">
        <f t="shared" si="1"/>
        <v>0</v>
      </c>
      <c r="BK15" s="7">
        <f t="shared" si="1"/>
        <v>0</v>
      </c>
      <c r="BL15" s="7">
        <f t="shared" si="1"/>
        <v>0</v>
      </c>
      <c r="BM15" s="7">
        <f t="shared" si="1"/>
        <v>0</v>
      </c>
      <c r="BN15" s="7">
        <f t="shared" si="1"/>
        <v>0</v>
      </c>
      <c r="BO15" s="7">
        <f t="shared" si="1"/>
        <v>0</v>
      </c>
      <c r="BP15" s="7">
        <f t="shared" si="1"/>
        <v>0</v>
      </c>
      <c r="BQ15" s="7">
        <f t="shared" si="1"/>
        <v>0</v>
      </c>
      <c r="BR15" s="7">
        <f t="shared" si="1"/>
        <v>0</v>
      </c>
      <c r="BS15" s="7">
        <f t="shared" si="1"/>
        <v>0</v>
      </c>
      <c r="BT15" s="7">
        <f t="shared" si="1"/>
        <v>0</v>
      </c>
      <c r="BU15" s="7">
        <f t="shared" si="1"/>
        <v>0</v>
      </c>
      <c r="BV15" s="7">
        <f t="shared" si="2"/>
        <v>0</v>
      </c>
      <c r="BW15" s="7">
        <f t="shared" si="2"/>
        <v>0</v>
      </c>
      <c r="BX15" s="7">
        <f t="shared" si="2"/>
        <v>0</v>
      </c>
      <c r="BY15" s="7">
        <f t="shared" si="2"/>
        <v>0</v>
      </c>
      <c r="BZ15" s="7">
        <f t="shared" si="2"/>
        <v>0</v>
      </c>
      <c r="CA15" s="7">
        <f t="shared" si="2"/>
        <v>0</v>
      </c>
      <c r="CB15" s="7">
        <f t="shared" si="2"/>
        <v>0</v>
      </c>
      <c r="CC15" s="7">
        <f t="shared" si="2"/>
        <v>0</v>
      </c>
      <c r="CD15" s="7">
        <f t="shared" si="2"/>
        <v>0</v>
      </c>
      <c r="CE15" s="7">
        <f t="shared" si="2"/>
        <v>0</v>
      </c>
      <c r="CF15" s="7">
        <f t="shared" si="2"/>
        <v>0</v>
      </c>
      <c r="CG15" s="7">
        <f t="shared" si="3"/>
        <v>0</v>
      </c>
      <c r="CH15" s="7">
        <f t="shared" si="3"/>
        <v>0</v>
      </c>
      <c r="CI15" s="7">
        <f t="shared" si="3"/>
        <v>0</v>
      </c>
      <c r="CJ15" s="7">
        <f t="shared" si="3"/>
        <v>0</v>
      </c>
      <c r="CK15" s="7">
        <f t="shared" si="3"/>
        <v>0</v>
      </c>
      <c r="CL15" s="7">
        <f t="shared" si="3"/>
        <v>0</v>
      </c>
      <c r="CM15" s="7">
        <f t="shared" si="3"/>
        <v>0</v>
      </c>
      <c r="CN15" s="7">
        <f t="shared" si="3"/>
        <v>0</v>
      </c>
      <c r="CO15" s="7">
        <f t="shared" si="3"/>
        <v>0</v>
      </c>
      <c r="CP15" s="7">
        <f t="shared" si="3"/>
        <v>0</v>
      </c>
      <c r="CQ15" s="7">
        <f t="shared" si="3"/>
        <v>0</v>
      </c>
      <c r="CR15" s="7">
        <f t="shared" si="3"/>
        <v>0</v>
      </c>
      <c r="CS15" s="7">
        <f t="shared" si="3"/>
        <v>0</v>
      </c>
      <c r="CT15" s="7">
        <f t="shared" si="3"/>
        <v>0</v>
      </c>
      <c r="CU15" s="7">
        <f t="shared" si="3"/>
        <v>0</v>
      </c>
      <c r="CV15" s="7">
        <f t="shared" si="3"/>
        <v>0</v>
      </c>
      <c r="CW15" s="7">
        <f t="shared" si="4"/>
        <v>0</v>
      </c>
      <c r="CX15" s="7">
        <f t="shared" si="4"/>
        <v>0</v>
      </c>
      <c r="CY15" s="7">
        <f t="shared" si="4"/>
        <v>0</v>
      </c>
      <c r="CZ15" s="7">
        <f t="shared" si="4"/>
        <v>0</v>
      </c>
      <c r="DA15" s="7">
        <f t="shared" si="4"/>
        <v>0</v>
      </c>
      <c r="DB15" s="7">
        <f t="shared" si="4"/>
        <v>0</v>
      </c>
      <c r="DC15" s="7">
        <f t="shared" si="4"/>
        <v>0</v>
      </c>
    </row>
    <row r="16" spans="1:107" x14ac:dyDescent="0.25">
      <c r="BC16">
        <v>12</v>
      </c>
      <c r="BF16" s="7">
        <f t="shared" si="1"/>
        <v>0</v>
      </c>
      <c r="BG16" s="7">
        <f t="shared" si="1"/>
        <v>0</v>
      </c>
      <c r="BH16" s="7">
        <f t="shared" si="1"/>
        <v>0</v>
      </c>
      <c r="BI16" s="7">
        <f t="shared" si="1"/>
        <v>0</v>
      </c>
      <c r="BJ16" s="7">
        <f t="shared" si="1"/>
        <v>0</v>
      </c>
      <c r="BK16" s="7">
        <f t="shared" si="1"/>
        <v>0</v>
      </c>
      <c r="BL16" s="7">
        <f t="shared" si="1"/>
        <v>0</v>
      </c>
      <c r="BM16" s="7">
        <f t="shared" si="1"/>
        <v>0</v>
      </c>
      <c r="BN16" s="7">
        <f t="shared" si="1"/>
        <v>0</v>
      </c>
      <c r="BO16" s="7">
        <f t="shared" si="1"/>
        <v>0</v>
      </c>
      <c r="BP16" s="7">
        <f t="shared" si="1"/>
        <v>0</v>
      </c>
      <c r="BQ16" s="7">
        <f t="shared" si="1"/>
        <v>0</v>
      </c>
      <c r="BR16" s="7">
        <f t="shared" si="1"/>
        <v>0</v>
      </c>
      <c r="BS16" s="7">
        <f t="shared" si="1"/>
        <v>0</v>
      </c>
      <c r="BT16" s="7">
        <f t="shared" si="1"/>
        <v>0</v>
      </c>
      <c r="BU16" s="7">
        <f t="shared" si="1"/>
        <v>0</v>
      </c>
      <c r="BV16" s="7">
        <f t="shared" si="2"/>
        <v>0</v>
      </c>
      <c r="BW16" s="7">
        <f t="shared" si="2"/>
        <v>0</v>
      </c>
      <c r="BX16" s="7">
        <f t="shared" si="2"/>
        <v>0</v>
      </c>
      <c r="BY16" s="7">
        <f t="shared" si="2"/>
        <v>0</v>
      </c>
      <c r="BZ16" s="7">
        <f t="shared" si="2"/>
        <v>0</v>
      </c>
      <c r="CA16" s="7">
        <f t="shared" si="2"/>
        <v>0</v>
      </c>
      <c r="CB16" s="7">
        <f t="shared" si="2"/>
        <v>0</v>
      </c>
      <c r="CC16" s="7">
        <f t="shared" si="2"/>
        <v>0</v>
      </c>
      <c r="CD16" s="7">
        <f t="shared" si="2"/>
        <v>0</v>
      </c>
      <c r="CE16" s="7">
        <f t="shared" si="2"/>
        <v>0</v>
      </c>
      <c r="CF16" s="7">
        <f t="shared" si="2"/>
        <v>0</v>
      </c>
      <c r="CG16" s="7">
        <f t="shared" si="3"/>
        <v>0</v>
      </c>
      <c r="CH16" s="7">
        <f t="shared" si="3"/>
        <v>0</v>
      </c>
      <c r="CI16" s="7">
        <f t="shared" si="3"/>
        <v>0</v>
      </c>
      <c r="CJ16" s="7">
        <f t="shared" si="3"/>
        <v>0</v>
      </c>
      <c r="CK16" s="7">
        <f t="shared" si="3"/>
        <v>0</v>
      </c>
      <c r="CL16" s="7">
        <f t="shared" si="3"/>
        <v>0</v>
      </c>
      <c r="CM16" s="7">
        <f t="shared" si="3"/>
        <v>0</v>
      </c>
      <c r="CN16" s="7">
        <f t="shared" si="3"/>
        <v>0</v>
      </c>
      <c r="CO16" s="7">
        <f t="shared" si="3"/>
        <v>0</v>
      </c>
      <c r="CP16" s="7">
        <f t="shared" si="3"/>
        <v>0</v>
      </c>
      <c r="CQ16" s="7">
        <f t="shared" si="3"/>
        <v>0</v>
      </c>
      <c r="CR16" s="7">
        <f t="shared" si="3"/>
        <v>0</v>
      </c>
      <c r="CS16" s="7">
        <f t="shared" si="3"/>
        <v>0</v>
      </c>
      <c r="CT16" s="7">
        <f t="shared" si="3"/>
        <v>0</v>
      </c>
      <c r="CU16" s="7">
        <f t="shared" si="3"/>
        <v>0</v>
      </c>
      <c r="CV16" s="7">
        <f t="shared" si="3"/>
        <v>0</v>
      </c>
      <c r="CW16" s="7">
        <f t="shared" si="4"/>
        <v>0</v>
      </c>
      <c r="CX16" s="7">
        <f t="shared" si="4"/>
        <v>0</v>
      </c>
      <c r="CY16" s="7">
        <f t="shared" si="4"/>
        <v>0</v>
      </c>
      <c r="CZ16" s="7">
        <f t="shared" si="4"/>
        <v>0</v>
      </c>
      <c r="DA16" s="7">
        <f t="shared" si="4"/>
        <v>0</v>
      </c>
      <c r="DB16" s="7">
        <f t="shared" si="4"/>
        <v>0</v>
      </c>
      <c r="DC16" s="7">
        <f t="shared" si="4"/>
        <v>0</v>
      </c>
    </row>
    <row r="17" spans="55:107" x14ac:dyDescent="0.25">
      <c r="BC17">
        <v>13</v>
      </c>
      <c r="BF17" s="7">
        <f t="shared" si="1"/>
        <v>0</v>
      </c>
      <c r="BG17" s="7">
        <f t="shared" si="1"/>
        <v>0</v>
      </c>
      <c r="BH17" s="7">
        <f t="shared" si="1"/>
        <v>0</v>
      </c>
      <c r="BI17" s="7">
        <f t="shared" si="1"/>
        <v>0</v>
      </c>
      <c r="BJ17" s="7">
        <f t="shared" si="1"/>
        <v>0</v>
      </c>
      <c r="BK17" s="7">
        <f t="shared" si="1"/>
        <v>0</v>
      </c>
      <c r="BL17" s="7">
        <f t="shared" si="1"/>
        <v>0</v>
      </c>
      <c r="BM17" s="7">
        <f t="shared" si="1"/>
        <v>0</v>
      </c>
      <c r="BN17" s="7">
        <f t="shared" si="1"/>
        <v>0</v>
      </c>
      <c r="BO17" s="7">
        <f t="shared" si="1"/>
        <v>0</v>
      </c>
      <c r="BP17" s="7">
        <f t="shared" si="1"/>
        <v>0</v>
      </c>
      <c r="BQ17" s="7">
        <f t="shared" si="1"/>
        <v>0</v>
      </c>
      <c r="BR17" s="7">
        <f t="shared" si="1"/>
        <v>0</v>
      </c>
      <c r="BS17" s="7">
        <f t="shared" si="1"/>
        <v>0</v>
      </c>
      <c r="BT17" s="7">
        <f t="shared" si="1"/>
        <v>0</v>
      </c>
      <c r="BU17" s="7">
        <f t="shared" si="1"/>
        <v>0</v>
      </c>
      <c r="BV17" s="7">
        <f t="shared" si="2"/>
        <v>0</v>
      </c>
      <c r="BW17" s="7">
        <f t="shared" si="2"/>
        <v>0</v>
      </c>
      <c r="BX17" s="7">
        <f t="shared" si="2"/>
        <v>0</v>
      </c>
      <c r="BY17" s="7">
        <f t="shared" si="2"/>
        <v>0</v>
      </c>
      <c r="BZ17" s="7">
        <f t="shared" si="2"/>
        <v>0</v>
      </c>
      <c r="CA17" s="7">
        <f t="shared" si="2"/>
        <v>0</v>
      </c>
      <c r="CB17" s="7">
        <f t="shared" si="2"/>
        <v>0</v>
      </c>
      <c r="CC17" s="7">
        <f t="shared" si="2"/>
        <v>0</v>
      </c>
      <c r="CD17" s="7">
        <f t="shared" si="2"/>
        <v>0</v>
      </c>
      <c r="CE17" s="7">
        <f t="shared" si="2"/>
        <v>0</v>
      </c>
      <c r="CF17" s="7">
        <f t="shared" si="2"/>
        <v>0</v>
      </c>
      <c r="CG17" s="7">
        <f t="shared" si="3"/>
        <v>0</v>
      </c>
      <c r="CH17" s="7">
        <f t="shared" si="3"/>
        <v>0</v>
      </c>
      <c r="CI17" s="7">
        <f t="shared" si="3"/>
        <v>0</v>
      </c>
      <c r="CJ17" s="7">
        <f t="shared" si="3"/>
        <v>0</v>
      </c>
      <c r="CK17" s="7">
        <f t="shared" si="3"/>
        <v>0</v>
      </c>
      <c r="CL17" s="7">
        <f t="shared" si="3"/>
        <v>0</v>
      </c>
      <c r="CM17" s="7">
        <f t="shared" si="3"/>
        <v>0</v>
      </c>
      <c r="CN17" s="7">
        <f t="shared" si="3"/>
        <v>0</v>
      </c>
      <c r="CO17" s="7">
        <f t="shared" si="3"/>
        <v>0</v>
      </c>
      <c r="CP17" s="7">
        <f t="shared" si="3"/>
        <v>0</v>
      </c>
      <c r="CQ17" s="7">
        <f t="shared" si="3"/>
        <v>0</v>
      </c>
      <c r="CR17" s="7">
        <f t="shared" si="3"/>
        <v>0</v>
      </c>
      <c r="CS17" s="7">
        <f t="shared" si="3"/>
        <v>0</v>
      </c>
      <c r="CT17" s="7">
        <f t="shared" si="3"/>
        <v>0</v>
      </c>
      <c r="CU17" s="7">
        <f t="shared" si="3"/>
        <v>0</v>
      </c>
      <c r="CV17" s="7">
        <f t="shared" si="3"/>
        <v>0</v>
      </c>
      <c r="CW17" s="7">
        <f t="shared" si="4"/>
        <v>0</v>
      </c>
      <c r="CX17" s="7">
        <f t="shared" si="4"/>
        <v>0</v>
      </c>
      <c r="CY17" s="7">
        <f t="shared" si="4"/>
        <v>0</v>
      </c>
      <c r="CZ17" s="7">
        <f t="shared" si="4"/>
        <v>0</v>
      </c>
      <c r="DA17" s="7">
        <f t="shared" si="4"/>
        <v>0</v>
      </c>
      <c r="DB17" s="7">
        <f t="shared" si="4"/>
        <v>0</v>
      </c>
      <c r="DC17" s="7">
        <f t="shared" si="4"/>
        <v>0</v>
      </c>
    </row>
    <row r="18" spans="55:107" x14ac:dyDescent="0.25">
      <c r="BC18">
        <v>14</v>
      </c>
      <c r="BF18" s="7">
        <f t="shared" si="1"/>
        <v>0</v>
      </c>
      <c r="BG18" s="7">
        <f t="shared" si="1"/>
        <v>0</v>
      </c>
      <c r="BH18" s="7">
        <f t="shared" si="1"/>
        <v>0</v>
      </c>
      <c r="BI18" s="7">
        <f t="shared" si="1"/>
        <v>0</v>
      </c>
      <c r="BJ18" s="7">
        <f t="shared" si="1"/>
        <v>0</v>
      </c>
      <c r="BK18" s="7">
        <f t="shared" si="1"/>
        <v>0</v>
      </c>
      <c r="BL18" s="7">
        <f t="shared" si="1"/>
        <v>0</v>
      </c>
      <c r="BM18" s="7">
        <f t="shared" si="1"/>
        <v>0</v>
      </c>
      <c r="BN18" s="7">
        <f t="shared" si="1"/>
        <v>0</v>
      </c>
      <c r="BO18" s="7">
        <f t="shared" si="1"/>
        <v>0</v>
      </c>
      <c r="BP18" s="7">
        <f t="shared" si="1"/>
        <v>0</v>
      </c>
      <c r="BQ18" s="7">
        <f t="shared" si="1"/>
        <v>0</v>
      </c>
      <c r="BR18" s="7">
        <f t="shared" si="1"/>
        <v>0</v>
      </c>
      <c r="BS18" s="7">
        <f t="shared" si="1"/>
        <v>0</v>
      </c>
      <c r="BT18" s="7">
        <f t="shared" si="1"/>
        <v>0</v>
      </c>
      <c r="BU18" s="7">
        <f t="shared" si="1"/>
        <v>0</v>
      </c>
      <c r="BV18" s="7">
        <f t="shared" si="2"/>
        <v>0</v>
      </c>
      <c r="BW18" s="7">
        <f t="shared" si="2"/>
        <v>0</v>
      </c>
      <c r="BX18" s="7">
        <f t="shared" si="2"/>
        <v>0</v>
      </c>
      <c r="BY18" s="7">
        <f t="shared" si="2"/>
        <v>0</v>
      </c>
      <c r="BZ18" s="7">
        <f t="shared" si="2"/>
        <v>0</v>
      </c>
      <c r="CA18" s="7">
        <f t="shared" si="2"/>
        <v>0</v>
      </c>
      <c r="CB18" s="7">
        <f t="shared" si="2"/>
        <v>0</v>
      </c>
      <c r="CC18" s="7">
        <f t="shared" si="2"/>
        <v>0</v>
      </c>
      <c r="CD18" s="7">
        <f t="shared" si="2"/>
        <v>0</v>
      </c>
      <c r="CE18" s="7">
        <f t="shared" si="2"/>
        <v>0</v>
      </c>
      <c r="CF18" s="7">
        <f t="shared" si="2"/>
        <v>0</v>
      </c>
      <c r="CG18" s="7">
        <f t="shared" si="3"/>
        <v>0</v>
      </c>
      <c r="CH18" s="7">
        <f t="shared" si="3"/>
        <v>0</v>
      </c>
      <c r="CI18" s="7">
        <f t="shared" si="3"/>
        <v>0</v>
      </c>
      <c r="CJ18" s="7">
        <f t="shared" si="3"/>
        <v>0</v>
      </c>
      <c r="CK18" s="7">
        <f t="shared" si="3"/>
        <v>0</v>
      </c>
      <c r="CL18" s="7">
        <f t="shared" si="3"/>
        <v>0</v>
      </c>
      <c r="CM18" s="7">
        <f t="shared" si="3"/>
        <v>0</v>
      </c>
      <c r="CN18" s="7">
        <f t="shared" si="3"/>
        <v>0</v>
      </c>
      <c r="CO18" s="7">
        <f t="shared" si="3"/>
        <v>0</v>
      </c>
      <c r="CP18" s="7">
        <f t="shared" si="3"/>
        <v>0</v>
      </c>
      <c r="CQ18" s="7">
        <f t="shared" si="3"/>
        <v>0</v>
      </c>
      <c r="CR18" s="7">
        <f t="shared" si="3"/>
        <v>0</v>
      </c>
      <c r="CS18" s="7">
        <f t="shared" si="3"/>
        <v>0</v>
      </c>
      <c r="CT18" s="7">
        <f t="shared" si="3"/>
        <v>0</v>
      </c>
      <c r="CU18" s="7">
        <f t="shared" si="3"/>
        <v>0</v>
      </c>
      <c r="CV18" s="7">
        <f t="shared" si="3"/>
        <v>0</v>
      </c>
      <c r="CW18" s="7">
        <f t="shared" si="4"/>
        <v>0</v>
      </c>
      <c r="CX18" s="7">
        <f t="shared" si="4"/>
        <v>0</v>
      </c>
      <c r="CY18" s="7">
        <f t="shared" si="4"/>
        <v>0</v>
      </c>
      <c r="CZ18" s="7">
        <f t="shared" si="4"/>
        <v>0</v>
      </c>
      <c r="DA18" s="7">
        <f t="shared" si="4"/>
        <v>0</v>
      </c>
      <c r="DB18" s="7">
        <f t="shared" si="4"/>
        <v>0</v>
      </c>
      <c r="DC18" s="7">
        <f t="shared" si="4"/>
        <v>0</v>
      </c>
    </row>
    <row r="19" spans="55:107" x14ac:dyDescent="0.25">
      <c r="BC19">
        <v>15</v>
      </c>
      <c r="BF19" s="7">
        <f t="shared" si="1"/>
        <v>0</v>
      </c>
      <c r="BG19" s="7">
        <f t="shared" si="1"/>
        <v>0</v>
      </c>
      <c r="BH19" s="7">
        <f t="shared" si="1"/>
        <v>0</v>
      </c>
      <c r="BI19" s="7">
        <f t="shared" si="1"/>
        <v>0</v>
      </c>
      <c r="BJ19" s="7">
        <f t="shared" si="1"/>
        <v>0</v>
      </c>
      <c r="BK19" s="7">
        <f t="shared" si="1"/>
        <v>0</v>
      </c>
      <c r="BL19" s="7">
        <f t="shared" si="1"/>
        <v>0</v>
      </c>
      <c r="BM19" s="7">
        <f t="shared" si="1"/>
        <v>0</v>
      </c>
      <c r="BN19" s="7">
        <f t="shared" si="1"/>
        <v>0</v>
      </c>
      <c r="BO19" s="7">
        <f t="shared" si="1"/>
        <v>0</v>
      </c>
      <c r="BP19" s="7">
        <f t="shared" si="1"/>
        <v>0</v>
      </c>
      <c r="BQ19" s="7">
        <f t="shared" si="1"/>
        <v>0</v>
      </c>
      <c r="BR19" s="7">
        <f t="shared" si="1"/>
        <v>0</v>
      </c>
      <c r="BS19" s="7">
        <f t="shared" si="1"/>
        <v>0</v>
      </c>
      <c r="BT19" s="7">
        <f t="shared" si="1"/>
        <v>0</v>
      </c>
      <c r="BU19" s="7">
        <f t="shared" si="1"/>
        <v>0</v>
      </c>
      <c r="BV19" s="7">
        <f t="shared" si="2"/>
        <v>0</v>
      </c>
      <c r="BW19" s="7">
        <f t="shared" si="2"/>
        <v>0</v>
      </c>
      <c r="BX19" s="7">
        <f t="shared" si="2"/>
        <v>0</v>
      </c>
      <c r="BY19" s="7">
        <f t="shared" si="2"/>
        <v>0</v>
      </c>
      <c r="BZ19" s="7">
        <f t="shared" si="2"/>
        <v>0</v>
      </c>
      <c r="CA19" s="7">
        <f t="shared" si="2"/>
        <v>0</v>
      </c>
      <c r="CB19" s="7">
        <f t="shared" si="2"/>
        <v>0</v>
      </c>
      <c r="CC19" s="7">
        <f t="shared" si="2"/>
        <v>0</v>
      </c>
      <c r="CD19" s="7">
        <f t="shared" si="2"/>
        <v>0</v>
      </c>
      <c r="CE19" s="7">
        <f t="shared" si="2"/>
        <v>0</v>
      </c>
      <c r="CF19" s="7">
        <f t="shared" si="2"/>
        <v>0</v>
      </c>
      <c r="CG19" s="7">
        <f t="shared" si="3"/>
        <v>0</v>
      </c>
      <c r="CH19" s="7">
        <f t="shared" si="3"/>
        <v>0</v>
      </c>
      <c r="CI19" s="7">
        <f t="shared" si="3"/>
        <v>0</v>
      </c>
      <c r="CJ19" s="7">
        <f t="shared" si="3"/>
        <v>0</v>
      </c>
      <c r="CK19" s="7">
        <f t="shared" si="3"/>
        <v>0</v>
      </c>
      <c r="CL19" s="7">
        <f t="shared" si="3"/>
        <v>0</v>
      </c>
      <c r="CM19" s="7">
        <f t="shared" si="3"/>
        <v>0</v>
      </c>
      <c r="CN19" s="7">
        <f t="shared" si="3"/>
        <v>0</v>
      </c>
      <c r="CO19" s="7">
        <f t="shared" si="3"/>
        <v>0</v>
      </c>
      <c r="CP19" s="7">
        <f t="shared" si="3"/>
        <v>0</v>
      </c>
      <c r="CQ19" s="7">
        <f t="shared" si="3"/>
        <v>0</v>
      </c>
      <c r="CR19" s="7">
        <f t="shared" si="3"/>
        <v>0</v>
      </c>
      <c r="CS19" s="7">
        <f t="shared" si="3"/>
        <v>0</v>
      </c>
      <c r="CT19" s="7">
        <f t="shared" si="3"/>
        <v>0</v>
      </c>
      <c r="CU19" s="7">
        <f t="shared" si="3"/>
        <v>0</v>
      </c>
      <c r="CV19" s="7">
        <f t="shared" si="3"/>
        <v>0</v>
      </c>
      <c r="CW19" s="7">
        <f t="shared" si="4"/>
        <v>0</v>
      </c>
      <c r="CX19" s="7">
        <f t="shared" si="4"/>
        <v>0</v>
      </c>
      <c r="CY19" s="7">
        <f t="shared" si="4"/>
        <v>0</v>
      </c>
      <c r="CZ19" s="7">
        <f t="shared" si="4"/>
        <v>0</v>
      </c>
      <c r="DA19" s="7">
        <f t="shared" si="4"/>
        <v>0</v>
      </c>
      <c r="DB19" s="7">
        <f t="shared" si="4"/>
        <v>0</v>
      </c>
      <c r="DC19" s="7">
        <f t="shared" si="4"/>
        <v>0</v>
      </c>
    </row>
    <row r="20" spans="55:107" x14ac:dyDescent="0.25">
      <c r="BC20">
        <v>16</v>
      </c>
      <c r="BF20" s="7">
        <f t="shared" si="1"/>
        <v>0</v>
      </c>
      <c r="BG20" s="7">
        <f t="shared" si="1"/>
        <v>0</v>
      </c>
      <c r="BH20" s="7">
        <f t="shared" si="1"/>
        <v>0</v>
      </c>
      <c r="BI20" s="7">
        <f t="shared" si="1"/>
        <v>0</v>
      </c>
      <c r="BJ20" s="7">
        <f t="shared" si="1"/>
        <v>0</v>
      </c>
      <c r="BK20" s="7">
        <f t="shared" si="1"/>
        <v>0</v>
      </c>
      <c r="BL20" s="7">
        <f t="shared" si="1"/>
        <v>0</v>
      </c>
      <c r="BM20" s="7">
        <f t="shared" si="1"/>
        <v>0</v>
      </c>
      <c r="BN20" s="7">
        <f t="shared" si="1"/>
        <v>0</v>
      </c>
      <c r="BO20" s="7">
        <f t="shared" si="1"/>
        <v>0</v>
      </c>
      <c r="BP20" s="7">
        <f t="shared" si="1"/>
        <v>0</v>
      </c>
      <c r="BQ20" s="7">
        <f t="shared" si="1"/>
        <v>0</v>
      </c>
      <c r="BR20" s="7">
        <f t="shared" si="1"/>
        <v>0</v>
      </c>
      <c r="BS20" s="7">
        <f t="shared" si="1"/>
        <v>0</v>
      </c>
      <c r="BT20" s="7">
        <f t="shared" si="1"/>
        <v>0</v>
      </c>
      <c r="BU20" s="7">
        <f t="shared" si="1"/>
        <v>0</v>
      </c>
      <c r="BV20" s="7">
        <f t="shared" si="2"/>
        <v>0</v>
      </c>
      <c r="BW20" s="7">
        <f t="shared" si="2"/>
        <v>0</v>
      </c>
      <c r="BX20" s="7">
        <f t="shared" si="2"/>
        <v>0</v>
      </c>
      <c r="BY20" s="7">
        <f t="shared" si="2"/>
        <v>0</v>
      </c>
      <c r="BZ20" s="7">
        <f t="shared" si="2"/>
        <v>0</v>
      </c>
      <c r="CA20" s="7">
        <f t="shared" si="2"/>
        <v>0</v>
      </c>
      <c r="CB20" s="7">
        <f t="shared" si="2"/>
        <v>0</v>
      </c>
      <c r="CC20" s="7">
        <f t="shared" si="2"/>
        <v>0</v>
      </c>
      <c r="CD20" s="7">
        <f t="shared" si="2"/>
        <v>0</v>
      </c>
      <c r="CE20" s="7">
        <f t="shared" si="2"/>
        <v>0</v>
      </c>
      <c r="CF20" s="7">
        <f t="shared" si="2"/>
        <v>0</v>
      </c>
      <c r="CG20" s="7">
        <f t="shared" si="3"/>
        <v>0</v>
      </c>
      <c r="CH20" s="7">
        <f t="shared" si="3"/>
        <v>0</v>
      </c>
      <c r="CI20" s="7">
        <f t="shared" si="3"/>
        <v>0</v>
      </c>
      <c r="CJ20" s="7">
        <f t="shared" si="3"/>
        <v>0</v>
      </c>
      <c r="CK20" s="7">
        <f t="shared" si="3"/>
        <v>0</v>
      </c>
      <c r="CL20" s="7">
        <f t="shared" si="3"/>
        <v>0</v>
      </c>
      <c r="CM20" s="7">
        <f t="shared" si="3"/>
        <v>0</v>
      </c>
      <c r="CN20" s="7">
        <f t="shared" si="3"/>
        <v>0</v>
      </c>
      <c r="CO20" s="7">
        <f t="shared" si="3"/>
        <v>0</v>
      </c>
      <c r="CP20" s="7">
        <f t="shared" si="3"/>
        <v>0</v>
      </c>
      <c r="CQ20" s="7">
        <f t="shared" si="3"/>
        <v>0</v>
      </c>
      <c r="CR20" s="7">
        <f t="shared" si="3"/>
        <v>0</v>
      </c>
      <c r="CS20" s="7">
        <f t="shared" si="3"/>
        <v>0</v>
      </c>
      <c r="CT20" s="7">
        <f t="shared" si="3"/>
        <v>0</v>
      </c>
      <c r="CU20" s="7">
        <f t="shared" si="3"/>
        <v>0</v>
      </c>
      <c r="CV20" s="7">
        <f t="shared" si="3"/>
        <v>0</v>
      </c>
      <c r="CW20" s="7">
        <f t="shared" si="4"/>
        <v>0</v>
      </c>
      <c r="CX20" s="7">
        <f t="shared" si="4"/>
        <v>0</v>
      </c>
      <c r="CY20" s="7">
        <f t="shared" si="4"/>
        <v>0</v>
      </c>
      <c r="CZ20" s="7">
        <f t="shared" si="4"/>
        <v>0</v>
      </c>
      <c r="DA20" s="7">
        <f t="shared" si="4"/>
        <v>0</v>
      </c>
      <c r="DB20" s="7">
        <f t="shared" si="4"/>
        <v>0</v>
      </c>
      <c r="DC20" s="7">
        <f t="shared" si="4"/>
        <v>0</v>
      </c>
    </row>
    <row r="21" spans="55:107" x14ac:dyDescent="0.25">
      <c r="BC21">
        <v>17</v>
      </c>
      <c r="BF21" s="7">
        <f t="shared" si="1"/>
        <v>0</v>
      </c>
      <c r="BG21" s="7">
        <f t="shared" si="1"/>
        <v>0</v>
      </c>
      <c r="BH21" s="7">
        <f t="shared" si="1"/>
        <v>0</v>
      </c>
      <c r="BI21" s="7">
        <f t="shared" si="1"/>
        <v>0</v>
      </c>
      <c r="BJ21" s="7">
        <f t="shared" si="1"/>
        <v>0</v>
      </c>
      <c r="BK21" s="7">
        <f t="shared" si="1"/>
        <v>0</v>
      </c>
      <c r="BL21" s="7">
        <f t="shared" si="1"/>
        <v>0</v>
      </c>
      <c r="BM21" s="7">
        <f t="shared" si="1"/>
        <v>0</v>
      </c>
      <c r="BN21" s="7">
        <f t="shared" si="1"/>
        <v>0</v>
      </c>
      <c r="BO21" s="7">
        <f t="shared" si="1"/>
        <v>0</v>
      </c>
      <c r="BP21" s="7">
        <f t="shared" si="1"/>
        <v>0</v>
      </c>
      <c r="BQ21" s="7">
        <f t="shared" si="1"/>
        <v>0</v>
      </c>
      <c r="BR21" s="7">
        <f t="shared" si="1"/>
        <v>0</v>
      </c>
      <c r="BS21" s="7">
        <f t="shared" si="1"/>
        <v>0</v>
      </c>
      <c r="BT21" s="7">
        <f t="shared" si="1"/>
        <v>0</v>
      </c>
      <c r="BU21" s="7">
        <f t="shared" si="1"/>
        <v>0</v>
      </c>
      <c r="BV21" s="7">
        <f t="shared" si="2"/>
        <v>0</v>
      </c>
      <c r="BW21" s="7">
        <f t="shared" si="2"/>
        <v>0</v>
      </c>
      <c r="BX21" s="7">
        <f t="shared" si="2"/>
        <v>0</v>
      </c>
      <c r="BY21" s="7">
        <f t="shared" si="2"/>
        <v>0</v>
      </c>
      <c r="BZ21" s="7">
        <f t="shared" si="2"/>
        <v>0</v>
      </c>
      <c r="CA21" s="7">
        <f t="shared" si="2"/>
        <v>0</v>
      </c>
      <c r="CB21" s="7">
        <f t="shared" si="2"/>
        <v>0</v>
      </c>
      <c r="CC21" s="7">
        <f t="shared" si="2"/>
        <v>0</v>
      </c>
      <c r="CD21" s="7">
        <f t="shared" si="2"/>
        <v>0</v>
      </c>
      <c r="CE21" s="7">
        <f t="shared" si="2"/>
        <v>0</v>
      </c>
      <c r="CF21" s="7">
        <f t="shared" si="2"/>
        <v>0</v>
      </c>
      <c r="CG21" s="7">
        <f t="shared" si="3"/>
        <v>0</v>
      </c>
      <c r="CH21" s="7">
        <f t="shared" si="3"/>
        <v>0</v>
      </c>
      <c r="CI21" s="7">
        <f t="shared" si="3"/>
        <v>0</v>
      </c>
      <c r="CJ21" s="7">
        <f t="shared" si="3"/>
        <v>0</v>
      </c>
      <c r="CK21" s="7">
        <f t="shared" si="3"/>
        <v>0</v>
      </c>
      <c r="CL21" s="7">
        <f t="shared" si="3"/>
        <v>0</v>
      </c>
      <c r="CM21" s="7">
        <f t="shared" si="3"/>
        <v>0</v>
      </c>
      <c r="CN21" s="7">
        <f t="shared" si="3"/>
        <v>0</v>
      </c>
      <c r="CO21" s="7">
        <f t="shared" si="3"/>
        <v>0</v>
      </c>
      <c r="CP21" s="7">
        <f t="shared" si="3"/>
        <v>0</v>
      </c>
      <c r="CQ21" s="7">
        <f t="shared" si="3"/>
        <v>0</v>
      </c>
      <c r="CR21" s="7">
        <f t="shared" si="3"/>
        <v>0</v>
      </c>
      <c r="CS21" s="7">
        <f t="shared" si="3"/>
        <v>0</v>
      </c>
      <c r="CT21" s="7">
        <f t="shared" si="3"/>
        <v>0</v>
      </c>
      <c r="CU21" s="7">
        <f t="shared" si="3"/>
        <v>0</v>
      </c>
      <c r="CV21" s="7">
        <f t="shared" si="3"/>
        <v>0</v>
      </c>
      <c r="CW21" s="7">
        <f t="shared" si="4"/>
        <v>0</v>
      </c>
      <c r="CX21" s="7">
        <f t="shared" si="4"/>
        <v>0</v>
      </c>
      <c r="CY21" s="7">
        <f t="shared" si="4"/>
        <v>0</v>
      </c>
      <c r="CZ21" s="7">
        <f t="shared" si="4"/>
        <v>0</v>
      </c>
      <c r="DA21" s="7">
        <f t="shared" si="4"/>
        <v>0</v>
      </c>
      <c r="DB21" s="7">
        <f t="shared" si="4"/>
        <v>0</v>
      </c>
      <c r="DC21" s="7">
        <f t="shared" si="4"/>
        <v>0</v>
      </c>
    </row>
    <row r="22" spans="55:107" x14ac:dyDescent="0.25">
      <c r="BC22">
        <v>18</v>
      </c>
      <c r="BF22" s="7">
        <f t="shared" si="1"/>
        <v>0</v>
      </c>
      <c r="BG22" s="7">
        <f t="shared" si="1"/>
        <v>0</v>
      </c>
      <c r="BH22" s="7">
        <f t="shared" si="1"/>
        <v>0</v>
      </c>
      <c r="BI22" s="7">
        <f t="shared" si="1"/>
        <v>0</v>
      </c>
      <c r="BJ22" s="7">
        <f t="shared" si="1"/>
        <v>0</v>
      </c>
      <c r="BK22" s="7">
        <f t="shared" si="1"/>
        <v>0</v>
      </c>
      <c r="BL22" s="7">
        <f t="shared" si="1"/>
        <v>0</v>
      </c>
      <c r="BM22" s="7">
        <f t="shared" si="1"/>
        <v>0</v>
      </c>
      <c r="BN22" s="7">
        <f t="shared" si="1"/>
        <v>0</v>
      </c>
      <c r="BO22" s="7">
        <f t="shared" si="1"/>
        <v>0</v>
      </c>
      <c r="BP22" s="7">
        <f t="shared" si="1"/>
        <v>0</v>
      </c>
      <c r="BQ22" s="7">
        <f t="shared" si="1"/>
        <v>0</v>
      </c>
      <c r="BR22" s="7">
        <f t="shared" si="1"/>
        <v>0</v>
      </c>
      <c r="BS22" s="7">
        <f t="shared" si="1"/>
        <v>0</v>
      </c>
      <c r="BT22" s="7">
        <f t="shared" si="1"/>
        <v>0</v>
      </c>
      <c r="BU22" s="7">
        <f t="shared" si="1"/>
        <v>0</v>
      </c>
      <c r="BV22" s="7">
        <f t="shared" si="2"/>
        <v>0</v>
      </c>
      <c r="BW22" s="7">
        <f t="shared" si="2"/>
        <v>0</v>
      </c>
      <c r="BX22" s="7">
        <f t="shared" si="2"/>
        <v>0</v>
      </c>
      <c r="BY22" s="7">
        <f t="shared" si="2"/>
        <v>0</v>
      </c>
      <c r="BZ22" s="7">
        <f t="shared" si="2"/>
        <v>0</v>
      </c>
      <c r="CA22" s="7">
        <f t="shared" si="2"/>
        <v>0</v>
      </c>
      <c r="CB22" s="7">
        <f t="shared" si="2"/>
        <v>0</v>
      </c>
      <c r="CC22" s="7">
        <f t="shared" si="2"/>
        <v>0</v>
      </c>
      <c r="CD22" s="7">
        <f t="shared" si="2"/>
        <v>0</v>
      </c>
      <c r="CE22" s="7">
        <f t="shared" si="2"/>
        <v>0</v>
      </c>
      <c r="CF22" s="7">
        <f t="shared" si="2"/>
        <v>0</v>
      </c>
      <c r="CG22" s="7">
        <f t="shared" si="3"/>
        <v>0</v>
      </c>
      <c r="CH22" s="7">
        <f t="shared" si="3"/>
        <v>0</v>
      </c>
      <c r="CI22" s="7">
        <f t="shared" si="3"/>
        <v>0</v>
      </c>
      <c r="CJ22" s="7">
        <f t="shared" si="3"/>
        <v>0</v>
      </c>
      <c r="CK22" s="7">
        <f t="shared" si="3"/>
        <v>0</v>
      </c>
      <c r="CL22" s="7">
        <f t="shared" si="3"/>
        <v>0</v>
      </c>
      <c r="CM22" s="7">
        <f t="shared" si="3"/>
        <v>0</v>
      </c>
      <c r="CN22" s="7">
        <f t="shared" si="3"/>
        <v>0</v>
      </c>
      <c r="CO22" s="7">
        <f t="shared" si="3"/>
        <v>0</v>
      </c>
      <c r="CP22" s="7">
        <f t="shared" si="3"/>
        <v>0</v>
      </c>
      <c r="CQ22" s="7">
        <f t="shared" si="3"/>
        <v>0</v>
      </c>
      <c r="CR22" s="7">
        <f t="shared" si="3"/>
        <v>0</v>
      </c>
      <c r="CS22" s="7">
        <f t="shared" si="3"/>
        <v>0</v>
      </c>
      <c r="CT22" s="7">
        <f t="shared" si="3"/>
        <v>0</v>
      </c>
      <c r="CU22" s="7">
        <f t="shared" si="3"/>
        <v>0</v>
      </c>
      <c r="CV22" s="7">
        <f t="shared" si="3"/>
        <v>0</v>
      </c>
      <c r="CW22" s="7">
        <f t="shared" si="4"/>
        <v>0</v>
      </c>
      <c r="CX22" s="7">
        <f t="shared" si="4"/>
        <v>0</v>
      </c>
      <c r="CY22" s="7">
        <f t="shared" si="4"/>
        <v>0</v>
      </c>
      <c r="CZ22" s="7">
        <f t="shared" si="4"/>
        <v>0</v>
      </c>
      <c r="DA22" s="7">
        <f t="shared" si="4"/>
        <v>0</v>
      </c>
      <c r="DB22" s="7">
        <f t="shared" si="4"/>
        <v>0</v>
      </c>
      <c r="DC22" s="7">
        <f t="shared" si="4"/>
        <v>0</v>
      </c>
    </row>
    <row r="23" spans="55:107" x14ac:dyDescent="0.25">
      <c r="BC23">
        <v>19</v>
      </c>
      <c r="BF23" s="7">
        <f t="shared" si="1"/>
        <v>0</v>
      </c>
      <c r="BG23" s="7">
        <f t="shared" si="1"/>
        <v>0</v>
      </c>
      <c r="BH23" s="7">
        <f t="shared" si="1"/>
        <v>0</v>
      </c>
      <c r="BI23" s="7">
        <f t="shared" si="1"/>
        <v>0</v>
      </c>
      <c r="BJ23" s="7">
        <f t="shared" si="1"/>
        <v>0</v>
      </c>
      <c r="BK23" s="7">
        <f t="shared" si="1"/>
        <v>0</v>
      </c>
      <c r="BL23" s="7">
        <f t="shared" si="1"/>
        <v>0</v>
      </c>
      <c r="BM23" s="7">
        <f t="shared" si="1"/>
        <v>0</v>
      </c>
      <c r="BN23" s="7">
        <f t="shared" si="1"/>
        <v>0</v>
      </c>
      <c r="BO23" s="7">
        <f t="shared" si="1"/>
        <v>0</v>
      </c>
      <c r="BP23" s="7">
        <f t="shared" si="1"/>
        <v>0</v>
      </c>
      <c r="BQ23" s="7">
        <f t="shared" si="1"/>
        <v>0</v>
      </c>
      <c r="BR23" s="7">
        <f t="shared" si="1"/>
        <v>0</v>
      </c>
      <c r="BS23" s="7">
        <f t="shared" si="1"/>
        <v>0</v>
      </c>
      <c r="BT23" s="7">
        <f t="shared" si="1"/>
        <v>0</v>
      </c>
      <c r="BU23" s="7">
        <f t="shared" si="1"/>
        <v>0</v>
      </c>
      <c r="BV23" s="7">
        <f t="shared" si="2"/>
        <v>0</v>
      </c>
      <c r="BW23" s="7">
        <f t="shared" si="2"/>
        <v>0</v>
      </c>
      <c r="BX23" s="7">
        <f t="shared" si="2"/>
        <v>0</v>
      </c>
      <c r="BY23" s="7">
        <f t="shared" si="2"/>
        <v>0</v>
      </c>
      <c r="BZ23" s="7">
        <f t="shared" si="2"/>
        <v>0</v>
      </c>
      <c r="CA23" s="7">
        <f t="shared" si="2"/>
        <v>0</v>
      </c>
      <c r="CB23" s="7">
        <f t="shared" si="2"/>
        <v>0</v>
      </c>
      <c r="CC23" s="7">
        <f t="shared" si="2"/>
        <v>0</v>
      </c>
      <c r="CD23" s="7">
        <f t="shared" si="2"/>
        <v>0</v>
      </c>
      <c r="CE23" s="7">
        <f t="shared" si="2"/>
        <v>0</v>
      </c>
      <c r="CF23" s="7">
        <f t="shared" si="2"/>
        <v>0</v>
      </c>
      <c r="CG23" s="7">
        <f t="shared" si="3"/>
        <v>0</v>
      </c>
      <c r="CH23" s="7">
        <f t="shared" si="3"/>
        <v>0</v>
      </c>
      <c r="CI23" s="7">
        <f t="shared" si="3"/>
        <v>0</v>
      </c>
      <c r="CJ23" s="7">
        <f t="shared" si="3"/>
        <v>0</v>
      </c>
      <c r="CK23" s="7">
        <f t="shared" si="3"/>
        <v>0</v>
      </c>
      <c r="CL23" s="7">
        <f t="shared" si="3"/>
        <v>0</v>
      </c>
      <c r="CM23" s="7">
        <f t="shared" si="3"/>
        <v>0</v>
      </c>
      <c r="CN23" s="7">
        <f t="shared" si="3"/>
        <v>0</v>
      </c>
      <c r="CO23" s="7">
        <f t="shared" si="3"/>
        <v>0</v>
      </c>
      <c r="CP23" s="7">
        <f t="shared" si="3"/>
        <v>0</v>
      </c>
      <c r="CQ23" s="7">
        <f t="shared" si="3"/>
        <v>0</v>
      </c>
      <c r="CR23" s="7">
        <f t="shared" si="3"/>
        <v>0</v>
      </c>
      <c r="CS23" s="7">
        <f t="shared" si="3"/>
        <v>0</v>
      </c>
      <c r="CT23" s="7">
        <f t="shared" si="3"/>
        <v>0</v>
      </c>
      <c r="CU23" s="7">
        <f t="shared" si="3"/>
        <v>0</v>
      </c>
      <c r="CV23" s="7">
        <f t="shared" si="3"/>
        <v>0</v>
      </c>
      <c r="CW23" s="7">
        <f t="shared" si="4"/>
        <v>0</v>
      </c>
      <c r="CX23" s="7">
        <f t="shared" si="4"/>
        <v>0</v>
      </c>
      <c r="CY23" s="7">
        <f t="shared" si="4"/>
        <v>0</v>
      </c>
      <c r="CZ23" s="7">
        <f t="shared" si="4"/>
        <v>0</v>
      </c>
      <c r="DA23" s="7">
        <f t="shared" si="4"/>
        <v>0</v>
      </c>
      <c r="DB23" s="7">
        <f t="shared" si="4"/>
        <v>0</v>
      </c>
      <c r="DC23" s="7">
        <f t="shared" si="4"/>
        <v>0</v>
      </c>
    </row>
    <row r="24" spans="55:107" x14ac:dyDescent="0.25">
      <c r="BC24">
        <v>20</v>
      </c>
      <c r="BF24" s="7">
        <f t="shared" si="1"/>
        <v>0</v>
      </c>
      <c r="BG24" s="7">
        <f t="shared" si="1"/>
        <v>0</v>
      </c>
      <c r="BH24" s="7">
        <f t="shared" si="1"/>
        <v>0</v>
      </c>
      <c r="BI24" s="7">
        <f t="shared" si="1"/>
        <v>0</v>
      </c>
      <c r="BJ24" s="7">
        <f t="shared" si="1"/>
        <v>0</v>
      </c>
      <c r="BK24" s="7">
        <f t="shared" si="1"/>
        <v>0</v>
      </c>
      <c r="BL24" s="7">
        <f t="shared" si="1"/>
        <v>0</v>
      </c>
      <c r="BM24" s="7">
        <f t="shared" si="1"/>
        <v>0</v>
      </c>
      <c r="BN24" s="7">
        <f t="shared" si="1"/>
        <v>0</v>
      </c>
      <c r="BO24" s="7">
        <f t="shared" si="1"/>
        <v>0</v>
      </c>
      <c r="BP24" s="7">
        <f t="shared" si="1"/>
        <v>0</v>
      </c>
      <c r="BQ24" s="7">
        <f t="shared" si="1"/>
        <v>0</v>
      </c>
      <c r="BR24" s="7">
        <f t="shared" si="1"/>
        <v>0</v>
      </c>
      <c r="BS24" s="7">
        <f t="shared" si="1"/>
        <v>0</v>
      </c>
      <c r="BT24" s="7">
        <f t="shared" si="1"/>
        <v>0</v>
      </c>
      <c r="BU24" s="7">
        <f t="shared" si="1"/>
        <v>0</v>
      </c>
      <c r="BV24" s="7">
        <f t="shared" si="2"/>
        <v>0</v>
      </c>
      <c r="BW24" s="7">
        <f t="shared" si="2"/>
        <v>0</v>
      </c>
      <c r="BX24" s="7">
        <f t="shared" si="2"/>
        <v>0</v>
      </c>
      <c r="BY24" s="7">
        <f t="shared" si="2"/>
        <v>0</v>
      </c>
      <c r="BZ24" s="7">
        <f t="shared" si="2"/>
        <v>0</v>
      </c>
      <c r="CA24" s="7">
        <f t="shared" si="2"/>
        <v>0</v>
      </c>
      <c r="CB24" s="7">
        <f t="shared" si="2"/>
        <v>0</v>
      </c>
      <c r="CC24" s="7">
        <f t="shared" si="2"/>
        <v>0</v>
      </c>
      <c r="CD24" s="7">
        <f t="shared" si="2"/>
        <v>0</v>
      </c>
      <c r="CE24" s="7">
        <f t="shared" si="2"/>
        <v>0</v>
      </c>
      <c r="CF24" s="7">
        <f t="shared" si="2"/>
        <v>0</v>
      </c>
      <c r="CG24" s="7">
        <f t="shared" si="3"/>
        <v>0</v>
      </c>
      <c r="CH24" s="7">
        <f t="shared" si="3"/>
        <v>0</v>
      </c>
      <c r="CI24" s="7">
        <f t="shared" si="3"/>
        <v>0</v>
      </c>
      <c r="CJ24" s="7">
        <f t="shared" si="3"/>
        <v>0</v>
      </c>
      <c r="CK24" s="7">
        <f t="shared" si="3"/>
        <v>0</v>
      </c>
      <c r="CL24" s="7">
        <f t="shared" si="3"/>
        <v>0</v>
      </c>
      <c r="CM24" s="7">
        <f t="shared" si="3"/>
        <v>0</v>
      </c>
      <c r="CN24" s="7">
        <f t="shared" si="3"/>
        <v>0</v>
      </c>
      <c r="CO24" s="7">
        <f t="shared" si="3"/>
        <v>0</v>
      </c>
      <c r="CP24" s="7">
        <f t="shared" si="3"/>
        <v>0</v>
      </c>
      <c r="CQ24" s="7">
        <f t="shared" si="3"/>
        <v>0</v>
      </c>
      <c r="CR24" s="7">
        <f t="shared" si="3"/>
        <v>0</v>
      </c>
      <c r="CS24" s="7">
        <f t="shared" si="3"/>
        <v>0</v>
      </c>
      <c r="CT24" s="7">
        <f t="shared" si="3"/>
        <v>0</v>
      </c>
      <c r="CU24" s="7">
        <f t="shared" si="3"/>
        <v>0</v>
      </c>
      <c r="CV24" s="7">
        <f t="shared" si="3"/>
        <v>0</v>
      </c>
      <c r="CW24" s="7">
        <f t="shared" si="4"/>
        <v>0</v>
      </c>
      <c r="CX24" s="7">
        <f t="shared" si="4"/>
        <v>0</v>
      </c>
      <c r="CY24" s="7">
        <f t="shared" si="4"/>
        <v>0</v>
      </c>
      <c r="CZ24" s="7">
        <f t="shared" si="4"/>
        <v>0</v>
      </c>
      <c r="DA24" s="7">
        <f t="shared" si="4"/>
        <v>0</v>
      </c>
      <c r="DB24" s="7">
        <f t="shared" si="4"/>
        <v>0</v>
      </c>
      <c r="DC24" s="7">
        <f t="shared" si="4"/>
        <v>0</v>
      </c>
    </row>
    <row r="25" spans="55:107" x14ac:dyDescent="0.25">
      <c r="BC25">
        <v>21</v>
      </c>
      <c r="BF25" s="7">
        <f t="shared" si="1"/>
        <v>0</v>
      </c>
      <c r="BG25" s="7">
        <f t="shared" si="1"/>
        <v>0</v>
      </c>
      <c r="BH25" s="7">
        <f t="shared" si="1"/>
        <v>0</v>
      </c>
      <c r="BI25" s="7">
        <f t="shared" si="1"/>
        <v>0</v>
      </c>
      <c r="BJ25" s="7">
        <f t="shared" si="1"/>
        <v>0</v>
      </c>
      <c r="BK25" s="7">
        <f t="shared" si="1"/>
        <v>0</v>
      </c>
      <c r="BL25" s="7">
        <f t="shared" si="1"/>
        <v>0</v>
      </c>
      <c r="BM25" s="7">
        <f t="shared" si="1"/>
        <v>0</v>
      </c>
      <c r="BN25" s="7">
        <f t="shared" si="1"/>
        <v>0</v>
      </c>
      <c r="BO25" s="7">
        <f t="shared" si="1"/>
        <v>0</v>
      </c>
      <c r="BP25" s="7">
        <f t="shared" si="1"/>
        <v>0</v>
      </c>
      <c r="BQ25" s="7">
        <f t="shared" si="1"/>
        <v>0</v>
      </c>
      <c r="BR25" s="7">
        <f t="shared" si="1"/>
        <v>0</v>
      </c>
      <c r="BS25" s="7">
        <f t="shared" si="1"/>
        <v>0</v>
      </c>
      <c r="BT25" s="7">
        <f t="shared" si="1"/>
        <v>0</v>
      </c>
      <c r="BU25" s="7">
        <f t="shared" si="1"/>
        <v>0</v>
      </c>
      <c r="BV25" s="7">
        <f t="shared" si="2"/>
        <v>0</v>
      </c>
      <c r="BW25" s="7">
        <f t="shared" si="2"/>
        <v>0</v>
      </c>
      <c r="BX25" s="7">
        <f t="shared" si="2"/>
        <v>0</v>
      </c>
      <c r="BY25" s="7">
        <f t="shared" si="2"/>
        <v>0</v>
      </c>
      <c r="BZ25" s="7">
        <f t="shared" si="2"/>
        <v>0</v>
      </c>
      <c r="CA25" s="7">
        <f t="shared" si="2"/>
        <v>0</v>
      </c>
      <c r="CB25" s="7">
        <f t="shared" si="2"/>
        <v>0</v>
      </c>
      <c r="CC25" s="7">
        <f t="shared" si="2"/>
        <v>0</v>
      </c>
      <c r="CD25" s="7">
        <f t="shared" si="2"/>
        <v>0</v>
      </c>
      <c r="CE25" s="7">
        <f t="shared" si="2"/>
        <v>0</v>
      </c>
      <c r="CF25" s="7">
        <f t="shared" si="2"/>
        <v>0</v>
      </c>
      <c r="CG25" s="7">
        <f t="shared" si="3"/>
        <v>0</v>
      </c>
      <c r="CH25" s="7">
        <f t="shared" si="3"/>
        <v>0</v>
      </c>
      <c r="CI25" s="7">
        <f t="shared" si="3"/>
        <v>0</v>
      </c>
      <c r="CJ25" s="7">
        <f t="shared" si="3"/>
        <v>0</v>
      </c>
      <c r="CK25" s="7">
        <f t="shared" si="3"/>
        <v>0</v>
      </c>
      <c r="CL25" s="7">
        <f t="shared" si="3"/>
        <v>0</v>
      </c>
      <c r="CM25" s="7">
        <f t="shared" si="3"/>
        <v>0</v>
      </c>
      <c r="CN25" s="7">
        <f t="shared" si="3"/>
        <v>0</v>
      </c>
      <c r="CO25" s="7">
        <f t="shared" si="3"/>
        <v>0</v>
      </c>
      <c r="CP25" s="7">
        <f t="shared" si="3"/>
        <v>0</v>
      </c>
      <c r="CQ25" s="7">
        <f t="shared" si="3"/>
        <v>0</v>
      </c>
      <c r="CR25" s="7">
        <f t="shared" si="3"/>
        <v>0</v>
      </c>
      <c r="CS25" s="7">
        <f t="shared" si="3"/>
        <v>0</v>
      </c>
      <c r="CT25" s="7">
        <f t="shared" si="3"/>
        <v>0</v>
      </c>
      <c r="CU25" s="7">
        <f t="shared" si="3"/>
        <v>0</v>
      </c>
      <c r="CV25" s="7">
        <f t="shared" si="3"/>
        <v>0</v>
      </c>
      <c r="CW25" s="7">
        <f t="shared" si="4"/>
        <v>0</v>
      </c>
      <c r="CX25" s="7">
        <f t="shared" si="4"/>
        <v>0</v>
      </c>
      <c r="CY25" s="7">
        <f t="shared" si="4"/>
        <v>0</v>
      </c>
      <c r="CZ25" s="7">
        <f t="shared" si="4"/>
        <v>0</v>
      </c>
      <c r="DA25" s="7">
        <f t="shared" si="4"/>
        <v>0</v>
      </c>
      <c r="DB25" s="7">
        <f t="shared" si="4"/>
        <v>0</v>
      </c>
      <c r="DC25" s="7">
        <f t="shared" si="4"/>
        <v>0</v>
      </c>
    </row>
    <row r="26" spans="55:107" x14ac:dyDescent="0.25">
      <c r="BC26">
        <v>22</v>
      </c>
      <c r="BF26" s="7">
        <f t="shared" si="1"/>
        <v>0</v>
      </c>
      <c r="BG26" s="7">
        <f t="shared" si="1"/>
        <v>0</v>
      </c>
      <c r="BH26" s="7">
        <f t="shared" si="1"/>
        <v>0</v>
      </c>
      <c r="BI26" s="7">
        <f t="shared" si="1"/>
        <v>0</v>
      </c>
      <c r="BJ26" s="7">
        <f t="shared" si="1"/>
        <v>0</v>
      </c>
      <c r="BK26" s="7">
        <f t="shared" si="1"/>
        <v>0</v>
      </c>
      <c r="BL26" s="7">
        <f t="shared" si="1"/>
        <v>0</v>
      </c>
      <c r="BM26" s="7">
        <f t="shared" si="1"/>
        <v>0</v>
      </c>
      <c r="BN26" s="7">
        <f t="shared" si="1"/>
        <v>0</v>
      </c>
      <c r="BO26" s="7">
        <f t="shared" si="1"/>
        <v>0</v>
      </c>
      <c r="BP26" s="7">
        <f t="shared" si="1"/>
        <v>0</v>
      </c>
      <c r="BQ26" s="7">
        <f t="shared" si="1"/>
        <v>0</v>
      </c>
      <c r="BR26" s="7">
        <f t="shared" si="1"/>
        <v>0</v>
      </c>
      <c r="BS26" s="7">
        <f t="shared" si="1"/>
        <v>0</v>
      </c>
      <c r="BT26" s="7">
        <f t="shared" si="1"/>
        <v>0</v>
      </c>
      <c r="BU26" s="7">
        <f t="shared" si="1"/>
        <v>0</v>
      </c>
      <c r="BV26" s="7">
        <f t="shared" si="2"/>
        <v>0</v>
      </c>
      <c r="BW26" s="7">
        <f t="shared" si="2"/>
        <v>0</v>
      </c>
      <c r="BX26" s="7">
        <f t="shared" si="2"/>
        <v>0</v>
      </c>
      <c r="BY26" s="7">
        <f t="shared" si="2"/>
        <v>0</v>
      </c>
      <c r="BZ26" s="7">
        <f t="shared" si="2"/>
        <v>0</v>
      </c>
      <c r="CA26" s="7">
        <f t="shared" si="2"/>
        <v>0</v>
      </c>
      <c r="CB26" s="7">
        <f t="shared" si="2"/>
        <v>0</v>
      </c>
      <c r="CC26" s="7">
        <f t="shared" si="2"/>
        <v>0</v>
      </c>
      <c r="CD26" s="7">
        <f t="shared" si="2"/>
        <v>0</v>
      </c>
      <c r="CE26" s="7">
        <f t="shared" si="2"/>
        <v>0</v>
      </c>
      <c r="CF26" s="7">
        <f t="shared" si="2"/>
        <v>0</v>
      </c>
      <c r="CG26" s="7">
        <f t="shared" si="3"/>
        <v>0</v>
      </c>
      <c r="CH26" s="7">
        <f t="shared" si="3"/>
        <v>0</v>
      </c>
      <c r="CI26" s="7">
        <f t="shared" si="3"/>
        <v>0</v>
      </c>
      <c r="CJ26" s="7">
        <f t="shared" si="3"/>
        <v>0</v>
      </c>
      <c r="CK26" s="7">
        <f t="shared" si="3"/>
        <v>0</v>
      </c>
      <c r="CL26" s="7">
        <f t="shared" si="3"/>
        <v>0</v>
      </c>
      <c r="CM26" s="7">
        <f t="shared" si="3"/>
        <v>0</v>
      </c>
      <c r="CN26" s="7">
        <f t="shared" si="3"/>
        <v>0</v>
      </c>
      <c r="CO26" s="7">
        <f t="shared" si="3"/>
        <v>0</v>
      </c>
      <c r="CP26" s="7">
        <f t="shared" si="3"/>
        <v>0</v>
      </c>
      <c r="CQ26" s="7">
        <f t="shared" si="3"/>
        <v>0</v>
      </c>
      <c r="CR26" s="7">
        <f t="shared" si="3"/>
        <v>0</v>
      </c>
      <c r="CS26" s="7">
        <f t="shared" si="3"/>
        <v>0</v>
      </c>
      <c r="CT26" s="7">
        <f t="shared" si="3"/>
        <v>0</v>
      </c>
      <c r="CU26" s="7">
        <f t="shared" si="3"/>
        <v>0</v>
      </c>
      <c r="CV26" s="7">
        <f t="shared" ref="CV26:DC41" si="5">IFERROR(HLOOKUP(CV$4,$B$5:$AZ$54,$BC26,FALSE),0)</f>
        <v>0</v>
      </c>
      <c r="CW26" s="7">
        <f t="shared" si="5"/>
        <v>0</v>
      </c>
      <c r="CX26" s="7">
        <f t="shared" si="5"/>
        <v>0</v>
      </c>
      <c r="CY26" s="7">
        <f t="shared" si="5"/>
        <v>0</v>
      </c>
      <c r="CZ26" s="7">
        <f t="shared" si="5"/>
        <v>0</v>
      </c>
      <c r="DA26" s="7">
        <f t="shared" si="5"/>
        <v>0</v>
      </c>
      <c r="DB26" s="7">
        <f t="shared" si="5"/>
        <v>0</v>
      </c>
      <c r="DC26" s="7">
        <f t="shared" si="5"/>
        <v>0</v>
      </c>
    </row>
    <row r="27" spans="55:107" x14ac:dyDescent="0.25">
      <c r="BC27">
        <v>23</v>
      </c>
      <c r="BF27" s="7">
        <f t="shared" si="1"/>
        <v>0</v>
      </c>
      <c r="BG27" s="7">
        <f t="shared" si="1"/>
        <v>0</v>
      </c>
      <c r="BH27" s="7">
        <f t="shared" si="1"/>
        <v>0</v>
      </c>
      <c r="BI27" s="7">
        <f t="shared" si="1"/>
        <v>0</v>
      </c>
      <c r="BJ27" s="7">
        <f t="shared" si="1"/>
        <v>0</v>
      </c>
      <c r="BK27" s="7">
        <f t="shared" si="1"/>
        <v>0</v>
      </c>
      <c r="BL27" s="7">
        <f t="shared" si="1"/>
        <v>0</v>
      </c>
      <c r="BM27" s="7">
        <f t="shared" si="1"/>
        <v>0</v>
      </c>
      <c r="BN27" s="7">
        <f t="shared" si="1"/>
        <v>0</v>
      </c>
      <c r="BO27" s="7">
        <f t="shared" si="1"/>
        <v>0</v>
      </c>
      <c r="BP27" s="7">
        <f t="shared" ref="BP27:CE42" si="6">IFERROR(HLOOKUP(BP$4,$B$5:$AZ$54,$BC27,FALSE),0)</f>
        <v>0</v>
      </c>
      <c r="BQ27" s="7">
        <f t="shared" si="6"/>
        <v>0</v>
      </c>
      <c r="BR27" s="7">
        <f t="shared" si="6"/>
        <v>0</v>
      </c>
      <c r="BS27" s="7">
        <f t="shared" si="6"/>
        <v>0</v>
      </c>
      <c r="BT27" s="7">
        <f t="shared" si="6"/>
        <v>0</v>
      </c>
      <c r="BU27" s="7">
        <f t="shared" si="6"/>
        <v>0</v>
      </c>
      <c r="BV27" s="7">
        <f t="shared" si="6"/>
        <v>0</v>
      </c>
      <c r="BW27" s="7">
        <f t="shared" si="6"/>
        <v>0</v>
      </c>
      <c r="BX27" s="7">
        <f t="shared" si="6"/>
        <v>0</v>
      </c>
      <c r="BY27" s="7">
        <f t="shared" si="6"/>
        <v>0</v>
      </c>
      <c r="BZ27" s="7">
        <f t="shared" si="6"/>
        <v>0</v>
      </c>
      <c r="CA27" s="7">
        <f t="shared" si="6"/>
        <v>0</v>
      </c>
      <c r="CB27" s="7">
        <f t="shared" si="6"/>
        <v>0</v>
      </c>
      <c r="CC27" s="7">
        <f t="shared" si="6"/>
        <v>0</v>
      </c>
      <c r="CD27" s="7">
        <f t="shared" si="6"/>
        <v>0</v>
      </c>
      <c r="CE27" s="7">
        <f t="shared" si="6"/>
        <v>0</v>
      </c>
      <c r="CF27" s="7">
        <f t="shared" si="2"/>
        <v>0</v>
      </c>
      <c r="CG27" s="7">
        <f t="shared" ref="CG27:CV42" si="7">IFERROR(HLOOKUP(CG$4,$B$5:$AZ$54,$BC27,FALSE),0)</f>
        <v>0</v>
      </c>
      <c r="CH27" s="7">
        <f t="shared" si="7"/>
        <v>0</v>
      </c>
      <c r="CI27" s="7">
        <f t="shared" si="7"/>
        <v>0</v>
      </c>
      <c r="CJ27" s="7">
        <f t="shared" si="7"/>
        <v>0</v>
      </c>
      <c r="CK27" s="7">
        <f t="shared" si="7"/>
        <v>0</v>
      </c>
      <c r="CL27" s="7">
        <f t="shared" si="7"/>
        <v>0</v>
      </c>
      <c r="CM27" s="7">
        <f t="shared" si="7"/>
        <v>0</v>
      </c>
      <c r="CN27" s="7">
        <f t="shared" si="7"/>
        <v>0</v>
      </c>
      <c r="CO27" s="7">
        <f t="shared" si="7"/>
        <v>0</v>
      </c>
      <c r="CP27" s="7">
        <f t="shared" si="7"/>
        <v>0</v>
      </c>
      <c r="CQ27" s="7">
        <f t="shared" si="7"/>
        <v>0</v>
      </c>
      <c r="CR27" s="7">
        <f t="shared" si="7"/>
        <v>0</v>
      </c>
      <c r="CS27" s="7">
        <f t="shared" si="7"/>
        <v>0</v>
      </c>
      <c r="CT27" s="7">
        <f t="shared" si="7"/>
        <v>0</v>
      </c>
      <c r="CU27" s="7">
        <f t="shared" si="7"/>
        <v>0</v>
      </c>
      <c r="CV27" s="7">
        <f t="shared" si="7"/>
        <v>0</v>
      </c>
      <c r="CW27" s="7">
        <f t="shared" si="5"/>
        <v>0</v>
      </c>
      <c r="CX27" s="7">
        <f t="shared" si="5"/>
        <v>0</v>
      </c>
      <c r="CY27" s="7">
        <f t="shared" si="5"/>
        <v>0</v>
      </c>
      <c r="CZ27" s="7">
        <f t="shared" si="5"/>
        <v>0</v>
      </c>
      <c r="DA27" s="7">
        <f t="shared" si="5"/>
        <v>0</v>
      </c>
      <c r="DB27" s="7">
        <f t="shared" si="5"/>
        <v>0</v>
      </c>
      <c r="DC27" s="7">
        <f t="shared" si="5"/>
        <v>0</v>
      </c>
    </row>
    <row r="28" spans="55:107" x14ac:dyDescent="0.25">
      <c r="BC28">
        <v>24</v>
      </c>
      <c r="BF28" s="7">
        <f t="shared" ref="BF28:BU43" si="8">IFERROR(HLOOKUP(BF$4,$B$5:$AZ$54,$BC28,FALSE),0)</f>
        <v>0</v>
      </c>
      <c r="BG28" s="7">
        <f t="shared" si="8"/>
        <v>0</v>
      </c>
      <c r="BH28" s="7">
        <f t="shared" si="8"/>
        <v>0</v>
      </c>
      <c r="BI28" s="7">
        <f t="shared" si="8"/>
        <v>0</v>
      </c>
      <c r="BJ28" s="7">
        <f t="shared" si="8"/>
        <v>0</v>
      </c>
      <c r="BK28" s="7">
        <f t="shared" si="8"/>
        <v>0</v>
      </c>
      <c r="BL28" s="7">
        <f t="shared" si="8"/>
        <v>0</v>
      </c>
      <c r="BM28" s="7">
        <f t="shared" si="8"/>
        <v>0</v>
      </c>
      <c r="BN28" s="7">
        <f t="shared" si="8"/>
        <v>0</v>
      </c>
      <c r="BO28" s="7">
        <f t="shared" si="8"/>
        <v>0</v>
      </c>
      <c r="BP28" s="7">
        <f t="shared" si="8"/>
        <v>0</v>
      </c>
      <c r="BQ28" s="7">
        <f t="shared" si="8"/>
        <v>0</v>
      </c>
      <c r="BR28" s="7">
        <f t="shared" si="8"/>
        <v>0</v>
      </c>
      <c r="BS28" s="7">
        <f t="shared" si="8"/>
        <v>0</v>
      </c>
      <c r="BT28" s="7">
        <f t="shared" si="8"/>
        <v>0</v>
      </c>
      <c r="BU28" s="7">
        <f t="shared" si="8"/>
        <v>0</v>
      </c>
      <c r="BV28" s="7">
        <f t="shared" si="6"/>
        <v>0</v>
      </c>
      <c r="BW28" s="7">
        <f t="shared" si="6"/>
        <v>0</v>
      </c>
      <c r="BX28" s="7">
        <f t="shared" si="6"/>
        <v>0</v>
      </c>
      <c r="BY28" s="7">
        <f t="shared" si="6"/>
        <v>0</v>
      </c>
      <c r="BZ28" s="7">
        <f t="shared" si="6"/>
        <v>0</v>
      </c>
      <c r="CA28" s="7">
        <f t="shared" si="6"/>
        <v>0</v>
      </c>
      <c r="CB28" s="7">
        <f t="shared" si="6"/>
        <v>0</v>
      </c>
      <c r="CC28" s="7">
        <f t="shared" si="6"/>
        <v>0</v>
      </c>
      <c r="CD28" s="7">
        <f t="shared" si="6"/>
        <v>0</v>
      </c>
      <c r="CE28" s="7">
        <f t="shared" si="6"/>
        <v>0</v>
      </c>
      <c r="CF28" s="7">
        <f t="shared" si="2"/>
        <v>0</v>
      </c>
      <c r="CG28" s="7">
        <f t="shared" si="7"/>
        <v>0</v>
      </c>
      <c r="CH28" s="7">
        <f t="shared" si="7"/>
        <v>0</v>
      </c>
      <c r="CI28" s="7">
        <f t="shared" si="7"/>
        <v>0</v>
      </c>
      <c r="CJ28" s="7">
        <f t="shared" si="7"/>
        <v>0</v>
      </c>
      <c r="CK28" s="7">
        <f t="shared" si="7"/>
        <v>0</v>
      </c>
      <c r="CL28" s="7">
        <f t="shared" si="7"/>
        <v>0</v>
      </c>
      <c r="CM28" s="7">
        <f t="shared" si="7"/>
        <v>0</v>
      </c>
      <c r="CN28" s="7">
        <f t="shared" si="7"/>
        <v>0</v>
      </c>
      <c r="CO28" s="7">
        <f t="shared" si="7"/>
        <v>0</v>
      </c>
      <c r="CP28" s="7">
        <f t="shared" si="7"/>
        <v>0</v>
      </c>
      <c r="CQ28" s="7">
        <f t="shared" si="7"/>
        <v>0</v>
      </c>
      <c r="CR28" s="7">
        <f t="shared" si="7"/>
        <v>0</v>
      </c>
      <c r="CS28" s="7">
        <f t="shared" si="7"/>
        <v>0</v>
      </c>
      <c r="CT28" s="7">
        <f t="shared" si="7"/>
        <v>0</v>
      </c>
      <c r="CU28" s="7">
        <f t="shared" si="7"/>
        <v>0</v>
      </c>
      <c r="CV28" s="7">
        <f t="shared" si="7"/>
        <v>0</v>
      </c>
      <c r="CW28" s="7">
        <f t="shared" si="5"/>
        <v>0</v>
      </c>
      <c r="CX28" s="7">
        <f t="shared" si="5"/>
        <v>0</v>
      </c>
      <c r="CY28" s="7">
        <f t="shared" si="5"/>
        <v>0</v>
      </c>
      <c r="CZ28" s="7">
        <f t="shared" si="5"/>
        <v>0</v>
      </c>
      <c r="DA28" s="7">
        <f t="shared" si="5"/>
        <v>0</v>
      </c>
      <c r="DB28" s="7">
        <f t="shared" si="5"/>
        <v>0</v>
      </c>
      <c r="DC28" s="7">
        <f t="shared" si="5"/>
        <v>0</v>
      </c>
    </row>
    <row r="29" spans="55:107" x14ac:dyDescent="0.25">
      <c r="BC29">
        <v>25</v>
      </c>
      <c r="BF29" s="7">
        <f t="shared" si="8"/>
        <v>0</v>
      </c>
      <c r="BG29" s="7">
        <f t="shared" si="8"/>
        <v>0</v>
      </c>
      <c r="BH29" s="7">
        <f t="shared" si="8"/>
        <v>0</v>
      </c>
      <c r="BI29" s="7">
        <f t="shared" si="8"/>
        <v>0</v>
      </c>
      <c r="BJ29" s="7">
        <f t="shared" si="8"/>
        <v>0</v>
      </c>
      <c r="BK29" s="7">
        <f t="shared" si="8"/>
        <v>0</v>
      </c>
      <c r="BL29" s="7">
        <f t="shared" si="8"/>
        <v>0</v>
      </c>
      <c r="BM29" s="7">
        <f t="shared" si="8"/>
        <v>0</v>
      </c>
      <c r="BN29" s="7">
        <f t="shared" si="8"/>
        <v>0</v>
      </c>
      <c r="BO29" s="7">
        <f t="shared" si="8"/>
        <v>0</v>
      </c>
      <c r="BP29" s="7">
        <f t="shared" si="8"/>
        <v>0</v>
      </c>
      <c r="BQ29" s="7">
        <f t="shared" si="8"/>
        <v>0</v>
      </c>
      <c r="BR29" s="7">
        <f t="shared" si="8"/>
        <v>0</v>
      </c>
      <c r="BS29" s="7">
        <f t="shared" si="8"/>
        <v>0</v>
      </c>
      <c r="BT29" s="7">
        <f t="shared" si="8"/>
        <v>0</v>
      </c>
      <c r="BU29" s="7">
        <f t="shared" si="8"/>
        <v>0</v>
      </c>
      <c r="BV29" s="7">
        <f t="shared" si="6"/>
        <v>0</v>
      </c>
      <c r="BW29" s="7">
        <f t="shared" si="6"/>
        <v>0</v>
      </c>
      <c r="BX29" s="7">
        <f t="shared" si="6"/>
        <v>0</v>
      </c>
      <c r="BY29" s="7">
        <f t="shared" si="6"/>
        <v>0</v>
      </c>
      <c r="BZ29" s="7">
        <f t="shared" si="6"/>
        <v>0</v>
      </c>
      <c r="CA29" s="7">
        <f t="shared" si="6"/>
        <v>0</v>
      </c>
      <c r="CB29" s="7">
        <f t="shared" si="6"/>
        <v>0</v>
      </c>
      <c r="CC29" s="7">
        <f t="shared" si="6"/>
        <v>0</v>
      </c>
      <c r="CD29" s="7">
        <f t="shared" si="6"/>
        <v>0</v>
      </c>
      <c r="CE29" s="7">
        <f t="shared" si="6"/>
        <v>0</v>
      </c>
      <c r="CF29" s="7">
        <f t="shared" si="2"/>
        <v>0</v>
      </c>
      <c r="CG29" s="7">
        <f t="shared" si="7"/>
        <v>0</v>
      </c>
      <c r="CH29" s="7">
        <f t="shared" si="7"/>
        <v>0</v>
      </c>
      <c r="CI29" s="7">
        <f t="shared" si="7"/>
        <v>0</v>
      </c>
      <c r="CJ29" s="7">
        <f t="shared" si="7"/>
        <v>0</v>
      </c>
      <c r="CK29" s="7">
        <f t="shared" si="7"/>
        <v>0</v>
      </c>
      <c r="CL29" s="7">
        <f t="shared" si="7"/>
        <v>0</v>
      </c>
      <c r="CM29" s="7">
        <f t="shared" si="7"/>
        <v>0</v>
      </c>
      <c r="CN29" s="7">
        <f t="shared" si="7"/>
        <v>0</v>
      </c>
      <c r="CO29" s="7">
        <f t="shared" si="7"/>
        <v>0</v>
      </c>
      <c r="CP29" s="7">
        <f t="shared" si="7"/>
        <v>0</v>
      </c>
      <c r="CQ29" s="7">
        <f t="shared" si="7"/>
        <v>0</v>
      </c>
      <c r="CR29" s="7">
        <f t="shared" si="7"/>
        <v>0</v>
      </c>
      <c r="CS29" s="7">
        <f t="shared" si="7"/>
        <v>0</v>
      </c>
      <c r="CT29" s="7">
        <f t="shared" si="7"/>
        <v>0</v>
      </c>
      <c r="CU29" s="7">
        <f t="shared" si="7"/>
        <v>0</v>
      </c>
      <c r="CV29" s="7">
        <f t="shared" si="7"/>
        <v>0</v>
      </c>
      <c r="CW29" s="7">
        <f t="shared" si="5"/>
        <v>0</v>
      </c>
      <c r="CX29" s="7">
        <f t="shared" si="5"/>
        <v>0</v>
      </c>
      <c r="CY29" s="7">
        <f t="shared" si="5"/>
        <v>0</v>
      </c>
      <c r="CZ29" s="7">
        <f t="shared" si="5"/>
        <v>0</v>
      </c>
      <c r="DA29" s="7">
        <f t="shared" si="5"/>
        <v>0</v>
      </c>
      <c r="DB29" s="7">
        <f t="shared" si="5"/>
        <v>0</v>
      </c>
      <c r="DC29" s="7">
        <f t="shared" si="5"/>
        <v>0</v>
      </c>
    </row>
    <row r="30" spans="55:107" x14ac:dyDescent="0.25">
      <c r="BC30">
        <v>26</v>
      </c>
      <c r="BF30" s="7">
        <f t="shared" si="8"/>
        <v>0</v>
      </c>
      <c r="BG30" s="7">
        <f t="shared" si="8"/>
        <v>0</v>
      </c>
      <c r="BH30" s="7">
        <f t="shared" si="8"/>
        <v>0</v>
      </c>
      <c r="BI30" s="7">
        <f t="shared" si="8"/>
        <v>0</v>
      </c>
      <c r="BJ30" s="7">
        <f t="shared" si="8"/>
        <v>0</v>
      </c>
      <c r="BK30" s="7">
        <f t="shared" si="8"/>
        <v>0</v>
      </c>
      <c r="BL30" s="7">
        <f t="shared" si="8"/>
        <v>0</v>
      </c>
      <c r="BM30" s="7">
        <f t="shared" si="8"/>
        <v>0</v>
      </c>
      <c r="BN30" s="7">
        <f t="shared" si="8"/>
        <v>0</v>
      </c>
      <c r="BO30" s="7">
        <f t="shared" si="8"/>
        <v>0</v>
      </c>
      <c r="BP30" s="7">
        <f t="shared" si="8"/>
        <v>0</v>
      </c>
      <c r="BQ30" s="7">
        <f t="shared" si="8"/>
        <v>0</v>
      </c>
      <c r="BR30" s="7">
        <f t="shared" si="8"/>
        <v>0</v>
      </c>
      <c r="BS30" s="7">
        <f t="shared" si="8"/>
        <v>0</v>
      </c>
      <c r="BT30" s="7">
        <f t="shared" si="8"/>
        <v>0</v>
      </c>
      <c r="BU30" s="7">
        <f t="shared" si="8"/>
        <v>0</v>
      </c>
      <c r="BV30" s="7">
        <f t="shared" si="6"/>
        <v>0</v>
      </c>
      <c r="BW30" s="7">
        <f t="shared" si="6"/>
        <v>0</v>
      </c>
      <c r="BX30" s="7">
        <f t="shared" si="6"/>
        <v>0</v>
      </c>
      <c r="BY30" s="7">
        <f t="shared" si="6"/>
        <v>0</v>
      </c>
      <c r="BZ30" s="7">
        <f t="shared" si="6"/>
        <v>0</v>
      </c>
      <c r="CA30" s="7">
        <f t="shared" si="6"/>
        <v>0</v>
      </c>
      <c r="CB30" s="7">
        <f t="shared" si="6"/>
        <v>0</v>
      </c>
      <c r="CC30" s="7">
        <f t="shared" si="6"/>
        <v>0</v>
      </c>
      <c r="CD30" s="7">
        <f t="shared" si="6"/>
        <v>0</v>
      </c>
      <c r="CE30" s="7">
        <f t="shared" si="6"/>
        <v>0</v>
      </c>
      <c r="CF30" s="7">
        <f t="shared" si="2"/>
        <v>0</v>
      </c>
      <c r="CG30" s="7">
        <f t="shared" si="7"/>
        <v>0</v>
      </c>
      <c r="CH30" s="7">
        <f t="shared" si="7"/>
        <v>0</v>
      </c>
      <c r="CI30" s="7">
        <f t="shared" si="7"/>
        <v>0</v>
      </c>
      <c r="CJ30" s="7">
        <f t="shared" si="7"/>
        <v>0</v>
      </c>
      <c r="CK30" s="7">
        <f t="shared" si="7"/>
        <v>0</v>
      </c>
      <c r="CL30" s="7">
        <f t="shared" si="7"/>
        <v>0</v>
      </c>
      <c r="CM30" s="7">
        <f t="shared" si="7"/>
        <v>0</v>
      </c>
      <c r="CN30" s="7">
        <f t="shared" si="7"/>
        <v>0</v>
      </c>
      <c r="CO30" s="7">
        <f t="shared" si="7"/>
        <v>0</v>
      </c>
      <c r="CP30" s="7">
        <f t="shared" si="7"/>
        <v>0</v>
      </c>
      <c r="CQ30" s="7">
        <f t="shared" si="7"/>
        <v>0</v>
      </c>
      <c r="CR30" s="7">
        <f t="shared" si="7"/>
        <v>0</v>
      </c>
      <c r="CS30" s="7">
        <f t="shared" si="7"/>
        <v>0</v>
      </c>
      <c r="CT30" s="7">
        <f t="shared" si="7"/>
        <v>0</v>
      </c>
      <c r="CU30" s="7">
        <f t="shared" si="7"/>
        <v>0</v>
      </c>
      <c r="CV30" s="7">
        <f t="shared" si="7"/>
        <v>0</v>
      </c>
      <c r="CW30" s="7">
        <f t="shared" si="5"/>
        <v>0</v>
      </c>
      <c r="CX30" s="7">
        <f t="shared" si="5"/>
        <v>0</v>
      </c>
      <c r="CY30" s="7">
        <f t="shared" si="5"/>
        <v>0</v>
      </c>
      <c r="CZ30" s="7">
        <f t="shared" si="5"/>
        <v>0</v>
      </c>
      <c r="DA30" s="7">
        <f t="shared" si="5"/>
        <v>0</v>
      </c>
      <c r="DB30" s="7">
        <f t="shared" si="5"/>
        <v>0</v>
      </c>
      <c r="DC30" s="7">
        <f t="shared" si="5"/>
        <v>0</v>
      </c>
    </row>
    <row r="31" spans="55:107" x14ac:dyDescent="0.25">
      <c r="BC31">
        <v>27</v>
      </c>
      <c r="BF31" s="7">
        <f t="shared" si="8"/>
        <v>0</v>
      </c>
      <c r="BG31" s="7">
        <f t="shared" si="8"/>
        <v>0</v>
      </c>
      <c r="BH31" s="7">
        <f t="shared" si="8"/>
        <v>0</v>
      </c>
      <c r="BI31" s="7">
        <f t="shared" si="8"/>
        <v>0</v>
      </c>
      <c r="BJ31" s="7">
        <f t="shared" si="8"/>
        <v>0</v>
      </c>
      <c r="BK31" s="7">
        <f t="shared" si="8"/>
        <v>0</v>
      </c>
      <c r="BL31" s="7">
        <f t="shared" si="8"/>
        <v>0</v>
      </c>
      <c r="BM31" s="7">
        <f t="shared" si="8"/>
        <v>0</v>
      </c>
      <c r="BN31" s="7">
        <f t="shared" si="8"/>
        <v>0</v>
      </c>
      <c r="BO31" s="7">
        <f t="shared" si="8"/>
        <v>0</v>
      </c>
      <c r="BP31" s="7">
        <f t="shared" si="8"/>
        <v>0</v>
      </c>
      <c r="BQ31" s="7">
        <f t="shared" si="8"/>
        <v>0</v>
      </c>
      <c r="BR31" s="7">
        <f t="shared" si="8"/>
        <v>0</v>
      </c>
      <c r="BS31" s="7">
        <f t="shared" si="8"/>
        <v>0</v>
      </c>
      <c r="BT31" s="7">
        <f t="shared" si="8"/>
        <v>0</v>
      </c>
      <c r="BU31" s="7">
        <f t="shared" si="8"/>
        <v>0</v>
      </c>
      <c r="BV31" s="7">
        <f t="shared" si="6"/>
        <v>0</v>
      </c>
      <c r="BW31" s="7">
        <f t="shared" si="6"/>
        <v>0</v>
      </c>
      <c r="BX31" s="7">
        <f t="shared" si="6"/>
        <v>0</v>
      </c>
      <c r="BY31" s="7">
        <f t="shared" si="6"/>
        <v>0</v>
      </c>
      <c r="BZ31" s="7">
        <f t="shared" si="6"/>
        <v>0</v>
      </c>
      <c r="CA31" s="7">
        <f t="shared" si="6"/>
        <v>0</v>
      </c>
      <c r="CB31" s="7">
        <f t="shared" si="6"/>
        <v>0</v>
      </c>
      <c r="CC31" s="7">
        <f t="shared" si="6"/>
        <v>0</v>
      </c>
      <c r="CD31" s="7">
        <f t="shared" si="6"/>
        <v>0</v>
      </c>
      <c r="CE31" s="7">
        <f t="shared" si="6"/>
        <v>0</v>
      </c>
      <c r="CF31" s="7">
        <f t="shared" si="2"/>
        <v>0</v>
      </c>
      <c r="CG31" s="7">
        <f t="shared" si="7"/>
        <v>0</v>
      </c>
      <c r="CH31" s="7">
        <f t="shared" si="7"/>
        <v>0</v>
      </c>
      <c r="CI31" s="7">
        <f t="shared" si="7"/>
        <v>0</v>
      </c>
      <c r="CJ31" s="7">
        <f t="shared" si="7"/>
        <v>0</v>
      </c>
      <c r="CK31" s="7">
        <f t="shared" si="7"/>
        <v>0</v>
      </c>
      <c r="CL31" s="7">
        <f t="shared" si="7"/>
        <v>0</v>
      </c>
      <c r="CM31" s="7">
        <f t="shared" si="7"/>
        <v>0</v>
      </c>
      <c r="CN31" s="7">
        <f t="shared" si="7"/>
        <v>0</v>
      </c>
      <c r="CO31" s="7">
        <f t="shared" si="7"/>
        <v>0</v>
      </c>
      <c r="CP31" s="7">
        <f t="shared" si="7"/>
        <v>0</v>
      </c>
      <c r="CQ31" s="7">
        <f t="shared" si="7"/>
        <v>0</v>
      </c>
      <c r="CR31" s="7">
        <f t="shared" si="7"/>
        <v>0</v>
      </c>
      <c r="CS31" s="7">
        <f t="shared" si="7"/>
        <v>0</v>
      </c>
      <c r="CT31" s="7">
        <f t="shared" si="7"/>
        <v>0</v>
      </c>
      <c r="CU31" s="7">
        <f t="shared" si="7"/>
        <v>0</v>
      </c>
      <c r="CV31" s="7">
        <f t="shared" si="7"/>
        <v>0</v>
      </c>
      <c r="CW31" s="7">
        <f t="shared" si="5"/>
        <v>0</v>
      </c>
      <c r="CX31" s="7">
        <f t="shared" si="5"/>
        <v>0</v>
      </c>
      <c r="CY31" s="7">
        <f t="shared" si="5"/>
        <v>0</v>
      </c>
      <c r="CZ31" s="7">
        <f t="shared" si="5"/>
        <v>0</v>
      </c>
      <c r="DA31" s="7">
        <f t="shared" si="5"/>
        <v>0</v>
      </c>
      <c r="DB31" s="7">
        <f t="shared" si="5"/>
        <v>0</v>
      </c>
      <c r="DC31" s="7">
        <f t="shared" si="5"/>
        <v>0</v>
      </c>
    </row>
    <row r="32" spans="55:107" x14ac:dyDescent="0.25">
      <c r="BC32">
        <v>28</v>
      </c>
      <c r="BF32" s="7">
        <f t="shared" si="8"/>
        <v>0</v>
      </c>
      <c r="BG32" s="7">
        <f t="shared" si="8"/>
        <v>0</v>
      </c>
      <c r="BH32" s="7">
        <f t="shared" si="8"/>
        <v>0</v>
      </c>
      <c r="BI32" s="7">
        <f t="shared" si="8"/>
        <v>0</v>
      </c>
      <c r="BJ32" s="7">
        <f t="shared" si="8"/>
        <v>0</v>
      </c>
      <c r="BK32" s="7">
        <f t="shared" si="8"/>
        <v>0</v>
      </c>
      <c r="BL32" s="7">
        <f t="shared" si="8"/>
        <v>0</v>
      </c>
      <c r="BM32" s="7">
        <f t="shared" si="8"/>
        <v>0</v>
      </c>
      <c r="BN32" s="7">
        <f t="shared" si="8"/>
        <v>0</v>
      </c>
      <c r="BO32" s="7">
        <f t="shared" si="8"/>
        <v>0</v>
      </c>
      <c r="BP32" s="7">
        <f t="shared" si="8"/>
        <v>0</v>
      </c>
      <c r="BQ32" s="7">
        <f t="shared" si="8"/>
        <v>0</v>
      </c>
      <c r="BR32" s="7">
        <f t="shared" si="8"/>
        <v>0</v>
      </c>
      <c r="BS32" s="7">
        <f t="shared" si="8"/>
        <v>0</v>
      </c>
      <c r="BT32" s="7">
        <f t="shared" si="8"/>
        <v>0</v>
      </c>
      <c r="BU32" s="7">
        <f t="shared" si="8"/>
        <v>0</v>
      </c>
      <c r="BV32" s="7">
        <f t="shared" si="6"/>
        <v>0</v>
      </c>
      <c r="BW32" s="7">
        <f t="shared" si="6"/>
        <v>0</v>
      </c>
      <c r="BX32" s="7">
        <f t="shared" si="6"/>
        <v>0</v>
      </c>
      <c r="BY32" s="7">
        <f t="shared" si="6"/>
        <v>0</v>
      </c>
      <c r="BZ32" s="7">
        <f t="shared" si="6"/>
        <v>0</v>
      </c>
      <c r="CA32" s="7">
        <f t="shared" si="6"/>
        <v>0</v>
      </c>
      <c r="CB32" s="7">
        <f t="shared" si="6"/>
        <v>0</v>
      </c>
      <c r="CC32" s="7">
        <f t="shared" si="6"/>
        <v>0</v>
      </c>
      <c r="CD32" s="7">
        <f t="shared" si="6"/>
        <v>0</v>
      </c>
      <c r="CE32" s="7">
        <f t="shared" si="6"/>
        <v>0</v>
      </c>
      <c r="CF32" s="7">
        <f t="shared" si="2"/>
        <v>0</v>
      </c>
      <c r="CG32" s="7">
        <f t="shared" si="7"/>
        <v>0</v>
      </c>
      <c r="CH32" s="7">
        <f t="shared" si="7"/>
        <v>0</v>
      </c>
      <c r="CI32" s="7">
        <f t="shared" si="7"/>
        <v>0</v>
      </c>
      <c r="CJ32" s="7">
        <f t="shared" si="7"/>
        <v>0</v>
      </c>
      <c r="CK32" s="7">
        <f t="shared" si="7"/>
        <v>0</v>
      </c>
      <c r="CL32" s="7">
        <f t="shared" si="7"/>
        <v>0</v>
      </c>
      <c r="CM32" s="7">
        <f t="shared" si="7"/>
        <v>0</v>
      </c>
      <c r="CN32" s="7">
        <f t="shared" si="7"/>
        <v>0</v>
      </c>
      <c r="CO32" s="7">
        <f t="shared" si="7"/>
        <v>0</v>
      </c>
      <c r="CP32" s="7">
        <f t="shared" si="7"/>
        <v>0</v>
      </c>
      <c r="CQ32" s="7">
        <f t="shared" si="7"/>
        <v>0</v>
      </c>
      <c r="CR32" s="7">
        <f t="shared" si="7"/>
        <v>0</v>
      </c>
      <c r="CS32" s="7">
        <f t="shared" si="7"/>
        <v>0</v>
      </c>
      <c r="CT32" s="7">
        <f t="shared" si="7"/>
        <v>0</v>
      </c>
      <c r="CU32" s="7">
        <f t="shared" si="7"/>
        <v>0</v>
      </c>
      <c r="CV32" s="7">
        <f t="shared" si="7"/>
        <v>0</v>
      </c>
      <c r="CW32" s="7">
        <f t="shared" si="5"/>
        <v>0</v>
      </c>
      <c r="CX32" s="7">
        <f t="shared" si="5"/>
        <v>0</v>
      </c>
      <c r="CY32" s="7">
        <f t="shared" si="5"/>
        <v>0</v>
      </c>
      <c r="CZ32" s="7">
        <f t="shared" si="5"/>
        <v>0</v>
      </c>
      <c r="DA32" s="7">
        <f t="shared" si="5"/>
        <v>0</v>
      </c>
      <c r="DB32" s="7">
        <f t="shared" si="5"/>
        <v>0</v>
      </c>
      <c r="DC32" s="7">
        <f t="shared" si="5"/>
        <v>0</v>
      </c>
    </row>
    <row r="33" spans="55:107" x14ac:dyDescent="0.25">
      <c r="BC33">
        <v>29</v>
      </c>
      <c r="BF33" s="7">
        <f t="shared" si="8"/>
        <v>0</v>
      </c>
      <c r="BG33" s="7">
        <f t="shared" si="8"/>
        <v>0</v>
      </c>
      <c r="BH33" s="7">
        <f t="shared" si="8"/>
        <v>0</v>
      </c>
      <c r="BI33" s="7">
        <f t="shared" si="8"/>
        <v>0</v>
      </c>
      <c r="BJ33" s="7">
        <f t="shared" si="8"/>
        <v>0</v>
      </c>
      <c r="BK33" s="7">
        <f t="shared" si="8"/>
        <v>0</v>
      </c>
      <c r="BL33" s="7">
        <f t="shared" si="8"/>
        <v>0</v>
      </c>
      <c r="BM33" s="7">
        <f t="shared" si="8"/>
        <v>0</v>
      </c>
      <c r="BN33" s="7">
        <f t="shared" si="8"/>
        <v>0</v>
      </c>
      <c r="BO33" s="7">
        <f t="shared" si="8"/>
        <v>0</v>
      </c>
      <c r="BP33" s="7">
        <f t="shared" si="8"/>
        <v>0</v>
      </c>
      <c r="BQ33" s="7">
        <f t="shared" si="8"/>
        <v>0</v>
      </c>
      <c r="BR33" s="7">
        <f t="shared" si="8"/>
        <v>0</v>
      </c>
      <c r="BS33" s="7">
        <f t="shared" si="8"/>
        <v>0</v>
      </c>
      <c r="BT33" s="7">
        <f t="shared" si="8"/>
        <v>0</v>
      </c>
      <c r="BU33" s="7">
        <f t="shared" si="8"/>
        <v>0</v>
      </c>
      <c r="BV33" s="7">
        <f t="shared" si="6"/>
        <v>0</v>
      </c>
      <c r="BW33" s="7">
        <f t="shared" si="6"/>
        <v>0</v>
      </c>
      <c r="BX33" s="7">
        <f t="shared" si="6"/>
        <v>0</v>
      </c>
      <c r="BY33" s="7">
        <f t="shared" si="6"/>
        <v>0</v>
      </c>
      <c r="BZ33" s="7">
        <f t="shared" si="6"/>
        <v>0</v>
      </c>
      <c r="CA33" s="7">
        <f t="shared" si="6"/>
        <v>0</v>
      </c>
      <c r="CB33" s="7">
        <f t="shared" si="6"/>
        <v>0</v>
      </c>
      <c r="CC33" s="7">
        <f t="shared" si="6"/>
        <v>0</v>
      </c>
      <c r="CD33" s="7">
        <f t="shared" si="6"/>
        <v>0</v>
      </c>
      <c r="CE33" s="7">
        <f t="shared" si="6"/>
        <v>0</v>
      </c>
      <c r="CF33" s="7">
        <f t="shared" si="2"/>
        <v>0</v>
      </c>
      <c r="CG33" s="7">
        <f t="shared" si="7"/>
        <v>0</v>
      </c>
      <c r="CH33" s="7">
        <f t="shared" si="7"/>
        <v>0</v>
      </c>
      <c r="CI33" s="7">
        <f t="shared" si="7"/>
        <v>0</v>
      </c>
      <c r="CJ33" s="7">
        <f t="shared" si="7"/>
        <v>0</v>
      </c>
      <c r="CK33" s="7">
        <f t="shared" si="7"/>
        <v>0</v>
      </c>
      <c r="CL33" s="7">
        <f t="shared" si="7"/>
        <v>0</v>
      </c>
      <c r="CM33" s="7">
        <f t="shared" si="7"/>
        <v>0</v>
      </c>
      <c r="CN33" s="7">
        <f t="shared" si="7"/>
        <v>0</v>
      </c>
      <c r="CO33" s="7">
        <f t="shared" si="7"/>
        <v>0</v>
      </c>
      <c r="CP33" s="7">
        <f t="shared" si="7"/>
        <v>0</v>
      </c>
      <c r="CQ33" s="7">
        <f t="shared" si="7"/>
        <v>0</v>
      </c>
      <c r="CR33" s="7">
        <f t="shared" si="7"/>
        <v>0</v>
      </c>
      <c r="CS33" s="7">
        <f t="shared" si="7"/>
        <v>0</v>
      </c>
      <c r="CT33" s="7">
        <f t="shared" si="7"/>
        <v>0</v>
      </c>
      <c r="CU33" s="7">
        <f t="shared" si="7"/>
        <v>0</v>
      </c>
      <c r="CV33" s="7">
        <f t="shared" si="7"/>
        <v>0</v>
      </c>
      <c r="CW33" s="7">
        <f t="shared" si="5"/>
        <v>0</v>
      </c>
      <c r="CX33" s="7">
        <f t="shared" si="5"/>
        <v>0</v>
      </c>
      <c r="CY33" s="7">
        <f t="shared" si="5"/>
        <v>0</v>
      </c>
      <c r="CZ33" s="7">
        <f t="shared" si="5"/>
        <v>0</v>
      </c>
      <c r="DA33" s="7">
        <f t="shared" si="5"/>
        <v>0</v>
      </c>
      <c r="DB33" s="7">
        <f t="shared" si="5"/>
        <v>0</v>
      </c>
      <c r="DC33" s="7">
        <f t="shared" si="5"/>
        <v>0</v>
      </c>
    </row>
    <row r="34" spans="55:107" x14ac:dyDescent="0.25">
      <c r="BC34">
        <v>30</v>
      </c>
      <c r="BF34" s="7">
        <f t="shared" si="8"/>
        <v>0</v>
      </c>
      <c r="BG34" s="7">
        <f t="shared" si="8"/>
        <v>0</v>
      </c>
      <c r="BH34" s="7">
        <f t="shared" si="8"/>
        <v>0</v>
      </c>
      <c r="BI34" s="7">
        <f t="shared" si="8"/>
        <v>0</v>
      </c>
      <c r="BJ34" s="7">
        <f t="shared" si="8"/>
        <v>0</v>
      </c>
      <c r="BK34" s="7">
        <f t="shared" si="8"/>
        <v>0</v>
      </c>
      <c r="BL34" s="7">
        <f t="shared" si="8"/>
        <v>0</v>
      </c>
      <c r="BM34" s="7">
        <f t="shared" si="8"/>
        <v>0</v>
      </c>
      <c r="BN34" s="7">
        <f t="shared" si="8"/>
        <v>0</v>
      </c>
      <c r="BO34" s="7">
        <f t="shared" si="8"/>
        <v>0</v>
      </c>
      <c r="BP34" s="7">
        <f t="shared" si="8"/>
        <v>0</v>
      </c>
      <c r="BQ34" s="7">
        <f t="shared" si="8"/>
        <v>0</v>
      </c>
      <c r="BR34" s="7">
        <f t="shared" si="8"/>
        <v>0</v>
      </c>
      <c r="BS34" s="7">
        <f t="shared" si="8"/>
        <v>0</v>
      </c>
      <c r="BT34" s="7">
        <f t="shared" si="8"/>
        <v>0</v>
      </c>
      <c r="BU34" s="7">
        <f t="shared" si="8"/>
        <v>0</v>
      </c>
      <c r="BV34" s="7">
        <f t="shared" si="6"/>
        <v>0</v>
      </c>
      <c r="BW34" s="7">
        <f t="shared" si="6"/>
        <v>0</v>
      </c>
      <c r="BX34" s="7">
        <f t="shared" si="6"/>
        <v>0</v>
      </c>
      <c r="BY34" s="7">
        <f t="shared" si="6"/>
        <v>0</v>
      </c>
      <c r="BZ34" s="7">
        <f t="shared" si="6"/>
        <v>0</v>
      </c>
      <c r="CA34" s="7">
        <f t="shared" si="6"/>
        <v>0</v>
      </c>
      <c r="CB34" s="7">
        <f t="shared" si="6"/>
        <v>0</v>
      </c>
      <c r="CC34" s="7">
        <f t="shared" si="6"/>
        <v>0</v>
      </c>
      <c r="CD34" s="7">
        <f t="shared" si="6"/>
        <v>0</v>
      </c>
      <c r="CE34" s="7">
        <f t="shared" si="6"/>
        <v>0</v>
      </c>
      <c r="CF34" s="7">
        <f t="shared" si="2"/>
        <v>0</v>
      </c>
      <c r="CG34" s="7">
        <f t="shared" si="7"/>
        <v>0</v>
      </c>
      <c r="CH34" s="7">
        <f t="shared" si="7"/>
        <v>0</v>
      </c>
      <c r="CI34" s="7">
        <f t="shared" si="7"/>
        <v>0</v>
      </c>
      <c r="CJ34" s="7">
        <f t="shared" si="7"/>
        <v>0</v>
      </c>
      <c r="CK34" s="7">
        <f t="shared" si="7"/>
        <v>0</v>
      </c>
      <c r="CL34" s="7">
        <f t="shared" si="7"/>
        <v>0</v>
      </c>
      <c r="CM34" s="7">
        <f t="shared" si="7"/>
        <v>0</v>
      </c>
      <c r="CN34" s="7">
        <f t="shared" si="7"/>
        <v>0</v>
      </c>
      <c r="CO34" s="7">
        <f t="shared" si="7"/>
        <v>0</v>
      </c>
      <c r="CP34" s="7">
        <f t="shared" si="7"/>
        <v>0</v>
      </c>
      <c r="CQ34" s="7">
        <f t="shared" si="7"/>
        <v>0</v>
      </c>
      <c r="CR34" s="7">
        <f t="shared" si="7"/>
        <v>0</v>
      </c>
      <c r="CS34" s="7">
        <f t="shared" si="7"/>
        <v>0</v>
      </c>
      <c r="CT34" s="7">
        <f t="shared" si="7"/>
        <v>0</v>
      </c>
      <c r="CU34" s="7">
        <f t="shared" si="7"/>
        <v>0</v>
      </c>
      <c r="CV34" s="7">
        <f t="shared" si="7"/>
        <v>0</v>
      </c>
      <c r="CW34" s="7">
        <f t="shared" si="5"/>
        <v>0</v>
      </c>
      <c r="CX34" s="7">
        <f t="shared" si="5"/>
        <v>0</v>
      </c>
      <c r="CY34" s="7">
        <f t="shared" si="5"/>
        <v>0</v>
      </c>
      <c r="CZ34" s="7">
        <f t="shared" si="5"/>
        <v>0</v>
      </c>
      <c r="DA34" s="7">
        <f t="shared" si="5"/>
        <v>0</v>
      </c>
      <c r="DB34" s="7">
        <f t="shared" si="5"/>
        <v>0</v>
      </c>
      <c r="DC34" s="7">
        <f t="shared" si="5"/>
        <v>0</v>
      </c>
    </row>
    <row r="35" spans="55:107" x14ac:dyDescent="0.25">
      <c r="BC35">
        <v>31</v>
      </c>
      <c r="BF35" s="7">
        <f t="shared" si="8"/>
        <v>0</v>
      </c>
      <c r="BG35" s="7">
        <f t="shared" si="8"/>
        <v>0</v>
      </c>
      <c r="BH35" s="7">
        <f t="shared" si="8"/>
        <v>0</v>
      </c>
      <c r="BI35" s="7">
        <f t="shared" si="8"/>
        <v>0</v>
      </c>
      <c r="BJ35" s="7">
        <f t="shared" si="8"/>
        <v>0</v>
      </c>
      <c r="BK35" s="7">
        <f t="shared" si="8"/>
        <v>0</v>
      </c>
      <c r="BL35" s="7">
        <f t="shared" si="8"/>
        <v>0</v>
      </c>
      <c r="BM35" s="7">
        <f t="shared" si="8"/>
        <v>0</v>
      </c>
      <c r="BN35" s="7">
        <f t="shared" si="8"/>
        <v>0</v>
      </c>
      <c r="BO35" s="7">
        <f t="shared" si="8"/>
        <v>0</v>
      </c>
      <c r="BP35" s="7">
        <f t="shared" si="8"/>
        <v>0</v>
      </c>
      <c r="BQ35" s="7">
        <f t="shared" si="8"/>
        <v>0</v>
      </c>
      <c r="BR35" s="7">
        <f t="shared" si="8"/>
        <v>0</v>
      </c>
      <c r="BS35" s="7">
        <f t="shared" si="8"/>
        <v>0</v>
      </c>
      <c r="BT35" s="7">
        <f t="shared" si="8"/>
        <v>0</v>
      </c>
      <c r="BU35" s="7">
        <f t="shared" si="8"/>
        <v>0</v>
      </c>
      <c r="BV35" s="7">
        <f t="shared" si="6"/>
        <v>0</v>
      </c>
      <c r="BW35" s="7">
        <f t="shared" si="6"/>
        <v>0</v>
      </c>
      <c r="BX35" s="7">
        <f t="shared" si="6"/>
        <v>0</v>
      </c>
      <c r="BY35" s="7">
        <f t="shared" si="6"/>
        <v>0</v>
      </c>
      <c r="BZ35" s="7">
        <f t="shared" si="6"/>
        <v>0</v>
      </c>
      <c r="CA35" s="7">
        <f t="shared" si="6"/>
        <v>0</v>
      </c>
      <c r="CB35" s="7">
        <f t="shared" si="6"/>
        <v>0</v>
      </c>
      <c r="CC35" s="7">
        <f t="shared" si="6"/>
        <v>0</v>
      </c>
      <c r="CD35" s="7">
        <f t="shared" si="6"/>
        <v>0</v>
      </c>
      <c r="CE35" s="7">
        <f t="shared" si="6"/>
        <v>0</v>
      </c>
      <c r="CF35" s="7">
        <f t="shared" si="2"/>
        <v>0</v>
      </c>
      <c r="CG35" s="7">
        <f t="shared" si="7"/>
        <v>0</v>
      </c>
      <c r="CH35" s="7">
        <f t="shared" si="7"/>
        <v>0</v>
      </c>
      <c r="CI35" s="7">
        <f t="shared" si="7"/>
        <v>0</v>
      </c>
      <c r="CJ35" s="7">
        <f t="shared" si="7"/>
        <v>0</v>
      </c>
      <c r="CK35" s="7">
        <f t="shared" si="7"/>
        <v>0</v>
      </c>
      <c r="CL35" s="7">
        <f t="shared" si="7"/>
        <v>0</v>
      </c>
      <c r="CM35" s="7">
        <f t="shared" si="7"/>
        <v>0</v>
      </c>
      <c r="CN35" s="7">
        <f t="shared" si="7"/>
        <v>0</v>
      </c>
      <c r="CO35" s="7">
        <f t="shared" si="7"/>
        <v>0</v>
      </c>
      <c r="CP35" s="7">
        <f t="shared" si="7"/>
        <v>0</v>
      </c>
      <c r="CQ35" s="7">
        <f t="shared" si="7"/>
        <v>0</v>
      </c>
      <c r="CR35" s="7">
        <f t="shared" si="7"/>
        <v>0</v>
      </c>
      <c r="CS35" s="7">
        <f t="shared" si="7"/>
        <v>0</v>
      </c>
      <c r="CT35" s="7">
        <f t="shared" si="7"/>
        <v>0</v>
      </c>
      <c r="CU35" s="7">
        <f t="shared" si="7"/>
        <v>0</v>
      </c>
      <c r="CV35" s="7">
        <f t="shared" si="7"/>
        <v>0</v>
      </c>
      <c r="CW35" s="7">
        <f t="shared" si="5"/>
        <v>0</v>
      </c>
      <c r="CX35" s="7">
        <f t="shared" si="5"/>
        <v>0</v>
      </c>
      <c r="CY35" s="7">
        <f t="shared" si="5"/>
        <v>0</v>
      </c>
      <c r="CZ35" s="7">
        <f t="shared" si="5"/>
        <v>0</v>
      </c>
      <c r="DA35" s="7">
        <f t="shared" si="5"/>
        <v>0</v>
      </c>
      <c r="DB35" s="7">
        <f t="shared" si="5"/>
        <v>0</v>
      </c>
      <c r="DC35" s="7">
        <f t="shared" si="5"/>
        <v>0</v>
      </c>
    </row>
    <row r="36" spans="55:107" x14ac:dyDescent="0.25">
      <c r="BC36">
        <v>32</v>
      </c>
      <c r="BF36" s="7">
        <f t="shared" si="8"/>
        <v>0</v>
      </c>
      <c r="BG36" s="7">
        <f t="shared" si="8"/>
        <v>0</v>
      </c>
      <c r="BH36" s="7">
        <f t="shared" si="8"/>
        <v>0</v>
      </c>
      <c r="BI36" s="7">
        <f t="shared" si="8"/>
        <v>0</v>
      </c>
      <c r="BJ36" s="7">
        <f t="shared" si="8"/>
        <v>0</v>
      </c>
      <c r="BK36" s="7">
        <f t="shared" si="8"/>
        <v>0</v>
      </c>
      <c r="BL36" s="7">
        <f t="shared" si="8"/>
        <v>0</v>
      </c>
      <c r="BM36" s="7">
        <f t="shared" si="8"/>
        <v>0</v>
      </c>
      <c r="BN36" s="7">
        <f t="shared" si="8"/>
        <v>0</v>
      </c>
      <c r="BO36" s="7">
        <f t="shared" si="8"/>
        <v>0</v>
      </c>
      <c r="BP36" s="7">
        <f t="shared" si="8"/>
        <v>0</v>
      </c>
      <c r="BQ36" s="7">
        <f t="shared" si="8"/>
        <v>0</v>
      </c>
      <c r="BR36" s="7">
        <f t="shared" si="8"/>
        <v>0</v>
      </c>
      <c r="BS36" s="7">
        <f t="shared" si="8"/>
        <v>0</v>
      </c>
      <c r="BT36" s="7">
        <f t="shared" si="8"/>
        <v>0</v>
      </c>
      <c r="BU36" s="7">
        <f t="shared" si="8"/>
        <v>0</v>
      </c>
      <c r="BV36" s="7">
        <f t="shared" si="6"/>
        <v>0</v>
      </c>
      <c r="BW36" s="7">
        <f t="shared" si="6"/>
        <v>0</v>
      </c>
      <c r="BX36" s="7">
        <f t="shared" si="6"/>
        <v>0</v>
      </c>
      <c r="BY36" s="7">
        <f t="shared" si="6"/>
        <v>0</v>
      </c>
      <c r="BZ36" s="7">
        <f t="shared" si="6"/>
        <v>0</v>
      </c>
      <c r="CA36" s="7">
        <f t="shared" si="6"/>
        <v>0</v>
      </c>
      <c r="CB36" s="7">
        <f t="shared" si="6"/>
        <v>0</v>
      </c>
      <c r="CC36" s="7">
        <f t="shared" si="6"/>
        <v>0</v>
      </c>
      <c r="CD36" s="7">
        <f t="shared" si="6"/>
        <v>0</v>
      </c>
      <c r="CE36" s="7">
        <f t="shared" si="6"/>
        <v>0</v>
      </c>
      <c r="CF36" s="7">
        <f t="shared" si="2"/>
        <v>0</v>
      </c>
      <c r="CG36" s="7">
        <f t="shared" si="7"/>
        <v>0</v>
      </c>
      <c r="CH36" s="7">
        <f t="shared" si="7"/>
        <v>0</v>
      </c>
      <c r="CI36" s="7">
        <f t="shared" si="7"/>
        <v>0</v>
      </c>
      <c r="CJ36" s="7">
        <f t="shared" si="7"/>
        <v>0</v>
      </c>
      <c r="CK36" s="7">
        <f t="shared" si="7"/>
        <v>0</v>
      </c>
      <c r="CL36" s="7">
        <f t="shared" si="7"/>
        <v>0</v>
      </c>
      <c r="CM36" s="7">
        <f t="shared" si="7"/>
        <v>0</v>
      </c>
      <c r="CN36" s="7">
        <f t="shared" si="7"/>
        <v>0</v>
      </c>
      <c r="CO36" s="7">
        <f t="shared" si="7"/>
        <v>0</v>
      </c>
      <c r="CP36" s="7">
        <f t="shared" si="7"/>
        <v>0</v>
      </c>
      <c r="CQ36" s="7">
        <f t="shared" si="7"/>
        <v>0</v>
      </c>
      <c r="CR36" s="7">
        <f t="shared" si="7"/>
        <v>0</v>
      </c>
      <c r="CS36" s="7">
        <f t="shared" si="7"/>
        <v>0</v>
      </c>
      <c r="CT36" s="7">
        <f t="shared" si="7"/>
        <v>0</v>
      </c>
      <c r="CU36" s="7">
        <f t="shared" si="7"/>
        <v>0</v>
      </c>
      <c r="CV36" s="7">
        <f t="shared" si="7"/>
        <v>0</v>
      </c>
      <c r="CW36" s="7">
        <f t="shared" si="5"/>
        <v>0</v>
      </c>
      <c r="CX36" s="7">
        <f t="shared" si="5"/>
        <v>0</v>
      </c>
      <c r="CY36" s="7">
        <f t="shared" si="5"/>
        <v>0</v>
      </c>
      <c r="CZ36" s="7">
        <f t="shared" si="5"/>
        <v>0</v>
      </c>
      <c r="DA36" s="7">
        <f t="shared" si="5"/>
        <v>0</v>
      </c>
      <c r="DB36" s="7">
        <f t="shared" si="5"/>
        <v>0</v>
      </c>
      <c r="DC36" s="7">
        <f t="shared" si="5"/>
        <v>0</v>
      </c>
    </row>
    <row r="37" spans="55:107" x14ac:dyDescent="0.25">
      <c r="BC37">
        <v>33</v>
      </c>
      <c r="BF37" s="7">
        <f t="shared" si="8"/>
        <v>0</v>
      </c>
      <c r="BG37" s="7">
        <f t="shared" si="8"/>
        <v>0</v>
      </c>
      <c r="BH37" s="7">
        <f t="shared" si="8"/>
        <v>0</v>
      </c>
      <c r="BI37" s="7">
        <f t="shared" si="8"/>
        <v>0</v>
      </c>
      <c r="BJ37" s="7">
        <f t="shared" si="8"/>
        <v>0</v>
      </c>
      <c r="BK37" s="7">
        <f t="shared" si="8"/>
        <v>0</v>
      </c>
      <c r="BL37" s="7">
        <f t="shared" si="8"/>
        <v>0</v>
      </c>
      <c r="BM37" s="7">
        <f t="shared" si="8"/>
        <v>0</v>
      </c>
      <c r="BN37" s="7">
        <f t="shared" si="8"/>
        <v>0</v>
      </c>
      <c r="BO37" s="7">
        <f t="shared" si="8"/>
        <v>0</v>
      </c>
      <c r="BP37" s="7">
        <f t="shared" si="8"/>
        <v>0</v>
      </c>
      <c r="BQ37" s="7">
        <f t="shared" si="8"/>
        <v>0</v>
      </c>
      <c r="BR37" s="7">
        <f t="shared" si="8"/>
        <v>0</v>
      </c>
      <c r="BS37" s="7">
        <f t="shared" si="8"/>
        <v>0</v>
      </c>
      <c r="BT37" s="7">
        <f t="shared" si="8"/>
        <v>0</v>
      </c>
      <c r="BU37" s="7">
        <f t="shared" si="8"/>
        <v>0</v>
      </c>
      <c r="BV37" s="7">
        <f t="shared" si="6"/>
        <v>0</v>
      </c>
      <c r="BW37" s="7">
        <f t="shared" si="6"/>
        <v>0</v>
      </c>
      <c r="BX37" s="7">
        <f t="shared" si="6"/>
        <v>0</v>
      </c>
      <c r="BY37" s="7">
        <f t="shared" si="6"/>
        <v>0</v>
      </c>
      <c r="BZ37" s="7">
        <f t="shared" si="6"/>
        <v>0</v>
      </c>
      <c r="CA37" s="7">
        <f t="shared" si="6"/>
        <v>0</v>
      </c>
      <c r="CB37" s="7">
        <f t="shared" si="6"/>
        <v>0</v>
      </c>
      <c r="CC37" s="7">
        <f t="shared" si="6"/>
        <v>0</v>
      </c>
      <c r="CD37" s="7">
        <f t="shared" si="6"/>
        <v>0</v>
      </c>
      <c r="CE37" s="7">
        <f t="shared" si="6"/>
        <v>0</v>
      </c>
      <c r="CF37" s="7">
        <f t="shared" si="2"/>
        <v>0</v>
      </c>
      <c r="CG37" s="7">
        <f t="shared" si="7"/>
        <v>0</v>
      </c>
      <c r="CH37" s="7">
        <f t="shared" si="7"/>
        <v>0</v>
      </c>
      <c r="CI37" s="7">
        <f t="shared" si="7"/>
        <v>0</v>
      </c>
      <c r="CJ37" s="7">
        <f t="shared" si="7"/>
        <v>0</v>
      </c>
      <c r="CK37" s="7">
        <f t="shared" si="7"/>
        <v>0</v>
      </c>
      <c r="CL37" s="7">
        <f t="shared" si="7"/>
        <v>0</v>
      </c>
      <c r="CM37" s="7">
        <f t="shared" si="7"/>
        <v>0</v>
      </c>
      <c r="CN37" s="7">
        <f t="shared" si="7"/>
        <v>0</v>
      </c>
      <c r="CO37" s="7">
        <f t="shared" si="7"/>
        <v>0</v>
      </c>
      <c r="CP37" s="7">
        <f t="shared" si="7"/>
        <v>0</v>
      </c>
      <c r="CQ37" s="7">
        <f t="shared" si="7"/>
        <v>0</v>
      </c>
      <c r="CR37" s="7">
        <f t="shared" si="7"/>
        <v>0</v>
      </c>
      <c r="CS37" s="7">
        <f t="shared" si="7"/>
        <v>0</v>
      </c>
      <c r="CT37" s="7">
        <f t="shared" si="7"/>
        <v>0</v>
      </c>
      <c r="CU37" s="7">
        <f t="shared" si="7"/>
        <v>0</v>
      </c>
      <c r="CV37" s="7">
        <f t="shared" si="7"/>
        <v>0</v>
      </c>
      <c r="CW37" s="7">
        <f t="shared" si="5"/>
        <v>0</v>
      </c>
      <c r="CX37" s="7">
        <f t="shared" si="5"/>
        <v>0</v>
      </c>
      <c r="CY37" s="7">
        <f t="shared" si="5"/>
        <v>0</v>
      </c>
      <c r="CZ37" s="7">
        <f t="shared" si="5"/>
        <v>0</v>
      </c>
      <c r="DA37" s="7">
        <f t="shared" si="5"/>
        <v>0</v>
      </c>
      <c r="DB37" s="7">
        <f t="shared" si="5"/>
        <v>0</v>
      </c>
      <c r="DC37" s="7">
        <f t="shared" si="5"/>
        <v>0</v>
      </c>
    </row>
    <row r="38" spans="55:107" x14ac:dyDescent="0.25">
      <c r="BC38">
        <v>34</v>
      </c>
      <c r="BF38" s="7">
        <f t="shared" si="8"/>
        <v>0</v>
      </c>
      <c r="BG38" s="7">
        <f t="shared" si="8"/>
        <v>0</v>
      </c>
      <c r="BH38" s="7">
        <f t="shared" si="8"/>
        <v>0</v>
      </c>
      <c r="BI38" s="7">
        <f t="shared" si="8"/>
        <v>0</v>
      </c>
      <c r="BJ38" s="7">
        <f t="shared" si="8"/>
        <v>0</v>
      </c>
      <c r="BK38" s="7">
        <f t="shared" si="8"/>
        <v>0</v>
      </c>
      <c r="BL38" s="7">
        <f t="shared" si="8"/>
        <v>0</v>
      </c>
      <c r="BM38" s="7">
        <f t="shared" si="8"/>
        <v>0</v>
      </c>
      <c r="BN38" s="7">
        <f t="shared" si="8"/>
        <v>0</v>
      </c>
      <c r="BO38" s="7">
        <f t="shared" si="8"/>
        <v>0</v>
      </c>
      <c r="BP38" s="7">
        <f t="shared" si="8"/>
        <v>0</v>
      </c>
      <c r="BQ38" s="7">
        <f t="shared" si="8"/>
        <v>0</v>
      </c>
      <c r="BR38" s="7">
        <f t="shared" si="8"/>
        <v>0</v>
      </c>
      <c r="BS38" s="7">
        <f t="shared" si="8"/>
        <v>0</v>
      </c>
      <c r="BT38" s="7">
        <f t="shared" si="8"/>
        <v>0</v>
      </c>
      <c r="BU38" s="7">
        <f t="shared" si="8"/>
        <v>0</v>
      </c>
      <c r="BV38" s="7">
        <f t="shared" si="6"/>
        <v>0</v>
      </c>
      <c r="BW38" s="7">
        <f t="shared" si="6"/>
        <v>0</v>
      </c>
      <c r="BX38" s="7">
        <f t="shared" si="6"/>
        <v>0</v>
      </c>
      <c r="BY38" s="7">
        <f t="shared" si="6"/>
        <v>0</v>
      </c>
      <c r="BZ38" s="7">
        <f t="shared" si="6"/>
        <v>0</v>
      </c>
      <c r="CA38" s="7">
        <f t="shared" si="6"/>
        <v>0</v>
      </c>
      <c r="CB38" s="7">
        <f t="shared" si="6"/>
        <v>0</v>
      </c>
      <c r="CC38" s="7">
        <f t="shared" si="6"/>
        <v>0</v>
      </c>
      <c r="CD38" s="7">
        <f t="shared" si="6"/>
        <v>0</v>
      </c>
      <c r="CE38" s="7">
        <f t="shared" si="6"/>
        <v>0</v>
      </c>
      <c r="CF38" s="7">
        <f t="shared" si="2"/>
        <v>0</v>
      </c>
      <c r="CG38" s="7">
        <f t="shared" si="7"/>
        <v>0</v>
      </c>
      <c r="CH38" s="7">
        <f t="shared" si="7"/>
        <v>0</v>
      </c>
      <c r="CI38" s="7">
        <f t="shared" si="7"/>
        <v>0</v>
      </c>
      <c r="CJ38" s="7">
        <f t="shared" si="7"/>
        <v>0</v>
      </c>
      <c r="CK38" s="7">
        <f t="shared" si="7"/>
        <v>0</v>
      </c>
      <c r="CL38" s="7">
        <f t="shared" si="7"/>
        <v>0</v>
      </c>
      <c r="CM38" s="7">
        <f t="shared" si="7"/>
        <v>0</v>
      </c>
      <c r="CN38" s="7">
        <f t="shared" si="7"/>
        <v>0</v>
      </c>
      <c r="CO38" s="7">
        <f t="shared" si="7"/>
        <v>0</v>
      </c>
      <c r="CP38" s="7">
        <f t="shared" si="7"/>
        <v>0</v>
      </c>
      <c r="CQ38" s="7">
        <f t="shared" si="7"/>
        <v>0</v>
      </c>
      <c r="CR38" s="7">
        <f t="shared" si="7"/>
        <v>0</v>
      </c>
      <c r="CS38" s="7">
        <f t="shared" si="7"/>
        <v>0</v>
      </c>
      <c r="CT38" s="7">
        <f t="shared" si="7"/>
        <v>0</v>
      </c>
      <c r="CU38" s="7">
        <f t="shared" si="7"/>
        <v>0</v>
      </c>
      <c r="CV38" s="7">
        <f t="shared" si="7"/>
        <v>0</v>
      </c>
      <c r="CW38" s="7">
        <f t="shared" si="5"/>
        <v>0</v>
      </c>
      <c r="CX38" s="7">
        <f t="shared" si="5"/>
        <v>0</v>
      </c>
      <c r="CY38" s="7">
        <f t="shared" si="5"/>
        <v>0</v>
      </c>
      <c r="CZ38" s="7">
        <f t="shared" si="5"/>
        <v>0</v>
      </c>
      <c r="DA38" s="7">
        <f t="shared" si="5"/>
        <v>0</v>
      </c>
      <c r="DB38" s="7">
        <f t="shared" si="5"/>
        <v>0</v>
      </c>
      <c r="DC38" s="7">
        <f t="shared" si="5"/>
        <v>0</v>
      </c>
    </row>
    <row r="39" spans="55:107" x14ac:dyDescent="0.25">
      <c r="BC39">
        <v>35</v>
      </c>
      <c r="BF39" s="7">
        <f t="shared" si="8"/>
        <v>0</v>
      </c>
      <c r="BG39" s="7">
        <f t="shared" si="8"/>
        <v>0</v>
      </c>
      <c r="BH39" s="7">
        <f t="shared" si="8"/>
        <v>0</v>
      </c>
      <c r="BI39" s="7">
        <f t="shared" si="8"/>
        <v>0</v>
      </c>
      <c r="BJ39" s="7">
        <f t="shared" si="8"/>
        <v>0</v>
      </c>
      <c r="BK39" s="7">
        <f t="shared" si="8"/>
        <v>0</v>
      </c>
      <c r="BL39" s="7">
        <f t="shared" si="8"/>
        <v>0</v>
      </c>
      <c r="BM39" s="7">
        <f t="shared" si="8"/>
        <v>0</v>
      </c>
      <c r="BN39" s="7">
        <f t="shared" si="8"/>
        <v>0</v>
      </c>
      <c r="BO39" s="7">
        <f t="shared" si="8"/>
        <v>0</v>
      </c>
      <c r="BP39" s="7">
        <f t="shared" si="8"/>
        <v>0</v>
      </c>
      <c r="BQ39" s="7">
        <f t="shared" si="8"/>
        <v>0</v>
      </c>
      <c r="BR39" s="7">
        <f t="shared" si="8"/>
        <v>0</v>
      </c>
      <c r="BS39" s="7">
        <f t="shared" si="8"/>
        <v>0</v>
      </c>
      <c r="BT39" s="7">
        <f t="shared" si="8"/>
        <v>0</v>
      </c>
      <c r="BU39" s="7">
        <f t="shared" si="8"/>
        <v>0</v>
      </c>
      <c r="BV39" s="7">
        <f t="shared" si="6"/>
        <v>0</v>
      </c>
      <c r="BW39" s="7">
        <f t="shared" si="6"/>
        <v>0</v>
      </c>
      <c r="BX39" s="7">
        <f t="shared" si="6"/>
        <v>0</v>
      </c>
      <c r="BY39" s="7">
        <f t="shared" si="6"/>
        <v>0</v>
      </c>
      <c r="BZ39" s="7">
        <f t="shared" si="6"/>
        <v>0</v>
      </c>
      <c r="CA39" s="7">
        <f t="shared" si="6"/>
        <v>0</v>
      </c>
      <c r="CB39" s="7">
        <f t="shared" si="6"/>
        <v>0</v>
      </c>
      <c r="CC39" s="7">
        <f t="shared" si="6"/>
        <v>0</v>
      </c>
      <c r="CD39" s="7">
        <f t="shared" si="6"/>
        <v>0</v>
      </c>
      <c r="CE39" s="7">
        <f t="shared" si="6"/>
        <v>0</v>
      </c>
      <c r="CF39" s="7">
        <f t="shared" si="2"/>
        <v>0</v>
      </c>
      <c r="CG39" s="7">
        <f t="shared" si="7"/>
        <v>0</v>
      </c>
      <c r="CH39" s="7">
        <f t="shared" si="7"/>
        <v>0</v>
      </c>
      <c r="CI39" s="7">
        <f t="shared" si="7"/>
        <v>0</v>
      </c>
      <c r="CJ39" s="7">
        <f t="shared" si="7"/>
        <v>0</v>
      </c>
      <c r="CK39" s="7">
        <f t="shared" si="7"/>
        <v>0</v>
      </c>
      <c r="CL39" s="7">
        <f t="shared" si="7"/>
        <v>0</v>
      </c>
      <c r="CM39" s="7">
        <f t="shared" si="7"/>
        <v>0</v>
      </c>
      <c r="CN39" s="7">
        <f t="shared" si="7"/>
        <v>0</v>
      </c>
      <c r="CO39" s="7">
        <f t="shared" si="7"/>
        <v>0</v>
      </c>
      <c r="CP39" s="7">
        <f t="shared" si="7"/>
        <v>0</v>
      </c>
      <c r="CQ39" s="7">
        <f t="shared" si="7"/>
        <v>0</v>
      </c>
      <c r="CR39" s="7">
        <f t="shared" si="7"/>
        <v>0</v>
      </c>
      <c r="CS39" s="7">
        <f t="shared" si="7"/>
        <v>0</v>
      </c>
      <c r="CT39" s="7">
        <f t="shared" si="7"/>
        <v>0</v>
      </c>
      <c r="CU39" s="7">
        <f t="shared" si="7"/>
        <v>0</v>
      </c>
      <c r="CV39" s="7">
        <f t="shared" si="7"/>
        <v>0</v>
      </c>
      <c r="CW39" s="7">
        <f t="shared" si="5"/>
        <v>0</v>
      </c>
      <c r="CX39" s="7">
        <f t="shared" si="5"/>
        <v>0</v>
      </c>
      <c r="CY39" s="7">
        <f t="shared" si="5"/>
        <v>0</v>
      </c>
      <c r="CZ39" s="7">
        <f t="shared" si="5"/>
        <v>0</v>
      </c>
      <c r="DA39" s="7">
        <f t="shared" si="5"/>
        <v>0</v>
      </c>
      <c r="DB39" s="7">
        <f t="shared" si="5"/>
        <v>0</v>
      </c>
      <c r="DC39" s="7">
        <f t="shared" si="5"/>
        <v>0</v>
      </c>
    </row>
    <row r="40" spans="55:107" x14ac:dyDescent="0.25">
      <c r="BC40">
        <v>36</v>
      </c>
      <c r="BF40" s="7">
        <f t="shared" si="8"/>
        <v>0</v>
      </c>
      <c r="BG40" s="7">
        <f t="shared" si="8"/>
        <v>0</v>
      </c>
      <c r="BH40" s="7">
        <f t="shared" si="8"/>
        <v>0</v>
      </c>
      <c r="BI40" s="7">
        <f t="shared" si="8"/>
        <v>0</v>
      </c>
      <c r="BJ40" s="7">
        <f t="shared" si="8"/>
        <v>0</v>
      </c>
      <c r="BK40" s="7">
        <f t="shared" si="8"/>
        <v>0</v>
      </c>
      <c r="BL40" s="7">
        <f t="shared" si="8"/>
        <v>0</v>
      </c>
      <c r="BM40" s="7">
        <f t="shared" si="8"/>
        <v>0</v>
      </c>
      <c r="BN40" s="7">
        <f t="shared" si="8"/>
        <v>0</v>
      </c>
      <c r="BO40" s="7">
        <f t="shared" si="8"/>
        <v>0</v>
      </c>
      <c r="BP40" s="7">
        <f t="shared" si="8"/>
        <v>0</v>
      </c>
      <c r="BQ40" s="7">
        <f t="shared" si="8"/>
        <v>0</v>
      </c>
      <c r="BR40" s="7">
        <f t="shared" si="8"/>
        <v>0</v>
      </c>
      <c r="BS40" s="7">
        <f t="shared" si="8"/>
        <v>0</v>
      </c>
      <c r="BT40" s="7">
        <f t="shared" si="8"/>
        <v>0</v>
      </c>
      <c r="BU40" s="7">
        <f t="shared" si="8"/>
        <v>0</v>
      </c>
      <c r="BV40" s="7">
        <f t="shared" si="6"/>
        <v>0</v>
      </c>
      <c r="BW40" s="7">
        <f t="shared" si="6"/>
        <v>0</v>
      </c>
      <c r="BX40" s="7">
        <f t="shared" si="6"/>
        <v>0</v>
      </c>
      <c r="BY40" s="7">
        <f t="shared" si="6"/>
        <v>0</v>
      </c>
      <c r="BZ40" s="7">
        <f t="shared" si="6"/>
        <v>0</v>
      </c>
      <c r="CA40" s="7">
        <f t="shared" si="6"/>
        <v>0</v>
      </c>
      <c r="CB40" s="7">
        <f t="shared" si="6"/>
        <v>0</v>
      </c>
      <c r="CC40" s="7">
        <f t="shared" si="6"/>
        <v>0</v>
      </c>
      <c r="CD40" s="7">
        <f t="shared" si="6"/>
        <v>0</v>
      </c>
      <c r="CE40" s="7">
        <f t="shared" si="6"/>
        <v>0</v>
      </c>
      <c r="CF40" s="7">
        <f t="shared" si="2"/>
        <v>0</v>
      </c>
      <c r="CG40" s="7">
        <f t="shared" si="7"/>
        <v>0</v>
      </c>
      <c r="CH40" s="7">
        <f t="shared" si="7"/>
        <v>0</v>
      </c>
      <c r="CI40" s="7">
        <f t="shared" si="7"/>
        <v>0</v>
      </c>
      <c r="CJ40" s="7">
        <f t="shared" si="7"/>
        <v>0</v>
      </c>
      <c r="CK40" s="7">
        <f t="shared" si="7"/>
        <v>0</v>
      </c>
      <c r="CL40" s="7">
        <f t="shared" si="7"/>
        <v>0</v>
      </c>
      <c r="CM40" s="7">
        <f t="shared" si="7"/>
        <v>0</v>
      </c>
      <c r="CN40" s="7">
        <f t="shared" si="7"/>
        <v>0</v>
      </c>
      <c r="CO40" s="7">
        <f t="shared" si="7"/>
        <v>0</v>
      </c>
      <c r="CP40" s="7">
        <f t="shared" si="7"/>
        <v>0</v>
      </c>
      <c r="CQ40" s="7">
        <f t="shared" si="7"/>
        <v>0</v>
      </c>
      <c r="CR40" s="7">
        <f t="shared" si="7"/>
        <v>0</v>
      </c>
      <c r="CS40" s="7">
        <f t="shared" si="7"/>
        <v>0</v>
      </c>
      <c r="CT40" s="7">
        <f t="shared" si="7"/>
        <v>0</v>
      </c>
      <c r="CU40" s="7">
        <f t="shared" si="7"/>
        <v>0</v>
      </c>
      <c r="CV40" s="7">
        <f t="shared" si="7"/>
        <v>0</v>
      </c>
      <c r="CW40" s="7">
        <f t="shared" si="5"/>
        <v>0</v>
      </c>
      <c r="CX40" s="7">
        <f t="shared" si="5"/>
        <v>0</v>
      </c>
      <c r="CY40" s="7">
        <f t="shared" si="5"/>
        <v>0</v>
      </c>
      <c r="CZ40" s="7">
        <f t="shared" si="5"/>
        <v>0</v>
      </c>
      <c r="DA40" s="7">
        <f t="shared" si="5"/>
        <v>0</v>
      </c>
      <c r="DB40" s="7">
        <f t="shared" si="5"/>
        <v>0</v>
      </c>
      <c r="DC40" s="7">
        <f t="shared" si="5"/>
        <v>0</v>
      </c>
    </row>
    <row r="41" spans="55:107" x14ac:dyDescent="0.25">
      <c r="BC41">
        <v>37</v>
      </c>
      <c r="BF41" s="7">
        <f t="shared" si="8"/>
        <v>0</v>
      </c>
      <c r="BG41" s="7">
        <f t="shared" si="8"/>
        <v>0</v>
      </c>
      <c r="BH41" s="7">
        <f t="shared" si="8"/>
        <v>0</v>
      </c>
      <c r="BI41" s="7">
        <f t="shared" si="8"/>
        <v>0</v>
      </c>
      <c r="BJ41" s="7">
        <f t="shared" si="8"/>
        <v>0</v>
      </c>
      <c r="BK41" s="7">
        <f t="shared" si="8"/>
        <v>0</v>
      </c>
      <c r="BL41" s="7">
        <f t="shared" si="8"/>
        <v>0</v>
      </c>
      <c r="BM41" s="7">
        <f t="shared" si="8"/>
        <v>0</v>
      </c>
      <c r="BN41" s="7">
        <f t="shared" si="8"/>
        <v>0</v>
      </c>
      <c r="BO41" s="7">
        <f t="shared" si="8"/>
        <v>0</v>
      </c>
      <c r="BP41" s="7">
        <f t="shared" si="8"/>
        <v>0</v>
      </c>
      <c r="BQ41" s="7">
        <f t="shared" si="8"/>
        <v>0</v>
      </c>
      <c r="BR41" s="7">
        <f t="shared" si="8"/>
        <v>0</v>
      </c>
      <c r="BS41" s="7">
        <f t="shared" si="8"/>
        <v>0</v>
      </c>
      <c r="BT41" s="7">
        <f t="shared" si="8"/>
        <v>0</v>
      </c>
      <c r="BU41" s="7">
        <f t="shared" si="8"/>
        <v>0</v>
      </c>
      <c r="BV41" s="7">
        <f t="shared" si="6"/>
        <v>0</v>
      </c>
      <c r="BW41" s="7">
        <f t="shared" si="6"/>
        <v>0</v>
      </c>
      <c r="BX41" s="7">
        <f t="shared" si="6"/>
        <v>0</v>
      </c>
      <c r="BY41" s="7">
        <f t="shared" si="6"/>
        <v>0</v>
      </c>
      <c r="BZ41" s="7">
        <f t="shared" si="6"/>
        <v>0</v>
      </c>
      <c r="CA41" s="7">
        <f t="shared" si="6"/>
        <v>0</v>
      </c>
      <c r="CB41" s="7">
        <f t="shared" si="6"/>
        <v>0</v>
      </c>
      <c r="CC41" s="7">
        <f t="shared" si="6"/>
        <v>0</v>
      </c>
      <c r="CD41" s="7">
        <f t="shared" si="6"/>
        <v>0</v>
      </c>
      <c r="CE41" s="7">
        <f t="shared" si="6"/>
        <v>0</v>
      </c>
      <c r="CF41" s="7">
        <f t="shared" si="2"/>
        <v>0</v>
      </c>
      <c r="CG41" s="7">
        <f t="shared" si="7"/>
        <v>0</v>
      </c>
      <c r="CH41" s="7">
        <f t="shared" si="7"/>
        <v>0</v>
      </c>
      <c r="CI41" s="7">
        <f t="shared" si="7"/>
        <v>0</v>
      </c>
      <c r="CJ41" s="7">
        <f t="shared" si="7"/>
        <v>0</v>
      </c>
      <c r="CK41" s="7">
        <f t="shared" si="7"/>
        <v>0</v>
      </c>
      <c r="CL41" s="7">
        <f t="shared" si="7"/>
        <v>0</v>
      </c>
      <c r="CM41" s="7">
        <f t="shared" si="7"/>
        <v>0</v>
      </c>
      <c r="CN41" s="7">
        <f t="shared" si="7"/>
        <v>0</v>
      </c>
      <c r="CO41" s="7">
        <f t="shared" si="7"/>
        <v>0</v>
      </c>
      <c r="CP41" s="7">
        <f t="shared" si="7"/>
        <v>0</v>
      </c>
      <c r="CQ41" s="7">
        <f t="shared" si="7"/>
        <v>0</v>
      </c>
      <c r="CR41" s="7">
        <f t="shared" si="7"/>
        <v>0</v>
      </c>
      <c r="CS41" s="7">
        <f t="shared" si="7"/>
        <v>0</v>
      </c>
      <c r="CT41" s="7">
        <f t="shared" si="7"/>
        <v>0</v>
      </c>
      <c r="CU41" s="7">
        <f t="shared" si="7"/>
        <v>0</v>
      </c>
      <c r="CV41" s="7">
        <f t="shared" si="7"/>
        <v>0</v>
      </c>
      <c r="CW41" s="7">
        <f t="shared" si="5"/>
        <v>0</v>
      </c>
      <c r="CX41" s="7">
        <f t="shared" si="5"/>
        <v>0</v>
      </c>
      <c r="CY41" s="7">
        <f t="shared" si="5"/>
        <v>0</v>
      </c>
      <c r="CZ41" s="7">
        <f t="shared" si="5"/>
        <v>0</v>
      </c>
      <c r="DA41" s="7">
        <f t="shared" si="5"/>
        <v>0</v>
      </c>
      <c r="DB41" s="7">
        <f t="shared" si="5"/>
        <v>0</v>
      </c>
      <c r="DC41" s="7">
        <f t="shared" si="5"/>
        <v>0</v>
      </c>
    </row>
    <row r="42" spans="55:107" x14ac:dyDescent="0.25">
      <c r="BC42">
        <v>38</v>
      </c>
      <c r="BF42" s="7">
        <f t="shared" si="8"/>
        <v>0</v>
      </c>
      <c r="BG42" s="7">
        <f t="shared" si="8"/>
        <v>0</v>
      </c>
      <c r="BH42" s="7">
        <f t="shared" si="8"/>
        <v>0</v>
      </c>
      <c r="BI42" s="7">
        <f t="shared" si="8"/>
        <v>0</v>
      </c>
      <c r="BJ42" s="7">
        <f t="shared" si="8"/>
        <v>0</v>
      </c>
      <c r="BK42" s="7">
        <f t="shared" si="8"/>
        <v>0</v>
      </c>
      <c r="BL42" s="7">
        <f t="shared" si="8"/>
        <v>0</v>
      </c>
      <c r="BM42" s="7">
        <f t="shared" si="8"/>
        <v>0</v>
      </c>
      <c r="BN42" s="7">
        <f t="shared" si="8"/>
        <v>0</v>
      </c>
      <c r="BO42" s="7">
        <f t="shared" si="8"/>
        <v>0</v>
      </c>
      <c r="BP42" s="7">
        <f t="shared" si="8"/>
        <v>0</v>
      </c>
      <c r="BQ42" s="7">
        <f t="shared" si="8"/>
        <v>0</v>
      </c>
      <c r="BR42" s="7">
        <f t="shared" si="8"/>
        <v>0</v>
      </c>
      <c r="BS42" s="7">
        <f t="shared" si="8"/>
        <v>0</v>
      </c>
      <c r="BT42" s="7">
        <f t="shared" si="8"/>
        <v>0</v>
      </c>
      <c r="BU42" s="7">
        <f t="shared" si="8"/>
        <v>0</v>
      </c>
      <c r="BV42" s="7">
        <f t="shared" si="6"/>
        <v>0</v>
      </c>
      <c r="BW42" s="7">
        <f t="shared" si="6"/>
        <v>0</v>
      </c>
      <c r="BX42" s="7">
        <f t="shared" si="6"/>
        <v>0</v>
      </c>
      <c r="BY42" s="7">
        <f t="shared" si="6"/>
        <v>0</v>
      </c>
      <c r="BZ42" s="7">
        <f t="shared" si="6"/>
        <v>0</v>
      </c>
      <c r="CA42" s="7">
        <f t="shared" si="6"/>
        <v>0</v>
      </c>
      <c r="CB42" s="7">
        <f t="shared" si="6"/>
        <v>0</v>
      </c>
      <c r="CC42" s="7">
        <f t="shared" si="6"/>
        <v>0</v>
      </c>
      <c r="CD42" s="7">
        <f t="shared" si="6"/>
        <v>0</v>
      </c>
      <c r="CE42" s="7">
        <f t="shared" si="6"/>
        <v>0</v>
      </c>
      <c r="CF42" s="7">
        <f t="shared" si="2"/>
        <v>0</v>
      </c>
      <c r="CG42" s="7">
        <f t="shared" si="7"/>
        <v>0</v>
      </c>
      <c r="CH42" s="7">
        <f t="shared" si="7"/>
        <v>0</v>
      </c>
      <c r="CI42" s="7">
        <f t="shared" si="7"/>
        <v>0</v>
      </c>
      <c r="CJ42" s="7">
        <f t="shared" si="7"/>
        <v>0</v>
      </c>
      <c r="CK42" s="7">
        <f t="shared" si="7"/>
        <v>0</v>
      </c>
      <c r="CL42" s="7">
        <f t="shared" si="7"/>
        <v>0</v>
      </c>
      <c r="CM42" s="7">
        <f t="shared" si="7"/>
        <v>0</v>
      </c>
      <c r="CN42" s="7">
        <f t="shared" si="7"/>
        <v>0</v>
      </c>
      <c r="CO42" s="7">
        <f t="shared" si="7"/>
        <v>0</v>
      </c>
      <c r="CP42" s="7">
        <f t="shared" si="7"/>
        <v>0</v>
      </c>
      <c r="CQ42" s="7">
        <f t="shared" si="7"/>
        <v>0</v>
      </c>
      <c r="CR42" s="7">
        <f t="shared" si="7"/>
        <v>0</v>
      </c>
      <c r="CS42" s="7">
        <f t="shared" si="7"/>
        <v>0</v>
      </c>
      <c r="CT42" s="7">
        <f t="shared" si="7"/>
        <v>0</v>
      </c>
      <c r="CU42" s="7">
        <f t="shared" si="7"/>
        <v>0</v>
      </c>
      <c r="CV42" s="7">
        <f t="shared" ref="CV42:DC50" si="9">IFERROR(HLOOKUP(CV$4,$B$5:$AZ$54,$BC42,FALSE),0)</f>
        <v>0</v>
      </c>
      <c r="CW42" s="7">
        <f t="shared" si="9"/>
        <v>0</v>
      </c>
      <c r="CX42" s="7">
        <f t="shared" si="9"/>
        <v>0</v>
      </c>
      <c r="CY42" s="7">
        <f t="shared" si="9"/>
        <v>0</v>
      </c>
      <c r="CZ42" s="7">
        <f t="shared" si="9"/>
        <v>0</v>
      </c>
      <c r="DA42" s="7">
        <f t="shared" si="9"/>
        <v>0</v>
      </c>
      <c r="DB42" s="7">
        <f t="shared" si="9"/>
        <v>0</v>
      </c>
      <c r="DC42" s="7">
        <f t="shared" si="9"/>
        <v>0</v>
      </c>
    </row>
    <row r="43" spans="55:107" x14ac:dyDescent="0.25">
      <c r="BC43">
        <v>39</v>
      </c>
      <c r="BF43" s="7">
        <f t="shared" si="8"/>
        <v>0</v>
      </c>
      <c r="BG43" s="7">
        <f t="shared" si="8"/>
        <v>0</v>
      </c>
      <c r="BH43" s="7">
        <f t="shared" si="8"/>
        <v>0</v>
      </c>
      <c r="BI43" s="7">
        <f t="shared" si="8"/>
        <v>0</v>
      </c>
      <c r="BJ43" s="7">
        <f t="shared" si="8"/>
        <v>0</v>
      </c>
      <c r="BK43" s="7">
        <f t="shared" si="8"/>
        <v>0</v>
      </c>
      <c r="BL43" s="7">
        <f t="shared" si="8"/>
        <v>0</v>
      </c>
      <c r="BM43" s="7">
        <f t="shared" si="8"/>
        <v>0</v>
      </c>
      <c r="BN43" s="7">
        <f t="shared" si="8"/>
        <v>0</v>
      </c>
      <c r="BO43" s="7">
        <f t="shared" si="8"/>
        <v>0</v>
      </c>
      <c r="BP43" s="7">
        <f t="shared" si="8"/>
        <v>0</v>
      </c>
      <c r="BQ43" s="7">
        <f t="shared" si="8"/>
        <v>0</v>
      </c>
      <c r="BR43" s="7">
        <f t="shared" si="8"/>
        <v>0</v>
      </c>
      <c r="BS43" s="7">
        <f t="shared" si="8"/>
        <v>0</v>
      </c>
      <c r="BT43" s="7">
        <f t="shared" si="8"/>
        <v>0</v>
      </c>
      <c r="BU43" s="7">
        <f t="shared" ref="BU43:CJ50" si="10">IFERROR(HLOOKUP(BU$4,$B$5:$AZ$54,$BC43,FALSE),0)</f>
        <v>0</v>
      </c>
      <c r="BV43" s="7">
        <f t="shared" si="10"/>
        <v>0</v>
      </c>
      <c r="BW43" s="7">
        <f t="shared" si="10"/>
        <v>0</v>
      </c>
      <c r="BX43" s="7">
        <f t="shared" si="10"/>
        <v>0</v>
      </c>
      <c r="BY43" s="7">
        <f t="shared" si="10"/>
        <v>0</v>
      </c>
      <c r="BZ43" s="7">
        <f t="shared" si="10"/>
        <v>0</v>
      </c>
      <c r="CA43" s="7">
        <f t="shared" si="10"/>
        <v>0</v>
      </c>
      <c r="CB43" s="7">
        <f t="shared" si="10"/>
        <v>0</v>
      </c>
      <c r="CC43" s="7">
        <f t="shared" si="10"/>
        <v>0</v>
      </c>
      <c r="CD43" s="7">
        <f t="shared" si="10"/>
        <v>0</v>
      </c>
      <c r="CE43" s="7">
        <f t="shared" si="10"/>
        <v>0</v>
      </c>
      <c r="CF43" s="7">
        <f t="shared" si="10"/>
        <v>0</v>
      </c>
      <c r="CG43" s="7">
        <f t="shared" si="10"/>
        <v>0</v>
      </c>
      <c r="CH43" s="7">
        <f t="shared" si="10"/>
        <v>0</v>
      </c>
      <c r="CI43" s="7">
        <f t="shared" si="10"/>
        <v>0</v>
      </c>
      <c r="CJ43" s="7">
        <f t="shared" si="10"/>
        <v>0</v>
      </c>
      <c r="CK43" s="7">
        <f t="shared" ref="CK43:CZ50" si="11">IFERROR(HLOOKUP(CK$4,$B$5:$AZ$54,$BC43,FALSE),0)</f>
        <v>0</v>
      </c>
      <c r="CL43" s="7">
        <f t="shared" si="11"/>
        <v>0</v>
      </c>
      <c r="CM43" s="7">
        <f t="shared" si="11"/>
        <v>0</v>
      </c>
      <c r="CN43" s="7">
        <f t="shared" si="11"/>
        <v>0</v>
      </c>
      <c r="CO43" s="7">
        <f t="shared" si="11"/>
        <v>0</v>
      </c>
      <c r="CP43" s="7">
        <f t="shared" si="11"/>
        <v>0</v>
      </c>
      <c r="CQ43" s="7">
        <f t="shared" si="11"/>
        <v>0</v>
      </c>
      <c r="CR43" s="7">
        <f t="shared" si="11"/>
        <v>0</v>
      </c>
      <c r="CS43" s="7">
        <f t="shared" si="11"/>
        <v>0</v>
      </c>
      <c r="CT43" s="7">
        <f t="shared" si="11"/>
        <v>0</v>
      </c>
      <c r="CU43" s="7">
        <f t="shared" si="11"/>
        <v>0</v>
      </c>
      <c r="CV43" s="7">
        <f t="shared" si="11"/>
        <v>0</v>
      </c>
      <c r="CW43" s="7">
        <f t="shared" si="11"/>
        <v>0</v>
      </c>
      <c r="CX43" s="7">
        <f t="shared" si="11"/>
        <v>0</v>
      </c>
      <c r="CY43" s="7">
        <f t="shared" si="11"/>
        <v>0</v>
      </c>
      <c r="CZ43" s="7">
        <f t="shared" si="11"/>
        <v>0</v>
      </c>
      <c r="DA43" s="7">
        <f t="shared" si="9"/>
        <v>0</v>
      </c>
      <c r="DB43" s="7">
        <f t="shared" si="9"/>
        <v>0</v>
      </c>
      <c r="DC43" s="7">
        <f t="shared" si="9"/>
        <v>0</v>
      </c>
    </row>
    <row r="44" spans="55:107" x14ac:dyDescent="0.25">
      <c r="BC44">
        <v>40</v>
      </c>
      <c r="BF44" s="7">
        <f t="shared" ref="BF44:BU50" si="12">IFERROR(HLOOKUP(BF$4,$B$5:$AZ$54,$BC44,FALSE),0)</f>
        <v>0</v>
      </c>
      <c r="BG44" s="7">
        <f t="shared" si="12"/>
        <v>0</v>
      </c>
      <c r="BH44" s="7">
        <f t="shared" si="12"/>
        <v>0</v>
      </c>
      <c r="BI44" s="7">
        <f t="shared" si="12"/>
        <v>0</v>
      </c>
      <c r="BJ44" s="7">
        <f t="shared" si="12"/>
        <v>0</v>
      </c>
      <c r="BK44" s="7">
        <f t="shared" si="12"/>
        <v>0</v>
      </c>
      <c r="BL44" s="7">
        <f t="shared" si="12"/>
        <v>0</v>
      </c>
      <c r="BM44" s="7">
        <f t="shared" si="12"/>
        <v>0</v>
      </c>
      <c r="BN44" s="7">
        <f t="shared" si="12"/>
        <v>0</v>
      </c>
      <c r="BO44" s="7">
        <f t="shared" si="12"/>
        <v>0</v>
      </c>
      <c r="BP44" s="7">
        <f t="shared" si="12"/>
        <v>0</v>
      </c>
      <c r="BQ44" s="7">
        <f t="shared" si="12"/>
        <v>0</v>
      </c>
      <c r="BR44" s="7">
        <f t="shared" si="12"/>
        <v>0</v>
      </c>
      <c r="BS44" s="7">
        <f t="shared" si="12"/>
        <v>0</v>
      </c>
      <c r="BT44" s="7">
        <f t="shared" si="12"/>
        <v>0</v>
      </c>
      <c r="BU44" s="7">
        <f t="shared" si="12"/>
        <v>0</v>
      </c>
      <c r="BV44" s="7">
        <f t="shared" si="10"/>
        <v>0</v>
      </c>
      <c r="BW44" s="7">
        <f t="shared" si="10"/>
        <v>0</v>
      </c>
      <c r="BX44" s="7">
        <f t="shared" si="10"/>
        <v>0</v>
      </c>
      <c r="BY44" s="7">
        <f t="shared" si="10"/>
        <v>0</v>
      </c>
      <c r="BZ44" s="7">
        <f t="shared" si="10"/>
        <v>0</v>
      </c>
      <c r="CA44" s="7">
        <f t="shared" si="10"/>
        <v>0</v>
      </c>
      <c r="CB44" s="7">
        <f t="shared" si="10"/>
        <v>0</v>
      </c>
      <c r="CC44" s="7">
        <f t="shared" si="10"/>
        <v>0</v>
      </c>
      <c r="CD44" s="7">
        <f t="shared" si="10"/>
        <v>0</v>
      </c>
      <c r="CE44" s="7">
        <f t="shared" si="10"/>
        <v>0</v>
      </c>
      <c r="CF44" s="7">
        <f t="shared" si="10"/>
        <v>0</v>
      </c>
      <c r="CG44" s="7">
        <f t="shared" si="10"/>
        <v>0</v>
      </c>
      <c r="CH44" s="7">
        <f t="shared" si="10"/>
        <v>0</v>
      </c>
      <c r="CI44" s="7">
        <f t="shared" si="10"/>
        <v>0</v>
      </c>
      <c r="CJ44" s="7">
        <f t="shared" si="10"/>
        <v>0</v>
      </c>
      <c r="CK44" s="7">
        <f t="shared" si="11"/>
        <v>0</v>
      </c>
      <c r="CL44" s="7">
        <f t="shared" si="11"/>
        <v>0</v>
      </c>
      <c r="CM44" s="7">
        <f t="shared" si="11"/>
        <v>0</v>
      </c>
      <c r="CN44" s="7">
        <f t="shared" si="11"/>
        <v>0</v>
      </c>
      <c r="CO44" s="7">
        <f t="shared" si="11"/>
        <v>0</v>
      </c>
      <c r="CP44" s="7">
        <f t="shared" si="11"/>
        <v>0</v>
      </c>
      <c r="CQ44" s="7">
        <f t="shared" si="11"/>
        <v>0</v>
      </c>
      <c r="CR44" s="7">
        <f t="shared" si="11"/>
        <v>0</v>
      </c>
      <c r="CS44" s="7">
        <f t="shared" si="11"/>
        <v>0</v>
      </c>
      <c r="CT44" s="7">
        <f t="shared" si="11"/>
        <v>0</v>
      </c>
      <c r="CU44" s="7">
        <f t="shared" si="11"/>
        <v>0</v>
      </c>
      <c r="CV44" s="7">
        <f t="shared" si="11"/>
        <v>0</v>
      </c>
      <c r="CW44" s="7">
        <f t="shared" si="11"/>
        <v>0</v>
      </c>
      <c r="CX44" s="7">
        <f t="shared" si="11"/>
        <v>0</v>
      </c>
      <c r="CY44" s="7">
        <f t="shared" si="11"/>
        <v>0</v>
      </c>
      <c r="CZ44" s="7">
        <f t="shared" si="11"/>
        <v>0</v>
      </c>
      <c r="DA44" s="7">
        <f t="shared" si="9"/>
        <v>0</v>
      </c>
      <c r="DB44" s="7">
        <f t="shared" si="9"/>
        <v>0</v>
      </c>
      <c r="DC44" s="7">
        <f t="shared" si="9"/>
        <v>0</v>
      </c>
    </row>
    <row r="45" spans="55:107" x14ac:dyDescent="0.25">
      <c r="BC45">
        <v>41</v>
      </c>
      <c r="BF45" s="7">
        <f t="shared" si="12"/>
        <v>0</v>
      </c>
      <c r="BG45" s="7">
        <f t="shared" si="12"/>
        <v>0</v>
      </c>
      <c r="BH45" s="7">
        <f t="shared" si="12"/>
        <v>0</v>
      </c>
      <c r="BI45" s="7">
        <f t="shared" si="12"/>
        <v>0</v>
      </c>
      <c r="BJ45" s="7">
        <f t="shared" si="12"/>
        <v>0</v>
      </c>
      <c r="BK45" s="7">
        <f t="shared" si="12"/>
        <v>0</v>
      </c>
      <c r="BL45" s="7">
        <f t="shared" si="12"/>
        <v>0</v>
      </c>
      <c r="BM45" s="7">
        <f t="shared" si="12"/>
        <v>0</v>
      </c>
      <c r="BN45" s="7">
        <f t="shared" si="12"/>
        <v>0</v>
      </c>
      <c r="BO45" s="7">
        <f t="shared" si="12"/>
        <v>0</v>
      </c>
      <c r="BP45" s="7">
        <f t="shared" si="12"/>
        <v>0</v>
      </c>
      <c r="BQ45" s="7">
        <f t="shared" si="12"/>
        <v>0</v>
      </c>
      <c r="BR45" s="7">
        <f t="shared" si="12"/>
        <v>0</v>
      </c>
      <c r="BS45" s="7">
        <f t="shared" si="12"/>
        <v>0</v>
      </c>
      <c r="BT45" s="7">
        <f t="shared" si="12"/>
        <v>0</v>
      </c>
      <c r="BU45" s="7">
        <f t="shared" si="12"/>
        <v>0</v>
      </c>
      <c r="BV45" s="7">
        <f t="shared" si="10"/>
        <v>0</v>
      </c>
      <c r="BW45" s="7">
        <f t="shared" si="10"/>
        <v>0</v>
      </c>
      <c r="BX45" s="7">
        <f t="shared" si="10"/>
        <v>0</v>
      </c>
      <c r="BY45" s="7">
        <f t="shared" si="10"/>
        <v>0</v>
      </c>
      <c r="BZ45" s="7">
        <f t="shared" si="10"/>
        <v>0</v>
      </c>
      <c r="CA45" s="7">
        <f t="shared" si="10"/>
        <v>0</v>
      </c>
      <c r="CB45" s="7">
        <f t="shared" si="10"/>
        <v>0</v>
      </c>
      <c r="CC45" s="7">
        <f t="shared" si="10"/>
        <v>0</v>
      </c>
      <c r="CD45" s="7">
        <f t="shared" si="10"/>
        <v>0</v>
      </c>
      <c r="CE45" s="7">
        <f t="shared" si="10"/>
        <v>0</v>
      </c>
      <c r="CF45" s="7">
        <f t="shared" si="10"/>
        <v>0</v>
      </c>
      <c r="CG45" s="7">
        <f t="shared" si="10"/>
        <v>0</v>
      </c>
      <c r="CH45" s="7">
        <f t="shared" si="10"/>
        <v>0</v>
      </c>
      <c r="CI45" s="7">
        <f t="shared" si="10"/>
        <v>0</v>
      </c>
      <c r="CJ45" s="7">
        <f t="shared" si="10"/>
        <v>0</v>
      </c>
      <c r="CK45" s="7">
        <f t="shared" si="11"/>
        <v>0</v>
      </c>
      <c r="CL45" s="7">
        <f t="shared" si="11"/>
        <v>0</v>
      </c>
      <c r="CM45" s="7">
        <f t="shared" si="11"/>
        <v>0</v>
      </c>
      <c r="CN45" s="7">
        <f t="shared" si="11"/>
        <v>0</v>
      </c>
      <c r="CO45" s="7">
        <f t="shared" si="11"/>
        <v>0</v>
      </c>
      <c r="CP45" s="7">
        <f t="shared" si="11"/>
        <v>0</v>
      </c>
      <c r="CQ45" s="7">
        <f t="shared" si="11"/>
        <v>0</v>
      </c>
      <c r="CR45" s="7">
        <f t="shared" si="11"/>
        <v>0</v>
      </c>
      <c r="CS45" s="7">
        <f t="shared" si="11"/>
        <v>0</v>
      </c>
      <c r="CT45" s="7">
        <f t="shared" si="11"/>
        <v>0</v>
      </c>
      <c r="CU45" s="7">
        <f t="shared" si="11"/>
        <v>0</v>
      </c>
      <c r="CV45" s="7">
        <f t="shared" si="11"/>
        <v>0</v>
      </c>
      <c r="CW45" s="7">
        <f t="shared" si="11"/>
        <v>0</v>
      </c>
      <c r="CX45" s="7">
        <f t="shared" si="11"/>
        <v>0</v>
      </c>
      <c r="CY45" s="7">
        <f t="shared" si="11"/>
        <v>0</v>
      </c>
      <c r="CZ45" s="7">
        <f t="shared" si="11"/>
        <v>0</v>
      </c>
      <c r="DA45" s="7">
        <f t="shared" si="9"/>
        <v>0</v>
      </c>
      <c r="DB45" s="7">
        <f t="shared" si="9"/>
        <v>0</v>
      </c>
      <c r="DC45" s="7">
        <f t="shared" si="9"/>
        <v>0</v>
      </c>
    </row>
    <row r="46" spans="55:107" x14ac:dyDescent="0.25">
      <c r="BC46">
        <v>42</v>
      </c>
      <c r="BF46" s="7">
        <f t="shared" si="12"/>
        <v>0</v>
      </c>
      <c r="BG46" s="7">
        <f t="shared" si="12"/>
        <v>0</v>
      </c>
      <c r="BH46" s="7">
        <f t="shared" si="12"/>
        <v>0</v>
      </c>
      <c r="BI46" s="7">
        <f t="shared" si="12"/>
        <v>0</v>
      </c>
      <c r="BJ46" s="7">
        <f t="shared" si="12"/>
        <v>0</v>
      </c>
      <c r="BK46" s="7">
        <f t="shared" si="12"/>
        <v>0</v>
      </c>
      <c r="BL46" s="7">
        <f t="shared" si="12"/>
        <v>0</v>
      </c>
      <c r="BM46" s="7">
        <f t="shared" si="12"/>
        <v>0</v>
      </c>
      <c r="BN46" s="7">
        <f t="shared" si="12"/>
        <v>0</v>
      </c>
      <c r="BO46" s="7">
        <f t="shared" si="12"/>
        <v>0</v>
      </c>
      <c r="BP46" s="7">
        <f t="shared" si="12"/>
        <v>0</v>
      </c>
      <c r="BQ46" s="7">
        <f t="shared" si="12"/>
        <v>0</v>
      </c>
      <c r="BR46" s="7">
        <f t="shared" si="12"/>
        <v>0</v>
      </c>
      <c r="BS46" s="7">
        <f t="shared" si="12"/>
        <v>0</v>
      </c>
      <c r="BT46" s="7">
        <f t="shared" si="12"/>
        <v>0</v>
      </c>
      <c r="BU46" s="7">
        <f t="shared" si="12"/>
        <v>0</v>
      </c>
      <c r="BV46" s="7">
        <f t="shared" si="10"/>
        <v>0</v>
      </c>
      <c r="BW46" s="7">
        <f t="shared" si="10"/>
        <v>0</v>
      </c>
      <c r="BX46" s="7">
        <f t="shared" si="10"/>
        <v>0</v>
      </c>
      <c r="BY46" s="7">
        <f t="shared" si="10"/>
        <v>0</v>
      </c>
      <c r="BZ46" s="7">
        <f t="shared" si="10"/>
        <v>0</v>
      </c>
      <c r="CA46" s="7">
        <f t="shared" si="10"/>
        <v>0</v>
      </c>
      <c r="CB46" s="7">
        <f t="shared" si="10"/>
        <v>0</v>
      </c>
      <c r="CC46" s="7">
        <f t="shared" si="10"/>
        <v>0</v>
      </c>
      <c r="CD46" s="7">
        <f t="shared" si="10"/>
        <v>0</v>
      </c>
      <c r="CE46" s="7">
        <f t="shared" si="10"/>
        <v>0</v>
      </c>
      <c r="CF46" s="7">
        <f t="shared" si="10"/>
        <v>0</v>
      </c>
      <c r="CG46" s="7">
        <f t="shared" si="10"/>
        <v>0</v>
      </c>
      <c r="CH46" s="7">
        <f t="shared" si="10"/>
        <v>0</v>
      </c>
      <c r="CI46" s="7">
        <f t="shared" si="10"/>
        <v>0</v>
      </c>
      <c r="CJ46" s="7">
        <f t="shared" si="10"/>
        <v>0</v>
      </c>
      <c r="CK46" s="7">
        <f t="shared" si="11"/>
        <v>0</v>
      </c>
      <c r="CL46" s="7">
        <f t="shared" si="11"/>
        <v>0</v>
      </c>
      <c r="CM46" s="7">
        <f t="shared" si="11"/>
        <v>0</v>
      </c>
      <c r="CN46" s="7">
        <f t="shared" si="11"/>
        <v>0</v>
      </c>
      <c r="CO46" s="7">
        <f t="shared" si="11"/>
        <v>0</v>
      </c>
      <c r="CP46" s="7">
        <f t="shared" si="11"/>
        <v>0</v>
      </c>
      <c r="CQ46" s="7">
        <f t="shared" si="11"/>
        <v>0</v>
      </c>
      <c r="CR46" s="7">
        <f t="shared" si="11"/>
        <v>0</v>
      </c>
      <c r="CS46" s="7">
        <f t="shared" si="11"/>
        <v>0</v>
      </c>
      <c r="CT46" s="7">
        <f t="shared" si="11"/>
        <v>0</v>
      </c>
      <c r="CU46" s="7">
        <f t="shared" si="11"/>
        <v>0</v>
      </c>
      <c r="CV46" s="7">
        <f t="shared" si="11"/>
        <v>0</v>
      </c>
      <c r="CW46" s="7">
        <f t="shared" si="11"/>
        <v>0</v>
      </c>
      <c r="CX46" s="7">
        <f t="shared" si="11"/>
        <v>0</v>
      </c>
      <c r="CY46" s="7">
        <f t="shared" si="11"/>
        <v>0</v>
      </c>
      <c r="CZ46" s="7">
        <f t="shared" si="11"/>
        <v>0</v>
      </c>
      <c r="DA46" s="7">
        <f t="shared" si="9"/>
        <v>0</v>
      </c>
      <c r="DB46" s="7">
        <f t="shared" si="9"/>
        <v>0</v>
      </c>
      <c r="DC46" s="7">
        <f t="shared" si="9"/>
        <v>0</v>
      </c>
    </row>
    <row r="47" spans="55:107" x14ac:dyDescent="0.25">
      <c r="BC47">
        <v>43</v>
      </c>
      <c r="BF47" s="7">
        <f t="shared" si="12"/>
        <v>0</v>
      </c>
      <c r="BG47" s="7">
        <f t="shared" si="12"/>
        <v>0</v>
      </c>
      <c r="BH47" s="7">
        <f t="shared" si="12"/>
        <v>0</v>
      </c>
      <c r="BI47" s="7">
        <f t="shared" si="12"/>
        <v>0</v>
      </c>
      <c r="BJ47" s="7">
        <f t="shared" si="12"/>
        <v>0</v>
      </c>
      <c r="BK47" s="7">
        <f t="shared" si="12"/>
        <v>0</v>
      </c>
      <c r="BL47" s="7">
        <f t="shared" si="12"/>
        <v>0</v>
      </c>
      <c r="BM47" s="7">
        <f t="shared" si="12"/>
        <v>0</v>
      </c>
      <c r="BN47" s="7">
        <f t="shared" si="12"/>
        <v>0</v>
      </c>
      <c r="BO47" s="7">
        <f t="shared" si="12"/>
        <v>0</v>
      </c>
      <c r="BP47" s="7">
        <f t="shared" si="12"/>
        <v>0</v>
      </c>
      <c r="BQ47" s="7">
        <f t="shared" si="12"/>
        <v>0</v>
      </c>
      <c r="BR47" s="7">
        <f t="shared" si="12"/>
        <v>0</v>
      </c>
      <c r="BS47" s="7">
        <f t="shared" si="12"/>
        <v>0</v>
      </c>
      <c r="BT47" s="7">
        <f t="shared" si="12"/>
        <v>0</v>
      </c>
      <c r="BU47" s="7">
        <f t="shared" si="12"/>
        <v>0</v>
      </c>
      <c r="BV47" s="7">
        <f t="shared" si="10"/>
        <v>0</v>
      </c>
      <c r="BW47" s="7">
        <f t="shared" si="10"/>
        <v>0</v>
      </c>
      <c r="BX47" s="7">
        <f t="shared" si="10"/>
        <v>0</v>
      </c>
      <c r="BY47" s="7">
        <f t="shared" si="10"/>
        <v>0</v>
      </c>
      <c r="BZ47" s="7">
        <f t="shared" si="10"/>
        <v>0</v>
      </c>
      <c r="CA47" s="7">
        <f t="shared" si="10"/>
        <v>0</v>
      </c>
      <c r="CB47" s="7">
        <f t="shared" si="10"/>
        <v>0</v>
      </c>
      <c r="CC47" s="7">
        <f t="shared" si="10"/>
        <v>0</v>
      </c>
      <c r="CD47" s="7">
        <f t="shared" si="10"/>
        <v>0</v>
      </c>
      <c r="CE47" s="7">
        <f t="shared" si="10"/>
        <v>0</v>
      </c>
      <c r="CF47" s="7">
        <f t="shared" si="10"/>
        <v>0</v>
      </c>
      <c r="CG47" s="7">
        <f t="shared" si="10"/>
        <v>0</v>
      </c>
      <c r="CH47" s="7">
        <f t="shared" si="10"/>
        <v>0</v>
      </c>
      <c r="CI47" s="7">
        <f t="shared" si="10"/>
        <v>0</v>
      </c>
      <c r="CJ47" s="7">
        <f t="shared" si="10"/>
        <v>0</v>
      </c>
      <c r="CK47" s="7">
        <f t="shared" si="11"/>
        <v>0</v>
      </c>
      <c r="CL47" s="7">
        <f t="shared" si="11"/>
        <v>0</v>
      </c>
      <c r="CM47" s="7">
        <f t="shared" si="11"/>
        <v>0</v>
      </c>
      <c r="CN47" s="7">
        <f t="shared" si="11"/>
        <v>0</v>
      </c>
      <c r="CO47" s="7">
        <f t="shared" si="11"/>
        <v>0</v>
      </c>
      <c r="CP47" s="7">
        <f t="shared" si="11"/>
        <v>0</v>
      </c>
      <c r="CQ47" s="7">
        <f t="shared" si="11"/>
        <v>0</v>
      </c>
      <c r="CR47" s="7">
        <f t="shared" si="11"/>
        <v>0</v>
      </c>
      <c r="CS47" s="7">
        <f t="shared" si="11"/>
        <v>0</v>
      </c>
      <c r="CT47" s="7">
        <f t="shared" si="11"/>
        <v>0</v>
      </c>
      <c r="CU47" s="7">
        <f t="shared" si="11"/>
        <v>0</v>
      </c>
      <c r="CV47" s="7">
        <f t="shared" si="11"/>
        <v>0</v>
      </c>
      <c r="CW47" s="7">
        <f t="shared" si="11"/>
        <v>0</v>
      </c>
      <c r="CX47" s="7">
        <f t="shared" si="11"/>
        <v>0</v>
      </c>
      <c r="CY47" s="7">
        <f t="shared" si="11"/>
        <v>0</v>
      </c>
      <c r="CZ47" s="7">
        <f t="shared" si="11"/>
        <v>0</v>
      </c>
      <c r="DA47" s="7">
        <f t="shared" si="9"/>
        <v>0</v>
      </c>
      <c r="DB47" s="7">
        <f t="shared" si="9"/>
        <v>0</v>
      </c>
      <c r="DC47" s="7">
        <f t="shared" si="9"/>
        <v>0</v>
      </c>
    </row>
    <row r="48" spans="55:107" x14ac:dyDescent="0.25">
      <c r="BC48">
        <v>44</v>
      </c>
      <c r="BF48" s="7">
        <f t="shared" si="12"/>
        <v>0</v>
      </c>
      <c r="BG48" s="7">
        <f t="shared" si="12"/>
        <v>0</v>
      </c>
      <c r="BH48" s="7">
        <f t="shared" si="12"/>
        <v>0</v>
      </c>
      <c r="BI48" s="7">
        <f t="shared" si="12"/>
        <v>0</v>
      </c>
      <c r="BJ48" s="7">
        <f t="shared" si="12"/>
        <v>0</v>
      </c>
      <c r="BK48" s="7">
        <f t="shared" si="12"/>
        <v>0</v>
      </c>
      <c r="BL48" s="7">
        <f t="shared" si="12"/>
        <v>0</v>
      </c>
      <c r="BM48" s="7">
        <f t="shared" si="12"/>
        <v>0</v>
      </c>
      <c r="BN48" s="7">
        <f t="shared" si="12"/>
        <v>0</v>
      </c>
      <c r="BO48" s="7">
        <f t="shared" si="12"/>
        <v>0</v>
      </c>
      <c r="BP48" s="7">
        <f t="shared" si="12"/>
        <v>0</v>
      </c>
      <c r="BQ48" s="7">
        <f t="shared" si="12"/>
        <v>0</v>
      </c>
      <c r="BR48" s="7">
        <f t="shared" si="12"/>
        <v>0</v>
      </c>
      <c r="BS48" s="7">
        <f t="shared" si="12"/>
        <v>0</v>
      </c>
      <c r="BT48" s="7">
        <f t="shared" si="12"/>
        <v>0</v>
      </c>
      <c r="BU48" s="7">
        <f t="shared" si="12"/>
        <v>0</v>
      </c>
      <c r="BV48" s="7">
        <f t="shared" si="10"/>
        <v>0</v>
      </c>
      <c r="BW48" s="7">
        <f t="shared" si="10"/>
        <v>0</v>
      </c>
      <c r="BX48" s="7">
        <f t="shared" si="10"/>
        <v>0</v>
      </c>
      <c r="BY48" s="7">
        <f t="shared" si="10"/>
        <v>0</v>
      </c>
      <c r="BZ48" s="7">
        <f t="shared" si="10"/>
        <v>0</v>
      </c>
      <c r="CA48" s="7">
        <f t="shared" si="10"/>
        <v>0</v>
      </c>
      <c r="CB48" s="7">
        <f t="shared" si="10"/>
        <v>0</v>
      </c>
      <c r="CC48" s="7">
        <f t="shared" si="10"/>
        <v>0</v>
      </c>
      <c r="CD48" s="7">
        <f t="shared" si="10"/>
        <v>0</v>
      </c>
      <c r="CE48" s="7">
        <f t="shared" si="10"/>
        <v>0</v>
      </c>
      <c r="CF48" s="7">
        <f t="shared" si="10"/>
        <v>0</v>
      </c>
      <c r="CG48" s="7">
        <f t="shared" si="10"/>
        <v>0</v>
      </c>
      <c r="CH48" s="7">
        <f t="shared" si="10"/>
        <v>0</v>
      </c>
      <c r="CI48" s="7">
        <f t="shared" si="10"/>
        <v>0</v>
      </c>
      <c r="CJ48" s="7">
        <f t="shared" si="10"/>
        <v>0</v>
      </c>
      <c r="CK48" s="7">
        <f t="shared" si="11"/>
        <v>0</v>
      </c>
      <c r="CL48" s="7">
        <f t="shared" si="11"/>
        <v>0</v>
      </c>
      <c r="CM48" s="7">
        <f t="shared" si="11"/>
        <v>0</v>
      </c>
      <c r="CN48" s="7">
        <f t="shared" si="11"/>
        <v>0</v>
      </c>
      <c r="CO48" s="7">
        <f t="shared" si="11"/>
        <v>0</v>
      </c>
      <c r="CP48" s="7">
        <f t="shared" si="11"/>
        <v>0</v>
      </c>
      <c r="CQ48" s="7">
        <f t="shared" si="11"/>
        <v>0</v>
      </c>
      <c r="CR48" s="7">
        <f t="shared" si="11"/>
        <v>0</v>
      </c>
      <c r="CS48" s="7">
        <f t="shared" si="11"/>
        <v>0</v>
      </c>
      <c r="CT48" s="7">
        <f t="shared" si="11"/>
        <v>0</v>
      </c>
      <c r="CU48" s="7">
        <f t="shared" si="11"/>
        <v>0</v>
      </c>
      <c r="CV48" s="7">
        <f t="shared" si="11"/>
        <v>0</v>
      </c>
      <c r="CW48" s="7">
        <f t="shared" si="11"/>
        <v>0</v>
      </c>
      <c r="CX48" s="7">
        <f t="shared" si="11"/>
        <v>0</v>
      </c>
      <c r="CY48" s="7">
        <f t="shared" si="11"/>
        <v>0</v>
      </c>
      <c r="CZ48" s="7">
        <f t="shared" si="11"/>
        <v>0</v>
      </c>
      <c r="DA48" s="7">
        <f t="shared" si="9"/>
        <v>0</v>
      </c>
      <c r="DB48" s="7">
        <f t="shared" si="9"/>
        <v>0</v>
      </c>
      <c r="DC48" s="7">
        <f t="shared" si="9"/>
        <v>0</v>
      </c>
    </row>
    <row r="49" spans="55:109" x14ac:dyDescent="0.25">
      <c r="BC49">
        <v>45</v>
      </c>
      <c r="BF49" s="7">
        <f t="shared" si="12"/>
        <v>0</v>
      </c>
      <c r="BG49" s="7">
        <f t="shared" si="12"/>
        <v>0</v>
      </c>
      <c r="BH49" s="7">
        <f t="shared" si="12"/>
        <v>0</v>
      </c>
      <c r="BI49" s="7">
        <f t="shared" si="12"/>
        <v>0</v>
      </c>
      <c r="BJ49" s="7">
        <f t="shared" si="12"/>
        <v>0</v>
      </c>
      <c r="BK49" s="7">
        <f t="shared" si="12"/>
        <v>0</v>
      </c>
      <c r="BL49" s="7">
        <f t="shared" si="12"/>
        <v>0</v>
      </c>
      <c r="BM49" s="7">
        <f t="shared" si="12"/>
        <v>0</v>
      </c>
      <c r="BN49" s="7">
        <f t="shared" si="12"/>
        <v>0</v>
      </c>
      <c r="BO49" s="7">
        <f t="shared" si="12"/>
        <v>0</v>
      </c>
      <c r="BP49" s="7">
        <f t="shared" si="12"/>
        <v>0</v>
      </c>
      <c r="BQ49" s="7">
        <f t="shared" si="12"/>
        <v>0</v>
      </c>
      <c r="BR49" s="7">
        <f t="shared" si="12"/>
        <v>0</v>
      </c>
      <c r="BS49" s="7">
        <f t="shared" si="12"/>
        <v>0</v>
      </c>
      <c r="BT49" s="7">
        <f t="shared" si="12"/>
        <v>0</v>
      </c>
      <c r="BU49" s="7">
        <f t="shared" si="12"/>
        <v>0</v>
      </c>
      <c r="BV49" s="7">
        <f t="shared" si="10"/>
        <v>0</v>
      </c>
      <c r="BW49" s="7">
        <f t="shared" si="10"/>
        <v>0</v>
      </c>
      <c r="BX49" s="7">
        <f t="shared" si="10"/>
        <v>0</v>
      </c>
      <c r="BY49" s="7">
        <f t="shared" si="10"/>
        <v>0</v>
      </c>
      <c r="BZ49" s="7">
        <f t="shared" si="10"/>
        <v>0</v>
      </c>
      <c r="CA49" s="7">
        <f t="shared" si="10"/>
        <v>0</v>
      </c>
      <c r="CB49" s="7">
        <f t="shared" si="10"/>
        <v>0</v>
      </c>
      <c r="CC49" s="7">
        <f t="shared" si="10"/>
        <v>0</v>
      </c>
      <c r="CD49" s="7">
        <f t="shared" si="10"/>
        <v>0</v>
      </c>
      <c r="CE49" s="7">
        <f t="shared" si="10"/>
        <v>0</v>
      </c>
      <c r="CF49" s="7">
        <f t="shared" si="10"/>
        <v>0</v>
      </c>
      <c r="CG49" s="7">
        <f t="shared" si="10"/>
        <v>0</v>
      </c>
      <c r="CH49" s="7">
        <f t="shared" si="10"/>
        <v>0</v>
      </c>
      <c r="CI49" s="7">
        <f t="shared" si="10"/>
        <v>0</v>
      </c>
      <c r="CJ49" s="7">
        <f t="shared" si="10"/>
        <v>0</v>
      </c>
      <c r="CK49" s="7">
        <f t="shared" si="11"/>
        <v>0</v>
      </c>
      <c r="CL49" s="7">
        <f t="shared" si="11"/>
        <v>0</v>
      </c>
      <c r="CM49" s="7">
        <f t="shared" si="11"/>
        <v>0</v>
      </c>
      <c r="CN49" s="7">
        <f t="shared" si="11"/>
        <v>0</v>
      </c>
      <c r="CO49" s="7">
        <f t="shared" si="11"/>
        <v>0</v>
      </c>
      <c r="CP49" s="7">
        <f t="shared" si="11"/>
        <v>0</v>
      </c>
      <c r="CQ49" s="7">
        <f t="shared" si="11"/>
        <v>0</v>
      </c>
      <c r="CR49" s="7">
        <f t="shared" si="11"/>
        <v>0</v>
      </c>
      <c r="CS49" s="7">
        <f t="shared" si="11"/>
        <v>0</v>
      </c>
      <c r="CT49" s="7">
        <f t="shared" si="11"/>
        <v>0</v>
      </c>
      <c r="CU49" s="7">
        <f t="shared" si="11"/>
        <v>0</v>
      </c>
      <c r="CV49" s="7">
        <f t="shared" si="11"/>
        <v>0</v>
      </c>
      <c r="CW49" s="7">
        <f t="shared" si="11"/>
        <v>0</v>
      </c>
      <c r="CX49" s="7">
        <f t="shared" si="11"/>
        <v>0</v>
      </c>
      <c r="CY49" s="7">
        <f t="shared" si="11"/>
        <v>0</v>
      </c>
      <c r="CZ49" s="7">
        <f t="shared" si="11"/>
        <v>0</v>
      </c>
      <c r="DA49" s="7">
        <f t="shared" si="9"/>
        <v>0</v>
      </c>
      <c r="DB49" s="7">
        <f t="shared" si="9"/>
        <v>0</v>
      </c>
      <c r="DC49" s="7">
        <f t="shared" si="9"/>
        <v>0</v>
      </c>
    </row>
    <row r="50" spans="55:109" x14ac:dyDescent="0.25">
      <c r="BC50">
        <v>46</v>
      </c>
      <c r="BF50" s="7">
        <f t="shared" si="12"/>
        <v>0</v>
      </c>
      <c r="BG50" s="7">
        <f t="shared" si="12"/>
        <v>0</v>
      </c>
      <c r="BH50" s="7">
        <f t="shared" si="12"/>
        <v>0</v>
      </c>
      <c r="BI50" s="7">
        <f t="shared" si="12"/>
        <v>0</v>
      </c>
      <c r="BJ50" s="7">
        <f t="shared" si="12"/>
        <v>0</v>
      </c>
      <c r="BK50" s="7">
        <f t="shared" si="12"/>
        <v>0</v>
      </c>
      <c r="BL50" s="7">
        <f t="shared" si="12"/>
        <v>0</v>
      </c>
      <c r="BM50" s="7">
        <f t="shared" si="12"/>
        <v>0</v>
      </c>
      <c r="BN50" s="7">
        <f t="shared" si="12"/>
        <v>0</v>
      </c>
      <c r="BO50" s="7">
        <f t="shared" si="12"/>
        <v>0</v>
      </c>
      <c r="BP50" s="7">
        <f t="shared" si="12"/>
        <v>0</v>
      </c>
      <c r="BQ50" s="7">
        <f t="shared" si="12"/>
        <v>0</v>
      </c>
      <c r="BR50" s="7">
        <f t="shared" si="12"/>
        <v>0</v>
      </c>
      <c r="BS50" s="7">
        <f t="shared" si="12"/>
        <v>0</v>
      </c>
      <c r="BT50" s="7">
        <f t="shared" si="12"/>
        <v>0</v>
      </c>
      <c r="BU50" s="7">
        <f t="shared" si="12"/>
        <v>0</v>
      </c>
      <c r="BV50" s="7">
        <f t="shared" si="10"/>
        <v>0</v>
      </c>
      <c r="BW50" s="7">
        <f t="shared" si="10"/>
        <v>0</v>
      </c>
      <c r="BX50" s="7">
        <f t="shared" si="10"/>
        <v>0</v>
      </c>
      <c r="BY50" s="7">
        <f t="shared" si="10"/>
        <v>0</v>
      </c>
      <c r="BZ50" s="7">
        <f t="shared" si="10"/>
        <v>0</v>
      </c>
      <c r="CA50" s="7">
        <f t="shared" si="10"/>
        <v>0</v>
      </c>
      <c r="CB50" s="7">
        <f t="shared" si="10"/>
        <v>0</v>
      </c>
      <c r="CC50" s="7">
        <f t="shared" si="10"/>
        <v>0</v>
      </c>
      <c r="CD50" s="7">
        <f t="shared" si="10"/>
        <v>0</v>
      </c>
      <c r="CE50" s="7">
        <f t="shared" si="10"/>
        <v>0</v>
      </c>
      <c r="CF50" s="7">
        <f t="shared" si="10"/>
        <v>0</v>
      </c>
      <c r="CG50" s="7">
        <f t="shared" si="10"/>
        <v>0</v>
      </c>
      <c r="CH50" s="7">
        <f t="shared" si="10"/>
        <v>0</v>
      </c>
      <c r="CI50" s="7">
        <f t="shared" si="10"/>
        <v>0</v>
      </c>
      <c r="CJ50" s="7">
        <f t="shared" si="10"/>
        <v>0</v>
      </c>
      <c r="CK50" s="7">
        <f t="shared" si="11"/>
        <v>0</v>
      </c>
      <c r="CL50" s="7">
        <f t="shared" si="11"/>
        <v>0</v>
      </c>
      <c r="CM50" s="7">
        <f t="shared" si="11"/>
        <v>0</v>
      </c>
      <c r="CN50" s="7">
        <f t="shared" si="11"/>
        <v>0</v>
      </c>
      <c r="CO50" s="7">
        <f t="shared" si="11"/>
        <v>0</v>
      </c>
      <c r="CP50" s="7">
        <f t="shared" si="11"/>
        <v>0</v>
      </c>
      <c r="CQ50" s="7">
        <f t="shared" si="11"/>
        <v>0</v>
      </c>
      <c r="CR50" s="7">
        <f t="shared" si="11"/>
        <v>0</v>
      </c>
      <c r="CS50" s="7">
        <f t="shared" si="11"/>
        <v>0</v>
      </c>
      <c r="CT50" s="7">
        <f t="shared" si="11"/>
        <v>0</v>
      </c>
      <c r="CU50" s="7">
        <f t="shared" si="11"/>
        <v>0</v>
      </c>
      <c r="CV50" s="7">
        <f t="shared" si="11"/>
        <v>0</v>
      </c>
      <c r="CW50" s="7">
        <f t="shared" si="11"/>
        <v>0</v>
      </c>
      <c r="CX50" s="7">
        <f t="shared" si="11"/>
        <v>0</v>
      </c>
      <c r="CY50" s="7">
        <f t="shared" si="11"/>
        <v>0</v>
      </c>
      <c r="CZ50" s="7">
        <f t="shared" si="11"/>
        <v>0</v>
      </c>
      <c r="DA50" s="7">
        <f t="shared" si="9"/>
        <v>0</v>
      </c>
      <c r="DB50" s="7">
        <f t="shared" si="9"/>
        <v>0</v>
      </c>
      <c r="DC50" s="7">
        <f t="shared" si="9"/>
        <v>0</v>
      </c>
    </row>
    <row r="51" spans="55:109" x14ac:dyDescent="0.25">
      <c r="BC51">
        <v>47</v>
      </c>
      <c r="BF51" s="7">
        <f>IFERROR(HLOOKUP(BF$4,$B$5:$AZ$54,$BC51,FALSE),0)</f>
        <v>0</v>
      </c>
      <c r="BG51" s="7">
        <f t="shared" ref="BG51:DC54" si="13">IFERROR(HLOOKUP(BG$4,$B$5:$AZ$54,$BC51,FALSE),0)</f>
        <v>0</v>
      </c>
      <c r="BH51" s="7">
        <f t="shared" si="13"/>
        <v>0</v>
      </c>
      <c r="BI51" s="7">
        <f t="shared" si="13"/>
        <v>0</v>
      </c>
      <c r="BJ51" s="7">
        <f t="shared" si="13"/>
        <v>0</v>
      </c>
      <c r="BK51" s="7">
        <f t="shared" si="13"/>
        <v>0</v>
      </c>
      <c r="BL51" s="7">
        <f t="shared" si="13"/>
        <v>0</v>
      </c>
      <c r="BM51" s="7">
        <f t="shared" si="13"/>
        <v>0</v>
      </c>
      <c r="BN51" s="7">
        <f t="shared" si="13"/>
        <v>0</v>
      </c>
      <c r="BO51" s="7">
        <f t="shared" si="13"/>
        <v>0</v>
      </c>
      <c r="BP51" s="7">
        <f t="shared" si="13"/>
        <v>0</v>
      </c>
      <c r="BQ51" s="7">
        <f t="shared" si="13"/>
        <v>0</v>
      </c>
      <c r="BR51" s="7">
        <f t="shared" si="13"/>
        <v>0</v>
      </c>
      <c r="BS51" s="7">
        <f t="shared" si="13"/>
        <v>0</v>
      </c>
      <c r="BT51" s="7">
        <f t="shared" si="13"/>
        <v>0</v>
      </c>
      <c r="BU51" s="7">
        <f t="shared" si="13"/>
        <v>0</v>
      </c>
      <c r="BV51" s="7">
        <f t="shared" si="13"/>
        <v>0</v>
      </c>
      <c r="BW51" s="7">
        <f t="shared" si="13"/>
        <v>0</v>
      </c>
      <c r="BX51" s="7">
        <f t="shared" si="13"/>
        <v>0</v>
      </c>
      <c r="BY51" s="7">
        <f t="shared" si="13"/>
        <v>0</v>
      </c>
      <c r="BZ51" s="7">
        <f t="shared" si="13"/>
        <v>0</v>
      </c>
      <c r="CA51" s="7">
        <f t="shared" si="13"/>
        <v>0</v>
      </c>
      <c r="CB51" s="7">
        <f t="shared" si="13"/>
        <v>0</v>
      </c>
      <c r="CC51" s="7">
        <f t="shared" si="13"/>
        <v>0</v>
      </c>
      <c r="CD51" s="7">
        <f t="shared" si="13"/>
        <v>0</v>
      </c>
      <c r="CE51" s="7">
        <f t="shared" si="13"/>
        <v>0</v>
      </c>
      <c r="CF51" s="7">
        <f t="shared" si="13"/>
        <v>0</v>
      </c>
      <c r="CG51" s="7">
        <f t="shared" si="13"/>
        <v>0</v>
      </c>
      <c r="CH51" s="7">
        <f t="shared" si="13"/>
        <v>0</v>
      </c>
      <c r="CI51" s="7">
        <f t="shared" si="13"/>
        <v>0</v>
      </c>
      <c r="CJ51" s="7">
        <f t="shared" si="13"/>
        <v>0</v>
      </c>
      <c r="CK51" s="7">
        <f t="shared" si="13"/>
        <v>0</v>
      </c>
      <c r="CL51" s="7">
        <f t="shared" si="13"/>
        <v>0</v>
      </c>
      <c r="CM51" s="7">
        <f t="shared" si="13"/>
        <v>0</v>
      </c>
      <c r="CN51" s="7">
        <f t="shared" si="13"/>
        <v>0</v>
      </c>
      <c r="CO51" s="7">
        <f t="shared" si="13"/>
        <v>0</v>
      </c>
      <c r="CP51" s="7">
        <f t="shared" si="13"/>
        <v>0</v>
      </c>
      <c r="CQ51" s="7">
        <f t="shared" si="13"/>
        <v>0</v>
      </c>
      <c r="CR51" s="7">
        <f t="shared" si="13"/>
        <v>0</v>
      </c>
      <c r="CS51" s="7">
        <f t="shared" si="13"/>
        <v>0</v>
      </c>
      <c r="CT51" s="7">
        <f t="shared" si="13"/>
        <v>0</v>
      </c>
      <c r="CU51" s="7">
        <f t="shared" si="13"/>
        <v>0</v>
      </c>
      <c r="CV51" s="7">
        <f t="shared" si="13"/>
        <v>0</v>
      </c>
      <c r="CW51" s="7">
        <f t="shared" si="13"/>
        <v>0</v>
      </c>
      <c r="CX51" s="7">
        <f t="shared" si="13"/>
        <v>0</v>
      </c>
      <c r="CY51" s="7">
        <f t="shared" si="13"/>
        <v>0</v>
      </c>
      <c r="CZ51" s="7">
        <f t="shared" si="13"/>
        <v>0</v>
      </c>
      <c r="DA51" s="7">
        <f t="shared" si="13"/>
        <v>0</v>
      </c>
      <c r="DB51" s="7">
        <f t="shared" si="13"/>
        <v>0</v>
      </c>
      <c r="DC51" s="7">
        <f t="shared" si="13"/>
        <v>0</v>
      </c>
    </row>
    <row r="52" spans="55:109" x14ac:dyDescent="0.25">
      <c r="BC52">
        <v>48</v>
      </c>
      <c r="BF52" s="7">
        <f t="shared" ref="BF52:BF54" si="14">IFERROR(HLOOKUP(BF$4,$B$5:$AZ$54,$BC52,FALSE),0)</f>
        <v>0</v>
      </c>
      <c r="BG52" s="7">
        <f t="shared" si="13"/>
        <v>0</v>
      </c>
      <c r="BH52" s="7">
        <f t="shared" si="13"/>
        <v>0</v>
      </c>
      <c r="BI52" s="7">
        <f t="shared" si="13"/>
        <v>0</v>
      </c>
      <c r="BJ52" s="7">
        <f t="shared" si="13"/>
        <v>0</v>
      </c>
      <c r="BK52" s="7">
        <f t="shared" si="13"/>
        <v>0</v>
      </c>
      <c r="BL52" s="7">
        <f t="shared" si="13"/>
        <v>0</v>
      </c>
      <c r="BM52" s="7">
        <f t="shared" si="13"/>
        <v>0</v>
      </c>
      <c r="BN52" s="7">
        <f t="shared" si="13"/>
        <v>0</v>
      </c>
      <c r="BO52" s="7">
        <f t="shared" si="13"/>
        <v>0</v>
      </c>
      <c r="BP52" s="7">
        <f t="shared" si="13"/>
        <v>0</v>
      </c>
      <c r="BQ52" s="7">
        <f t="shared" si="13"/>
        <v>0</v>
      </c>
      <c r="BR52" s="7">
        <f t="shared" si="13"/>
        <v>0</v>
      </c>
      <c r="BS52" s="7">
        <f t="shared" si="13"/>
        <v>0</v>
      </c>
      <c r="BT52" s="7">
        <f t="shared" si="13"/>
        <v>0</v>
      </c>
      <c r="BU52" s="7">
        <f t="shared" si="13"/>
        <v>0</v>
      </c>
      <c r="BV52" s="7">
        <f t="shared" si="13"/>
        <v>0</v>
      </c>
      <c r="BW52" s="7">
        <f t="shared" si="13"/>
        <v>0</v>
      </c>
      <c r="BX52" s="7">
        <f t="shared" si="13"/>
        <v>0</v>
      </c>
      <c r="BY52" s="7">
        <f t="shared" si="13"/>
        <v>0</v>
      </c>
      <c r="BZ52" s="7">
        <f t="shared" si="13"/>
        <v>0</v>
      </c>
      <c r="CA52" s="7">
        <f t="shared" si="13"/>
        <v>0</v>
      </c>
      <c r="CB52" s="7">
        <f t="shared" si="13"/>
        <v>0</v>
      </c>
      <c r="CC52" s="7">
        <f t="shared" si="13"/>
        <v>0</v>
      </c>
      <c r="CD52" s="7">
        <f t="shared" si="13"/>
        <v>0</v>
      </c>
      <c r="CE52" s="7">
        <f t="shared" si="13"/>
        <v>0</v>
      </c>
      <c r="CF52" s="7">
        <f t="shared" si="13"/>
        <v>0</v>
      </c>
      <c r="CG52" s="7">
        <f t="shared" si="13"/>
        <v>0</v>
      </c>
      <c r="CH52" s="7">
        <f t="shared" si="13"/>
        <v>0</v>
      </c>
      <c r="CI52" s="7">
        <f t="shared" si="13"/>
        <v>0</v>
      </c>
      <c r="CJ52" s="7">
        <f t="shared" si="13"/>
        <v>0</v>
      </c>
      <c r="CK52" s="7">
        <f t="shared" si="13"/>
        <v>0</v>
      </c>
      <c r="CL52" s="7">
        <f t="shared" si="13"/>
        <v>0</v>
      </c>
      <c r="CM52" s="7">
        <f t="shared" si="13"/>
        <v>0</v>
      </c>
      <c r="CN52" s="7">
        <f t="shared" si="13"/>
        <v>0</v>
      </c>
      <c r="CO52" s="7">
        <f t="shared" si="13"/>
        <v>0</v>
      </c>
      <c r="CP52" s="7">
        <f t="shared" si="13"/>
        <v>0</v>
      </c>
      <c r="CQ52" s="7">
        <f t="shared" si="13"/>
        <v>0</v>
      </c>
      <c r="CR52" s="7">
        <f t="shared" si="13"/>
        <v>0</v>
      </c>
      <c r="CS52" s="7">
        <f t="shared" si="13"/>
        <v>0</v>
      </c>
      <c r="CT52" s="7">
        <f t="shared" si="13"/>
        <v>0</v>
      </c>
      <c r="CU52" s="7">
        <f t="shared" si="13"/>
        <v>0</v>
      </c>
      <c r="CV52" s="7">
        <f t="shared" si="13"/>
        <v>0</v>
      </c>
      <c r="CW52" s="7">
        <f t="shared" si="13"/>
        <v>0</v>
      </c>
      <c r="CX52" s="7">
        <f t="shared" si="13"/>
        <v>0</v>
      </c>
      <c r="CY52" s="7">
        <f t="shared" si="13"/>
        <v>0</v>
      </c>
      <c r="CZ52" s="7">
        <f t="shared" si="13"/>
        <v>0</v>
      </c>
      <c r="DA52" s="7">
        <f t="shared" si="13"/>
        <v>0</v>
      </c>
      <c r="DB52" s="7">
        <f t="shared" si="13"/>
        <v>0</v>
      </c>
      <c r="DC52" s="7">
        <f t="shared" si="13"/>
        <v>0</v>
      </c>
    </row>
    <row r="53" spans="55:109" x14ac:dyDescent="0.25">
      <c r="BC53">
        <v>49</v>
      </c>
      <c r="BF53" s="7">
        <f t="shared" si="14"/>
        <v>0</v>
      </c>
      <c r="BG53" s="7">
        <f t="shared" si="13"/>
        <v>0</v>
      </c>
      <c r="BH53" s="7">
        <f t="shared" si="13"/>
        <v>0</v>
      </c>
      <c r="BI53" s="7">
        <f t="shared" si="13"/>
        <v>0</v>
      </c>
      <c r="BJ53" s="7">
        <f t="shared" si="13"/>
        <v>0</v>
      </c>
      <c r="BK53" s="7">
        <f t="shared" si="13"/>
        <v>0</v>
      </c>
      <c r="BL53" s="7">
        <f t="shared" si="13"/>
        <v>0</v>
      </c>
      <c r="BM53" s="7">
        <f t="shared" si="13"/>
        <v>0</v>
      </c>
      <c r="BN53" s="7">
        <f t="shared" si="13"/>
        <v>0</v>
      </c>
      <c r="BO53" s="7">
        <f t="shared" si="13"/>
        <v>0</v>
      </c>
      <c r="BP53" s="7">
        <f t="shared" si="13"/>
        <v>0</v>
      </c>
      <c r="BQ53" s="7">
        <f t="shared" si="13"/>
        <v>0</v>
      </c>
      <c r="BR53" s="7">
        <f t="shared" si="13"/>
        <v>0</v>
      </c>
      <c r="BS53" s="7">
        <f t="shared" si="13"/>
        <v>0</v>
      </c>
      <c r="BT53" s="7">
        <f t="shared" si="13"/>
        <v>0</v>
      </c>
      <c r="BU53" s="7">
        <f t="shared" si="13"/>
        <v>0</v>
      </c>
      <c r="BV53" s="7">
        <f t="shared" si="13"/>
        <v>0</v>
      </c>
      <c r="BW53" s="7">
        <f t="shared" si="13"/>
        <v>0</v>
      </c>
      <c r="BX53" s="7">
        <f t="shared" si="13"/>
        <v>0</v>
      </c>
      <c r="BY53" s="7">
        <f t="shared" si="13"/>
        <v>0</v>
      </c>
      <c r="BZ53" s="7">
        <f t="shared" si="13"/>
        <v>0</v>
      </c>
      <c r="CA53" s="7">
        <f t="shared" si="13"/>
        <v>0</v>
      </c>
      <c r="CB53" s="7">
        <f t="shared" si="13"/>
        <v>0</v>
      </c>
      <c r="CC53" s="7">
        <f t="shared" si="13"/>
        <v>0</v>
      </c>
      <c r="CD53" s="7">
        <f t="shared" si="13"/>
        <v>0</v>
      </c>
      <c r="CE53" s="7">
        <f t="shared" si="13"/>
        <v>0</v>
      </c>
      <c r="CF53" s="7">
        <f t="shared" si="13"/>
        <v>0</v>
      </c>
      <c r="CG53" s="7">
        <f t="shared" si="13"/>
        <v>0</v>
      </c>
      <c r="CH53" s="7">
        <f t="shared" si="13"/>
        <v>0</v>
      </c>
      <c r="CI53" s="7">
        <f t="shared" si="13"/>
        <v>0</v>
      </c>
      <c r="CJ53" s="7">
        <f t="shared" si="13"/>
        <v>0</v>
      </c>
      <c r="CK53" s="7">
        <f t="shared" si="13"/>
        <v>0</v>
      </c>
      <c r="CL53" s="7">
        <f t="shared" si="13"/>
        <v>0</v>
      </c>
      <c r="CM53" s="7">
        <f t="shared" si="13"/>
        <v>0</v>
      </c>
      <c r="CN53" s="7">
        <f t="shared" si="13"/>
        <v>0</v>
      </c>
      <c r="CO53" s="7">
        <f t="shared" si="13"/>
        <v>0</v>
      </c>
      <c r="CP53" s="7">
        <f t="shared" si="13"/>
        <v>0</v>
      </c>
      <c r="CQ53" s="7">
        <f t="shared" si="13"/>
        <v>0</v>
      </c>
      <c r="CR53" s="7">
        <f t="shared" si="13"/>
        <v>0</v>
      </c>
      <c r="CS53" s="7">
        <f t="shared" si="13"/>
        <v>0</v>
      </c>
      <c r="CT53" s="7">
        <f t="shared" si="13"/>
        <v>0</v>
      </c>
      <c r="CU53" s="7">
        <f t="shared" si="13"/>
        <v>0</v>
      </c>
      <c r="CV53" s="7">
        <f t="shared" si="13"/>
        <v>0</v>
      </c>
      <c r="CW53" s="7">
        <f t="shared" si="13"/>
        <v>0</v>
      </c>
      <c r="CX53" s="7">
        <f t="shared" si="13"/>
        <v>0</v>
      </c>
      <c r="CY53" s="7">
        <f t="shared" si="13"/>
        <v>0</v>
      </c>
      <c r="CZ53" s="7">
        <f t="shared" si="13"/>
        <v>0</v>
      </c>
      <c r="DA53" s="7">
        <f t="shared" si="13"/>
        <v>0</v>
      </c>
      <c r="DB53" s="7">
        <f t="shared" si="13"/>
        <v>0</v>
      </c>
      <c r="DC53" s="7">
        <f t="shared" si="13"/>
        <v>0</v>
      </c>
    </row>
    <row r="54" spans="55:109" x14ac:dyDescent="0.25">
      <c r="BC54">
        <v>50</v>
      </c>
      <c r="BF54" s="7">
        <f t="shared" si="14"/>
        <v>0</v>
      </c>
      <c r="BG54" s="7">
        <f t="shared" si="13"/>
        <v>0</v>
      </c>
      <c r="BH54" s="7">
        <f t="shared" si="13"/>
        <v>0</v>
      </c>
      <c r="BI54" s="7">
        <f t="shared" si="13"/>
        <v>0</v>
      </c>
      <c r="BJ54" s="7">
        <f t="shared" si="13"/>
        <v>0</v>
      </c>
      <c r="BK54" s="7">
        <f t="shared" si="13"/>
        <v>0</v>
      </c>
      <c r="BL54" s="7">
        <f t="shared" si="13"/>
        <v>0</v>
      </c>
      <c r="BM54" s="7">
        <f t="shared" si="13"/>
        <v>0</v>
      </c>
      <c r="BN54" s="7">
        <f t="shared" si="13"/>
        <v>0</v>
      </c>
      <c r="BO54" s="7">
        <f t="shared" si="13"/>
        <v>0</v>
      </c>
      <c r="BP54" s="7">
        <f t="shared" si="13"/>
        <v>0</v>
      </c>
      <c r="BQ54" s="7">
        <f t="shared" si="13"/>
        <v>0</v>
      </c>
      <c r="BR54" s="7">
        <f t="shared" si="13"/>
        <v>0</v>
      </c>
      <c r="BS54" s="7">
        <f t="shared" si="13"/>
        <v>0</v>
      </c>
      <c r="BT54" s="7">
        <f t="shared" si="13"/>
        <v>0</v>
      </c>
      <c r="BU54" s="7">
        <f t="shared" si="13"/>
        <v>0</v>
      </c>
      <c r="BV54" s="7">
        <f t="shared" si="13"/>
        <v>0</v>
      </c>
      <c r="BW54" s="7">
        <f t="shared" si="13"/>
        <v>0</v>
      </c>
      <c r="BX54" s="7">
        <f t="shared" si="13"/>
        <v>0</v>
      </c>
      <c r="BY54" s="7">
        <f t="shared" si="13"/>
        <v>0</v>
      </c>
      <c r="BZ54" s="7">
        <f t="shared" si="13"/>
        <v>0</v>
      </c>
      <c r="CA54" s="7">
        <f t="shared" si="13"/>
        <v>0</v>
      </c>
      <c r="CB54" s="7">
        <f t="shared" si="13"/>
        <v>0</v>
      </c>
      <c r="CC54" s="7">
        <f t="shared" si="13"/>
        <v>0</v>
      </c>
      <c r="CD54" s="7">
        <f t="shared" si="13"/>
        <v>0</v>
      </c>
      <c r="CE54" s="7">
        <f t="shared" si="13"/>
        <v>0</v>
      </c>
      <c r="CF54" s="7">
        <f t="shared" si="13"/>
        <v>0</v>
      </c>
      <c r="CG54" s="7">
        <f t="shared" si="13"/>
        <v>0</v>
      </c>
      <c r="CH54" s="7">
        <f t="shared" si="13"/>
        <v>0</v>
      </c>
      <c r="CI54" s="7">
        <f t="shared" si="13"/>
        <v>0</v>
      </c>
      <c r="CJ54" s="7">
        <f t="shared" si="13"/>
        <v>0</v>
      </c>
      <c r="CK54" s="7">
        <f t="shared" si="13"/>
        <v>0</v>
      </c>
      <c r="CL54" s="7">
        <f t="shared" si="13"/>
        <v>0</v>
      </c>
      <c r="CM54" s="7">
        <f t="shared" si="13"/>
        <v>0</v>
      </c>
      <c r="CN54" s="7">
        <f t="shared" si="13"/>
        <v>0</v>
      </c>
      <c r="CO54" s="7">
        <f t="shared" si="13"/>
        <v>0</v>
      </c>
      <c r="CP54" s="7">
        <f t="shared" si="13"/>
        <v>0</v>
      </c>
      <c r="CQ54" s="7">
        <f t="shared" si="13"/>
        <v>0</v>
      </c>
      <c r="CR54" s="7">
        <f t="shared" si="13"/>
        <v>0</v>
      </c>
      <c r="CS54" s="7">
        <f t="shared" si="13"/>
        <v>0</v>
      </c>
      <c r="CT54" s="7">
        <f t="shared" si="13"/>
        <v>0</v>
      </c>
      <c r="CU54" s="7">
        <f t="shared" si="13"/>
        <v>0</v>
      </c>
      <c r="CV54" s="7">
        <f t="shared" si="13"/>
        <v>0</v>
      </c>
      <c r="CW54" s="7">
        <f t="shared" si="13"/>
        <v>0</v>
      </c>
      <c r="CX54" s="7">
        <f t="shared" si="13"/>
        <v>0</v>
      </c>
      <c r="CY54" s="7">
        <f t="shared" si="13"/>
        <v>0</v>
      </c>
      <c r="CZ54" s="7">
        <f t="shared" si="13"/>
        <v>0</v>
      </c>
      <c r="DA54" s="7">
        <f t="shared" si="13"/>
        <v>0</v>
      </c>
      <c r="DB54" s="7">
        <f t="shared" si="13"/>
        <v>0</v>
      </c>
      <c r="DC54" s="7">
        <f t="shared" si="13"/>
        <v>0</v>
      </c>
    </row>
    <row r="55" spans="55:109" x14ac:dyDescent="0.25">
      <c r="BF55" t="s">
        <v>186</v>
      </c>
      <c r="BG55" t="s">
        <v>138</v>
      </c>
      <c r="BH55" t="s">
        <v>139</v>
      </c>
      <c r="BI55" t="s">
        <v>140</v>
      </c>
      <c r="BJ55" t="s">
        <v>141</v>
      </c>
      <c r="BK55" t="s">
        <v>142</v>
      </c>
      <c r="BL55" t="s">
        <v>143</v>
      </c>
      <c r="BM55" t="s">
        <v>144</v>
      </c>
      <c r="BN55" t="s">
        <v>145</v>
      </c>
      <c r="BO55" t="s">
        <v>146</v>
      </c>
      <c r="BP55" t="s">
        <v>147</v>
      </c>
      <c r="BQ55" t="s">
        <v>148</v>
      </c>
      <c r="BR55" t="s">
        <v>13</v>
      </c>
      <c r="BS55" t="s">
        <v>149</v>
      </c>
      <c r="BT55" t="s">
        <v>150</v>
      </c>
      <c r="BU55" t="s">
        <v>151</v>
      </c>
      <c r="BV55" t="s">
        <v>152</v>
      </c>
      <c r="BW55" t="s">
        <v>153</v>
      </c>
      <c r="BX55" t="s">
        <v>154</v>
      </c>
      <c r="BY55" t="s">
        <v>155</v>
      </c>
      <c r="BZ55" t="s">
        <v>156</v>
      </c>
      <c r="CA55" t="s">
        <v>157</v>
      </c>
      <c r="CB55" t="s">
        <v>158</v>
      </c>
      <c r="CC55" t="s">
        <v>159</v>
      </c>
      <c r="CD55" t="s">
        <v>160</v>
      </c>
      <c r="CE55" t="s">
        <v>161</v>
      </c>
      <c r="CF55" t="s">
        <v>162</v>
      </c>
      <c r="CG55" t="s">
        <v>163</v>
      </c>
      <c r="CH55" t="s">
        <v>164</v>
      </c>
      <c r="CI55" t="s">
        <v>165</v>
      </c>
      <c r="CJ55" t="s">
        <v>166</v>
      </c>
      <c r="CK55" t="s">
        <v>167</v>
      </c>
      <c r="CL55" t="s">
        <v>168</v>
      </c>
      <c r="CM55" t="s">
        <v>169</v>
      </c>
      <c r="CN55" t="s">
        <v>170</v>
      </c>
      <c r="CO55" t="s">
        <v>171</v>
      </c>
      <c r="CP55" t="s">
        <v>172</v>
      </c>
      <c r="CQ55" t="s">
        <v>173</v>
      </c>
      <c r="CR55" t="s">
        <v>174</v>
      </c>
      <c r="CS55" t="s">
        <v>175</v>
      </c>
      <c r="CT55" t="s">
        <v>176</v>
      </c>
      <c r="CU55" t="s">
        <v>177</v>
      </c>
      <c r="CV55" t="s">
        <v>178</v>
      </c>
      <c r="CW55" t="s">
        <v>179</v>
      </c>
      <c r="CX55" t="s">
        <v>180</v>
      </c>
      <c r="CY55" t="s">
        <v>181</v>
      </c>
      <c r="CZ55" t="s">
        <v>182</v>
      </c>
      <c r="DA55" t="s">
        <v>183</v>
      </c>
      <c r="DB55" t="s">
        <v>184</v>
      </c>
      <c r="DC55" t="s">
        <v>185</v>
      </c>
    </row>
    <row r="56" spans="55:109" x14ac:dyDescent="0.25">
      <c r="BE56" t="s">
        <v>187</v>
      </c>
      <c r="BF56">
        <f>SUM(BF6:BF54)</f>
        <v>0</v>
      </c>
      <c r="BG56">
        <f t="shared" ref="BG56:DC56" si="15">SUM(BG6:BG54)</f>
        <v>0</v>
      </c>
      <c r="BH56">
        <f t="shared" si="15"/>
        <v>0</v>
      </c>
      <c r="BI56">
        <f t="shared" si="15"/>
        <v>0</v>
      </c>
      <c r="BJ56">
        <f t="shared" si="15"/>
        <v>0</v>
      </c>
      <c r="BK56">
        <f t="shared" si="15"/>
        <v>0</v>
      </c>
      <c r="BL56">
        <f t="shared" si="15"/>
        <v>0</v>
      </c>
      <c r="BM56">
        <f t="shared" si="15"/>
        <v>0</v>
      </c>
      <c r="BN56">
        <f t="shared" si="15"/>
        <v>0</v>
      </c>
      <c r="BO56">
        <f t="shared" si="15"/>
        <v>0</v>
      </c>
      <c r="BP56">
        <f t="shared" si="15"/>
        <v>0</v>
      </c>
      <c r="BQ56">
        <f t="shared" si="15"/>
        <v>0</v>
      </c>
      <c r="BR56">
        <f t="shared" si="15"/>
        <v>0</v>
      </c>
      <c r="BS56">
        <f t="shared" si="15"/>
        <v>0</v>
      </c>
      <c r="BT56">
        <f t="shared" si="15"/>
        <v>0</v>
      </c>
      <c r="BU56">
        <f t="shared" si="15"/>
        <v>0</v>
      </c>
      <c r="BV56">
        <f t="shared" si="15"/>
        <v>0</v>
      </c>
      <c r="BW56">
        <f t="shared" si="15"/>
        <v>0</v>
      </c>
      <c r="BX56">
        <f t="shared" si="15"/>
        <v>0</v>
      </c>
      <c r="BY56">
        <f t="shared" si="15"/>
        <v>0</v>
      </c>
      <c r="BZ56">
        <f t="shared" si="15"/>
        <v>0</v>
      </c>
      <c r="CA56">
        <f t="shared" si="15"/>
        <v>0</v>
      </c>
      <c r="CB56">
        <f t="shared" si="15"/>
        <v>0</v>
      </c>
      <c r="CC56">
        <f t="shared" si="15"/>
        <v>0</v>
      </c>
      <c r="CD56">
        <f t="shared" si="15"/>
        <v>0</v>
      </c>
      <c r="CE56">
        <f t="shared" si="15"/>
        <v>0</v>
      </c>
      <c r="CF56">
        <f t="shared" si="15"/>
        <v>0</v>
      </c>
      <c r="CG56">
        <f t="shared" si="15"/>
        <v>0</v>
      </c>
      <c r="CH56">
        <f t="shared" si="15"/>
        <v>0</v>
      </c>
      <c r="CI56">
        <f t="shared" si="15"/>
        <v>0</v>
      </c>
      <c r="CJ56">
        <f t="shared" si="15"/>
        <v>2</v>
      </c>
      <c r="CK56">
        <f t="shared" si="15"/>
        <v>0</v>
      </c>
      <c r="CL56">
        <f t="shared" si="15"/>
        <v>0</v>
      </c>
      <c r="CM56">
        <f t="shared" si="15"/>
        <v>0</v>
      </c>
      <c r="CN56">
        <f t="shared" si="15"/>
        <v>0</v>
      </c>
      <c r="CO56">
        <f t="shared" si="15"/>
        <v>0</v>
      </c>
      <c r="CP56">
        <f t="shared" si="15"/>
        <v>0</v>
      </c>
      <c r="CQ56">
        <f t="shared" si="15"/>
        <v>0</v>
      </c>
      <c r="CR56">
        <f t="shared" si="15"/>
        <v>0</v>
      </c>
      <c r="CS56">
        <f t="shared" si="15"/>
        <v>0</v>
      </c>
      <c r="CT56">
        <f t="shared" si="15"/>
        <v>0</v>
      </c>
      <c r="CU56">
        <f t="shared" si="15"/>
        <v>0</v>
      </c>
      <c r="CV56">
        <f t="shared" si="15"/>
        <v>0</v>
      </c>
      <c r="CW56">
        <f t="shared" si="15"/>
        <v>0</v>
      </c>
      <c r="CX56">
        <f t="shared" si="15"/>
        <v>0</v>
      </c>
      <c r="CY56">
        <f t="shared" si="15"/>
        <v>0</v>
      </c>
      <c r="CZ56">
        <f t="shared" si="15"/>
        <v>0</v>
      </c>
      <c r="DA56">
        <f t="shared" si="15"/>
        <v>0</v>
      </c>
      <c r="DB56">
        <f t="shared" si="15"/>
        <v>10</v>
      </c>
      <c r="DC56">
        <f t="shared" si="15"/>
        <v>0</v>
      </c>
      <c r="DE56">
        <f>SUM(BF56:DC56)</f>
        <v>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F7F13-8792-4B73-98A5-F85EF49B989E}">
  <sheetPr>
    <tabColor rgb="FFF1824F"/>
  </sheetPr>
  <dimension ref="A1"/>
  <sheetViews>
    <sheetView showGridLines="0" showRowColHeaders="0" zoomScaleNormal="100" workbookViewId="0">
      <selection activeCell="D46" sqref="D46"/>
    </sheetView>
  </sheetViews>
  <sheetFormatPr defaultRowHeight="15" x14ac:dyDescent="0.25"/>
  <cols>
    <col min="1" max="16384" width="9.14062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80B93-6F69-4ADB-BC77-F23242E6B750}">
  <sheetPr>
    <tabColor rgb="FFF1824F"/>
  </sheetPr>
  <dimension ref="A1"/>
  <sheetViews>
    <sheetView showGridLines="0" showRowColHeaders="0" tabSelected="1" zoomScaleNormal="100" workbookViewId="0"/>
  </sheetViews>
  <sheetFormatPr defaultRowHeight="15" x14ac:dyDescent="0.25"/>
  <cols>
    <col min="1" max="16384" width="9.14062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5797F-5B7B-4D00-8072-93C66B43E790}">
  <sheetPr>
    <tabColor rgb="FFF1824F"/>
  </sheetPr>
  <dimension ref="A1"/>
  <sheetViews>
    <sheetView showGridLines="0" showRowColHeaders="0" zoomScaleNormal="100" workbookViewId="0"/>
  </sheetViews>
  <sheetFormatPr defaultRowHeight="15" x14ac:dyDescent="0.25"/>
  <cols>
    <col min="1" max="16384" width="9.14062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Pivot Table</vt:lpstr>
      <vt:lpstr>Pivot Tables 2</vt:lpstr>
      <vt:lpstr>Pivot Table 3</vt:lpstr>
      <vt:lpstr>Pivot Table 4</vt:lpstr>
      <vt:lpstr>Seluruh Dunia</vt:lpstr>
      <vt:lpstr>Gaji</vt:lpstr>
      <vt:lpstr>Pekerjaan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mnk hary</dc:creator>
  <cp:lastModifiedBy>mnk hary</cp:lastModifiedBy>
  <dcterms:created xsi:type="dcterms:W3CDTF">2024-12-22T05:11:08Z</dcterms:created>
  <dcterms:modified xsi:type="dcterms:W3CDTF">2024-12-22T15:02:21Z</dcterms:modified>
</cp:coreProperties>
</file>