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9B63C539-541E-4679-82DC-E68CA293A38A}" xr6:coauthVersionLast="47" xr6:coauthVersionMax="47" xr10:uidLastSave="{00000000-0000-0000-0000-000000000000}"/>
  <bookViews>
    <workbookView xWindow="-120" yWindow="-120" windowWidth="20730" windowHeight="11160" firstSheet="4" activeTab="15" xr2:uid="{9C61A0B2-52FF-4D06-8FDF-C2085FF77E50}"/>
  </bookViews>
  <sheets>
    <sheet name="RK-1 euler" sheetId="1" r:id="rId1"/>
    <sheet name="RK2 -Euler Gauss" sheetId="2" r:id="rId2"/>
    <sheet name="RK3 " sheetId="3" r:id="rId3"/>
    <sheet name="RK4" sheetId="4" r:id="rId4"/>
    <sheet name="ej11" sheetId="6" r:id="rId5"/>
    <sheet name="ej 12" sheetId="8" r:id="rId6"/>
    <sheet name="ej13" sheetId="10" r:id="rId7"/>
    <sheet name="ej14" sheetId="12" r:id="rId8"/>
    <sheet name="ej21" sheetId="13" r:id="rId9"/>
    <sheet name="ej 22" sheetId="15" r:id="rId10"/>
    <sheet name="ej 23" sheetId="16" r:id="rId11"/>
    <sheet name="ej 24" sheetId="17" r:id="rId12"/>
    <sheet name="EJ 31" sheetId="20" r:id="rId13"/>
    <sheet name="EJ 32" sheetId="21" r:id="rId14"/>
    <sheet name="EJ 33" sheetId="24" r:id="rId15"/>
    <sheet name="EJ 34" sheetId="2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6" l="1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15" i="26"/>
  <c r="N16" i="26"/>
  <c r="N15" i="26"/>
  <c r="K15" i="26"/>
  <c r="H15" i="26"/>
  <c r="E15" i="26"/>
  <c r="B16" i="26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P15" i="26"/>
  <c r="R15" i="26" s="1"/>
  <c r="D15" i="26"/>
  <c r="C15" i="26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K16" i="24"/>
  <c r="K15" i="24"/>
  <c r="H15" i="24"/>
  <c r="E15" i="24"/>
  <c r="B16" i="24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M15" i="24"/>
  <c r="D15" i="24"/>
  <c r="C15" i="24"/>
  <c r="C16" i="24" s="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5" i="21"/>
  <c r="E15" i="21"/>
  <c r="B16" i="2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K15" i="21"/>
  <c r="D15" i="21"/>
  <c r="C15" i="21"/>
  <c r="F15" i="21" s="1"/>
  <c r="B25" i="20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21" i="20"/>
  <c r="B22" i="20" s="1"/>
  <c r="B23" i="20" s="1"/>
  <c r="B24" i="20" s="1"/>
  <c r="B17" i="20"/>
  <c r="B18" i="20" s="1"/>
  <c r="B19" i="20" s="1"/>
  <c r="B20" i="20" s="1"/>
  <c r="B16" i="20"/>
  <c r="H15" i="20"/>
  <c r="I15" i="20" s="1"/>
  <c r="D15" i="20"/>
  <c r="E15" i="20" s="1"/>
  <c r="C15" i="20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I15" i="13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15" i="15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15" i="16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15" i="17"/>
  <c r="P16" i="17"/>
  <c r="P17" i="17" s="1"/>
  <c r="P15" i="17"/>
  <c r="Q15" i="17" s="1"/>
  <c r="B34" i="17"/>
  <c r="C34" i="17"/>
  <c r="D34" i="17"/>
  <c r="E34" i="17"/>
  <c r="F34" i="17"/>
  <c r="I34" i="17"/>
  <c r="L34" i="17"/>
  <c r="B35" i="17"/>
  <c r="C35" i="17"/>
  <c r="I35" i="17" s="1"/>
  <c r="L35" i="17"/>
  <c r="B21" i="17"/>
  <c r="C21" i="17"/>
  <c r="D21" i="17"/>
  <c r="E21" i="17"/>
  <c r="G21" i="17" s="1"/>
  <c r="H21" i="17" s="1"/>
  <c r="F21" i="17"/>
  <c r="I21" i="17"/>
  <c r="L21" i="17"/>
  <c r="B22" i="17"/>
  <c r="C22" i="17"/>
  <c r="I22" i="17" s="1"/>
  <c r="L22" i="17"/>
  <c r="B23" i="17"/>
  <c r="C23" i="17"/>
  <c r="L23" i="17" s="1"/>
  <c r="B24" i="17"/>
  <c r="B25" i="17" s="1"/>
  <c r="B26" i="17" s="1"/>
  <c r="B27" i="17" s="1"/>
  <c r="B28" i="17" s="1"/>
  <c r="B29" i="17" s="1"/>
  <c r="B30" i="17" s="1"/>
  <c r="B31" i="17" s="1"/>
  <c r="B32" i="17" s="1"/>
  <c r="B33" i="17" s="1"/>
  <c r="N16" i="17"/>
  <c r="N15" i="17"/>
  <c r="K15" i="17"/>
  <c r="H15" i="17"/>
  <c r="E15" i="17"/>
  <c r="B16" i="17"/>
  <c r="B17" i="17" s="1"/>
  <c r="B18" i="17" s="1"/>
  <c r="B19" i="17" s="1"/>
  <c r="B20" i="17" s="1"/>
  <c r="G15" i="17"/>
  <c r="D15" i="17"/>
  <c r="C15" i="17"/>
  <c r="I15" i="17" s="1"/>
  <c r="M16" i="16"/>
  <c r="M17" i="16" s="1"/>
  <c r="M15" i="16"/>
  <c r="N15" i="16" s="1"/>
  <c r="B21" i="16"/>
  <c r="C21" i="16"/>
  <c r="D21" i="16"/>
  <c r="E21" i="16"/>
  <c r="F21" i="16"/>
  <c r="I21" i="16"/>
  <c r="B22" i="16"/>
  <c r="C22" i="16"/>
  <c r="I22" i="16" s="1"/>
  <c r="B23" i="16"/>
  <c r="B24" i="16"/>
  <c r="B25" i="16"/>
  <c r="B26" i="16"/>
  <c r="B27" i="16" s="1"/>
  <c r="B28" i="16" s="1"/>
  <c r="B29" i="16" s="1"/>
  <c r="B30" i="16" s="1"/>
  <c r="B31" i="16" s="1"/>
  <c r="B32" i="16" s="1"/>
  <c r="B33" i="16" s="1"/>
  <c r="B34" i="16" s="1"/>
  <c r="B35" i="16" s="1"/>
  <c r="K16" i="16"/>
  <c r="K15" i="16"/>
  <c r="H16" i="15"/>
  <c r="H15" i="15"/>
  <c r="H15" i="16"/>
  <c r="E15" i="16"/>
  <c r="B17" i="16"/>
  <c r="B18" i="16" s="1"/>
  <c r="B19" i="16" s="1"/>
  <c r="B20" i="16" s="1"/>
  <c r="B16" i="16"/>
  <c r="D15" i="16"/>
  <c r="C15" i="16"/>
  <c r="F15" i="16" s="1"/>
  <c r="K21" i="15"/>
  <c r="L21" i="15"/>
  <c r="K22" i="15"/>
  <c r="L22" i="15" s="1"/>
  <c r="K16" i="15"/>
  <c r="K17" i="15" s="1"/>
  <c r="K15" i="15"/>
  <c r="L15" i="15" s="1"/>
  <c r="B21" i="15"/>
  <c r="C21" i="15"/>
  <c r="F21" i="15"/>
  <c r="B22" i="15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C22" i="15"/>
  <c r="F22" i="15"/>
  <c r="C23" i="15"/>
  <c r="F23" i="15" s="1"/>
  <c r="E15" i="15"/>
  <c r="B17" i="15"/>
  <c r="B18" i="15" s="1"/>
  <c r="B19" i="15" s="1"/>
  <c r="B20" i="15" s="1"/>
  <c r="B16" i="15"/>
  <c r="D15" i="15"/>
  <c r="C15" i="15"/>
  <c r="C16" i="15" s="1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E16" i="13"/>
  <c r="E15" i="13"/>
  <c r="H21" i="13"/>
  <c r="H22" i="13"/>
  <c r="B35" i="13"/>
  <c r="C35" i="13"/>
  <c r="B30" i="13"/>
  <c r="C30" i="13"/>
  <c r="B31" i="13"/>
  <c r="C31" i="13"/>
  <c r="B32" i="13"/>
  <c r="C32" i="13"/>
  <c r="B33" i="13"/>
  <c r="C33" i="13"/>
  <c r="B34" i="13"/>
  <c r="C34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16" i="13"/>
  <c r="B17" i="13" s="1"/>
  <c r="B18" i="13" s="1"/>
  <c r="B19" i="13" s="1"/>
  <c r="B20" i="13" s="1"/>
  <c r="H15" i="13"/>
  <c r="H16" i="13" s="1"/>
  <c r="D15" i="13"/>
  <c r="C15" i="13"/>
  <c r="N16" i="12"/>
  <c r="N15" i="12"/>
  <c r="K15" i="12"/>
  <c r="H15" i="12"/>
  <c r="E15" i="12"/>
  <c r="P15" i="12"/>
  <c r="Q15" i="12" s="1"/>
  <c r="R15" i="12" s="1"/>
  <c r="B16" i="12"/>
  <c r="B17" i="12" s="1"/>
  <c r="B18" i="12" s="1"/>
  <c r="B19" i="12" s="1"/>
  <c r="B20" i="12" s="1"/>
  <c r="D15" i="12"/>
  <c r="C15" i="12"/>
  <c r="F15" i="12" s="1"/>
  <c r="M17" i="10"/>
  <c r="M18" i="10" s="1"/>
  <c r="M16" i="10"/>
  <c r="N16" i="10" s="1"/>
  <c r="O16" i="10" s="1"/>
  <c r="M15" i="10"/>
  <c r="N15" i="10" s="1"/>
  <c r="O15" i="10" s="1"/>
  <c r="E16" i="10"/>
  <c r="K15" i="10"/>
  <c r="H15" i="10"/>
  <c r="E15" i="10"/>
  <c r="B16" i="10"/>
  <c r="B17" i="10" s="1"/>
  <c r="B18" i="10" s="1"/>
  <c r="B19" i="10" s="1"/>
  <c r="B20" i="10" s="1"/>
  <c r="D15" i="10"/>
  <c r="C15" i="10"/>
  <c r="C16" i="10" s="1"/>
  <c r="K17" i="8"/>
  <c r="K18" i="8" s="1"/>
  <c r="K16" i="8"/>
  <c r="L16" i="8" s="1"/>
  <c r="M16" i="8" s="1"/>
  <c r="K15" i="8"/>
  <c r="L15" i="8" s="1"/>
  <c r="M15" i="8" s="1"/>
  <c r="H16" i="8"/>
  <c r="H15" i="8"/>
  <c r="E15" i="8"/>
  <c r="B16" i="8"/>
  <c r="B17" i="8" s="1"/>
  <c r="B18" i="8" s="1"/>
  <c r="B19" i="8" s="1"/>
  <c r="B20" i="8" s="1"/>
  <c r="D15" i="8"/>
  <c r="C15" i="8"/>
  <c r="F15" i="8" s="1"/>
  <c r="I16" i="6"/>
  <c r="I17" i="6"/>
  <c r="I18" i="6"/>
  <c r="I19" i="6"/>
  <c r="I20" i="6"/>
  <c r="I15" i="6"/>
  <c r="E16" i="6"/>
  <c r="E15" i="6"/>
  <c r="B16" i="6"/>
  <c r="B17" i="6" s="1"/>
  <c r="B18" i="6" s="1"/>
  <c r="B19" i="6" s="1"/>
  <c r="B20" i="6" s="1"/>
  <c r="H15" i="6"/>
  <c r="D15" i="6"/>
  <c r="C15" i="6"/>
  <c r="C16" i="6" s="1"/>
  <c r="D17" i="4"/>
  <c r="D16" i="4"/>
  <c r="N15" i="4"/>
  <c r="M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5" i="4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P15" i="4"/>
  <c r="P16" i="4" s="1"/>
  <c r="Q16" i="4" s="1"/>
  <c r="D15" i="4"/>
  <c r="C15" i="4"/>
  <c r="C16" i="4" s="1"/>
  <c r="I16" i="4" s="1"/>
  <c r="K16" i="3"/>
  <c r="K15" i="3"/>
  <c r="J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15" i="3"/>
  <c r="H16" i="2"/>
  <c r="H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5" i="2"/>
  <c r="G15" i="2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M15" i="3"/>
  <c r="M16" i="3" s="1"/>
  <c r="D15" i="3"/>
  <c r="C15" i="3"/>
  <c r="F15" i="3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K15" i="2"/>
  <c r="K16" i="2" s="1"/>
  <c r="D15" i="2"/>
  <c r="C15" i="2"/>
  <c r="C16" i="2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" i="1"/>
  <c r="H15" i="1"/>
  <c r="I15" i="1"/>
  <c r="C15" i="1"/>
  <c r="C16" i="1" s="1"/>
  <c r="C17" i="1" s="1"/>
  <c r="C18" i="1" s="1"/>
  <c r="C19" i="1" s="1"/>
  <c r="C20" i="1" s="1"/>
  <c r="C21" i="1" s="1"/>
  <c r="C22" i="1" s="1"/>
  <c r="C23" i="1" s="1"/>
  <c r="D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P16" i="26" l="1"/>
  <c r="I15" i="26"/>
  <c r="L15" i="26"/>
  <c r="C16" i="26"/>
  <c r="F15" i="26"/>
  <c r="G15" i="26"/>
  <c r="J15" i="26" s="1"/>
  <c r="M15" i="26" s="1"/>
  <c r="I16" i="24"/>
  <c r="C17" i="24"/>
  <c r="F15" i="24"/>
  <c r="I15" i="24"/>
  <c r="F16" i="24"/>
  <c r="G15" i="24"/>
  <c r="M16" i="24"/>
  <c r="O15" i="24"/>
  <c r="C16" i="21"/>
  <c r="C17" i="21" s="1"/>
  <c r="F16" i="21"/>
  <c r="K16" i="21"/>
  <c r="M15" i="21"/>
  <c r="C18" i="21"/>
  <c r="F17" i="21"/>
  <c r="G15" i="21"/>
  <c r="D16" i="21"/>
  <c r="E16" i="21" s="1"/>
  <c r="J15" i="20"/>
  <c r="H16" i="20"/>
  <c r="D16" i="20"/>
  <c r="E16" i="20" s="1"/>
  <c r="Q17" i="17"/>
  <c r="P18" i="17"/>
  <c r="Q16" i="17"/>
  <c r="F35" i="17"/>
  <c r="G34" i="17"/>
  <c r="H34" i="17" s="1"/>
  <c r="J21" i="17"/>
  <c r="K21" i="17" s="1"/>
  <c r="M21" i="17" s="1"/>
  <c r="N21" i="17" s="1"/>
  <c r="D22" i="17" s="1"/>
  <c r="F23" i="17"/>
  <c r="I23" i="17"/>
  <c r="F22" i="17"/>
  <c r="C24" i="17"/>
  <c r="F15" i="17"/>
  <c r="J15" i="17" s="1"/>
  <c r="M15" i="17" s="1"/>
  <c r="C16" i="17"/>
  <c r="L15" i="17"/>
  <c r="N17" i="16"/>
  <c r="M18" i="16"/>
  <c r="N16" i="16"/>
  <c r="F22" i="16"/>
  <c r="C23" i="16"/>
  <c r="G21" i="16"/>
  <c r="H21" i="16" s="1"/>
  <c r="J21" i="16" s="1"/>
  <c r="K21" i="16" s="1"/>
  <c r="C16" i="16"/>
  <c r="F16" i="16" s="1"/>
  <c r="I15" i="16"/>
  <c r="C17" i="16"/>
  <c r="I16" i="16"/>
  <c r="K23" i="15"/>
  <c r="L17" i="15"/>
  <c r="K18" i="15"/>
  <c r="L16" i="15"/>
  <c r="C24" i="15"/>
  <c r="F15" i="15"/>
  <c r="F16" i="15"/>
  <c r="C17" i="15"/>
  <c r="G15" i="15"/>
  <c r="D16" i="15" s="1"/>
  <c r="D16" i="13"/>
  <c r="H23" i="13"/>
  <c r="C16" i="13"/>
  <c r="C17" i="13" s="1"/>
  <c r="H17" i="13"/>
  <c r="J16" i="13"/>
  <c r="C18" i="13"/>
  <c r="D17" i="13"/>
  <c r="E17" i="13" s="1"/>
  <c r="J15" i="13"/>
  <c r="P16" i="12"/>
  <c r="I15" i="12"/>
  <c r="G15" i="12"/>
  <c r="J15" i="12" s="1"/>
  <c r="L15" i="12"/>
  <c r="C16" i="12"/>
  <c r="N18" i="10"/>
  <c r="O18" i="10" s="1"/>
  <c r="M19" i="10"/>
  <c r="N17" i="10"/>
  <c r="O17" i="10" s="1"/>
  <c r="I16" i="10"/>
  <c r="C17" i="10"/>
  <c r="F15" i="10"/>
  <c r="I15" i="10"/>
  <c r="G15" i="10"/>
  <c r="F16" i="10"/>
  <c r="K19" i="8"/>
  <c r="L18" i="8"/>
  <c r="M18" i="8" s="1"/>
  <c r="L17" i="8"/>
  <c r="M17" i="8" s="1"/>
  <c r="C16" i="8"/>
  <c r="G15" i="8"/>
  <c r="J15" i="6"/>
  <c r="D16" i="6"/>
  <c r="D17" i="6"/>
  <c r="E17" i="6" s="1"/>
  <c r="C17" i="6"/>
  <c r="H16" i="6"/>
  <c r="I15" i="4"/>
  <c r="E15" i="4"/>
  <c r="Q15" i="4"/>
  <c r="R15" i="4" s="1"/>
  <c r="F15" i="4"/>
  <c r="F16" i="4"/>
  <c r="C17" i="4"/>
  <c r="G15" i="4"/>
  <c r="P17" i="4"/>
  <c r="E15" i="3"/>
  <c r="M17" i="3"/>
  <c r="N16" i="3"/>
  <c r="N15" i="3"/>
  <c r="O15" i="3" s="1"/>
  <c r="C16" i="3"/>
  <c r="F16" i="3" s="1"/>
  <c r="L15" i="2"/>
  <c r="M15" i="2" s="1"/>
  <c r="L16" i="2"/>
  <c r="K17" i="2"/>
  <c r="C17" i="2"/>
  <c r="E15" i="2"/>
  <c r="H16" i="1"/>
  <c r="I16" i="1" s="1"/>
  <c r="C24" i="1"/>
  <c r="E15" i="1"/>
  <c r="D16" i="1" s="1"/>
  <c r="E16" i="1"/>
  <c r="D16" i="26" l="1"/>
  <c r="E16" i="26" s="1"/>
  <c r="I16" i="26"/>
  <c r="L16" i="26"/>
  <c r="F16" i="26"/>
  <c r="C17" i="26"/>
  <c r="P17" i="26"/>
  <c r="J15" i="24"/>
  <c r="C18" i="24"/>
  <c r="I17" i="24"/>
  <c r="F17" i="24"/>
  <c r="D16" i="24"/>
  <c r="E16" i="24" s="1"/>
  <c r="M17" i="24"/>
  <c r="C19" i="21"/>
  <c r="F18" i="21"/>
  <c r="G16" i="21"/>
  <c r="D17" i="21" s="1"/>
  <c r="E17" i="21" s="1"/>
  <c r="K17" i="21"/>
  <c r="M16" i="21"/>
  <c r="I16" i="20"/>
  <c r="H17" i="20"/>
  <c r="D17" i="20"/>
  <c r="E17" i="20" s="1"/>
  <c r="J16" i="20"/>
  <c r="Q18" i="17"/>
  <c r="P19" i="17"/>
  <c r="D35" i="17"/>
  <c r="J34" i="17"/>
  <c r="K34" i="17" s="1"/>
  <c r="M34" i="17" s="1"/>
  <c r="N34" i="17" s="1"/>
  <c r="E22" i="17"/>
  <c r="J22" i="17"/>
  <c r="K22" i="17" s="1"/>
  <c r="M22" i="17" s="1"/>
  <c r="N22" i="17" s="1"/>
  <c r="G22" i="17"/>
  <c r="H22" i="17" s="1"/>
  <c r="L24" i="17"/>
  <c r="C25" i="17"/>
  <c r="I24" i="17"/>
  <c r="F24" i="17"/>
  <c r="D16" i="17"/>
  <c r="E16" i="17" s="1"/>
  <c r="I16" i="17"/>
  <c r="L16" i="17"/>
  <c r="C17" i="17"/>
  <c r="F16" i="17"/>
  <c r="N18" i="16"/>
  <c r="M19" i="16"/>
  <c r="F23" i="16"/>
  <c r="I23" i="16"/>
  <c r="C24" i="16"/>
  <c r="D22" i="16"/>
  <c r="E16" i="15"/>
  <c r="G15" i="16"/>
  <c r="J15" i="16"/>
  <c r="I17" i="16"/>
  <c r="C18" i="16"/>
  <c r="F17" i="16"/>
  <c r="K24" i="15"/>
  <c r="L23" i="15"/>
  <c r="L18" i="15"/>
  <c r="K19" i="15"/>
  <c r="F24" i="15"/>
  <c r="C25" i="15"/>
  <c r="G16" i="15"/>
  <c r="C18" i="15"/>
  <c r="F17" i="15"/>
  <c r="H24" i="13"/>
  <c r="D18" i="13"/>
  <c r="E18" i="13" s="1"/>
  <c r="C19" i="13"/>
  <c r="J17" i="13"/>
  <c r="H18" i="13"/>
  <c r="Q16" i="12"/>
  <c r="R16" i="12" s="1"/>
  <c r="P17" i="12"/>
  <c r="I16" i="12"/>
  <c r="L16" i="12"/>
  <c r="C17" i="12"/>
  <c r="F16" i="12"/>
  <c r="N19" i="10"/>
  <c r="O19" i="10" s="1"/>
  <c r="M20" i="10"/>
  <c r="N20" i="10" s="1"/>
  <c r="O20" i="10" s="1"/>
  <c r="J15" i="10"/>
  <c r="C18" i="10"/>
  <c r="I17" i="10"/>
  <c r="F17" i="10"/>
  <c r="D16" i="10"/>
  <c r="L19" i="8"/>
  <c r="M19" i="8" s="1"/>
  <c r="K20" i="8"/>
  <c r="L20" i="8" s="1"/>
  <c r="M20" i="8" s="1"/>
  <c r="C17" i="8"/>
  <c r="F16" i="8"/>
  <c r="D16" i="8"/>
  <c r="H17" i="6"/>
  <c r="J16" i="6"/>
  <c r="C18" i="6"/>
  <c r="D18" i="6"/>
  <c r="E18" i="6" s="1"/>
  <c r="C18" i="4"/>
  <c r="I17" i="4"/>
  <c r="H15" i="4"/>
  <c r="J15" i="4" s="1"/>
  <c r="K15" i="4" s="1"/>
  <c r="C19" i="4"/>
  <c r="I19" i="4" s="1"/>
  <c r="F17" i="4"/>
  <c r="P18" i="4"/>
  <c r="Q17" i="4"/>
  <c r="G15" i="3"/>
  <c r="H15" i="3" s="1"/>
  <c r="D16" i="3" s="1"/>
  <c r="M18" i="3"/>
  <c r="N17" i="3"/>
  <c r="C17" i="3"/>
  <c r="F17" i="3" s="1"/>
  <c r="D16" i="2"/>
  <c r="C18" i="2"/>
  <c r="K18" i="2"/>
  <c r="L17" i="2"/>
  <c r="H17" i="1"/>
  <c r="I17" i="1" s="1"/>
  <c r="D17" i="1"/>
  <c r="E17" i="1" s="1"/>
  <c r="D18" i="1" s="1"/>
  <c r="E18" i="1" s="1"/>
  <c r="D19" i="1" s="1"/>
  <c r="E19" i="1" s="1"/>
  <c r="D20" i="1" s="1"/>
  <c r="C25" i="1"/>
  <c r="R16" i="26" l="1"/>
  <c r="P18" i="26"/>
  <c r="I17" i="26"/>
  <c r="L17" i="26"/>
  <c r="F17" i="26"/>
  <c r="C18" i="26"/>
  <c r="O16" i="24"/>
  <c r="M18" i="24"/>
  <c r="F18" i="24"/>
  <c r="C19" i="24"/>
  <c r="I18" i="24"/>
  <c r="G16" i="24"/>
  <c r="H16" i="24" s="1"/>
  <c r="G17" i="21"/>
  <c r="K18" i="21"/>
  <c r="M17" i="21"/>
  <c r="C20" i="21"/>
  <c r="F19" i="21"/>
  <c r="I17" i="20"/>
  <c r="H18" i="20"/>
  <c r="D18" i="20"/>
  <c r="J17" i="20"/>
  <c r="P20" i="17"/>
  <c r="Q19" i="17"/>
  <c r="E35" i="17"/>
  <c r="G35" i="17"/>
  <c r="H35" i="17" s="1"/>
  <c r="J35" i="17" s="1"/>
  <c r="K35" i="17" s="1"/>
  <c r="M35" i="17" s="1"/>
  <c r="N35" i="17" s="1"/>
  <c r="D23" i="17"/>
  <c r="F25" i="17"/>
  <c r="I25" i="17"/>
  <c r="L25" i="17"/>
  <c r="C26" i="17"/>
  <c r="I17" i="17"/>
  <c r="L17" i="17"/>
  <c r="F17" i="17"/>
  <c r="C18" i="17"/>
  <c r="G16" i="17"/>
  <c r="H16" i="17" s="1"/>
  <c r="M20" i="16"/>
  <c r="N19" i="16"/>
  <c r="E22" i="16"/>
  <c r="G22" i="16" s="1"/>
  <c r="H22" i="16" s="1"/>
  <c r="I24" i="16"/>
  <c r="C25" i="16"/>
  <c r="F24" i="16"/>
  <c r="D16" i="16"/>
  <c r="E16" i="16" s="1"/>
  <c r="C19" i="16"/>
  <c r="I18" i="16"/>
  <c r="F18" i="16"/>
  <c r="K25" i="15"/>
  <c r="L24" i="15"/>
  <c r="L19" i="15"/>
  <c r="K20" i="15"/>
  <c r="F25" i="15"/>
  <c r="C26" i="15"/>
  <c r="D17" i="15"/>
  <c r="F18" i="15"/>
  <c r="C19" i="15"/>
  <c r="H25" i="13"/>
  <c r="D19" i="13"/>
  <c r="E19" i="13" s="1"/>
  <c r="C20" i="13"/>
  <c r="H19" i="13"/>
  <c r="J18" i="13"/>
  <c r="P18" i="12"/>
  <c r="Q17" i="12"/>
  <c r="R17" i="12" s="1"/>
  <c r="I17" i="12"/>
  <c r="L17" i="12"/>
  <c r="C18" i="12"/>
  <c r="F17" i="12"/>
  <c r="M15" i="12"/>
  <c r="D16" i="12" s="1"/>
  <c r="E16" i="12" s="1"/>
  <c r="F18" i="10"/>
  <c r="I18" i="10"/>
  <c r="C19" i="10"/>
  <c r="E16" i="8"/>
  <c r="C18" i="8"/>
  <c r="F17" i="8"/>
  <c r="G16" i="8"/>
  <c r="C19" i="6"/>
  <c r="D19" i="6"/>
  <c r="E19" i="6" s="1"/>
  <c r="H18" i="6"/>
  <c r="J17" i="6"/>
  <c r="F19" i="4"/>
  <c r="F18" i="4"/>
  <c r="I18" i="4"/>
  <c r="C20" i="4"/>
  <c r="I20" i="4" s="1"/>
  <c r="E16" i="4"/>
  <c r="G16" i="4" s="1"/>
  <c r="H16" i="4" s="1"/>
  <c r="J16" i="4" s="1"/>
  <c r="R16" i="4"/>
  <c r="F20" i="4"/>
  <c r="C21" i="4"/>
  <c r="I21" i="4" s="1"/>
  <c r="P19" i="4"/>
  <c r="Q18" i="4"/>
  <c r="E16" i="3"/>
  <c r="G16" i="3" s="1"/>
  <c r="O16" i="3"/>
  <c r="C18" i="3"/>
  <c r="F18" i="3" s="1"/>
  <c r="M19" i="3"/>
  <c r="N18" i="3"/>
  <c r="E16" i="2"/>
  <c r="M16" i="2"/>
  <c r="K19" i="2"/>
  <c r="L18" i="2"/>
  <c r="C19" i="2"/>
  <c r="H18" i="1"/>
  <c r="I18" i="1" s="1"/>
  <c r="C26" i="1"/>
  <c r="E20" i="1"/>
  <c r="D21" i="1" s="1"/>
  <c r="G16" i="26" l="1"/>
  <c r="I18" i="26"/>
  <c r="L18" i="26"/>
  <c r="F18" i="26"/>
  <c r="C19" i="26"/>
  <c r="P19" i="26"/>
  <c r="J16" i="24"/>
  <c r="D17" i="24" s="1"/>
  <c r="M19" i="24"/>
  <c r="F19" i="24"/>
  <c r="I19" i="24"/>
  <c r="C20" i="24"/>
  <c r="H17" i="21"/>
  <c r="D18" i="21" s="1"/>
  <c r="C21" i="21"/>
  <c r="F20" i="21"/>
  <c r="K19" i="21"/>
  <c r="I18" i="20"/>
  <c r="J18" i="20" s="1"/>
  <c r="H19" i="20"/>
  <c r="E18" i="20"/>
  <c r="D19" i="20" s="1"/>
  <c r="P21" i="17"/>
  <c r="Q20" i="17"/>
  <c r="I26" i="17"/>
  <c r="C27" i="17"/>
  <c r="F26" i="17"/>
  <c r="L26" i="17"/>
  <c r="E23" i="17"/>
  <c r="G23" i="17" s="1"/>
  <c r="H23" i="17" s="1"/>
  <c r="J16" i="17"/>
  <c r="I18" i="17"/>
  <c r="L18" i="17"/>
  <c r="C19" i="17"/>
  <c r="F18" i="17"/>
  <c r="M21" i="16"/>
  <c r="N20" i="16"/>
  <c r="J22" i="16"/>
  <c r="K22" i="16" s="1"/>
  <c r="D23" i="16" s="1"/>
  <c r="F25" i="16"/>
  <c r="I25" i="16"/>
  <c r="C26" i="16"/>
  <c r="G16" i="16"/>
  <c r="C20" i="16"/>
  <c r="F19" i="16"/>
  <c r="I19" i="16"/>
  <c r="L25" i="15"/>
  <c r="K26" i="15"/>
  <c r="L20" i="15"/>
  <c r="C27" i="15"/>
  <c r="F26" i="15"/>
  <c r="E17" i="15"/>
  <c r="G17" i="15" s="1"/>
  <c r="C20" i="15"/>
  <c r="F19" i="15"/>
  <c r="H26" i="13"/>
  <c r="D20" i="13"/>
  <c r="E20" i="13" s="1"/>
  <c r="H20" i="13"/>
  <c r="J19" i="13"/>
  <c r="P19" i="12"/>
  <c r="Q18" i="12"/>
  <c r="R18" i="12" s="1"/>
  <c r="I18" i="12"/>
  <c r="L18" i="12"/>
  <c r="C19" i="12"/>
  <c r="F18" i="12"/>
  <c r="G16" i="12"/>
  <c r="G16" i="10"/>
  <c r="F19" i="10"/>
  <c r="I19" i="10"/>
  <c r="C20" i="10"/>
  <c r="D17" i="8"/>
  <c r="E17" i="8" s="1"/>
  <c r="C19" i="8"/>
  <c r="F18" i="8"/>
  <c r="G17" i="8"/>
  <c r="H17" i="8" s="1"/>
  <c r="J18" i="6"/>
  <c r="H19" i="6"/>
  <c r="C20" i="6"/>
  <c r="D20" i="6"/>
  <c r="E20" i="6" s="1"/>
  <c r="F21" i="4"/>
  <c r="C22" i="4"/>
  <c r="I22" i="4" s="1"/>
  <c r="K16" i="4"/>
  <c r="Q19" i="4"/>
  <c r="P20" i="4"/>
  <c r="H16" i="3"/>
  <c r="D17" i="3" s="1"/>
  <c r="G16" i="2"/>
  <c r="M20" i="3"/>
  <c r="N19" i="3"/>
  <c r="C19" i="3"/>
  <c r="F19" i="3" s="1"/>
  <c r="D17" i="2"/>
  <c r="C20" i="2"/>
  <c r="L19" i="2"/>
  <c r="K20" i="2"/>
  <c r="H19" i="1"/>
  <c r="I19" i="1" s="1"/>
  <c r="E21" i="1"/>
  <c r="D22" i="1" s="1"/>
  <c r="C27" i="1"/>
  <c r="C28" i="1" s="1"/>
  <c r="H16" i="26" l="1"/>
  <c r="J16" i="26" s="1"/>
  <c r="I19" i="26"/>
  <c r="L19" i="26"/>
  <c r="F19" i="26"/>
  <c r="C20" i="26"/>
  <c r="P20" i="26"/>
  <c r="O17" i="24"/>
  <c r="E17" i="24"/>
  <c r="G17" i="24" s="1"/>
  <c r="H17" i="24" s="1"/>
  <c r="I20" i="24"/>
  <c r="C21" i="24"/>
  <c r="F20" i="24"/>
  <c r="M20" i="24"/>
  <c r="E18" i="21"/>
  <c r="G18" i="21"/>
  <c r="M18" i="21"/>
  <c r="C22" i="21"/>
  <c r="F21" i="21"/>
  <c r="K20" i="21"/>
  <c r="I19" i="20"/>
  <c r="H20" i="20"/>
  <c r="J19" i="20"/>
  <c r="E19" i="20"/>
  <c r="D20" i="20" s="1"/>
  <c r="E20" i="20" s="1"/>
  <c r="P22" i="17"/>
  <c r="Q21" i="17"/>
  <c r="J23" i="17"/>
  <c r="K23" i="17" s="1"/>
  <c r="M23" i="17" s="1"/>
  <c r="N23" i="17" s="1"/>
  <c r="D24" i="17"/>
  <c r="L27" i="17"/>
  <c r="C28" i="17"/>
  <c r="I27" i="17"/>
  <c r="F27" i="17"/>
  <c r="K16" i="17"/>
  <c r="M16" i="17" s="1"/>
  <c r="D17" i="17" s="1"/>
  <c r="E17" i="17" s="1"/>
  <c r="I19" i="17"/>
  <c r="L19" i="17"/>
  <c r="C20" i="17"/>
  <c r="F19" i="17"/>
  <c r="M22" i="16"/>
  <c r="N21" i="16"/>
  <c r="E23" i="16"/>
  <c r="J23" i="16" s="1"/>
  <c r="K23" i="16" s="1"/>
  <c r="G23" i="16"/>
  <c r="H23" i="16" s="1"/>
  <c r="I26" i="16"/>
  <c r="C27" i="16"/>
  <c r="F26" i="16"/>
  <c r="H16" i="16"/>
  <c r="J16" i="16" s="1"/>
  <c r="D17" i="16" s="1"/>
  <c r="E17" i="16" s="1"/>
  <c r="H17" i="15"/>
  <c r="D18" i="15" s="1"/>
  <c r="F20" i="16"/>
  <c r="I20" i="16"/>
  <c r="L26" i="15"/>
  <c r="K27" i="15"/>
  <c r="F27" i="15"/>
  <c r="C28" i="15"/>
  <c r="F20" i="15"/>
  <c r="D21" i="13"/>
  <c r="E21" i="13" s="1"/>
  <c r="H27" i="13"/>
  <c r="J20" i="13"/>
  <c r="H16" i="12"/>
  <c r="J16" i="12" s="1"/>
  <c r="Q19" i="12"/>
  <c r="R19" i="12" s="1"/>
  <c r="P20" i="12"/>
  <c r="Q20" i="12" s="1"/>
  <c r="R20" i="12" s="1"/>
  <c r="I19" i="12"/>
  <c r="L19" i="12"/>
  <c r="C20" i="12"/>
  <c r="F19" i="12"/>
  <c r="H16" i="10"/>
  <c r="J16" i="10" s="1"/>
  <c r="K16" i="10" s="1"/>
  <c r="I20" i="10"/>
  <c r="F20" i="10"/>
  <c r="F19" i="8"/>
  <c r="C20" i="8"/>
  <c r="D18" i="8"/>
  <c r="E18" i="8" s="1"/>
  <c r="J19" i="6"/>
  <c r="H20" i="6"/>
  <c r="M16" i="4"/>
  <c r="N16" i="4" s="1"/>
  <c r="E17" i="4"/>
  <c r="R17" i="4"/>
  <c r="C23" i="4"/>
  <c r="I23" i="4" s="1"/>
  <c r="F22" i="4"/>
  <c r="Q20" i="4"/>
  <c r="P21" i="4"/>
  <c r="J16" i="3"/>
  <c r="E17" i="3"/>
  <c r="G17" i="3" s="1"/>
  <c r="H17" i="3" s="1"/>
  <c r="O17" i="3"/>
  <c r="M21" i="3"/>
  <c r="N20" i="3"/>
  <c r="C20" i="3"/>
  <c r="F20" i="3" s="1"/>
  <c r="E17" i="2"/>
  <c r="M17" i="2"/>
  <c r="L20" i="2"/>
  <c r="K21" i="2"/>
  <c r="C21" i="2"/>
  <c r="H20" i="1"/>
  <c r="I20" i="1" s="1"/>
  <c r="C29" i="1"/>
  <c r="E22" i="1"/>
  <c r="D23" i="1" s="1"/>
  <c r="K16" i="26" l="1"/>
  <c r="M16" i="26" s="1"/>
  <c r="P21" i="26"/>
  <c r="I20" i="26"/>
  <c r="L20" i="26"/>
  <c r="F20" i="26"/>
  <c r="C21" i="26"/>
  <c r="J17" i="24"/>
  <c r="C22" i="24"/>
  <c r="F21" i="24"/>
  <c r="I21" i="24"/>
  <c r="M21" i="24"/>
  <c r="H18" i="21"/>
  <c r="D19" i="21" s="1"/>
  <c r="K21" i="21"/>
  <c r="C23" i="21"/>
  <c r="F22" i="21"/>
  <c r="I20" i="20"/>
  <c r="H21" i="20"/>
  <c r="D21" i="20"/>
  <c r="E21" i="20" s="1"/>
  <c r="J20" i="20"/>
  <c r="Q22" i="17"/>
  <c r="P23" i="17"/>
  <c r="L28" i="17"/>
  <c r="C29" i="17"/>
  <c r="I28" i="17"/>
  <c r="F28" i="17"/>
  <c r="E24" i="17"/>
  <c r="G24" i="17" s="1"/>
  <c r="H24" i="17" s="1"/>
  <c r="J24" i="17" s="1"/>
  <c r="K24" i="17" s="1"/>
  <c r="M24" i="17" s="1"/>
  <c r="N24" i="17" s="1"/>
  <c r="I20" i="17"/>
  <c r="L20" i="17"/>
  <c r="F20" i="17"/>
  <c r="G17" i="17"/>
  <c r="H17" i="17" s="1"/>
  <c r="N22" i="16"/>
  <c r="M23" i="16"/>
  <c r="F27" i="16"/>
  <c r="I27" i="16"/>
  <c r="C28" i="16"/>
  <c r="D24" i="16"/>
  <c r="G17" i="16"/>
  <c r="K28" i="15"/>
  <c r="L27" i="15"/>
  <c r="F28" i="15"/>
  <c r="C29" i="15"/>
  <c r="E18" i="15"/>
  <c r="D22" i="13"/>
  <c r="E22" i="13" s="1"/>
  <c r="J21" i="13"/>
  <c r="H28" i="13"/>
  <c r="K16" i="12"/>
  <c r="M16" i="12" s="1"/>
  <c r="I20" i="12"/>
  <c r="L20" i="12"/>
  <c r="F20" i="12"/>
  <c r="D17" i="10"/>
  <c r="F20" i="8"/>
  <c r="G18" i="8"/>
  <c r="H18" i="8" s="1"/>
  <c r="J20" i="6"/>
  <c r="G17" i="4"/>
  <c r="H17" i="4" s="1"/>
  <c r="P22" i="4"/>
  <c r="Q21" i="4"/>
  <c r="C24" i="4"/>
  <c r="I24" i="4" s="1"/>
  <c r="F23" i="4"/>
  <c r="D18" i="3"/>
  <c r="O18" i="3" s="1"/>
  <c r="J17" i="3"/>
  <c r="K17" i="3" s="1"/>
  <c r="G17" i="2"/>
  <c r="H17" i="2" s="1"/>
  <c r="D18" i="2" s="1"/>
  <c r="M22" i="3"/>
  <c r="N21" i="3"/>
  <c r="C21" i="3"/>
  <c r="F21" i="3" s="1"/>
  <c r="K22" i="2"/>
  <c r="L21" i="2"/>
  <c r="C22" i="2"/>
  <c r="H21" i="1"/>
  <c r="I21" i="1" s="1"/>
  <c r="C30" i="1"/>
  <c r="E23" i="1"/>
  <c r="D24" i="1" s="1"/>
  <c r="D17" i="26" l="1"/>
  <c r="I21" i="26"/>
  <c r="L21" i="26"/>
  <c r="F21" i="26"/>
  <c r="C22" i="26"/>
  <c r="P22" i="26"/>
  <c r="K17" i="24"/>
  <c r="D18" i="24" s="1"/>
  <c r="M22" i="24"/>
  <c r="F22" i="24"/>
  <c r="I22" i="24"/>
  <c r="C23" i="24"/>
  <c r="E19" i="21"/>
  <c r="M19" i="21"/>
  <c r="G19" i="21"/>
  <c r="K22" i="21"/>
  <c r="F23" i="21"/>
  <c r="C24" i="21"/>
  <c r="I21" i="20"/>
  <c r="H22" i="20"/>
  <c r="D22" i="20"/>
  <c r="E22" i="20" s="1"/>
  <c r="J21" i="20"/>
  <c r="Q23" i="17"/>
  <c r="P24" i="17"/>
  <c r="F29" i="17"/>
  <c r="I29" i="17"/>
  <c r="L29" i="17"/>
  <c r="C30" i="17"/>
  <c r="D25" i="17"/>
  <c r="J17" i="17"/>
  <c r="M24" i="16"/>
  <c r="N23" i="16"/>
  <c r="E24" i="16"/>
  <c r="G24" i="16" s="1"/>
  <c r="H24" i="16" s="1"/>
  <c r="I28" i="16"/>
  <c r="C29" i="16"/>
  <c r="F28" i="16"/>
  <c r="H17" i="16"/>
  <c r="J17" i="16" s="1"/>
  <c r="K17" i="16" s="1"/>
  <c r="K29" i="15"/>
  <c r="L28" i="15"/>
  <c r="F29" i="15"/>
  <c r="C30" i="15"/>
  <c r="G18" i="15"/>
  <c r="J22" i="13"/>
  <c r="D23" i="13"/>
  <c r="E23" i="13" s="1"/>
  <c r="H29" i="13"/>
  <c r="D17" i="12"/>
  <c r="E17" i="12" s="1"/>
  <c r="G17" i="12"/>
  <c r="E17" i="10"/>
  <c r="G17" i="10" s="1"/>
  <c r="H17" i="10"/>
  <c r="J17" i="10" s="1"/>
  <c r="K17" i="10" s="1"/>
  <c r="D18" i="10" s="1"/>
  <c r="E18" i="10" s="1"/>
  <c r="D19" i="8"/>
  <c r="E19" i="8" s="1"/>
  <c r="J17" i="4"/>
  <c r="K17" i="4" s="1"/>
  <c r="P23" i="4"/>
  <c r="Q22" i="4"/>
  <c r="F24" i="4"/>
  <c r="C25" i="4"/>
  <c r="I25" i="4" s="1"/>
  <c r="E18" i="3"/>
  <c r="G18" i="3" s="1"/>
  <c r="H18" i="3" s="1"/>
  <c r="M18" i="2"/>
  <c r="E18" i="2"/>
  <c r="G18" i="2" s="1"/>
  <c r="H18" i="2" s="1"/>
  <c r="M23" i="3"/>
  <c r="N22" i="3"/>
  <c r="C22" i="3"/>
  <c r="F22" i="3" s="1"/>
  <c r="K23" i="2"/>
  <c r="L22" i="2"/>
  <c r="C23" i="2"/>
  <c r="H22" i="1"/>
  <c r="I22" i="1" s="1"/>
  <c r="C31" i="1"/>
  <c r="E24" i="1"/>
  <c r="D25" i="1" s="1"/>
  <c r="E17" i="26" l="1"/>
  <c r="G17" i="26" s="1"/>
  <c r="H17" i="26" s="1"/>
  <c r="J17" i="26" s="1"/>
  <c r="R17" i="26"/>
  <c r="K17" i="26"/>
  <c r="M17" i="26" s="1"/>
  <c r="N17" i="26" s="1"/>
  <c r="I22" i="26"/>
  <c r="L22" i="26"/>
  <c r="F22" i="26"/>
  <c r="C23" i="26"/>
  <c r="P23" i="26"/>
  <c r="E18" i="24"/>
  <c r="G18" i="24"/>
  <c r="H18" i="24" s="1"/>
  <c r="J18" i="24" s="1"/>
  <c r="O18" i="24"/>
  <c r="F23" i="24"/>
  <c r="I23" i="24"/>
  <c r="C24" i="24"/>
  <c r="M23" i="24"/>
  <c r="H19" i="21"/>
  <c r="D20" i="21" s="1"/>
  <c r="C25" i="21"/>
  <c r="F24" i="21"/>
  <c r="K23" i="21"/>
  <c r="I22" i="20"/>
  <c r="J22" i="20" s="1"/>
  <c r="H23" i="20"/>
  <c r="D23" i="20"/>
  <c r="E23" i="20" s="1"/>
  <c r="P25" i="17"/>
  <c r="Q24" i="17"/>
  <c r="I30" i="17"/>
  <c r="C31" i="17"/>
  <c r="F30" i="17"/>
  <c r="L30" i="17"/>
  <c r="E25" i="17"/>
  <c r="K17" i="17"/>
  <c r="M17" i="17" s="1"/>
  <c r="M25" i="16"/>
  <c r="N24" i="16"/>
  <c r="J24" i="16"/>
  <c r="K24" i="16" s="1"/>
  <c r="D25" i="16" s="1"/>
  <c r="F29" i="16"/>
  <c r="C30" i="16"/>
  <c r="I29" i="16"/>
  <c r="H18" i="15"/>
  <c r="D19" i="15" s="1"/>
  <c r="D18" i="16"/>
  <c r="E18" i="16" s="1"/>
  <c r="G18" i="16" s="1"/>
  <c r="L29" i="15"/>
  <c r="K30" i="15"/>
  <c r="F30" i="15"/>
  <c r="C31" i="15"/>
  <c r="D24" i="13"/>
  <c r="E24" i="13" s="1"/>
  <c r="J23" i="13"/>
  <c r="H30" i="13"/>
  <c r="H17" i="12"/>
  <c r="J17" i="12" s="1"/>
  <c r="K17" i="12" s="1"/>
  <c r="G19" i="8"/>
  <c r="M17" i="4"/>
  <c r="N17" i="4" s="1"/>
  <c r="D18" i="4" s="1"/>
  <c r="F25" i="4"/>
  <c r="C26" i="4"/>
  <c r="I26" i="4" s="1"/>
  <c r="P24" i="4"/>
  <c r="Q23" i="4"/>
  <c r="J18" i="3"/>
  <c r="K18" i="3" s="1"/>
  <c r="D19" i="3" s="1"/>
  <c r="D19" i="2"/>
  <c r="C23" i="3"/>
  <c r="F23" i="3" s="1"/>
  <c r="M24" i="3"/>
  <c r="N23" i="3"/>
  <c r="E19" i="2"/>
  <c r="M19" i="2"/>
  <c r="L23" i="2"/>
  <c r="K24" i="2"/>
  <c r="C24" i="2"/>
  <c r="H23" i="1"/>
  <c r="I23" i="1" s="1"/>
  <c r="C32" i="1"/>
  <c r="E25" i="1"/>
  <c r="D26" i="1" s="1"/>
  <c r="D18" i="26" l="1"/>
  <c r="E18" i="26" s="1"/>
  <c r="G18" i="26" s="1"/>
  <c r="H18" i="26" s="1"/>
  <c r="R18" i="26"/>
  <c r="P24" i="26"/>
  <c r="I23" i="26"/>
  <c r="L23" i="26"/>
  <c r="F23" i="26"/>
  <c r="C24" i="26"/>
  <c r="K18" i="24"/>
  <c r="D19" i="24" s="1"/>
  <c r="M24" i="24"/>
  <c r="I24" i="24"/>
  <c r="C25" i="24"/>
  <c r="F24" i="24"/>
  <c r="E20" i="21"/>
  <c r="M20" i="21"/>
  <c r="G20" i="21"/>
  <c r="K24" i="21"/>
  <c r="C26" i="21"/>
  <c r="F25" i="21"/>
  <c r="I23" i="20"/>
  <c r="H24" i="20"/>
  <c r="D24" i="20"/>
  <c r="E24" i="20" s="1"/>
  <c r="J23" i="20"/>
  <c r="Q25" i="17"/>
  <c r="P26" i="17"/>
  <c r="G25" i="17"/>
  <c r="H25" i="17" s="1"/>
  <c r="J25" i="17" s="1"/>
  <c r="K25" i="17" s="1"/>
  <c r="M25" i="17" s="1"/>
  <c r="N25" i="17" s="1"/>
  <c r="L31" i="17"/>
  <c r="C32" i="17"/>
  <c r="I31" i="17"/>
  <c r="F31" i="17"/>
  <c r="N17" i="17"/>
  <c r="D18" i="17" s="1"/>
  <c r="M26" i="16"/>
  <c r="N25" i="16"/>
  <c r="E25" i="16"/>
  <c r="J25" i="16" s="1"/>
  <c r="K25" i="16" s="1"/>
  <c r="G25" i="16"/>
  <c r="H25" i="16" s="1"/>
  <c r="D26" i="16" s="1"/>
  <c r="I30" i="16"/>
  <c r="C31" i="16"/>
  <c r="F30" i="16"/>
  <c r="H18" i="16"/>
  <c r="J18" i="16" s="1"/>
  <c r="K18" i="16" s="1"/>
  <c r="L30" i="15"/>
  <c r="K31" i="15"/>
  <c r="F31" i="15"/>
  <c r="C32" i="15"/>
  <c r="E19" i="15"/>
  <c r="G19" i="15" s="1"/>
  <c r="D25" i="13"/>
  <c r="E25" i="13" s="1"/>
  <c r="J24" i="13"/>
  <c r="H31" i="13"/>
  <c r="M17" i="12"/>
  <c r="N17" i="12" s="1"/>
  <c r="D18" i="12"/>
  <c r="E18" i="12" s="1"/>
  <c r="G18" i="10"/>
  <c r="H18" i="10" s="1"/>
  <c r="J18" i="10"/>
  <c r="H19" i="8"/>
  <c r="D20" i="8" s="1"/>
  <c r="R18" i="4"/>
  <c r="E18" i="4"/>
  <c r="C27" i="4"/>
  <c r="I27" i="4" s="1"/>
  <c r="F26" i="4"/>
  <c r="P25" i="4"/>
  <c r="Q24" i="4"/>
  <c r="O19" i="3"/>
  <c r="E19" i="3"/>
  <c r="G19" i="3" s="1"/>
  <c r="H19" i="3" s="1"/>
  <c r="J19" i="3"/>
  <c r="K19" i="3" s="1"/>
  <c r="D20" i="3"/>
  <c r="G19" i="2"/>
  <c r="H19" i="2" s="1"/>
  <c r="D20" i="2" s="1"/>
  <c r="C24" i="3"/>
  <c r="F24" i="3" s="1"/>
  <c r="M25" i="3"/>
  <c r="N24" i="3"/>
  <c r="C25" i="2"/>
  <c r="L24" i="2"/>
  <c r="K25" i="2"/>
  <c r="H24" i="1"/>
  <c r="I24" i="1" s="1"/>
  <c r="C33" i="1"/>
  <c r="E26" i="1"/>
  <c r="D27" i="1" s="1"/>
  <c r="J18" i="26" l="1"/>
  <c r="I24" i="26"/>
  <c r="L24" i="26"/>
  <c r="F24" i="26"/>
  <c r="C25" i="26"/>
  <c r="P25" i="26"/>
  <c r="E19" i="24"/>
  <c r="G19" i="24"/>
  <c r="H19" i="24" s="1"/>
  <c r="J19" i="24" s="1"/>
  <c r="K19" i="24" s="1"/>
  <c r="D20" i="24" s="1"/>
  <c r="O19" i="24"/>
  <c r="C26" i="24"/>
  <c r="I25" i="24"/>
  <c r="F25" i="24"/>
  <c r="M25" i="24"/>
  <c r="H20" i="21"/>
  <c r="D21" i="21" s="1"/>
  <c r="K25" i="21"/>
  <c r="C27" i="21"/>
  <c r="F26" i="21"/>
  <c r="I24" i="20"/>
  <c r="H25" i="20"/>
  <c r="D25" i="20"/>
  <c r="E25" i="20" s="1"/>
  <c r="J24" i="20"/>
  <c r="Q26" i="17"/>
  <c r="P27" i="17"/>
  <c r="L32" i="17"/>
  <c r="C33" i="17"/>
  <c r="I32" i="17"/>
  <c r="F32" i="17"/>
  <c r="D26" i="17"/>
  <c r="E18" i="17"/>
  <c r="G18" i="17"/>
  <c r="H18" i="17" s="1"/>
  <c r="J18" i="17"/>
  <c r="N26" i="16"/>
  <c r="M27" i="16"/>
  <c r="E26" i="16"/>
  <c r="G26" i="16" s="1"/>
  <c r="H26" i="16" s="1"/>
  <c r="F31" i="16"/>
  <c r="C32" i="16"/>
  <c r="I31" i="16"/>
  <c r="H19" i="15"/>
  <c r="D20" i="15" s="1"/>
  <c r="D19" i="16"/>
  <c r="E19" i="16" s="1"/>
  <c r="G19" i="16" s="1"/>
  <c r="H19" i="16" s="1"/>
  <c r="K32" i="15"/>
  <c r="L31" i="15"/>
  <c r="F32" i="15"/>
  <c r="C33" i="15"/>
  <c r="D26" i="13"/>
  <c r="E26" i="13" s="1"/>
  <c r="J25" i="13"/>
  <c r="H32" i="13"/>
  <c r="G18" i="12"/>
  <c r="H18" i="12"/>
  <c r="J18" i="12" s="1"/>
  <c r="K18" i="10"/>
  <c r="D19" i="10" s="1"/>
  <c r="E19" i="10" s="1"/>
  <c r="E20" i="8"/>
  <c r="G20" i="8"/>
  <c r="H20" i="8" s="1"/>
  <c r="G18" i="4"/>
  <c r="H18" i="4" s="1"/>
  <c r="J18" i="4" s="1"/>
  <c r="K18" i="4" s="1"/>
  <c r="M18" i="4" s="1"/>
  <c r="N18" i="4" s="1"/>
  <c r="C28" i="4"/>
  <c r="I28" i="4" s="1"/>
  <c r="F27" i="4"/>
  <c r="P26" i="4"/>
  <c r="Q25" i="4"/>
  <c r="E20" i="3"/>
  <c r="G20" i="3" s="1"/>
  <c r="H20" i="3" s="1"/>
  <c r="O20" i="3"/>
  <c r="M20" i="2"/>
  <c r="E20" i="2"/>
  <c r="G20" i="2" s="1"/>
  <c r="H20" i="2" s="1"/>
  <c r="M26" i="3"/>
  <c r="N25" i="3"/>
  <c r="C25" i="3"/>
  <c r="F25" i="3" s="1"/>
  <c r="K26" i="2"/>
  <c r="L25" i="2"/>
  <c r="C26" i="2"/>
  <c r="H25" i="1"/>
  <c r="I25" i="1" s="1"/>
  <c r="E27" i="1"/>
  <c r="D28" i="1" s="1"/>
  <c r="E28" i="1" s="1"/>
  <c r="D29" i="1" s="1"/>
  <c r="C34" i="1"/>
  <c r="C35" i="1" s="1"/>
  <c r="K18" i="26" l="1"/>
  <c r="M18" i="26" s="1"/>
  <c r="N18" i="26" s="1"/>
  <c r="I25" i="26"/>
  <c r="L25" i="26"/>
  <c r="F25" i="26"/>
  <c r="C26" i="26"/>
  <c r="P26" i="26"/>
  <c r="E20" i="24"/>
  <c r="G20" i="24"/>
  <c r="H20" i="24" s="1"/>
  <c r="O20" i="24"/>
  <c r="J20" i="24"/>
  <c r="K20" i="24" s="1"/>
  <c r="D21" i="24" s="1"/>
  <c r="E21" i="24" s="1"/>
  <c r="M26" i="24"/>
  <c r="F26" i="24"/>
  <c r="I26" i="24"/>
  <c r="C27" i="24"/>
  <c r="E21" i="21"/>
  <c r="M21" i="21"/>
  <c r="G21" i="21"/>
  <c r="F27" i="21"/>
  <c r="C28" i="21"/>
  <c r="K26" i="21"/>
  <c r="I25" i="20"/>
  <c r="H26" i="20"/>
  <c r="D26" i="20"/>
  <c r="E26" i="20" s="1"/>
  <c r="J25" i="20"/>
  <c r="P28" i="17"/>
  <c r="Q27" i="17"/>
  <c r="F33" i="17"/>
  <c r="L33" i="17"/>
  <c r="I33" i="17"/>
  <c r="E26" i="17"/>
  <c r="K18" i="17"/>
  <c r="M18" i="17" s="1"/>
  <c r="N18" i="17" s="1"/>
  <c r="N27" i="16"/>
  <c r="M28" i="16"/>
  <c r="J26" i="16"/>
  <c r="K26" i="16" s="1"/>
  <c r="D27" i="16" s="1"/>
  <c r="I32" i="16"/>
  <c r="C33" i="16"/>
  <c r="F32" i="16"/>
  <c r="J19" i="16"/>
  <c r="K19" i="16" s="1"/>
  <c r="D20" i="16"/>
  <c r="E20" i="16" s="1"/>
  <c r="K33" i="15"/>
  <c r="L32" i="15"/>
  <c r="F33" i="15"/>
  <c r="C34" i="15"/>
  <c r="E20" i="15"/>
  <c r="D27" i="13"/>
  <c r="E27" i="13" s="1"/>
  <c r="J26" i="13"/>
  <c r="H33" i="13"/>
  <c r="K18" i="12"/>
  <c r="M18" i="12" s="1"/>
  <c r="G19" i="10"/>
  <c r="H19" i="10" s="1"/>
  <c r="D19" i="4"/>
  <c r="E19" i="4"/>
  <c r="G19" i="4" s="1"/>
  <c r="H19" i="4" s="1"/>
  <c r="J19" i="4" s="1"/>
  <c r="K19" i="4" s="1"/>
  <c r="R19" i="4"/>
  <c r="P27" i="4"/>
  <c r="Q26" i="4"/>
  <c r="F28" i="4"/>
  <c r="C29" i="4"/>
  <c r="I29" i="4" s="1"/>
  <c r="J20" i="3"/>
  <c r="K20" i="3" s="1"/>
  <c r="D21" i="3" s="1"/>
  <c r="O21" i="3" s="1"/>
  <c r="D21" i="2"/>
  <c r="M27" i="3"/>
  <c r="N26" i="3"/>
  <c r="C26" i="3"/>
  <c r="F26" i="3" s="1"/>
  <c r="M21" i="2"/>
  <c r="E21" i="2"/>
  <c r="C27" i="2"/>
  <c r="K27" i="2"/>
  <c r="L26" i="2"/>
  <c r="H26" i="1"/>
  <c r="I26" i="1" s="1"/>
  <c r="E29" i="1"/>
  <c r="D30" i="1" s="1"/>
  <c r="D19" i="26" l="1"/>
  <c r="E19" i="26" s="1"/>
  <c r="P27" i="26"/>
  <c r="G19" i="26"/>
  <c r="R19" i="26"/>
  <c r="I26" i="26"/>
  <c r="L26" i="26"/>
  <c r="F26" i="26"/>
  <c r="C27" i="26"/>
  <c r="G21" i="24"/>
  <c r="H21" i="24" s="1"/>
  <c r="O21" i="24"/>
  <c r="M27" i="24"/>
  <c r="F27" i="24"/>
  <c r="C28" i="24"/>
  <c r="I27" i="24"/>
  <c r="H21" i="21"/>
  <c r="D22" i="21" s="1"/>
  <c r="C29" i="21"/>
  <c r="F28" i="21"/>
  <c r="K27" i="21"/>
  <c r="I26" i="20"/>
  <c r="J26" i="20" s="1"/>
  <c r="H27" i="20"/>
  <c r="D27" i="20"/>
  <c r="E27" i="20" s="1"/>
  <c r="P29" i="17"/>
  <c r="Q28" i="17"/>
  <c r="G26" i="17"/>
  <c r="H26" i="17" s="1"/>
  <c r="J26" i="17" s="1"/>
  <c r="K26" i="17" s="1"/>
  <c r="M26" i="17" s="1"/>
  <c r="N26" i="17" s="1"/>
  <c r="D19" i="17"/>
  <c r="E19" i="17" s="1"/>
  <c r="G19" i="17"/>
  <c r="M29" i="16"/>
  <c r="N28" i="16"/>
  <c r="E27" i="16"/>
  <c r="F33" i="16"/>
  <c r="I33" i="16"/>
  <c r="C34" i="16"/>
  <c r="G20" i="15"/>
  <c r="L33" i="15"/>
  <c r="K34" i="15"/>
  <c r="C35" i="15"/>
  <c r="F34" i="15"/>
  <c r="D28" i="13"/>
  <c r="E28" i="13" s="1"/>
  <c r="J27" i="13"/>
  <c r="H34" i="13"/>
  <c r="N18" i="12"/>
  <c r="D19" i="12" s="1"/>
  <c r="J19" i="10"/>
  <c r="K19" i="10" s="1"/>
  <c r="D20" i="10" s="1"/>
  <c r="M19" i="4"/>
  <c r="N19" i="4" s="1"/>
  <c r="D20" i="4" s="1"/>
  <c r="F29" i="4"/>
  <c r="C30" i="4"/>
  <c r="I30" i="4" s="1"/>
  <c r="Q27" i="4"/>
  <c r="P28" i="4"/>
  <c r="E21" i="3"/>
  <c r="G21" i="3" s="1"/>
  <c r="H21" i="3" s="1"/>
  <c r="G21" i="2"/>
  <c r="H21" i="2" s="1"/>
  <c r="M28" i="3"/>
  <c r="N27" i="3"/>
  <c r="C27" i="3"/>
  <c r="F27" i="3" s="1"/>
  <c r="D22" i="2"/>
  <c r="L27" i="2"/>
  <c r="K28" i="2"/>
  <c r="C28" i="2"/>
  <c r="H27" i="1"/>
  <c r="I27" i="1" s="1"/>
  <c r="E30" i="1"/>
  <c r="D31" i="1" s="1"/>
  <c r="E31" i="1" s="1"/>
  <c r="D32" i="1" s="1"/>
  <c r="H19" i="26" l="1"/>
  <c r="J19" i="26" s="1"/>
  <c r="P28" i="26"/>
  <c r="I27" i="26"/>
  <c r="L27" i="26"/>
  <c r="F27" i="26"/>
  <c r="C28" i="26"/>
  <c r="M28" i="24"/>
  <c r="J21" i="24"/>
  <c r="I28" i="24"/>
  <c r="C29" i="24"/>
  <c r="F28" i="24"/>
  <c r="E22" i="21"/>
  <c r="G22" i="21"/>
  <c r="M22" i="21"/>
  <c r="K28" i="21"/>
  <c r="C30" i="21"/>
  <c r="F29" i="21"/>
  <c r="I27" i="20"/>
  <c r="H28" i="20"/>
  <c r="D28" i="20"/>
  <c r="E28" i="20" s="1"/>
  <c r="J27" i="20"/>
  <c r="P30" i="17"/>
  <c r="Q29" i="17"/>
  <c r="D27" i="17"/>
  <c r="H19" i="17"/>
  <c r="J19" i="17" s="1"/>
  <c r="M30" i="16"/>
  <c r="N29" i="16"/>
  <c r="I34" i="16"/>
  <c r="C35" i="16"/>
  <c r="F34" i="16"/>
  <c r="G27" i="16"/>
  <c r="H27" i="16" s="1"/>
  <c r="J27" i="16" s="1"/>
  <c r="K27" i="16" s="1"/>
  <c r="D28" i="16" s="1"/>
  <c r="H20" i="15"/>
  <c r="D21" i="15" s="1"/>
  <c r="E21" i="15" s="1"/>
  <c r="G21" i="15" s="1"/>
  <c r="G20" i="16"/>
  <c r="L34" i="15"/>
  <c r="K35" i="15"/>
  <c r="L35" i="15" s="1"/>
  <c r="F35" i="15"/>
  <c r="D29" i="13"/>
  <c r="E29" i="13" s="1"/>
  <c r="J28" i="13"/>
  <c r="H35" i="13"/>
  <c r="E19" i="12"/>
  <c r="G19" i="12" s="1"/>
  <c r="H19" i="12" s="1"/>
  <c r="J19" i="12" s="1"/>
  <c r="E20" i="10"/>
  <c r="G20" i="10" s="1"/>
  <c r="H20" i="10" s="1"/>
  <c r="E20" i="4"/>
  <c r="G20" i="4" s="1"/>
  <c r="H20" i="4" s="1"/>
  <c r="J20" i="4" s="1"/>
  <c r="K20" i="4" s="1"/>
  <c r="M20" i="4" s="1"/>
  <c r="N20" i="4" s="1"/>
  <c r="R20" i="4"/>
  <c r="C31" i="4"/>
  <c r="I31" i="4" s="1"/>
  <c r="F30" i="4"/>
  <c r="P29" i="4"/>
  <c r="Q28" i="4"/>
  <c r="J21" i="3"/>
  <c r="K21" i="3" s="1"/>
  <c r="D22" i="3" s="1"/>
  <c r="M29" i="3"/>
  <c r="N28" i="3"/>
  <c r="C28" i="3"/>
  <c r="F28" i="3" s="1"/>
  <c r="M22" i="2"/>
  <c r="E22" i="2"/>
  <c r="L28" i="2"/>
  <c r="K29" i="2"/>
  <c r="C29" i="2"/>
  <c r="H28" i="1"/>
  <c r="I28" i="1" s="1"/>
  <c r="E32" i="1"/>
  <c r="D33" i="1" s="1"/>
  <c r="E33" i="1" s="1"/>
  <c r="D34" i="1" s="1"/>
  <c r="K19" i="26" l="1"/>
  <c r="M19" i="26" s="1"/>
  <c r="I28" i="26"/>
  <c r="L28" i="26"/>
  <c r="F28" i="26"/>
  <c r="C29" i="26"/>
  <c r="P29" i="26"/>
  <c r="K21" i="24"/>
  <c r="D22" i="24" s="1"/>
  <c r="M29" i="24"/>
  <c r="C30" i="24"/>
  <c r="F29" i="24"/>
  <c r="I29" i="24"/>
  <c r="H22" i="21"/>
  <c r="D23" i="21" s="1"/>
  <c r="C31" i="21"/>
  <c r="F30" i="21"/>
  <c r="K29" i="21"/>
  <c r="I28" i="20"/>
  <c r="H29" i="20"/>
  <c r="D29" i="20"/>
  <c r="E29" i="20" s="1"/>
  <c r="J28" i="20"/>
  <c r="Q30" i="17"/>
  <c r="P31" i="17"/>
  <c r="E27" i="17"/>
  <c r="J27" i="17"/>
  <c r="K27" i="17" s="1"/>
  <c r="M27" i="17" s="1"/>
  <c r="N27" i="17" s="1"/>
  <c r="G27" i="17"/>
  <c r="H27" i="17" s="1"/>
  <c r="K19" i="17"/>
  <c r="M19" i="17" s="1"/>
  <c r="N19" i="17" s="1"/>
  <c r="N30" i="16"/>
  <c r="M31" i="16"/>
  <c r="E28" i="16"/>
  <c r="G28" i="16"/>
  <c r="H28" i="16" s="1"/>
  <c r="J28" i="16" s="1"/>
  <c r="K28" i="16" s="1"/>
  <c r="F35" i="16"/>
  <c r="I35" i="16"/>
  <c r="H21" i="15"/>
  <c r="D22" i="15" s="1"/>
  <c r="E22" i="15" s="1"/>
  <c r="G22" i="15" s="1"/>
  <c r="H20" i="16"/>
  <c r="J20" i="16" s="1"/>
  <c r="K20" i="16" s="1"/>
  <c r="D30" i="13"/>
  <c r="E30" i="13" s="1"/>
  <c r="J29" i="13"/>
  <c r="K19" i="12"/>
  <c r="M19" i="12" s="1"/>
  <c r="J20" i="10"/>
  <c r="K20" i="10" s="1"/>
  <c r="D21" i="4"/>
  <c r="P30" i="4"/>
  <c r="Q29" i="4"/>
  <c r="C32" i="4"/>
  <c r="I32" i="4" s="1"/>
  <c r="F31" i="4"/>
  <c r="E22" i="3"/>
  <c r="G22" i="3" s="1"/>
  <c r="H22" i="3" s="1"/>
  <c r="O22" i="3"/>
  <c r="J22" i="3"/>
  <c r="K22" i="3" s="1"/>
  <c r="D23" i="3" s="1"/>
  <c r="G22" i="2"/>
  <c r="H22" i="2" s="1"/>
  <c r="D23" i="2" s="1"/>
  <c r="C29" i="3"/>
  <c r="F29" i="3" s="1"/>
  <c r="M30" i="3"/>
  <c r="N29" i="3"/>
  <c r="C30" i="2"/>
  <c r="K30" i="2"/>
  <c r="L29" i="2"/>
  <c r="H29" i="1"/>
  <c r="I29" i="1" s="1"/>
  <c r="E34" i="1"/>
  <c r="D35" i="1" s="1"/>
  <c r="E35" i="1" s="1"/>
  <c r="N19" i="26" l="1"/>
  <c r="D20" i="26" s="1"/>
  <c r="I29" i="26"/>
  <c r="L29" i="26"/>
  <c r="F29" i="26"/>
  <c r="C30" i="26"/>
  <c r="P30" i="26"/>
  <c r="E22" i="24"/>
  <c r="G22" i="24"/>
  <c r="H22" i="24" s="1"/>
  <c r="O22" i="24"/>
  <c r="J22" i="24"/>
  <c r="M30" i="24"/>
  <c r="I30" i="24"/>
  <c r="F30" i="24"/>
  <c r="C31" i="24"/>
  <c r="E23" i="21"/>
  <c r="G23" i="21"/>
  <c r="M23" i="21"/>
  <c r="K30" i="21"/>
  <c r="C32" i="21"/>
  <c r="F31" i="21"/>
  <c r="I29" i="20"/>
  <c r="H30" i="20"/>
  <c r="D30" i="20"/>
  <c r="E30" i="20" s="1"/>
  <c r="J29" i="20"/>
  <c r="Q31" i="17"/>
  <c r="P32" i="17"/>
  <c r="D28" i="17"/>
  <c r="D20" i="17"/>
  <c r="N31" i="16"/>
  <c r="M32" i="16"/>
  <c r="D29" i="16"/>
  <c r="H22" i="15"/>
  <c r="D23" i="15" s="1"/>
  <c r="D31" i="13"/>
  <c r="E31" i="13" s="1"/>
  <c r="J30" i="13"/>
  <c r="N19" i="12"/>
  <c r="D20" i="12" s="1"/>
  <c r="E21" i="4"/>
  <c r="R21" i="4"/>
  <c r="F32" i="4"/>
  <c r="C33" i="4"/>
  <c r="I33" i="4" s="1"/>
  <c r="P31" i="4"/>
  <c r="Q30" i="4"/>
  <c r="E23" i="3"/>
  <c r="O23" i="3"/>
  <c r="G23" i="3"/>
  <c r="H23" i="3" s="1"/>
  <c r="M23" i="2"/>
  <c r="E23" i="2"/>
  <c r="D24" i="2" s="1"/>
  <c r="G23" i="2"/>
  <c r="H23" i="2" s="1"/>
  <c r="C30" i="3"/>
  <c r="F30" i="3" s="1"/>
  <c r="M31" i="3"/>
  <c r="N30" i="3"/>
  <c r="K31" i="2"/>
  <c r="L30" i="2"/>
  <c r="C31" i="2"/>
  <c r="H30" i="1"/>
  <c r="I30" i="1" s="1"/>
  <c r="R20" i="26" l="1"/>
  <c r="E20" i="26"/>
  <c r="G20" i="26" s="1"/>
  <c r="H20" i="26" s="1"/>
  <c r="J20" i="26" s="1"/>
  <c r="K20" i="26" s="1"/>
  <c r="M20" i="26" s="1"/>
  <c r="P31" i="26"/>
  <c r="I30" i="26"/>
  <c r="L30" i="26"/>
  <c r="F30" i="26"/>
  <c r="C31" i="26"/>
  <c r="K22" i="24"/>
  <c r="D23" i="24" s="1"/>
  <c r="F31" i="24"/>
  <c r="I31" i="24"/>
  <c r="C32" i="24"/>
  <c r="M31" i="24"/>
  <c r="H23" i="21"/>
  <c r="D24" i="21" s="1"/>
  <c r="C33" i="21"/>
  <c r="F32" i="21"/>
  <c r="K31" i="21"/>
  <c r="I30" i="20"/>
  <c r="J30" i="20" s="1"/>
  <c r="H31" i="20"/>
  <c r="D31" i="20"/>
  <c r="E31" i="20" s="1"/>
  <c r="P33" i="17"/>
  <c r="Q32" i="17"/>
  <c r="E28" i="17"/>
  <c r="G28" i="17" s="1"/>
  <c r="H28" i="17" s="1"/>
  <c r="J28" i="17" s="1"/>
  <c r="K28" i="17" s="1"/>
  <c r="M28" i="17" s="1"/>
  <c r="N28" i="17" s="1"/>
  <c r="E20" i="17"/>
  <c r="G20" i="17"/>
  <c r="H20" i="17" s="1"/>
  <c r="J20" i="17" s="1"/>
  <c r="M33" i="16"/>
  <c r="N32" i="16"/>
  <c r="E29" i="16"/>
  <c r="E23" i="15"/>
  <c r="G23" i="15" s="1"/>
  <c r="D32" i="13"/>
  <c r="E32" i="13" s="1"/>
  <c r="J31" i="13"/>
  <c r="E20" i="12"/>
  <c r="G20" i="12"/>
  <c r="H20" i="12"/>
  <c r="J20" i="12" s="1"/>
  <c r="G21" i="4"/>
  <c r="H21" i="4" s="1"/>
  <c r="J21" i="4" s="1"/>
  <c r="K21" i="4" s="1"/>
  <c r="M21" i="4" s="1"/>
  <c r="N21" i="4" s="1"/>
  <c r="F33" i="4"/>
  <c r="C34" i="4"/>
  <c r="I34" i="4" s="1"/>
  <c r="Q31" i="4"/>
  <c r="P32" i="4"/>
  <c r="J23" i="3"/>
  <c r="K23" i="3" s="1"/>
  <c r="D24" i="3" s="1"/>
  <c r="C31" i="3"/>
  <c r="F31" i="3" s="1"/>
  <c r="M32" i="3"/>
  <c r="N31" i="3"/>
  <c r="M24" i="2"/>
  <c r="E24" i="2"/>
  <c r="G24" i="2" s="1"/>
  <c r="H24" i="2" s="1"/>
  <c r="L31" i="2"/>
  <c r="K32" i="2"/>
  <c r="C32" i="2"/>
  <c r="H31" i="1"/>
  <c r="I31" i="1" s="1"/>
  <c r="N20" i="26" l="1"/>
  <c r="D21" i="26" s="1"/>
  <c r="I31" i="26"/>
  <c r="L31" i="26"/>
  <c r="F31" i="26"/>
  <c r="C32" i="26"/>
  <c r="P32" i="26"/>
  <c r="E23" i="24"/>
  <c r="G23" i="24"/>
  <c r="H23" i="24" s="1"/>
  <c r="O23" i="24"/>
  <c r="J23" i="24"/>
  <c r="I32" i="24"/>
  <c r="C33" i="24"/>
  <c r="F32" i="24"/>
  <c r="M32" i="24"/>
  <c r="E24" i="21"/>
  <c r="G24" i="21" s="1"/>
  <c r="M24" i="21"/>
  <c r="K32" i="21"/>
  <c r="F33" i="21"/>
  <c r="C34" i="21"/>
  <c r="I31" i="20"/>
  <c r="H32" i="20"/>
  <c r="D32" i="20"/>
  <c r="E32" i="20" s="1"/>
  <c r="J31" i="20"/>
  <c r="Q33" i="17"/>
  <c r="P34" i="17"/>
  <c r="D29" i="17"/>
  <c r="K20" i="17"/>
  <c r="M20" i="17" s="1"/>
  <c r="N20" i="17" s="1"/>
  <c r="M34" i="16"/>
  <c r="N33" i="16"/>
  <c r="G29" i="16"/>
  <c r="H29" i="16" s="1"/>
  <c r="J29" i="16" s="1"/>
  <c r="K29" i="16" s="1"/>
  <c r="H23" i="15"/>
  <c r="D24" i="15" s="1"/>
  <c r="E24" i="15" s="1"/>
  <c r="D33" i="13"/>
  <c r="E33" i="13" s="1"/>
  <c r="J32" i="13"/>
  <c r="K20" i="12"/>
  <c r="M20" i="12" s="1"/>
  <c r="N20" i="12" s="1"/>
  <c r="D22" i="4"/>
  <c r="E22" i="4"/>
  <c r="G22" i="4" s="1"/>
  <c r="H22" i="4" s="1"/>
  <c r="J22" i="4" s="1"/>
  <c r="K22" i="4" s="1"/>
  <c r="R22" i="4"/>
  <c r="P33" i="4"/>
  <c r="Q32" i="4"/>
  <c r="C35" i="4"/>
  <c r="I35" i="4" s="1"/>
  <c r="F34" i="4"/>
  <c r="E24" i="3"/>
  <c r="G24" i="3" s="1"/>
  <c r="H24" i="3" s="1"/>
  <c r="O24" i="3"/>
  <c r="J24" i="3"/>
  <c r="K24" i="3" s="1"/>
  <c r="D25" i="3" s="1"/>
  <c r="C32" i="3"/>
  <c r="F32" i="3" s="1"/>
  <c r="M33" i="3"/>
  <c r="N32" i="3"/>
  <c r="D25" i="2"/>
  <c r="L32" i="2"/>
  <c r="K33" i="2"/>
  <c r="C33" i="2"/>
  <c r="H32" i="1"/>
  <c r="I32" i="1" s="1"/>
  <c r="R21" i="26" l="1"/>
  <c r="E21" i="26"/>
  <c r="G21" i="26" s="1"/>
  <c r="H21" i="26" s="1"/>
  <c r="J21" i="26" s="1"/>
  <c r="K21" i="26" s="1"/>
  <c r="M21" i="26" s="1"/>
  <c r="N21" i="26" s="1"/>
  <c r="P33" i="26"/>
  <c r="I32" i="26"/>
  <c r="L32" i="26"/>
  <c r="F32" i="26"/>
  <c r="C33" i="26"/>
  <c r="K23" i="24"/>
  <c r="D24" i="24" s="1"/>
  <c r="M33" i="24"/>
  <c r="C34" i="24"/>
  <c r="F33" i="24"/>
  <c r="I33" i="24"/>
  <c r="H24" i="21"/>
  <c r="D25" i="21" s="1"/>
  <c r="C35" i="21"/>
  <c r="F35" i="21" s="1"/>
  <c r="F34" i="21"/>
  <c r="K33" i="21"/>
  <c r="I32" i="20"/>
  <c r="H33" i="20"/>
  <c r="D33" i="20"/>
  <c r="E33" i="20" s="1"/>
  <c r="J32" i="20"/>
  <c r="Q34" i="17"/>
  <c r="P35" i="17"/>
  <c r="Q35" i="17" s="1"/>
  <c r="E29" i="17"/>
  <c r="G29" i="17" s="1"/>
  <c r="H29" i="17" s="1"/>
  <c r="J29" i="17" s="1"/>
  <c r="K29" i="17" s="1"/>
  <c r="M29" i="17" s="1"/>
  <c r="N29" i="17" s="1"/>
  <c r="N34" i="16"/>
  <c r="M35" i="16"/>
  <c r="N35" i="16" s="1"/>
  <c r="D30" i="16"/>
  <c r="G24" i="15"/>
  <c r="D34" i="13"/>
  <c r="E34" i="13" s="1"/>
  <c r="J33" i="13"/>
  <c r="M22" i="4"/>
  <c r="N22" i="4" s="1"/>
  <c r="D23" i="4" s="1"/>
  <c r="F35" i="4"/>
  <c r="P34" i="4"/>
  <c r="Q33" i="4"/>
  <c r="O25" i="3"/>
  <c r="E25" i="3"/>
  <c r="G25" i="3" s="1"/>
  <c r="H25" i="3" s="1"/>
  <c r="M34" i="3"/>
  <c r="N33" i="3"/>
  <c r="C33" i="3"/>
  <c r="F33" i="3" s="1"/>
  <c r="M25" i="2"/>
  <c r="E25" i="2"/>
  <c r="K34" i="2"/>
  <c r="L33" i="2"/>
  <c r="C34" i="2"/>
  <c r="H33" i="1"/>
  <c r="I33" i="1" s="1"/>
  <c r="D22" i="26" l="1"/>
  <c r="I33" i="26"/>
  <c r="L33" i="26"/>
  <c r="F33" i="26"/>
  <c r="C34" i="26"/>
  <c r="P34" i="26"/>
  <c r="E24" i="24"/>
  <c r="G24" i="24"/>
  <c r="H24" i="24" s="1"/>
  <c r="J24" i="24" s="1"/>
  <c r="O24" i="24"/>
  <c r="M34" i="24"/>
  <c r="F34" i="24"/>
  <c r="I34" i="24"/>
  <c r="C35" i="24"/>
  <c r="E25" i="21"/>
  <c r="G25" i="21" s="1"/>
  <c r="M25" i="21"/>
  <c r="K34" i="21"/>
  <c r="I33" i="20"/>
  <c r="H34" i="20"/>
  <c r="D34" i="20"/>
  <c r="E34" i="20" s="1"/>
  <c r="J33" i="20"/>
  <c r="D30" i="17"/>
  <c r="E30" i="16"/>
  <c r="G30" i="16"/>
  <c r="H30" i="16" s="1"/>
  <c r="J30" i="16" s="1"/>
  <c r="K30" i="16" s="1"/>
  <c r="H24" i="15"/>
  <c r="D25" i="15" s="1"/>
  <c r="D35" i="13"/>
  <c r="E35" i="13" s="1"/>
  <c r="J34" i="13"/>
  <c r="E23" i="4"/>
  <c r="G23" i="4" s="1"/>
  <c r="H23" i="4" s="1"/>
  <c r="J23" i="4" s="1"/>
  <c r="R23" i="4"/>
  <c r="K23" i="4"/>
  <c r="M23" i="4" s="1"/>
  <c r="N23" i="4" s="1"/>
  <c r="P35" i="4"/>
  <c r="Q35" i="4" s="1"/>
  <c r="Q34" i="4"/>
  <c r="J25" i="3"/>
  <c r="K25" i="3" s="1"/>
  <c r="D26" i="3" s="1"/>
  <c r="G25" i="2"/>
  <c r="H25" i="2" s="1"/>
  <c r="M35" i="3"/>
  <c r="N35" i="3" s="1"/>
  <c r="N34" i="3"/>
  <c r="C34" i="3"/>
  <c r="F34" i="3" s="1"/>
  <c r="D26" i="2"/>
  <c r="K35" i="2"/>
  <c r="L35" i="2" s="1"/>
  <c r="L34" i="2"/>
  <c r="C35" i="2"/>
  <c r="H34" i="1"/>
  <c r="I34" i="1" s="1"/>
  <c r="E22" i="26" l="1"/>
  <c r="G22" i="26"/>
  <c r="H22" i="26" s="1"/>
  <c r="J22" i="26" s="1"/>
  <c r="R22" i="26"/>
  <c r="P35" i="26"/>
  <c r="I34" i="26"/>
  <c r="L34" i="26"/>
  <c r="F34" i="26"/>
  <c r="C35" i="26"/>
  <c r="K24" i="24"/>
  <c r="D25" i="24" s="1"/>
  <c r="M35" i="24"/>
  <c r="F35" i="24"/>
  <c r="I35" i="24"/>
  <c r="H25" i="21"/>
  <c r="D26" i="21" s="1"/>
  <c r="K35" i="21"/>
  <c r="I34" i="20"/>
  <c r="H35" i="20"/>
  <c r="I35" i="20" s="1"/>
  <c r="D35" i="20"/>
  <c r="E35" i="20" s="1"/>
  <c r="J34" i="20"/>
  <c r="E30" i="17"/>
  <c r="J30" i="17"/>
  <c r="K30" i="17" s="1"/>
  <c r="M30" i="17" s="1"/>
  <c r="N30" i="17" s="1"/>
  <c r="G30" i="17"/>
  <c r="H30" i="17" s="1"/>
  <c r="D31" i="16"/>
  <c r="E25" i="15"/>
  <c r="G25" i="15" s="1"/>
  <c r="J35" i="13"/>
  <c r="D24" i="4"/>
  <c r="E24" i="4"/>
  <c r="G24" i="4" s="1"/>
  <c r="H24" i="4" s="1"/>
  <c r="J24" i="4" s="1"/>
  <c r="R24" i="4"/>
  <c r="O26" i="3"/>
  <c r="E26" i="3"/>
  <c r="G26" i="3" s="1"/>
  <c r="H26" i="3" s="1"/>
  <c r="C35" i="3"/>
  <c r="F35" i="3" s="1"/>
  <c r="E26" i="2"/>
  <c r="M26" i="2"/>
  <c r="H35" i="1"/>
  <c r="I35" i="1" s="1"/>
  <c r="K22" i="26" l="1"/>
  <c r="M22" i="26" s="1"/>
  <c r="N22" i="26" s="1"/>
  <c r="I35" i="26"/>
  <c r="L35" i="26"/>
  <c r="F35" i="26"/>
  <c r="E25" i="24"/>
  <c r="G25" i="24"/>
  <c r="O25" i="24"/>
  <c r="H25" i="24"/>
  <c r="J25" i="24" s="1"/>
  <c r="K25" i="24" s="1"/>
  <c r="E26" i="21"/>
  <c r="G26" i="21"/>
  <c r="M26" i="21"/>
  <c r="J35" i="20"/>
  <c r="D31" i="17"/>
  <c r="E31" i="16"/>
  <c r="H25" i="15"/>
  <c r="D26" i="15" s="1"/>
  <c r="K24" i="4"/>
  <c r="J26" i="3"/>
  <c r="K26" i="3" s="1"/>
  <c r="D27" i="3" s="1"/>
  <c r="G26" i="2"/>
  <c r="H26" i="2" s="1"/>
  <c r="D27" i="2" s="1"/>
  <c r="D23" i="26" l="1"/>
  <c r="D26" i="24"/>
  <c r="E26" i="24" s="1"/>
  <c r="O26" i="24"/>
  <c r="H26" i="21"/>
  <c r="D27" i="21" s="1"/>
  <c r="E31" i="17"/>
  <c r="J31" i="17"/>
  <c r="K31" i="17" s="1"/>
  <c r="M31" i="17" s="1"/>
  <c r="N31" i="17" s="1"/>
  <c r="G31" i="17"/>
  <c r="H31" i="17" s="1"/>
  <c r="G31" i="16"/>
  <c r="H31" i="16" s="1"/>
  <c r="J31" i="16" s="1"/>
  <c r="K31" i="16" s="1"/>
  <c r="E26" i="15"/>
  <c r="G26" i="15" s="1"/>
  <c r="M24" i="4"/>
  <c r="N24" i="4" s="1"/>
  <c r="D25" i="4" s="1"/>
  <c r="O27" i="3"/>
  <c r="E27" i="3"/>
  <c r="G27" i="3" s="1"/>
  <c r="H27" i="3" s="1"/>
  <c r="E27" i="2"/>
  <c r="G27" i="2" s="1"/>
  <c r="H27" i="2" s="1"/>
  <c r="M27" i="2"/>
  <c r="E23" i="26" l="1"/>
  <c r="G23" i="26"/>
  <c r="H23" i="26" s="1"/>
  <c r="J23" i="26" s="1"/>
  <c r="R23" i="26"/>
  <c r="G26" i="24"/>
  <c r="H26" i="24" s="1"/>
  <c r="J26" i="24" s="1"/>
  <c r="E27" i="21"/>
  <c r="M27" i="21"/>
  <c r="G27" i="21"/>
  <c r="H27" i="21" s="1"/>
  <c r="D28" i="21"/>
  <c r="D32" i="17"/>
  <c r="D32" i="16"/>
  <c r="H26" i="15"/>
  <c r="D27" i="15" s="1"/>
  <c r="R25" i="4"/>
  <c r="E25" i="4"/>
  <c r="J27" i="3"/>
  <c r="K27" i="3" s="1"/>
  <c r="D28" i="3" s="1"/>
  <c r="D28" i="2"/>
  <c r="K23" i="26" l="1"/>
  <c r="M23" i="26" s="1"/>
  <c r="K26" i="24"/>
  <c r="D27" i="24" s="1"/>
  <c r="E28" i="21"/>
  <c r="M28" i="21"/>
  <c r="G28" i="21"/>
  <c r="H28" i="21" s="1"/>
  <c r="D29" i="21" s="1"/>
  <c r="E32" i="17"/>
  <c r="G32" i="17" s="1"/>
  <c r="H32" i="17" s="1"/>
  <c r="J32" i="17" s="1"/>
  <c r="K32" i="17" s="1"/>
  <c r="M32" i="17" s="1"/>
  <c r="N32" i="17" s="1"/>
  <c r="E32" i="16"/>
  <c r="G32" i="16"/>
  <c r="H32" i="16" s="1"/>
  <c r="J32" i="16" s="1"/>
  <c r="K32" i="16" s="1"/>
  <c r="D33" i="16" s="1"/>
  <c r="E27" i="15"/>
  <c r="G27" i="15" s="1"/>
  <c r="G25" i="4"/>
  <c r="H25" i="4" s="1"/>
  <c r="J25" i="4"/>
  <c r="K25" i="4" s="1"/>
  <c r="O28" i="3"/>
  <c r="E28" i="3"/>
  <c r="G28" i="3" s="1"/>
  <c r="H28" i="3" s="1"/>
  <c r="E28" i="2"/>
  <c r="M28" i="2"/>
  <c r="N23" i="26" l="1"/>
  <c r="D24" i="26" s="1"/>
  <c r="E27" i="24"/>
  <c r="O27" i="24"/>
  <c r="G27" i="24"/>
  <c r="E29" i="21"/>
  <c r="G29" i="21" s="1"/>
  <c r="M29" i="21"/>
  <c r="D33" i="17"/>
  <c r="E33" i="16"/>
  <c r="H27" i="15"/>
  <c r="D28" i="15" s="1"/>
  <c r="M25" i="4"/>
  <c r="N25" i="4" s="1"/>
  <c r="D26" i="4" s="1"/>
  <c r="J28" i="3"/>
  <c r="K28" i="3" s="1"/>
  <c r="D29" i="3" s="1"/>
  <c r="G28" i="2"/>
  <c r="H28" i="2" s="1"/>
  <c r="D29" i="2" s="1"/>
  <c r="R24" i="26" l="1"/>
  <c r="E24" i="26"/>
  <c r="G24" i="26" s="1"/>
  <c r="H24" i="26" s="1"/>
  <c r="J24" i="26" s="1"/>
  <c r="K24" i="26" s="1"/>
  <c r="M24" i="26" s="1"/>
  <c r="H27" i="24"/>
  <c r="J27" i="24" s="1"/>
  <c r="H29" i="21"/>
  <c r="D30" i="21" s="1"/>
  <c r="E33" i="17"/>
  <c r="G33" i="17" s="1"/>
  <c r="H33" i="17" s="1"/>
  <c r="J33" i="17" s="1"/>
  <c r="K33" i="17" s="1"/>
  <c r="M33" i="17" s="1"/>
  <c r="N33" i="17" s="1"/>
  <c r="G33" i="16"/>
  <c r="H33" i="16" s="1"/>
  <c r="J33" i="16" s="1"/>
  <c r="K33" i="16" s="1"/>
  <c r="E28" i="15"/>
  <c r="G28" i="15" s="1"/>
  <c r="R26" i="4"/>
  <c r="E26" i="4"/>
  <c r="G26" i="4"/>
  <c r="H26" i="4" s="1"/>
  <c r="J26" i="4" s="1"/>
  <c r="O29" i="3"/>
  <c r="E29" i="3"/>
  <c r="M29" i="2"/>
  <c r="E29" i="2"/>
  <c r="G29" i="2" s="1"/>
  <c r="H29" i="2" s="1"/>
  <c r="N24" i="26" l="1"/>
  <c r="D25" i="26" s="1"/>
  <c r="K27" i="24"/>
  <c r="D28" i="24" s="1"/>
  <c r="E30" i="21"/>
  <c r="G30" i="21"/>
  <c r="M30" i="21"/>
  <c r="D34" i="16"/>
  <c r="H28" i="15"/>
  <c r="D29" i="15" s="1"/>
  <c r="K26" i="4"/>
  <c r="G29" i="3"/>
  <c r="H29" i="3" s="1"/>
  <c r="D30" i="2"/>
  <c r="E25" i="26" l="1"/>
  <c r="G25" i="26" s="1"/>
  <c r="H25" i="26" s="1"/>
  <c r="R25" i="26"/>
  <c r="J25" i="26"/>
  <c r="E28" i="24"/>
  <c r="O28" i="24"/>
  <c r="G28" i="24"/>
  <c r="H28" i="24"/>
  <c r="J28" i="24" s="1"/>
  <c r="K28" i="24" s="1"/>
  <c r="H30" i="21"/>
  <c r="D31" i="21" s="1"/>
  <c r="E34" i="16"/>
  <c r="G34" i="16" s="1"/>
  <c r="H34" i="16" s="1"/>
  <c r="E29" i="15"/>
  <c r="G29" i="15" s="1"/>
  <c r="M26" i="4"/>
  <c r="N26" i="4" s="1"/>
  <c r="D27" i="4" s="1"/>
  <c r="J29" i="3"/>
  <c r="K29" i="3" s="1"/>
  <c r="D30" i="3" s="1"/>
  <c r="E30" i="2"/>
  <c r="M30" i="2"/>
  <c r="K25" i="26" l="1"/>
  <c r="D29" i="24"/>
  <c r="E29" i="24" s="1"/>
  <c r="O29" i="24"/>
  <c r="E31" i="21"/>
  <c r="M31" i="21"/>
  <c r="G31" i="21"/>
  <c r="J34" i="16"/>
  <c r="K34" i="16" s="1"/>
  <c r="D35" i="16" s="1"/>
  <c r="H29" i="15"/>
  <c r="D30" i="15" s="1"/>
  <c r="R27" i="4"/>
  <c r="E27" i="4"/>
  <c r="E30" i="3"/>
  <c r="G30" i="3" s="1"/>
  <c r="H30" i="3" s="1"/>
  <c r="O30" i="3"/>
  <c r="G30" i="2"/>
  <c r="H30" i="2" s="1"/>
  <c r="D31" i="2"/>
  <c r="M25" i="26" l="1"/>
  <c r="G29" i="24"/>
  <c r="H29" i="24" s="1"/>
  <c r="J29" i="24" s="1"/>
  <c r="H31" i="21"/>
  <c r="D32" i="21" s="1"/>
  <c r="E35" i="16"/>
  <c r="E30" i="15"/>
  <c r="G30" i="15" s="1"/>
  <c r="G27" i="4"/>
  <c r="H27" i="4" s="1"/>
  <c r="J30" i="3"/>
  <c r="K30" i="3" s="1"/>
  <c r="D31" i="3" s="1"/>
  <c r="E31" i="2"/>
  <c r="M31" i="2"/>
  <c r="N25" i="26" l="1"/>
  <c r="D26" i="26" s="1"/>
  <c r="K29" i="24"/>
  <c r="D30" i="24" s="1"/>
  <c r="E32" i="21"/>
  <c r="M32" i="21"/>
  <c r="G32" i="21"/>
  <c r="G35" i="16"/>
  <c r="H35" i="16" s="1"/>
  <c r="J35" i="16" s="1"/>
  <c r="K35" i="16" s="1"/>
  <c r="H30" i="15"/>
  <c r="D31" i="15" s="1"/>
  <c r="J27" i="4"/>
  <c r="K27" i="4" s="1"/>
  <c r="E31" i="3"/>
  <c r="G31" i="3" s="1"/>
  <c r="H31" i="3" s="1"/>
  <c r="O31" i="3"/>
  <c r="J31" i="3"/>
  <c r="K31" i="3" s="1"/>
  <c r="D32" i="3" s="1"/>
  <c r="G31" i="2"/>
  <c r="H31" i="2" s="1"/>
  <c r="D32" i="2"/>
  <c r="E26" i="26" l="1"/>
  <c r="G26" i="26" s="1"/>
  <c r="H26" i="26" s="1"/>
  <c r="J26" i="26" s="1"/>
  <c r="K26" i="26" s="1"/>
  <c r="M26" i="26" s="1"/>
  <c r="R26" i="26"/>
  <c r="E30" i="24"/>
  <c r="O30" i="24"/>
  <c r="G30" i="24"/>
  <c r="H30" i="24" s="1"/>
  <c r="J30" i="24"/>
  <c r="H32" i="21"/>
  <c r="D33" i="21" s="1"/>
  <c r="E31" i="15"/>
  <c r="G31" i="15" s="1"/>
  <c r="M27" i="4"/>
  <c r="N27" i="4" s="1"/>
  <c r="D28" i="4" s="1"/>
  <c r="O32" i="3"/>
  <c r="E32" i="3"/>
  <c r="G32" i="3" s="1"/>
  <c r="H32" i="3" s="1"/>
  <c r="M32" i="2"/>
  <c r="E32" i="2"/>
  <c r="N26" i="26" l="1"/>
  <c r="D27" i="26" s="1"/>
  <c r="K30" i="24"/>
  <c r="D31" i="24" s="1"/>
  <c r="E33" i="21"/>
  <c r="G33" i="21"/>
  <c r="H33" i="21" s="1"/>
  <c r="D34" i="21" s="1"/>
  <c r="M33" i="21"/>
  <c r="H31" i="15"/>
  <c r="D32" i="15" s="1"/>
  <c r="R28" i="4"/>
  <c r="E28" i="4"/>
  <c r="G28" i="4" s="1"/>
  <c r="H28" i="4" s="1"/>
  <c r="J28" i="4" s="1"/>
  <c r="K28" i="4" s="1"/>
  <c r="M28" i="4" s="1"/>
  <c r="N28" i="4" s="1"/>
  <c r="J32" i="3"/>
  <c r="K32" i="3" s="1"/>
  <c r="D33" i="3"/>
  <c r="G32" i="2"/>
  <c r="H32" i="2" s="1"/>
  <c r="D33" i="2"/>
  <c r="R27" i="26" l="1"/>
  <c r="E27" i="26"/>
  <c r="G27" i="26" s="1"/>
  <c r="H27" i="26" s="1"/>
  <c r="J27" i="26" s="1"/>
  <c r="K27" i="26" s="1"/>
  <c r="M27" i="26" s="1"/>
  <c r="E31" i="24"/>
  <c r="O31" i="24"/>
  <c r="G31" i="24"/>
  <c r="E34" i="21"/>
  <c r="M34" i="21"/>
  <c r="G34" i="21"/>
  <c r="E32" i="15"/>
  <c r="G32" i="15" s="1"/>
  <c r="D29" i="4"/>
  <c r="E29" i="4" s="1"/>
  <c r="G29" i="4" s="1"/>
  <c r="H29" i="4" s="1"/>
  <c r="R29" i="4"/>
  <c r="E33" i="3"/>
  <c r="G33" i="3" s="1"/>
  <c r="H33" i="3" s="1"/>
  <c r="O33" i="3"/>
  <c r="E33" i="2"/>
  <c r="M33" i="2"/>
  <c r="N27" i="26" l="1"/>
  <c r="D28" i="26" s="1"/>
  <c r="H31" i="24"/>
  <c r="J31" i="24" s="1"/>
  <c r="K31" i="24" s="1"/>
  <c r="H34" i="21"/>
  <c r="D35" i="21" s="1"/>
  <c r="H32" i="15"/>
  <c r="D33" i="15" s="1"/>
  <c r="J29" i="4"/>
  <c r="K29" i="4" s="1"/>
  <c r="J33" i="3"/>
  <c r="K33" i="3" s="1"/>
  <c r="D34" i="3"/>
  <c r="G33" i="2"/>
  <c r="H33" i="2" s="1"/>
  <c r="D34" i="2" s="1"/>
  <c r="R28" i="26" l="1"/>
  <c r="E28" i="26"/>
  <c r="G28" i="26" s="1"/>
  <c r="H28" i="26" s="1"/>
  <c r="J28" i="26" s="1"/>
  <c r="K28" i="26" s="1"/>
  <c r="M28" i="26" s="1"/>
  <c r="D32" i="24"/>
  <c r="E32" i="24" s="1"/>
  <c r="E35" i="21"/>
  <c r="G35" i="21"/>
  <c r="H35" i="21" s="1"/>
  <c r="M35" i="21"/>
  <c r="E33" i="15"/>
  <c r="G33" i="15" s="1"/>
  <c r="M29" i="4"/>
  <c r="N29" i="4" s="1"/>
  <c r="D30" i="4" s="1"/>
  <c r="E34" i="3"/>
  <c r="G34" i="3" s="1"/>
  <c r="H34" i="3" s="1"/>
  <c r="O34" i="3"/>
  <c r="E34" i="2"/>
  <c r="G34" i="2" s="1"/>
  <c r="H34" i="2" s="1"/>
  <c r="M34" i="2"/>
  <c r="N28" i="26" l="1"/>
  <c r="D29" i="26" s="1"/>
  <c r="O32" i="24"/>
  <c r="G32" i="24"/>
  <c r="H33" i="15"/>
  <c r="D34" i="15" s="1"/>
  <c r="E30" i="4"/>
  <c r="R30" i="4"/>
  <c r="J34" i="3"/>
  <c r="K34" i="3" s="1"/>
  <c r="D35" i="3" s="1"/>
  <c r="D35" i="2"/>
  <c r="E29" i="26" l="1"/>
  <c r="G29" i="26" s="1"/>
  <c r="H29" i="26" s="1"/>
  <c r="J29" i="26" s="1"/>
  <c r="K29" i="26" s="1"/>
  <c r="M29" i="26" s="1"/>
  <c r="R29" i="26"/>
  <c r="H32" i="24"/>
  <c r="J32" i="24" s="1"/>
  <c r="K32" i="24" s="1"/>
  <c r="E34" i="15"/>
  <c r="G34" i="15" s="1"/>
  <c r="G30" i="4"/>
  <c r="H30" i="4" s="1"/>
  <c r="J30" i="4" s="1"/>
  <c r="K30" i="4" s="1"/>
  <c r="M30" i="4" s="1"/>
  <c r="N30" i="4" s="1"/>
  <c r="O35" i="3"/>
  <c r="E35" i="3"/>
  <c r="E35" i="2"/>
  <c r="M35" i="2"/>
  <c r="N29" i="26" l="1"/>
  <c r="D30" i="26" s="1"/>
  <c r="D33" i="24"/>
  <c r="E33" i="24" s="1"/>
  <c r="O33" i="24"/>
  <c r="H34" i="15"/>
  <c r="D35" i="15" s="1"/>
  <c r="D31" i="4"/>
  <c r="R31" i="4"/>
  <c r="G35" i="3"/>
  <c r="H35" i="3" s="1"/>
  <c r="J35" i="3" s="1"/>
  <c r="K35" i="3" s="1"/>
  <c r="G35" i="2"/>
  <c r="H35" i="2" s="1"/>
  <c r="E30" i="26" l="1"/>
  <c r="G30" i="26" s="1"/>
  <c r="H30" i="26" s="1"/>
  <c r="J30" i="26" s="1"/>
  <c r="K30" i="26" s="1"/>
  <c r="R30" i="26"/>
  <c r="M30" i="26"/>
  <c r="G33" i="24"/>
  <c r="E35" i="15"/>
  <c r="G35" i="15"/>
  <c r="E31" i="4"/>
  <c r="G31" i="4"/>
  <c r="H31" i="4" s="1"/>
  <c r="J31" i="4" s="1"/>
  <c r="K31" i="4" s="1"/>
  <c r="N30" i="26" l="1"/>
  <c r="D31" i="26" s="1"/>
  <c r="H33" i="24"/>
  <c r="J33" i="24" s="1"/>
  <c r="K33" i="24" s="1"/>
  <c r="H35" i="15"/>
  <c r="M31" i="4"/>
  <c r="N31" i="4" s="1"/>
  <c r="D32" i="4" s="1"/>
  <c r="E31" i="26" l="1"/>
  <c r="G31" i="26" s="1"/>
  <c r="H31" i="26" s="1"/>
  <c r="R31" i="26"/>
  <c r="J31" i="26"/>
  <c r="K31" i="26"/>
  <c r="M31" i="26" s="1"/>
  <c r="N31" i="26" s="1"/>
  <c r="D34" i="24"/>
  <c r="E34" i="24" s="1"/>
  <c r="G34" i="24"/>
  <c r="H34" i="24" s="1"/>
  <c r="O34" i="24"/>
  <c r="R32" i="4"/>
  <c r="E32" i="4"/>
  <c r="D32" i="26" l="1"/>
  <c r="E32" i="26"/>
  <c r="G32" i="26" s="1"/>
  <c r="R32" i="26"/>
  <c r="J34" i="24"/>
  <c r="G32" i="4"/>
  <c r="H32" i="4" s="1"/>
  <c r="J32" i="4" s="1"/>
  <c r="K32" i="4" s="1"/>
  <c r="M32" i="4"/>
  <c r="N32" i="4" s="1"/>
  <c r="H32" i="26" l="1"/>
  <c r="K34" i="24"/>
  <c r="D35" i="24" s="1"/>
  <c r="D33" i="4"/>
  <c r="R33" i="4"/>
  <c r="J32" i="26" l="1"/>
  <c r="E35" i="24"/>
  <c r="O35" i="24"/>
  <c r="G35" i="24"/>
  <c r="E33" i="4"/>
  <c r="K32" i="26" l="1"/>
  <c r="M32" i="26" s="1"/>
  <c r="H35" i="24"/>
  <c r="J35" i="24" s="1"/>
  <c r="K35" i="24" s="1"/>
  <c r="G33" i="4"/>
  <c r="H33" i="4" s="1"/>
  <c r="J33" i="4" s="1"/>
  <c r="K33" i="4" s="1"/>
  <c r="M33" i="4"/>
  <c r="N33" i="4" s="1"/>
  <c r="N32" i="26" l="1"/>
  <c r="D33" i="26" s="1"/>
  <c r="D34" i="4"/>
  <c r="R33" i="26" l="1"/>
  <c r="E33" i="26"/>
  <c r="G33" i="26" s="1"/>
  <c r="H33" i="26" s="1"/>
  <c r="J33" i="26" s="1"/>
  <c r="K33" i="26" s="1"/>
  <c r="M33" i="26" s="1"/>
  <c r="E34" i="4"/>
  <c r="G34" i="4"/>
  <c r="H34" i="4" s="1"/>
  <c r="J34" i="4" s="1"/>
  <c r="K34" i="4" s="1"/>
  <c r="R34" i="4"/>
  <c r="N33" i="26" l="1"/>
  <c r="D34" i="26" s="1"/>
  <c r="M34" i="4"/>
  <c r="N34" i="4" s="1"/>
  <c r="D35" i="4" s="1"/>
  <c r="E34" i="26" l="1"/>
  <c r="G34" i="26" s="1"/>
  <c r="H34" i="26" s="1"/>
  <c r="R34" i="26"/>
  <c r="J34" i="26"/>
  <c r="E35" i="4"/>
  <c r="G35" i="4" s="1"/>
  <c r="H35" i="4" s="1"/>
  <c r="J35" i="4" s="1"/>
  <c r="K35" i="4" s="1"/>
  <c r="M35" i="4" s="1"/>
  <c r="N35" i="4" s="1"/>
  <c r="R35" i="4"/>
  <c r="K34" i="26" l="1"/>
  <c r="M34" i="26" s="1"/>
  <c r="N34" i="26" l="1"/>
  <c r="D35" i="26" s="1"/>
  <c r="R35" i="26" l="1"/>
  <c r="E35" i="26"/>
  <c r="G35" i="26" s="1"/>
  <c r="H35" i="26"/>
  <c r="J35" i="26" s="1"/>
  <c r="K35" i="26" l="1"/>
  <c r="M35" i="26" s="1"/>
  <c r="N35" i="26" s="1"/>
</calcChain>
</file>

<file path=xl/sharedStrings.xml><?xml version="1.0" encoding="utf-8"?>
<sst xmlns="http://schemas.openxmlformats.org/spreadsheetml/2006/main" count="420" uniqueCount="40">
  <si>
    <t>Datos:</t>
  </si>
  <si>
    <t>intervalo</t>
  </si>
  <si>
    <t>&lt;=x&lt;=1.5</t>
  </si>
  <si>
    <t>dy + 2xydx =0</t>
  </si>
  <si>
    <t>f es:</t>
  </si>
  <si>
    <t>Condicion inicial</t>
  </si>
  <si>
    <t>Y(0.5)=1</t>
  </si>
  <si>
    <t>x</t>
  </si>
  <si>
    <t>y</t>
  </si>
  <si>
    <t>h=</t>
  </si>
  <si>
    <t>iter.</t>
  </si>
  <si>
    <t>k_1</t>
  </si>
  <si>
    <t>y'=-2xy</t>
  </si>
  <si>
    <t>εt</t>
  </si>
  <si>
    <t>k_2</t>
  </si>
  <si>
    <t>RK1- método de Euler</t>
  </si>
  <si>
    <t>Solucion numérica</t>
  </si>
  <si>
    <t>Tabla de cálculo</t>
  </si>
  <si>
    <t>Solución exacta</t>
  </si>
  <si>
    <t>x+h</t>
  </si>
  <si>
    <t>y+k_1</t>
  </si>
  <si>
    <t>x+(1/2)*h</t>
  </si>
  <si>
    <t>y+(1/2)*k_1</t>
  </si>
  <si>
    <t>y-k_1+2*k_2</t>
  </si>
  <si>
    <t>k_3</t>
  </si>
  <si>
    <t>RK2- método de Euler Gauss</t>
  </si>
  <si>
    <t>RK3- método Runge Kuta de 3er nivel</t>
  </si>
  <si>
    <t>k_4</t>
  </si>
  <si>
    <t>y+0.5*k_2</t>
  </si>
  <si>
    <t>y+k_3</t>
  </si>
  <si>
    <t>y'-2xy = x</t>
  </si>
  <si>
    <t>y'=2xy +x</t>
  </si>
  <si>
    <t>&lt;=x&lt;=1</t>
  </si>
  <si>
    <t>&lt;=x&lt;=2</t>
  </si>
  <si>
    <t>Y(0)=1</t>
  </si>
  <si>
    <t>y'-yx^2 + 1.1y = 0</t>
  </si>
  <si>
    <t>RK4- método Runge Kuta de 4to nivel</t>
  </si>
  <si>
    <t>y'=(1+2X)/Y^2</t>
  </si>
  <si>
    <t>Y(2)=3</t>
  </si>
  <si>
    <t>&lt;=x&lt;=3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</si>
</sst>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0" xfId="0" applyNumberFormat="1" applyFill="1"/>
    <xf numFmtId="10" fontId="0" fillId="2" borderId="0" xfId="0" applyNumberFormat="1" applyFill="1"/>
    <xf numFmtId="164" fontId="0" fillId="0" borderId="0" xfId="0" applyNumberFormat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'RK-1 euler'!$C$15:$C$35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'RK-1 euler'!$D$15:$D$35</c:f>
              <c:numCache>
                <c:formatCode>0.0000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0.89774999999999994</c:v>
                </c:pt>
                <c:pt idx="3">
                  <c:v>0.84388499999999989</c:v>
                </c:pt>
                <c:pt idx="4">
                  <c:v>0.78903247499999984</c:v>
                </c:pt>
                <c:pt idx="5">
                  <c:v>0.73380020174999983</c:v>
                </c:pt>
                <c:pt idx="6">
                  <c:v>0.67876518661874985</c:v>
                </c:pt>
                <c:pt idx="7">
                  <c:v>0.62446397168924983</c:v>
                </c:pt>
                <c:pt idx="8">
                  <c:v>0.57138453409566359</c:v>
                </c:pt>
                <c:pt idx="9">
                  <c:v>0.51995992602705388</c:v>
                </c:pt>
                <c:pt idx="10">
                  <c:v>0.47056373305448373</c:v>
                </c:pt>
                <c:pt idx="11">
                  <c:v>0.42350735974903531</c:v>
                </c:pt>
                <c:pt idx="12">
                  <c:v>0.37903908697538657</c:v>
                </c:pt>
                <c:pt idx="13">
                  <c:v>0.33734478740809404</c:v>
                </c:pt>
                <c:pt idx="14">
                  <c:v>0.29855013685616322</c:v>
                </c:pt>
                <c:pt idx="15">
                  <c:v>0.26272412043342364</c:v>
                </c:pt>
                <c:pt idx="16">
                  <c:v>0.22988360537924565</c:v>
                </c:pt>
                <c:pt idx="17">
                  <c:v>0.19999873667994369</c:v>
                </c:pt>
                <c:pt idx="18">
                  <c:v>0.17299890722815128</c:v>
                </c:pt>
                <c:pt idx="19">
                  <c:v>0.1487790602162101</c:v>
                </c:pt>
                <c:pt idx="20">
                  <c:v>0.12720609648485962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B-4F73-A1FE-A8FE687842FF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'RK-1 euler'!$H$15:$H$35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'RK-1 euler'!$I$15:$I$35</c:f>
              <c:numCache>
                <c:formatCode>0.0000</c:formatCode>
                <c:ptCount val="21"/>
                <c:pt idx="0">
                  <c:v>1</c:v>
                </c:pt>
                <c:pt idx="1">
                  <c:v>0.94885432105580125</c:v>
                </c:pt>
                <c:pt idx="2">
                  <c:v>0.89583413529652811</c:v>
                </c:pt>
                <c:pt idx="3">
                  <c:v>0.84155828881177308</c:v>
                </c:pt>
                <c:pt idx="4">
                  <c:v>0.78662786106655325</c:v>
                </c:pt>
                <c:pt idx="5">
                  <c:v>0.73161562894664156</c:v>
                </c:pt>
                <c:pt idx="6">
                  <c:v>0.67705687449816443</c:v>
                </c:pt>
                <c:pt idx="7">
                  <c:v>0.62344171411748883</c:v>
                </c:pt>
                <c:pt idx="8">
                  <c:v>0.57120906384881454</c:v>
                </c:pt>
                <c:pt idx="9">
                  <c:v>0.52074229235352054</c:v>
                </c:pt>
                <c:pt idx="10">
                  <c:v>0.4723665527410143</c:v>
                </c:pt>
                <c:pt idx="11">
                  <c:v>0.42634772917815239</c:v>
                </c:pt>
                <c:pt idx="12">
                  <c:v>0.38289288597511162</c:v>
                </c:pt>
                <c:pt idx="13">
                  <c:v>0.34215206713408303</c:v>
                </c:pt>
                <c:pt idx="14">
                  <c:v>0.30422126406670358</c:v>
                </c:pt>
                <c:pt idx="15">
                  <c:v>0.26914634872918342</c:v>
                </c:pt>
                <c:pt idx="16">
                  <c:v>0.23692775868212129</c:v>
                </c:pt>
                <c:pt idx="17">
                  <c:v>0.20752571900087649</c:v>
                </c:pt>
                <c:pt idx="18">
                  <c:v>0.18086579261712168</c:v>
                </c:pt>
                <c:pt idx="19">
                  <c:v>0.15684456435477193</c:v>
                </c:pt>
                <c:pt idx="20">
                  <c:v>0.13533528323661234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B-4F73-A1FE-A8FE6878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22'!$C$15:$C$35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 22'!$D$15:$D$35</c:f>
              <c:numCache>
                <c:formatCode>0.0000</c:formatCode>
                <c:ptCount val="21"/>
                <c:pt idx="0">
                  <c:v>1</c:v>
                </c:pt>
                <c:pt idx="1">
                  <c:v>0.89649500000000004</c:v>
                </c:pt>
                <c:pt idx="2">
                  <c:v>0.80530083911500006</c:v>
                </c:pt>
                <c:pt idx="3">
                  <c:v>0.7262629776583801</c:v>
                </c:pt>
                <c:pt idx="4">
                  <c:v>0.65889990769163242</c:v>
                </c:pt>
                <c:pt idx="5">
                  <c:v>0.60256067108445943</c:v>
                </c:pt>
                <c:pt idx="6">
                  <c:v>0.55655215104380551</c:v>
                </c:pt>
                <c:pt idx="7">
                  <c:v>0.52024101905325448</c:v>
                </c:pt>
                <c:pt idx="8">
                  <c:v>0.4931380226836371</c:v>
                </c:pt>
                <c:pt idx="9">
                  <c:v>0.47497426989413066</c:v>
                </c:pt>
                <c:pt idx="10">
                  <c:v>0.46578114290032974</c:v>
                </c:pt>
                <c:pt idx="11">
                  <c:v>0.46598841550892034</c:v>
                </c:pt>
                <c:pt idx="12">
                  <c:v>0.47656029469157118</c:v>
                </c:pt>
                <c:pt idx="13">
                  <c:v>0.49919833837030486</c:v>
                </c:pt>
                <c:pt idx="14">
                  <c:v>0.53665668408659739</c:v>
                </c:pt>
                <c:pt idx="15">
                  <c:v>0.59324444814010868</c:v>
                </c:pt>
                <c:pt idx="16">
                  <c:v>0.67564313576452917</c:v>
                </c:pt>
                <c:pt idx="17">
                  <c:v>0.79426377418130034</c:v>
                </c:pt>
                <c:pt idx="18">
                  <c:v>0.96554913987482038</c:v>
                </c:pt>
                <c:pt idx="19">
                  <c:v>1.2159710681453344</c:v>
                </c:pt>
                <c:pt idx="20">
                  <c:v>1.5891465091037971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3-4297-AFA3-FC6CD126BC6D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22'!$K$15:$K$35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 22'!$L$15:$L$35</c:f>
              <c:numCache>
                <c:formatCode>0.0000</c:formatCode>
                <c:ptCount val="21"/>
                <c:pt idx="0">
                  <c:v>1</c:v>
                </c:pt>
                <c:pt idx="1">
                  <c:v>0.89613279644905375</c:v>
                </c:pt>
                <c:pt idx="2">
                  <c:v>0.80466170402859649</c:v>
                </c:pt>
                <c:pt idx="3">
                  <c:v>0.72542325099014116</c:v>
                </c:pt>
                <c:pt idx="4">
                  <c:v>0.65792346654275502</c:v>
                </c:pt>
                <c:pt idx="5">
                  <c:v>0.60149723926212872</c:v>
                </c:pt>
                <c:pt idx="6">
                  <c:v>0.55543704869801824</c:v>
                </c:pt>
                <c:pt idx="7">
                  <c:v>0.51909588328457901</c:v>
                </c:pt>
                <c:pt idx="8">
                  <c:v>0.49197206953782124</c:v>
                </c:pt>
                <c:pt idx="9">
                  <c:v>0.47378578017596973</c:v>
                </c:pt>
                <c:pt idx="10">
                  <c:v>0.46455902036091151</c:v>
                </c:pt>
                <c:pt idx="11">
                  <c:v>0.4647138991794007</c:v>
                </c:pt>
                <c:pt idx="12">
                  <c:v>0.47520927168614441</c:v>
                </c:pt>
                <c:pt idx="13">
                  <c:v>0.4977453557011644</c:v>
                </c:pt>
                <c:pt idx="14">
                  <c:v>0.53508303777625943</c:v>
                </c:pt>
                <c:pt idx="15">
                  <c:v>0.59155536436681522</c:v>
                </c:pt>
                <c:pt idx="16">
                  <c:v>0.67390463669277845</c:v>
                </c:pt>
                <c:pt idx="17">
                  <c:v>0.79268185197991681</c:v>
                </c:pt>
                <c:pt idx="18">
                  <c:v>0.96464029348312386</c:v>
                </c:pt>
                <c:pt idx="19">
                  <c:v>1.2169324818951008</c:v>
                </c:pt>
                <c:pt idx="20">
                  <c:v>1.5946697582283171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3-4297-AFA3-FC6CD126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23'!$M$15:$M$35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 23'!$D$15:$D$35</c:f>
              <c:numCache>
                <c:formatCode>0.0000</c:formatCode>
                <c:ptCount val="21"/>
                <c:pt idx="0">
                  <c:v>1</c:v>
                </c:pt>
                <c:pt idx="1">
                  <c:v>0.89612743291666663</c:v>
                </c:pt>
                <c:pt idx="2">
                  <c:v>0.80465276928979068</c:v>
                </c:pt>
                <c:pt idx="3">
                  <c:v>0.72541267711892343</c:v>
                </c:pt>
                <c:pt idx="4">
                  <c:v>0.65791308330933274</c:v>
                </c:pt>
                <c:pt idx="5">
                  <c:v>0.60148863678439679</c:v>
                </c:pt>
                <c:pt idx="6">
                  <c:v>0.55543153635501452</c:v>
                </c:pt>
                <c:pt idx="7">
                  <c:v>0.51909452729619343</c:v>
                </c:pt>
                <c:pt idx="8">
                  <c:v>0.49197579006834574</c:v>
                </c:pt>
                <c:pt idx="9">
                  <c:v>0.47379549231651913</c:v>
                </c:pt>
                <c:pt idx="10">
                  <c:v>0.46457580890087086</c:v>
                </c:pt>
                <c:pt idx="11">
                  <c:v>0.46473922131234591</c:v>
                </c:pt>
                <c:pt idx="12">
                  <c:v>0.47524517977987785</c:v>
                </c:pt>
                <c:pt idx="13">
                  <c:v>0.49779471425769301</c:v>
                </c:pt>
                <c:pt idx="14">
                  <c:v>0.53514965245071711</c:v>
                </c:pt>
                <c:pt idx="15">
                  <c:v>0.59164379335821271</c:v>
                </c:pt>
                <c:pt idx="16">
                  <c:v>0.67401908815497025</c:v>
                </c:pt>
                <c:pt idx="17">
                  <c:v>0.79282267462280853</c:v>
                </c:pt>
                <c:pt idx="18">
                  <c:v>0.96479437646089017</c:v>
                </c:pt>
                <c:pt idx="19">
                  <c:v>1.2170484812375753</c:v>
                </c:pt>
                <c:pt idx="20">
                  <c:v>1.5945955810204135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D-4722-8248-2A4F332E31A2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23'!$M$15:$M$35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 23'!$N$15:$N$35</c:f>
              <c:numCache>
                <c:formatCode>0.0000</c:formatCode>
                <c:ptCount val="21"/>
                <c:pt idx="0">
                  <c:v>1</c:v>
                </c:pt>
                <c:pt idx="1">
                  <c:v>0.89613279644905375</c:v>
                </c:pt>
                <c:pt idx="2">
                  <c:v>0.80466170402859649</c:v>
                </c:pt>
                <c:pt idx="3">
                  <c:v>0.72542325099014116</c:v>
                </c:pt>
                <c:pt idx="4">
                  <c:v>0.65792346654275502</c:v>
                </c:pt>
                <c:pt idx="5">
                  <c:v>0.60149723926212872</c:v>
                </c:pt>
                <c:pt idx="6">
                  <c:v>0.55543704869801824</c:v>
                </c:pt>
                <c:pt idx="7">
                  <c:v>0.51909588328457901</c:v>
                </c:pt>
                <c:pt idx="8">
                  <c:v>0.49197206953782124</c:v>
                </c:pt>
                <c:pt idx="9">
                  <c:v>0.47378578017596973</c:v>
                </c:pt>
                <c:pt idx="10">
                  <c:v>0.46455902036091151</c:v>
                </c:pt>
                <c:pt idx="11">
                  <c:v>0.4647138991794007</c:v>
                </c:pt>
                <c:pt idx="12">
                  <c:v>0.47520927168614441</c:v>
                </c:pt>
                <c:pt idx="13">
                  <c:v>0.4977453557011644</c:v>
                </c:pt>
                <c:pt idx="14">
                  <c:v>0.53508303777625943</c:v>
                </c:pt>
                <c:pt idx="15">
                  <c:v>0.59155536436681522</c:v>
                </c:pt>
                <c:pt idx="16">
                  <c:v>0.67390463669277845</c:v>
                </c:pt>
                <c:pt idx="17">
                  <c:v>0.79268185197991681</c:v>
                </c:pt>
                <c:pt idx="18">
                  <c:v>0.96464029348312386</c:v>
                </c:pt>
                <c:pt idx="19">
                  <c:v>1.2169324818951008</c:v>
                </c:pt>
                <c:pt idx="20">
                  <c:v>1.5946697582283171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6D-4722-8248-2A4F332E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24'!$C$15:$C$35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 24'!$D$15:$D$35</c:f>
              <c:numCache>
                <c:formatCode>0.0000</c:formatCode>
                <c:ptCount val="21"/>
                <c:pt idx="0">
                  <c:v>1</c:v>
                </c:pt>
                <c:pt idx="1">
                  <c:v>0.8961329138718489</c:v>
                </c:pt>
                <c:pt idx="2">
                  <c:v>0.80466190407175331</c:v>
                </c:pt>
                <c:pt idx="3">
                  <c:v>0.7254234992584796</c:v>
                </c:pt>
                <c:pt idx="4">
                  <c:v>0.65792373405856774</c:v>
                </c:pt>
                <c:pt idx="5">
                  <c:v>0.60149750529594714</c:v>
                </c:pt>
                <c:pt idx="6">
                  <c:v>0.55543730137525382</c:v>
                </c:pt>
                <c:pt idx="7">
                  <c:v>0.51909611843925141</c:v>
                </c:pt>
                <c:pt idx="8">
                  <c:v>0.4919722885348044</c:v>
                </c:pt>
                <c:pt idx="9">
                  <c:v>0.47378598744883521</c:v>
                </c:pt>
                <c:pt idx="10">
                  <c:v>0.46455922127603244</c:v>
                </c:pt>
                <c:pt idx="11">
                  <c:v>0.46471409854787038</c:v>
                </c:pt>
                <c:pt idx="12">
                  <c:v>0.47520947265414049</c:v>
                </c:pt>
                <c:pt idx="13">
                  <c:v>0.49774555733069054</c:v>
                </c:pt>
                <c:pt idx="14">
                  <c:v>0.53508322593951752</c:v>
                </c:pt>
                <c:pt idx="15">
                  <c:v>0.59155548087515997</c:v>
                </c:pt>
                <c:pt idx="16">
                  <c:v>0.67390448622664678</c:v>
                </c:pt>
                <c:pt idx="17">
                  <c:v>0.79268084042446274</c:v>
                </c:pt>
                <c:pt idx="18">
                  <c:v>0.9646367193674924</c:v>
                </c:pt>
                <c:pt idx="19">
                  <c:v>1.216921651147451</c:v>
                </c:pt>
                <c:pt idx="20">
                  <c:v>1.5946389916282226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E-4F81-A50E-EFE1F6210926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24'!$P$15:$P$35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 24'!$Q$15:$Q$35</c:f>
              <c:numCache>
                <c:formatCode>0.0000</c:formatCode>
                <c:ptCount val="21"/>
                <c:pt idx="0">
                  <c:v>1</c:v>
                </c:pt>
                <c:pt idx="1">
                  <c:v>0.89613279644905375</c:v>
                </c:pt>
                <c:pt idx="2">
                  <c:v>0.80466170402859649</c:v>
                </c:pt>
                <c:pt idx="3">
                  <c:v>0.72542325099014116</c:v>
                </c:pt>
                <c:pt idx="4">
                  <c:v>0.65792346654275502</c:v>
                </c:pt>
                <c:pt idx="5">
                  <c:v>0.60149723926212872</c:v>
                </c:pt>
                <c:pt idx="6">
                  <c:v>0.55543704869801824</c:v>
                </c:pt>
                <c:pt idx="7">
                  <c:v>0.51909588328457901</c:v>
                </c:pt>
                <c:pt idx="8">
                  <c:v>0.49197206953782124</c:v>
                </c:pt>
                <c:pt idx="9">
                  <c:v>0.47378578017596973</c:v>
                </c:pt>
                <c:pt idx="10">
                  <c:v>0.46455902036091151</c:v>
                </c:pt>
                <c:pt idx="11">
                  <c:v>0.4647138991794007</c:v>
                </c:pt>
                <c:pt idx="12">
                  <c:v>0.47520927168614441</c:v>
                </c:pt>
                <c:pt idx="13">
                  <c:v>0.4977453557011644</c:v>
                </c:pt>
                <c:pt idx="14">
                  <c:v>0.53508303777625943</c:v>
                </c:pt>
                <c:pt idx="15">
                  <c:v>0.59155536436681522</c:v>
                </c:pt>
                <c:pt idx="16">
                  <c:v>0.67390463669277845</c:v>
                </c:pt>
                <c:pt idx="17">
                  <c:v>0.79268185197991681</c:v>
                </c:pt>
                <c:pt idx="18">
                  <c:v>0.96464029348312386</c:v>
                </c:pt>
                <c:pt idx="19">
                  <c:v>1.2169324818951008</c:v>
                </c:pt>
                <c:pt idx="20">
                  <c:v>1.5946697582283171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E-4F81-A50E-EFE1F621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31'!$C$15:$C$35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31'!$D$15:$D$35</c:f>
              <c:numCache>
                <c:formatCode>0.0000</c:formatCode>
                <c:ptCount val="21"/>
                <c:pt idx="0">
                  <c:v>3</c:v>
                </c:pt>
                <c:pt idx="1">
                  <c:v>3.0277777777777777</c:v>
                </c:pt>
                <c:pt idx="2">
                  <c:v>3.055593618195251</c:v>
                </c:pt>
                <c:pt idx="3">
                  <c:v>3.0834408582966675</c:v>
                </c:pt>
                <c:pt idx="4">
                  <c:v>3.1113132751226904</c:v>
                </c:pt>
                <c:pt idx="5">
                  <c:v>3.1392050582801123</c:v>
                </c:pt>
                <c:pt idx="6">
                  <c:v>3.1671107840984742</c:v>
                </c:pt>
                <c:pt idx="7">
                  <c:v>3.1950253913086479</c:v>
                </c:pt>
                <c:pt idx="8">
                  <c:v>3.2229441581758107</c:v>
                </c:pt>
                <c:pt idx="9">
                  <c:v>3.2508626810178951</c:v>
                </c:pt>
                <c:pt idx="10">
                  <c:v>3.2787768540402835</c:v>
                </c:pt>
                <c:pt idx="11">
                  <c:v>3.3066828504180275</c:v>
                </c:pt>
                <c:pt idx="12">
                  <c:v>3.3345771045580226</c:v>
                </c:pt>
                <c:pt idx="13">
                  <c:v>3.3624562954752277</c:v>
                </c:pt>
                <c:pt idx="14">
                  <c:v>3.3903173312190482</c:v>
                </c:pt>
                <c:pt idx="15">
                  <c:v>3.4181573342883058</c:v>
                </c:pt>
                <c:pt idx="16">
                  <c:v>3.4459736279757154</c:v>
                </c:pt>
                <c:pt idx="17">
                  <c:v>3.4737637235854066</c:v>
                </c:pt>
                <c:pt idx="18">
                  <c:v>3.5015253084697089</c:v>
                </c:pt>
                <c:pt idx="19">
                  <c:v>3.5292562348341314</c:v>
                </c:pt>
                <c:pt idx="20">
                  <c:v>3.5569545092621508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8-41DC-B210-7088C44CB611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31'!$H$15:$H$35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31'!$I$15:$I$35</c:f>
              <c:numCache>
                <c:formatCode>0.0000</c:formatCode>
                <c:ptCount val="21"/>
                <c:pt idx="0">
                  <c:v>2.9999999999999996</c:v>
                </c:pt>
                <c:pt idx="1">
                  <c:v>3.027797198639719</c:v>
                </c:pt>
                <c:pt idx="2">
                  <c:v>3.0556287708198759</c:v>
                </c:pt>
                <c:pt idx="3">
                  <c:v>3.0834883454248443</c:v>
                </c:pt>
                <c:pt idx="4">
                  <c:v>3.1113699709024116</c:v>
                </c:pt>
                <c:pt idx="5">
                  <c:v>3.1392680891097271</c:v>
                </c:pt>
                <c:pt idx="6">
                  <c:v>3.1671775106922064</c:v>
                </c:pt>
                <c:pt idx="7">
                  <c:v>3.1950933919277005</c:v>
                </c:pt>
                <c:pt idx="8">
                  <c:v>3.2230112129668984</c:v>
                </c:pt>
                <c:pt idx="9">
                  <c:v>3.2509267574005842</c:v>
                </c:pt>
                <c:pt idx="10">
                  <c:v>3.2788360930848541</c:v>
                </c:pt>
                <c:pt idx="11">
                  <c:v>3.3067355541565484</c:v>
                </c:pt>
                <c:pt idx="12">
                  <c:v>3.334621724172774</c:v>
                </c:pt>
                <c:pt idx="13">
                  <c:v>3.3624914203104219</c:v>
                </c:pt>
                <c:pt idx="14">
                  <c:v>3.3903416785638578</c:v>
                </c:pt>
                <c:pt idx="15">
                  <c:v>3.4181697398814586</c:v>
                </c:pt>
                <c:pt idx="16">
                  <c:v>3.4459730371842721</c:v>
                </c:pt>
                <c:pt idx="17">
                  <c:v>3.4737491832127367</c:v>
                </c:pt>
                <c:pt idx="18">
                  <c:v>3.5014959591501342</c:v>
                </c:pt>
                <c:pt idx="19">
                  <c:v>3.5292113039740807</c:v>
                </c:pt>
                <c:pt idx="20">
                  <c:v>3.5568933044900608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8-41DC-B210-7088C44C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32'!$C$15:$C$35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32'!$D$15:$D$35</c:f>
              <c:numCache>
                <c:formatCode>0.0000</c:formatCode>
                <c:ptCount val="21"/>
                <c:pt idx="0">
                  <c:v>3</c:v>
                </c:pt>
                <c:pt idx="1">
                  <c:v>3.0277968090976257</c:v>
                </c:pt>
                <c:pt idx="2">
                  <c:v>3.0556280042660524</c:v>
                </c:pt>
                <c:pt idx="3">
                  <c:v>3.0834872141980143</c:v>
                </c:pt>
                <c:pt idx="4">
                  <c:v>3.1113684871282312</c:v>
                </c:pt>
                <c:pt idx="5">
                  <c:v>3.1392662646829494</c:v>
                </c:pt>
                <c:pt idx="6">
                  <c:v>3.1671753572620598</c:v>
                </c:pt>
                <c:pt idx="7">
                  <c:v>3.1950909208861451</c:v>
                </c:pt>
                <c:pt idx="8">
                  <c:v>3.2230084354394437</c:v>
                </c:pt>
                <c:pt idx="9">
                  <c:v>3.2509236842393734</c:v>
                </c:pt>
                <c:pt idx="10">
                  <c:v>3.2788327348637556</c:v>
                </c:pt>
                <c:pt idx="11">
                  <c:v>3.3067319211680108</c:v>
                </c:pt>
                <c:pt idx="12">
                  <c:v>3.3346178264262294</c:v>
                </c:pt>
                <c:pt idx="13">
                  <c:v>3.3624872675320328</c:v>
                </c:pt>
                <c:pt idx="14">
                  <c:v>3.390337280197437</c:v>
                </c:pt>
                <c:pt idx="15">
                  <c:v>3.4181651050903974</c:v>
                </c:pt>
                <c:pt idx="16">
                  <c:v>3.4459681748543312</c:v>
                </c:pt>
                <c:pt idx="17">
                  <c:v>3.4737441019555795</c:v>
                </c:pt>
                <c:pt idx="18">
                  <c:v>3.5014906673074733</c:v>
                </c:pt>
                <c:pt idx="19">
                  <c:v>3.5292058096223498</c:v>
                </c:pt>
                <c:pt idx="20">
                  <c:v>3.5568876154455156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B-4F51-8A5C-459CAAC295EC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32'!$K$15:$K$35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32'!$L$15:$L$35</c:f>
              <c:numCache>
                <c:formatCode>0.0000</c:formatCode>
                <c:ptCount val="21"/>
                <c:pt idx="0">
                  <c:v>2.9999999999999996</c:v>
                </c:pt>
                <c:pt idx="1">
                  <c:v>3.027797198639719</c:v>
                </c:pt>
                <c:pt idx="2">
                  <c:v>3.0556287708198759</c:v>
                </c:pt>
                <c:pt idx="3">
                  <c:v>3.0834883454248443</c:v>
                </c:pt>
                <c:pt idx="4">
                  <c:v>3.1113699709024116</c:v>
                </c:pt>
                <c:pt idx="5">
                  <c:v>3.1392680891097271</c:v>
                </c:pt>
                <c:pt idx="6">
                  <c:v>3.1671775106922064</c:v>
                </c:pt>
                <c:pt idx="7">
                  <c:v>3.1950933919277005</c:v>
                </c:pt>
                <c:pt idx="8">
                  <c:v>3.2230112129668984</c:v>
                </c:pt>
                <c:pt idx="9">
                  <c:v>3.2509267574005842</c:v>
                </c:pt>
                <c:pt idx="10">
                  <c:v>3.2788360930848541</c:v>
                </c:pt>
                <c:pt idx="11">
                  <c:v>3.3067355541565484</c:v>
                </c:pt>
                <c:pt idx="12">
                  <c:v>3.334621724172774</c:v>
                </c:pt>
                <c:pt idx="13">
                  <c:v>3.3624914203104219</c:v>
                </c:pt>
                <c:pt idx="14">
                  <c:v>3.3903416785638578</c:v>
                </c:pt>
                <c:pt idx="15">
                  <c:v>3.4181697398814586</c:v>
                </c:pt>
                <c:pt idx="16">
                  <c:v>3.4459730371842721</c:v>
                </c:pt>
                <c:pt idx="17">
                  <c:v>3.4737491832127367</c:v>
                </c:pt>
                <c:pt idx="18">
                  <c:v>3.5014959591501342</c:v>
                </c:pt>
                <c:pt idx="19">
                  <c:v>3.5292113039740807</c:v>
                </c:pt>
                <c:pt idx="20">
                  <c:v>3.5568933044900608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B-4F51-8A5C-459CAAC2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33'!$M$15:$M$35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33'!$D$15:$D$35</c:f>
              <c:numCache>
                <c:formatCode>0.0000</c:formatCode>
                <c:ptCount val="21"/>
                <c:pt idx="0">
                  <c:v>3</c:v>
                </c:pt>
                <c:pt idx="1">
                  <c:v>3.0277971983230403</c:v>
                </c:pt>
                <c:pt idx="2">
                  <c:v>3.0556287702557556</c:v>
                </c:pt>
                <c:pt idx="3">
                  <c:v>3.0834883446735759</c:v>
                </c:pt>
                <c:pt idx="4">
                  <c:v>3.1113699700163853</c:v>
                </c:pt>
                <c:pt idx="5">
                  <c:v>3.139268088134354</c:v>
                </c:pt>
                <c:pt idx="6">
                  <c:v>3.1671775096667365</c:v>
                </c:pt>
                <c:pt idx="7">
                  <c:v>3.1950933908859502</c:v>
                </c:pt>
                <c:pt idx="8">
                  <c:v>3.223011211937894</c:v>
                </c:pt>
                <c:pt idx="9">
                  <c:v>3.2509267564091315</c:v>
                </c:pt>
                <c:pt idx="10">
                  <c:v>3.2788360921520434</c:v>
                </c:pt>
                <c:pt idx="11">
                  <c:v>3.306735553300201</c:v>
                </c:pt>
                <c:pt idx="12">
                  <c:v>3.3346217234078397</c:v>
                </c:pt>
                <c:pt idx="13">
                  <c:v>3.3624914196493285</c:v>
                </c:pt>
                <c:pt idx="14">
                  <c:v>3.3903416780168212</c:v>
                </c:pt>
                <c:pt idx="15">
                  <c:v>3.4181697394567578</c:v>
                </c:pt>
                <c:pt idx="16">
                  <c:v>3.4459730368884891</c:v>
                </c:pt>
                <c:pt idx="17">
                  <c:v>3.4737491830509759</c:v>
                </c:pt>
                <c:pt idx="18">
                  <c:v>3.5014959591262071</c:v>
                </c:pt>
                <c:pt idx="19">
                  <c:v>3.5292113040906754</c:v>
                </c:pt>
                <c:pt idx="20">
                  <c:v>3.5568933047488906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1-4E26-8FAA-8BBCEA34FBA0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33'!$M$15:$M$35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33'!$N$15:$N$35</c:f>
              <c:numCache>
                <c:formatCode>0.0000</c:formatCode>
                <c:ptCount val="21"/>
                <c:pt idx="0">
                  <c:v>2.9999999999999996</c:v>
                </c:pt>
                <c:pt idx="1">
                  <c:v>3.027797198639719</c:v>
                </c:pt>
                <c:pt idx="2">
                  <c:v>3.0556287708198759</c:v>
                </c:pt>
                <c:pt idx="3">
                  <c:v>3.0834883454248443</c:v>
                </c:pt>
                <c:pt idx="4">
                  <c:v>3.1113699709024116</c:v>
                </c:pt>
                <c:pt idx="5">
                  <c:v>3.1392680891097271</c:v>
                </c:pt>
                <c:pt idx="6">
                  <c:v>3.1671775106922064</c:v>
                </c:pt>
                <c:pt idx="7">
                  <c:v>3.1950933919277005</c:v>
                </c:pt>
                <c:pt idx="8">
                  <c:v>3.2230112129668984</c:v>
                </c:pt>
                <c:pt idx="9">
                  <c:v>3.2509267574005842</c:v>
                </c:pt>
                <c:pt idx="10">
                  <c:v>3.2788360930848541</c:v>
                </c:pt>
                <c:pt idx="11">
                  <c:v>3.3067355541565484</c:v>
                </c:pt>
                <c:pt idx="12">
                  <c:v>3.334621724172774</c:v>
                </c:pt>
                <c:pt idx="13">
                  <c:v>3.3624914203104219</c:v>
                </c:pt>
                <c:pt idx="14">
                  <c:v>3.3903416785638578</c:v>
                </c:pt>
                <c:pt idx="15">
                  <c:v>3.4181697398814586</c:v>
                </c:pt>
                <c:pt idx="16">
                  <c:v>3.4459730371842721</c:v>
                </c:pt>
                <c:pt idx="17">
                  <c:v>3.4737491832127367</c:v>
                </c:pt>
                <c:pt idx="18">
                  <c:v>3.5014959591501342</c:v>
                </c:pt>
                <c:pt idx="19">
                  <c:v>3.5292113039740807</c:v>
                </c:pt>
                <c:pt idx="20">
                  <c:v>3.5568933044900608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1-4E26-8FAA-8BBCEA34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34'!$C$15:$C$35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34'!$D$15:$D$35</c:f>
              <c:numCache>
                <c:formatCode>0.0000</c:formatCode>
                <c:ptCount val="21"/>
                <c:pt idx="0">
                  <c:v>3</c:v>
                </c:pt>
                <c:pt idx="1">
                  <c:v>3.0277971986413093</c:v>
                </c:pt>
                <c:pt idx="2">
                  <c:v>3.0556287708226884</c:v>
                </c:pt>
                <c:pt idx="3">
                  <c:v>3.0834883454285666</c:v>
                </c:pt>
                <c:pt idx="4">
                  <c:v>3.1113699709067784</c:v>
                </c:pt>
                <c:pt idx="5">
                  <c:v>3.1392680891145153</c:v>
                </c:pt>
                <c:pt idx="6">
                  <c:v>3.1671775106972273</c:v>
                </c:pt>
                <c:pt idx="7">
                  <c:v>3.1950933919327964</c:v>
                </c:pt>
                <c:pt idx="8">
                  <c:v>3.2230112129719393</c:v>
                </c:pt>
                <c:pt idx="9">
                  <c:v>3.2509267574054621</c:v>
                </c:pt>
                <c:pt idx="10">
                  <c:v>3.2788360930894811</c:v>
                </c:pt>
                <c:pt idx="11">
                  <c:v>3.3067355541608525</c:v>
                </c:pt>
                <c:pt idx="12">
                  <c:v>3.3346217241766989</c:v>
                </c:pt>
                <c:pt idx="13">
                  <c:v>3.3624914203139227</c:v>
                </c:pt>
                <c:pt idx="14">
                  <c:v>3.3903416785669007</c:v>
                </c:pt>
                <c:pt idx="15">
                  <c:v>3.4181697398840192</c:v>
                </c:pt>
                <c:pt idx="16">
                  <c:v>3.4459730371863317</c:v>
                </c:pt>
                <c:pt idx="17">
                  <c:v>3.4737491832142862</c:v>
                </c:pt>
                <c:pt idx="18">
                  <c:v>3.5014959591511676</c:v>
                </c:pt>
                <c:pt idx="19">
                  <c:v>3.5292113039745963</c:v>
                </c:pt>
                <c:pt idx="20">
                  <c:v>3.5568933044900612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F-4327-933C-D7DDEF61CDF4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34'!$P$15:$P$35</c:f>
              <c:numCache>
                <c:formatCode>0.0000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2.0999999999999996</c:v>
                </c:pt>
                <c:pt idx="3">
                  <c:v>2.1499999999999995</c:v>
                </c:pt>
                <c:pt idx="4">
                  <c:v>2.1999999999999993</c:v>
                </c:pt>
                <c:pt idx="5">
                  <c:v>2.2499999999999991</c:v>
                </c:pt>
                <c:pt idx="6">
                  <c:v>2.2999999999999989</c:v>
                </c:pt>
                <c:pt idx="7">
                  <c:v>2.3499999999999988</c:v>
                </c:pt>
                <c:pt idx="8">
                  <c:v>2.3999999999999986</c:v>
                </c:pt>
                <c:pt idx="9">
                  <c:v>2.4499999999999984</c:v>
                </c:pt>
                <c:pt idx="10">
                  <c:v>2.4999999999999982</c:v>
                </c:pt>
                <c:pt idx="11">
                  <c:v>2.549999999999998</c:v>
                </c:pt>
                <c:pt idx="12">
                  <c:v>2.5999999999999979</c:v>
                </c:pt>
                <c:pt idx="13">
                  <c:v>2.6499999999999977</c:v>
                </c:pt>
                <c:pt idx="14">
                  <c:v>2.6999999999999975</c:v>
                </c:pt>
                <c:pt idx="15">
                  <c:v>2.7499999999999973</c:v>
                </c:pt>
                <c:pt idx="16">
                  <c:v>2.7999999999999972</c:v>
                </c:pt>
                <c:pt idx="17">
                  <c:v>2.849999999999997</c:v>
                </c:pt>
                <c:pt idx="18">
                  <c:v>2.8999999999999968</c:v>
                </c:pt>
                <c:pt idx="19">
                  <c:v>2.9499999999999966</c:v>
                </c:pt>
                <c:pt idx="20">
                  <c:v>2.9999999999999964</c:v>
                </c:pt>
              </c:numCache>
            </c:numRef>
          </c:xVal>
          <c:yVal>
            <c:numRef>
              <c:f>'EJ 34'!$Q$15:$Q$35</c:f>
              <c:numCache>
                <c:formatCode>0.0000</c:formatCode>
                <c:ptCount val="21"/>
                <c:pt idx="0">
                  <c:v>2.9999999999999996</c:v>
                </c:pt>
                <c:pt idx="1">
                  <c:v>3.027797198639719</c:v>
                </c:pt>
                <c:pt idx="2">
                  <c:v>3.0556287708198759</c:v>
                </c:pt>
                <c:pt idx="3">
                  <c:v>3.0834883454248443</c:v>
                </c:pt>
                <c:pt idx="4">
                  <c:v>3.1113699709024116</c:v>
                </c:pt>
                <c:pt idx="5">
                  <c:v>3.1392680891097271</c:v>
                </c:pt>
                <c:pt idx="6">
                  <c:v>3.1671775106922064</c:v>
                </c:pt>
                <c:pt idx="7">
                  <c:v>3.1950933919277005</c:v>
                </c:pt>
                <c:pt idx="8">
                  <c:v>3.2230112129668984</c:v>
                </c:pt>
                <c:pt idx="9">
                  <c:v>3.2509267574005842</c:v>
                </c:pt>
                <c:pt idx="10">
                  <c:v>3.2788360930848541</c:v>
                </c:pt>
                <c:pt idx="11">
                  <c:v>3.3067355541565484</c:v>
                </c:pt>
                <c:pt idx="12">
                  <c:v>3.334621724172774</c:v>
                </c:pt>
                <c:pt idx="13">
                  <c:v>3.3624914203104219</c:v>
                </c:pt>
                <c:pt idx="14">
                  <c:v>3.3903416785638578</c:v>
                </c:pt>
                <c:pt idx="15">
                  <c:v>3.4181697398814586</c:v>
                </c:pt>
                <c:pt idx="16">
                  <c:v>3.4459730371842721</c:v>
                </c:pt>
                <c:pt idx="17">
                  <c:v>3.4737491832127367</c:v>
                </c:pt>
                <c:pt idx="18">
                  <c:v>3.5014959591501342</c:v>
                </c:pt>
                <c:pt idx="19">
                  <c:v>3.5292113039740807</c:v>
                </c:pt>
                <c:pt idx="20">
                  <c:v>3.5568933044900608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F-4327-933C-D7DDEF61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'RK2 -Euler Gauss'!$C$15:$C$35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'RK2 -Euler Gauss'!$D$15:$D$35</c:f>
              <c:numCache>
                <c:formatCode>0.0000</c:formatCode>
                <c:ptCount val="21"/>
                <c:pt idx="0">
                  <c:v>1</c:v>
                </c:pt>
                <c:pt idx="1">
                  <c:v>0.94887500000000002</c:v>
                </c:pt>
                <c:pt idx="2">
                  <c:v>0.89588033124999999</c:v>
                </c:pt>
                <c:pt idx="3">
                  <c:v>0.84163477719281243</c:v>
                </c:pt>
                <c:pt idx="4">
                  <c:v>0.78673914885041119</c:v>
                </c:pt>
                <c:pt idx="5">
                  <c:v>0.73176575082448869</c:v>
                </c:pt>
                <c:pt idx="6">
                  <c:v>0.6772492023880643</c:v>
                </c:pt>
                <c:pt idx="7">
                  <c:v>0.62367879047916841</c:v>
                </c:pt>
                <c:pt idx="8">
                  <c:v>0.57149246768582396</c:v>
                </c:pt>
                <c:pt idx="9">
                  <c:v>0.52107254472424214</c:v>
                </c:pt>
                <c:pt idx="10">
                  <c:v>0.47274306620106865</c:v>
                </c:pt>
                <c:pt idx="11">
                  <c:v>0.42676880301301467</c:v>
                </c:pt>
                <c:pt idx="12">
                  <c:v>0.38335574652651572</c:v>
                </c:pt>
                <c:pt idx="13">
                  <c:v>0.34265295013906288</c:v>
                </c:pt>
                <c:pt idx="14">
                  <c:v>0.30475553385368248</c:v>
                </c:pt>
                <c:pt idx="15">
                  <c:v>0.26970864746050899</c:v>
                </c:pt>
                <c:pt idx="16">
                  <c:v>0.2375121776699107</c:v>
                </c:pt>
                <c:pt idx="17">
                  <c:v>0.20812598348770098</c:v>
                </c:pt>
                <c:pt idx="18">
                  <c:v>0.18147545130210085</c:v>
                </c:pt>
                <c:pt idx="19">
                  <c:v>0.1574571753222678</c:v>
                </c:pt>
                <c:pt idx="20">
                  <c:v>0.13594458874386295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9BA-A158-4B7AF3606AFB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'RK2 -Euler Gauss'!$K$15:$K$35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'RK2 -Euler Gauss'!$L$15:$L$35</c:f>
              <c:numCache>
                <c:formatCode>0.0000</c:formatCode>
                <c:ptCount val="21"/>
                <c:pt idx="0">
                  <c:v>1</c:v>
                </c:pt>
                <c:pt idx="1">
                  <c:v>0.94885432105580125</c:v>
                </c:pt>
                <c:pt idx="2">
                  <c:v>0.89583413529652811</c:v>
                </c:pt>
                <c:pt idx="3">
                  <c:v>0.84155828881177308</c:v>
                </c:pt>
                <c:pt idx="4">
                  <c:v>0.78662786106655325</c:v>
                </c:pt>
                <c:pt idx="5">
                  <c:v>0.73161562894664156</c:v>
                </c:pt>
                <c:pt idx="6">
                  <c:v>0.67705687449816443</c:v>
                </c:pt>
                <c:pt idx="7">
                  <c:v>0.62344171411748883</c:v>
                </c:pt>
                <c:pt idx="8">
                  <c:v>0.57120906384881454</c:v>
                </c:pt>
                <c:pt idx="9">
                  <c:v>0.52074229235352054</c:v>
                </c:pt>
                <c:pt idx="10">
                  <c:v>0.4723665527410143</c:v>
                </c:pt>
                <c:pt idx="11">
                  <c:v>0.42634772917815239</c:v>
                </c:pt>
                <c:pt idx="12">
                  <c:v>0.38289288597511162</c:v>
                </c:pt>
                <c:pt idx="13">
                  <c:v>0.34215206713408303</c:v>
                </c:pt>
                <c:pt idx="14">
                  <c:v>0.30422126406670358</c:v>
                </c:pt>
                <c:pt idx="15">
                  <c:v>0.26914634872918342</c:v>
                </c:pt>
                <c:pt idx="16">
                  <c:v>0.23692775868212129</c:v>
                </c:pt>
                <c:pt idx="17">
                  <c:v>0.20752571900087649</c:v>
                </c:pt>
                <c:pt idx="18">
                  <c:v>0.18086579261712168</c:v>
                </c:pt>
                <c:pt idx="19">
                  <c:v>0.15684456435477193</c:v>
                </c:pt>
                <c:pt idx="20">
                  <c:v>0.13533528323661234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F-49BA-A158-4B7AF3606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'RK3 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'RK3 '!$D$15:$D$35</c:f>
              <c:numCache>
                <c:formatCode>0.0000</c:formatCode>
                <c:ptCount val="21"/>
                <c:pt idx="0">
                  <c:v>1</c:v>
                </c:pt>
                <c:pt idx="1">
                  <c:v>0.94885510416666663</c:v>
                </c:pt>
                <c:pt idx="2">
                  <c:v>0.89583549261922302</c:v>
                </c:pt>
                <c:pt idx="3">
                  <c:v>0.84155999287212735</c:v>
                </c:pt>
                <c:pt idx="4">
                  <c:v>0.78662967148487795</c:v>
                </c:pt>
                <c:pt idx="5">
                  <c:v>0.73161729899371841</c:v>
                </c:pt>
                <c:pt idx="6">
                  <c:v>0.67705815828342686</c:v>
                </c:pt>
                <c:pt idx="7">
                  <c:v>0.62344237410106773</c:v>
                </c:pt>
                <c:pt idx="8">
                  <c:v>0.571208878334859</c:v>
                </c:pt>
                <c:pt idx="9">
                  <c:v>0.52074106261048358</c:v>
                </c:pt>
                <c:pt idx="10">
                  <c:v>0.47236410940624829</c:v>
                </c:pt>
                <c:pt idx="11">
                  <c:v>0.42634393763815503</c:v>
                </c:pt>
                <c:pt idx="12">
                  <c:v>0.38288765046639217</c:v>
                </c:pt>
                <c:pt idx="13">
                  <c:v>0.34214533337873826</c:v>
                </c:pt>
                <c:pt idx="14">
                  <c:v>0.30421302033625996</c:v>
                </c:pt>
                <c:pt idx="15">
                  <c:v>0.26913662531436344</c:v>
                </c:pt>
                <c:pt idx="16">
                  <c:v>0.23691662582913792</c:v>
                </c:pt>
                <c:pt idx="17">
                  <c:v>0.20751328345123754</c:v>
                </c:pt>
                <c:pt idx="18">
                  <c:v>0.18085219295309279</c:v>
                </c:pt>
                <c:pt idx="19">
                  <c:v>0.1568299654030274</c:v>
                </c:pt>
                <c:pt idx="20">
                  <c:v>0.13531986981590152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9-47FF-A4CC-D38EB99FA1C1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'RK2 -Euler Gauss'!$K$15:$K$35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'RK2 -Euler Gauss'!$L$15:$L$35</c:f>
              <c:numCache>
                <c:formatCode>0.0000</c:formatCode>
                <c:ptCount val="21"/>
                <c:pt idx="0">
                  <c:v>1</c:v>
                </c:pt>
                <c:pt idx="1">
                  <c:v>0.94885432105580125</c:v>
                </c:pt>
                <c:pt idx="2">
                  <c:v>0.89583413529652811</c:v>
                </c:pt>
                <c:pt idx="3">
                  <c:v>0.84155828881177308</c:v>
                </c:pt>
                <c:pt idx="4">
                  <c:v>0.78662786106655325</c:v>
                </c:pt>
                <c:pt idx="5">
                  <c:v>0.73161562894664156</c:v>
                </c:pt>
                <c:pt idx="6">
                  <c:v>0.67705687449816443</c:v>
                </c:pt>
                <c:pt idx="7">
                  <c:v>0.62344171411748883</c:v>
                </c:pt>
                <c:pt idx="8">
                  <c:v>0.57120906384881454</c:v>
                </c:pt>
                <c:pt idx="9">
                  <c:v>0.52074229235352054</c:v>
                </c:pt>
                <c:pt idx="10">
                  <c:v>0.4723665527410143</c:v>
                </c:pt>
                <c:pt idx="11">
                  <c:v>0.42634772917815239</c:v>
                </c:pt>
                <c:pt idx="12">
                  <c:v>0.38289288597511162</c:v>
                </c:pt>
                <c:pt idx="13">
                  <c:v>0.34215206713408303</c:v>
                </c:pt>
                <c:pt idx="14">
                  <c:v>0.30422126406670358</c:v>
                </c:pt>
                <c:pt idx="15">
                  <c:v>0.26914634872918342</c:v>
                </c:pt>
                <c:pt idx="16">
                  <c:v>0.23692775868212129</c:v>
                </c:pt>
                <c:pt idx="17">
                  <c:v>0.20752571900087649</c:v>
                </c:pt>
                <c:pt idx="18">
                  <c:v>0.18086579261712168</c:v>
                </c:pt>
                <c:pt idx="19">
                  <c:v>0.15684456435477193</c:v>
                </c:pt>
                <c:pt idx="20">
                  <c:v>0.13533528323661234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09-47FF-A4CC-D38EB99F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'RK4'!$C$15:$C$35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'RK4'!$D$15:$D$35</c:f>
              <c:numCache>
                <c:formatCode>0.0000</c:formatCode>
                <c:ptCount val="21"/>
                <c:pt idx="0">
                  <c:v>1</c:v>
                </c:pt>
                <c:pt idx="1">
                  <c:v>0.94885432363281252</c:v>
                </c:pt>
                <c:pt idx="2">
                  <c:v>0.89583414183534704</c:v>
                </c:pt>
                <c:pt idx="3">
                  <c:v>0.84155830108908158</c:v>
                </c:pt>
                <c:pt idx="4">
                  <c:v>0.78662788126148797</c:v>
                </c:pt>
                <c:pt idx="5">
                  <c:v>0.73161565962588493</c:v>
                </c:pt>
                <c:pt idx="6">
                  <c:v>0.67705691857298822</c:v>
                </c:pt>
                <c:pt idx="7">
                  <c:v>0.62344177477222129</c:v>
                </c:pt>
                <c:pt idx="8">
                  <c:v>0.57120914444239923</c:v>
                </c:pt>
                <c:pt idx="9">
                  <c:v>0.52074239629799823</c:v>
                </c:pt>
                <c:pt idx="10">
                  <c:v>0.47236668336270027</c:v>
                </c:pt>
                <c:pt idx="11">
                  <c:v>0.42634788956882991</c:v>
                </c:pt>
                <c:pt idx="12">
                  <c:v>0.38289307884158846</c:v>
                </c:pt>
                <c:pt idx="13">
                  <c:v>0.34215229465487512</c:v>
                </c:pt>
                <c:pt idx="14">
                  <c:v>0.30422152776438888</c:v>
                </c:pt>
                <c:pt idx="15">
                  <c:v>0.26914664936613419</c:v>
                </c:pt>
                <c:pt idx="16">
                  <c:v>0.23692809618594526</c:v>
                </c:pt>
                <c:pt idx="17">
                  <c:v>0.20752609242409825</c:v>
                </c:pt>
                <c:pt idx="18">
                  <c:v>0.18086620013355642</c:v>
                </c:pt>
                <c:pt idx="19">
                  <c:v>0.15684500329284851</c:v>
                </c:pt>
                <c:pt idx="20">
                  <c:v>0.13533575014775598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2-4467-8C47-B3BBCF41FC96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'RK2 -Euler Gauss'!$K$15:$K$35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'RK2 -Euler Gauss'!$L$15:$L$35</c:f>
              <c:numCache>
                <c:formatCode>0.0000</c:formatCode>
                <c:ptCount val="21"/>
                <c:pt idx="0">
                  <c:v>1</c:v>
                </c:pt>
                <c:pt idx="1">
                  <c:v>0.94885432105580125</c:v>
                </c:pt>
                <c:pt idx="2">
                  <c:v>0.89583413529652811</c:v>
                </c:pt>
                <c:pt idx="3">
                  <c:v>0.84155828881177308</c:v>
                </c:pt>
                <c:pt idx="4">
                  <c:v>0.78662786106655325</c:v>
                </c:pt>
                <c:pt idx="5">
                  <c:v>0.73161562894664156</c:v>
                </c:pt>
                <c:pt idx="6">
                  <c:v>0.67705687449816443</c:v>
                </c:pt>
                <c:pt idx="7">
                  <c:v>0.62344171411748883</c:v>
                </c:pt>
                <c:pt idx="8">
                  <c:v>0.57120906384881454</c:v>
                </c:pt>
                <c:pt idx="9">
                  <c:v>0.52074229235352054</c:v>
                </c:pt>
                <c:pt idx="10">
                  <c:v>0.4723665527410143</c:v>
                </c:pt>
                <c:pt idx="11">
                  <c:v>0.42634772917815239</c:v>
                </c:pt>
                <c:pt idx="12">
                  <c:v>0.38289288597511162</c:v>
                </c:pt>
                <c:pt idx="13">
                  <c:v>0.34215206713408303</c:v>
                </c:pt>
                <c:pt idx="14">
                  <c:v>0.30422126406670358</c:v>
                </c:pt>
                <c:pt idx="15">
                  <c:v>0.26914634872918342</c:v>
                </c:pt>
                <c:pt idx="16">
                  <c:v>0.23692775868212129</c:v>
                </c:pt>
                <c:pt idx="17">
                  <c:v>0.20752571900087649</c:v>
                </c:pt>
                <c:pt idx="18">
                  <c:v>0.18086579261712168</c:v>
                </c:pt>
                <c:pt idx="19">
                  <c:v>0.15684456435477193</c:v>
                </c:pt>
                <c:pt idx="20">
                  <c:v>0.13533528323661234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2-4467-8C47-B3BBCF41F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'ej11'!$C$15:$C$35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</c:numCache>
            </c:numRef>
          </c:xVal>
          <c:yVal>
            <c:numRef>
              <c:f>'ej11'!$D$15:$D$35</c:f>
              <c:numCache>
                <c:formatCode>0.0000</c:formatCode>
                <c:ptCount val="21"/>
                <c:pt idx="0">
                  <c:v>1</c:v>
                </c:pt>
                <c:pt idx="1">
                  <c:v>1.1499999999999999</c:v>
                </c:pt>
                <c:pt idx="2">
                  <c:v>1.3479999999999999</c:v>
                </c:pt>
                <c:pt idx="3">
                  <c:v>1.6067199999999999</c:v>
                </c:pt>
                <c:pt idx="4">
                  <c:v>1.9437951999999998</c:v>
                </c:pt>
                <c:pt idx="5">
                  <c:v>2.383678336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9-4FFB-BD71-FC609DC740C4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'ej11'!$H$15:$H$35</c:f>
              <c:numCache>
                <c:formatCode>0.0000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</c:numCache>
            </c:numRef>
          </c:xVal>
          <c:yVal>
            <c:numRef>
              <c:f>'ej11'!$I$15:$I$35</c:f>
              <c:numCache>
                <c:formatCode>0.0000</c:formatCode>
                <c:ptCount val="21"/>
                <c:pt idx="0">
                  <c:v>1.0000000000000002</c:v>
                </c:pt>
                <c:pt idx="1">
                  <c:v>1.1744171056883073</c:v>
                </c:pt>
                <c:pt idx="2">
                  <c:v>1.4068737254821071</c:v>
                </c:pt>
                <c:pt idx="3">
                  <c:v>1.7154711908239637</c:v>
                </c:pt>
                <c:pt idx="4">
                  <c:v>2.1260087504441514</c:v>
                </c:pt>
                <c:pt idx="5">
                  <c:v>2.6755000249190117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9-4FFB-BD71-FC609DC7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12'!$C$15:$C$35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</c:numCache>
            </c:numRef>
          </c:xVal>
          <c:yVal>
            <c:numRef>
              <c:f>'ej 12'!$D$15:$D$35</c:f>
              <c:numCache>
                <c:formatCode>0.0000</c:formatCode>
                <c:ptCount val="21"/>
                <c:pt idx="0">
                  <c:v>1</c:v>
                </c:pt>
                <c:pt idx="1">
                  <c:v>1.1739999999999999</c:v>
                </c:pt>
                <c:pt idx="2">
                  <c:v>1.4056815999999999</c:v>
                </c:pt>
                <c:pt idx="3">
                  <c:v>1.7128774739199999</c:v>
                </c:pt>
                <c:pt idx="4">
                  <c:v>2.120932080110848</c:v>
                </c:pt>
                <c:pt idx="5">
                  <c:v>2.6660859527739045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B-4FAB-AA78-527A8787B5AE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 12'!$K$15:$K$35</c:f>
              <c:numCache>
                <c:formatCode>0.0000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</c:numCache>
            </c:numRef>
          </c:xVal>
          <c:yVal>
            <c:numRef>
              <c:f>'ej 12'!$L$15:$L$35</c:f>
              <c:numCache>
                <c:formatCode>0.0000</c:formatCode>
                <c:ptCount val="21"/>
                <c:pt idx="0">
                  <c:v>1.0000000000000002</c:v>
                </c:pt>
                <c:pt idx="1">
                  <c:v>1.1744171056883073</c:v>
                </c:pt>
                <c:pt idx="2">
                  <c:v>1.4068737254821071</c:v>
                </c:pt>
                <c:pt idx="3">
                  <c:v>1.7154711908239637</c:v>
                </c:pt>
                <c:pt idx="4">
                  <c:v>2.1260087504441514</c:v>
                </c:pt>
                <c:pt idx="5">
                  <c:v>2.6755000249190117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B-4FAB-AA78-527A8787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'ej13'!$C$15:$C$35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</c:numCache>
            </c:numRef>
          </c:xVal>
          <c:yVal>
            <c:numRef>
              <c:f>'ej13'!$D$15:$D$35</c:f>
              <c:numCache>
                <c:formatCode>0.0000</c:formatCode>
                <c:ptCount val="21"/>
                <c:pt idx="0">
                  <c:v>1</c:v>
                </c:pt>
                <c:pt idx="1">
                  <c:v>1.1744300000000001</c:v>
                </c:pt>
                <c:pt idx="2">
                  <c:v>1.4068922331866669</c:v>
                </c:pt>
                <c:pt idx="3">
                  <c:v>1.7154782469758212</c:v>
                </c:pt>
                <c:pt idx="4">
                  <c:v>2.1259679645174931</c:v>
                </c:pt>
                <c:pt idx="5">
                  <c:v>2.6753379691476495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A-4E2A-9920-3AF53169ACB3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'RK2 -Euler Gauss'!$K$15:$K$35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'RK2 -Euler Gauss'!$L$15:$L$35</c:f>
              <c:numCache>
                <c:formatCode>0.0000</c:formatCode>
                <c:ptCount val="21"/>
                <c:pt idx="0">
                  <c:v>1</c:v>
                </c:pt>
                <c:pt idx="1">
                  <c:v>0.94885432105580125</c:v>
                </c:pt>
                <c:pt idx="2">
                  <c:v>0.89583413529652811</c:v>
                </c:pt>
                <c:pt idx="3">
                  <c:v>0.84155828881177308</c:v>
                </c:pt>
                <c:pt idx="4">
                  <c:v>0.78662786106655325</c:v>
                </c:pt>
                <c:pt idx="5">
                  <c:v>0.73161562894664156</c:v>
                </c:pt>
                <c:pt idx="6">
                  <c:v>0.67705687449816443</c:v>
                </c:pt>
                <c:pt idx="7">
                  <c:v>0.62344171411748883</c:v>
                </c:pt>
                <c:pt idx="8">
                  <c:v>0.57120906384881454</c:v>
                </c:pt>
                <c:pt idx="9">
                  <c:v>0.52074229235352054</c:v>
                </c:pt>
                <c:pt idx="10">
                  <c:v>0.4723665527410143</c:v>
                </c:pt>
                <c:pt idx="11">
                  <c:v>0.42634772917815239</c:v>
                </c:pt>
                <c:pt idx="12">
                  <c:v>0.38289288597511162</c:v>
                </c:pt>
                <c:pt idx="13">
                  <c:v>0.34215206713408303</c:v>
                </c:pt>
                <c:pt idx="14">
                  <c:v>0.30422126406670358</c:v>
                </c:pt>
                <c:pt idx="15">
                  <c:v>0.26914634872918342</c:v>
                </c:pt>
                <c:pt idx="16">
                  <c:v>0.23692775868212129</c:v>
                </c:pt>
                <c:pt idx="17">
                  <c:v>0.20752571900087649</c:v>
                </c:pt>
                <c:pt idx="18">
                  <c:v>0.18086579261712168</c:v>
                </c:pt>
                <c:pt idx="19">
                  <c:v>0.15684456435477193</c:v>
                </c:pt>
                <c:pt idx="20">
                  <c:v>0.13533528323661234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A-4E2A-9920-3AF53169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'ej14'!$C$15:$C$35</c:f>
              <c:numCache>
                <c:formatCode>0.0000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</c:numCache>
            </c:numRef>
          </c:xVal>
          <c:yVal>
            <c:numRef>
              <c:f>'ej14'!$D$15:$D$35</c:f>
              <c:numCache>
                <c:formatCode>0.0000</c:formatCode>
                <c:ptCount val="21"/>
                <c:pt idx="0">
                  <c:v>1</c:v>
                </c:pt>
                <c:pt idx="1">
                  <c:v>1.174416825</c:v>
                </c:pt>
                <c:pt idx="2">
                  <c:v>1.4068727583997105</c:v>
                </c:pt>
                <c:pt idx="3">
                  <c:v>1.7154686509461901</c:v>
                </c:pt>
                <c:pt idx="4">
                  <c:v>2.1260027756463793</c:v>
                </c:pt>
                <c:pt idx="5">
                  <c:v>2.6754868100096028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4-4E47-8879-5E232DC8EDA6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'RK2 -Euler Gauss'!$K$15:$K$35</c:f>
              <c:numCache>
                <c:formatCode>0.0000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0.65000000000000013</c:v>
                </c:pt>
                <c:pt idx="4">
                  <c:v>0.70000000000000018</c:v>
                </c:pt>
                <c:pt idx="5">
                  <c:v>0.75000000000000022</c:v>
                </c:pt>
                <c:pt idx="6">
                  <c:v>0.80000000000000027</c:v>
                </c:pt>
                <c:pt idx="7">
                  <c:v>0.85000000000000031</c:v>
                </c:pt>
                <c:pt idx="8">
                  <c:v>0.90000000000000036</c:v>
                </c:pt>
                <c:pt idx="9">
                  <c:v>0.9500000000000004</c:v>
                </c:pt>
                <c:pt idx="10">
                  <c:v>1.0000000000000004</c:v>
                </c:pt>
                <c:pt idx="11">
                  <c:v>1.0500000000000005</c:v>
                </c:pt>
                <c:pt idx="12">
                  <c:v>1.1000000000000005</c:v>
                </c:pt>
                <c:pt idx="13">
                  <c:v>1.1500000000000006</c:v>
                </c:pt>
                <c:pt idx="14">
                  <c:v>1.2000000000000006</c:v>
                </c:pt>
                <c:pt idx="15">
                  <c:v>1.2500000000000007</c:v>
                </c:pt>
                <c:pt idx="16">
                  <c:v>1.3000000000000007</c:v>
                </c:pt>
                <c:pt idx="17">
                  <c:v>1.3500000000000008</c:v>
                </c:pt>
                <c:pt idx="18">
                  <c:v>1.4000000000000008</c:v>
                </c:pt>
                <c:pt idx="19">
                  <c:v>1.4500000000000008</c:v>
                </c:pt>
                <c:pt idx="20">
                  <c:v>1.5000000000000009</c:v>
                </c:pt>
              </c:numCache>
            </c:numRef>
          </c:xVal>
          <c:yVal>
            <c:numRef>
              <c:f>'RK2 -Euler Gauss'!$L$15:$L$35</c:f>
              <c:numCache>
                <c:formatCode>0.0000</c:formatCode>
                <c:ptCount val="21"/>
                <c:pt idx="0">
                  <c:v>1</c:v>
                </c:pt>
                <c:pt idx="1">
                  <c:v>0.94885432105580125</c:v>
                </c:pt>
                <c:pt idx="2">
                  <c:v>0.89583413529652811</c:v>
                </c:pt>
                <c:pt idx="3">
                  <c:v>0.84155828881177308</c:v>
                </c:pt>
                <c:pt idx="4">
                  <c:v>0.78662786106655325</c:v>
                </c:pt>
                <c:pt idx="5">
                  <c:v>0.73161562894664156</c:v>
                </c:pt>
                <c:pt idx="6">
                  <c:v>0.67705687449816443</c:v>
                </c:pt>
                <c:pt idx="7">
                  <c:v>0.62344171411748883</c:v>
                </c:pt>
                <c:pt idx="8">
                  <c:v>0.57120906384881454</c:v>
                </c:pt>
                <c:pt idx="9">
                  <c:v>0.52074229235352054</c:v>
                </c:pt>
                <c:pt idx="10">
                  <c:v>0.4723665527410143</c:v>
                </c:pt>
                <c:pt idx="11">
                  <c:v>0.42634772917815239</c:v>
                </c:pt>
                <c:pt idx="12">
                  <c:v>0.38289288597511162</c:v>
                </c:pt>
                <c:pt idx="13">
                  <c:v>0.34215206713408303</c:v>
                </c:pt>
                <c:pt idx="14">
                  <c:v>0.30422126406670358</c:v>
                </c:pt>
                <c:pt idx="15">
                  <c:v>0.26914634872918342</c:v>
                </c:pt>
                <c:pt idx="16">
                  <c:v>0.23692775868212129</c:v>
                </c:pt>
                <c:pt idx="17">
                  <c:v>0.20752571900087649</c:v>
                </c:pt>
                <c:pt idx="18">
                  <c:v>0.18086579261712168</c:v>
                </c:pt>
                <c:pt idx="19">
                  <c:v>0.15684456435477193</c:v>
                </c:pt>
                <c:pt idx="20">
                  <c:v>0.13533528323661234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4-4E47-8879-5E232DC8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Disperción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Solución numérica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'ej21'!$C$15:$C$35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'ej21'!$D$15:$D$35</c:f>
              <c:numCache>
                <c:formatCode>0.0000</c:formatCode>
                <c:ptCount val="21"/>
                <c:pt idx="0">
                  <c:v>1</c:v>
                </c:pt>
                <c:pt idx="1">
                  <c:v>0.89</c:v>
                </c:pt>
                <c:pt idx="2">
                  <c:v>0.79298999999999997</c:v>
                </c:pt>
                <c:pt idx="3">
                  <c:v>0.70893305999999989</c:v>
                </c:pt>
                <c:pt idx="4">
                  <c:v>0.63733082093999993</c:v>
                </c:pt>
                <c:pt idx="5">
                  <c:v>0.57742172377163992</c:v>
                </c:pt>
                <c:pt idx="6">
                  <c:v>0.5283408772510505</c:v>
                </c:pt>
                <c:pt idx="7">
                  <c:v>0.48924365233447276</c:v>
                </c:pt>
                <c:pt idx="8">
                  <c:v>0.45939978954206989</c:v>
                </c:pt>
                <c:pt idx="9">
                  <c:v>0.43826739922313468</c:v>
                </c:pt>
                <c:pt idx="10">
                  <c:v>0.42555764464566376</c:v>
                </c:pt>
                <c:pt idx="11">
                  <c:v>0.42130206819920712</c:v>
                </c:pt>
                <c:pt idx="12">
                  <c:v>0.42593639094939839</c:v>
                </c:pt>
                <c:pt idx="13">
                  <c:v>0.44041822824167792</c:v>
                </c:pt>
                <c:pt idx="14">
                  <c:v>0.46640290370793691</c:v>
                </c:pt>
                <c:pt idx="15">
                  <c:v>0.50651355342681947</c:v>
                </c:pt>
                <c:pt idx="16">
                  <c:v>0.56476261207090372</c:v>
                </c:pt>
                <c:pt idx="17">
                  <c:v>0.64721795343325572</c:v>
                </c:pt>
                <c:pt idx="18">
                  <c:v>0.76306996709780861</c:v>
                </c:pt>
                <c:pt idx="19">
                  <c:v>0.92636694005673981</c:v>
                </c:pt>
                <c:pt idx="20">
                  <c:v>1.1588850420109817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E-4540-82D0-712DB012AF0F}"/>
            </c:ext>
          </c:extLst>
        </c:ser>
        <c:ser>
          <c:idx val="1"/>
          <c:order val="1"/>
          <c:tx>
            <c:v>Solución exacta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'ej21'!$H$15:$H$35</c:f>
              <c:numCache>
                <c:formatCode>0.0000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'ej21'!$I$15:$I$35</c:f>
              <c:numCache>
                <c:formatCode>0.0000</c:formatCode>
                <c:ptCount val="21"/>
                <c:pt idx="0">
                  <c:v>1</c:v>
                </c:pt>
                <c:pt idx="1">
                  <c:v>0.89613279644905375</c:v>
                </c:pt>
                <c:pt idx="2">
                  <c:v>0.80466170402859649</c:v>
                </c:pt>
                <c:pt idx="3">
                  <c:v>0.72542325099014116</c:v>
                </c:pt>
                <c:pt idx="4">
                  <c:v>0.65792346654275502</c:v>
                </c:pt>
                <c:pt idx="5">
                  <c:v>0.60149723926212872</c:v>
                </c:pt>
                <c:pt idx="6">
                  <c:v>0.55543704869801824</c:v>
                </c:pt>
                <c:pt idx="7">
                  <c:v>0.51909588328457901</c:v>
                </c:pt>
                <c:pt idx="8">
                  <c:v>0.49197206953782124</c:v>
                </c:pt>
                <c:pt idx="9">
                  <c:v>0.47378578017596973</c:v>
                </c:pt>
                <c:pt idx="10">
                  <c:v>0.46455902036091151</c:v>
                </c:pt>
                <c:pt idx="11">
                  <c:v>0.4647138991794007</c:v>
                </c:pt>
                <c:pt idx="12">
                  <c:v>0.47520927168614441</c:v>
                </c:pt>
                <c:pt idx="13">
                  <c:v>0.4977453557011644</c:v>
                </c:pt>
                <c:pt idx="14">
                  <c:v>0.53508303777625943</c:v>
                </c:pt>
                <c:pt idx="15">
                  <c:v>0.59155536436681522</c:v>
                </c:pt>
                <c:pt idx="16">
                  <c:v>0.67390463669277845</c:v>
                </c:pt>
                <c:pt idx="17">
                  <c:v>0.79268185197991681</c:v>
                </c:pt>
                <c:pt idx="18">
                  <c:v>0.96464029348312386</c:v>
                </c:pt>
                <c:pt idx="19">
                  <c:v>1.2169324818951008</c:v>
                </c:pt>
                <c:pt idx="20">
                  <c:v>1.5946697582283171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E-4540-82D0-712DB012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8591"/>
        <c:axId val="1335477711"/>
      </c:scatterChart>
      <c:valAx>
        <c:axId val="1335468591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77711"/>
        <c:crosses val="autoZero"/>
        <c:crossBetween val="midCat"/>
      </c:valAx>
      <c:valAx>
        <c:axId val="1335477711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354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7</xdr:row>
      <xdr:rowOff>14287</xdr:rowOff>
    </xdr:from>
    <xdr:to>
      <xdr:col>16</xdr:col>
      <xdr:colOff>609600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E97863-2466-C4D9-A8B8-6AA3670B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11</xdr:row>
      <xdr:rowOff>42862</xdr:rowOff>
    </xdr:from>
    <xdr:to>
      <xdr:col>19</xdr:col>
      <xdr:colOff>495300</xdr:colOff>
      <xdr:row>25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52535-EF62-4BE7-902D-EE3CB590D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37</xdr:row>
      <xdr:rowOff>100012</xdr:rowOff>
    </xdr:from>
    <xdr:to>
      <xdr:col>9</xdr:col>
      <xdr:colOff>571500</xdr:colOff>
      <xdr:row>51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6CDB55-29EF-4BD4-876A-22983E022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36</xdr:row>
      <xdr:rowOff>157162</xdr:rowOff>
    </xdr:from>
    <xdr:to>
      <xdr:col>12</xdr:col>
      <xdr:colOff>723900</xdr:colOff>
      <xdr:row>51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FF60B-FFBA-41CD-B299-9E126CB4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7</xdr:row>
      <xdr:rowOff>14287</xdr:rowOff>
    </xdr:from>
    <xdr:to>
      <xdr:col>16</xdr:col>
      <xdr:colOff>609600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E7A88A-4E6C-4A11-B4AC-301727828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752475</xdr:colOff>
      <xdr:row>4</xdr:row>
      <xdr:rowOff>166687</xdr:rowOff>
    </xdr:from>
    <xdr:ext cx="1228725" cy="283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2810C23-31C6-6869-5408-1986EAF02E5F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9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1+2</m:t>
                        </m:r>
                        <m:r>
                          <a:rPr lang="es-BO" sz="9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BO" sz="9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BO" sz="9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s-BO" sz="9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BO" sz="9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2810C23-31C6-6869-5408-1986EAF02E5F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900" i="0">
                  <a:latin typeface="Cambria Math" panose="02040503050406030204" pitchFamily="18" charset="0"/>
                </a:rPr>
                <a:t>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900" i="0">
                  <a:latin typeface="Cambria Math" panose="02040503050406030204" pitchFamily="18" charset="0"/>
                </a:rPr>
                <a:t>1+2𝑥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s-BO" sz="900" i="0">
                  <a:latin typeface="Cambria Math" panose="02040503050406030204" pitchFamily="18" charset="0"/>
                </a:rPr>
                <a:t>ⅆ𝑦−1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900" i="0">
                  <a:latin typeface="Cambria Math" panose="02040503050406030204" pitchFamily="18" charset="0"/>
                </a:rPr>
                <a:t>𝑦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900" i="0">
                  <a:latin typeface="Cambria Math" panose="02040503050406030204" pitchFamily="18" charset="0"/>
                </a:rPr>
                <a:t>2  ⅆ𝑥=0</a:t>
              </a:r>
              <a:endParaRPr lang="es-BO" sz="9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11</xdr:row>
      <xdr:rowOff>42862</xdr:rowOff>
    </xdr:from>
    <xdr:to>
      <xdr:col>19</xdr:col>
      <xdr:colOff>495300</xdr:colOff>
      <xdr:row>25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C58565-CFCF-4AC9-8939-FAF0BD57A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752475</xdr:colOff>
      <xdr:row>4</xdr:row>
      <xdr:rowOff>166687</xdr:rowOff>
    </xdr:from>
    <xdr:ext cx="1228725" cy="283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AFA0BCE-A5BE-4D89-B992-497B369F9D0D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9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1+2</m:t>
                        </m:r>
                        <m:r>
                          <a:rPr lang="es-BO" sz="9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BO" sz="9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BO" sz="9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s-BO" sz="9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BO" sz="9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AFA0BCE-A5BE-4D89-B992-497B369F9D0D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900" i="0">
                  <a:latin typeface="Cambria Math" panose="02040503050406030204" pitchFamily="18" charset="0"/>
                </a:rPr>
                <a:t>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900" i="0">
                  <a:latin typeface="Cambria Math" panose="02040503050406030204" pitchFamily="18" charset="0"/>
                </a:rPr>
                <a:t>1+2𝑥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s-BO" sz="900" i="0">
                  <a:latin typeface="Cambria Math" panose="02040503050406030204" pitchFamily="18" charset="0"/>
                </a:rPr>
                <a:t>ⅆ𝑦−1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900" i="0">
                  <a:latin typeface="Cambria Math" panose="02040503050406030204" pitchFamily="18" charset="0"/>
                </a:rPr>
                <a:t>𝑦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900" i="0">
                  <a:latin typeface="Cambria Math" panose="02040503050406030204" pitchFamily="18" charset="0"/>
                </a:rPr>
                <a:t>2  ⅆ𝑥=0</a:t>
              </a:r>
              <a:endParaRPr lang="es-BO" sz="9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37</xdr:row>
      <xdr:rowOff>100012</xdr:rowOff>
    </xdr:from>
    <xdr:to>
      <xdr:col>9</xdr:col>
      <xdr:colOff>571500</xdr:colOff>
      <xdr:row>51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E28C2-2B2A-463E-832B-CC9C2C2DC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752475</xdr:colOff>
      <xdr:row>4</xdr:row>
      <xdr:rowOff>166687</xdr:rowOff>
    </xdr:from>
    <xdr:ext cx="1228725" cy="283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772F92-D323-413A-86EA-239A7C08C424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9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1+2</m:t>
                        </m:r>
                        <m:r>
                          <a:rPr lang="es-BO" sz="9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BO" sz="9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BO" sz="9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s-BO" sz="9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BO" sz="9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772F92-D323-413A-86EA-239A7C08C424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900" i="0">
                  <a:latin typeface="Cambria Math" panose="02040503050406030204" pitchFamily="18" charset="0"/>
                </a:rPr>
                <a:t>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900" i="0">
                  <a:latin typeface="Cambria Math" panose="02040503050406030204" pitchFamily="18" charset="0"/>
                </a:rPr>
                <a:t>1+2𝑥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s-BO" sz="900" i="0">
                  <a:latin typeface="Cambria Math" panose="02040503050406030204" pitchFamily="18" charset="0"/>
                </a:rPr>
                <a:t>ⅆ𝑦−1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900" i="0">
                  <a:latin typeface="Cambria Math" panose="02040503050406030204" pitchFamily="18" charset="0"/>
                </a:rPr>
                <a:t>𝑦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900" i="0">
                  <a:latin typeface="Cambria Math" panose="02040503050406030204" pitchFamily="18" charset="0"/>
                </a:rPr>
                <a:t>2  ⅆ𝑥=0</a:t>
              </a:r>
              <a:endParaRPr lang="es-BO" sz="9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36</xdr:row>
      <xdr:rowOff>157162</xdr:rowOff>
    </xdr:from>
    <xdr:to>
      <xdr:col>12</xdr:col>
      <xdr:colOff>723900</xdr:colOff>
      <xdr:row>51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0A64A-4590-4C1B-B882-9C85D9ED8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752475</xdr:colOff>
      <xdr:row>4</xdr:row>
      <xdr:rowOff>166687</xdr:rowOff>
    </xdr:from>
    <xdr:ext cx="1228725" cy="2839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9FD12EA-CC61-475B-9C61-8DD5FB802E4C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9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1+2</m:t>
                        </m:r>
                        <m:r>
                          <a:rPr lang="es-BO" sz="9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BO" sz="9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9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BO" sz="9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BO" sz="9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s-BO" sz="9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BO" sz="900" i="0">
                        <a:latin typeface="Cambria Math" panose="02040503050406030204" pitchFamily="18" charset="0"/>
                      </a:rPr>
                      <m:t>ⅆ</m:t>
                    </m:r>
                    <m:r>
                      <a:rPr lang="es-BO" sz="9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90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BO" sz="9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9FD12EA-CC61-475B-9C61-8DD5FB802E4C}"/>
                </a:ext>
              </a:extLst>
            </xdr:cNvPr>
            <xdr:cNvSpPr txBox="1"/>
          </xdr:nvSpPr>
          <xdr:spPr>
            <a:xfrm>
              <a:off x="752475" y="928687"/>
              <a:ext cx="1228725" cy="283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BO" sz="900" i="0">
                  <a:latin typeface="Cambria Math" panose="02040503050406030204" pitchFamily="18" charset="0"/>
                </a:rPr>
                <a:t>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900" i="0">
                  <a:latin typeface="Cambria Math" panose="02040503050406030204" pitchFamily="18" charset="0"/>
                </a:rPr>
                <a:t>1+2𝑥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r>
                <a:rPr lang="es-BO" sz="900" i="0">
                  <a:latin typeface="Cambria Math" panose="02040503050406030204" pitchFamily="18" charset="0"/>
                </a:rPr>
                <a:t>ⅆ𝑦−1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900" i="0">
                  <a:latin typeface="Cambria Math" panose="02040503050406030204" pitchFamily="18" charset="0"/>
                </a:rPr>
                <a:t>𝑦</a:t>
              </a:r>
              <a:r>
                <a:rPr lang="es-BO" sz="9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900" i="0">
                  <a:latin typeface="Cambria Math" panose="02040503050406030204" pitchFamily="18" charset="0"/>
                </a:rPr>
                <a:t>2  ⅆ𝑥=0</a:t>
              </a:r>
              <a:endParaRPr lang="es-BO" sz="9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11</xdr:row>
      <xdr:rowOff>42862</xdr:rowOff>
    </xdr:from>
    <xdr:to>
      <xdr:col>19</xdr:col>
      <xdr:colOff>495300</xdr:colOff>
      <xdr:row>25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9820A-B178-4FD8-9CDC-B73DD0FEB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37</xdr:row>
      <xdr:rowOff>100012</xdr:rowOff>
    </xdr:from>
    <xdr:to>
      <xdr:col>9</xdr:col>
      <xdr:colOff>571500</xdr:colOff>
      <xdr:row>51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75EA4-C30A-4299-A956-663EF7076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37</xdr:row>
      <xdr:rowOff>100012</xdr:rowOff>
    </xdr:from>
    <xdr:to>
      <xdr:col>9</xdr:col>
      <xdr:colOff>571500</xdr:colOff>
      <xdr:row>51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29D13A-ACD9-4B61-8501-8015D9D8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7</xdr:row>
      <xdr:rowOff>14287</xdr:rowOff>
    </xdr:from>
    <xdr:to>
      <xdr:col>16</xdr:col>
      <xdr:colOff>609600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8AF559-AA26-4D19-A4B8-A79259E1F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11</xdr:row>
      <xdr:rowOff>42862</xdr:rowOff>
    </xdr:from>
    <xdr:to>
      <xdr:col>19</xdr:col>
      <xdr:colOff>495300</xdr:colOff>
      <xdr:row>25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CCCA20-E535-4BB9-B1CE-C34A0541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22</xdr:row>
      <xdr:rowOff>109537</xdr:rowOff>
    </xdr:from>
    <xdr:to>
      <xdr:col>9</xdr:col>
      <xdr:colOff>581025</xdr:colOff>
      <xdr:row>36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F2AC3D-E9FD-4EE9-9E2B-7BA6F7029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22</xdr:row>
      <xdr:rowOff>52387</xdr:rowOff>
    </xdr:from>
    <xdr:to>
      <xdr:col>9</xdr:col>
      <xdr:colOff>685800</xdr:colOff>
      <xdr:row>36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4BB003-6B64-48C5-865D-D03B8EFA1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7</xdr:row>
      <xdr:rowOff>14287</xdr:rowOff>
    </xdr:from>
    <xdr:to>
      <xdr:col>16</xdr:col>
      <xdr:colOff>609600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92C10-BDA0-4C68-862E-3B036915B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955D-DA1A-47E9-B0F9-FDE52CDDA8DE}">
  <dimension ref="B2:J35"/>
  <sheetViews>
    <sheetView workbookViewId="0">
      <selection activeCell="B14" sqref="B14:J14"/>
    </sheetView>
  </sheetViews>
  <sheetFormatPr baseColWidth="10" defaultRowHeight="15" x14ac:dyDescent="0.25"/>
  <cols>
    <col min="9" max="9" width="11.85546875" bestFit="1" customWidth="1"/>
  </cols>
  <sheetData>
    <row r="2" spans="2:10" x14ac:dyDescent="0.25">
      <c r="B2" s="14" t="s">
        <v>15</v>
      </c>
      <c r="C2" s="15"/>
      <c r="D2" s="15"/>
      <c r="E2" s="15"/>
      <c r="F2" s="15"/>
      <c r="G2" s="16"/>
    </row>
    <row r="3" spans="2:10" x14ac:dyDescent="0.25">
      <c r="B3" s="2"/>
      <c r="C3" s="1"/>
      <c r="D3" s="1"/>
      <c r="E3" s="1"/>
      <c r="F3" s="1"/>
      <c r="G3" s="3"/>
    </row>
    <row r="4" spans="2:10" x14ac:dyDescent="0.25">
      <c r="B4" s="2" t="s">
        <v>0</v>
      </c>
      <c r="C4" s="1"/>
      <c r="D4" s="1"/>
      <c r="E4" s="1"/>
      <c r="F4" s="1"/>
      <c r="G4" s="3"/>
    </row>
    <row r="5" spans="2:10" x14ac:dyDescent="0.25">
      <c r="B5" s="2" t="s">
        <v>1</v>
      </c>
      <c r="C5" s="1"/>
      <c r="D5" s="1">
        <v>0.5</v>
      </c>
      <c r="E5" s="1" t="s">
        <v>2</v>
      </c>
      <c r="F5" s="1"/>
      <c r="G5" s="3"/>
    </row>
    <row r="6" spans="2:10" x14ac:dyDescent="0.25">
      <c r="B6" s="2" t="s">
        <v>3</v>
      </c>
      <c r="C6" s="1"/>
      <c r="D6" s="1" t="s">
        <v>4</v>
      </c>
      <c r="E6" s="1" t="s">
        <v>12</v>
      </c>
      <c r="F6" s="1"/>
      <c r="G6" s="3"/>
    </row>
    <row r="7" spans="2:10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0" x14ac:dyDescent="0.25">
      <c r="B8" s="2"/>
      <c r="C8" s="1"/>
      <c r="D8" s="1"/>
      <c r="E8" s="1"/>
      <c r="F8" s="1" t="s">
        <v>8</v>
      </c>
      <c r="G8" s="3">
        <v>1</v>
      </c>
    </row>
    <row r="9" spans="2:10" x14ac:dyDescent="0.25">
      <c r="B9" s="4" t="s">
        <v>9</v>
      </c>
      <c r="C9" s="5">
        <v>0.05</v>
      </c>
      <c r="D9" s="5"/>
      <c r="E9" s="5"/>
      <c r="F9" s="5"/>
      <c r="G9" s="6"/>
    </row>
    <row r="12" spans="2:10" x14ac:dyDescent="0.25">
      <c r="B12" t="s">
        <v>16</v>
      </c>
      <c r="H12" t="s">
        <v>18</v>
      </c>
    </row>
    <row r="13" spans="2:10" x14ac:dyDescent="0.25">
      <c r="B13" t="s">
        <v>17</v>
      </c>
    </row>
    <row r="14" spans="2:10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3"/>
      <c r="G14" s="13"/>
      <c r="H14" s="11" t="s">
        <v>7</v>
      </c>
      <c r="I14" s="11" t="s">
        <v>8</v>
      </c>
      <c r="J14" s="11" t="s">
        <v>13</v>
      </c>
    </row>
    <row r="15" spans="2:10" x14ac:dyDescent="0.25">
      <c r="B15" s="1">
        <v>0</v>
      </c>
      <c r="C15" s="7">
        <f>$G$7</f>
        <v>0.5</v>
      </c>
      <c r="D15" s="7">
        <f>$G$8</f>
        <v>1</v>
      </c>
      <c r="E15" s="7">
        <f>$C$9*(-2*C15*D15)</f>
        <v>-0.05</v>
      </c>
      <c r="H15" s="7">
        <f>$G$7</f>
        <v>0.5</v>
      </c>
      <c r="I15" s="7">
        <f>EXP(-(H15^2)+1/4)</f>
        <v>1</v>
      </c>
      <c r="J15" s="8">
        <f>ABS((I15-D15)/I15)</f>
        <v>0</v>
      </c>
    </row>
    <row r="16" spans="2:10" x14ac:dyDescent="0.25">
      <c r="B16" s="1">
        <f>1+B15</f>
        <v>1</v>
      </c>
      <c r="C16" s="7">
        <f>C15+$C$9</f>
        <v>0.55000000000000004</v>
      </c>
      <c r="D16" s="7">
        <f>D15+E15</f>
        <v>0.95</v>
      </c>
      <c r="E16" s="7">
        <f>$C$9*(-2*C16*D16)</f>
        <v>-5.2249999999999998E-2</v>
      </c>
      <c r="H16" s="7">
        <f>H15+$C$9</f>
        <v>0.55000000000000004</v>
      </c>
      <c r="I16" s="7">
        <f t="shared" ref="I16:I35" si="0">EXP(-(H16^2)+1/4)</f>
        <v>0.94885432105580125</v>
      </c>
      <c r="J16" s="8">
        <f t="shared" ref="J16:J35" si="1">ABS((I16-D16)/I16)</f>
        <v>1.2074339746104463E-3</v>
      </c>
    </row>
    <row r="17" spans="2:10" x14ac:dyDescent="0.25">
      <c r="B17" s="1">
        <f t="shared" ref="B17:B27" si="2">1+B16</f>
        <v>2</v>
      </c>
      <c r="C17" s="7">
        <f t="shared" ref="C17:C27" si="3">C16+$C$9</f>
        <v>0.60000000000000009</v>
      </c>
      <c r="D17" s="7">
        <f t="shared" ref="D17:D27" si="4">D16+E16</f>
        <v>0.89774999999999994</v>
      </c>
      <c r="E17" s="7">
        <f t="shared" ref="E17:E27" si="5">$C$9*(-2*C17*D17)</f>
        <v>-5.386500000000001E-2</v>
      </c>
      <c r="H17" s="7">
        <f t="shared" ref="H17:H35" si="6">H16+$C$9</f>
        <v>0.60000000000000009</v>
      </c>
      <c r="I17" s="7">
        <f t="shared" si="0"/>
        <v>0.89583413529652811</v>
      </c>
      <c r="J17" s="8">
        <f t="shared" si="1"/>
        <v>2.1386377544517876E-3</v>
      </c>
    </row>
    <row r="18" spans="2:10" x14ac:dyDescent="0.25">
      <c r="B18" s="1">
        <f t="shared" si="2"/>
        <v>3</v>
      </c>
      <c r="C18" s="7">
        <f t="shared" si="3"/>
        <v>0.65000000000000013</v>
      </c>
      <c r="D18" s="7">
        <f t="shared" si="4"/>
        <v>0.84388499999999989</v>
      </c>
      <c r="E18" s="7">
        <f t="shared" si="5"/>
        <v>-5.4852525000000013E-2</v>
      </c>
      <c r="H18" s="7">
        <f t="shared" si="6"/>
        <v>0.65000000000000013</v>
      </c>
      <c r="I18" s="7">
        <f t="shared" si="0"/>
        <v>0.84155828881177308</v>
      </c>
      <c r="J18" s="8">
        <f t="shared" si="1"/>
        <v>2.7647653396795282E-3</v>
      </c>
    </row>
    <row r="19" spans="2:10" x14ac:dyDescent="0.25">
      <c r="B19" s="1">
        <f t="shared" si="2"/>
        <v>4</v>
      </c>
      <c r="C19" s="7">
        <f t="shared" si="3"/>
        <v>0.70000000000000018</v>
      </c>
      <c r="D19" s="7">
        <f t="shared" si="4"/>
        <v>0.78903247499999984</v>
      </c>
      <c r="E19" s="7">
        <f t="shared" si="5"/>
        <v>-5.5232273250000012E-2</v>
      </c>
      <c r="H19" s="7">
        <f t="shared" si="6"/>
        <v>0.70000000000000018</v>
      </c>
      <c r="I19" s="7">
        <f t="shared" si="0"/>
        <v>0.78662786106655325</v>
      </c>
      <c r="J19" s="8">
        <f t="shared" si="1"/>
        <v>3.0568634197449987E-3</v>
      </c>
    </row>
    <row r="20" spans="2:10" x14ac:dyDescent="0.25">
      <c r="B20" s="1">
        <f t="shared" si="2"/>
        <v>5</v>
      </c>
      <c r="C20" s="7">
        <f t="shared" si="3"/>
        <v>0.75000000000000022</v>
      </c>
      <c r="D20" s="7">
        <f t="shared" si="4"/>
        <v>0.73380020174999983</v>
      </c>
      <c r="E20" s="7">
        <f t="shared" si="5"/>
        <v>-5.5035015131250004E-2</v>
      </c>
      <c r="H20" s="7">
        <f t="shared" si="6"/>
        <v>0.75000000000000022</v>
      </c>
      <c r="I20" s="7">
        <f t="shared" si="0"/>
        <v>0.73161562894664156</v>
      </c>
      <c r="J20" s="8">
        <f t="shared" si="1"/>
        <v>2.9859569928864797E-3</v>
      </c>
    </row>
    <row r="21" spans="2:10" x14ac:dyDescent="0.25">
      <c r="B21" s="1">
        <f t="shared" si="2"/>
        <v>6</v>
      </c>
      <c r="C21" s="7">
        <f t="shared" si="3"/>
        <v>0.80000000000000027</v>
      </c>
      <c r="D21" s="7">
        <f t="shared" si="4"/>
        <v>0.67876518661874985</v>
      </c>
      <c r="E21" s="7">
        <f t="shared" si="5"/>
        <v>-5.4301214929500012E-2</v>
      </c>
      <c r="H21" s="7">
        <f t="shared" si="6"/>
        <v>0.80000000000000027</v>
      </c>
      <c r="I21" s="7">
        <f t="shared" si="0"/>
        <v>0.67705687449816443</v>
      </c>
      <c r="J21" s="8">
        <f t="shared" si="1"/>
        <v>2.5231441920615955E-3</v>
      </c>
    </row>
    <row r="22" spans="2:10" x14ac:dyDescent="0.25">
      <c r="B22" s="1">
        <f t="shared" si="2"/>
        <v>7</v>
      </c>
      <c r="C22" s="7">
        <f t="shared" si="3"/>
        <v>0.85000000000000031</v>
      </c>
      <c r="D22" s="7">
        <f t="shared" si="4"/>
        <v>0.62446397168924983</v>
      </c>
      <c r="E22" s="7">
        <f t="shared" si="5"/>
        <v>-5.3079437593586257E-2</v>
      </c>
      <c r="H22" s="7">
        <f t="shared" si="6"/>
        <v>0.85000000000000031</v>
      </c>
      <c r="I22" s="7">
        <f t="shared" si="0"/>
        <v>0.62344171411748883</v>
      </c>
      <c r="J22" s="8">
        <f t="shared" si="1"/>
        <v>1.6397003097684154E-3</v>
      </c>
    </row>
    <row r="23" spans="2:10" x14ac:dyDescent="0.25">
      <c r="B23" s="1">
        <f t="shared" si="2"/>
        <v>8</v>
      </c>
      <c r="C23" s="7">
        <f t="shared" si="3"/>
        <v>0.90000000000000036</v>
      </c>
      <c r="D23" s="7">
        <f t="shared" si="4"/>
        <v>0.57138453409566359</v>
      </c>
      <c r="E23" s="7">
        <f t="shared" si="5"/>
        <v>-5.1424608068609746E-2</v>
      </c>
      <c r="H23" s="7">
        <f t="shared" si="6"/>
        <v>0.90000000000000036</v>
      </c>
      <c r="I23" s="7">
        <f t="shared" si="0"/>
        <v>0.57120906384881454</v>
      </c>
      <c r="J23" s="8">
        <f t="shared" si="1"/>
        <v>3.0719093577880426E-4</v>
      </c>
    </row>
    <row r="24" spans="2:10" x14ac:dyDescent="0.25">
      <c r="B24" s="1">
        <f t="shared" si="2"/>
        <v>9</v>
      </c>
      <c r="C24" s="7">
        <f t="shared" si="3"/>
        <v>0.9500000000000004</v>
      </c>
      <c r="D24" s="7">
        <f t="shared" si="4"/>
        <v>0.51995992602705388</v>
      </c>
      <c r="E24" s="7">
        <f t="shared" si="5"/>
        <v>-4.9396192972570141E-2</v>
      </c>
      <c r="H24" s="7">
        <f t="shared" si="6"/>
        <v>0.9500000000000004</v>
      </c>
      <c r="I24" s="7">
        <f t="shared" si="0"/>
        <v>0.52074229235352054</v>
      </c>
      <c r="J24" s="8">
        <f t="shared" si="1"/>
        <v>1.5024059653974378E-3</v>
      </c>
    </row>
    <row r="25" spans="2:10" x14ac:dyDescent="0.25">
      <c r="B25" s="1">
        <f t="shared" si="2"/>
        <v>10</v>
      </c>
      <c r="C25" s="7">
        <f t="shared" si="3"/>
        <v>1.0000000000000004</v>
      </c>
      <c r="D25" s="7">
        <f t="shared" si="4"/>
        <v>0.47056373305448373</v>
      </c>
      <c r="E25" s="7">
        <f t="shared" si="5"/>
        <v>-4.7056373305448401E-2</v>
      </c>
      <c r="H25" s="7">
        <f t="shared" si="6"/>
        <v>1.0000000000000004</v>
      </c>
      <c r="I25" s="7">
        <f t="shared" si="0"/>
        <v>0.4723665527410143</v>
      </c>
      <c r="J25" s="8">
        <f t="shared" si="1"/>
        <v>3.8165693063348678E-3</v>
      </c>
    </row>
    <row r="26" spans="2:10" x14ac:dyDescent="0.25">
      <c r="B26" s="1">
        <f t="shared" si="2"/>
        <v>11</v>
      </c>
      <c r="C26" s="7">
        <f t="shared" si="3"/>
        <v>1.0500000000000005</v>
      </c>
      <c r="D26" s="7">
        <f t="shared" si="4"/>
        <v>0.42350735974903531</v>
      </c>
      <c r="E26" s="7">
        <f t="shared" si="5"/>
        <v>-4.4468272773648732E-2</v>
      </c>
      <c r="H26" s="7">
        <f t="shared" si="6"/>
        <v>1.0500000000000005</v>
      </c>
      <c r="I26" s="7">
        <f t="shared" si="0"/>
        <v>0.42634772917815239</v>
      </c>
      <c r="J26" s="8">
        <f t="shared" si="1"/>
        <v>6.662095831007033E-3</v>
      </c>
    </row>
    <row r="27" spans="2:10" x14ac:dyDescent="0.25">
      <c r="B27" s="1">
        <f t="shared" si="2"/>
        <v>12</v>
      </c>
      <c r="C27" s="7">
        <f t="shared" si="3"/>
        <v>1.1000000000000005</v>
      </c>
      <c r="D27" s="7">
        <f t="shared" si="4"/>
        <v>0.37903908697538657</v>
      </c>
      <c r="E27" s="7">
        <f t="shared" si="5"/>
        <v>-4.1694299567292543E-2</v>
      </c>
      <c r="H27" s="7">
        <f t="shared" si="6"/>
        <v>1.1000000000000005</v>
      </c>
      <c r="I27" s="7">
        <f t="shared" si="0"/>
        <v>0.38289288597511162</v>
      </c>
      <c r="J27" s="8">
        <f t="shared" si="1"/>
        <v>1.0064953256863447E-2</v>
      </c>
    </row>
    <row r="28" spans="2:10" x14ac:dyDescent="0.25">
      <c r="B28" s="1">
        <f>1+B27</f>
        <v>13</v>
      </c>
      <c r="C28" s="7">
        <f>C27+$C$9</f>
        <v>1.1500000000000006</v>
      </c>
      <c r="D28" s="7">
        <f>D27+E27</f>
        <v>0.33734478740809404</v>
      </c>
      <c r="E28" s="7">
        <f>$C$9*(-2*C28*D28)</f>
        <v>-3.8794650551930834E-2</v>
      </c>
      <c r="H28" s="7">
        <f t="shared" si="6"/>
        <v>1.1500000000000006</v>
      </c>
      <c r="I28" s="7">
        <f t="shared" si="0"/>
        <v>0.34215206713408303</v>
      </c>
      <c r="J28" s="8">
        <f t="shared" si="1"/>
        <v>1.405012620924808E-2</v>
      </c>
    </row>
    <row r="29" spans="2:10" x14ac:dyDescent="0.25">
      <c r="B29" s="1">
        <f t="shared" ref="B29:B34" si="7">1+B28</f>
        <v>14</v>
      </c>
      <c r="C29" s="7">
        <f t="shared" ref="C29:C34" si="8">C28+$C$9</f>
        <v>1.2000000000000006</v>
      </c>
      <c r="D29" s="7">
        <f t="shared" ref="D29:D34" si="9">D28+E28</f>
        <v>0.29855013685616322</v>
      </c>
      <c r="E29" s="7">
        <f t="shared" ref="E29:E34" si="10">$C$9*(-2*C29*D29)</f>
        <v>-3.5826016422739602E-2</v>
      </c>
      <c r="H29" s="7">
        <f t="shared" si="6"/>
        <v>1.2000000000000006</v>
      </c>
      <c r="I29" s="7">
        <f t="shared" si="0"/>
        <v>0.30422126406670358</v>
      </c>
      <c r="J29" s="8">
        <f t="shared" si="1"/>
        <v>1.8641455678446293E-2</v>
      </c>
    </row>
    <row r="30" spans="2:10" x14ac:dyDescent="0.25">
      <c r="B30" s="1">
        <f t="shared" si="7"/>
        <v>15</v>
      </c>
      <c r="C30" s="7">
        <f t="shared" si="8"/>
        <v>1.2500000000000007</v>
      </c>
      <c r="D30" s="7">
        <f t="shared" si="9"/>
        <v>0.26272412043342364</v>
      </c>
      <c r="E30" s="7">
        <f t="shared" si="10"/>
        <v>-3.2840515054177975E-2</v>
      </c>
      <c r="H30" s="7">
        <f t="shared" si="6"/>
        <v>1.2500000000000007</v>
      </c>
      <c r="I30" s="7">
        <f t="shared" si="0"/>
        <v>0.26914634872918342</v>
      </c>
      <c r="J30" s="8">
        <f t="shared" si="1"/>
        <v>2.3861472860706955E-2</v>
      </c>
    </row>
    <row r="31" spans="2:10" x14ac:dyDescent="0.25">
      <c r="B31" s="1">
        <f t="shared" si="7"/>
        <v>16</v>
      </c>
      <c r="C31" s="7">
        <f t="shared" si="8"/>
        <v>1.3000000000000007</v>
      </c>
      <c r="D31" s="7">
        <f t="shared" si="9"/>
        <v>0.22988360537924565</v>
      </c>
      <c r="E31" s="7">
        <f t="shared" si="10"/>
        <v>-2.9884868699301955E-2</v>
      </c>
      <c r="H31" s="7">
        <f t="shared" si="6"/>
        <v>1.3000000000000007</v>
      </c>
      <c r="I31" s="7">
        <f t="shared" si="0"/>
        <v>0.23692775868212129</v>
      </c>
      <c r="J31" s="8">
        <f t="shared" si="1"/>
        <v>2.9731228379729718E-2</v>
      </c>
    </row>
    <row r="32" spans="2:10" x14ac:dyDescent="0.25">
      <c r="B32" s="1">
        <f t="shared" si="7"/>
        <v>17</v>
      </c>
      <c r="C32" s="7">
        <f t="shared" si="8"/>
        <v>1.3500000000000008</v>
      </c>
      <c r="D32" s="7">
        <f t="shared" si="9"/>
        <v>0.19999873667994369</v>
      </c>
      <c r="E32" s="7">
        <f t="shared" si="10"/>
        <v>-2.6999829451792412E-2</v>
      </c>
      <c r="H32" s="7">
        <f t="shared" si="6"/>
        <v>1.3500000000000008</v>
      </c>
      <c r="I32" s="7">
        <f t="shared" si="0"/>
        <v>0.20752571900087649</v>
      </c>
      <c r="J32" s="8">
        <f t="shared" si="1"/>
        <v>3.6270118022822054E-2</v>
      </c>
    </row>
    <row r="33" spans="2:10" x14ac:dyDescent="0.25">
      <c r="B33" s="1">
        <f t="shared" si="7"/>
        <v>18</v>
      </c>
      <c r="C33" s="7">
        <f t="shared" si="8"/>
        <v>1.4000000000000008</v>
      </c>
      <c r="D33" s="7">
        <f t="shared" si="9"/>
        <v>0.17299890722815128</v>
      </c>
      <c r="E33" s="7">
        <f t="shared" si="10"/>
        <v>-2.4219847011941194E-2</v>
      </c>
      <c r="H33" s="7">
        <f t="shared" si="6"/>
        <v>1.4000000000000008</v>
      </c>
      <c r="I33" s="7">
        <f t="shared" si="0"/>
        <v>0.18086579261712168</v>
      </c>
      <c r="J33" s="8">
        <f t="shared" si="1"/>
        <v>4.3495706264500576E-2</v>
      </c>
    </row>
    <row r="34" spans="2:10" x14ac:dyDescent="0.25">
      <c r="B34" s="1">
        <f t="shared" si="7"/>
        <v>19</v>
      </c>
      <c r="C34" s="7">
        <f t="shared" si="8"/>
        <v>1.4500000000000008</v>
      </c>
      <c r="D34" s="7">
        <f t="shared" si="9"/>
        <v>0.1487790602162101</v>
      </c>
      <c r="E34" s="7">
        <f t="shared" si="10"/>
        <v>-2.1572963731350477E-2</v>
      </c>
      <c r="H34" s="7">
        <f t="shared" si="6"/>
        <v>1.4500000000000008</v>
      </c>
      <c r="I34" s="7">
        <f t="shared" si="0"/>
        <v>0.15684456435477193</v>
      </c>
      <c r="J34" s="8">
        <f t="shared" si="1"/>
        <v>5.1423548987762163E-2</v>
      </c>
    </row>
    <row r="35" spans="2:10" x14ac:dyDescent="0.25">
      <c r="B35" s="1">
        <f>1+B34</f>
        <v>20</v>
      </c>
      <c r="C35" s="7">
        <f>C34+$C$9</f>
        <v>1.5000000000000009</v>
      </c>
      <c r="D35" s="7">
        <f>D34+E34</f>
        <v>0.12720609648485962</v>
      </c>
      <c r="E35" s="7">
        <f>$C$9*(-2*C35*D35)</f>
        <v>-1.9080914472728958E-2</v>
      </c>
      <c r="H35" s="7">
        <f t="shared" si="6"/>
        <v>1.5000000000000009</v>
      </c>
      <c r="I35" s="7">
        <f t="shared" si="0"/>
        <v>0.13533528323661234</v>
      </c>
      <c r="J35" s="8">
        <f t="shared" si="1"/>
        <v>6.006701694738488E-2</v>
      </c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EE70-F6AE-4C5F-8A1C-6958195717B0}">
  <dimension ref="B2:M42"/>
  <sheetViews>
    <sheetView workbookViewId="0">
      <selection activeCell="B2" sqref="B2:G2"/>
    </sheetView>
  </sheetViews>
  <sheetFormatPr baseColWidth="10" defaultRowHeight="15" x14ac:dyDescent="0.25"/>
  <cols>
    <col min="9" max="9" width="11.85546875" bestFit="1" customWidth="1"/>
  </cols>
  <sheetData>
    <row r="2" spans="2:13" x14ac:dyDescent="0.25">
      <c r="B2" s="14" t="s">
        <v>25</v>
      </c>
      <c r="C2" s="15"/>
      <c r="D2" s="15"/>
      <c r="E2" s="15"/>
      <c r="F2" s="15"/>
      <c r="G2" s="16"/>
    </row>
    <row r="3" spans="2:13" x14ac:dyDescent="0.25">
      <c r="B3" s="2"/>
      <c r="C3" s="1"/>
      <c r="D3" s="1"/>
      <c r="E3" s="1"/>
      <c r="F3" s="1"/>
      <c r="G3" s="3"/>
    </row>
    <row r="4" spans="2:13" x14ac:dyDescent="0.25">
      <c r="B4" s="2" t="s">
        <v>0</v>
      </c>
      <c r="C4" s="1"/>
      <c r="D4" s="1"/>
      <c r="E4" s="1"/>
      <c r="F4" s="1"/>
      <c r="G4" s="3"/>
    </row>
    <row r="5" spans="2:13" x14ac:dyDescent="0.25">
      <c r="B5" s="2" t="s">
        <v>1</v>
      </c>
      <c r="C5" s="1"/>
      <c r="D5" s="1">
        <v>0</v>
      </c>
      <c r="E5" s="1" t="s">
        <v>33</v>
      </c>
      <c r="F5" s="1"/>
      <c r="G5" s="3"/>
    </row>
    <row r="6" spans="2:13" x14ac:dyDescent="0.25">
      <c r="B6" s="2" t="s">
        <v>35</v>
      </c>
      <c r="C6" s="1"/>
      <c r="D6" s="1" t="s">
        <v>4</v>
      </c>
      <c r="E6" s="1" t="s">
        <v>31</v>
      </c>
      <c r="F6" s="1"/>
      <c r="G6" s="3"/>
    </row>
    <row r="7" spans="2:13" x14ac:dyDescent="0.25">
      <c r="B7" s="2" t="s">
        <v>5</v>
      </c>
      <c r="C7" s="1"/>
      <c r="D7" s="1" t="s">
        <v>34</v>
      </c>
      <c r="E7" s="1"/>
      <c r="F7" s="1" t="s">
        <v>7</v>
      </c>
      <c r="G7" s="3">
        <v>0</v>
      </c>
    </row>
    <row r="8" spans="2:13" x14ac:dyDescent="0.25">
      <c r="B8" s="2"/>
      <c r="C8" s="1"/>
      <c r="D8" s="1"/>
      <c r="E8" s="1"/>
      <c r="F8" s="1" t="s">
        <v>8</v>
      </c>
      <c r="G8" s="3">
        <v>1</v>
      </c>
    </row>
    <row r="9" spans="2:13" x14ac:dyDescent="0.25">
      <c r="B9" s="4" t="s">
        <v>9</v>
      </c>
      <c r="C9" s="5">
        <v>0.1</v>
      </c>
      <c r="D9" s="5"/>
      <c r="E9" s="5"/>
      <c r="F9" s="5"/>
      <c r="G9" s="6"/>
    </row>
    <row r="11" spans="2:13" x14ac:dyDescent="0.25">
      <c r="J11" s="10"/>
    </row>
    <row r="12" spans="2:13" x14ac:dyDescent="0.25">
      <c r="B12" t="s">
        <v>16</v>
      </c>
      <c r="K12" t="s">
        <v>18</v>
      </c>
    </row>
    <row r="13" spans="2:13" x14ac:dyDescent="0.25">
      <c r="B13" t="s">
        <v>17</v>
      </c>
    </row>
    <row r="14" spans="2:13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19</v>
      </c>
      <c r="G14" s="11" t="s">
        <v>20</v>
      </c>
      <c r="H14" s="11" t="s">
        <v>14</v>
      </c>
      <c r="I14" s="12"/>
      <c r="J14" s="13"/>
      <c r="K14" s="11" t="s">
        <v>7</v>
      </c>
      <c r="L14" s="11" t="s">
        <v>8</v>
      </c>
      <c r="M14" s="11" t="s">
        <v>13</v>
      </c>
    </row>
    <row r="15" spans="2:13" x14ac:dyDescent="0.25">
      <c r="B15" s="1">
        <v>0</v>
      </c>
      <c r="C15" s="7">
        <f>$G$7</f>
        <v>0</v>
      </c>
      <c r="D15" s="7">
        <f>$G$8</f>
        <v>1</v>
      </c>
      <c r="E15" s="7">
        <f>$C$9*(D15*C15^2-1.1*D15)</f>
        <v>-0.11000000000000001</v>
      </c>
      <c r="F15" s="7">
        <f>C15+$C$9</f>
        <v>0.1</v>
      </c>
      <c r="G15" s="7">
        <f>D15+E15</f>
        <v>0.89</v>
      </c>
      <c r="H15" s="7">
        <f>$C$9*(G15*F15^2-1.1*G15)</f>
        <v>-9.7010000000000013E-2</v>
      </c>
      <c r="I15" s="9"/>
      <c r="K15" s="7">
        <f>$G$7</f>
        <v>0</v>
      </c>
      <c r="L15" s="7">
        <f>EXP((K15^3/3)-1.1*K15)</f>
        <v>1</v>
      </c>
      <c r="M15" s="8">
        <f>ABS((L15-D15)/L15)</f>
        <v>0</v>
      </c>
    </row>
    <row r="16" spans="2:13" x14ac:dyDescent="0.25">
      <c r="B16" s="1">
        <f>1+B15</f>
        <v>1</v>
      </c>
      <c r="C16" s="7">
        <f>C15+$C$9</f>
        <v>0.1</v>
      </c>
      <c r="D16" s="7">
        <f t="shared" ref="D16:D35" si="0">D15+0.5*(E15+H15)</f>
        <v>0.89649500000000004</v>
      </c>
      <c r="E16" s="7">
        <f t="shared" ref="E16:E20" si="1">$C$9*(D16*C16^2-1.1*D16)</f>
        <v>-9.7717955000000023E-2</v>
      </c>
      <c r="F16" s="7">
        <f t="shared" ref="F16:F35" si="2">C16+$C$9</f>
        <v>0.2</v>
      </c>
      <c r="G16" s="7">
        <f t="shared" ref="G16:G35" si="3">D16+E16</f>
        <v>0.79877704500000002</v>
      </c>
      <c r="H16" s="7">
        <f t="shared" ref="H16:H35" si="4">$C$9*(G16*F16^2-1.1*G16)</f>
        <v>-8.4670366770000005E-2</v>
      </c>
      <c r="I16" s="9"/>
      <c r="K16" s="7">
        <f>K15+$C$9</f>
        <v>0.1</v>
      </c>
      <c r="L16" s="7">
        <f t="shared" ref="L16:L35" si="5">EXP((K16^3/3)-1.1*K16)</f>
        <v>0.89613279644905375</v>
      </c>
      <c r="M16" s="8">
        <f t="shared" ref="M16:M35" si="6">ABS((L16-D16)/L16)</f>
        <v>4.04185130129746E-4</v>
      </c>
    </row>
    <row r="17" spans="2:13" x14ac:dyDescent="0.25">
      <c r="B17" s="1">
        <f t="shared" ref="B17:B41" si="7">1+B16</f>
        <v>2</v>
      </c>
      <c r="C17" s="7">
        <f t="shared" ref="C17:C41" si="8">C16+$C$9</f>
        <v>0.2</v>
      </c>
      <c r="D17" s="7">
        <f t="shared" si="0"/>
        <v>0.80530083911500006</v>
      </c>
      <c r="E17" s="7">
        <f t="shared" si="1"/>
        <v>-8.5361888946190012E-2</v>
      </c>
      <c r="F17" s="7">
        <f t="shared" si="2"/>
        <v>0.30000000000000004</v>
      </c>
      <c r="G17" s="7">
        <f t="shared" si="3"/>
        <v>0.71993895016881004</v>
      </c>
      <c r="H17" s="7">
        <f t="shared" si="4"/>
        <v>-7.2713833967049821E-2</v>
      </c>
      <c r="I17" s="9"/>
      <c r="K17" s="7">
        <f t="shared" ref="K17:K35" si="9">K16+$C$9</f>
        <v>0.2</v>
      </c>
      <c r="L17" s="7">
        <f t="shared" si="5"/>
        <v>0.80466170402859649</v>
      </c>
      <c r="M17" s="8">
        <f t="shared" si="6"/>
        <v>7.9429042441523962E-4</v>
      </c>
    </row>
    <row r="18" spans="2:13" x14ac:dyDescent="0.25">
      <c r="B18" s="1">
        <f t="shared" si="7"/>
        <v>3</v>
      </c>
      <c r="C18" s="7">
        <f t="shared" si="8"/>
        <v>0.30000000000000004</v>
      </c>
      <c r="D18" s="7">
        <f t="shared" si="0"/>
        <v>0.7262629776583801</v>
      </c>
      <c r="E18" s="7">
        <f t="shared" si="1"/>
        <v>-7.3352560743496401E-2</v>
      </c>
      <c r="F18" s="7">
        <f t="shared" si="2"/>
        <v>0.4</v>
      </c>
      <c r="G18" s="7">
        <f t="shared" si="3"/>
        <v>0.65291041691488372</v>
      </c>
      <c r="H18" s="7">
        <f t="shared" si="4"/>
        <v>-6.1373579189999083E-2</v>
      </c>
      <c r="I18" s="9"/>
      <c r="K18" s="7">
        <f t="shared" si="9"/>
        <v>0.30000000000000004</v>
      </c>
      <c r="L18" s="7">
        <f t="shared" si="5"/>
        <v>0.72542325099014116</v>
      </c>
      <c r="M18" s="8">
        <f t="shared" si="6"/>
        <v>1.1575678985927093E-3</v>
      </c>
    </row>
    <row r="19" spans="2:13" x14ac:dyDescent="0.25">
      <c r="B19" s="1">
        <f t="shared" si="7"/>
        <v>4</v>
      </c>
      <c r="C19" s="7">
        <f t="shared" si="8"/>
        <v>0.4</v>
      </c>
      <c r="D19" s="7">
        <f t="shared" si="0"/>
        <v>0.65889990769163242</v>
      </c>
      <c r="E19" s="7">
        <f t="shared" si="1"/>
        <v>-6.1936591323013462E-2</v>
      </c>
      <c r="F19" s="7">
        <f t="shared" si="2"/>
        <v>0.5</v>
      </c>
      <c r="G19" s="7">
        <f t="shared" si="3"/>
        <v>0.59696331636861899</v>
      </c>
      <c r="H19" s="7">
        <f t="shared" si="4"/>
        <v>-5.0741881891332621E-2</v>
      </c>
      <c r="I19" s="9"/>
      <c r="K19" s="7">
        <f t="shared" si="9"/>
        <v>0.4</v>
      </c>
      <c r="L19" s="7">
        <f t="shared" si="5"/>
        <v>0.65792346654275502</v>
      </c>
      <c r="M19" s="8">
        <f t="shared" si="6"/>
        <v>1.4841257357917194E-3</v>
      </c>
    </row>
    <row r="20" spans="2:13" x14ac:dyDescent="0.25">
      <c r="B20" s="1">
        <f t="shared" si="7"/>
        <v>5</v>
      </c>
      <c r="C20" s="7">
        <f t="shared" si="8"/>
        <v>0.5</v>
      </c>
      <c r="D20" s="7">
        <f t="shared" si="0"/>
        <v>0.60256067108445943</v>
      </c>
      <c r="E20" s="7">
        <f t="shared" si="1"/>
        <v>-5.1217657042179059E-2</v>
      </c>
      <c r="F20" s="7">
        <f t="shared" si="2"/>
        <v>0.6</v>
      </c>
      <c r="G20" s="7">
        <f t="shared" si="3"/>
        <v>0.55134301404228037</v>
      </c>
      <c r="H20" s="7">
        <f t="shared" si="4"/>
        <v>-4.079938303912875E-2</v>
      </c>
      <c r="I20" s="9"/>
      <c r="K20" s="7">
        <f t="shared" si="9"/>
        <v>0.5</v>
      </c>
      <c r="L20" s="7">
        <f t="shared" si="5"/>
        <v>0.60149723926212872</v>
      </c>
      <c r="M20" s="8">
        <f t="shared" si="6"/>
        <v>1.7679745689859604E-3</v>
      </c>
    </row>
    <row r="21" spans="2:13" x14ac:dyDescent="0.25">
      <c r="B21" s="1">
        <f t="shared" si="7"/>
        <v>6</v>
      </c>
      <c r="C21" s="7">
        <f t="shared" si="8"/>
        <v>0.6</v>
      </c>
      <c r="D21" s="7">
        <f t="shared" ref="D21:D41" si="10">D20+0.5*(E20+H20)</f>
        <v>0.55655215104380551</v>
      </c>
      <c r="E21" s="7">
        <f t="shared" ref="E21:E41" si="11">$C$9*(D21*C21^2-1.1*D21)</f>
        <v>-4.1184859177241621E-2</v>
      </c>
      <c r="F21" s="7">
        <f t="shared" ref="F21:F41" si="12">C21+$C$9</f>
        <v>0.7</v>
      </c>
      <c r="G21" s="7">
        <f t="shared" ref="G21:G41" si="13">D21+E21</f>
        <v>0.51536729186656394</v>
      </c>
      <c r="H21" s="7">
        <f t="shared" si="4"/>
        <v>-3.1437404803860411E-2</v>
      </c>
      <c r="I21" s="18"/>
      <c r="J21" s="17"/>
      <c r="K21" s="7">
        <f t="shared" si="9"/>
        <v>0.6</v>
      </c>
      <c r="L21" s="7">
        <f t="shared" si="5"/>
        <v>0.55543704869801824</v>
      </c>
      <c r="M21" s="8">
        <f t="shared" si="6"/>
        <v>2.0076124709382305E-3</v>
      </c>
    </row>
    <row r="22" spans="2:13" x14ac:dyDescent="0.25">
      <c r="B22" s="1">
        <f t="shared" si="7"/>
        <v>7</v>
      </c>
      <c r="C22" s="7">
        <f t="shared" si="8"/>
        <v>0.7</v>
      </c>
      <c r="D22" s="7">
        <f t="shared" si="10"/>
        <v>0.52024101905325448</v>
      </c>
      <c r="E22" s="7">
        <f t="shared" si="11"/>
        <v>-3.1734702162248531E-2</v>
      </c>
      <c r="F22" s="7">
        <f t="shared" si="12"/>
        <v>0.79999999999999993</v>
      </c>
      <c r="G22" s="7">
        <f t="shared" si="13"/>
        <v>0.48850631689100593</v>
      </c>
      <c r="H22" s="7">
        <f t="shared" si="4"/>
        <v>-2.2471290576986276E-2</v>
      </c>
      <c r="I22" s="18"/>
      <c r="J22" s="17"/>
      <c r="K22" s="7">
        <f t="shared" si="9"/>
        <v>0.7</v>
      </c>
      <c r="L22" s="7">
        <f t="shared" si="5"/>
        <v>0.51909588328457901</v>
      </c>
      <c r="M22" s="8">
        <f t="shared" si="6"/>
        <v>2.2060197461587056E-3</v>
      </c>
    </row>
    <row r="23" spans="2:13" x14ac:dyDescent="0.25">
      <c r="B23" s="1">
        <f t="shared" si="7"/>
        <v>8</v>
      </c>
      <c r="C23" s="7">
        <f t="shared" si="8"/>
        <v>0.79999999999999993</v>
      </c>
      <c r="D23" s="7">
        <f t="shared" si="10"/>
        <v>0.4931380226836371</v>
      </c>
      <c r="E23" s="7">
        <f t="shared" si="11"/>
        <v>-2.2684349043447318E-2</v>
      </c>
      <c r="F23" s="7">
        <f t="shared" si="12"/>
        <v>0.89999999999999991</v>
      </c>
      <c r="G23" s="7">
        <f t="shared" si="13"/>
        <v>0.47045367364018981</v>
      </c>
      <c r="H23" s="7">
        <f t="shared" si="4"/>
        <v>-1.3643156535565521E-2</v>
      </c>
      <c r="I23" s="18"/>
      <c r="J23" s="17"/>
      <c r="K23" s="7">
        <f t="shared" si="9"/>
        <v>0.79999999999999993</v>
      </c>
      <c r="L23" s="7">
        <f t="shared" si="5"/>
        <v>0.49197206953782124</v>
      </c>
      <c r="M23" s="8">
        <f t="shared" si="6"/>
        <v>2.3699580078015425E-3</v>
      </c>
    </row>
    <row r="24" spans="2:13" x14ac:dyDescent="0.25">
      <c r="B24" s="1">
        <f t="shared" si="7"/>
        <v>9</v>
      </c>
      <c r="C24" s="7">
        <f t="shared" si="8"/>
        <v>0.89999999999999991</v>
      </c>
      <c r="D24" s="7">
        <f t="shared" si="10"/>
        <v>0.47497426989413066</v>
      </c>
      <c r="E24" s="7">
        <f t="shared" si="11"/>
        <v>-1.3774253826929801E-2</v>
      </c>
      <c r="F24" s="7">
        <f t="shared" si="12"/>
        <v>0.99999999999999989</v>
      </c>
      <c r="G24" s="7">
        <f t="shared" si="13"/>
        <v>0.46120001606720085</v>
      </c>
      <c r="H24" s="7">
        <f t="shared" si="4"/>
        <v>-4.6120001606720249E-3</v>
      </c>
      <c r="I24" s="18"/>
      <c r="J24" s="17"/>
      <c r="K24" s="7">
        <f t="shared" si="9"/>
        <v>0.89999999999999991</v>
      </c>
      <c r="L24" s="7">
        <f t="shared" si="5"/>
        <v>0.47378578017596973</v>
      </c>
      <c r="M24" s="8">
        <f t="shared" si="6"/>
        <v>2.5084959656651471E-3</v>
      </c>
    </row>
    <row r="25" spans="2:13" x14ac:dyDescent="0.25">
      <c r="B25" s="1">
        <f t="shared" si="7"/>
        <v>10</v>
      </c>
      <c r="C25" s="7">
        <f t="shared" si="8"/>
        <v>0.99999999999999989</v>
      </c>
      <c r="D25" s="7">
        <f t="shared" si="10"/>
        <v>0.46578114290032974</v>
      </c>
      <c r="E25" s="7">
        <f t="shared" si="11"/>
        <v>-4.6578114290033168E-3</v>
      </c>
      <c r="F25" s="7">
        <f t="shared" si="12"/>
        <v>1.0999999999999999</v>
      </c>
      <c r="G25" s="7">
        <f t="shared" si="13"/>
        <v>0.46112333147132645</v>
      </c>
      <c r="H25" s="7">
        <f t="shared" si="4"/>
        <v>5.072356646184573E-3</v>
      </c>
      <c r="I25" s="18"/>
      <c r="J25" s="17"/>
      <c r="K25" s="7">
        <f t="shared" si="9"/>
        <v>0.99999999999999989</v>
      </c>
      <c r="L25" s="7">
        <f t="shared" si="5"/>
        <v>0.46455902036091151</v>
      </c>
      <c r="M25" s="8">
        <f t="shared" si="6"/>
        <v>2.6307153361671224E-3</v>
      </c>
    </row>
    <row r="26" spans="2:13" x14ac:dyDescent="0.25">
      <c r="B26" s="1">
        <f t="shared" si="7"/>
        <v>11</v>
      </c>
      <c r="C26" s="7">
        <f t="shared" si="8"/>
        <v>1.0999999999999999</v>
      </c>
      <c r="D26" s="7">
        <f t="shared" si="10"/>
        <v>0.46598841550892034</v>
      </c>
      <c r="E26" s="7">
        <f t="shared" si="11"/>
        <v>5.1258725705981001E-3</v>
      </c>
      <c r="F26" s="7">
        <f t="shared" si="12"/>
        <v>1.2</v>
      </c>
      <c r="G26" s="7">
        <f t="shared" si="13"/>
        <v>0.47111428807951844</v>
      </c>
      <c r="H26" s="7">
        <f t="shared" si="4"/>
        <v>1.6017885794703625E-2</v>
      </c>
      <c r="I26" s="18"/>
      <c r="J26" s="17"/>
      <c r="K26" s="7">
        <f t="shared" si="9"/>
        <v>1.0999999999999999</v>
      </c>
      <c r="L26" s="7">
        <f t="shared" si="5"/>
        <v>0.4647138991794007</v>
      </c>
      <c r="M26" s="8">
        <f t="shared" si="6"/>
        <v>2.7425827627927603E-3</v>
      </c>
    </row>
    <row r="27" spans="2:13" x14ac:dyDescent="0.25">
      <c r="B27" s="1">
        <f t="shared" si="7"/>
        <v>12</v>
      </c>
      <c r="C27" s="7">
        <f t="shared" si="8"/>
        <v>1.2</v>
      </c>
      <c r="D27" s="7">
        <f t="shared" si="10"/>
        <v>0.47656029469157118</v>
      </c>
      <c r="E27" s="7">
        <f t="shared" si="11"/>
        <v>1.6203050019513412E-2</v>
      </c>
      <c r="F27" s="7">
        <f t="shared" si="12"/>
        <v>1.3</v>
      </c>
      <c r="G27" s="7">
        <f t="shared" si="13"/>
        <v>0.49276334471108457</v>
      </c>
      <c r="H27" s="7">
        <f t="shared" si="4"/>
        <v>2.9073037337953991E-2</v>
      </c>
      <c r="I27" s="18"/>
      <c r="J27" s="17"/>
      <c r="K27" s="7">
        <f t="shared" si="9"/>
        <v>1.2</v>
      </c>
      <c r="L27" s="7">
        <f t="shared" si="5"/>
        <v>0.47520927168614441</v>
      </c>
      <c r="M27" s="8">
        <f t="shared" si="6"/>
        <v>2.8430064098561411E-3</v>
      </c>
    </row>
    <row r="28" spans="2:13" x14ac:dyDescent="0.25">
      <c r="B28" s="1">
        <f t="shared" si="7"/>
        <v>13</v>
      </c>
      <c r="C28" s="7">
        <f t="shared" si="8"/>
        <v>1.3</v>
      </c>
      <c r="D28" s="7">
        <f t="shared" si="10"/>
        <v>0.49919833837030486</v>
      </c>
      <c r="E28" s="7">
        <f t="shared" si="11"/>
        <v>2.9452701963847996E-2</v>
      </c>
      <c r="F28" s="7">
        <f t="shared" si="12"/>
        <v>1.4000000000000001</v>
      </c>
      <c r="G28" s="7">
        <f t="shared" si="13"/>
        <v>0.52865104033415289</v>
      </c>
      <c r="H28" s="7">
        <f t="shared" si="4"/>
        <v>4.5463989468737157E-2</v>
      </c>
      <c r="I28" s="18"/>
      <c r="J28" s="17"/>
      <c r="K28" s="7">
        <f t="shared" si="9"/>
        <v>1.3</v>
      </c>
      <c r="L28" s="7">
        <f t="shared" si="5"/>
        <v>0.4977453557011644</v>
      </c>
      <c r="M28" s="8">
        <f t="shared" si="6"/>
        <v>2.9191285312821611E-3</v>
      </c>
    </row>
    <row r="29" spans="2:13" x14ac:dyDescent="0.25">
      <c r="B29" s="1">
        <f t="shared" si="7"/>
        <v>14</v>
      </c>
      <c r="C29" s="7">
        <f t="shared" si="8"/>
        <v>1.4000000000000001</v>
      </c>
      <c r="D29" s="7">
        <f t="shared" si="10"/>
        <v>0.53665668408659739</v>
      </c>
      <c r="E29" s="7">
        <f t="shared" si="11"/>
        <v>4.6152474831447403E-2</v>
      </c>
      <c r="F29" s="7">
        <f t="shared" si="12"/>
        <v>1.5000000000000002</v>
      </c>
      <c r="G29" s="7">
        <f t="shared" si="13"/>
        <v>0.58280915891804475</v>
      </c>
      <c r="H29" s="7">
        <f t="shared" si="4"/>
        <v>6.7023053275575201E-2</v>
      </c>
      <c r="I29" s="18"/>
      <c r="J29" s="17"/>
      <c r="K29" s="7">
        <f t="shared" si="9"/>
        <v>1.4000000000000001</v>
      </c>
      <c r="L29" s="7">
        <f t="shared" si="5"/>
        <v>0.53508303777625943</v>
      </c>
      <c r="M29" s="8">
        <f t="shared" si="6"/>
        <v>2.9409385071854379E-3</v>
      </c>
    </row>
    <row r="30" spans="2:13" x14ac:dyDescent="0.25">
      <c r="B30" s="1">
        <f t="shared" si="7"/>
        <v>15</v>
      </c>
      <c r="C30" s="7">
        <f t="shared" si="8"/>
        <v>1.5000000000000002</v>
      </c>
      <c r="D30" s="7">
        <f t="shared" si="10"/>
        <v>0.59324444814010868</v>
      </c>
      <c r="E30" s="7">
        <f t="shared" si="11"/>
        <v>6.822311153611256E-2</v>
      </c>
      <c r="F30" s="7">
        <f t="shared" si="12"/>
        <v>1.6000000000000003</v>
      </c>
      <c r="G30" s="7">
        <f t="shared" si="13"/>
        <v>0.66146755967622128</v>
      </c>
      <c r="H30" s="7">
        <f t="shared" si="4"/>
        <v>9.657426371272837E-2</v>
      </c>
      <c r="I30" s="18"/>
      <c r="J30" s="17"/>
      <c r="K30" s="7">
        <f t="shared" si="9"/>
        <v>1.5000000000000002</v>
      </c>
      <c r="L30" s="7">
        <f t="shared" si="5"/>
        <v>0.59155536436681522</v>
      </c>
      <c r="M30" s="8">
        <f t="shared" si="6"/>
        <v>2.8553266102174803E-3</v>
      </c>
    </row>
    <row r="31" spans="2:13" x14ac:dyDescent="0.25">
      <c r="B31" s="1">
        <f t="shared" si="7"/>
        <v>16</v>
      </c>
      <c r="C31" s="7">
        <f t="shared" si="8"/>
        <v>1.6000000000000003</v>
      </c>
      <c r="D31" s="7">
        <f t="shared" si="10"/>
        <v>0.67564313576452917</v>
      </c>
      <c r="E31" s="7">
        <f t="shared" si="11"/>
        <v>9.8643897821621307E-2</v>
      </c>
      <c r="F31" s="7">
        <f t="shared" si="12"/>
        <v>1.7000000000000004</v>
      </c>
      <c r="G31" s="7">
        <f t="shared" si="13"/>
        <v>0.77428703358615047</v>
      </c>
      <c r="H31" s="7">
        <f t="shared" si="4"/>
        <v>0.13859737901192104</v>
      </c>
      <c r="I31" s="18"/>
      <c r="J31" s="17"/>
      <c r="K31" s="7">
        <f t="shared" si="9"/>
        <v>1.6000000000000003</v>
      </c>
      <c r="L31" s="7">
        <f t="shared" si="5"/>
        <v>0.67390463669277845</v>
      </c>
      <c r="M31" s="8">
        <f t="shared" si="6"/>
        <v>2.5797404812088758E-3</v>
      </c>
    </row>
    <row r="32" spans="2:13" x14ac:dyDescent="0.25">
      <c r="B32" s="1">
        <f t="shared" si="7"/>
        <v>17</v>
      </c>
      <c r="C32" s="7">
        <f t="shared" si="8"/>
        <v>1.7000000000000004</v>
      </c>
      <c r="D32" s="7">
        <f t="shared" si="10"/>
        <v>0.79426377418130034</v>
      </c>
      <c r="E32" s="7">
        <f t="shared" si="11"/>
        <v>0.14217321557845286</v>
      </c>
      <c r="F32" s="7">
        <f t="shared" si="12"/>
        <v>1.8000000000000005</v>
      </c>
      <c r="G32" s="7">
        <f t="shared" si="13"/>
        <v>0.9364369897597532</v>
      </c>
      <c r="H32" s="7">
        <f t="shared" si="4"/>
        <v>0.20039751580858731</v>
      </c>
      <c r="I32" s="18"/>
      <c r="J32" s="17"/>
      <c r="K32" s="7">
        <f t="shared" si="9"/>
        <v>1.7000000000000004</v>
      </c>
      <c r="L32" s="7">
        <f t="shared" si="5"/>
        <v>0.79268185197991681</v>
      </c>
      <c r="M32" s="8">
        <f t="shared" si="6"/>
        <v>1.995658406247471E-3</v>
      </c>
    </row>
    <row r="33" spans="2:13" x14ac:dyDescent="0.25">
      <c r="B33" s="1">
        <f t="shared" si="7"/>
        <v>18</v>
      </c>
      <c r="C33" s="7">
        <f t="shared" si="8"/>
        <v>1.8000000000000005</v>
      </c>
      <c r="D33" s="7">
        <f t="shared" si="10"/>
        <v>0.96554913987482038</v>
      </c>
      <c r="E33" s="7">
        <f t="shared" si="11"/>
        <v>0.20662751593321174</v>
      </c>
      <c r="F33" s="7">
        <f t="shared" si="12"/>
        <v>1.9000000000000006</v>
      </c>
      <c r="G33" s="7">
        <f t="shared" si="13"/>
        <v>1.1721766558080322</v>
      </c>
      <c r="H33" s="7">
        <f t="shared" si="4"/>
        <v>0.29421634060781637</v>
      </c>
      <c r="I33" s="18"/>
      <c r="J33" s="17"/>
      <c r="K33" s="7">
        <f t="shared" si="9"/>
        <v>1.8000000000000005</v>
      </c>
      <c r="L33" s="7">
        <f t="shared" si="5"/>
        <v>0.96464029348312386</v>
      </c>
      <c r="M33" s="8">
        <f t="shared" si="6"/>
        <v>9.4216092551438425E-4</v>
      </c>
    </row>
    <row r="34" spans="2:13" x14ac:dyDescent="0.25">
      <c r="B34" s="1">
        <f t="shared" si="7"/>
        <v>19</v>
      </c>
      <c r="C34" s="7">
        <f t="shared" si="8"/>
        <v>1.9000000000000006</v>
      </c>
      <c r="D34" s="7">
        <f t="shared" si="10"/>
        <v>1.2159710681453344</v>
      </c>
      <c r="E34" s="7">
        <f t="shared" si="11"/>
        <v>0.30520873810447918</v>
      </c>
      <c r="F34" s="7">
        <f t="shared" si="12"/>
        <v>2.0000000000000004</v>
      </c>
      <c r="G34" s="7">
        <f t="shared" si="13"/>
        <v>1.5211798062498136</v>
      </c>
      <c r="H34" s="7">
        <f t="shared" si="4"/>
        <v>0.44114214381244621</v>
      </c>
      <c r="I34" s="18"/>
      <c r="J34" s="17"/>
      <c r="K34" s="7">
        <f t="shared" si="9"/>
        <v>1.9000000000000006</v>
      </c>
      <c r="L34" s="7">
        <f t="shared" si="5"/>
        <v>1.2169324818951008</v>
      </c>
      <c r="M34" s="8">
        <f t="shared" si="6"/>
        <v>7.9003047750788138E-4</v>
      </c>
    </row>
    <row r="35" spans="2:13" x14ac:dyDescent="0.25">
      <c r="B35" s="1">
        <f t="shared" si="7"/>
        <v>20</v>
      </c>
      <c r="C35" s="7">
        <f t="shared" si="8"/>
        <v>2.0000000000000004</v>
      </c>
      <c r="D35" s="7">
        <f t="shared" si="10"/>
        <v>1.5891465091037971</v>
      </c>
      <c r="E35" s="7">
        <f t="shared" si="11"/>
        <v>0.46085248764010145</v>
      </c>
      <c r="F35" s="7">
        <f t="shared" si="12"/>
        <v>2.1000000000000005</v>
      </c>
      <c r="G35" s="7">
        <f t="shared" si="13"/>
        <v>2.0499989967438985</v>
      </c>
      <c r="H35" s="7">
        <f t="shared" si="4"/>
        <v>0.67854966792223081</v>
      </c>
      <c r="I35" s="18"/>
      <c r="J35" s="17"/>
      <c r="K35" s="7">
        <f t="shared" si="9"/>
        <v>2.0000000000000004</v>
      </c>
      <c r="L35" s="7">
        <f t="shared" si="5"/>
        <v>1.5946697582283171</v>
      </c>
      <c r="M35" s="8">
        <f t="shared" si="6"/>
        <v>3.4635692412304949E-3</v>
      </c>
    </row>
    <row r="36" spans="2:13" x14ac:dyDescent="0.25">
      <c r="B36" s="17"/>
      <c r="C36" s="18"/>
      <c r="D36" s="18"/>
      <c r="E36" s="18"/>
      <c r="F36" s="18"/>
      <c r="G36" s="18"/>
      <c r="H36" s="18"/>
    </row>
    <row r="37" spans="2:13" x14ac:dyDescent="0.25">
      <c r="B37" s="17"/>
      <c r="C37" s="18"/>
      <c r="D37" s="18"/>
      <c r="E37" s="18"/>
      <c r="F37" s="18"/>
      <c r="G37" s="18"/>
      <c r="H37" s="18"/>
    </row>
    <row r="38" spans="2:13" x14ac:dyDescent="0.25">
      <c r="B38" s="17"/>
      <c r="C38" s="18"/>
      <c r="D38" s="18"/>
      <c r="E38" s="18"/>
      <c r="F38" s="18"/>
      <c r="G38" s="18"/>
      <c r="H38" s="18"/>
    </row>
    <row r="39" spans="2:13" x14ac:dyDescent="0.25">
      <c r="B39" s="17"/>
      <c r="C39" s="18"/>
      <c r="D39" s="18"/>
      <c r="E39" s="18"/>
      <c r="F39" s="18"/>
      <c r="G39" s="18"/>
      <c r="H39" s="18"/>
    </row>
    <row r="40" spans="2:13" x14ac:dyDescent="0.25">
      <c r="B40" s="17"/>
      <c r="C40" s="18"/>
      <c r="D40" s="18"/>
      <c r="E40" s="18"/>
      <c r="F40" s="18"/>
      <c r="G40" s="18"/>
      <c r="H40" s="18"/>
    </row>
    <row r="41" spans="2:13" x14ac:dyDescent="0.25">
      <c r="B41" s="17"/>
      <c r="C41" s="18"/>
      <c r="D41" s="18"/>
      <c r="E41" s="18"/>
      <c r="F41" s="18"/>
      <c r="G41" s="18"/>
      <c r="H41" s="18"/>
    </row>
    <row r="42" spans="2:13" x14ac:dyDescent="0.25">
      <c r="B42" s="17"/>
      <c r="C42" s="17"/>
      <c r="D42" s="17"/>
      <c r="E42" s="17"/>
      <c r="F42" s="17"/>
      <c r="G42" s="17"/>
      <c r="H42" s="17"/>
    </row>
  </sheetData>
  <mergeCells count="1">
    <mergeCell ref="B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35F9-4BBA-4BC8-9CF0-57FCEFDBA5E6}">
  <dimension ref="B2:O35"/>
  <sheetViews>
    <sheetView topLeftCell="A27" workbookViewId="0">
      <selection activeCell="B12" sqref="B12:O35"/>
    </sheetView>
  </sheetViews>
  <sheetFormatPr baseColWidth="10" defaultRowHeight="15" x14ac:dyDescent="0.25"/>
  <cols>
    <col min="9" max="9" width="11.85546875" bestFit="1" customWidth="1"/>
  </cols>
  <sheetData>
    <row r="2" spans="2:15" x14ac:dyDescent="0.25">
      <c r="B2" s="14" t="s">
        <v>26</v>
      </c>
      <c r="C2" s="15"/>
      <c r="D2" s="15"/>
      <c r="E2" s="15"/>
      <c r="F2" s="15"/>
      <c r="G2" s="16"/>
    </row>
    <row r="3" spans="2:15" x14ac:dyDescent="0.25">
      <c r="B3" s="2"/>
      <c r="C3" s="1"/>
      <c r="D3" s="1"/>
      <c r="E3" s="1"/>
      <c r="F3" s="1"/>
      <c r="G3" s="3"/>
    </row>
    <row r="4" spans="2:15" x14ac:dyDescent="0.25">
      <c r="B4" s="2" t="s">
        <v>0</v>
      </c>
      <c r="C4" s="1"/>
      <c r="D4" s="1"/>
      <c r="E4" s="1"/>
      <c r="F4" s="1"/>
      <c r="G4" s="3"/>
    </row>
    <row r="5" spans="2:15" x14ac:dyDescent="0.25">
      <c r="B5" s="2" t="s">
        <v>1</v>
      </c>
      <c r="C5" s="1"/>
      <c r="D5" s="1">
        <v>0</v>
      </c>
      <c r="E5" s="1" t="s">
        <v>33</v>
      </c>
      <c r="F5" s="1"/>
      <c r="G5" s="3"/>
    </row>
    <row r="6" spans="2:15" x14ac:dyDescent="0.25">
      <c r="B6" s="2" t="s">
        <v>35</v>
      </c>
      <c r="C6" s="1"/>
      <c r="D6" s="1" t="s">
        <v>4</v>
      </c>
      <c r="E6" s="1" t="s">
        <v>31</v>
      </c>
      <c r="F6" s="1"/>
      <c r="G6" s="3"/>
    </row>
    <row r="7" spans="2:15" x14ac:dyDescent="0.25">
      <c r="B7" s="2" t="s">
        <v>5</v>
      </c>
      <c r="C7" s="1"/>
      <c r="D7" s="1" t="s">
        <v>34</v>
      </c>
      <c r="E7" s="1"/>
      <c r="F7" s="1" t="s">
        <v>7</v>
      </c>
      <c r="G7" s="3">
        <v>0</v>
      </c>
    </row>
    <row r="8" spans="2:15" x14ac:dyDescent="0.25">
      <c r="B8" s="2"/>
      <c r="C8" s="1"/>
      <c r="D8" s="1"/>
      <c r="E8" s="1"/>
      <c r="F8" s="1" t="s">
        <v>8</v>
      </c>
      <c r="G8" s="3">
        <v>1</v>
      </c>
    </row>
    <row r="9" spans="2:15" x14ac:dyDescent="0.25">
      <c r="B9" s="4" t="s">
        <v>9</v>
      </c>
      <c r="C9" s="5">
        <v>0.1</v>
      </c>
      <c r="D9" s="5"/>
      <c r="E9" s="5"/>
      <c r="F9" s="5"/>
      <c r="G9" s="6"/>
    </row>
    <row r="12" spans="2:15" x14ac:dyDescent="0.25">
      <c r="B12" t="s">
        <v>16</v>
      </c>
      <c r="M12" t="s">
        <v>18</v>
      </c>
    </row>
    <row r="13" spans="2:15" x14ac:dyDescent="0.25">
      <c r="B13" t="s">
        <v>17</v>
      </c>
    </row>
    <row r="14" spans="2:15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19</v>
      </c>
      <c r="J14" s="11" t="s">
        <v>23</v>
      </c>
      <c r="K14" s="11" t="s">
        <v>24</v>
      </c>
      <c r="M14" s="11" t="s">
        <v>7</v>
      </c>
      <c r="N14" s="11" t="s">
        <v>8</v>
      </c>
      <c r="O14" s="11" t="s">
        <v>13</v>
      </c>
    </row>
    <row r="15" spans="2:15" x14ac:dyDescent="0.25">
      <c r="B15" s="1">
        <v>0</v>
      </c>
      <c r="C15" s="7">
        <f>$G$7</f>
        <v>0</v>
      </c>
      <c r="D15" s="7">
        <f>$G$8</f>
        <v>1</v>
      </c>
      <c r="E15" s="7">
        <f>$C$9*(D15*C15^2-1.1*D15)</f>
        <v>-0.11000000000000001</v>
      </c>
      <c r="F15" s="7">
        <f>C15+0.5*$C$9</f>
        <v>0.05</v>
      </c>
      <c r="G15" s="7">
        <f>D15+0.5*E15</f>
        <v>0.94499999999999995</v>
      </c>
      <c r="H15" s="7">
        <f>$C$9*(G15*F15^2-1.1*G15)</f>
        <v>-0.10371375000000001</v>
      </c>
      <c r="I15" s="7">
        <f>C15+$C$9</f>
        <v>0.1</v>
      </c>
      <c r="J15" s="7">
        <f>D15-E15+2*H15</f>
        <v>0.90257250000000011</v>
      </c>
      <c r="K15" s="7">
        <f>$C$9*(J15*I15^2-1.1*J15)</f>
        <v>-9.8380402500000019E-2</v>
      </c>
      <c r="M15" s="7">
        <f>$G$7</f>
        <v>0</v>
      </c>
      <c r="N15" s="7">
        <f>EXP((M15^3/3)-1.1*M15)</f>
        <v>1</v>
      </c>
      <c r="O15" s="8">
        <f>ABS((N15-D15)/N15)</f>
        <v>0</v>
      </c>
    </row>
    <row r="16" spans="2:15" x14ac:dyDescent="0.25">
      <c r="B16" s="1">
        <f>1+B15</f>
        <v>1</v>
      </c>
      <c r="C16" s="7">
        <f>C15+$C$9</f>
        <v>0.1</v>
      </c>
      <c r="D16" s="7">
        <f t="shared" ref="D16:D35" si="0">D15+(1/6)*(E15+4*H15+K15)</f>
        <v>0.89612743291666663</v>
      </c>
      <c r="E16" s="7">
        <f t="shared" ref="E16:E20" si="1">$C$9*(D16*C16^2-1.1*D16)</f>
        <v>-9.7677890187916672E-2</v>
      </c>
      <c r="F16" s="7">
        <f t="shared" ref="F16:F35" si="2">C16+0.5*$C$9</f>
        <v>0.15000000000000002</v>
      </c>
      <c r="G16" s="7">
        <f t="shared" ref="G16:G35" si="3">D16+0.5*E16</f>
        <v>0.84728848782270827</v>
      </c>
      <c r="H16" s="7">
        <f t="shared" ref="H16:H20" si="4">$C$9*(G16*F16^2-1.1*G16)</f>
        <v>-9.1295334562896832E-2</v>
      </c>
      <c r="I16" s="7">
        <f t="shared" ref="I16:I35" si="5">C16+$C$9</f>
        <v>0.2</v>
      </c>
      <c r="J16" s="7">
        <f t="shared" ref="J16:J35" si="6">D16-E16+2*H16</f>
        <v>0.81121465397878967</v>
      </c>
      <c r="K16" s="7">
        <f t="shared" ref="K16:K20" si="7">$C$9*(J16*I16^2-1.1*J16)</f>
        <v>-8.598875332175171E-2</v>
      </c>
      <c r="M16" s="7">
        <f>M15+$C$9</f>
        <v>0.1</v>
      </c>
      <c r="N16" s="7">
        <f t="shared" ref="N16:N35" si="8">EXP((M16^3/3)-1.1*M16)</f>
        <v>0.89613279644905375</v>
      </c>
      <c r="O16" s="8">
        <f t="shared" ref="O16:O35" si="9">ABS((N16-D16)/N16)</f>
        <v>5.9851981853224896E-6</v>
      </c>
    </row>
    <row r="17" spans="2:15" x14ac:dyDescent="0.25">
      <c r="B17" s="1">
        <f t="shared" ref="B17:B35" si="10">1+B16</f>
        <v>2</v>
      </c>
      <c r="C17" s="7">
        <f t="shared" ref="C17:C35" si="11">C16+$C$9</f>
        <v>0.2</v>
      </c>
      <c r="D17" s="7">
        <f t="shared" si="0"/>
        <v>0.80465276928979068</v>
      </c>
      <c r="E17" s="7">
        <f t="shared" si="1"/>
        <v>-8.5293193544717816E-2</v>
      </c>
      <c r="F17" s="7">
        <f t="shared" si="2"/>
        <v>0.25</v>
      </c>
      <c r="G17" s="7">
        <f t="shared" si="3"/>
        <v>0.76200617251743175</v>
      </c>
      <c r="H17" s="7">
        <f t="shared" si="4"/>
        <v>-7.9058140398683557E-2</v>
      </c>
      <c r="I17" s="7">
        <f t="shared" si="5"/>
        <v>0.30000000000000004</v>
      </c>
      <c r="J17" s="7">
        <f t="shared" si="6"/>
        <v>0.73182968203714149</v>
      </c>
      <c r="K17" s="7">
        <f t="shared" si="7"/>
        <v>-7.3914797885751296E-2</v>
      </c>
      <c r="M17" s="7">
        <f t="shared" ref="M17:M35" si="12">M16+$C$9</f>
        <v>0.2</v>
      </c>
      <c r="N17" s="7">
        <f t="shared" si="8"/>
        <v>0.80466170402859649</v>
      </c>
      <c r="O17" s="8">
        <f t="shared" si="9"/>
        <v>1.110372068296266E-5</v>
      </c>
    </row>
    <row r="18" spans="2:15" x14ac:dyDescent="0.25">
      <c r="B18" s="1">
        <f t="shared" si="10"/>
        <v>3</v>
      </c>
      <c r="C18" s="7">
        <f t="shared" si="11"/>
        <v>0.30000000000000004</v>
      </c>
      <c r="D18" s="7">
        <f t="shared" si="0"/>
        <v>0.72541267711892343</v>
      </c>
      <c r="E18" s="7">
        <f t="shared" si="1"/>
        <v>-7.3266680389011282E-2</v>
      </c>
      <c r="F18" s="7">
        <f t="shared" si="2"/>
        <v>0.35000000000000003</v>
      </c>
      <c r="G18" s="7">
        <f t="shared" si="3"/>
        <v>0.68877933692441784</v>
      </c>
      <c r="H18" s="7">
        <f t="shared" si="4"/>
        <v>-6.732818018436186E-2</v>
      </c>
      <c r="I18" s="7">
        <f t="shared" si="5"/>
        <v>0.4</v>
      </c>
      <c r="J18" s="7">
        <f t="shared" si="6"/>
        <v>0.66402299713921098</v>
      </c>
      <c r="K18" s="7">
        <f t="shared" si="7"/>
        <v>-6.2418161731085844E-2</v>
      </c>
      <c r="M18" s="7">
        <f t="shared" si="12"/>
        <v>0.30000000000000004</v>
      </c>
      <c r="N18" s="7">
        <f t="shared" si="8"/>
        <v>0.72542325099014116</v>
      </c>
      <c r="O18" s="8">
        <f t="shared" si="9"/>
        <v>1.4576140485282709E-5</v>
      </c>
    </row>
    <row r="19" spans="2:15" x14ac:dyDescent="0.25">
      <c r="B19" s="1">
        <f t="shared" si="10"/>
        <v>4</v>
      </c>
      <c r="C19" s="7">
        <f t="shared" si="11"/>
        <v>0.4</v>
      </c>
      <c r="D19" s="7">
        <f t="shared" si="0"/>
        <v>0.65791308330933274</v>
      </c>
      <c r="E19" s="7">
        <f t="shared" si="1"/>
        <v>-6.1843829831077293E-2</v>
      </c>
      <c r="F19" s="7">
        <f t="shared" si="2"/>
        <v>0.45</v>
      </c>
      <c r="G19" s="7">
        <f t="shared" si="3"/>
        <v>0.6269911683937941</v>
      </c>
      <c r="H19" s="7">
        <f t="shared" si="4"/>
        <v>-5.627245736334302E-2</v>
      </c>
      <c r="I19" s="7">
        <f t="shared" si="5"/>
        <v>0.5</v>
      </c>
      <c r="J19" s="7">
        <f t="shared" si="6"/>
        <v>0.60721199841372397</v>
      </c>
      <c r="K19" s="7">
        <f t="shared" si="7"/>
        <v>-5.1613019865166546E-2</v>
      </c>
      <c r="M19" s="7">
        <f t="shared" si="12"/>
        <v>0.4</v>
      </c>
      <c r="N19" s="7">
        <f t="shared" si="8"/>
        <v>0.65792346654275502</v>
      </c>
      <c r="O19" s="8">
        <f t="shared" si="9"/>
        <v>1.5781825623040682E-5</v>
      </c>
    </row>
    <row r="20" spans="2:15" x14ac:dyDescent="0.25">
      <c r="B20" s="1">
        <f t="shared" si="10"/>
        <v>5</v>
      </c>
      <c r="C20" s="7">
        <f t="shared" si="11"/>
        <v>0.5</v>
      </c>
      <c r="D20" s="7">
        <f t="shared" si="0"/>
        <v>0.60148863678439679</v>
      </c>
      <c r="E20" s="7">
        <f t="shared" si="1"/>
        <v>-5.1126534126673742E-2</v>
      </c>
      <c r="F20" s="7">
        <f t="shared" si="2"/>
        <v>0.55000000000000004</v>
      </c>
      <c r="G20" s="7">
        <f t="shared" si="3"/>
        <v>0.5759253697210599</v>
      </c>
      <c r="H20" s="7">
        <f t="shared" si="4"/>
        <v>-4.5930048235254539E-2</v>
      </c>
      <c r="I20" s="7">
        <f t="shared" si="5"/>
        <v>0.6</v>
      </c>
      <c r="J20" s="7">
        <f t="shared" si="6"/>
        <v>0.5607550744405615</v>
      </c>
      <c r="K20" s="7">
        <f t="shared" si="7"/>
        <v>-4.1495875508601558E-2</v>
      </c>
      <c r="M20" s="7">
        <f t="shared" si="12"/>
        <v>0.5</v>
      </c>
      <c r="N20" s="7">
        <f t="shared" si="8"/>
        <v>0.60149723926212872</v>
      </c>
      <c r="O20" s="8">
        <f t="shared" si="9"/>
        <v>1.4301774256664349E-5</v>
      </c>
    </row>
    <row r="21" spans="2:15" x14ac:dyDescent="0.25">
      <c r="B21" s="1">
        <f t="shared" si="10"/>
        <v>6</v>
      </c>
      <c r="C21" s="7">
        <f t="shared" si="11"/>
        <v>0.6</v>
      </c>
      <c r="D21" s="7">
        <f t="shared" ref="D21:D35" si="13">D20+(1/6)*(E20+4*H20+K20)</f>
        <v>0.55543153635501452</v>
      </c>
      <c r="E21" s="7">
        <f t="shared" ref="E21:E35" si="14">$C$9*(D21*C21^2-1.1*D21)</f>
        <v>-4.1101933690271091E-2</v>
      </c>
      <c r="F21" s="7">
        <f t="shared" ref="F21:F35" si="15">C21+0.5*$C$9</f>
        <v>0.65</v>
      </c>
      <c r="G21" s="7">
        <f t="shared" ref="G21:G35" si="16">D21+0.5*E21</f>
        <v>0.53488056950987894</v>
      </c>
      <c r="H21" s="7">
        <f t="shared" ref="H21:H35" si="17">$C$9*(G21*F21^2-1.1*G21)</f>
        <v>-3.62381585842943E-2</v>
      </c>
      <c r="I21" s="7">
        <f t="shared" ref="I21:I35" si="18">C21+$C$9</f>
        <v>0.7</v>
      </c>
      <c r="J21" s="7">
        <f t="shared" ref="J21:J35" si="19">D21-E21+2*H21</f>
        <v>0.52405715287669696</v>
      </c>
      <c r="K21" s="7">
        <f t="shared" ref="K21:K35" si="20">$C$9*(J21*I21^2-1.1*J21)</f>
        <v>-3.1967486325478529E-2</v>
      </c>
      <c r="L21" s="17"/>
      <c r="M21" s="7">
        <f t="shared" si="12"/>
        <v>0.6</v>
      </c>
      <c r="N21" s="7">
        <f t="shared" si="8"/>
        <v>0.55543704869801824</v>
      </c>
      <c r="O21" s="8">
        <f t="shared" si="9"/>
        <v>9.9243343897263122E-6</v>
      </c>
    </row>
    <row r="22" spans="2:15" x14ac:dyDescent="0.25">
      <c r="B22" s="1">
        <f t="shared" si="10"/>
        <v>7</v>
      </c>
      <c r="C22" s="7">
        <f t="shared" si="11"/>
        <v>0.7</v>
      </c>
      <c r="D22" s="7">
        <f t="shared" si="13"/>
        <v>0.51909452729619343</v>
      </c>
      <c r="E22" s="7">
        <f t="shared" si="14"/>
        <v>-3.1664766165067817E-2</v>
      </c>
      <c r="F22" s="7">
        <f t="shared" si="15"/>
        <v>0.75</v>
      </c>
      <c r="G22" s="7">
        <f t="shared" si="16"/>
        <v>0.50326214421365956</v>
      </c>
      <c r="H22" s="7">
        <f t="shared" si="17"/>
        <v>-2.7050340251484208E-2</v>
      </c>
      <c r="I22" s="7">
        <f t="shared" si="18"/>
        <v>0.79999999999999993</v>
      </c>
      <c r="J22" s="7">
        <f t="shared" si="19"/>
        <v>0.49665861295829289</v>
      </c>
      <c r="K22" s="7">
        <f t="shared" si="20"/>
        <v>-2.2846296196081486E-2</v>
      </c>
      <c r="L22" s="17"/>
      <c r="M22" s="7">
        <f t="shared" si="12"/>
        <v>0.7</v>
      </c>
      <c r="N22" s="7">
        <f t="shared" si="8"/>
        <v>0.51909588328457901</v>
      </c>
      <c r="O22" s="8">
        <f t="shared" si="9"/>
        <v>2.6122117883044107E-6</v>
      </c>
    </row>
    <row r="23" spans="2:15" x14ac:dyDescent="0.25">
      <c r="B23" s="1">
        <f t="shared" si="10"/>
        <v>8</v>
      </c>
      <c r="C23" s="7">
        <f t="shared" si="11"/>
        <v>0.79999999999999993</v>
      </c>
      <c r="D23" s="7">
        <f t="shared" si="13"/>
        <v>0.49197579006834574</v>
      </c>
      <c r="E23" s="7">
        <f t="shared" si="14"/>
        <v>-2.2630886343143908E-2</v>
      </c>
      <c r="F23" s="7">
        <f t="shared" si="15"/>
        <v>0.85</v>
      </c>
      <c r="G23" s="7">
        <f t="shared" si="16"/>
        <v>0.48066034689677378</v>
      </c>
      <c r="H23" s="7">
        <f t="shared" si="17"/>
        <v>-1.8144928095353226E-2</v>
      </c>
      <c r="I23" s="7">
        <f t="shared" si="18"/>
        <v>0.89999999999999991</v>
      </c>
      <c r="J23" s="7">
        <f t="shared" si="19"/>
        <v>0.47831682022078315</v>
      </c>
      <c r="K23" s="7">
        <f t="shared" si="20"/>
        <v>-1.3871187786402723E-2</v>
      </c>
      <c r="L23" s="17"/>
      <c r="M23" s="7">
        <f t="shared" si="12"/>
        <v>0.79999999999999993</v>
      </c>
      <c r="N23" s="7">
        <f t="shared" si="8"/>
        <v>0.49197206953782124</v>
      </c>
      <c r="O23" s="8">
        <f t="shared" si="9"/>
        <v>7.562483227946812E-6</v>
      </c>
    </row>
    <row r="24" spans="2:15" x14ac:dyDescent="0.25">
      <c r="B24" s="1">
        <f t="shared" si="10"/>
        <v>9</v>
      </c>
      <c r="C24" s="7">
        <f t="shared" si="11"/>
        <v>0.89999999999999991</v>
      </c>
      <c r="D24" s="7">
        <f t="shared" si="13"/>
        <v>0.47379549231651913</v>
      </c>
      <c r="E24" s="7">
        <f t="shared" si="14"/>
        <v>-1.3740069277179068E-2</v>
      </c>
      <c r="F24" s="7">
        <f t="shared" si="15"/>
        <v>0.95</v>
      </c>
      <c r="G24" s="7">
        <f t="shared" si="16"/>
        <v>0.46692545767792959</v>
      </c>
      <c r="H24" s="7">
        <f t="shared" si="17"/>
        <v>-9.2217777891391191E-3</v>
      </c>
      <c r="I24" s="7">
        <f t="shared" si="18"/>
        <v>0.99999999999999989</v>
      </c>
      <c r="J24" s="7">
        <f t="shared" si="19"/>
        <v>0.46909200601541995</v>
      </c>
      <c r="K24" s="7">
        <f t="shared" si="20"/>
        <v>-4.6909200601542196E-3</v>
      </c>
      <c r="L24" s="17"/>
      <c r="M24" s="7">
        <f t="shared" si="12"/>
        <v>0.89999999999999991</v>
      </c>
      <c r="N24" s="7">
        <f t="shared" si="8"/>
        <v>0.47378578017596973</v>
      </c>
      <c r="O24" s="8">
        <f t="shared" si="9"/>
        <v>2.0499012329566538E-5</v>
      </c>
    </row>
    <row r="25" spans="2:15" x14ac:dyDescent="0.25">
      <c r="B25" s="1">
        <f t="shared" si="10"/>
        <v>10</v>
      </c>
      <c r="C25" s="7">
        <f t="shared" si="11"/>
        <v>0.99999999999999989</v>
      </c>
      <c r="D25" s="7">
        <f t="shared" si="13"/>
        <v>0.46457580890087086</v>
      </c>
      <c r="E25" s="7">
        <f t="shared" si="14"/>
        <v>-4.6457580890087282E-3</v>
      </c>
      <c r="F25" s="7">
        <f t="shared" si="15"/>
        <v>1.0499999999999998</v>
      </c>
      <c r="G25" s="7">
        <f t="shared" si="16"/>
        <v>0.46225292985636651</v>
      </c>
      <c r="H25" s="7">
        <f t="shared" si="17"/>
        <v>1.1556323246407763E-4</v>
      </c>
      <c r="I25" s="7">
        <f t="shared" si="18"/>
        <v>1.0999999999999999</v>
      </c>
      <c r="J25" s="7">
        <f t="shared" si="19"/>
        <v>0.46945269345480778</v>
      </c>
      <c r="K25" s="7">
        <f t="shared" si="20"/>
        <v>5.1639796280028684E-3</v>
      </c>
      <c r="L25" s="17"/>
      <c r="M25" s="7">
        <f t="shared" si="12"/>
        <v>0.99999999999999989</v>
      </c>
      <c r="N25" s="7">
        <f t="shared" si="8"/>
        <v>0.46455902036091151</v>
      </c>
      <c r="O25" s="8">
        <f t="shared" si="9"/>
        <v>3.6138658864705631E-5</v>
      </c>
    </row>
    <row r="26" spans="2:15" x14ac:dyDescent="0.25">
      <c r="B26" s="1">
        <f t="shared" si="10"/>
        <v>11</v>
      </c>
      <c r="C26" s="7">
        <f t="shared" si="11"/>
        <v>1.0999999999999999</v>
      </c>
      <c r="D26" s="7">
        <f t="shared" si="13"/>
        <v>0.46473922131234591</v>
      </c>
      <c r="E26" s="7">
        <f t="shared" si="14"/>
        <v>5.1121314344357962E-3</v>
      </c>
      <c r="F26" s="7">
        <f t="shared" si="15"/>
        <v>1.1499999999999999</v>
      </c>
      <c r="G26" s="7">
        <f t="shared" si="16"/>
        <v>0.4672952870295638</v>
      </c>
      <c r="H26" s="7">
        <f t="shared" si="17"/>
        <v>1.0397320136407784E-2</v>
      </c>
      <c r="I26" s="7">
        <f t="shared" si="18"/>
        <v>1.2</v>
      </c>
      <c r="J26" s="7">
        <f t="shared" si="19"/>
        <v>0.4804217301507257</v>
      </c>
      <c r="K26" s="7">
        <f t="shared" si="20"/>
        <v>1.6334338825124674E-2</v>
      </c>
      <c r="L26" s="17"/>
      <c r="M26" s="7">
        <f t="shared" si="12"/>
        <v>1.0999999999999999</v>
      </c>
      <c r="N26" s="7">
        <f t="shared" si="8"/>
        <v>0.4647138991794007</v>
      </c>
      <c r="O26" s="8">
        <f t="shared" si="9"/>
        <v>5.4489725807467607E-5</v>
      </c>
    </row>
    <row r="27" spans="2:15" x14ac:dyDescent="0.25">
      <c r="B27" s="1">
        <f t="shared" si="10"/>
        <v>12</v>
      </c>
      <c r="C27" s="7">
        <f t="shared" si="11"/>
        <v>1.2</v>
      </c>
      <c r="D27" s="7">
        <f t="shared" si="13"/>
        <v>0.47524517977987785</v>
      </c>
      <c r="E27" s="7">
        <f t="shared" si="14"/>
        <v>1.615833611251585E-2</v>
      </c>
      <c r="F27" s="7">
        <f t="shared" si="15"/>
        <v>1.25</v>
      </c>
      <c r="G27" s="7">
        <f t="shared" si="16"/>
        <v>0.48332434783613576</v>
      </c>
      <c r="H27" s="7">
        <f t="shared" si="17"/>
        <v>2.2353751087421284E-2</v>
      </c>
      <c r="I27" s="7">
        <f t="shared" si="18"/>
        <v>1.3</v>
      </c>
      <c r="J27" s="7">
        <f t="shared" si="19"/>
        <v>0.50379434584220462</v>
      </c>
      <c r="K27" s="7">
        <f t="shared" si="20"/>
        <v>2.9723866404690071E-2</v>
      </c>
      <c r="L27" s="17"/>
      <c r="M27" s="7">
        <f t="shared" si="12"/>
        <v>1.2</v>
      </c>
      <c r="N27" s="7">
        <f t="shared" si="8"/>
        <v>0.47520927168614441</v>
      </c>
      <c r="O27" s="8">
        <f t="shared" si="9"/>
        <v>7.5562696001341094E-5</v>
      </c>
    </row>
    <row r="28" spans="2:15" x14ac:dyDescent="0.25">
      <c r="B28" s="1">
        <f t="shared" si="10"/>
        <v>13</v>
      </c>
      <c r="C28" s="7">
        <f t="shared" si="11"/>
        <v>1.3</v>
      </c>
      <c r="D28" s="7">
        <f t="shared" si="13"/>
        <v>0.49779471425769301</v>
      </c>
      <c r="E28" s="7">
        <f t="shared" si="14"/>
        <v>2.9369888141203893E-2</v>
      </c>
      <c r="F28" s="7">
        <f t="shared" si="15"/>
        <v>1.35</v>
      </c>
      <c r="G28" s="7">
        <f t="shared" si="16"/>
        <v>0.5124796583282949</v>
      </c>
      <c r="H28" s="7">
        <f t="shared" si="17"/>
        <v>3.7026655314219316E-2</v>
      </c>
      <c r="I28" s="7">
        <f t="shared" si="18"/>
        <v>1.4000000000000001</v>
      </c>
      <c r="J28" s="7">
        <f t="shared" si="19"/>
        <v>0.54247813674492773</v>
      </c>
      <c r="K28" s="7">
        <f t="shared" si="20"/>
        <v>4.6653119760063803E-2</v>
      </c>
      <c r="L28" s="17"/>
      <c r="M28" s="7">
        <f t="shared" si="12"/>
        <v>1.3</v>
      </c>
      <c r="N28" s="7">
        <f t="shared" si="8"/>
        <v>0.4977453557011644</v>
      </c>
      <c r="O28" s="8">
        <f t="shared" si="9"/>
        <v>9.9164273384469591E-5</v>
      </c>
    </row>
    <row r="29" spans="2:15" x14ac:dyDescent="0.25">
      <c r="B29" s="1">
        <f t="shared" si="10"/>
        <v>14</v>
      </c>
      <c r="C29" s="7">
        <f t="shared" si="11"/>
        <v>1.4000000000000001</v>
      </c>
      <c r="D29" s="7">
        <f t="shared" si="13"/>
        <v>0.53514965245071711</v>
      </c>
      <c r="E29" s="7">
        <f t="shared" si="14"/>
        <v>4.6022870110761699E-2</v>
      </c>
      <c r="F29" s="7">
        <f t="shared" si="15"/>
        <v>1.4500000000000002</v>
      </c>
      <c r="G29" s="7">
        <f t="shared" si="16"/>
        <v>0.55816108750609794</v>
      </c>
      <c r="H29" s="7">
        <f t="shared" si="17"/>
        <v>5.5955649022486335E-2</v>
      </c>
      <c r="I29" s="7">
        <f t="shared" si="18"/>
        <v>1.5000000000000002</v>
      </c>
      <c r="J29" s="7">
        <f t="shared" si="19"/>
        <v>0.60103808038492812</v>
      </c>
      <c r="K29" s="7">
        <f t="shared" si="20"/>
        <v>6.9119379244266796E-2</v>
      </c>
      <c r="L29" s="17"/>
      <c r="M29" s="7">
        <f t="shared" si="12"/>
        <v>1.4000000000000001</v>
      </c>
      <c r="N29" s="7">
        <f t="shared" si="8"/>
        <v>0.53508303777625943</v>
      </c>
      <c r="O29" s="8">
        <f t="shared" si="9"/>
        <v>1.244940873747733E-4</v>
      </c>
    </row>
    <row r="30" spans="2:15" x14ac:dyDescent="0.25">
      <c r="B30" s="1">
        <f t="shared" si="10"/>
        <v>15</v>
      </c>
      <c r="C30" s="7">
        <f t="shared" si="11"/>
        <v>1.5000000000000002</v>
      </c>
      <c r="D30" s="7">
        <f t="shared" si="13"/>
        <v>0.59164379335821271</v>
      </c>
      <c r="E30" s="7">
        <f t="shared" si="14"/>
        <v>6.8039036236194519E-2</v>
      </c>
      <c r="F30" s="7">
        <f t="shared" si="15"/>
        <v>1.5500000000000003</v>
      </c>
      <c r="G30" s="7">
        <f t="shared" si="16"/>
        <v>0.62566331147630994</v>
      </c>
      <c r="H30" s="7">
        <f t="shared" si="17"/>
        <v>8.1492646319789405E-2</v>
      </c>
      <c r="I30" s="7">
        <f t="shared" si="18"/>
        <v>1.6000000000000003</v>
      </c>
      <c r="J30" s="7">
        <f t="shared" si="19"/>
        <v>0.68659004976159699</v>
      </c>
      <c r="K30" s="7">
        <f t="shared" si="20"/>
        <v>0.10024214726519323</v>
      </c>
      <c r="L30" s="17"/>
      <c r="M30" s="7">
        <f t="shared" si="12"/>
        <v>1.5000000000000002</v>
      </c>
      <c r="N30" s="7">
        <f t="shared" si="8"/>
        <v>0.59155536436681522</v>
      </c>
      <c r="O30" s="8">
        <f t="shared" si="9"/>
        <v>1.4948557096113122E-4</v>
      </c>
    </row>
    <row r="31" spans="2:15" x14ac:dyDescent="0.25">
      <c r="B31" s="1">
        <f t="shared" si="10"/>
        <v>16</v>
      </c>
      <c r="C31" s="7">
        <f t="shared" si="11"/>
        <v>1.6000000000000003</v>
      </c>
      <c r="D31" s="7">
        <f t="shared" si="13"/>
        <v>0.67401908815497025</v>
      </c>
      <c r="E31" s="7">
        <f t="shared" si="14"/>
        <v>9.8406786870625707E-2</v>
      </c>
      <c r="F31" s="7">
        <f t="shared" si="15"/>
        <v>1.6500000000000004</v>
      </c>
      <c r="G31" s="7">
        <f t="shared" si="16"/>
        <v>0.72322248159028313</v>
      </c>
      <c r="H31" s="7">
        <f t="shared" si="17"/>
        <v>0.11734284763802352</v>
      </c>
      <c r="I31" s="7">
        <f t="shared" si="18"/>
        <v>1.7000000000000004</v>
      </c>
      <c r="J31" s="7">
        <f t="shared" si="19"/>
        <v>0.81029799656039159</v>
      </c>
      <c r="K31" s="7">
        <f t="shared" si="20"/>
        <v>0.14504334138431021</v>
      </c>
      <c r="L31" s="17"/>
      <c r="M31" s="7">
        <f t="shared" si="12"/>
        <v>1.6000000000000003</v>
      </c>
      <c r="N31" s="7">
        <f t="shared" si="8"/>
        <v>0.67390463669277845</v>
      </c>
      <c r="O31" s="8">
        <f t="shared" si="9"/>
        <v>1.6983332056220396E-4</v>
      </c>
    </row>
    <row r="32" spans="2:15" x14ac:dyDescent="0.25">
      <c r="B32" s="1">
        <f t="shared" si="10"/>
        <v>17</v>
      </c>
      <c r="C32" s="7">
        <f t="shared" si="11"/>
        <v>1.7000000000000004</v>
      </c>
      <c r="D32" s="7">
        <f t="shared" si="13"/>
        <v>0.79282267462280853</v>
      </c>
      <c r="E32" s="7">
        <f t="shared" si="14"/>
        <v>0.14191525875748287</v>
      </c>
      <c r="F32" s="7">
        <f t="shared" si="15"/>
        <v>1.7500000000000004</v>
      </c>
      <c r="G32" s="7">
        <f t="shared" si="16"/>
        <v>0.86378030400154993</v>
      </c>
      <c r="H32" s="7">
        <f t="shared" si="17"/>
        <v>0.16951688466030432</v>
      </c>
      <c r="I32" s="7">
        <f t="shared" si="18"/>
        <v>1.8000000000000005</v>
      </c>
      <c r="J32" s="7">
        <f t="shared" si="19"/>
        <v>0.98994118518593432</v>
      </c>
      <c r="K32" s="7">
        <f t="shared" si="20"/>
        <v>0.21184741362979009</v>
      </c>
      <c r="L32" s="17"/>
      <c r="M32" s="7">
        <f t="shared" si="12"/>
        <v>1.7000000000000004</v>
      </c>
      <c r="N32" s="7">
        <f t="shared" si="8"/>
        <v>0.79268185197991681</v>
      </c>
      <c r="O32" s="8">
        <f t="shared" si="9"/>
        <v>1.7765342115501416E-4</v>
      </c>
    </row>
    <row r="33" spans="2:15" x14ac:dyDescent="0.25">
      <c r="B33" s="1">
        <f t="shared" si="10"/>
        <v>18</v>
      </c>
      <c r="C33" s="7">
        <f t="shared" si="11"/>
        <v>1.8000000000000005</v>
      </c>
      <c r="D33" s="7">
        <f t="shared" si="13"/>
        <v>0.96479437646089017</v>
      </c>
      <c r="E33" s="7">
        <f t="shared" si="14"/>
        <v>0.20646599656263068</v>
      </c>
      <c r="F33" s="7">
        <f t="shared" si="15"/>
        <v>1.8500000000000005</v>
      </c>
      <c r="G33" s="7">
        <f t="shared" si="16"/>
        <v>1.0680273747422055</v>
      </c>
      <c r="H33" s="7">
        <f t="shared" si="17"/>
        <v>0.24804935778387743</v>
      </c>
      <c r="I33" s="7">
        <f t="shared" si="18"/>
        <v>1.9000000000000006</v>
      </c>
      <c r="J33" s="7">
        <f t="shared" si="19"/>
        <v>1.2544270954660144</v>
      </c>
      <c r="K33" s="7">
        <f t="shared" si="20"/>
        <v>0.3148612009619699</v>
      </c>
      <c r="L33" s="17"/>
      <c r="M33" s="7">
        <f t="shared" si="12"/>
        <v>1.8000000000000005</v>
      </c>
      <c r="N33" s="7">
        <f t="shared" si="8"/>
        <v>0.96464029348312386</v>
      </c>
      <c r="O33" s="8">
        <f t="shared" si="9"/>
        <v>1.5973101974617841E-4</v>
      </c>
    </row>
    <row r="34" spans="2:15" x14ac:dyDescent="0.25">
      <c r="B34" s="1">
        <f t="shared" si="10"/>
        <v>19</v>
      </c>
      <c r="C34" s="7">
        <f t="shared" si="11"/>
        <v>1.9000000000000006</v>
      </c>
      <c r="D34" s="7">
        <f t="shared" si="13"/>
        <v>1.2170484812375753</v>
      </c>
      <c r="E34" s="7">
        <f t="shared" si="14"/>
        <v>0.30547916879063164</v>
      </c>
      <c r="F34" s="7">
        <f t="shared" si="15"/>
        <v>1.9500000000000006</v>
      </c>
      <c r="G34" s="7">
        <f t="shared" si="16"/>
        <v>1.3697880656328911</v>
      </c>
      <c r="H34" s="7">
        <f t="shared" si="17"/>
        <v>0.37018522473728915</v>
      </c>
      <c r="I34" s="7">
        <f t="shared" si="18"/>
        <v>2.0000000000000004</v>
      </c>
      <c r="J34" s="7">
        <f t="shared" si="19"/>
        <v>1.6519397619215219</v>
      </c>
      <c r="K34" s="7">
        <f t="shared" si="20"/>
        <v>0.47906253095724161</v>
      </c>
      <c r="L34" s="17"/>
      <c r="M34" s="7">
        <f t="shared" si="12"/>
        <v>1.9000000000000006</v>
      </c>
      <c r="N34" s="7">
        <f t="shared" si="8"/>
        <v>1.2169324818951008</v>
      </c>
      <c r="O34" s="8">
        <f t="shared" si="9"/>
        <v>9.5321099732478465E-5</v>
      </c>
    </row>
    <row r="35" spans="2:15" x14ac:dyDescent="0.25">
      <c r="B35" s="1">
        <f t="shared" si="10"/>
        <v>20</v>
      </c>
      <c r="C35" s="7">
        <f t="shared" si="11"/>
        <v>2.0000000000000004</v>
      </c>
      <c r="D35" s="7">
        <f t="shared" si="13"/>
        <v>1.5945955810204135</v>
      </c>
      <c r="E35" s="7">
        <f t="shared" si="14"/>
        <v>0.46243271849592021</v>
      </c>
      <c r="F35" s="7">
        <f t="shared" si="15"/>
        <v>2.0500000000000003</v>
      </c>
      <c r="G35" s="7">
        <f t="shared" si="16"/>
        <v>1.8258119402683737</v>
      </c>
      <c r="H35" s="7">
        <f t="shared" si="17"/>
        <v>0.5664581544682632</v>
      </c>
      <c r="I35" s="7">
        <f t="shared" si="18"/>
        <v>2.1000000000000005</v>
      </c>
      <c r="J35" s="7">
        <f t="shared" si="19"/>
        <v>2.2650791714610197</v>
      </c>
      <c r="K35" s="7">
        <f t="shared" si="20"/>
        <v>0.74974120575359793</v>
      </c>
      <c r="L35" s="17"/>
      <c r="M35" s="7">
        <f t="shared" si="12"/>
        <v>2.0000000000000004</v>
      </c>
      <c r="N35" s="7">
        <f t="shared" si="8"/>
        <v>1.5946697582283171</v>
      </c>
      <c r="O35" s="8">
        <f t="shared" si="9"/>
        <v>4.6515717452372669E-5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7890-0AE1-425B-9742-E4C4E8114DDA}">
  <dimension ref="B2:R35"/>
  <sheetViews>
    <sheetView topLeftCell="D15" zoomScaleNormal="100" workbookViewId="0">
      <selection activeCell="B12" sqref="B12:R35"/>
    </sheetView>
  </sheetViews>
  <sheetFormatPr baseColWidth="10" defaultRowHeight="15" x14ac:dyDescent="0.25"/>
  <cols>
    <col min="9" max="9" width="11.85546875" bestFit="1" customWidth="1"/>
  </cols>
  <sheetData>
    <row r="2" spans="2:18" x14ac:dyDescent="0.25">
      <c r="B2" s="14" t="s">
        <v>36</v>
      </c>
      <c r="C2" s="15"/>
      <c r="D2" s="15"/>
      <c r="E2" s="15"/>
      <c r="F2" s="15"/>
      <c r="G2" s="16"/>
    </row>
    <row r="3" spans="2:18" x14ac:dyDescent="0.25">
      <c r="B3" s="2"/>
      <c r="C3" s="1"/>
      <c r="D3" s="1"/>
      <c r="E3" s="1"/>
      <c r="F3" s="1"/>
      <c r="G3" s="3"/>
    </row>
    <row r="4" spans="2:18" x14ac:dyDescent="0.25">
      <c r="B4" s="2" t="s">
        <v>0</v>
      </c>
      <c r="C4" s="1"/>
      <c r="D4" s="1"/>
      <c r="E4" s="1"/>
      <c r="F4" s="1"/>
      <c r="G4" s="3"/>
    </row>
    <row r="5" spans="2:18" x14ac:dyDescent="0.25">
      <c r="B5" s="2" t="s">
        <v>1</v>
      </c>
      <c r="C5" s="1"/>
      <c r="D5" s="1">
        <v>0</v>
      </c>
      <c r="E5" s="1" t="s">
        <v>33</v>
      </c>
      <c r="F5" s="1"/>
      <c r="G5" s="3"/>
    </row>
    <row r="6" spans="2:18" x14ac:dyDescent="0.25">
      <c r="B6" s="2" t="s">
        <v>35</v>
      </c>
      <c r="C6" s="1"/>
      <c r="D6" s="1" t="s">
        <v>4</v>
      </c>
      <c r="E6" s="1" t="s">
        <v>31</v>
      </c>
      <c r="F6" s="1"/>
      <c r="G6" s="3"/>
      <c r="H6" s="10"/>
    </row>
    <row r="7" spans="2:18" x14ac:dyDescent="0.25">
      <c r="B7" s="2" t="s">
        <v>5</v>
      </c>
      <c r="C7" s="1"/>
      <c r="D7" s="1" t="s">
        <v>34</v>
      </c>
      <c r="E7" s="1"/>
      <c r="F7" s="1" t="s">
        <v>7</v>
      </c>
      <c r="G7" s="3">
        <v>0</v>
      </c>
    </row>
    <row r="8" spans="2:18" x14ac:dyDescent="0.25">
      <c r="B8" s="2"/>
      <c r="C8" s="1"/>
      <c r="D8" s="1"/>
      <c r="E8" s="1"/>
      <c r="F8" s="1" t="s">
        <v>8</v>
      </c>
      <c r="G8" s="3">
        <v>1</v>
      </c>
    </row>
    <row r="9" spans="2:18" x14ac:dyDescent="0.25">
      <c r="B9" s="4" t="s">
        <v>9</v>
      </c>
      <c r="C9" s="5">
        <v>0.1</v>
      </c>
      <c r="D9" s="5"/>
      <c r="E9" s="5"/>
      <c r="F9" s="5"/>
      <c r="G9" s="6"/>
    </row>
    <row r="12" spans="2:18" x14ac:dyDescent="0.25">
      <c r="B12" t="s">
        <v>16</v>
      </c>
      <c r="P12" t="s">
        <v>18</v>
      </c>
    </row>
    <row r="13" spans="2:18" x14ac:dyDescent="0.25">
      <c r="B13" t="s">
        <v>17</v>
      </c>
    </row>
    <row r="14" spans="2:18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21</v>
      </c>
      <c r="J14" s="11" t="s">
        <v>28</v>
      </c>
      <c r="K14" s="11" t="s">
        <v>24</v>
      </c>
      <c r="L14" s="11" t="s">
        <v>19</v>
      </c>
      <c r="M14" s="11" t="s">
        <v>29</v>
      </c>
      <c r="N14" s="11" t="s">
        <v>27</v>
      </c>
      <c r="P14" s="11" t="s">
        <v>7</v>
      </c>
      <c r="Q14" s="11" t="s">
        <v>8</v>
      </c>
      <c r="R14" s="11" t="s">
        <v>13</v>
      </c>
    </row>
    <row r="15" spans="2:18" x14ac:dyDescent="0.25">
      <c r="B15" s="1">
        <v>0</v>
      </c>
      <c r="C15" s="7">
        <f>$G$7</f>
        <v>0</v>
      </c>
      <c r="D15" s="7">
        <f>$G$8</f>
        <v>1</v>
      </c>
      <c r="E15" s="7">
        <f>$C$9*(D15*C15^2-1.1*D15)</f>
        <v>-0.11000000000000001</v>
      </c>
      <c r="F15" s="7">
        <f>C15+0.5*$C$9</f>
        <v>0.05</v>
      </c>
      <c r="G15" s="7">
        <f>D15+0.5*E15</f>
        <v>0.94499999999999995</v>
      </c>
      <c r="H15" s="7">
        <f>$C$9*(G15*F15^2-1.1*G15)</f>
        <v>-0.10371375000000001</v>
      </c>
      <c r="I15" s="7">
        <f>C15+0.5*$C$9</f>
        <v>0.05</v>
      </c>
      <c r="J15" s="7">
        <f>D15+0.5*H15</f>
        <v>0.94814312499999998</v>
      </c>
      <c r="K15" s="7">
        <f>$C$9*(J15*I15^2-1.1*J15)</f>
        <v>-0.10405870796875001</v>
      </c>
      <c r="L15" s="7">
        <f>C15+$C$9</f>
        <v>0.1</v>
      </c>
      <c r="M15" s="7">
        <f>D15+K15</f>
        <v>0.89594129203124995</v>
      </c>
      <c r="N15" s="7">
        <f>$C$9*(M15*L15^2-1.1*M15)</f>
        <v>-9.7657600831406247E-2</v>
      </c>
      <c r="P15" s="7">
        <f>$G$7</f>
        <v>0</v>
      </c>
      <c r="Q15" s="7">
        <f>EXP((P15^3/3)-1.1*P15)</f>
        <v>1</v>
      </c>
      <c r="R15" s="8">
        <f>ABS((Q15-D15)/Q15)</f>
        <v>0</v>
      </c>
    </row>
    <row r="16" spans="2:18" x14ac:dyDescent="0.25">
      <c r="B16" s="1">
        <f>1+B15</f>
        <v>1</v>
      </c>
      <c r="C16" s="7">
        <f>C15+$C$9</f>
        <v>0.1</v>
      </c>
      <c r="D16" s="7">
        <f>D15+(1/6)*(E15+2*H15+2*K15+N15)</f>
        <v>0.8961329138718489</v>
      </c>
      <c r="E16" s="7">
        <f t="shared" ref="E16:E20" si="0">$C$9*(D16*C16^2-1.1*D16)</f>
        <v>-9.7678487612031545E-2</v>
      </c>
      <c r="F16" s="7">
        <f t="shared" ref="F16:F35" si="1">C16+0.5*$C$9</f>
        <v>0.15000000000000002</v>
      </c>
      <c r="G16" s="7">
        <f t="shared" ref="G16:G35" si="2">D16+0.5*E16</f>
        <v>0.84729367006583312</v>
      </c>
      <c r="H16" s="7">
        <f t="shared" ref="H16:H20" si="3">$C$9*(G16*F16^2-1.1*G16)</f>
        <v>-9.1295892949593532E-2</v>
      </c>
      <c r="I16" s="7">
        <f t="shared" ref="I16:I35" si="4">C16+0.5*$C$9</f>
        <v>0.15000000000000002</v>
      </c>
      <c r="J16" s="7">
        <f t="shared" ref="J16:J35" si="5">D16+0.5*H16</f>
        <v>0.85048496739705215</v>
      </c>
      <c r="K16" s="7">
        <f t="shared" ref="K16:K20" si="6">$C$9*(J16*I16^2-1.1*J16)</f>
        <v>-9.1639755237032383E-2</v>
      </c>
      <c r="L16" s="7">
        <f t="shared" ref="L16:L35" si="7">C16+$C$9</f>
        <v>0.2</v>
      </c>
      <c r="M16" s="7">
        <f t="shared" ref="M16:M35" si="8">D16+K16</f>
        <v>0.80449315863481652</v>
      </c>
      <c r="N16" s="7">
        <f t="shared" ref="N16:N20" si="9">$C$9*(M16*L16^2-1.1*M16)</f>
        <v>-8.5276274815290556E-2</v>
      </c>
      <c r="P16" s="7">
        <f>P15+$C$9</f>
        <v>0.1</v>
      </c>
      <c r="Q16" s="7">
        <f t="shared" ref="Q16:Q35" si="10">EXP((P16^3/3)-1.1*P16)</f>
        <v>0.89613279644905375</v>
      </c>
      <c r="R16" s="8">
        <f t="shared" ref="R16:R35" si="11">ABS((Q16-D16)/Q16)</f>
        <v>1.3103280631979021E-7</v>
      </c>
    </row>
    <row r="17" spans="2:18" x14ac:dyDescent="0.25">
      <c r="B17" s="1">
        <f t="shared" ref="B17:B35" si="12">1+B16</f>
        <v>2</v>
      </c>
      <c r="C17" s="7">
        <f t="shared" ref="C17:C35" si="13">C16+$C$9</f>
        <v>0.2</v>
      </c>
      <c r="D17" s="7">
        <f t="shared" ref="D17:D20" si="14">D16+(1/6)*(E16+2*H16+2*K16+N16)</f>
        <v>0.80466190407175331</v>
      </c>
      <c r="E17" s="7">
        <f t="shared" si="0"/>
        <v>-8.5294161831605861E-2</v>
      </c>
      <c r="F17" s="7">
        <f t="shared" si="1"/>
        <v>0.25</v>
      </c>
      <c r="G17" s="7">
        <f t="shared" si="2"/>
        <v>0.76201482315595037</v>
      </c>
      <c r="H17" s="7">
        <f t="shared" si="3"/>
        <v>-7.9059037902429852E-2</v>
      </c>
      <c r="I17" s="7">
        <f t="shared" si="4"/>
        <v>0.25</v>
      </c>
      <c r="J17" s="7">
        <f t="shared" si="5"/>
        <v>0.76513238512053838</v>
      </c>
      <c r="K17" s="7">
        <f t="shared" si="6"/>
        <v>-7.9382484956255883E-2</v>
      </c>
      <c r="L17" s="7">
        <f t="shared" si="7"/>
        <v>0.30000000000000004</v>
      </c>
      <c r="M17" s="7">
        <f t="shared" si="8"/>
        <v>0.72527941911549743</v>
      </c>
      <c r="N17" s="7">
        <f t="shared" si="9"/>
        <v>-7.3253221330665239E-2</v>
      </c>
      <c r="P17" s="7">
        <f t="shared" ref="P17:P35" si="15">P16+$C$9</f>
        <v>0.2</v>
      </c>
      <c r="Q17" s="7">
        <f t="shared" si="10"/>
        <v>0.80466170402859649</v>
      </c>
      <c r="R17" s="8">
        <f t="shared" si="11"/>
        <v>2.4860529066523057E-7</v>
      </c>
    </row>
    <row r="18" spans="2:18" x14ac:dyDescent="0.25">
      <c r="B18" s="1">
        <f t="shared" si="12"/>
        <v>3</v>
      </c>
      <c r="C18" s="7">
        <f t="shared" si="13"/>
        <v>0.30000000000000004</v>
      </c>
      <c r="D18" s="7">
        <f t="shared" si="14"/>
        <v>0.7254234992584796</v>
      </c>
      <c r="E18" s="7">
        <f t="shared" si="0"/>
        <v>-7.3267773425106458E-2</v>
      </c>
      <c r="F18" s="7">
        <f t="shared" si="1"/>
        <v>0.35000000000000003</v>
      </c>
      <c r="G18" s="7">
        <f t="shared" si="2"/>
        <v>0.68878961254592641</v>
      </c>
      <c r="H18" s="7">
        <f t="shared" si="3"/>
        <v>-6.7329184626364322E-2</v>
      </c>
      <c r="I18" s="7">
        <f t="shared" si="4"/>
        <v>0.35000000000000003</v>
      </c>
      <c r="J18" s="7">
        <f t="shared" si="5"/>
        <v>0.6917589069452974</v>
      </c>
      <c r="K18" s="7">
        <f t="shared" si="6"/>
        <v>-6.7619433153902828E-2</v>
      </c>
      <c r="L18" s="7">
        <f t="shared" si="7"/>
        <v>0.4</v>
      </c>
      <c r="M18" s="7">
        <f t="shared" si="8"/>
        <v>0.65780406610457676</v>
      </c>
      <c r="N18" s="7">
        <f t="shared" si="9"/>
        <v>-6.1833582213830222E-2</v>
      </c>
      <c r="P18" s="7">
        <f t="shared" si="15"/>
        <v>0.30000000000000004</v>
      </c>
      <c r="Q18" s="7">
        <f t="shared" si="10"/>
        <v>0.72542325099014116</v>
      </c>
      <c r="R18" s="8">
        <f t="shared" si="11"/>
        <v>3.4223929010296002E-7</v>
      </c>
    </row>
    <row r="19" spans="2:18" x14ac:dyDescent="0.25">
      <c r="B19" s="1">
        <f t="shared" si="12"/>
        <v>4</v>
      </c>
      <c r="C19" s="7">
        <f t="shared" si="13"/>
        <v>0.4</v>
      </c>
      <c r="D19" s="7">
        <f t="shared" si="14"/>
        <v>0.65792373405856774</v>
      </c>
      <c r="E19" s="7">
        <f t="shared" si="0"/>
        <v>-6.1844831001505375E-2</v>
      </c>
      <c r="F19" s="7">
        <f t="shared" si="1"/>
        <v>0.45</v>
      </c>
      <c r="G19" s="7">
        <f t="shared" si="2"/>
        <v>0.62700131855781505</v>
      </c>
      <c r="H19" s="7">
        <f t="shared" si="3"/>
        <v>-5.6273368340563915E-2</v>
      </c>
      <c r="I19" s="7">
        <f t="shared" si="4"/>
        <v>0.45</v>
      </c>
      <c r="J19" s="7">
        <f t="shared" si="5"/>
        <v>0.62978704988828582</v>
      </c>
      <c r="K19" s="7">
        <f t="shared" si="6"/>
        <v>-5.6523387727473652E-2</v>
      </c>
      <c r="L19" s="7">
        <f t="shared" si="7"/>
        <v>0.5</v>
      </c>
      <c r="M19" s="7">
        <f t="shared" si="8"/>
        <v>0.60140034633109407</v>
      </c>
      <c r="N19" s="7">
        <f t="shared" si="9"/>
        <v>-5.1119029438143004E-2</v>
      </c>
      <c r="P19" s="7">
        <f t="shared" si="15"/>
        <v>0.4</v>
      </c>
      <c r="Q19" s="7">
        <f t="shared" si="10"/>
        <v>0.65792346654275502</v>
      </c>
      <c r="R19" s="8">
        <f t="shared" si="11"/>
        <v>4.0660627919208247E-7</v>
      </c>
    </row>
    <row r="20" spans="2:18" x14ac:dyDescent="0.25">
      <c r="B20" s="1">
        <f t="shared" si="12"/>
        <v>5</v>
      </c>
      <c r="C20" s="7">
        <f t="shared" si="13"/>
        <v>0.5</v>
      </c>
      <c r="D20" s="7">
        <f t="shared" si="14"/>
        <v>0.60149750529594714</v>
      </c>
      <c r="E20" s="7">
        <f t="shared" si="0"/>
        <v>-5.1127287950155524E-2</v>
      </c>
      <c r="F20" s="7">
        <f t="shared" si="1"/>
        <v>0.55000000000000004</v>
      </c>
      <c r="G20" s="7">
        <f t="shared" si="2"/>
        <v>0.57593386132086943</v>
      </c>
      <c r="H20" s="7">
        <f t="shared" si="3"/>
        <v>-4.593072544033934E-2</v>
      </c>
      <c r="I20" s="7">
        <f t="shared" si="4"/>
        <v>0.55000000000000004</v>
      </c>
      <c r="J20" s="7">
        <f t="shared" si="5"/>
        <v>0.57853214257577745</v>
      </c>
      <c r="K20" s="7">
        <f t="shared" si="6"/>
        <v>-4.6137938370418262E-2</v>
      </c>
      <c r="L20" s="7">
        <f t="shared" si="7"/>
        <v>0.6</v>
      </c>
      <c r="M20" s="7">
        <f t="shared" si="8"/>
        <v>0.5553595669255289</v>
      </c>
      <c r="N20" s="7">
        <f t="shared" si="9"/>
        <v>-4.109660795248915E-2</v>
      </c>
      <c r="P20" s="7">
        <f t="shared" si="15"/>
        <v>0.5</v>
      </c>
      <c r="Q20" s="7">
        <f t="shared" si="10"/>
        <v>0.60149723926212872</v>
      </c>
      <c r="R20" s="8">
        <f t="shared" si="11"/>
        <v>4.4228601738123315E-7</v>
      </c>
    </row>
    <row r="21" spans="2:18" x14ac:dyDescent="0.25">
      <c r="B21" s="1">
        <f t="shared" si="12"/>
        <v>6</v>
      </c>
      <c r="C21" s="7">
        <f t="shared" si="13"/>
        <v>0.6</v>
      </c>
      <c r="D21" s="7">
        <f t="shared" ref="D21:D34" si="16">D20+(1/6)*(E20+2*H20+2*K20+N20)</f>
        <v>0.55543730137525382</v>
      </c>
      <c r="E21" s="7">
        <f t="shared" ref="E21:E34" si="17">$C$9*(D21*C21^2-1.1*D21)</f>
        <v>-4.1102360301768795E-2</v>
      </c>
      <c r="F21" s="7">
        <f t="shared" ref="F21:F34" si="18">C21+0.5*$C$9</f>
        <v>0.65</v>
      </c>
      <c r="G21" s="7">
        <f t="shared" ref="G21:G34" si="19">D21+0.5*E21</f>
        <v>0.5348861212243694</v>
      </c>
      <c r="H21" s="7">
        <f t="shared" ref="H21:H34" si="20">$C$9*(G21*F21^2-1.1*G21)</f>
        <v>-3.6238534712951027E-2</v>
      </c>
      <c r="I21" s="7">
        <f t="shared" ref="I21:I34" si="21">C21+0.5*$C$9</f>
        <v>0.65</v>
      </c>
      <c r="J21" s="7">
        <f t="shared" ref="J21:J34" si="22">D21+0.5*H21</f>
        <v>0.53731803401877831</v>
      </c>
      <c r="K21" s="7">
        <f t="shared" ref="K21:K34" si="23">$C$9*(J21*I21^2-1.1*J21)</f>
        <v>-3.6403296804772237E-2</v>
      </c>
      <c r="L21" s="7">
        <f t="shared" ref="L21:L34" si="24">C21+$C$9</f>
        <v>0.7</v>
      </c>
      <c r="M21" s="7">
        <f t="shared" ref="M21:M34" si="25">D21+K21</f>
        <v>0.51903400457048154</v>
      </c>
      <c r="N21" s="7">
        <f t="shared" ref="N21:N34" si="26">$C$9*(M21*L21^2-1.1*M21)</f>
        <v>-3.1661074278799384E-2</v>
      </c>
      <c r="O21" s="17"/>
      <c r="P21" s="7">
        <f t="shared" si="15"/>
        <v>0.6</v>
      </c>
      <c r="Q21" s="7">
        <f t="shared" si="10"/>
        <v>0.55543704869801824</v>
      </c>
      <c r="R21" s="8">
        <f t="shared" si="11"/>
        <v>4.5491606325434209E-7</v>
      </c>
    </row>
    <row r="22" spans="2:18" x14ac:dyDescent="0.25">
      <c r="B22" s="1">
        <f t="shared" si="12"/>
        <v>7</v>
      </c>
      <c r="C22" s="7">
        <f t="shared" si="13"/>
        <v>0.7</v>
      </c>
      <c r="D22" s="7">
        <f t="shared" si="16"/>
        <v>0.51909611843925141</v>
      </c>
      <c r="E22" s="7">
        <f t="shared" si="17"/>
        <v>-3.1664863224794344E-2</v>
      </c>
      <c r="F22" s="7">
        <f t="shared" si="18"/>
        <v>0.75</v>
      </c>
      <c r="G22" s="7">
        <f t="shared" si="19"/>
        <v>0.50326368682685418</v>
      </c>
      <c r="H22" s="7">
        <f t="shared" si="20"/>
        <v>-2.7050423166943418E-2</v>
      </c>
      <c r="I22" s="7">
        <f t="shared" si="21"/>
        <v>0.75</v>
      </c>
      <c r="J22" s="7">
        <f t="shared" si="22"/>
        <v>0.50557090685577966</v>
      </c>
      <c r="K22" s="7">
        <f t="shared" si="23"/>
        <v>-2.7174436243498162E-2</v>
      </c>
      <c r="L22" s="7">
        <f t="shared" si="24"/>
        <v>0.79999999999999993</v>
      </c>
      <c r="M22" s="7">
        <f t="shared" si="25"/>
        <v>0.49192168219575327</v>
      </c>
      <c r="N22" s="7">
        <f t="shared" si="26"/>
        <v>-2.2628397381004663E-2</v>
      </c>
      <c r="O22" s="17"/>
      <c r="P22" s="7">
        <f t="shared" si="15"/>
        <v>0.7</v>
      </c>
      <c r="Q22" s="7">
        <f t="shared" si="10"/>
        <v>0.51909588328457901</v>
      </c>
      <c r="R22" s="8">
        <f t="shared" si="11"/>
        <v>4.5300816279480649E-7</v>
      </c>
    </row>
    <row r="23" spans="2:18" x14ac:dyDescent="0.25">
      <c r="B23" s="1">
        <f t="shared" si="12"/>
        <v>8</v>
      </c>
      <c r="C23" s="7">
        <f t="shared" si="13"/>
        <v>0.79999999999999993</v>
      </c>
      <c r="D23" s="7">
        <f t="shared" si="16"/>
        <v>0.4919722885348044</v>
      </c>
      <c r="E23" s="7">
        <f t="shared" si="17"/>
        <v>-2.2630725272601012E-2</v>
      </c>
      <c r="F23" s="7">
        <f t="shared" si="18"/>
        <v>0.85</v>
      </c>
      <c r="G23" s="7">
        <f t="shared" si="19"/>
        <v>0.4806569258985039</v>
      </c>
      <c r="H23" s="7">
        <f t="shared" si="20"/>
        <v>-1.8144798952668528E-2</v>
      </c>
      <c r="I23" s="7">
        <f t="shared" si="21"/>
        <v>0.85</v>
      </c>
      <c r="J23" s="7">
        <f t="shared" si="22"/>
        <v>0.48289988905847014</v>
      </c>
      <c r="K23" s="7">
        <f t="shared" si="23"/>
        <v>-1.8229470811957249E-2</v>
      </c>
      <c r="L23" s="7">
        <f t="shared" si="24"/>
        <v>0.89999999999999991</v>
      </c>
      <c r="M23" s="7">
        <f t="shared" si="25"/>
        <v>0.47374281772284715</v>
      </c>
      <c r="N23" s="7">
        <f t="shared" si="26"/>
        <v>-1.3738541713962589E-2</v>
      </c>
      <c r="O23" s="17"/>
      <c r="P23" s="7">
        <f t="shared" si="15"/>
        <v>0.79999999999999993</v>
      </c>
      <c r="Q23" s="7">
        <f t="shared" si="10"/>
        <v>0.49197206953782124</v>
      </c>
      <c r="R23" s="8">
        <f t="shared" si="11"/>
        <v>4.4514108974662879E-7</v>
      </c>
    </row>
    <row r="24" spans="2:18" x14ac:dyDescent="0.25">
      <c r="B24" s="1">
        <f t="shared" si="12"/>
        <v>9</v>
      </c>
      <c r="C24" s="7">
        <f t="shared" si="13"/>
        <v>0.89999999999999991</v>
      </c>
      <c r="D24" s="7">
        <f t="shared" si="16"/>
        <v>0.47378598744883521</v>
      </c>
      <c r="E24" s="7">
        <f t="shared" si="17"/>
        <v>-1.3739793636016229E-2</v>
      </c>
      <c r="F24" s="7">
        <f t="shared" si="18"/>
        <v>0.95</v>
      </c>
      <c r="G24" s="7">
        <f t="shared" si="19"/>
        <v>0.46691609063082712</v>
      </c>
      <c r="H24" s="7">
        <f t="shared" si="20"/>
        <v>-9.2215927899588386E-3</v>
      </c>
      <c r="I24" s="7">
        <f t="shared" si="21"/>
        <v>0.95</v>
      </c>
      <c r="J24" s="7">
        <f t="shared" si="22"/>
        <v>0.4691751910538558</v>
      </c>
      <c r="K24" s="7">
        <f t="shared" si="23"/>
        <v>-9.2662100233136587E-3</v>
      </c>
      <c r="L24" s="7">
        <f t="shared" si="24"/>
        <v>0.99999999999999989</v>
      </c>
      <c r="M24" s="7">
        <f t="shared" si="25"/>
        <v>0.46451977742552153</v>
      </c>
      <c r="N24" s="7">
        <f t="shared" si="26"/>
        <v>-4.6451977742552279E-3</v>
      </c>
      <c r="O24" s="17"/>
      <c r="P24" s="7">
        <f t="shared" si="15"/>
        <v>0.89999999999999991</v>
      </c>
      <c r="Q24" s="7">
        <f t="shared" si="10"/>
        <v>0.47378578017596973</v>
      </c>
      <c r="R24" s="8">
        <f t="shared" si="11"/>
        <v>4.3748224230219383E-7</v>
      </c>
    </row>
    <row r="25" spans="2:18" x14ac:dyDescent="0.25">
      <c r="B25" s="1">
        <f t="shared" si="12"/>
        <v>10</v>
      </c>
      <c r="C25" s="7">
        <f t="shared" si="13"/>
        <v>0.99999999999999989</v>
      </c>
      <c r="D25" s="7">
        <f t="shared" si="16"/>
        <v>0.46455922127603244</v>
      </c>
      <c r="E25" s="7">
        <f t="shared" si="17"/>
        <v>-4.6455922127603411E-3</v>
      </c>
      <c r="F25" s="7">
        <f t="shared" si="18"/>
        <v>1.0499999999999998</v>
      </c>
      <c r="G25" s="7">
        <f t="shared" si="19"/>
        <v>0.46223642516965224</v>
      </c>
      <c r="H25" s="7">
        <f t="shared" si="20"/>
        <v>1.1555910629238442E-4</v>
      </c>
      <c r="I25" s="7">
        <f t="shared" si="21"/>
        <v>1.0499999999999998</v>
      </c>
      <c r="J25" s="7">
        <f t="shared" si="22"/>
        <v>0.46461700082917862</v>
      </c>
      <c r="K25" s="7">
        <f t="shared" si="23"/>
        <v>1.1615425020726766E-4</v>
      </c>
      <c r="L25" s="7">
        <f t="shared" si="24"/>
        <v>1.0999999999999999</v>
      </c>
      <c r="M25" s="7">
        <f t="shared" si="25"/>
        <v>0.46467537552623972</v>
      </c>
      <c r="N25" s="7">
        <f t="shared" si="26"/>
        <v>5.1114291307886254E-3</v>
      </c>
      <c r="O25" s="17"/>
      <c r="P25" s="7">
        <f t="shared" si="15"/>
        <v>0.99999999999999989</v>
      </c>
      <c r="Q25" s="7">
        <f t="shared" si="10"/>
        <v>0.46455902036091151</v>
      </c>
      <c r="R25" s="8">
        <f t="shared" si="11"/>
        <v>4.324856737754134E-7</v>
      </c>
    </row>
    <row r="26" spans="2:18" x14ac:dyDescent="0.25">
      <c r="B26" s="1">
        <f t="shared" si="12"/>
        <v>11</v>
      </c>
      <c r="C26" s="7">
        <f t="shared" si="13"/>
        <v>1.0999999999999999</v>
      </c>
      <c r="D26" s="7">
        <f t="shared" si="16"/>
        <v>0.46471409854787038</v>
      </c>
      <c r="E26" s="7">
        <f t="shared" si="17"/>
        <v>5.111855084026562E-3</v>
      </c>
      <c r="F26" s="7">
        <f t="shared" si="18"/>
        <v>1.1499999999999999</v>
      </c>
      <c r="G26" s="7">
        <f t="shared" si="19"/>
        <v>0.46727002608988366</v>
      </c>
      <c r="H26" s="7">
        <f t="shared" si="20"/>
        <v>1.039675808049989E-2</v>
      </c>
      <c r="I26" s="7">
        <f t="shared" si="21"/>
        <v>1.1499999999999999</v>
      </c>
      <c r="J26" s="7">
        <f t="shared" si="22"/>
        <v>0.46991247758812033</v>
      </c>
      <c r="K26" s="7">
        <f t="shared" si="23"/>
        <v>1.0455552626335664E-2</v>
      </c>
      <c r="L26" s="7">
        <f t="shared" si="24"/>
        <v>1.2</v>
      </c>
      <c r="M26" s="7">
        <f t="shared" si="25"/>
        <v>0.47516965117420606</v>
      </c>
      <c r="N26" s="7">
        <f t="shared" si="26"/>
        <v>1.6155768139923001E-2</v>
      </c>
      <c r="O26" s="17"/>
      <c r="P26" s="7">
        <f t="shared" si="15"/>
        <v>1.0999999999999999</v>
      </c>
      <c r="Q26" s="7">
        <f t="shared" si="10"/>
        <v>0.4647138991794007</v>
      </c>
      <c r="R26" s="8">
        <f t="shared" si="11"/>
        <v>4.2901335645386715E-7</v>
      </c>
    </row>
    <row r="27" spans="2:18" x14ac:dyDescent="0.25">
      <c r="B27" s="1">
        <f t="shared" si="12"/>
        <v>12</v>
      </c>
      <c r="C27" s="7">
        <f t="shared" si="13"/>
        <v>1.2</v>
      </c>
      <c r="D27" s="7">
        <f t="shared" si="16"/>
        <v>0.47520947265414049</v>
      </c>
      <c r="E27" s="7">
        <f t="shared" si="17"/>
        <v>1.6157122070240771E-2</v>
      </c>
      <c r="F27" s="7">
        <f t="shared" si="18"/>
        <v>1.25</v>
      </c>
      <c r="G27" s="7">
        <f t="shared" si="19"/>
        <v>0.48328803368926088</v>
      </c>
      <c r="H27" s="7">
        <f t="shared" si="20"/>
        <v>2.2352071558128319E-2</v>
      </c>
      <c r="I27" s="7">
        <f t="shared" si="21"/>
        <v>1.25</v>
      </c>
      <c r="J27" s="7">
        <f t="shared" si="22"/>
        <v>0.48638550843320466</v>
      </c>
      <c r="K27" s="7">
        <f t="shared" si="23"/>
        <v>2.249532976503571E-2</v>
      </c>
      <c r="L27" s="7">
        <f t="shared" si="24"/>
        <v>1.3</v>
      </c>
      <c r="M27" s="7">
        <f t="shared" si="25"/>
        <v>0.4977048024191762</v>
      </c>
      <c r="N27" s="7">
        <f t="shared" si="26"/>
        <v>2.9364583342731398E-2</v>
      </c>
      <c r="O27" s="17"/>
      <c r="P27" s="7">
        <f t="shared" si="15"/>
        <v>1.2</v>
      </c>
      <c r="Q27" s="7">
        <f t="shared" si="10"/>
        <v>0.47520927168614441</v>
      </c>
      <c r="R27" s="8">
        <f t="shared" si="11"/>
        <v>4.2290419832269085E-7</v>
      </c>
    </row>
    <row r="28" spans="2:18" x14ac:dyDescent="0.25">
      <c r="B28" s="1">
        <f t="shared" si="12"/>
        <v>13</v>
      </c>
      <c r="C28" s="7">
        <f t="shared" si="13"/>
        <v>1.3</v>
      </c>
      <c r="D28" s="7">
        <f t="shared" si="16"/>
        <v>0.49774555733069054</v>
      </c>
      <c r="E28" s="7">
        <f t="shared" si="17"/>
        <v>2.9366987882510756E-2</v>
      </c>
      <c r="F28" s="7">
        <f t="shared" si="18"/>
        <v>1.35</v>
      </c>
      <c r="G28" s="7">
        <f t="shared" si="19"/>
        <v>0.51242905127194593</v>
      </c>
      <c r="H28" s="7">
        <f t="shared" si="20"/>
        <v>3.7022998954398104E-2</v>
      </c>
      <c r="I28" s="7">
        <f t="shared" si="21"/>
        <v>1.35</v>
      </c>
      <c r="J28" s="7">
        <f t="shared" si="22"/>
        <v>0.51625705680788958</v>
      </c>
      <c r="K28" s="7">
        <f t="shared" si="23"/>
        <v>3.7299572354370029E-2</v>
      </c>
      <c r="L28" s="7">
        <f t="shared" si="24"/>
        <v>1.4000000000000001</v>
      </c>
      <c r="M28" s="7">
        <f t="shared" si="25"/>
        <v>0.53504512968506057</v>
      </c>
      <c r="N28" s="7">
        <f t="shared" si="26"/>
        <v>4.6013881152915215E-2</v>
      </c>
      <c r="O28" s="17"/>
      <c r="P28" s="7">
        <f t="shared" si="15"/>
        <v>1.3</v>
      </c>
      <c r="Q28" s="7">
        <f t="shared" si="10"/>
        <v>0.4977453557011644</v>
      </c>
      <c r="R28" s="8">
        <f t="shared" si="11"/>
        <v>4.0508570059255683E-7</v>
      </c>
    </row>
    <row r="29" spans="2:18" x14ac:dyDescent="0.25">
      <c r="B29" s="1">
        <f t="shared" si="12"/>
        <v>14</v>
      </c>
      <c r="C29" s="7">
        <f t="shared" si="13"/>
        <v>1.4000000000000001</v>
      </c>
      <c r="D29" s="7">
        <f t="shared" si="16"/>
        <v>0.53508322593951752</v>
      </c>
      <c r="E29" s="7">
        <f t="shared" si="17"/>
        <v>4.6017157430798518E-2</v>
      </c>
      <c r="F29" s="7">
        <f t="shared" si="18"/>
        <v>1.4500000000000002</v>
      </c>
      <c r="G29" s="7">
        <f t="shared" si="19"/>
        <v>0.55809180465491681</v>
      </c>
      <c r="H29" s="7">
        <f t="shared" si="20"/>
        <v>5.5948703416655421E-2</v>
      </c>
      <c r="I29" s="7">
        <f t="shared" si="21"/>
        <v>1.4500000000000002</v>
      </c>
      <c r="J29" s="7">
        <f t="shared" si="22"/>
        <v>0.56305757764784525</v>
      </c>
      <c r="K29" s="7">
        <f t="shared" si="23"/>
        <v>5.6446522159196523E-2</v>
      </c>
      <c r="L29" s="7">
        <f t="shared" si="24"/>
        <v>1.5000000000000002</v>
      </c>
      <c r="M29" s="7">
        <f t="shared" si="25"/>
        <v>0.59152974809871406</v>
      </c>
      <c r="N29" s="7">
        <f t="shared" si="26"/>
        <v>6.802592103135216E-2</v>
      </c>
      <c r="O29" s="17"/>
      <c r="P29" s="7">
        <f t="shared" si="15"/>
        <v>1.4000000000000001</v>
      </c>
      <c r="Q29" s="7">
        <f t="shared" si="10"/>
        <v>0.53508303777625943</v>
      </c>
      <c r="R29" s="8">
        <f t="shared" si="11"/>
        <v>3.5165244420338518E-7</v>
      </c>
    </row>
    <row r="30" spans="2:18" x14ac:dyDescent="0.25">
      <c r="B30" s="1">
        <f t="shared" si="12"/>
        <v>15</v>
      </c>
      <c r="C30" s="7">
        <f t="shared" si="13"/>
        <v>1.5000000000000002</v>
      </c>
      <c r="D30" s="7">
        <f t="shared" si="16"/>
        <v>0.59155548087515997</v>
      </c>
      <c r="E30" s="7">
        <f t="shared" si="17"/>
        <v>6.8028880300643454E-2</v>
      </c>
      <c r="F30" s="7">
        <f t="shared" si="18"/>
        <v>1.5500000000000003</v>
      </c>
      <c r="G30" s="7">
        <f t="shared" si="19"/>
        <v>0.6255699210254817</v>
      </c>
      <c r="H30" s="7">
        <f t="shared" si="20"/>
        <v>8.1480482213569017E-2</v>
      </c>
      <c r="I30" s="7">
        <f t="shared" si="21"/>
        <v>1.5500000000000003</v>
      </c>
      <c r="J30" s="7">
        <f t="shared" si="22"/>
        <v>0.6322957219819445</v>
      </c>
      <c r="K30" s="7">
        <f t="shared" si="23"/>
        <v>8.2356517788148315E-2</v>
      </c>
      <c r="L30" s="7">
        <f t="shared" si="24"/>
        <v>1.6000000000000003</v>
      </c>
      <c r="M30" s="7">
        <f t="shared" si="25"/>
        <v>0.67391199866330831</v>
      </c>
      <c r="N30" s="7">
        <f t="shared" si="26"/>
        <v>9.8391151804843063E-2</v>
      </c>
      <c r="O30" s="17"/>
      <c r="P30" s="7">
        <f t="shared" si="15"/>
        <v>1.5000000000000002</v>
      </c>
      <c r="Q30" s="7">
        <f t="shared" si="10"/>
        <v>0.59155536436681522</v>
      </c>
      <c r="R30" s="8">
        <f t="shared" si="11"/>
        <v>1.9695256229201853E-7</v>
      </c>
    </row>
    <row r="31" spans="2:18" x14ac:dyDescent="0.25">
      <c r="B31" s="1">
        <f t="shared" si="12"/>
        <v>16</v>
      </c>
      <c r="C31" s="7">
        <f t="shared" si="13"/>
        <v>1.6000000000000003</v>
      </c>
      <c r="D31" s="7">
        <f t="shared" si="16"/>
        <v>0.67390448622664678</v>
      </c>
      <c r="E31" s="7">
        <f t="shared" si="17"/>
        <v>9.8390054989090495E-2</v>
      </c>
      <c r="F31" s="7">
        <f t="shared" si="18"/>
        <v>1.6500000000000004</v>
      </c>
      <c r="G31" s="7">
        <f t="shared" si="19"/>
        <v>0.72309951372119208</v>
      </c>
      <c r="H31" s="7">
        <f t="shared" si="20"/>
        <v>0.11732289610126348</v>
      </c>
      <c r="I31" s="7">
        <f t="shared" si="21"/>
        <v>1.6500000000000004</v>
      </c>
      <c r="J31" s="7">
        <f t="shared" si="22"/>
        <v>0.73256593427727856</v>
      </c>
      <c r="K31" s="7">
        <f t="shared" si="23"/>
        <v>0.11885882283648851</v>
      </c>
      <c r="L31" s="7">
        <f t="shared" si="24"/>
        <v>1.7000000000000004</v>
      </c>
      <c r="M31" s="7">
        <f t="shared" si="25"/>
        <v>0.7927633090631353</v>
      </c>
      <c r="N31" s="7">
        <f t="shared" si="26"/>
        <v>0.1419046323223013</v>
      </c>
      <c r="O31" s="17"/>
      <c r="P31" s="7">
        <f t="shared" si="15"/>
        <v>1.6000000000000003</v>
      </c>
      <c r="Q31" s="7">
        <f t="shared" si="10"/>
        <v>0.67390463669277845</v>
      </c>
      <c r="R31" s="8">
        <f t="shared" si="11"/>
        <v>2.2327510967097852E-7</v>
      </c>
    </row>
    <row r="32" spans="2:18" x14ac:dyDescent="0.25">
      <c r="B32" s="1">
        <f t="shared" si="12"/>
        <v>17</v>
      </c>
      <c r="C32" s="7">
        <f t="shared" si="13"/>
        <v>1.7000000000000004</v>
      </c>
      <c r="D32" s="7">
        <f t="shared" si="16"/>
        <v>0.79268084042446274</v>
      </c>
      <c r="E32" s="7">
        <f t="shared" si="17"/>
        <v>0.14188987043597898</v>
      </c>
      <c r="F32" s="7">
        <f t="shared" si="18"/>
        <v>1.7500000000000004</v>
      </c>
      <c r="G32" s="7">
        <f t="shared" si="19"/>
        <v>0.86362577564245224</v>
      </c>
      <c r="H32" s="7">
        <f t="shared" si="20"/>
        <v>0.16948655846983141</v>
      </c>
      <c r="I32" s="7">
        <f t="shared" si="21"/>
        <v>1.7500000000000004</v>
      </c>
      <c r="J32" s="7">
        <f t="shared" si="22"/>
        <v>0.87742411965937839</v>
      </c>
      <c r="K32" s="7">
        <f t="shared" si="23"/>
        <v>0.17219448348315317</v>
      </c>
      <c r="L32" s="7">
        <f t="shared" si="24"/>
        <v>1.8000000000000005</v>
      </c>
      <c r="M32" s="7">
        <f t="shared" si="25"/>
        <v>0.96487532390761588</v>
      </c>
      <c r="N32" s="7">
        <f t="shared" si="26"/>
        <v>0.20648331931622999</v>
      </c>
      <c r="O32" s="17"/>
      <c r="P32" s="7">
        <f t="shared" si="15"/>
        <v>1.7000000000000004</v>
      </c>
      <c r="Q32" s="7">
        <f t="shared" si="10"/>
        <v>0.79268185197991681</v>
      </c>
      <c r="R32" s="8">
        <f t="shared" si="11"/>
        <v>1.2761178416539117E-6</v>
      </c>
    </row>
    <row r="33" spans="2:18" x14ac:dyDescent="0.25">
      <c r="B33" s="1">
        <f t="shared" si="12"/>
        <v>18</v>
      </c>
      <c r="C33" s="7">
        <f t="shared" si="13"/>
        <v>1.8000000000000005</v>
      </c>
      <c r="D33" s="7">
        <f t="shared" si="16"/>
        <v>0.9646367193674924</v>
      </c>
      <c r="E33" s="7">
        <f t="shared" si="17"/>
        <v>0.20643225794464348</v>
      </c>
      <c r="F33" s="7">
        <f t="shared" si="18"/>
        <v>1.8500000000000005</v>
      </c>
      <c r="G33" s="7">
        <f t="shared" si="19"/>
        <v>1.0678528483398142</v>
      </c>
      <c r="H33" s="7">
        <f t="shared" si="20"/>
        <v>0.24800882402692209</v>
      </c>
      <c r="I33" s="7">
        <f t="shared" si="21"/>
        <v>1.8500000000000005</v>
      </c>
      <c r="J33" s="7">
        <f t="shared" si="22"/>
        <v>1.0886411313809534</v>
      </c>
      <c r="K33" s="7">
        <f t="shared" si="23"/>
        <v>0.25283690276322668</v>
      </c>
      <c r="L33" s="7">
        <f t="shared" si="24"/>
        <v>1.9000000000000006</v>
      </c>
      <c r="M33" s="7">
        <f t="shared" si="25"/>
        <v>1.217473622130719</v>
      </c>
      <c r="N33" s="7">
        <f t="shared" si="26"/>
        <v>0.30558587915481072</v>
      </c>
      <c r="O33" s="17"/>
      <c r="P33" s="7">
        <f t="shared" si="15"/>
        <v>1.8000000000000005</v>
      </c>
      <c r="Q33" s="7">
        <f t="shared" si="10"/>
        <v>0.96464029348312386</v>
      </c>
      <c r="R33" s="8">
        <f t="shared" si="11"/>
        <v>3.7051278653824676E-6</v>
      </c>
    </row>
    <row r="34" spans="2:18" x14ac:dyDescent="0.25">
      <c r="B34" s="1">
        <f t="shared" si="12"/>
        <v>19</v>
      </c>
      <c r="C34" s="7">
        <f t="shared" si="13"/>
        <v>1.9000000000000006</v>
      </c>
      <c r="D34" s="7">
        <f t="shared" si="16"/>
        <v>1.216921651147451</v>
      </c>
      <c r="E34" s="7">
        <f t="shared" si="17"/>
        <v>0.30544733443801048</v>
      </c>
      <c r="F34" s="7">
        <f t="shared" si="18"/>
        <v>1.9500000000000006</v>
      </c>
      <c r="G34" s="7">
        <f t="shared" si="19"/>
        <v>1.3696453183664563</v>
      </c>
      <c r="H34" s="7">
        <f t="shared" si="20"/>
        <v>0.37014664728853514</v>
      </c>
      <c r="I34" s="7">
        <f t="shared" si="21"/>
        <v>1.9500000000000006</v>
      </c>
      <c r="J34" s="7">
        <f t="shared" si="22"/>
        <v>1.4019949747917186</v>
      </c>
      <c r="K34" s="7">
        <f t="shared" si="23"/>
        <v>0.37888914193746231</v>
      </c>
      <c r="L34" s="7">
        <f t="shared" si="24"/>
        <v>2.0000000000000004</v>
      </c>
      <c r="M34" s="7">
        <f t="shared" si="25"/>
        <v>1.5958107930849132</v>
      </c>
      <c r="N34" s="7">
        <f t="shared" si="26"/>
        <v>0.46278512999462507</v>
      </c>
      <c r="O34" s="17"/>
      <c r="P34" s="7">
        <f t="shared" si="15"/>
        <v>1.9000000000000006</v>
      </c>
      <c r="Q34" s="7">
        <f t="shared" si="10"/>
        <v>1.2169324818951008</v>
      </c>
      <c r="R34" s="8">
        <f t="shared" si="11"/>
        <v>8.9000399044174384E-6</v>
      </c>
    </row>
    <row r="35" spans="2:18" x14ac:dyDescent="0.25">
      <c r="B35" s="1">
        <f t="shared" si="12"/>
        <v>20</v>
      </c>
      <c r="C35" s="7">
        <f t="shared" si="13"/>
        <v>2.0000000000000004</v>
      </c>
      <c r="D35" s="7">
        <f t="shared" ref="D35" si="27">D34+(1/6)*(E34+2*H34+2*K34+N34)</f>
        <v>1.5946389916282226</v>
      </c>
      <c r="E35" s="7">
        <f t="shared" ref="E35" si="28">$C$9*(D35*C35^2-1.1*D35)</f>
        <v>0.46244530757218483</v>
      </c>
      <c r="F35" s="7">
        <f t="shared" ref="F35" si="29">C35+0.5*$C$9</f>
        <v>2.0500000000000003</v>
      </c>
      <c r="G35" s="7">
        <f t="shared" ref="G35" si="30">D35+0.5*E35</f>
        <v>1.8258616454143151</v>
      </c>
      <c r="H35" s="7">
        <f t="shared" ref="H35" si="31">$C$9*(G35*F35^2-1.1*G35)</f>
        <v>0.56647357548979149</v>
      </c>
      <c r="I35" s="7">
        <f t="shared" ref="I35" si="32">C35+0.5*$C$9</f>
        <v>2.0500000000000003</v>
      </c>
      <c r="J35" s="7">
        <f t="shared" ref="J35" si="33">D35+0.5*H35</f>
        <v>1.8778757793731184</v>
      </c>
      <c r="K35" s="7">
        <f t="shared" ref="K35" si="34">$C$9*(J35*I35^2-1.1*J35)</f>
        <v>0.58261096055051032</v>
      </c>
      <c r="L35" s="7">
        <f t="shared" ref="L35" si="35">C35+$C$9</f>
        <v>2.1000000000000005</v>
      </c>
      <c r="M35" s="7">
        <f t="shared" ref="M35" si="36">D35+K35</f>
        <v>2.177249952178733</v>
      </c>
      <c r="N35" s="7">
        <f t="shared" ref="N35" si="37">$C$9*(M35*L35^2-1.1*M35)</f>
        <v>0.72066973417116109</v>
      </c>
      <c r="O35" s="17"/>
      <c r="P35" s="7">
        <f t="shared" si="15"/>
        <v>2.0000000000000004</v>
      </c>
      <c r="Q35" s="7">
        <f t="shared" si="10"/>
        <v>1.5946697582283171</v>
      </c>
      <c r="R35" s="8">
        <f t="shared" si="11"/>
        <v>1.9293399110215329E-5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E4BC-2B96-455E-93CD-311388988D38}">
  <dimension ref="B2:L35"/>
  <sheetViews>
    <sheetView workbookViewId="0">
      <selection activeCell="B12" sqref="B12:J35"/>
    </sheetView>
  </sheetViews>
  <sheetFormatPr baseColWidth="10" defaultRowHeight="15" x14ac:dyDescent="0.25"/>
  <cols>
    <col min="9" max="9" width="11.85546875" bestFit="1" customWidth="1"/>
  </cols>
  <sheetData>
    <row r="2" spans="2:10" x14ac:dyDescent="0.25">
      <c r="B2" s="14" t="s">
        <v>15</v>
      </c>
      <c r="C2" s="15"/>
      <c r="D2" s="15"/>
      <c r="E2" s="15"/>
      <c r="F2" s="15"/>
      <c r="G2" s="16"/>
    </row>
    <row r="3" spans="2:10" x14ac:dyDescent="0.25">
      <c r="B3" s="2"/>
      <c r="C3" s="1"/>
      <c r="D3" s="1"/>
      <c r="E3" s="1"/>
      <c r="F3" s="1"/>
      <c r="G3" s="3"/>
    </row>
    <row r="4" spans="2:10" x14ac:dyDescent="0.25">
      <c r="B4" s="2" t="s">
        <v>0</v>
      </c>
      <c r="C4" s="1"/>
      <c r="D4" s="1"/>
      <c r="E4" s="1"/>
      <c r="F4" s="1"/>
      <c r="G4" s="3"/>
    </row>
    <row r="5" spans="2:10" x14ac:dyDescent="0.25">
      <c r="B5" s="2" t="s">
        <v>1</v>
      </c>
      <c r="C5" s="1"/>
      <c r="D5" s="1">
        <v>2</v>
      </c>
      <c r="E5" s="1" t="s">
        <v>39</v>
      </c>
      <c r="F5" s="1"/>
      <c r="G5" s="3"/>
    </row>
    <row r="6" spans="2:10" x14ac:dyDescent="0.25">
      <c r="B6" s="2"/>
      <c r="C6" s="1"/>
      <c r="D6" s="1" t="s">
        <v>4</v>
      </c>
      <c r="E6" s="1" t="s">
        <v>37</v>
      </c>
      <c r="F6" s="1"/>
      <c r="G6" s="3"/>
    </row>
    <row r="7" spans="2:10" x14ac:dyDescent="0.25">
      <c r="B7" s="2" t="s">
        <v>5</v>
      </c>
      <c r="C7" s="1"/>
      <c r="D7" s="1" t="s">
        <v>38</v>
      </c>
      <c r="E7" s="1"/>
      <c r="F7" s="1" t="s">
        <v>7</v>
      </c>
      <c r="G7" s="3">
        <v>2</v>
      </c>
    </row>
    <row r="8" spans="2:10" x14ac:dyDescent="0.25">
      <c r="B8" s="2"/>
      <c r="C8" s="1"/>
      <c r="D8" s="1"/>
      <c r="E8" s="1"/>
      <c r="F8" s="1" t="s">
        <v>8</v>
      </c>
      <c r="G8" s="3">
        <v>3</v>
      </c>
    </row>
    <row r="9" spans="2:10" x14ac:dyDescent="0.25">
      <c r="B9" s="4" t="s">
        <v>9</v>
      </c>
      <c r="C9" s="5">
        <v>0.05</v>
      </c>
      <c r="D9" s="5"/>
      <c r="E9" s="5"/>
      <c r="F9" s="5"/>
      <c r="G9" s="6"/>
    </row>
    <row r="12" spans="2:10" x14ac:dyDescent="0.25">
      <c r="B12" t="s">
        <v>16</v>
      </c>
      <c r="H12" t="s">
        <v>18</v>
      </c>
    </row>
    <row r="13" spans="2:10" x14ac:dyDescent="0.25">
      <c r="B13" t="s">
        <v>17</v>
      </c>
    </row>
    <row r="14" spans="2:10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3"/>
      <c r="G14" s="13"/>
      <c r="H14" s="11" t="s">
        <v>7</v>
      </c>
      <c r="I14" s="11" t="s">
        <v>8</v>
      </c>
      <c r="J14" s="11" t="s">
        <v>13</v>
      </c>
    </row>
    <row r="15" spans="2:10" x14ac:dyDescent="0.25">
      <c r="B15" s="1">
        <v>0</v>
      </c>
      <c r="C15" s="7">
        <f>$G$7</f>
        <v>2</v>
      </c>
      <c r="D15" s="7">
        <f>$G$8</f>
        <v>3</v>
      </c>
      <c r="E15" s="7">
        <f>$C$9*((1+2*C15)/D15^2)</f>
        <v>2.777777777777778E-2</v>
      </c>
      <c r="H15" s="7">
        <f>$G$7</f>
        <v>2</v>
      </c>
      <c r="I15" s="7">
        <f>(3*(3+H15+H15^2))^(1/3)</f>
        <v>2.9999999999999996</v>
      </c>
      <c r="J15" s="8">
        <f>ABS((I15-D15)/I15)</f>
        <v>1.4802973661668756E-16</v>
      </c>
    </row>
    <row r="16" spans="2:10" x14ac:dyDescent="0.25">
      <c r="B16" s="1">
        <f>1+B15</f>
        <v>1</v>
      </c>
      <c r="C16" s="7">
        <f>C15+$C$9</f>
        <v>2.0499999999999998</v>
      </c>
      <c r="D16" s="7">
        <f>D15+E15</f>
        <v>3.0277777777777777</v>
      </c>
      <c r="E16" s="7">
        <f t="shared" ref="E16:E35" si="0">$C$9*((1+2*C16)/D16^2)</f>
        <v>2.7815840417473276E-2</v>
      </c>
      <c r="H16" s="7">
        <f>H15+$C$9</f>
        <v>2.0499999999999998</v>
      </c>
      <c r="I16" s="7">
        <f t="shared" ref="I16:I35" si="1">(3*(3+H16+H16^2))^(1/3)</f>
        <v>3.027797198639719</v>
      </c>
      <c r="J16" s="8">
        <f t="shared" ref="J16:J35" si="2">ABS((I16-D16)/I16)</f>
        <v>6.4141884899072616E-6</v>
      </c>
    </row>
    <row r="17" spans="2:12" x14ac:dyDescent="0.25">
      <c r="B17" s="1">
        <f t="shared" ref="B17:B35" si="3">1+B16</f>
        <v>2</v>
      </c>
      <c r="C17" s="7">
        <f t="shared" ref="C17:C35" si="4">C16+$C$9</f>
        <v>2.0999999999999996</v>
      </c>
      <c r="D17" s="7">
        <f t="shared" ref="D17:D35" si="5">D16+E16</f>
        <v>3.055593618195251</v>
      </c>
      <c r="E17" s="7">
        <f t="shared" si="0"/>
        <v>2.7847240101416478E-2</v>
      </c>
      <c r="H17" s="7">
        <f t="shared" ref="H17:H35" si="6">H16+$C$9</f>
        <v>2.0999999999999996</v>
      </c>
      <c r="I17" s="7">
        <f t="shared" si="1"/>
        <v>3.0556287708198759</v>
      </c>
      <c r="J17" s="8">
        <f t="shared" si="2"/>
        <v>1.1504219675060064E-5</v>
      </c>
    </row>
    <row r="18" spans="2:12" x14ac:dyDescent="0.25">
      <c r="B18" s="1">
        <f t="shared" si="3"/>
        <v>3</v>
      </c>
      <c r="C18" s="7">
        <f t="shared" si="4"/>
        <v>2.1499999999999995</v>
      </c>
      <c r="D18" s="7">
        <f t="shared" si="5"/>
        <v>3.0834408582966675</v>
      </c>
      <c r="E18" s="7">
        <f t="shared" si="0"/>
        <v>2.7872416826023084E-2</v>
      </c>
      <c r="H18" s="7">
        <f t="shared" si="6"/>
        <v>2.1499999999999995</v>
      </c>
      <c r="I18" s="7">
        <f t="shared" si="1"/>
        <v>3.0834883454248443</v>
      </c>
      <c r="J18" s="8">
        <f t="shared" si="2"/>
        <v>1.5400456514542922E-5</v>
      </c>
    </row>
    <row r="19" spans="2:12" x14ac:dyDescent="0.25">
      <c r="B19" s="1">
        <f t="shared" si="3"/>
        <v>4</v>
      </c>
      <c r="C19" s="7">
        <f t="shared" si="4"/>
        <v>2.1999999999999993</v>
      </c>
      <c r="D19" s="7">
        <f t="shared" si="5"/>
        <v>3.1113132751226904</v>
      </c>
      <c r="E19" s="7">
        <f t="shared" si="0"/>
        <v>2.7891783157421864E-2</v>
      </c>
      <c r="H19" s="7">
        <f t="shared" si="6"/>
        <v>2.1999999999999993</v>
      </c>
      <c r="I19" s="7">
        <f t="shared" si="1"/>
        <v>3.1113699709024116</v>
      </c>
      <c r="J19" s="8">
        <f t="shared" si="2"/>
        <v>1.8222127310942603E-5</v>
      </c>
    </row>
    <row r="20" spans="2:12" x14ac:dyDescent="0.25">
      <c r="B20" s="1">
        <f t="shared" si="3"/>
        <v>5</v>
      </c>
      <c r="C20" s="7">
        <f t="shared" si="4"/>
        <v>2.2499999999999991</v>
      </c>
      <c r="D20" s="7">
        <f t="shared" si="5"/>
        <v>3.1392050582801123</v>
      </c>
      <c r="E20" s="7">
        <f t="shared" si="0"/>
        <v>2.7905725818361746E-2</v>
      </c>
      <c r="H20" s="7">
        <f t="shared" si="6"/>
        <v>2.2499999999999991</v>
      </c>
      <c r="I20" s="7">
        <f t="shared" si="1"/>
        <v>3.1392680891097271</v>
      </c>
      <c r="J20" s="8">
        <f t="shared" si="2"/>
        <v>2.0078192695119677E-5</v>
      </c>
    </row>
    <row r="21" spans="2:12" x14ac:dyDescent="0.25">
      <c r="B21" s="1">
        <f t="shared" si="3"/>
        <v>6</v>
      </c>
      <c r="C21" s="7">
        <f t="shared" si="4"/>
        <v>2.2999999999999989</v>
      </c>
      <c r="D21" s="7">
        <f t="shared" si="5"/>
        <v>3.1671107840984742</v>
      </c>
      <c r="E21" s="7">
        <f t="shared" si="0"/>
        <v>2.7914607210173709E-2</v>
      </c>
      <c r="F21" s="17"/>
      <c r="G21" s="17"/>
      <c r="H21" s="7">
        <f t="shared" si="6"/>
        <v>2.2999999999999989</v>
      </c>
      <c r="I21" s="7">
        <f t="shared" si="1"/>
        <v>3.1671775106922064</v>
      </c>
      <c r="J21" s="8">
        <f t="shared" si="2"/>
        <v>2.1068157217878187E-5</v>
      </c>
    </row>
    <row r="22" spans="2:12" x14ac:dyDescent="0.25">
      <c r="B22" s="1">
        <f t="shared" si="3"/>
        <v>7</v>
      </c>
      <c r="C22" s="7">
        <f t="shared" si="4"/>
        <v>2.3499999999999988</v>
      </c>
      <c r="D22" s="7">
        <f t="shared" si="5"/>
        <v>3.1950253913086479</v>
      </c>
      <c r="E22" s="7">
        <f t="shared" si="0"/>
        <v>2.7918766867162867E-2</v>
      </c>
      <c r="F22" s="17"/>
      <c r="G22" s="17"/>
      <c r="H22" s="7">
        <f t="shared" si="6"/>
        <v>2.3499999999999988</v>
      </c>
      <c r="I22" s="7">
        <f t="shared" si="1"/>
        <v>3.1950933919277005</v>
      </c>
      <c r="J22" s="8">
        <f t="shared" si="2"/>
        <v>2.1282826731871222E-5</v>
      </c>
    </row>
    <row r="23" spans="2:12" x14ac:dyDescent="0.25">
      <c r="B23" s="1">
        <f t="shared" si="3"/>
        <v>8</v>
      </c>
      <c r="C23" s="7">
        <f t="shared" si="4"/>
        <v>2.3999999999999986</v>
      </c>
      <c r="D23" s="7">
        <f t="shared" si="5"/>
        <v>3.2229441581758107</v>
      </c>
      <c r="E23" s="7">
        <f t="shared" si="0"/>
        <v>2.7918522842084278E-2</v>
      </c>
      <c r="F23" s="17"/>
      <c r="G23" s="17"/>
      <c r="H23" s="7">
        <f t="shared" si="6"/>
        <v>2.3999999999999986</v>
      </c>
      <c r="I23" s="7">
        <f t="shared" si="1"/>
        <v>3.2230112129668984</v>
      </c>
      <c r="J23" s="8">
        <f t="shared" si="2"/>
        <v>2.0805013280105787E-5</v>
      </c>
    </row>
    <row r="24" spans="2:12" x14ac:dyDescent="0.25">
      <c r="B24" s="1">
        <f t="shared" si="3"/>
        <v>9</v>
      </c>
      <c r="C24" s="7">
        <f t="shared" si="4"/>
        <v>2.4499999999999984</v>
      </c>
      <c r="D24" s="7">
        <f t="shared" si="5"/>
        <v>3.2508626810178951</v>
      </c>
      <c r="E24" s="7">
        <f t="shared" si="0"/>
        <v>2.7914173022388314E-2</v>
      </c>
      <c r="F24" s="17"/>
      <c r="G24" s="17"/>
      <c r="H24" s="7">
        <f t="shared" si="6"/>
        <v>2.4499999999999984</v>
      </c>
      <c r="I24" s="7">
        <f t="shared" si="1"/>
        <v>3.2509267574005842</v>
      </c>
      <c r="J24" s="8">
        <f t="shared" si="2"/>
        <v>1.9710189576944393E-5</v>
      </c>
    </row>
    <row r="25" spans="2:12" x14ac:dyDescent="0.25">
      <c r="B25" s="1">
        <f t="shared" si="3"/>
        <v>10</v>
      </c>
      <c r="C25" s="7">
        <f t="shared" si="4"/>
        <v>2.4999999999999982</v>
      </c>
      <c r="D25" s="7">
        <f t="shared" si="5"/>
        <v>3.2787768540402835</v>
      </c>
      <c r="E25" s="7">
        <f t="shared" si="0"/>
        <v>2.7905996377743898E-2</v>
      </c>
      <c r="F25" s="17"/>
      <c r="G25" s="17"/>
      <c r="H25" s="7">
        <f t="shared" si="6"/>
        <v>2.4999999999999982</v>
      </c>
      <c r="I25" s="7">
        <f t="shared" si="1"/>
        <v>3.2788360930848541</v>
      </c>
      <c r="J25" s="8">
        <f t="shared" si="2"/>
        <v>1.8067095423144292E-5</v>
      </c>
    </row>
    <row r="26" spans="2:12" x14ac:dyDescent="0.25">
      <c r="B26" s="1">
        <f t="shared" si="3"/>
        <v>11</v>
      </c>
      <c r="C26" s="7">
        <f t="shared" si="4"/>
        <v>2.549999999999998</v>
      </c>
      <c r="D26" s="7">
        <f t="shared" si="5"/>
        <v>3.3066828504180275</v>
      </c>
      <c r="E26" s="7">
        <f t="shared" si="0"/>
        <v>2.7894254139995009E-2</v>
      </c>
      <c r="F26" s="17"/>
      <c r="G26" s="17"/>
      <c r="H26" s="7">
        <f t="shared" si="6"/>
        <v>2.549999999999998</v>
      </c>
      <c r="I26" s="7">
        <f t="shared" si="1"/>
        <v>3.3067355541565484</v>
      </c>
      <c r="J26" s="8">
        <f t="shared" si="2"/>
        <v>1.5938298559951544E-5</v>
      </c>
    </row>
    <row r="27" spans="2:12" x14ac:dyDescent="0.25">
      <c r="B27" s="1">
        <f t="shared" si="3"/>
        <v>12</v>
      </c>
      <c r="C27" s="7">
        <f t="shared" si="4"/>
        <v>2.5999999999999979</v>
      </c>
      <c r="D27" s="7">
        <f t="shared" si="5"/>
        <v>3.3345771045580226</v>
      </c>
      <c r="E27" s="7">
        <f t="shared" si="0"/>
        <v>2.7879190917205122E-2</v>
      </c>
      <c r="F27" s="17"/>
      <c r="G27" s="17"/>
      <c r="H27" s="7">
        <f t="shared" si="6"/>
        <v>2.5999999999999979</v>
      </c>
      <c r="I27" s="7">
        <f t="shared" si="1"/>
        <v>3.334621724172774</v>
      </c>
      <c r="J27" s="8">
        <f t="shared" si="2"/>
        <v>1.3380712549189912E-5</v>
      </c>
    </row>
    <row r="28" spans="2:12" x14ac:dyDescent="0.25">
      <c r="B28" s="1">
        <f t="shared" si="3"/>
        <v>13</v>
      </c>
      <c r="C28" s="7">
        <f t="shared" si="4"/>
        <v>2.6499999999999977</v>
      </c>
      <c r="D28" s="7">
        <f t="shared" si="5"/>
        <v>3.3624562954752277</v>
      </c>
      <c r="E28" s="7">
        <f t="shared" si="0"/>
        <v>2.7861035743820536E-2</v>
      </c>
      <c r="F28" s="17"/>
      <c r="G28" s="17"/>
      <c r="H28" s="7">
        <f t="shared" si="6"/>
        <v>2.6499999999999977</v>
      </c>
      <c r="I28" s="7">
        <f t="shared" si="1"/>
        <v>3.3624914203104219</v>
      </c>
      <c r="J28" s="8">
        <f t="shared" si="2"/>
        <v>1.044607429539445E-5</v>
      </c>
    </row>
    <row r="29" spans="2:12" x14ac:dyDescent="0.25">
      <c r="B29" s="1">
        <f t="shared" si="3"/>
        <v>14</v>
      </c>
      <c r="C29" s="7">
        <f t="shared" si="4"/>
        <v>2.6999999999999975</v>
      </c>
      <c r="D29" s="7">
        <f t="shared" si="5"/>
        <v>3.3903173312190482</v>
      </c>
      <c r="E29" s="7">
        <f t="shared" si="0"/>
        <v>2.7840003069257598E-2</v>
      </c>
      <c r="F29" s="17"/>
      <c r="G29" s="17"/>
      <c r="H29" s="7">
        <f t="shared" si="6"/>
        <v>2.6999999999999975</v>
      </c>
      <c r="I29" s="7">
        <f t="shared" si="1"/>
        <v>3.3903416785638578</v>
      </c>
      <c r="J29" s="8">
        <f t="shared" si="2"/>
        <v>7.1813838007970098E-6</v>
      </c>
      <c r="L29" s="10"/>
    </row>
    <row r="30" spans="2:12" x14ac:dyDescent="0.25">
      <c r="B30" s="1">
        <f t="shared" si="3"/>
        <v>15</v>
      </c>
      <c r="C30" s="7">
        <f t="shared" si="4"/>
        <v>2.7499999999999973</v>
      </c>
      <c r="D30" s="7">
        <f t="shared" si="5"/>
        <v>3.4181573342883058</v>
      </c>
      <c r="E30" s="7">
        <f t="shared" si="0"/>
        <v>2.7816293687409639E-2</v>
      </c>
      <c r="F30" s="17"/>
      <c r="G30" s="17"/>
      <c r="H30" s="7">
        <f t="shared" si="6"/>
        <v>2.7499999999999973</v>
      </c>
      <c r="I30" s="7">
        <f t="shared" si="1"/>
        <v>3.4181697398814586</v>
      </c>
      <c r="J30" s="8">
        <f t="shared" si="2"/>
        <v>3.6293086934800608E-6</v>
      </c>
    </row>
    <row r="31" spans="2:12" x14ac:dyDescent="0.25">
      <c r="B31" s="1">
        <f t="shared" si="3"/>
        <v>16</v>
      </c>
      <c r="C31" s="7">
        <f t="shared" si="4"/>
        <v>2.7999999999999972</v>
      </c>
      <c r="D31" s="7">
        <f t="shared" si="5"/>
        <v>3.4459736279757154</v>
      </c>
      <c r="E31" s="7">
        <f t="shared" si="0"/>
        <v>2.7790095609691048E-2</v>
      </c>
      <c r="F31" s="17"/>
      <c r="G31" s="17"/>
      <c r="H31" s="7">
        <f t="shared" si="6"/>
        <v>2.7999999999999972</v>
      </c>
      <c r="I31" s="7">
        <f t="shared" si="1"/>
        <v>3.4459730371842721</v>
      </c>
      <c r="J31" s="8">
        <f t="shared" si="2"/>
        <v>1.7144401216935881E-7</v>
      </c>
    </row>
    <row r="32" spans="2:12" x14ac:dyDescent="0.25">
      <c r="B32" s="1">
        <f t="shared" si="3"/>
        <v>17</v>
      </c>
      <c r="C32" s="7">
        <f t="shared" si="4"/>
        <v>2.849999999999997</v>
      </c>
      <c r="D32" s="7">
        <f t="shared" si="5"/>
        <v>3.4737637235854066</v>
      </c>
      <c r="E32" s="7">
        <f t="shared" si="0"/>
        <v>2.7761584884302401E-2</v>
      </c>
      <c r="F32" s="17"/>
      <c r="G32" s="17"/>
      <c r="H32" s="7">
        <f t="shared" si="6"/>
        <v>2.849999999999997</v>
      </c>
      <c r="I32" s="7">
        <f t="shared" si="1"/>
        <v>3.4737491832127367</v>
      </c>
      <c r="J32" s="8">
        <f t="shared" si="2"/>
        <v>4.1857865674845408E-6</v>
      </c>
    </row>
    <row r="33" spans="2:10" x14ac:dyDescent="0.25">
      <c r="B33" s="1">
        <f t="shared" si="3"/>
        <v>18</v>
      </c>
      <c r="C33" s="7">
        <f t="shared" si="4"/>
        <v>2.8999999999999968</v>
      </c>
      <c r="D33" s="7">
        <f t="shared" si="5"/>
        <v>3.5015253084697089</v>
      </c>
      <c r="E33" s="7">
        <f t="shared" si="0"/>
        <v>2.7730926364422495E-2</v>
      </c>
      <c r="F33" s="17"/>
      <c r="G33" s="17"/>
      <c r="H33" s="7">
        <f t="shared" si="6"/>
        <v>2.8999999999999968</v>
      </c>
      <c r="I33" s="7">
        <f t="shared" si="1"/>
        <v>3.5014959591501342</v>
      </c>
      <c r="J33" s="8">
        <f t="shared" si="2"/>
        <v>8.3819372968175256E-6</v>
      </c>
    </row>
    <row r="34" spans="2:10" x14ac:dyDescent="0.25">
      <c r="B34" s="1">
        <f t="shared" si="3"/>
        <v>19</v>
      </c>
      <c r="C34" s="7">
        <f t="shared" si="4"/>
        <v>2.9499999999999966</v>
      </c>
      <c r="D34" s="7">
        <f t="shared" si="5"/>
        <v>3.5292562348341314</v>
      </c>
      <c r="E34" s="7">
        <f t="shared" si="0"/>
        <v>2.7698274428019233E-2</v>
      </c>
      <c r="F34" s="17"/>
      <c r="G34" s="17"/>
      <c r="H34" s="7">
        <f t="shared" si="6"/>
        <v>2.9499999999999966</v>
      </c>
      <c r="I34" s="7">
        <f t="shared" si="1"/>
        <v>3.5292113039740807</v>
      </c>
      <c r="J34" s="8">
        <f t="shared" si="2"/>
        <v>1.2731133440538647E-5</v>
      </c>
    </row>
    <row r="35" spans="2:10" x14ac:dyDescent="0.25">
      <c r="B35" s="1">
        <f t="shared" si="3"/>
        <v>20</v>
      </c>
      <c r="C35" s="7">
        <f t="shared" si="4"/>
        <v>2.9999999999999964</v>
      </c>
      <c r="D35" s="7">
        <f t="shared" si="5"/>
        <v>3.5569545092621508</v>
      </c>
      <c r="E35" s="7">
        <f t="shared" si="0"/>
        <v>2.7663773651930346E-2</v>
      </c>
      <c r="F35" s="17"/>
      <c r="G35" s="17"/>
      <c r="H35" s="7">
        <f t="shared" si="6"/>
        <v>2.9999999999999964</v>
      </c>
      <c r="I35" s="7">
        <f t="shared" si="1"/>
        <v>3.5568933044900608</v>
      </c>
      <c r="J35" s="8">
        <f t="shared" si="2"/>
        <v>1.7207368017696175E-5</v>
      </c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82FB-F00E-4504-A0FE-D9168A4525F4}">
  <dimension ref="B2:M42"/>
  <sheetViews>
    <sheetView topLeftCell="A15" workbookViewId="0">
      <selection activeCell="B12" sqref="B12:M35"/>
    </sheetView>
  </sheetViews>
  <sheetFormatPr baseColWidth="10" defaultRowHeight="15" x14ac:dyDescent="0.25"/>
  <cols>
    <col min="9" max="9" width="11.85546875" bestFit="1" customWidth="1"/>
  </cols>
  <sheetData>
    <row r="2" spans="2:13" x14ac:dyDescent="0.25">
      <c r="B2" s="14" t="s">
        <v>25</v>
      </c>
      <c r="C2" s="15"/>
      <c r="D2" s="15"/>
      <c r="E2" s="15"/>
      <c r="F2" s="15"/>
      <c r="G2" s="16"/>
    </row>
    <row r="3" spans="2:13" x14ac:dyDescent="0.25">
      <c r="B3" s="2"/>
      <c r="C3" s="1"/>
      <c r="D3" s="1"/>
      <c r="E3" s="1"/>
      <c r="F3" s="1"/>
      <c r="G3" s="3"/>
    </row>
    <row r="4" spans="2:13" x14ac:dyDescent="0.25">
      <c r="B4" s="2" t="s">
        <v>0</v>
      </c>
      <c r="C4" s="1"/>
      <c r="D4" s="1"/>
      <c r="E4" s="1"/>
      <c r="F4" s="1"/>
      <c r="G4" s="3"/>
    </row>
    <row r="5" spans="2:13" x14ac:dyDescent="0.25">
      <c r="B5" s="2" t="s">
        <v>1</v>
      </c>
      <c r="C5" s="1"/>
      <c r="D5" s="1">
        <v>2</v>
      </c>
      <c r="E5" s="1" t="s">
        <v>39</v>
      </c>
      <c r="F5" s="1"/>
      <c r="G5" s="3"/>
    </row>
    <row r="6" spans="2:13" x14ac:dyDescent="0.25">
      <c r="B6" s="2"/>
      <c r="C6" s="1"/>
      <c r="D6" s="1" t="s">
        <v>4</v>
      </c>
      <c r="E6" s="1" t="s">
        <v>37</v>
      </c>
      <c r="F6" s="1"/>
      <c r="G6" s="3"/>
    </row>
    <row r="7" spans="2:13" x14ac:dyDescent="0.25">
      <c r="B7" s="2" t="s">
        <v>5</v>
      </c>
      <c r="C7" s="1"/>
      <c r="D7" s="1" t="s">
        <v>38</v>
      </c>
      <c r="E7" s="1"/>
      <c r="F7" s="1" t="s">
        <v>7</v>
      </c>
      <c r="G7" s="3">
        <v>2</v>
      </c>
    </row>
    <row r="8" spans="2:13" x14ac:dyDescent="0.25">
      <c r="B8" s="2"/>
      <c r="C8" s="1"/>
      <c r="D8" s="1"/>
      <c r="E8" s="1"/>
      <c r="F8" s="1" t="s">
        <v>8</v>
      </c>
      <c r="G8" s="3">
        <v>3</v>
      </c>
    </row>
    <row r="9" spans="2:13" x14ac:dyDescent="0.25">
      <c r="B9" s="4" t="s">
        <v>9</v>
      </c>
      <c r="C9" s="5">
        <v>0.05</v>
      </c>
      <c r="D9" s="5"/>
      <c r="E9" s="5"/>
      <c r="F9" s="5"/>
      <c r="G9" s="6"/>
    </row>
    <row r="11" spans="2:13" x14ac:dyDescent="0.25">
      <c r="J11" s="10"/>
    </row>
    <row r="12" spans="2:13" x14ac:dyDescent="0.25">
      <c r="B12" t="s">
        <v>16</v>
      </c>
      <c r="K12" t="s">
        <v>18</v>
      </c>
    </row>
    <row r="13" spans="2:13" x14ac:dyDescent="0.25">
      <c r="B13" t="s">
        <v>17</v>
      </c>
    </row>
    <row r="14" spans="2:13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19</v>
      </c>
      <c r="G14" s="11" t="s">
        <v>20</v>
      </c>
      <c r="H14" s="11" t="s">
        <v>14</v>
      </c>
      <c r="I14" s="12"/>
      <c r="J14" s="13"/>
      <c r="K14" s="11" t="s">
        <v>7</v>
      </c>
      <c r="L14" s="11" t="s">
        <v>8</v>
      </c>
      <c r="M14" s="11" t="s">
        <v>13</v>
      </c>
    </row>
    <row r="15" spans="2:13" x14ac:dyDescent="0.25">
      <c r="B15" s="1">
        <v>0</v>
      </c>
      <c r="C15" s="7">
        <f>$G$7</f>
        <v>2</v>
      </c>
      <c r="D15" s="7">
        <f>$G$8</f>
        <v>3</v>
      </c>
      <c r="E15" s="7">
        <f>$C$9*((1+2*C15)/D15^2)</f>
        <v>2.777777777777778E-2</v>
      </c>
      <c r="F15" s="7">
        <f>C15+$C$9</f>
        <v>2.0499999999999998</v>
      </c>
      <c r="G15" s="7">
        <f>D15+E15</f>
        <v>3.0277777777777777</v>
      </c>
      <c r="H15" s="7">
        <f>$C$9*((1+2*F15)/G15^2)</f>
        <v>2.7815840417473276E-2</v>
      </c>
      <c r="I15" s="9"/>
      <c r="K15" s="7">
        <f>$G$7</f>
        <v>2</v>
      </c>
      <c r="L15" s="7">
        <f>(3*(3+K15+K15^2))^(1/3)</f>
        <v>2.9999999999999996</v>
      </c>
      <c r="M15" s="8">
        <f>ABS((L15-D15)/L15)</f>
        <v>1.4802973661668756E-16</v>
      </c>
    </row>
    <row r="16" spans="2:13" x14ac:dyDescent="0.25">
      <c r="B16" s="1">
        <f>1+B15</f>
        <v>1</v>
      </c>
      <c r="C16" s="7">
        <f>C15+$C$9</f>
        <v>2.0499999999999998</v>
      </c>
      <c r="D16" s="7">
        <f t="shared" ref="D16:D35" si="0">D15+0.5*(E15+H15)</f>
        <v>3.0277968090976257</v>
      </c>
      <c r="E16" s="7">
        <f t="shared" ref="E16:E35" si="1">$C$9*((1+2*C16)/D16^2)</f>
        <v>2.7815490743749768E-2</v>
      </c>
      <c r="F16" s="7">
        <f t="shared" ref="F16:F35" si="2">C16+$C$9</f>
        <v>2.0999999999999996</v>
      </c>
      <c r="G16" s="7">
        <f t="shared" ref="G16:G35" si="3">D16+E16</f>
        <v>3.0556122998413753</v>
      </c>
      <c r="H16" s="7">
        <f t="shared" ref="H16:H35" si="4">$C$9*((1+2*F16)/G16^2)</f>
        <v>2.7846899593103422E-2</v>
      </c>
      <c r="I16" s="9"/>
      <c r="K16" s="7">
        <f>K15+$C$9</f>
        <v>2.0499999999999998</v>
      </c>
      <c r="L16" s="7">
        <f t="shared" ref="L16:L35" si="5">(3*(3+K16+K16^2))^(1/3)</f>
        <v>3.027797198639719</v>
      </c>
      <c r="M16" s="8">
        <f t="shared" ref="M16:M35" si="6">ABS((L16-D16)/L16)</f>
        <v>1.2865527896773087E-7</v>
      </c>
    </row>
    <row r="17" spans="2:13" x14ac:dyDescent="0.25">
      <c r="B17" s="1">
        <f t="shared" ref="B17:B35" si="7">1+B16</f>
        <v>2</v>
      </c>
      <c r="C17" s="7">
        <f t="shared" ref="C17:C35" si="8">C16+$C$9</f>
        <v>2.0999999999999996</v>
      </c>
      <c r="D17" s="7">
        <f t="shared" si="0"/>
        <v>3.0556280042660524</v>
      </c>
      <c r="E17" s="7">
        <f t="shared" si="1"/>
        <v>2.7846613355110617E-2</v>
      </c>
      <c r="F17" s="7">
        <f t="shared" si="2"/>
        <v>2.1499999999999995</v>
      </c>
      <c r="G17" s="7">
        <f t="shared" si="3"/>
        <v>3.0834746176211629</v>
      </c>
      <c r="H17" s="7">
        <f t="shared" si="4"/>
        <v>2.7871806508812935E-2</v>
      </c>
      <c r="I17" s="9"/>
      <c r="K17" s="7">
        <f t="shared" ref="K17:K35" si="9">K16+$C$9</f>
        <v>2.0999999999999996</v>
      </c>
      <c r="L17" s="7">
        <f t="shared" si="5"/>
        <v>3.0556287708198759</v>
      </c>
      <c r="M17" s="8">
        <f t="shared" si="6"/>
        <v>2.5086614933341268E-7</v>
      </c>
    </row>
    <row r="18" spans="2:13" x14ac:dyDescent="0.25">
      <c r="B18" s="1">
        <f t="shared" si="7"/>
        <v>3</v>
      </c>
      <c r="C18" s="7">
        <f t="shared" si="8"/>
        <v>2.1499999999999995</v>
      </c>
      <c r="D18" s="7">
        <f t="shared" si="0"/>
        <v>3.0834872141980143</v>
      </c>
      <c r="E18" s="7">
        <f t="shared" si="1"/>
        <v>2.787157878700891E-2</v>
      </c>
      <c r="F18" s="7">
        <f t="shared" si="2"/>
        <v>2.1999999999999993</v>
      </c>
      <c r="G18" s="7">
        <f t="shared" si="3"/>
        <v>3.111358792985023</v>
      </c>
      <c r="H18" s="7">
        <f t="shared" si="4"/>
        <v>2.7890967073425272E-2</v>
      </c>
      <c r="I18" s="9"/>
      <c r="K18" s="7">
        <f t="shared" si="9"/>
        <v>2.1499999999999995</v>
      </c>
      <c r="L18" s="7">
        <f t="shared" si="5"/>
        <v>3.0834883454248443</v>
      </c>
      <c r="M18" s="8">
        <f t="shared" si="6"/>
        <v>3.6686593340469584E-7</v>
      </c>
    </row>
    <row r="19" spans="2:13" x14ac:dyDescent="0.25">
      <c r="B19" s="1">
        <f t="shared" si="7"/>
        <v>4</v>
      </c>
      <c r="C19" s="7">
        <f t="shared" si="8"/>
        <v>2.1999999999999993</v>
      </c>
      <c r="D19" s="7">
        <f t="shared" si="0"/>
        <v>3.1113684871282312</v>
      </c>
      <c r="E19" s="7">
        <f t="shared" si="1"/>
        <v>2.7890793272984122E-2</v>
      </c>
      <c r="F19" s="7">
        <f t="shared" si="2"/>
        <v>2.2499999999999991</v>
      </c>
      <c r="G19" s="7">
        <f t="shared" si="3"/>
        <v>3.1392592804012152</v>
      </c>
      <c r="H19" s="7">
        <f t="shared" si="4"/>
        <v>2.7904761836452487E-2</v>
      </c>
      <c r="I19" s="9"/>
      <c r="K19" s="7">
        <f t="shared" si="9"/>
        <v>2.1999999999999993</v>
      </c>
      <c r="L19" s="7">
        <f t="shared" si="5"/>
        <v>3.1113699709024116</v>
      </c>
      <c r="M19" s="8">
        <f t="shared" si="6"/>
        <v>4.7688773571997982E-7</v>
      </c>
    </row>
    <row r="20" spans="2:13" x14ac:dyDescent="0.25">
      <c r="B20" s="1">
        <f t="shared" si="7"/>
        <v>5</v>
      </c>
      <c r="C20" s="7">
        <f t="shared" si="8"/>
        <v>2.2499999999999991</v>
      </c>
      <c r="D20" s="7">
        <f t="shared" si="0"/>
        <v>3.1392662646829494</v>
      </c>
      <c r="E20" s="7">
        <f t="shared" si="1"/>
        <v>2.7904637670813026E-2</v>
      </c>
      <c r="F20" s="7">
        <f t="shared" si="2"/>
        <v>2.2999999999999989</v>
      </c>
      <c r="G20" s="7">
        <f t="shared" si="3"/>
        <v>3.1671709023537624</v>
      </c>
      <c r="H20" s="7">
        <f t="shared" si="4"/>
        <v>2.7913547487407278E-2</v>
      </c>
      <c r="I20" s="9"/>
      <c r="K20" s="7">
        <f t="shared" si="9"/>
        <v>2.2499999999999991</v>
      </c>
      <c r="L20" s="7">
        <f t="shared" si="5"/>
        <v>3.1392680891097271</v>
      </c>
      <c r="M20" s="8">
        <f t="shared" si="6"/>
        <v>5.8116310103664034E-7</v>
      </c>
    </row>
    <row r="21" spans="2:13" x14ac:dyDescent="0.25">
      <c r="B21" s="1">
        <f t="shared" si="7"/>
        <v>6</v>
      </c>
      <c r="C21" s="7">
        <f t="shared" si="8"/>
        <v>2.2999999999999989</v>
      </c>
      <c r="D21" s="7">
        <f t="shared" si="0"/>
        <v>3.1671753572620598</v>
      </c>
      <c r="E21" s="7">
        <f t="shared" si="1"/>
        <v>2.7913468961785655E-2</v>
      </c>
      <c r="F21" s="7">
        <f t="shared" si="2"/>
        <v>2.3499999999999988</v>
      </c>
      <c r="G21" s="7">
        <f t="shared" si="3"/>
        <v>3.1950888262238455</v>
      </c>
      <c r="H21" s="7">
        <f t="shared" si="4"/>
        <v>2.791765828638524E-2</v>
      </c>
      <c r="I21" s="18"/>
      <c r="J21" s="17"/>
      <c r="K21" s="7">
        <f t="shared" si="9"/>
        <v>2.2999999999999989</v>
      </c>
      <c r="L21" s="7">
        <f t="shared" si="5"/>
        <v>3.1671775106922064</v>
      </c>
      <c r="M21" s="8">
        <f t="shared" si="6"/>
        <v>6.7992088835419192E-7</v>
      </c>
    </row>
    <row r="22" spans="2:13" x14ac:dyDescent="0.25">
      <c r="B22" s="1">
        <f t="shared" si="7"/>
        <v>7</v>
      </c>
      <c r="C22" s="7">
        <f t="shared" si="8"/>
        <v>2.3499999999999988</v>
      </c>
      <c r="D22" s="7">
        <f t="shared" si="0"/>
        <v>3.1950909208861451</v>
      </c>
      <c r="E22" s="7">
        <f t="shared" si="1"/>
        <v>2.7917621681450618E-2</v>
      </c>
      <c r="F22" s="7">
        <f t="shared" si="2"/>
        <v>2.3999999999999986</v>
      </c>
      <c r="G22" s="7">
        <f t="shared" si="3"/>
        <v>3.2230085425675958</v>
      </c>
      <c r="H22" s="7">
        <f t="shared" si="4"/>
        <v>2.7917407425146992E-2</v>
      </c>
      <c r="I22" s="18"/>
      <c r="J22" s="17"/>
      <c r="K22" s="7">
        <f t="shared" si="9"/>
        <v>2.3499999999999988</v>
      </c>
      <c r="L22" s="7">
        <f t="shared" si="5"/>
        <v>3.1950933919277005</v>
      </c>
      <c r="M22" s="8">
        <f t="shared" si="6"/>
        <v>7.7338633093390914E-7</v>
      </c>
    </row>
    <row r="23" spans="2:13" x14ac:dyDescent="0.25">
      <c r="B23" s="1">
        <f t="shared" si="7"/>
        <v>8</v>
      </c>
      <c r="C23" s="7">
        <f t="shared" si="8"/>
        <v>2.3999999999999986</v>
      </c>
      <c r="D23" s="7">
        <f t="shared" si="0"/>
        <v>3.2230084354394437</v>
      </c>
      <c r="E23" s="7">
        <f t="shared" si="1"/>
        <v>2.7917409281015743E-2</v>
      </c>
      <c r="F23" s="7">
        <f t="shared" si="2"/>
        <v>2.4499999999999984</v>
      </c>
      <c r="G23" s="7">
        <f t="shared" si="3"/>
        <v>3.2509258447204594</v>
      </c>
      <c r="H23" s="7">
        <f t="shared" si="4"/>
        <v>2.7913088318843728E-2</v>
      </c>
      <c r="I23" s="18"/>
      <c r="J23" s="17"/>
      <c r="K23" s="7">
        <f t="shared" si="9"/>
        <v>2.3999999999999986</v>
      </c>
      <c r="L23" s="7">
        <f t="shared" si="5"/>
        <v>3.2230112129668984</v>
      </c>
      <c r="M23" s="8">
        <f t="shared" si="6"/>
        <v>8.6178026422178524E-7</v>
      </c>
    </row>
    <row r="24" spans="2:13" x14ac:dyDescent="0.25">
      <c r="B24" s="1">
        <f t="shared" si="7"/>
        <v>9</v>
      </c>
      <c r="C24" s="7">
        <f t="shared" si="8"/>
        <v>2.4499999999999984</v>
      </c>
      <c r="D24" s="7">
        <f t="shared" si="0"/>
        <v>3.2509236842393734</v>
      </c>
      <c r="E24" s="7">
        <f t="shared" si="1"/>
        <v>2.7913125419511266E-2</v>
      </c>
      <c r="F24" s="7">
        <f t="shared" si="2"/>
        <v>2.4999999999999982</v>
      </c>
      <c r="G24" s="7">
        <f t="shared" si="3"/>
        <v>3.2788368096588845</v>
      </c>
      <c r="H24" s="7">
        <f t="shared" si="4"/>
        <v>2.7904975829253331E-2</v>
      </c>
      <c r="I24" s="18"/>
      <c r="J24" s="17"/>
      <c r="K24" s="7">
        <f t="shared" si="9"/>
        <v>2.4499999999999984</v>
      </c>
      <c r="L24" s="7">
        <f t="shared" si="5"/>
        <v>3.2509267574005842</v>
      </c>
      <c r="M24" s="8">
        <f t="shared" si="6"/>
        <v>9.4531850151549786E-7</v>
      </c>
    </row>
    <row r="25" spans="2:13" x14ac:dyDescent="0.25">
      <c r="B25" s="1">
        <f t="shared" si="7"/>
        <v>10</v>
      </c>
      <c r="C25" s="7">
        <f t="shared" si="8"/>
        <v>2.4999999999999982</v>
      </c>
      <c r="D25" s="7">
        <f t="shared" si="0"/>
        <v>3.2788327348637556</v>
      </c>
      <c r="E25" s="7">
        <f t="shared" si="1"/>
        <v>2.7905045187552109E-2</v>
      </c>
      <c r="F25" s="7">
        <f t="shared" si="2"/>
        <v>2.549999999999998</v>
      </c>
      <c r="G25" s="7">
        <f t="shared" si="3"/>
        <v>3.3067377800513076</v>
      </c>
      <c r="H25" s="7">
        <f t="shared" si="4"/>
        <v>2.7893327420958753E-2</v>
      </c>
      <c r="I25" s="18"/>
      <c r="J25" s="17"/>
      <c r="K25" s="7">
        <f t="shared" si="9"/>
        <v>2.4999999999999982</v>
      </c>
      <c r="L25" s="7">
        <f t="shared" si="5"/>
        <v>3.2788360930848541</v>
      </c>
      <c r="M25" s="8">
        <f t="shared" si="6"/>
        <v>1.024211336949657E-6</v>
      </c>
    </row>
    <row r="26" spans="2:13" x14ac:dyDescent="0.25">
      <c r="B26" s="1">
        <f t="shared" si="7"/>
        <v>11</v>
      </c>
      <c r="C26" s="7">
        <f t="shared" si="8"/>
        <v>2.549999999999998</v>
      </c>
      <c r="D26" s="7">
        <f t="shared" si="0"/>
        <v>3.3067319211680108</v>
      </c>
      <c r="E26" s="7">
        <f t="shared" si="1"/>
        <v>2.7893426264105875E-2</v>
      </c>
      <c r="F26" s="7">
        <f t="shared" si="2"/>
        <v>2.5999999999999979</v>
      </c>
      <c r="G26" s="7">
        <f t="shared" si="3"/>
        <v>3.3346253474321168</v>
      </c>
      <c r="H26" s="7">
        <f t="shared" si="4"/>
        <v>2.7878384252330891E-2</v>
      </c>
      <c r="I26" s="18"/>
      <c r="J26" s="17"/>
      <c r="K26" s="7">
        <f t="shared" si="9"/>
        <v>2.549999999999998</v>
      </c>
      <c r="L26" s="7">
        <f t="shared" si="5"/>
        <v>3.3067355541565484</v>
      </c>
      <c r="M26" s="8">
        <f t="shared" si="6"/>
        <v>1.0986631613145269E-6</v>
      </c>
    </row>
    <row r="27" spans="2:13" x14ac:dyDescent="0.25">
      <c r="B27" s="1">
        <f t="shared" si="7"/>
        <v>12</v>
      </c>
      <c r="C27" s="7">
        <f t="shared" si="8"/>
        <v>2.5999999999999979</v>
      </c>
      <c r="D27" s="7">
        <f t="shared" si="0"/>
        <v>3.3346178264262294</v>
      </c>
      <c r="E27" s="7">
        <f t="shared" si="1"/>
        <v>2.7878510008108294E-2</v>
      </c>
      <c r="F27" s="7">
        <f t="shared" si="2"/>
        <v>2.6499999999999977</v>
      </c>
      <c r="G27" s="7">
        <f t="shared" si="3"/>
        <v>3.3624963364343379</v>
      </c>
      <c r="H27" s="7">
        <f t="shared" si="4"/>
        <v>2.7860372203498626E-2</v>
      </c>
      <c r="I27" s="18"/>
      <c r="J27" s="17"/>
      <c r="K27" s="7">
        <f t="shared" si="9"/>
        <v>2.5999999999999979</v>
      </c>
      <c r="L27" s="7">
        <f t="shared" si="5"/>
        <v>3.334621724172774</v>
      </c>
      <c r="M27" s="8">
        <f t="shared" si="6"/>
        <v>1.1688721741298241E-6</v>
      </c>
    </row>
    <row r="28" spans="2:13" x14ac:dyDescent="0.25">
      <c r="B28" s="1">
        <f t="shared" si="7"/>
        <v>13</v>
      </c>
      <c r="C28" s="7">
        <f t="shared" si="8"/>
        <v>2.6499999999999977</v>
      </c>
      <c r="D28" s="7">
        <f t="shared" si="0"/>
        <v>3.3624872675320328</v>
      </c>
      <c r="E28" s="7">
        <f t="shared" si="1"/>
        <v>2.7860522487091879E-2</v>
      </c>
      <c r="F28" s="7">
        <f t="shared" si="2"/>
        <v>2.6999999999999975</v>
      </c>
      <c r="G28" s="7">
        <f t="shared" si="3"/>
        <v>3.3903477900191246</v>
      </c>
      <c r="H28" s="7">
        <f t="shared" si="4"/>
        <v>2.783950284371671E-2</v>
      </c>
      <c r="I28" s="18"/>
      <c r="J28" s="17"/>
      <c r="K28" s="7">
        <f t="shared" si="9"/>
        <v>2.6499999999999977</v>
      </c>
      <c r="L28" s="7">
        <f t="shared" si="5"/>
        <v>3.3624914203104219</v>
      </c>
      <c r="M28" s="8">
        <f t="shared" si="6"/>
        <v>1.2350301815142074E-6</v>
      </c>
    </row>
    <row r="29" spans="2:13" x14ac:dyDescent="0.25">
      <c r="B29" s="1">
        <f t="shared" si="7"/>
        <v>14</v>
      </c>
      <c r="C29" s="7">
        <f t="shared" si="8"/>
        <v>2.6999999999999975</v>
      </c>
      <c r="D29" s="7">
        <f t="shared" si="0"/>
        <v>3.390337280197437</v>
      </c>
      <c r="E29" s="7">
        <f t="shared" si="1"/>
        <v>2.7839675445225105E-2</v>
      </c>
      <c r="F29" s="7">
        <f t="shared" si="2"/>
        <v>2.7499999999999973</v>
      </c>
      <c r="G29" s="7">
        <f t="shared" si="3"/>
        <v>3.4181769556426622</v>
      </c>
      <c r="H29" s="7">
        <f t="shared" si="4"/>
        <v>2.7815974340695944E-2</v>
      </c>
      <c r="I29" s="18"/>
      <c r="J29" s="17"/>
      <c r="K29" s="7">
        <f t="shared" si="9"/>
        <v>2.6999999999999975</v>
      </c>
      <c r="L29" s="7">
        <f t="shared" si="5"/>
        <v>3.3903416785638578</v>
      </c>
      <c r="M29" s="8">
        <f t="shared" si="6"/>
        <v>1.2973224641823743E-6</v>
      </c>
    </row>
    <row r="30" spans="2:13" x14ac:dyDescent="0.25">
      <c r="B30" s="1">
        <f t="shared" si="7"/>
        <v>15</v>
      </c>
      <c r="C30" s="7">
        <f t="shared" si="8"/>
        <v>2.7499999999999973</v>
      </c>
      <c r="D30" s="7">
        <f t="shared" si="0"/>
        <v>3.4181651050903974</v>
      </c>
      <c r="E30" s="7">
        <f t="shared" si="1"/>
        <v>2.7816167213315608E-2</v>
      </c>
      <c r="F30" s="7">
        <f t="shared" si="2"/>
        <v>2.7999999999999972</v>
      </c>
      <c r="G30" s="7">
        <f t="shared" si="3"/>
        <v>3.4459812723037131</v>
      </c>
      <c r="H30" s="7">
        <f t="shared" si="4"/>
        <v>2.778997231455186E-2</v>
      </c>
      <c r="I30" s="18"/>
      <c r="J30" s="17"/>
      <c r="K30" s="7">
        <f t="shared" si="9"/>
        <v>2.7499999999999973</v>
      </c>
      <c r="L30" s="7">
        <f t="shared" si="5"/>
        <v>3.4181697398814586</v>
      </c>
      <c r="M30" s="8">
        <f t="shared" si="6"/>
        <v>1.3559277080620087E-6</v>
      </c>
    </row>
    <row r="31" spans="2:13" x14ac:dyDescent="0.25">
      <c r="B31" s="1">
        <f t="shared" si="7"/>
        <v>16</v>
      </c>
      <c r="C31" s="7">
        <f t="shared" si="8"/>
        <v>2.7999999999999972</v>
      </c>
      <c r="D31" s="7">
        <f t="shared" si="0"/>
        <v>3.4459681748543312</v>
      </c>
      <c r="E31" s="7">
        <f t="shared" si="1"/>
        <v>2.7790183563425299E-2</v>
      </c>
      <c r="F31" s="7">
        <f t="shared" si="2"/>
        <v>2.849999999999997</v>
      </c>
      <c r="G31" s="7">
        <f t="shared" si="3"/>
        <v>3.4737583584177565</v>
      </c>
      <c r="H31" s="7">
        <f t="shared" si="4"/>
        <v>2.7761670639071034E-2</v>
      </c>
      <c r="I31" s="18"/>
      <c r="J31" s="17"/>
      <c r="K31" s="7">
        <f t="shared" si="9"/>
        <v>2.7999999999999972</v>
      </c>
      <c r="L31" s="7">
        <f t="shared" si="5"/>
        <v>3.4459730371842721</v>
      </c>
      <c r="M31" s="8">
        <f t="shared" si="6"/>
        <v>1.4110179877888255E-6</v>
      </c>
    </row>
    <row r="32" spans="2:13" x14ac:dyDescent="0.25">
      <c r="B32" s="1">
        <f t="shared" si="7"/>
        <v>17</v>
      </c>
      <c r="C32" s="7">
        <f t="shared" si="8"/>
        <v>2.849999999999997</v>
      </c>
      <c r="D32" s="7">
        <f t="shared" si="0"/>
        <v>3.4737441019555795</v>
      </c>
      <c r="E32" s="7">
        <f t="shared" si="1"/>
        <v>2.7761898510789834E-2</v>
      </c>
      <c r="F32" s="7">
        <f t="shared" si="2"/>
        <v>2.8999999999999968</v>
      </c>
      <c r="G32" s="7">
        <f t="shared" si="3"/>
        <v>3.5015060004663692</v>
      </c>
      <c r="H32" s="7">
        <f t="shared" si="4"/>
        <v>2.7731232192997415E-2</v>
      </c>
      <c r="I32" s="18"/>
      <c r="J32" s="17"/>
      <c r="K32" s="7">
        <f t="shared" si="9"/>
        <v>2.849999999999997</v>
      </c>
      <c r="L32" s="7">
        <f t="shared" si="5"/>
        <v>3.4737491832127367</v>
      </c>
      <c r="M32" s="8">
        <f t="shared" si="6"/>
        <v>1.4627587915136593E-6</v>
      </c>
    </row>
    <row r="33" spans="2:13" x14ac:dyDescent="0.25">
      <c r="B33" s="1">
        <f t="shared" si="7"/>
        <v>18</v>
      </c>
      <c r="C33" s="7">
        <f t="shared" si="8"/>
        <v>2.8999999999999968</v>
      </c>
      <c r="D33" s="7">
        <f t="shared" si="0"/>
        <v>3.5014906673074733</v>
      </c>
      <c r="E33" s="7">
        <f t="shared" si="1"/>
        <v>2.7731475065739909E-2</v>
      </c>
      <c r="F33" s="7">
        <f t="shared" si="2"/>
        <v>2.9499999999999966</v>
      </c>
      <c r="G33" s="7">
        <f t="shared" si="3"/>
        <v>3.5292221423732131</v>
      </c>
      <c r="H33" s="7">
        <f t="shared" si="4"/>
        <v>2.7698809564013147E-2</v>
      </c>
      <c r="I33" s="18"/>
      <c r="J33" s="17"/>
      <c r="K33" s="7">
        <f t="shared" si="9"/>
        <v>2.8999999999999968</v>
      </c>
      <c r="L33" s="7">
        <f t="shared" si="5"/>
        <v>3.5014959591501342</v>
      </c>
      <c r="M33" s="8">
        <f t="shared" si="6"/>
        <v>1.5113090869434558E-6</v>
      </c>
    </row>
    <row r="34" spans="2:13" x14ac:dyDescent="0.25">
      <c r="B34" s="1">
        <f t="shared" si="7"/>
        <v>19</v>
      </c>
      <c r="C34" s="7">
        <f t="shared" si="8"/>
        <v>2.9499999999999966</v>
      </c>
      <c r="D34" s="7">
        <f t="shared" si="0"/>
        <v>3.5292058096223498</v>
      </c>
      <c r="E34" s="7">
        <f t="shared" si="1"/>
        <v>2.7699065938295093E-2</v>
      </c>
      <c r="F34" s="7">
        <f t="shared" si="2"/>
        <v>2.9999999999999964</v>
      </c>
      <c r="G34" s="7">
        <f t="shared" si="3"/>
        <v>3.5569048755606447</v>
      </c>
      <c r="H34" s="7">
        <f t="shared" si="4"/>
        <v>2.7664545708036392E-2</v>
      </c>
      <c r="I34" s="18"/>
      <c r="J34" s="17"/>
      <c r="K34" s="7">
        <f t="shared" si="9"/>
        <v>2.9499999999999966</v>
      </c>
      <c r="L34" s="7">
        <f t="shared" si="5"/>
        <v>3.5292113039740807</v>
      </c>
      <c r="M34" s="8">
        <f t="shared" si="6"/>
        <v>1.5568214135350899E-6</v>
      </c>
    </row>
    <row r="35" spans="2:13" x14ac:dyDescent="0.25">
      <c r="B35" s="1">
        <f t="shared" si="7"/>
        <v>20</v>
      </c>
      <c r="C35" s="7">
        <f t="shared" si="8"/>
        <v>2.9999999999999964</v>
      </c>
      <c r="D35" s="7">
        <f t="shared" si="0"/>
        <v>3.5568876154455156</v>
      </c>
      <c r="E35" s="7">
        <f t="shared" si="1"/>
        <v>2.7664814198050183E-2</v>
      </c>
      <c r="F35" s="7">
        <f t="shared" si="2"/>
        <v>3.0499999999999963</v>
      </c>
      <c r="G35" s="7">
        <f t="shared" si="3"/>
        <v>3.5845524296435656</v>
      </c>
      <c r="H35" s="7">
        <f t="shared" si="4"/>
        <v>2.7628574566387884E-2</v>
      </c>
      <c r="I35" s="18"/>
      <c r="J35" s="17"/>
      <c r="K35" s="7">
        <f t="shared" si="9"/>
        <v>2.9999999999999964</v>
      </c>
      <c r="L35" s="7">
        <f t="shared" si="5"/>
        <v>3.5568933044900608</v>
      </c>
      <c r="M35" s="8">
        <f t="shared" si="6"/>
        <v>1.599442001268407E-6</v>
      </c>
    </row>
    <row r="36" spans="2:13" x14ac:dyDescent="0.25">
      <c r="B36" s="17"/>
      <c r="C36" s="18"/>
      <c r="D36" s="18"/>
      <c r="E36" s="18"/>
      <c r="F36" s="18"/>
      <c r="G36" s="18"/>
      <c r="H36" s="18"/>
    </row>
    <row r="37" spans="2:13" x14ac:dyDescent="0.25">
      <c r="B37" s="17"/>
      <c r="C37" s="18"/>
      <c r="D37" s="18"/>
      <c r="E37" s="18"/>
      <c r="F37" s="18"/>
      <c r="G37" s="18"/>
      <c r="H37" s="18"/>
    </row>
    <row r="38" spans="2:13" x14ac:dyDescent="0.25">
      <c r="B38" s="17"/>
      <c r="C38" s="18"/>
      <c r="D38" s="18"/>
      <c r="E38" s="18"/>
      <c r="F38" s="18"/>
      <c r="G38" s="18"/>
      <c r="H38" s="18"/>
    </row>
    <row r="39" spans="2:13" x14ac:dyDescent="0.25">
      <c r="B39" s="17"/>
      <c r="C39" s="18"/>
      <c r="D39" s="18"/>
      <c r="E39" s="18"/>
      <c r="F39" s="18"/>
      <c r="G39" s="18"/>
      <c r="H39" s="18"/>
    </row>
    <row r="40" spans="2:13" x14ac:dyDescent="0.25">
      <c r="B40" s="17"/>
      <c r="C40" s="18"/>
      <c r="D40" s="18"/>
      <c r="E40" s="18"/>
      <c r="F40" s="18"/>
      <c r="G40" s="18"/>
      <c r="H40" s="18"/>
    </row>
    <row r="41" spans="2:13" x14ac:dyDescent="0.25">
      <c r="B41" s="17"/>
      <c r="C41" s="18"/>
      <c r="D41" s="18"/>
      <c r="E41" s="18"/>
      <c r="F41" s="18"/>
      <c r="G41" s="18"/>
      <c r="H41" s="18"/>
    </row>
    <row r="42" spans="2:13" x14ac:dyDescent="0.25">
      <c r="B42" s="17"/>
      <c r="C42" s="17"/>
      <c r="D42" s="17"/>
      <c r="E42" s="17"/>
      <c r="F42" s="17"/>
      <c r="G42" s="17"/>
      <c r="H42" s="17"/>
    </row>
  </sheetData>
  <mergeCells count="1">
    <mergeCell ref="B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B8B9-416E-4F0B-A28E-9A993A28FF22}">
  <dimension ref="B2:O35"/>
  <sheetViews>
    <sheetView topLeftCell="A35" workbookViewId="0">
      <selection activeCell="B12" sqref="B12:O35"/>
    </sheetView>
  </sheetViews>
  <sheetFormatPr baseColWidth="10" defaultRowHeight="15" x14ac:dyDescent="0.25"/>
  <cols>
    <col min="9" max="9" width="11.85546875" bestFit="1" customWidth="1"/>
  </cols>
  <sheetData>
    <row r="2" spans="2:15" x14ac:dyDescent="0.25">
      <c r="B2" s="14" t="s">
        <v>26</v>
      </c>
      <c r="C2" s="15"/>
      <c r="D2" s="15"/>
      <c r="E2" s="15"/>
      <c r="F2" s="15"/>
      <c r="G2" s="16"/>
    </row>
    <row r="3" spans="2:15" x14ac:dyDescent="0.25">
      <c r="B3" s="2"/>
      <c r="C3" s="1"/>
      <c r="D3" s="1"/>
      <c r="E3" s="1"/>
      <c r="F3" s="1"/>
      <c r="G3" s="3"/>
    </row>
    <row r="4" spans="2:15" x14ac:dyDescent="0.25">
      <c r="B4" s="2" t="s">
        <v>0</v>
      </c>
      <c r="C4" s="1"/>
      <c r="D4" s="1"/>
      <c r="E4" s="1"/>
      <c r="F4" s="1"/>
      <c r="G4" s="3"/>
    </row>
    <row r="5" spans="2:15" x14ac:dyDescent="0.25">
      <c r="B5" s="2" t="s">
        <v>1</v>
      </c>
      <c r="C5" s="1"/>
      <c r="D5" s="1">
        <v>2</v>
      </c>
      <c r="E5" s="1" t="s">
        <v>39</v>
      </c>
      <c r="F5" s="1"/>
      <c r="G5" s="3"/>
    </row>
    <row r="6" spans="2:15" x14ac:dyDescent="0.25">
      <c r="B6" s="2"/>
      <c r="C6" s="1"/>
      <c r="D6" s="1" t="s">
        <v>4</v>
      </c>
      <c r="E6" s="1" t="s">
        <v>37</v>
      </c>
      <c r="F6" s="1"/>
      <c r="G6" s="3"/>
    </row>
    <row r="7" spans="2:15" x14ac:dyDescent="0.25">
      <c r="B7" s="2" t="s">
        <v>5</v>
      </c>
      <c r="C7" s="1"/>
      <c r="D7" s="1" t="s">
        <v>38</v>
      </c>
      <c r="E7" s="1"/>
      <c r="F7" s="1" t="s">
        <v>7</v>
      </c>
      <c r="G7" s="3">
        <v>2</v>
      </c>
    </row>
    <row r="8" spans="2:15" x14ac:dyDescent="0.25">
      <c r="B8" s="2"/>
      <c r="C8" s="1"/>
      <c r="D8" s="1"/>
      <c r="E8" s="1"/>
      <c r="F8" s="1" t="s">
        <v>8</v>
      </c>
      <c r="G8" s="3">
        <v>3</v>
      </c>
    </row>
    <row r="9" spans="2:15" x14ac:dyDescent="0.25">
      <c r="B9" s="4" t="s">
        <v>9</v>
      </c>
      <c r="C9" s="5">
        <v>0.05</v>
      </c>
      <c r="D9" s="5"/>
      <c r="E9" s="5"/>
      <c r="F9" s="5"/>
      <c r="G9" s="6"/>
    </row>
    <row r="12" spans="2:15" x14ac:dyDescent="0.25">
      <c r="B12" t="s">
        <v>16</v>
      </c>
      <c r="M12" t="s">
        <v>18</v>
      </c>
    </row>
    <row r="13" spans="2:15" x14ac:dyDescent="0.25">
      <c r="B13" t="s">
        <v>17</v>
      </c>
    </row>
    <row r="14" spans="2:15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19</v>
      </c>
      <c r="J14" s="11" t="s">
        <v>23</v>
      </c>
      <c r="K14" s="11" t="s">
        <v>24</v>
      </c>
      <c r="M14" s="11" t="s">
        <v>7</v>
      </c>
      <c r="N14" s="11" t="s">
        <v>8</v>
      </c>
      <c r="O14" s="11" t="s">
        <v>13</v>
      </c>
    </row>
    <row r="15" spans="2:15" x14ac:dyDescent="0.25">
      <c r="B15" s="1">
        <v>0</v>
      </c>
      <c r="C15" s="7">
        <f>$G$7</f>
        <v>2</v>
      </c>
      <c r="D15" s="7">
        <f>$G$8</f>
        <v>3</v>
      </c>
      <c r="E15" s="7">
        <f>$C$9*((1+2*C15)/D15^2)</f>
        <v>2.777777777777778E-2</v>
      </c>
      <c r="F15" s="7">
        <f>C15+0.5*$C$9</f>
        <v>2.0249999999999999</v>
      </c>
      <c r="G15" s="7">
        <f>D15+0.5*E15</f>
        <v>3.0138888888888888</v>
      </c>
      <c r="H15" s="7">
        <f>$C$9*((1+2*F15)/G15^2)</f>
        <v>2.7797574805156197E-2</v>
      </c>
      <c r="I15" s="7">
        <f>C15+$C$9</f>
        <v>2.0499999999999998</v>
      </c>
      <c r="J15" s="7">
        <f>D15-E15+2*H15</f>
        <v>3.0278173718325347</v>
      </c>
      <c r="K15" s="7">
        <f>$C$9*((1+2*I15)/J15^2)</f>
        <v>2.7815112939840143E-2</v>
      </c>
      <c r="M15" s="7">
        <f>$G$7</f>
        <v>2</v>
      </c>
      <c r="N15" s="7">
        <f>(3*(3+M15+M15^2))^(1/3)</f>
        <v>2.9999999999999996</v>
      </c>
      <c r="O15" s="8">
        <f>ABS((N15-D15)/N15)</f>
        <v>1.4802973661668756E-16</v>
      </c>
    </row>
    <row r="16" spans="2:15" x14ac:dyDescent="0.25">
      <c r="B16" s="1">
        <f>1+B15</f>
        <v>1</v>
      </c>
      <c r="C16" s="7">
        <f>C15+$C$9</f>
        <v>2.0499999999999998</v>
      </c>
      <c r="D16" s="7">
        <f t="shared" ref="D16:D35" si="0">D15+(1/6)*(E15+4*H15+K15)</f>
        <v>3.0277971983230403</v>
      </c>
      <c r="E16" s="7">
        <f t="shared" ref="E16:E35" si="1">$C$9*((1+2*C16)/D16^2)</f>
        <v>2.7815483592349255E-2</v>
      </c>
      <c r="F16" s="7">
        <f t="shared" ref="F16:F35" si="2">C16+0.5*$C$9</f>
        <v>2.0749999999999997</v>
      </c>
      <c r="G16" s="7">
        <f t="shared" ref="G16:G35" si="3">D16+0.5*E16</f>
        <v>3.0417049401192151</v>
      </c>
      <c r="H16" s="7">
        <f t="shared" ref="H16:H35" si="4">$C$9*((1+2*F16)/G16^2)</f>
        <v>2.7831913573586164E-2</v>
      </c>
      <c r="I16" s="7">
        <f t="shared" ref="I16:I35" si="5">C16+$C$9</f>
        <v>2.0999999999999996</v>
      </c>
      <c r="J16" s="7">
        <f t="shared" ref="J16:J35" si="6">D16-E16+2*H16</f>
        <v>3.0556455418778636</v>
      </c>
      <c r="K16" s="7">
        <f t="shared" ref="K16:K35" si="7">$C$9*((1+2*I16)/J16^2)</f>
        <v>2.7846293709597333E-2</v>
      </c>
      <c r="M16" s="7">
        <f>M15+$C$9</f>
        <v>2.0499999999999998</v>
      </c>
      <c r="N16" s="7">
        <f t="shared" ref="N16:N35" si="8">(3*(3+M16+M16^2))^(1/3)</f>
        <v>3.027797198639719</v>
      </c>
      <c r="O16" s="8">
        <f t="shared" ref="O16:O35" si="9">ABS((N16-D16)/N16)</f>
        <v>1.0459045388466656E-10</v>
      </c>
    </row>
    <row r="17" spans="2:15" x14ac:dyDescent="0.25">
      <c r="B17" s="1">
        <f t="shared" ref="B17:B35" si="10">1+B16</f>
        <v>2</v>
      </c>
      <c r="C17" s="7">
        <f t="shared" ref="C17:C35" si="11">C16+$C$9</f>
        <v>2.0999999999999996</v>
      </c>
      <c r="D17" s="7">
        <f t="shared" si="0"/>
        <v>3.0556287702557556</v>
      </c>
      <c r="E17" s="7">
        <f t="shared" si="1"/>
        <v>2.7846599393848939E-2</v>
      </c>
      <c r="F17" s="7">
        <f t="shared" si="2"/>
        <v>2.1249999999999996</v>
      </c>
      <c r="G17" s="7">
        <f t="shared" si="3"/>
        <v>3.0695520699526799</v>
      </c>
      <c r="H17" s="7">
        <f t="shared" si="4"/>
        <v>2.785988362562565E-2</v>
      </c>
      <c r="I17" s="7">
        <f t="shared" si="5"/>
        <v>2.1499999999999995</v>
      </c>
      <c r="J17" s="7">
        <f t="shared" si="6"/>
        <v>3.0835019381131579</v>
      </c>
      <c r="K17" s="7">
        <f t="shared" si="7"/>
        <v>2.7871312610570936E-2</v>
      </c>
      <c r="M17" s="7">
        <f t="shared" ref="M17:M35" si="12">M16+$C$9</f>
        <v>2.0999999999999996</v>
      </c>
      <c r="N17" s="7">
        <f t="shared" si="8"/>
        <v>3.0556287708198759</v>
      </c>
      <c r="O17" s="8">
        <f t="shared" si="9"/>
        <v>1.846167673935842E-10</v>
      </c>
    </row>
    <row r="18" spans="2:15" x14ac:dyDescent="0.25">
      <c r="B18" s="1">
        <f t="shared" si="10"/>
        <v>3</v>
      </c>
      <c r="C18" s="7">
        <f t="shared" si="11"/>
        <v>2.1499999999999995</v>
      </c>
      <c r="D18" s="7">
        <f t="shared" si="0"/>
        <v>3.0834883446735759</v>
      </c>
      <c r="E18" s="7">
        <f t="shared" si="1"/>
        <v>2.7871558350328514E-2</v>
      </c>
      <c r="F18" s="7">
        <f t="shared" si="2"/>
        <v>2.1749999999999994</v>
      </c>
      <c r="G18" s="7">
        <f t="shared" si="3"/>
        <v>3.0974241238487403</v>
      </c>
      <c r="H18" s="7">
        <f t="shared" si="4"/>
        <v>2.7881904376840939E-2</v>
      </c>
      <c r="I18" s="7">
        <f t="shared" si="5"/>
        <v>2.1999999999999993</v>
      </c>
      <c r="J18" s="7">
        <f t="shared" si="6"/>
        <v>3.1113805950769295</v>
      </c>
      <c r="K18" s="7">
        <f t="shared" si="7"/>
        <v>2.7890576199163228E-2</v>
      </c>
      <c r="M18" s="7">
        <f t="shared" si="12"/>
        <v>2.1499999999999995</v>
      </c>
      <c r="N18" s="7">
        <f t="shared" si="8"/>
        <v>3.0834883454248443</v>
      </c>
      <c r="O18" s="8">
        <f t="shared" si="9"/>
        <v>2.4364236107890978E-10</v>
      </c>
    </row>
    <row r="19" spans="2:15" x14ac:dyDescent="0.25">
      <c r="B19" s="1">
        <f t="shared" si="10"/>
        <v>4</v>
      </c>
      <c r="C19" s="7">
        <f t="shared" si="11"/>
        <v>2.1999999999999993</v>
      </c>
      <c r="D19" s="7">
        <f t="shared" si="0"/>
        <v>3.1113699700163853</v>
      </c>
      <c r="E19" s="7">
        <f t="shared" si="1"/>
        <v>2.7890766687320902E-2</v>
      </c>
      <c r="F19" s="7">
        <f t="shared" si="2"/>
        <v>2.2249999999999992</v>
      </c>
      <c r="G19" s="7">
        <f t="shared" si="3"/>
        <v>3.1253153533600457</v>
      </c>
      <c r="H19" s="7">
        <f t="shared" si="4"/>
        <v>2.7898369095460587E-2</v>
      </c>
      <c r="I19" s="7">
        <f t="shared" si="5"/>
        <v>2.2499999999999991</v>
      </c>
      <c r="J19" s="7">
        <f t="shared" si="6"/>
        <v>3.1392759415199856</v>
      </c>
      <c r="K19" s="7">
        <f t="shared" si="7"/>
        <v>2.7904465638650112E-2</v>
      </c>
      <c r="M19" s="7">
        <f t="shared" si="12"/>
        <v>2.1999999999999993</v>
      </c>
      <c r="N19" s="7">
        <f t="shared" si="8"/>
        <v>3.1113699709024116</v>
      </c>
      <c r="O19" s="8">
        <f t="shared" si="9"/>
        <v>2.8477049392239637E-10</v>
      </c>
    </row>
    <row r="20" spans="2:15" x14ac:dyDescent="0.25">
      <c r="B20" s="1">
        <f t="shared" si="10"/>
        <v>5</v>
      </c>
      <c r="C20" s="7">
        <f t="shared" si="11"/>
        <v>2.2499999999999991</v>
      </c>
      <c r="D20" s="7">
        <f t="shared" si="0"/>
        <v>3.139268088134354</v>
      </c>
      <c r="E20" s="7">
        <f t="shared" si="1"/>
        <v>2.7904605253870896E-2</v>
      </c>
      <c r="F20" s="7">
        <f t="shared" si="2"/>
        <v>2.274999999999999</v>
      </c>
      <c r="G20" s="7">
        <f t="shared" si="3"/>
        <v>3.1532203907612892</v>
      </c>
      <c r="H20" s="7">
        <f t="shared" si="4"/>
        <v>2.7909646435468241E-2</v>
      </c>
      <c r="I20" s="7">
        <f t="shared" si="5"/>
        <v>2.2999999999999989</v>
      </c>
      <c r="J20" s="7">
        <f t="shared" si="6"/>
        <v>3.1671827757514195</v>
      </c>
      <c r="K20" s="7">
        <f t="shared" si="7"/>
        <v>2.7913338198552441E-2</v>
      </c>
      <c r="M20" s="7">
        <f t="shared" si="12"/>
        <v>2.2499999999999991</v>
      </c>
      <c r="N20" s="7">
        <f t="shared" si="8"/>
        <v>3.1392680891097271</v>
      </c>
      <c r="O20" s="8">
        <f t="shared" si="9"/>
        <v>3.1070080283737231E-10</v>
      </c>
    </row>
    <row r="21" spans="2:15" x14ac:dyDescent="0.25">
      <c r="B21" s="1">
        <f t="shared" si="10"/>
        <v>6</v>
      </c>
      <c r="C21" s="7">
        <f t="shared" si="11"/>
        <v>2.2999999999999989</v>
      </c>
      <c r="D21" s="7">
        <f t="shared" si="0"/>
        <v>3.1671775096667365</v>
      </c>
      <c r="E21" s="7">
        <f t="shared" si="1"/>
        <v>2.7913431021972974E-2</v>
      </c>
      <c r="F21" s="7">
        <f t="shared" si="2"/>
        <v>2.3249999999999988</v>
      </c>
      <c r="G21" s="7">
        <f t="shared" si="3"/>
        <v>3.1811342251777228</v>
      </c>
      <c r="H21" s="7">
        <f t="shared" si="4"/>
        <v>2.7916081901911041E-2</v>
      </c>
      <c r="I21" s="7">
        <f t="shared" si="5"/>
        <v>2.3499999999999988</v>
      </c>
      <c r="J21" s="7">
        <f t="shared" si="6"/>
        <v>3.1950962424485856</v>
      </c>
      <c r="K21" s="7">
        <f t="shared" si="7"/>
        <v>2.7917528685664592E-2</v>
      </c>
      <c r="L21" s="17"/>
      <c r="M21" s="7">
        <f t="shared" si="12"/>
        <v>2.2999999999999989</v>
      </c>
      <c r="N21" s="7">
        <f t="shared" si="8"/>
        <v>3.1671775106922064</v>
      </c>
      <c r="O21" s="8">
        <f t="shared" si="9"/>
        <v>3.2378037786987781E-10</v>
      </c>
    </row>
    <row r="22" spans="2:15" x14ac:dyDescent="0.25">
      <c r="B22" s="1">
        <f t="shared" si="10"/>
        <v>7</v>
      </c>
      <c r="C22" s="7">
        <f t="shared" si="11"/>
        <v>2.3499999999999988</v>
      </c>
      <c r="D22" s="7">
        <f t="shared" si="0"/>
        <v>3.1950933908859502</v>
      </c>
      <c r="E22" s="7">
        <f t="shared" si="1"/>
        <v>2.7917578517458193E-2</v>
      </c>
      <c r="F22" s="7">
        <f t="shared" si="2"/>
        <v>2.3749999999999987</v>
      </c>
      <c r="G22" s="7">
        <f t="shared" si="3"/>
        <v>3.2090521801446794</v>
      </c>
      <c r="H22" s="7">
        <f t="shared" si="4"/>
        <v>2.7917999247080594E-2</v>
      </c>
      <c r="I22" s="7">
        <f t="shared" si="5"/>
        <v>2.3999999999999986</v>
      </c>
      <c r="J22" s="7">
        <f t="shared" si="6"/>
        <v>3.2230118108626531</v>
      </c>
      <c r="K22" s="7">
        <f t="shared" si="7"/>
        <v>2.791735080588291E-2</v>
      </c>
      <c r="L22" s="17"/>
      <c r="M22" s="7">
        <f t="shared" si="12"/>
        <v>2.3499999999999988</v>
      </c>
      <c r="N22" s="7">
        <f t="shared" si="8"/>
        <v>3.1950933919277005</v>
      </c>
      <c r="O22" s="8">
        <f t="shared" si="9"/>
        <v>3.2604688309204139E-10</v>
      </c>
    </row>
    <row r="23" spans="2:15" x14ac:dyDescent="0.25">
      <c r="B23" s="1">
        <f t="shared" si="10"/>
        <v>8</v>
      </c>
      <c r="C23" s="7">
        <f t="shared" si="11"/>
        <v>2.3999999999999986</v>
      </c>
      <c r="D23" s="7">
        <f t="shared" si="0"/>
        <v>3.223011211937894</v>
      </c>
      <c r="E23" s="7">
        <f t="shared" si="1"/>
        <v>2.7917361181518024E-2</v>
      </c>
      <c r="F23" s="7">
        <f t="shared" si="2"/>
        <v>2.4249999999999985</v>
      </c>
      <c r="G23" s="7">
        <f t="shared" si="3"/>
        <v>3.236969892528653</v>
      </c>
      <c r="H23" s="7">
        <f t="shared" si="4"/>
        <v>2.7915701797250298E-2</v>
      </c>
      <c r="I23" s="7">
        <f t="shared" si="5"/>
        <v>2.4499999999999984</v>
      </c>
      <c r="J23" s="7">
        <f t="shared" si="6"/>
        <v>3.2509252543508764</v>
      </c>
      <c r="K23" s="7">
        <f t="shared" si="7"/>
        <v>2.7913098456905056E-2</v>
      </c>
      <c r="L23" s="17"/>
      <c r="M23" s="7">
        <f t="shared" si="12"/>
        <v>2.3999999999999986</v>
      </c>
      <c r="N23" s="7">
        <f t="shared" si="8"/>
        <v>3.2230112129668984</v>
      </c>
      <c r="O23" s="8">
        <f t="shared" si="9"/>
        <v>3.1926802893957745E-10</v>
      </c>
    </row>
    <row r="24" spans="2:15" x14ac:dyDescent="0.25">
      <c r="B24" s="1">
        <f t="shared" si="10"/>
        <v>9</v>
      </c>
      <c r="C24" s="7">
        <f t="shared" si="11"/>
        <v>2.4499999999999984</v>
      </c>
      <c r="D24" s="7">
        <f t="shared" si="0"/>
        <v>3.2509267564091315</v>
      </c>
      <c r="E24" s="7">
        <f t="shared" si="1"/>
        <v>2.791307266297402E-2</v>
      </c>
      <c r="F24" s="7">
        <f t="shared" si="2"/>
        <v>2.4749999999999983</v>
      </c>
      <c r="G24" s="7">
        <f t="shared" si="3"/>
        <v>3.2648832927406186</v>
      </c>
      <c r="H24" s="7">
        <f t="shared" si="4"/>
        <v>2.7909473710472438E-2</v>
      </c>
      <c r="I24" s="7">
        <f t="shared" si="5"/>
        <v>2.4999999999999982</v>
      </c>
      <c r="J24" s="7">
        <f t="shared" si="6"/>
        <v>3.2788326311671021</v>
      </c>
      <c r="K24" s="7">
        <f t="shared" si="7"/>
        <v>2.7905046952607038E-2</v>
      </c>
      <c r="L24" s="17"/>
      <c r="M24" s="7">
        <f t="shared" si="12"/>
        <v>2.4499999999999984</v>
      </c>
      <c r="N24" s="7">
        <f t="shared" si="8"/>
        <v>3.2509267574005842</v>
      </c>
      <c r="O24" s="8">
        <f t="shared" si="9"/>
        <v>3.0497540292514763E-10</v>
      </c>
    </row>
    <row r="25" spans="2:15" x14ac:dyDescent="0.25">
      <c r="B25" s="1">
        <f t="shared" si="10"/>
        <v>10</v>
      </c>
      <c r="C25" s="7">
        <f t="shared" si="11"/>
        <v>2.4999999999999982</v>
      </c>
      <c r="D25" s="7">
        <f t="shared" si="0"/>
        <v>3.2788360921520434</v>
      </c>
      <c r="E25" s="7">
        <f t="shared" si="1"/>
        <v>2.7904988042131731E-2</v>
      </c>
      <c r="F25" s="7">
        <f t="shared" si="2"/>
        <v>2.5249999999999981</v>
      </c>
      <c r="G25" s="7">
        <f t="shared" si="3"/>
        <v>3.2927885861731094</v>
      </c>
      <c r="H25" s="7">
        <f t="shared" si="4"/>
        <v>2.7899581166583629E-2</v>
      </c>
      <c r="I25" s="7">
        <f t="shared" si="5"/>
        <v>2.549999999999998</v>
      </c>
      <c r="J25" s="7">
        <f t="shared" si="6"/>
        <v>3.3067302664430791</v>
      </c>
      <c r="K25" s="7">
        <f t="shared" si="7"/>
        <v>2.7893454180479879E-2</v>
      </c>
      <c r="L25" s="17"/>
      <c r="M25" s="7">
        <f t="shared" si="12"/>
        <v>2.4999999999999982</v>
      </c>
      <c r="N25" s="7">
        <f t="shared" si="8"/>
        <v>3.2788360930848541</v>
      </c>
      <c r="O25" s="8">
        <f t="shared" si="9"/>
        <v>2.8449446421704543E-10</v>
      </c>
    </row>
    <row r="26" spans="2:15" x14ac:dyDescent="0.25">
      <c r="B26" s="1">
        <f t="shared" si="10"/>
        <v>11</v>
      </c>
      <c r="C26" s="7">
        <f t="shared" si="11"/>
        <v>2.549999999999998</v>
      </c>
      <c r="D26" s="7">
        <f t="shared" si="0"/>
        <v>3.306735553300201</v>
      </c>
      <c r="E26" s="7">
        <f t="shared" si="1"/>
        <v>2.7893364987626915E-2</v>
      </c>
      <c r="F26" s="7">
        <f t="shared" si="2"/>
        <v>2.574999999999998</v>
      </c>
      <c r="G26" s="7">
        <f t="shared" si="3"/>
        <v>3.3206822357940142</v>
      </c>
      <c r="H26" s="7">
        <f t="shared" si="4"/>
        <v>2.788627349106463E-2</v>
      </c>
      <c r="I26" s="7">
        <f t="shared" si="5"/>
        <v>2.5999999999999979</v>
      </c>
      <c r="J26" s="7">
        <f t="shared" si="6"/>
        <v>3.3346147352947031</v>
      </c>
      <c r="K26" s="7">
        <f t="shared" si="7"/>
        <v>2.7878561693947874E-2</v>
      </c>
      <c r="L26" s="17"/>
      <c r="M26" s="7">
        <f t="shared" si="12"/>
        <v>2.549999999999998</v>
      </c>
      <c r="N26" s="7">
        <f t="shared" si="8"/>
        <v>3.3067355541565484</v>
      </c>
      <c r="O26" s="8">
        <f t="shared" si="9"/>
        <v>2.5897064442582298E-10</v>
      </c>
    </row>
    <row r="27" spans="2:15" x14ac:dyDescent="0.25">
      <c r="B27" s="1">
        <f t="shared" si="10"/>
        <v>12</v>
      </c>
      <c r="C27" s="7">
        <f t="shared" si="11"/>
        <v>2.5999999999999979</v>
      </c>
      <c r="D27" s="7">
        <f t="shared" si="0"/>
        <v>3.3346217234078397</v>
      </c>
      <c r="E27" s="7">
        <f t="shared" si="1"/>
        <v>2.7878444848107337E-2</v>
      </c>
      <c r="F27" s="7">
        <f t="shared" si="2"/>
        <v>2.6249999999999978</v>
      </c>
      <c r="G27" s="7">
        <f t="shared" si="3"/>
        <v>3.3485609458318932</v>
      </c>
      <c r="H27" s="7">
        <f t="shared" si="4"/>
        <v>2.7869784214777055E-2</v>
      </c>
      <c r="I27" s="7">
        <f t="shared" si="5"/>
        <v>2.6499999999999977</v>
      </c>
      <c r="J27" s="7">
        <f t="shared" si="6"/>
        <v>3.3624828469892862</v>
      </c>
      <c r="K27" s="7">
        <f t="shared" si="7"/>
        <v>2.78605957417178E-2</v>
      </c>
      <c r="L27" s="17"/>
      <c r="M27" s="7">
        <f t="shared" si="12"/>
        <v>2.5999999999999979</v>
      </c>
      <c r="N27" s="7">
        <f t="shared" si="8"/>
        <v>3.334621724172774</v>
      </c>
      <c r="O27" s="8">
        <f t="shared" si="9"/>
        <v>2.2939163760263833E-10</v>
      </c>
    </row>
    <row r="28" spans="2:15" x14ac:dyDescent="0.25">
      <c r="B28" s="1">
        <f t="shared" si="10"/>
        <v>13</v>
      </c>
      <c r="C28" s="7">
        <f t="shared" si="11"/>
        <v>2.6499999999999977</v>
      </c>
      <c r="D28" s="7">
        <f t="shared" si="0"/>
        <v>3.3624914196493285</v>
      </c>
      <c r="E28" s="7">
        <f t="shared" si="1"/>
        <v>2.7860453680917274E-2</v>
      </c>
      <c r="F28" s="7">
        <f t="shared" si="2"/>
        <v>2.6749999999999976</v>
      </c>
      <c r="G28" s="7">
        <f t="shared" si="3"/>
        <v>3.3764216464897872</v>
      </c>
      <c r="H28" s="7">
        <f t="shared" si="4"/>
        <v>2.785033207187378E-2</v>
      </c>
      <c r="I28" s="7">
        <f t="shared" si="5"/>
        <v>2.6999999999999975</v>
      </c>
      <c r="J28" s="7">
        <f t="shared" si="6"/>
        <v>3.3903316301121587</v>
      </c>
      <c r="K28" s="7">
        <f t="shared" si="7"/>
        <v>2.7839768236543841E-2</v>
      </c>
      <c r="L28" s="17"/>
      <c r="M28" s="7">
        <f t="shared" si="12"/>
        <v>2.6499999999999977</v>
      </c>
      <c r="N28" s="7">
        <f t="shared" si="8"/>
        <v>3.3624914203104219</v>
      </c>
      <c r="O28" s="8">
        <f t="shared" si="9"/>
        <v>1.9660820493105206E-10</v>
      </c>
    </row>
    <row r="29" spans="2:15" x14ac:dyDescent="0.25">
      <c r="B29" s="1">
        <f t="shared" si="10"/>
        <v>14</v>
      </c>
      <c r="C29" s="7">
        <f t="shared" si="11"/>
        <v>2.6999999999999975</v>
      </c>
      <c r="D29" s="7">
        <f t="shared" si="0"/>
        <v>3.3903416780168212</v>
      </c>
      <c r="E29" s="7">
        <f t="shared" si="1"/>
        <v>2.7839603220183182E-2</v>
      </c>
      <c r="F29" s="7">
        <f t="shared" si="2"/>
        <v>2.7249999999999974</v>
      </c>
      <c r="G29" s="7">
        <f t="shared" si="3"/>
        <v>3.4042614796269128</v>
      </c>
      <c r="H29" s="7">
        <f t="shared" si="4"/>
        <v>2.7828121938371104E-2</v>
      </c>
      <c r="I29" s="7">
        <f t="shared" si="5"/>
        <v>2.7499999999999973</v>
      </c>
      <c r="J29" s="7">
        <f t="shared" si="6"/>
        <v>3.4181583186733802</v>
      </c>
      <c r="K29" s="7">
        <f t="shared" si="7"/>
        <v>2.7816277665951395E-2</v>
      </c>
      <c r="L29" s="17"/>
      <c r="M29" s="7">
        <f t="shared" si="12"/>
        <v>2.6999999999999975</v>
      </c>
      <c r="N29" s="7">
        <f t="shared" si="8"/>
        <v>3.3903416785638578</v>
      </c>
      <c r="O29" s="8">
        <f t="shared" si="9"/>
        <v>1.6135147724744907E-10</v>
      </c>
    </row>
    <row r="30" spans="2:15" x14ac:dyDescent="0.25">
      <c r="B30" s="1">
        <f t="shared" si="10"/>
        <v>15</v>
      </c>
      <c r="C30" s="7">
        <f t="shared" si="11"/>
        <v>2.7499999999999973</v>
      </c>
      <c r="D30" s="7">
        <f t="shared" si="0"/>
        <v>3.4181697394567578</v>
      </c>
      <c r="E30" s="7">
        <f t="shared" si="1"/>
        <v>2.7816091786855221E-2</v>
      </c>
      <c r="F30" s="7">
        <f t="shared" si="2"/>
        <v>2.7749999999999972</v>
      </c>
      <c r="G30" s="7">
        <f t="shared" si="3"/>
        <v>3.4320777853501854</v>
      </c>
      <c r="H30" s="7">
        <f t="shared" si="4"/>
        <v>2.7803345713993479E-2</v>
      </c>
      <c r="I30" s="7">
        <f t="shared" si="5"/>
        <v>2.7999999999999972</v>
      </c>
      <c r="J30" s="7">
        <f t="shared" si="6"/>
        <v>3.4459603390978897</v>
      </c>
      <c r="K30" s="7">
        <f t="shared" si="7"/>
        <v>2.7790309947559773E-2</v>
      </c>
      <c r="L30" s="17"/>
      <c r="M30" s="7">
        <f t="shared" si="12"/>
        <v>2.7499999999999973</v>
      </c>
      <c r="N30" s="7">
        <f t="shared" si="8"/>
        <v>3.4181697398814586</v>
      </c>
      <c r="O30" s="8">
        <f t="shared" si="9"/>
        <v>1.2424798981806775E-10</v>
      </c>
    </row>
    <row r="31" spans="2:15" x14ac:dyDescent="0.25">
      <c r="B31" s="1">
        <f t="shared" si="10"/>
        <v>16</v>
      </c>
      <c r="C31" s="7">
        <f t="shared" si="11"/>
        <v>2.7999999999999972</v>
      </c>
      <c r="D31" s="7">
        <f t="shared" si="0"/>
        <v>3.4459730368884891</v>
      </c>
      <c r="E31" s="7">
        <f t="shared" si="1"/>
        <v>2.779010514335354E-2</v>
      </c>
      <c r="F31" s="7">
        <f t="shared" si="2"/>
        <v>2.8249999999999971</v>
      </c>
      <c r="G31" s="7">
        <f t="shared" si="3"/>
        <v>3.4598680894601657</v>
      </c>
      <c r="H31" s="7">
        <f t="shared" si="4"/>
        <v>2.7776183149969519E-2</v>
      </c>
      <c r="I31" s="7">
        <f t="shared" si="5"/>
        <v>2.849999999999997</v>
      </c>
      <c r="J31" s="7">
        <f t="shared" si="6"/>
        <v>3.4737352980450744</v>
      </c>
      <c r="K31" s="7">
        <f t="shared" si="7"/>
        <v>2.7762039231690364E-2</v>
      </c>
      <c r="L31" s="17"/>
      <c r="M31" s="7">
        <f t="shared" si="12"/>
        <v>2.7999999999999972</v>
      </c>
      <c r="N31" s="7">
        <f t="shared" si="8"/>
        <v>3.4459730371842721</v>
      </c>
      <c r="O31" s="8">
        <f t="shared" si="9"/>
        <v>8.5834378416106638E-11</v>
      </c>
    </row>
    <row r="32" spans="2:15" x14ac:dyDescent="0.25">
      <c r="B32" s="1">
        <f t="shared" si="10"/>
        <v>17</v>
      </c>
      <c r="C32" s="7">
        <f t="shared" si="11"/>
        <v>2.849999999999997</v>
      </c>
      <c r="D32" s="7">
        <f t="shared" si="0"/>
        <v>3.4737491830509759</v>
      </c>
      <c r="E32" s="7">
        <f t="shared" si="1"/>
        <v>2.7761817295512553E-2</v>
      </c>
      <c r="F32" s="7">
        <f t="shared" si="2"/>
        <v>2.8749999999999969</v>
      </c>
      <c r="G32" s="7">
        <f t="shared" si="3"/>
        <v>3.4876300916987324</v>
      </c>
      <c r="H32" s="7">
        <f t="shared" si="4"/>
        <v>2.7746802625480644E-2</v>
      </c>
      <c r="I32" s="7">
        <f t="shared" si="5"/>
        <v>2.8999999999999968</v>
      </c>
      <c r="J32" s="7">
        <f t="shared" si="6"/>
        <v>3.5014809710064245</v>
      </c>
      <c r="K32" s="7">
        <f t="shared" si="7"/>
        <v>2.7731628653953178E-2</v>
      </c>
      <c r="L32" s="17"/>
      <c r="M32" s="7">
        <f t="shared" si="12"/>
        <v>2.849999999999997</v>
      </c>
      <c r="N32" s="7">
        <f t="shared" si="8"/>
        <v>3.4737491832127367</v>
      </c>
      <c r="O32" s="8">
        <f t="shared" si="9"/>
        <v>4.6566639795769164E-11</v>
      </c>
    </row>
    <row r="33" spans="2:15" x14ac:dyDescent="0.25">
      <c r="B33" s="1">
        <f t="shared" si="10"/>
        <v>18</v>
      </c>
      <c r="C33" s="7">
        <f t="shared" si="11"/>
        <v>2.8999999999999968</v>
      </c>
      <c r="D33" s="7">
        <f t="shared" si="0"/>
        <v>3.5014959591262071</v>
      </c>
      <c r="E33" s="7">
        <f t="shared" si="1"/>
        <v>2.773139124452172E-2</v>
      </c>
      <c r="F33" s="7">
        <f t="shared" si="2"/>
        <v>2.9249999999999967</v>
      </c>
      <c r="G33" s="7">
        <f t="shared" si="3"/>
        <v>3.5153616547484678</v>
      </c>
      <c r="H33" s="7">
        <f t="shared" si="4"/>
        <v>2.7715361875451979E-2</v>
      </c>
      <c r="I33" s="7">
        <f t="shared" si="5"/>
        <v>2.9499999999999966</v>
      </c>
      <c r="J33" s="7">
        <f t="shared" si="6"/>
        <v>3.5291952916325893</v>
      </c>
      <c r="K33" s="7">
        <f t="shared" si="7"/>
        <v>2.7699231040479569E-2</v>
      </c>
      <c r="L33" s="17"/>
      <c r="M33" s="7">
        <f t="shared" si="12"/>
        <v>2.8999999999999968</v>
      </c>
      <c r="N33" s="7">
        <f t="shared" si="8"/>
        <v>3.5014959591501342</v>
      </c>
      <c r="O33" s="8">
        <f t="shared" si="9"/>
        <v>6.8333885906636854E-12</v>
      </c>
    </row>
    <row r="34" spans="2:15" x14ac:dyDescent="0.25">
      <c r="B34" s="1">
        <f t="shared" si="10"/>
        <v>19</v>
      </c>
      <c r="C34" s="7">
        <f t="shared" si="11"/>
        <v>2.9499999999999966</v>
      </c>
      <c r="D34" s="7">
        <f t="shared" si="0"/>
        <v>3.5292113040906754</v>
      </c>
      <c r="E34" s="7">
        <f t="shared" si="1"/>
        <v>2.7698979691534065E-2</v>
      </c>
      <c r="F34" s="7">
        <f t="shared" si="2"/>
        <v>2.9749999999999965</v>
      </c>
      <c r="G34" s="7">
        <f t="shared" si="3"/>
        <v>3.5430607939364425</v>
      </c>
      <c r="H34" s="7">
        <f t="shared" si="4"/>
        <v>2.7682008672334637E-2</v>
      </c>
      <c r="I34" s="7">
        <f t="shared" si="5"/>
        <v>2.9999999999999964</v>
      </c>
      <c r="J34" s="7">
        <f t="shared" si="6"/>
        <v>3.5568763417438105</v>
      </c>
      <c r="K34" s="7">
        <f t="shared" si="7"/>
        <v>2.7664989568418615E-2</v>
      </c>
      <c r="L34" s="17"/>
      <c r="M34" s="7">
        <f t="shared" si="12"/>
        <v>2.9499999999999966</v>
      </c>
      <c r="N34" s="7">
        <f t="shared" si="8"/>
        <v>3.5292113039740807</v>
      </c>
      <c r="O34" s="8">
        <f t="shared" si="9"/>
        <v>3.3037051008088502E-11</v>
      </c>
    </row>
    <row r="35" spans="2:15" x14ac:dyDescent="0.25">
      <c r="B35" s="1">
        <f t="shared" si="10"/>
        <v>20</v>
      </c>
      <c r="C35" s="7">
        <f t="shared" si="11"/>
        <v>2.9999999999999964</v>
      </c>
      <c r="D35" s="7">
        <f t="shared" si="0"/>
        <v>3.5568933047488906</v>
      </c>
      <c r="E35" s="7">
        <f t="shared" si="1"/>
        <v>2.7664725697563137E-2</v>
      </c>
      <c r="F35" s="7">
        <f t="shared" si="2"/>
        <v>3.0249999999999964</v>
      </c>
      <c r="G35" s="7">
        <f t="shared" si="3"/>
        <v>3.5707256675976722</v>
      </c>
      <c r="H35" s="7">
        <f t="shared" si="4"/>
        <v>2.7646881464467882E-2</v>
      </c>
      <c r="I35" s="7">
        <f t="shared" si="5"/>
        <v>3.0499999999999963</v>
      </c>
      <c r="J35" s="7">
        <f t="shared" si="6"/>
        <v>3.5845223419802634</v>
      </c>
      <c r="K35" s="7">
        <f t="shared" si="7"/>
        <v>2.7629038384246192E-2</v>
      </c>
      <c r="L35" s="17"/>
      <c r="M35" s="7">
        <f t="shared" si="12"/>
        <v>2.9999999999999964</v>
      </c>
      <c r="N35" s="7">
        <f t="shared" si="8"/>
        <v>3.5568933044900608</v>
      </c>
      <c r="O35" s="8">
        <f t="shared" si="9"/>
        <v>7.2768515748787427E-11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7E98-5A5F-4B7C-9DE6-7FEE8EEE5154}">
  <dimension ref="B2:R48"/>
  <sheetViews>
    <sheetView tabSelected="1" topLeftCell="D20" zoomScaleNormal="100" workbookViewId="0">
      <selection activeCell="B12" sqref="B12:R35"/>
    </sheetView>
  </sheetViews>
  <sheetFormatPr baseColWidth="10" defaultRowHeight="15" x14ac:dyDescent="0.25"/>
  <cols>
    <col min="9" max="9" width="11.85546875" bestFit="1" customWidth="1"/>
  </cols>
  <sheetData>
    <row r="2" spans="2:18" x14ac:dyDescent="0.25">
      <c r="B2" s="14" t="s">
        <v>36</v>
      </c>
      <c r="C2" s="15"/>
      <c r="D2" s="15"/>
      <c r="E2" s="15"/>
      <c r="F2" s="15"/>
      <c r="G2" s="16"/>
    </row>
    <row r="3" spans="2:18" x14ac:dyDescent="0.25">
      <c r="B3" s="2"/>
      <c r="C3" s="1"/>
      <c r="D3" s="1"/>
      <c r="E3" s="1"/>
      <c r="F3" s="1"/>
      <c r="G3" s="3"/>
    </row>
    <row r="4" spans="2:18" x14ac:dyDescent="0.25">
      <c r="B4" s="2" t="s">
        <v>0</v>
      </c>
      <c r="C4" s="1"/>
      <c r="D4" s="1"/>
      <c r="E4" s="1"/>
      <c r="F4" s="1"/>
      <c r="G4" s="3"/>
    </row>
    <row r="5" spans="2:18" x14ac:dyDescent="0.25">
      <c r="B5" s="2" t="s">
        <v>1</v>
      </c>
      <c r="C5" s="1"/>
      <c r="D5" s="1">
        <v>2</v>
      </c>
      <c r="E5" s="1" t="s">
        <v>39</v>
      </c>
      <c r="F5" s="1"/>
      <c r="G5" s="3"/>
    </row>
    <row r="6" spans="2:18" x14ac:dyDescent="0.25">
      <c r="B6" s="2"/>
      <c r="C6" s="1"/>
      <c r="D6" s="1" t="s">
        <v>4</v>
      </c>
      <c r="E6" s="1" t="s">
        <v>37</v>
      </c>
      <c r="F6" s="1"/>
      <c r="G6" s="3"/>
      <c r="H6" s="10"/>
    </row>
    <row r="7" spans="2:18" x14ac:dyDescent="0.25">
      <c r="B7" s="2" t="s">
        <v>5</v>
      </c>
      <c r="C7" s="1"/>
      <c r="D7" s="1" t="s">
        <v>38</v>
      </c>
      <c r="E7" s="1"/>
      <c r="F7" s="1" t="s">
        <v>7</v>
      </c>
      <c r="G7" s="3">
        <v>2</v>
      </c>
    </row>
    <row r="8" spans="2:18" x14ac:dyDescent="0.25">
      <c r="B8" s="2"/>
      <c r="C8" s="1"/>
      <c r="D8" s="1"/>
      <c r="E8" s="1"/>
      <c r="F8" s="1" t="s">
        <v>8</v>
      </c>
      <c r="G8" s="3">
        <v>3</v>
      </c>
    </row>
    <row r="9" spans="2:18" x14ac:dyDescent="0.25">
      <c r="B9" s="4" t="s">
        <v>9</v>
      </c>
      <c r="C9" s="5">
        <v>0.05</v>
      </c>
      <c r="D9" s="5"/>
      <c r="E9" s="5"/>
      <c r="F9" s="5"/>
      <c r="G9" s="6"/>
    </row>
    <row r="12" spans="2:18" x14ac:dyDescent="0.25">
      <c r="B12" t="s">
        <v>16</v>
      </c>
      <c r="P12" t="s">
        <v>18</v>
      </c>
    </row>
    <row r="13" spans="2:18" x14ac:dyDescent="0.25">
      <c r="B13" t="s">
        <v>17</v>
      </c>
    </row>
    <row r="14" spans="2:18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21</v>
      </c>
      <c r="J14" s="11" t="s">
        <v>28</v>
      </c>
      <c r="K14" s="11" t="s">
        <v>24</v>
      </c>
      <c r="L14" s="11" t="s">
        <v>19</v>
      </c>
      <c r="M14" s="11" t="s">
        <v>29</v>
      </c>
      <c r="N14" s="11" t="s">
        <v>27</v>
      </c>
      <c r="P14" s="11" t="s">
        <v>7</v>
      </c>
      <c r="Q14" s="11" t="s">
        <v>8</v>
      </c>
      <c r="R14" s="11" t="s">
        <v>13</v>
      </c>
    </row>
    <row r="15" spans="2:18" x14ac:dyDescent="0.25">
      <c r="B15" s="1">
        <v>0</v>
      </c>
      <c r="C15" s="7">
        <f>$G$7</f>
        <v>2</v>
      </c>
      <c r="D15" s="7">
        <f>$G$8</f>
        <v>3</v>
      </c>
      <c r="E15" s="7">
        <f>$C$9*((1+2*C15)/D15^2)</f>
        <v>2.777777777777778E-2</v>
      </c>
      <c r="F15" s="7">
        <f>C15+0.5*$C$9</f>
        <v>2.0249999999999999</v>
      </c>
      <c r="G15" s="7">
        <f>D15+0.5*E15</f>
        <v>3.0138888888888888</v>
      </c>
      <c r="H15" s="7">
        <f>$C$9*((1+2*F15)/G15^2)</f>
        <v>2.7797574805156197E-2</v>
      </c>
      <c r="I15" s="7">
        <f>C15+0.5*$C$9</f>
        <v>2.0249999999999999</v>
      </c>
      <c r="J15" s="7">
        <f>D15+0.5*H15</f>
        <v>3.013898787402578</v>
      </c>
      <c r="K15" s="7">
        <f>$C$9*((1+2*I15)/J15^2)</f>
        <v>2.7797392214935157E-2</v>
      </c>
      <c r="L15" s="7">
        <f>C15+$C$9</f>
        <v>2.0499999999999998</v>
      </c>
      <c r="M15" s="7">
        <f>D15+K15</f>
        <v>3.0277973922149353</v>
      </c>
      <c r="N15" s="7">
        <f>$C$9*((1+2*L15)/M15^2)</f>
        <v>2.781548002989381E-2</v>
      </c>
      <c r="P15" s="7">
        <f>$G$7</f>
        <v>2</v>
      </c>
      <c r="Q15" s="7">
        <f>(3*(3+P15+P15^2))^(1/3)</f>
        <v>2.9999999999999996</v>
      </c>
      <c r="R15" s="8">
        <f>ABS((Q15-D15)/Q15)</f>
        <v>1.4802973661668756E-16</v>
      </c>
    </row>
    <row r="16" spans="2:18" x14ac:dyDescent="0.25">
      <c r="B16" s="1">
        <f>1+B15</f>
        <v>1</v>
      </c>
      <c r="C16" s="7">
        <f>C15+$C$9</f>
        <v>2.0499999999999998</v>
      </c>
      <c r="D16" s="7">
        <f>D15+(1/6)*(E15+2*H15+2*K15+N15)</f>
        <v>3.0277971986413093</v>
      </c>
      <c r="E16" s="7">
        <f t="shared" ref="E16:E35" si="0">$C$9*((1+2*C16)/D16^2)</f>
        <v>2.7815483586501568E-2</v>
      </c>
      <c r="F16" s="7">
        <f t="shared" ref="F16:F35" si="1">C16+0.5*$C$9</f>
        <v>2.0749999999999997</v>
      </c>
      <c r="G16" s="7">
        <f t="shared" ref="G16:G35" si="2">D16+0.5*E16</f>
        <v>3.0417049404345602</v>
      </c>
      <c r="H16" s="7">
        <f t="shared" ref="H16:H35" si="3">$C$9*((1+2*F16)/G16^2)</f>
        <v>2.7831913567815288E-2</v>
      </c>
      <c r="I16" s="7">
        <f t="shared" ref="I16:I35" si="4">C16+0.5*$C$9</f>
        <v>2.0749999999999997</v>
      </c>
      <c r="J16" s="7">
        <f t="shared" ref="J16:J35" si="5">D16+0.5*H16</f>
        <v>3.0417131554252168</v>
      </c>
      <c r="K16" s="7">
        <f t="shared" ref="K16:K35" si="6">$C$9*((1+2*I16)/J16^2)</f>
        <v>2.7831763232402659E-2</v>
      </c>
      <c r="L16" s="7">
        <f t="shared" ref="L16:L35" si="7">C16+$C$9</f>
        <v>2.0999999999999996</v>
      </c>
      <c r="M16" s="7">
        <f t="shared" ref="M16:M35" si="8">D16+K16</f>
        <v>3.0556289618737118</v>
      </c>
      <c r="N16" s="7">
        <f t="shared" ref="N16:N35" si="9">$C$9*((1+2*L16)/M16^2)</f>
        <v>2.7846595901338325E-2</v>
      </c>
      <c r="P16" s="7">
        <f>P15+$C$9</f>
        <v>2.0499999999999998</v>
      </c>
      <c r="Q16" s="7">
        <f t="shared" ref="Q16:Q35" si="10">(3*(3+P16+P16^2))^(1/3)</f>
        <v>3.027797198639719</v>
      </c>
      <c r="R16" s="8">
        <f t="shared" ref="R16:R35" si="11">ABS((Q16-D16)/Q16)</f>
        <v>5.2522786571951776E-13</v>
      </c>
    </row>
    <row r="17" spans="2:18" x14ac:dyDescent="0.25">
      <c r="B17" s="1">
        <f t="shared" ref="B17:B35" si="12">1+B16</f>
        <v>2</v>
      </c>
      <c r="C17" s="7">
        <f t="shared" ref="C17:C35" si="13">C16+$C$9</f>
        <v>2.0999999999999996</v>
      </c>
      <c r="D17" s="7">
        <f t="shared" ref="D17:D35" si="14">D16+(1/6)*(E16+2*H16+2*K16+N16)</f>
        <v>3.0556287708226884</v>
      </c>
      <c r="E17" s="7">
        <f t="shared" si="0"/>
        <v>2.7846599383515774E-2</v>
      </c>
      <c r="F17" s="7">
        <f t="shared" si="1"/>
        <v>2.1249999999999996</v>
      </c>
      <c r="G17" s="7">
        <f t="shared" si="2"/>
        <v>3.0695520705144461</v>
      </c>
      <c r="H17" s="7">
        <f t="shared" si="3"/>
        <v>2.7859883615428245E-2</v>
      </c>
      <c r="I17" s="7">
        <f t="shared" si="4"/>
        <v>2.1249999999999996</v>
      </c>
      <c r="J17" s="7">
        <f t="shared" si="5"/>
        <v>3.0695587126304025</v>
      </c>
      <c r="K17" s="7">
        <f t="shared" si="6"/>
        <v>2.7859763045408492E-2</v>
      </c>
      <c r="L17" s="7">
        <f t="shared" si="7"/>
        <v>2.1499999999999995</v>
      </c>
      <c r="M17" s="7">
        <f t="shared" si="8"/>
        <v>3.0834885338680968</v>
      </c>
      <c r="N17" s="7">
        <f t="shared" si="9"/>
        <v>2.7871554930081668E-2</v>
      </c>
      <c r="P17" s="7">
        <f t="shared" ref="P17:P35" si="15">P16+$C$9</f>
        <v>2.0999999999999996</v>
      </c>
      <c r="Q17" s="7">
        <f t="shared" si="10"/>
        <v>3.0556287708198759</v>
      </c>
      <c r="R17" s="8">
        <f t="shared" si="11"/>
        <v>9.2040531652208135E-13</v>
      </c>
    </row>
    <row r="18" spans="2:18" x14ac:dyDescent="0.25">
      <c r="B18" s="1">
        <f t="shared" si="12"/>
        <v>3</v>
      </c>
      <c r="C18" s="7">
        <f t="shared" si="13"/>
        <v>2.1499999999999995</v>
      </c>
      <c r="D18" s="7">
        <f t="shared" si="14"/>
        <v>3.0834883454285666</v>
      </c>
      <c r="E18" s="7">
        <f t="shared" si="0"/>
        <v>2.7871558336679838E-2</v>
      </c>
      <c r="F18" s="7">
        <f t="shared" si="1"/>
        <v>2.1749999999999994</v>
      </c>
      <c r="G18" s="7">
        <f t="shared" si="2"/>
        <v>3.0974241245969067</v>
      </c>
      <c r="H18" s="7">
        <f t="shared" si="3"/>
        <v>2.7881904363371485E-2</v>
      </c>
      <c r="I18" s="7">
        <f t="shared" si="4"/>
        <v>2.1749999999999994</v>
      </c>
      <c r="J18" s="7">
        <f t="shared" si="5"/>
        <v>3.0974292976102524</v>
      </c>
      <c r="K18" s="7">
        <f t="shared" si="6"/>
        <v>2.7881811232372152E-2</v>
      </c>
      <c r="L18" s="7">
        <f t="shared" si="7"/>
        <v>2.1999999999999993</v>
      </c>
      <c r="M18" s="7">
        <f t="shared" si="8"/>
        <v>3.1113701566609389</v>
      </c>
      <c r="N18" s="7">
        <f t="shared" si="9"/>
        <v>2.7890763341104102E-2</v>
      </c>
      <c r="P18" s="7">
        <f t="shared" si="15"/>
        <v>2.1499999999999995</v>
      </c>
      <c r="Q18" s="7">
        <f t="shared" si="10"/>
        <v>3.0834883454248443</v>
      </c>
      <c r="R18" s="8">
        <f t="shared" si="11"/>
        <v>1.2071898252789916E-12</v>
      </c>
    </row>
    <row r="19" spans="2:18" x14ac:dyDescent="0.25">
      <c r="B19" s="1">
        <f t="shared" si="12"/>
        <v>4</v>
      </c>
      <c r="C19" s="7">
        <f t="shared" si="13"/>
        <v>2.1999999999999993</v>
      </c>
      <c r="D19" s="7">
        <f t="shared" si="14"/>
        <v>3.1113699709067784</v>
      </c>
      <c r="E19" s="7">
        <f t="shared" si="0"/>
        <v>2.7890766671357675E-2</v>
      </c>
      <c r="F19" s="7">
        <f t="shared" si="1"/>
        <v>2.2249999999999992</v>
      </c>
      <c r="G19" s="7">
        <f t="shared" si="2"/>
        <v>3.1253153542424572</v>
      </c>
      <c r="H19" s="7">
        <f t="shared" si="3"/>
        <v>2.7898369079706765E-2</v>
      </c>
      <c r="I19" s="7">
        <f t="shared" si="4"/>
        <v>2.2249999999999992</v>
      </c>
      <c r="J19" s="7">
        <f t="shared" si="5"/>
        <v>3.1253191554466317</v>
      </c>
      <c r="K19" s="7">
        <f t="shared" si="6"/>
        <v>2.7898301216344817E-2</v>
      </c>
      <c r="L19" s="7">
        <f t="shared" si="7"/>
        <v>2.2499999999999991</v>
      </c>
      <c r="M19" s="7">
        <f t="shared" si="8"/>
        <v>3.1392682721231231</v>
      </c>
      <c r="N19" s="7">
        <f t="shared" si="9"/>
        <v>2.7904601982959729E-2</v>
      </c>
      <c r="P19" s="7">
        <f t="shared" si="15"/>
        <v>2.1999999999999993</v>
      </c>
      <c r="Q19" s="7">
        <f t="shared" si="10"/>
        <v>3.1113699709024116</v>
      </c>
      <c r="R19" s="8">
        <f t="shared" si="11"/>
        <v>1.4034747526952424E-12</v>
      </c>
    </row>
    <row r="20" spans="2:18" x14ac:dyDescent="0.25">
      <c r="B20" s="1">
        <f t="shared" si="12"/>
        <v>5</v>
      </c>
      <c r="C20" s="7">
        <f t="shared" si="13"/>
        <v>2.2499999999999991</v>
      </c>
      <c r="D20" s="7">
        <f t="shared" si="14"/>
        <v>3.1392680891145153</v>
      </c>
      <c r="E20" s="7">
        <f t="shared" si="0"/>
        <v>2.7904605236445803E-2</v>
      </c>
      <c r="F20" s="7">
        <f t="shared" si="1"/>
        <v>2.274999999999999</v>
      </c>
      <c r="G20" s="7">
        <f t="shared" si="2"/>
        <v>3.1532203917327384</v>
      </c>
      <c r="H20" s="7">
        <f t="shared" si="3"/>
        <v>2.7909646418271341E-2</v>
      </c>
      <c r="I20" s="7">
        <f t="shared" si="4"/>
        <v>2.274999999999999</v>
      </c>
      <c r="J20" s="7">
        <f t="shared" si="5"/>
        <v>3.1532229123236508</v>
      </c>
      <c r="K20" s="7">
        <f t="shared" si="6"/>
        <v>2.7909601798036761E-2</v>
      </c>
      <c r="L20" s="7">
        <f t="shared" si="7"/>
        <v>2.2999999999999989</v>
      </c>
      <c r="M20" s="7">
        <f t="shared" si="8"/>
        <v>3.1671776909125522</v>
      </c>
      <c r="N20" s="7">
        <f t="shared" si="9"/>
        <v>2.7913427827209104E-2</v>
      </c>
      <c r="P20" s="7">
        <f t="shared" si="15"/>
        <v>2.2499999999999991</v>
      </c>
      <c r="Q20" s="7">
        <f t="shared" si="10"/>
        <v>3.1392680891097271</v>
      </c>
      <c r="R20" s="8">
        <f t="shared" si="11"/>
        <v>1.5252503847039276E-12</v>
      </c>
    </row>
    <row r="21" spans="2:18" x14ac:dyDescent="0.25">
      <c r="B21" s="1">
        <f t="shared" si="12"/>
        <v>6</v>
      </c>
      <c r="C21" s="7">
        <f t="shared" si="13"/>
        <v>2.2999999999999989</v>
      </c>
      <c r="D21" s="7">
        <f t="shared" si="14"/>
        <v>3.1671775106972273</v>
      </c>
      <c r="E21" s="7">
        <f t="shared" si="0"/>
        <v>2.7913431003808831E-2</v>
      </c>
      <c r="F21" s="7">
        <f t="shared" si="1"/>
        <v>2.3249999999999988</v>
      </c>
      <c r="G21" s="7">
        <f t="shared" si="2"/>
        <v>3.1811342261991316</v>
      </c>
      <c r="H21" s="7">
        <f t="shared" si="3"/>
        <v>2.791608188398427E-2</v>
      </c>
      <c r="I21" s="7">
        <f t="shared" si="4"/>
        <v>2.3249999999999988</v>
      </c>
      <c r="J21" s="7">
        <f t="shared" si="5"/>
        <v>3.1811355516392195</v>
      </c>
      <c r="K21" s="7">
        <f t="shared" si="6"/>
        <v>2.7916058621167757E-2</v>
      </c>
      <c r="L21" s="7">
        <f t="shared" si="7"/>
        <v>2.3499999999999988</v>
      </c>
      <c r="M21" s="7">
        <f t="shared" si="8"/>
        <v>3.1950935693183951</v>
      </c>
      <c r="N21" s="7">
        <f t="shared" si="9"/>
        <v>2.7917575399301217E-2</v>
      </c>
      <c r="O21" s="17"/>
      <c r="P21" s="7">
        <f t="shared" si="15"/>
        <v>2.2999999999999989</v>
      </c>
      <c r="Q21" s="7">
        <f t="shared" si="10"/>
        <v>3.1671775106922064</v>
      </c>
      <c r="R21" s="8">
        <f t="shared" si="11"/>
        <v>1.5852829813342117E-12</v>
      </c>
    </row>
    <row r="22" spans="2:18" x14ac:dyDescent="0.25">
      <c r="B22" s="1">
        <f t="shared" si="12"/>
        <v>7</v>
      </c>
      <c r="C22" s="7">
        <f t="shared" si="13"/>
        <v>2.3499999999999988</v>
      </c>
      <c r="D22" s="7">
        <f t="shared" si="14"/>
        <v>3.1950933919327964</v>
      </c>
      <c r="E22" s="7">
        <f t="shared" si="0"/>
        <v>2.791757849916426E-2</v>
      </c>
      <c r="F22" s="7">
        <f t="shared" si="1"/>
        <v>2.3749999999999987</v>
      </c>
      <c r="G22" s="7">
        <f t="shared" si="2"/>
        <v>3.2090521811823787</v>
      </c>
      <c r="H22" s="7">
        <f t="shared" si="3"/>
        <v>2.7917999229025117E-2</v>
      </c>
      <c r="I22" s="7">
        <f t="shared" si="4"/>
        <v>2.3749999999999987</v>
      </c>
      <c r="J22" s="7">
        <f t="shared" si="5"/>
        <v>3.209052391547309</v>
      </c>
      <c r="K22" s="7">
        <f t="shared" si="6"/>
        <v>2.791799556877464E-2</v>
      </c>
      <c r="L22" s="7">
        <f t="shared" si="7"/>
        <v>2.3999999999999986</v>
      </c>
      <c r="M22" s="7">
        <f t="shared" si="8"/>
        <v>3.2230113875015709</v>
      </c>
      <c r="N22" s="7">
        <f t="shared" si="9"/>
        <v>2.7917358140092566E-2</v>
      </c>
      <c r="O22" s="17"/>
      <c r="P22" s="7">
        <f t="shared" si="15"/>
        <v>2.3499999999999988</v>
      </c>
      <c r="Q22" s="7">
        <f t="shared" si="10"/>
        <v>3.1950933919277005</v>
      </c>
      <c r="R22" s="8">
        <f t="shared" si="11"/>
        <v>1.5949216683005741E-12</v>
      </c>
    </row>
    <row r="23" spans="2:18" x14ac:dyDescent="0.25">
      <c r="B23" s="1">
        <f t="shared" si="12"/>
        <v>8</v>
      </c>
      <c r="C23" s="7">
        <f t="shared" si="13"/>
        <v>2.3999999999999986</v>
      </c>
      <c r="D23" s="7">
        <f t="shared" si="14"/>
        <v>3.2230112129719393</v>
      </c>
      <c r="E23" s="7">
        <f t="shared" si="0"/>
        <v>2.7917361163604461E-2</v>
      </c>
      <c r="F23" s="7">
        <f t="shared" si="1"/>
        <v>2.4249999999999985</v>
      </c>
      <c r="G23" s="7">
        <f t="shared" si="2"/>
        <v>3.2369698935537414</v>
      </c>
      <c r="H23" s="7">
        <f t="shared" si="3"/>
        <v>2.7915701779569532E-2</v>
      </c>
      <c r="I23" s="7">
        <f t="shared" si="4"/>
        <v>2.4249999999999985</v>
      </c>
      <c r="J23" s="7">
        <f t="shared" si="5"/>
        <v>3.2369690638617241</v>
      </c>
      <c r="K23" s="7">
        <f t="shared" si="6"/>
        <v>2.7915716090140583E-2</v>
      </c>
      <c r="L23" s="7">
        <f t="shared" si="7"/>
        <v>2.4499999999999984</v>
      </c>
      <c r="M23" s="7">
        <f t="shared" si="8"/>
        <v>3.2509269290620799</v>
      </c>
      <c r="N23" s="7">
        <f t="shared" si="9"/>
        <v>2.7913069698112448E-2</v>
      </c>
      <c r="O23" s="17"/>
      <c r="P23" s="7">
        <f t="shared" si="15"/>
        <v>2.3999999999999986</v>
      </c>
      <c r="Q23" s="7">
        <f t="shared" si="10"/>
        <v>3.2230112129668984</v>
      </c>
      <c r="R23" s="8">
        <f t="shared" si="11"/>
        <v>1.5640208140535043E-12</v>
      </c>
    </row>
    <row r="24" spans="2:18" x14ac:dyDescent="0.25">
      <c r="B24" s="1">
        <f t="shared" si="12"/>
        <v>9</v>
      </c>
      <c r="C24" s="7">
        <f t="shared" si="13"/>
        <v>2.4499999999999984</v>
      </c>
      <c r="D24" s="7">
        <f t="shared" si="14"/>
        <v>3.2509267574054621</v>
      </c>
      <c r="E24" s="7">
        <f t="shared" si="0"/>
        <v>2.7913072645864657E-2</v>
      </c>
      <c r="F24" s="7">
        <f t="shared" si="1"/>
        <v>2.4749999999999983</v>
      </c>
      <c r="G24" s="7">
        <f t="shared" si="2"/>
        <v>3.2648832937283943</v>
      </c>
      <c r="H24" s="7">
        <f t="shared" si="3"/>
        <v>2.7909473693584666E-2</v>
      </c>
      <c r="I24" s="7">
        <f t="shared" si="4"/>
        <v>2.4749999999999983</v>
      </c>
      <c r="J24" s="7">
        <f t="shared" si="5"/>
        <v>3.2648814942522546</v>
      </c>
      <c r="K24" s="7">
        <f t="shared" si="6"/>
        <v>2.7909504458833525E-2</v>
      </c>
      <c r="L24" s="7">
        <f t="shared" si="7"/>
        <v>2.4999999999999982</v>
      </c>
      <c r="M24" s="7">
        <f t="shared" si="8"/>
        <v>3.2788362618642957</v>
      </c>
      <c r="N24" s="7">
        <f t="shared" si="9"/>
        <v>2.7904985153412772E-2</v>
      </c>
      <c r="O24" s="17"/>
      <c r="P24" s="7">
        <f t="shared" si="15"/>
        <v>2.4499999999999984</v>
      </c>
      <c r="Q24" s="7">
        <f t="shared" si="10"/>
        <v>3.2509267574005842</v>
      </c>
      <c r="R24" s="8">
        <f t="shared" si="11"/>
        <v>1.5004570219519186E-12</v>
      </c>
    </row>
    <row r="25" spans="2:18" x14ac:dyDescent="0.25">
      <c r="B25" s="1">
        <f t="shared" si="12"/>
        <v>10</v>
      </c>
      <c r="C25" s="7">
        <f t="shared" si="13"/>
        <v>2.4999999999999982</v>
      </c>
      <c r="D25" s="7">
        <f t="shared" si="14"/>
        <v>3.2788360930894811</v>
      </c>
      <c r="E25" s="7">
        <f t="shared" si="0"/>
        <v>2.7904988026175349E-2</v>
      </c>
      <c r="F25" s="7">
        <f t="shared" si="1"/>
        <v>2.5249999999999981</v>
      </c>
      <c r="G25" s="7">
        <f t="shared" si="2"/>
        <v>3.2927885871025686</v>
      </c>
      <c r="H25" s="7">
        <f t="shared" si="3"/>
        <v>2.7899581150833137E-2</v>
      </c>
      <c r="I25" s="7">
        <f t="shared" si="4"/>
        <v>2.5249999999999981</v>
      </c>
      <c r="J25" s="7">
        <f t="shared" si="5"/>
        <v>3.2927858836648976</v>
      </c>
      <c r="K25" s="7">
        <f t="shared" si="6"/>
        <v>2.7899626962988752E-2</v>
      </c>
      <c r="L25" s="7">
        <f t="shared" si="7"/>
        <v>2.549999999999998</v>
      </c>
      <c r="M25" s="7">
        <f t="shared" si="8"/>
        <v>3.3067357200524699</v>
      </c>
      <c r="N25" s="7">
        <f t="shared" si="9"/>
        <v>2.7893362174410387E-2</v>
      </c>
      <c r="O25" s="17"/>
      <c r="P25" s="7">
        <f t="shared" si="15"/>
        <v>2.4999999999999982</v>
      </c>
      <c r="Q25" s="7">
        <f t="shared" si="10"/>
        <v>3.2788360930848541</v>
      </c>
      <c r="R25" s="8">
        <f t="shared" si="11"/>
        <v>1.4111609565315528E-12</v>
      </c>
    </row>
    <row r="26" spans="2:18" x14ac:dyDescent="0.25">
      <c r="B26" s="1">
        <f t="shared" si="12"/>
        <v>11</v>
      </c>
      <c r="C26" s="7">
        <f t="shared" si="13"/>
        <v>2.549999999999998</v>
      </c>
      <c r="D26" s="7">
        <f t="shared" si="14"/>
        <v>3.3067355541608525</v>
      </c>
      <c r="E26" s="7">
        <f t="shared" si="0"/>
        <v>2.7893364973107172E-2</v>
      </c>
      <c r="F26" s="7">
        <f t="shared" si="1"/>
        <v>2.574999999999998</v>
      </c>
      <c r="G26" s="7">
        <f t="shared" si="2"/>
        <v>3.3206822366474062</v>
      </c>
      <c r="H26" s="7">
        <f t="shared" si="3"/>
        <v>2.7886273476731477E-2</v>
      </c>
      <c r="I26" s="7">
        <f t="shared" si="4"/>
        <v>2.574999999999998</v>
      </c>
      <c r="J26" s="7">
        <f t="shared" si="5"/>
        <v>3.3206786908992183</v>
      </c>
      <c r="K26" s="7">
        <f t="shared" si="6"/>
        <v>2.7886333029470935E-2</v>
      </c>
      <c r="L26" s="7">
        <f t="shared" si="7"/>
        <v>2.5999999999999979</v>
      </c>
      <c r="M26" s="7">
        <f t="shared" si="8"/>
        <v>3.3346218871903233</v>
      </c>
      <c r="N26" s="7">
        <f t="shared" si="9"/>
        <v>2.7878442109565471E-2</v>
      </c>
      <c r="O26" s="17"/>
      <c r="P26" s="7">
        <f t="shared" si="15"/>
        <v>2.549999999999998</v>
      </c>
      <c r="Q26" s="7">
        <f t="shared" si="10"/>
        <v>3.3067355541565484</v>
      </c>
      <c r="R26" s="8">
        <f t="shared" si="11"/>
        <v>1.3016198457286859E-12</v>
      </c>
    </row>
    <row r="27" spans="2:18" x14ac:dyDescent="0.25">
      <c r="B27" s="1">
        <f t="shared" si="12"/>
        <v>12</v>
      </c>
      <c r="C27" s="7">
        <f t="shared" si="13"/>
        <v>2.5999999999999979</v>
      </c>
      <c r="D27" s="7">
        <f t="shared" si="14"/>
        <v>3.3346217241766989</v>
      </c>
      <c r="E27" s="7">
        <f t="shared" si="0"/>
        <v>2.7878444835251551E-2</v>
      </c>
      <c r="F27" s="7">
        <f t="shared" si="1"/>
        <v>2.6249999999999978</v>
      </c>
      <c r="G27" s="7">
        <f t="shared" si="2"/>
        <v>3.3485609465943247</v>
      </c>
      <c r="H27" s="7">
        <f t="shared" si="3"/>
        <v>2.7869784202085753E-2</v>
      </c>
      <c r="I27" s="7">
        <f t="shared" si="4"/>
        <v>2.6249999999999978</v>
      </c>
      <c r="J27" s="7">
        <f t="shared" si="5"/>
        <v>3.3485566162777416</v>
      </c>
      <c r="K27" s="7">
        <f t="shared" si="6"/>
        <v>2.7869856283929101E-2</v>
      </c>
      <c r="L27" s="7">
        <f t="shared" si="7"/>
        <v>2.6499999999999977</v>
      </c>
      <c r="M27" s="7">
        <f t="shared" si="8"/>
        <v>3.3624915804606279</v>
      </c>
      <c r="N27" s="7">
        <f t="shared" si="9"/>
        <v>2.7860451016062632E-2</v>
      </c>
      <c r="O27" s="17"/>
      <c r="P27" s="7">
        <f t="shared" si="15"/>
        <v>2.5999999999999979</v>
      </c>
      <c r="Q27" s="7">
        <f t="shared" si="10"/>
        <v>3.334621724172774</v>
      </c>
      <c r="R27" s="8">
        <f t="shared" si="11"/>
        <v>1.1770031989545984E-12</v>
      </c>
    </row>
    <row r="28" spans="2:18" x14ac:dyDescent="0.25">
      <c r="B28" s="1">
        <f t="shared" si="12"/>
        <v>13</v>
      </c>
      <c r="C28" s="7">
        <f t="shared" si="13"/>
        <v>2.6499999999999977</v>
      </c>
      <c r="D28" s="7">
        <f t="shared" si="14"/>
        <v>3.3624914203139227</v>
      </c>
      <c r="E28" s="7">
        <f t="shared" si="0"/>
        <v>2.786045366990408E-2</v>
      </c>
      <c r="F28" s="7">
        <f t="shared" si="1"/>
        <v>2.6749999999999976</v>
      </c>
      <c r="G28" s="7">
        <f t="shared" si="2"/>
        <v>3.3764216471488746</v>
      </c>
      <c r="H28" s="7">
        <f t="shared" si="3"/>
        <v>2.7850332061000849E-2</v>
      </c>
      <c r="I28" s="7">
        <f t="shared" si="4"/>
        <v>2.6749999999999976</v>
      </c>
      <c r="J28" s="7">
        <f t="shared" si="5"/>
        <v>3.3764165863444231</v>
      </c>
      <c r="K28" s="7">
        <f t="shared" si="6"/>
        <v>2.7850415549034092E-2</v>
      </c>
      <c r="L28" s="7">
        <f t="shared" si="7"/>
        <v>2.6999999999999975</v>
      </c>
      <c r="M28" s="7">
        <f t="shared" si="8"/>
        <v>3.3903418358629569</v>
      </c>
      <c r="N28" s="7">
        <f t="shared" si="9"/>
        <v>2.7839600627893729E-2</v>
      </c>
      <c r="O28" s="17"/>
      <c r="P28" s="7">
        <f t="shared" si="15"/>
        <v>2.6499999999999977</v>
      </c>
      <c r="Q28" s="7">
        <f t="shared" si="10"/>
        <v>3.3624914203104219</v>
      </c>
      <c r="R28" s="8">
        <f t="shared" si="11"/>
        <v>1.0411194568713152E-12</v>
      </c>
    </row>
    <row r="29" spans="2:18" x14ac:dyDescent="0.25">
      <c r="B29" s="1">
        <f t="shared" si="12"/>
        <v>14</v>
      </c>
      <c r="C29" s="7">
        <f t="shared" si="13"/>
        <v>2.6999999999999975</v>
      </c>
      <c r="D29" s="7">
        <f t="shared" si="14"/>
        <v>3.3903416785669007</v>
      </c>
      <c r="E29" s="7">
        <f t="shared" si="0"/>
        <v>2.7839603211149283E-2</v>
      </c>
      <c r="F29" s="7">
        <f t="shared" si="1"/>
        <v>2.7249999999999974</v>
      </c>
      <c r="G29" s="7">
        <f t="shared" si="2"/>
        <v>3.4042614801724755</v>
      </c>
      <c r="H29" s="7">
        <f t="shared" si="3"/>
        <v>2.78281219294517E-2</v>
      </c>
      <c r="I29" s="7">
        <f t="shared" si="4"/>
        <v>2.7249999999999974</v>
      </c>
      <c r="J29" s="7">
        <f t="shared" si="5"/>
        <v>3.4042557395316266</v>
      </c>
      <c r="K29" s="7">
        <f t="shared" si="6"/>
        <v>2.7828215783380673E-2</v>
      </c>
      <c r="L29" s="7">
        <f t="shared" si="7"/>
        <v>2.7499999999999973</v>
      </c>
      <c r="M29" s="7">
        <f t="shared" si="8"/>
        <v>3.4181698943502812</v>
      </c>
      <c r="N29" s="7">
        <f t="shared" si="9"/>
        <v>2.781608926589664E-2</v>
      </c>
      <c r="O29" s="17"/>
      <c r="P29" s="7">
        <f t="shared" si="15"/>
        <v>2.6999999999999975</v>
      </c>
      <c r="Q29" s="7">
        <f t="shared" si="10"/>
        <v>3.3903416785638578</v>
      </c>
      <c r="R29" s="8">
        <f t="shared" si="11"/>
        <v>8.9751994176044086E-13</v>
      </c>
    </row>
    <row r="30" spans="2:18" x14ac:dyDescent="0.25">
      <c r="B30" s="1">
        <f t="shared" si="12"/>
        <v>15</v>
      </c>
      <c r="C30" s="7">
        <f t="shared" si="13"/>
        <v>2.7499999999999973</v>
      </c>
      <c r="D30" s="7">
        <f t="shared" si="14"/>
        <v>3.4181697398840192</v>
      </c>
      <c r="E30" s="7">
        <f t="shared" si="0"/>
        <v>2.781609177990136E-2</v>
      </c>
      <c r="F30" s="7">
        <f t="shared" si="1"/>
        <v>2.7749999999999972</v>
      </c>
      <c r="G30" s="7">
        <f t="shared" si="2"/>
        <v>3.4320777857739699</v>
      </c>
      <c r="H30" s="7">
        <f t="shared" si="3"/>
        <v>2.7803345707127298E-2</v>
      </c>
      <c r="I30" s="7">
        <f t="shared" si="4"/>
        <v>2.7749999999999972</v>
      </c>
      <c r="J30" s="7">
        <f t="shared" si="5"/>
        <v>3.4320714127375829</v>
      </c>
      <c r="K30" s="7">
        <f t="shared" si="6"/>
        <v>2.7803448963660795E-2</v>
      </c>
      <c r="L30" s="7">
        <f t="shared" si="7"/>
        <v>2.7999999999999972</v>
      </c>
      <c r="M30" s="7">
        <f t="shared" si="8"/>
        <v>3.4459731888476801</v>
      </c>
      <c r="N30" s="7">
        <f t="shared" si="9"/>
        <v>2.7790102692399007E-2</v>
      </c>
      <c r="O30" s="17"/>
      <c r="P30" s="7">
        <f t="shared" si="15"/>
        <v>2.7499999999999973</v>
      </c>
      <c r="Q30" s="7">
        <f t="shared" si="10"/>
        <v>3.4181697398814586</v>
      </c>
      <c r="R30" s="8">
        <f t="shared" si="11"/>
        <v>7.4911972747270961E-13</v>
      </c>
    </row>
    <row r="31" spans="2:18" x14ac:dyDescent="0.25">
      <c r="B31" s="1">
        <f t="shared" si="12"/>
        <v>16</v>
      </c>
      <c r="C31" s="7">
        <f t="shared" si="13"/>
        <v>2.7999999999999972</v>
      </c>
      <c r="D31" s="7">
        <f t="shared" si="14"/>
        <v>3.4459730371863317</v>
      </c>
      <c r="E31" s="7">
        <f t="shared" si="0"/>
        <v>2.7790105138549626E-2</v>
      </c>
      <c r="F31" s="7">
        <f t="shared" si="1"/>
        <v>2.8249999999999971</v>
      </c>
      <c r="G31" s="7">
        <f t="shared" si="2"/>
        <v>3.4598680897556067</v>
      </c>
      <c r="H31" s="7">
        <f t="shared" si="3"/>
        <v>2.7776183145225859E-2</v>
      </c>
      <c r="I31" s="7">
        <f t="shared" si="4"/>
        <v>2.8249999999999971</v>
      </c>
      <c r="J31" s="7">
        <f t="shared" si="5"/>
        <v>3.4598611287589445</v>
      </c>
      <c r="K31" s="7">
        <f t="shared" si="6"/>
        <v>2.7776294912782686E-2</v>
      </c>
      <c r="L31" s="7">
        <f t="shared" si="7"/>
        <v>2.849999999999997</v>
      </c>
      <c r="M31" s="7">
        <f t="shared" si="8"/>
        <v>3.4737493320991146</v>
      </c>
      <c r="N31" s="7">
        <f t="shared" si="9"/>
        <v>2.7761814913160401E-2</v>
      </c>
      <c r="O31" s="17"/>
      <c r="P31" s="7">
        <f t="shared" si="15"/>
        <v>2.7999999999999972</v>
      </c>
      <c r="Q31" s="7">
        <f t="shared" si="10"/>
        <v>3.4459730371842721</v>
      </c>
      <c r="R31" s="8">
        <f t="shared" si="11"/>
        <v>5.9770802994081862E-13</v>
      </c>
    </row>
    <row r="32" spans="2:18" x14ac:dyDescent="0.25">
      <c r="B32" s="1">
        <f t="shared" si="12"/>
        <v>17</v>
      </c>
      <c r="C32" s="7">
        <f t="shared" si="13"/>
        <v>2.849999999999997</v>
      </c>
      <c r="D32" s="7">
        <f t="shared" si="14"/>
        <v>3.4737491832142862</v>
      </c>
      <c r="E32" s="7">
        <f t="shared" si="0"/>
        <v>2.7761817292902238E-2</v>
      </c>
      <c r="F32" s="7">
        <f t="shared" si="1"/>
        <v>2.8749999999999969</v>
      </c>
      <c r="G32" s="7">
        <f t="shared" si="2"/>
        <v>3.4876300918607375</v>
      </c>
      <c r="H32" s="7">
        <f t="shared" si="3"/>
        <v>2.774680262290289E-2</v>
      </c>
      <c r="I32" s="7">
        <f t="shared" si="4"/>
        <v>2.8749999999999969</v>
      </c>
      <c r="J32" s="7">
        <f t="shared" si="5"/>
        <v>3.4876225845257376</v>
      </c>
      <c r="K32" s="7">
        <f t="shared" si="6"/>
        <v>2.7746922076634834E-2</v>
      </c>
      <c r="L32" s="7">
        <f t="shared" si="7"/>
        <v>2.8999999999999968</v>
      </c>
      <c r="M32" s="7">
        <f t="shared" si="8"/>
        <v>3.5014961052909208</v>
      </c>
      <c r="N32" s="7">
        <f t="shared" si="9"/>
        <v>2.7731388929310936E-2</v>
      </c>
      <c r="O32" s="17"/>
      <c r="P32" s="7">
        <f t="shared" si="15"/>
        <v>2.849999999999997</v>
      </c>
      <c r="Q32" s="7">
        <f t="shared" si="10"/>
        <v>3.4737491832127367</v>
      </c>
      <c r="R32" s="8">
        <f t="shared" si="11"/>
        <v>4.4603889672134096E-13</v>
      </c>
    </row>
    <row r="33" spans="2:18" x14ac:dyDescent="0.25">
      <c r="B33" s="1">
        <f t="shared" si="12"/>
        <v>18</v>
      </c>
      <c r="C33" s="7">
        <f t="shared" si="13"/>
        <v>2.8999999999999968</v>
      </c>
      <c r="D33" s="7">
        <f t="shared" si="14"/>
        <v>3.5014959591511676</v>
      </c>
      <c r="E33" s="7">
        <f t="shared" si="0"/>
        <v>2.7731391244126352E-2</v>
      </c>
      <c r="F33" s="7">
        <f t="shared" si="1"/>
        <v>2.9249999999999967</v>
      </c>
      <c r="G33" s="7">
        <f t="shared" si="2"/>
        <v>3.5153616547732307</v>
      </c>
      <c r="H33" s="7">
        <f t="shared" si="3"/>
        <v>2.7715361875061514E-2</v>
      </c>
      <c r="I33" s="7">
        <f t="shared" si="4"/>
        <v>2.9249999999999967</v>
      </c>
      <c r="J33" s="7">
        <f t="shared" si="5"/>
        <v>3.5153536400886982</v>
      </c>
      <c r="K33" s="7">
        <f t="shared" si="6"/>
        <v>2.7715488252182049E-2</v>
      </c>
      <c r="L33" s="7">
        <f t="shared" si="7"/>
        <v>2.9499999999999966</v>
      </c>
      <c r="M33" s="7">
        <f t="shared" si="8"/>
        <v>3.5292114474033496</v>
      </c>
      <c r="N33" s="7">
        <f t="shared" si="9"/>
        <v>2.7698977441958018E-2</v>
      </c>
      <c r="O33" s="17"/>
      <c r="P33" s="7">
        <f t="shared" si="15"/>
        <v>2.8999999999999968</v>
      </c>
      <c r="Q33" s="7">
        <f t="shared" si="10"/>
        <v>3.5014959591501342</v>
      </c>
      <c r="R33" s="8">
        <f t="shared" si="11"/>
        <v>2.9512973979610598E-13</v>
      </c>
    </row>
    <row r="34" spans="2:18" x14ac:dyDescent="0.25">
      <c r="B34" s="1">
        <f t="shared" si="12"/>
        <v>19</v>
      </c>
      <c r="C34" s="7">
        <f t="shared" si="13"/>
        <v>2.9499999999999966</v>
      </c>
      <c r="D34" s="7">
        <f t="shared" si="14"/>
        <v>3.5292113039745963</v>
      </c>
      <c r="E34" s="7">
        <f t="shared" si="0"/>
        <v>2.7698979693356159E-2</v>
      </c>
      <c r="F34" s="7">
        <f t="shared" si="1"/>
        <v>2.9749999999999965</v>
      </c>
      <c r="G34" s="7">
        <f t="shared" si="2"/>
        <v>3.5430607938212741</v>
      </c>
      <c r="H34" s="7">
        <f t="shared" si="3"/>
        <v>2.7682008674134256E-2</v>
      </c>
      <c r="I34" s="7">
        <f t="shared" si="4"/>
        <v>2.9749999999999965</v>
      </c>
      <c r="J34" s="7">
        <f t="shared" si="5"/>
        <v>3.5430523083116632</v>
      </c>
      <c r="K34" s="7">
        <f t="shared" si="6"/>
        <v>2.7682141269541549E-2</v>
      </c>
      <c r="L34" s="7">
        <f t="shared" si="7"/>
        <v>2.9999999999999964</v>
      </c>
      <c r="M34" s="7">
        <f t="shared" si="8"/>
        <v>3.5568934452441376</v>
      </c>
      <c r="N34" s="7">
        <f t="shared" si="9"/>
        <v>2.7664723512081654E-2</v>
      </c>
      <c r="O34" s="17"/>
      <c r="P34" s="7">
        <f t="shared" si="15"/>
        <v>2.9499999999999966</v>
      </c>
      <c r="Q34" s="7">
        <f t="shared" si="10"/>
        <v>3.5292113039740807</v>
      </c>
      <c r="R34" s="8">
        <f t="shared" si="11"/>
        <v>1.4609144316616676E-13</v>
      </c>
    </row>
    <row r="35" spans="2:18" x14ac:dyDescent="0.25">
      <c r="B35" s="1">
        <f t="shared" si="12"/>
        <v>20</v>
      </c>
      <c r="C35" s="7">
        <f t="shared" si="13"/>
        <v>2.9999999999999964</v>
      </c>
      <c r="D35" s="7">
        <f t="shared" si="14"/>
        <v>3.5568933044900612</v>
      </c>
      <c r="E35" s="7">
        <f t="shared" si="0"/>
        <v>2.7664725701589378E-2</v>
      </c>
      <c r="F35" s="7">
        <f t="shared" si="1"/>
        <v>3.0249999999999964</v>
      </c>
      <c r="G35" s="7">
        <f t="shared" si="2"/>
        <v>3.5707256673408558</v>
      </c>
      <c r="H35" s="7">
        <f t="shared" si="3"/>
        <v>2.7646881468444764E-2</v>
      </c>
      <c r="I35" s="7">
        <f t="shared" si="4"/>
        <v>3.0249999999999964</v>
      </c>
      <c r="J35" s="7">
        <f t="shared" si="5"/>
        <v>3.5707167452242836</v>
      </c>
      <c r="K35" s="7">
        <f t="shared" si="6"/>
        <v>2.7647019630626248E-2</v>
      </c>
      <c r="L35" s="7">
        <f t="shared" si="7"/>
        <v>3.0499999999999963</v>
      </c>
      <c r="M35" s="7">
        <f t="shared" si="8"/>
        <v>3.5845403241206877</v>
      </c>
      <c r="N35" s="7">
        <f t="shared" si="9"/>
        <v>2.7628761178268908E-2</v>
      </c>
      <c r="O35" s="17"/>
      <c r="P35" s="7">
        <f t="shared" si="15"/>
        <v>2.9999999999999964</v>
      </c>
      <c r="Q35" s="7">
        <f t="shared" si="10"/>
        <v>3.5568933044900608</v>
      </c>
      <c r="R35" s="8">
        <f t="shared" si="11"/>
        <v>1.2485311529852878E-16</v>
      </c>
    </row>
    <row r="48" spans="2:18" x14ac:dyDescent="0.25">
      <c r="P48" s="10"/>
    </row>
  </sheetData>
  <mergeCells count="1">
    <mergeCell ref="B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D078-E1D7-48C4-BECE-E2D3E52B4253}">
  <dimension ref="B2:M35"/>
  <sheetViews>
    <sheetView topLeftCell="A14" workbookViewId="0">
      <selection activeCell="B14" sqref="B14:M14"/>
    </sheetView>
  </sheetViews>
  <sheetFormatPr baseColWidth="10" defaultRowHeight="15" x14ac:dyDescent="0.25"/>
  <cols>
    <col min="9" max="9" width="11.85546875" bestFit="1" customWidth="1"/>
  </cols>
  <sheetData>
    <row r="2" spans="2:13" x14ac:dyDescent="0.25">
      <c r="B2" s="14" t="s">
        <v>25</v>
      </c>
      <c r="C2" s="15"/>
      <c r="D2" s="15"/>
      <c r="E2" s="15"/>
      <c r="F2" s="15"/>
      <c r="G2" s="16"/>
    </row>
    <row r="3" spans="2:13" x14ac:dyDescent="0.25">
      <c r="B3" s="2"/>
      <c r="C3" s="1"/>
      <c r="D3" s="1"/>
      <c r="E3" s="1"/>
      <c r="F3" s="1"/>
      <c r="G3" s="3"/>
    </row>
    <row r="4" spans="2:13" x14ac:dyDescent="0.25">
      <c r="B4" s="2" t="s">
        <v>0</v>
      </c>
      <c r="C4" s="1"/>
      <c r="D4" s="1"/>
      <c r="E4" s="1"/>
      <c r="F4" s="1"/>
      <c r="G4" s="3"/>
    </row>
    <row r="5" spans="2:13" x14ac:dyDescent="0.25">
      <c r="B5" s="2" t="s">
        <v>1</v>
      </c>
      <c r="C5" s="1"/>
      <c r="D5" s="1">
        <v>0.5</v>
      </c>
      <c r="E5" s="1" t="s">
        <v>2</v>
      </c>
      <c r="F5" s="1"/>
      <c r="G5" s="3"/>
    </row>
    <row r="6" spans="2:13" x14ac:dyDescent="0.25">
      <c r="B6" s="2" t="s">
        <v>3</v>
      </c>
      <c r="C6" s="1"/>
      <c r="D6" s="1" t="s">
        <v>4</v>
      </c>
      <c r="E6" s="1" t="s">
        <v>12</v>
      </c>
      <c r="F6" s="1"/>
      <c r="G6" s="3"/>
    </row>
    <row r="7" spans="2:13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3" x14ac:dyDescent="0.25">
      <c r="B8" s="2"/>
      <c r="C8" s="1"/>
      <c r="D8" s="1"/>
      <c r="E8" s="1"/>
      <c r="F8" s="1" t="s">
        <v>8</v>
      </c>
      <c r="G8" s="3">
        <v>1</v>
      </c>
    </row>
    <row r="9" spans="2:13" x14ac:dyDescent="0.25">
      <c r="B9" s="4" t="s">
        <v>9</v>
      </c>
      <c r="C9" s="5">
        <v>0.05</v>
      </c>
      <c r="D9" s="5"/>
      <c r="E9" s="5"/>
      <c r="F9" s="5"/>
      <c r="G9" s="6"/>
    </row>
    <row r="11" spans="2:13" x14ac:dyDescent="0.25">
      <c r="J11" s="10"/>
    </row>
    <row r="12" spans="2:13" x14ac:dyDescent="0.25">
      <c r="B12" t="s">
        <v>16</v>
      </c>
      <c r="K12" t="s">
        <v>18</v>
      </c>
    </row>
    <row r="13" spans="2:13" x14ac:dyDescent="0.25">
      <c r="B13" t="s">
        <v>17</v>
      </c>
    </row>
    <row r="14" spans="2:13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19</v>
      </c>
      <c r="G14" s="11" t="s">
        <v>20</v>
      </c>
      <c r="H14" s="11" t="s">
        <v>14</v>
      </c>
      <c r="I14" s="12"/>
      <c r="J14" s="13"/>
      <c r="K14" s="11" t="s">
        <v>7</v>
      </c>
      <c r="L14" s="11" t="s">
        <v>8</v>
      </c>
      <c r="M14" s="11" t="s">
        <v>13</v>
      </c>
    </row>
    <row r="15" spans="2:13" x14ac:dyDescent="0.25">
      <c r="B15" s="1">
        <v>0</v>
      </c>
      <c r="C15" s="7">
        <f>$G$7</f>
        <v>0.5</v>
      </c>
      <c r="D15" s="7">
        <f>$G$8</f>
        <v>1</v>
      </c>
      <c r="E15" s="7">
        <f t="shared" ref="E15:E35" si="0">$C$9*(-2*C15*D15)</f>
        <v>-0.05</v>
      </c>
      <c r="F15" s="7">
        <f>C15+$C$9</f>
        <v>0.55000000000000004</v>
      </c>
      <c r="G15" s="7">
        <f>D15+E15</f>
        <v>0.95</v>
      </c>
      <c r="H15" s="7">
        <f>$C$9*(-2*F15*G15)</f>
        <v>-5.2249999999999998E-2</v>
      </c>
      <c r="I15" s="9"/>
      <c r="K15" s="7">
        <f>$G$7</f>
        <v>0.5</v>
      </c>
      <c r="L15" s="7">
        <f>EXP(-(K15^2)+1/4)</f>
        <v>1</v>
      </c>
      <c r="M15" s="8">
        <f t="shared" ref="M15:M35" si="1">ABS((L15-D15)/L15)</f>
        <v>0</v>
      </c>
    </row>
    <row r="16" spans="2:13" x14ac:dyDescent="0.25">
      <c r="B16" s="1">
        <f>1+B15</f>
        <v>1</v>
      </c>
      <c r="C16" s="7">
        <f>C15+$C$9</f>
        <v>0.55000000000000004</v>
      </c>
      <c r="D16" s="7">
        <f t="shared" ref="D16:D35" si="2">D15+0.5*(E15+H15)</f>
        <v>0.94887500000000002</v>
      </c>
      <c r="E16" s="7">
        <f t="shared" si="0"/>
        <v>-5.2188125000000009E-2</v>
      </c>
      <c r="F16" s="7">
        <f t="shared" ref="F16:F35" si="3">C16+$C$9</f>
        <v>0.60000000000000009</v>
      </c>
      <c r="G16" s="7">
        <f t="shared" ref="G16:G35" si="4">D16+E16</f>
        <v>0.89668687499999999</v>
      </c>
      <c r="H16" s="7">
        <f t="shared" ref="H16:H35" si="5">$C$9*(-2*F16*G16)</f>
        <v>-5.3801212500000008E-2</v>
      </c>
      <c r="I16" s="9"/>
      <c r="K16" s="7">
        <f>K15+$C$9</f>
        <v>0.55000000000000004</v>
      </c>
      <c r="L16" s="7">
        <f t="shared" ref="L16:L35" si="6">EXP(-(K16^2)+1/4)</f>
        <v>0.94885432105580125</v>
      </c>
      <c r="M16" s="8">
        <f t="shared" si="1"/>
        <v>2.1793592272163781E-5</v>
      </c>
    </row>
    <row r="17" spans="2:13" x14ac:dyDescent="0.25">
      <c r="B17" s="1">
        <f t="shared" ref="B17:B27" si="7">1+B16</f>
        <v>2</v>
      </c>
      <c r="C17" s="7">
        <f t="shared" ref="C17:C27" si="8">C16+$C$9</f>
        <v>0.60000000000000009</v>
      </c>
      <c r="D17" s="7">
        <f t="shared" si="2"/>
        <v>0.89588033124999999</v>
      </c>
      <c r="E17" s="7">
        <f t="shared" si="0"/>
        <v>-5.3752819875000017E-2</v>
      </c>
      <c r="F17" s="7">
        <f t="shared" si="3"/>
        <v>0.65000000000000013</v>
      </c>
      <c r="G17" s="7">
        <f t="shared" si="4"/>
        <v>0.84212751137499997</v>
      </c>
      <c r="H17" s="7">
        <f t="shared" si="5"/>
        <v>-5.4738288239375016E-2</v>
      </c>
      <c r="I17" s="9"/>
      <c r="K17" s="7">
        <f t="shared" ref="K17:K35" si="9">K16+$C$9</f>
        <v>0.60000000000000009</v>
      </c>
      <c r="L17" s="7">
        <f t="shared" si="6"/>
        <v>0.89583413529652811</v>
      </c>
      <c r="M17" s="8">
        <f t="shared" si="1"/>
        <v>5.1567529804602089E-5</v>
      </c>
    </row>
    <row r="18" spans="2:13" x14ac:dyDescent="0.25">
      <c r="B18" s="1">
        <f t="shared" si="7"/>
        <v>3</v>
      </c>
      <c r="C18" s="7">
        <f t="shared" si="8"/>
        <v>0.65000000000000013</v>
      </c>
      <c r="D18" s="7">
        <f t="shared" si="2"/>
        <v>0.84163477719281243</v>
      </c>
      <c r="E18" s="7">
        <f t="shared" si="0"/>
        <v>-5.4706260517532829E-2</v>
      </c>
      <c r="F18" s="7">
        <f t="shared" si="3"/>
        <v>0.70000000000000018</v>
      </c>
      <c r="G18" s="7">
        <f t="shared" si="4"/>
        <v>0.78692851667527963</v>
      </c>
      <c r="H18" s="7">
        <f t="shared" si="5"/>
        <v>-5.5084996167269584E-2</v>
      </c>
      <c r="I18" s="9"/>
      <c r="K18" s="7">
        <f t="shared" si="9"/>
        <v>0.65000000000000013</v>
      </c>
      <c r="L18" s="7">
        <f t="shared" si="6"/>
        <v>0.84155828881177308</v>
      </c>
      <c r="M18" s="8">
        <f t="shared" si="1"/>
        <v>9.0888987793524251E-5</v>
      </c>
    </row>
    <row r="19" spans="2:13" x14ac:dyDescent="0.25">
      <c r="B19" s="1">
        <f t="shared" si="7"/>
        <v>4</v>
      </c>
      <c r="C19" s="7">
        <f t="shared" si="8"/>
        <v>0.70000000000000018</v>
      </c>
      <c r="D19" s="7">
        <f t="shared" si="2"/>
        <v>0.78673914885041119</v>
      </c>
      <c r="E19" s="7">
        <f t="shared" si="0"/>
        <v>-5.5071740419528795E-2</v>
      </c>
      <c r="F19" s="7">
        <f t="shared" si="3"/>
        <v>0.75000000000000022</v>
      </c>
      <c r="G19" s="7">
        <f t="shared" si="4"/>
        <v>0.7316674084308824</v>
      </c>
      <c r="H19" s="7">
        <f t="shared" si="5"/>
        <v>-5.4875055632316198E-2</v>
      </c>
      <c r="I19" s="9"/>
      <c r="K19" s="7">
        <f t="shared" si="9"/>
        <v>0.70000000000000018</v>
      </c>
      <c r="L19" s="7">
        <f t="shared" si="6"/>
        <v>0.78662786106655325</v>
      </c>
      <c r="M19" s="8">
        <f t="shared" si="1"/>
        <v>1.4147450067055644E-4</v>
      </c>
    </row>
    <row r="20" spans="2:13" x14ac:dyDescent="0.25">
      <c r="B20" s="1">
        <f t="shared" si="7"/>
        <v>5</v>
      </c>
      <c r="C20" s="7">
        <f t="shared" si="8"/>
        <v>0.75000000000000022</v>
      </c>
      <c r="D20" s="7">
        <f t="shared" si="2"/>
        <v>0.73176575082448869</v>
      </c>
      <c r="E20" s="7">
        <f t="shared" si="0"/>
        <v>-5.488243131183667E-2</v>
      </c>
      <c r="F20" s="7">
        <f t="shared" si="3"/>
        <v>0.80000000000000027</v>
      </c>
      <c r="G20" s="7">
        <f t="shared" si="4"/>
        <v>0.67688331951265202</v>
      </c>
      <c r="H20" s="7">
        <f t="shared" si="5"/>
        <v>-5.4150665561012182E-2</v>
      </c>
      <c r="I20" s="9"/>
      <c r="K20" s="7">
        <f t="shared" si="9"/>
        <v>0.75000000000000022</v>
      </c>
      <c r="L20" s="7">
        <f t="shared" si="6"/>
        <v>0.73161562894664156</v>
      </c>
      <c r="M20" s="8">
        <f t="shared" si="1"/>
        <v>2.0519227844171726E-4</v>
      </c>
    </row>
    <row r="21" spans="2:13" x14ac:dyDescent="0.25">
      <c r="B21" s="1">
        <f t="shared" si="7"/>
        <v>6</v>
      </c>
      <c r="C21" s="7">
        <f t="shared" si="8"/>
        <v>0.80000000000000027</v>
      </c>
      <c r="D21" s="7">
        <f t="shared" si="2"/>
        <v>0.6772492023880643</v>
      </c>
      <c r="E21" s="7">
        <f t="shared" si="0"/>
        <v>-5.4179936191045164E-2</v>
      </c>
      <c r="F21" s="7">
        <f t="shared" si="3"/>
        <v>0.85000000000000031</v>
      </c>
      <c r="G21" s="7">
        <f t="shared" si="4"/>
        <v>0.62306926619701919</v>
      </c>
      <c r="H21" s="7">
        <f t="shared" si="5"/>
        <v>-5.296088762674666E-2</v>
      </c>
      <c r="I21" s="9"/>
      <c r="K21" s="7">
        <f t="shared" si="9"/>
        <v>0.80000000000000027</v>
      </c>
      <c r="L21" s="7">
        <f t="shared" si="6"/>
        <v>0.67705687449816443</v>
      </c>
      <c r="M21" s="8">
        <f t="shared" si="1"/>
        <v>2.8406459951008084E-4</v>
      </c>
    </row>
    <row r="22" spans="2:13" x14ac:dyDescent="0.25">
      <c r="B22" s="1">
        <f t="shared" si="7"/>
        <v>7</v>
      </c>
      <c r="C22" s="7">
        <f t="shared" si="8"/>
        <v>0.85000000000000031</v>
      </c>
      <c r="D22" s="7">
        <f t="shared" si="2"/>
        <v>0.62367879047916841</v>
      </c>
      <c r="E22" s="7">
        <f t="shared" si="0"/>
        <v>-5.3012697190729333E-2</v>
      </c>
      <c r="F22" s="7">
        <f t="shared" si="3"/>
        <v>0.90000000000000036</v>
      </c>
      <c r="G22" s="7">
        <f t="shared" si="4"/>
        <v>0.57066609328843909</v>
      </c>
      <c r="H22" s="7">
        <f t="shared" si="5"/>
        <v>-5.1359948395959545E-2</v>
      </c>
      <c r="I22" s="9"/>
      <c r="K22" s="7">
        <f t="shared" si="9"/>
        <v>0.85000000000000031</v>
      </c>
      <c r="L22" s="7">
        <f t="shared" si="6"/>
        <v>0.62344171411748883</v>
      </c>
      <c r="M22" s="8">
        <f t="shared" si="1"/>
        <v>3.8027029040745323E-4</v>
      </c>
    </row>
    <row r="23" spans="2:13" x14ac:dyDescent="0.25">
      <c r="B23" s="1">
        <f t="shared" si="7"/>
        <v>8</v>
      </c>
      <c r="C23" s="7">
        <f t="shared" si="8"/>
        <v>0.90000000000000036</v>
      </c>
      <c r="D23" s="7">
        <f t="shared" si="2"/>
        <v>0.57149246768582396</v>
      </c>
      <c r="E23" s="7">
        <f t="shared" si="0"/>
        <v>-5.1434322091724174E-2</v>
      </c>
      <c r="F23" s="7">
        <f t="shared" si="3"/>
        <v>0.9500000000000004</v>
      </c>
      <c r="G23" s="7">
        <f t="shared" si="4"/>
        <v>0.5200581455940998</v>
      </c>
      <c r="H23" s="7">
        <f t="shared" si="5"/>
        <v>-4.9405523831439507E-2</v>
      </c>
      <c r="I23" s="9"/>
      <c r="K23" s="7">
        <f t="shared" si="9"/>
        <v>0.90000000000000036</v>
      </c>
      <c r="L23" s="7">
        <f t="shared" si="6"/>
        <v>0.57120906384881454</v>
      </c>
      <c r="M23" s="8">
        <f t="shared" si="1"/>
        <v>4.9614730393079314E-4</v>
      </c>
    </row>
    <row r="24" spans="2:13" x14ac:dyDescent="0.25">
      <c r="B24" s="1">
        <f t="shared" si="7"/>
        <v>9</v>
      </c>
      <c r="C24" s="7">
        <f t="shared" si="8"/>
        <v>0.9500000000000004</v>
      </c>
      <c r="D24" s="7">
        <f t="shared" si="2"/>
        <v>0.52107254472424214</v>
      </c>
      <c r="E24" s="7">
        <f t="shared" si="0"/>
        <v>-4.9501891748803026E-2</v>
      </c>
      <c r="F24" s="7">
        <f t="shared" si="3"/>
        <v>1.0000000000000004</v>
      </c>
      <c r="G24" s="7">
        <f t="shared" si="4"/>
        <v>0.4715706529754391</v>
      </c>
      <c r="H24" s="7">
        <f t="shared" si="5"/>
        <v>-4.7157065297543932E-2</v>
      </c>
      <c r="I24" s="9"/>
      <c r="K24" s="7">
        <f t="shared" si="9"/>
        <v>0.9500000000000004</v>
      </c>
      <c r="L24" s="7">
        <f t="shared" si="6"/>
        <v>0.52074229235352054</v>
      </c>
      <c r="M24" s="8">
        <f t="shared" si="1"/>
        <v>6.3419540830648394E-4</v>
      </c>
    </row>
    <row r="25" spans="2:13" x14ac:dyDescent="0.25">
      <c r="B25" s="1">
        <f t="shared" si="7"/>
        <v>10</v>
      </c>
      <c r="C25" s="7">
        <f t="shared" si="8"/>
        <v>1.0000000000000004</v>
      </c>
      <c r="D25" s="7">
        <f t="shared" si="2"/>
        <v>0.47274306620106865</v>
      </c>
      <c r="E25" s="7">
        <f t="shared" si="0"/>
        <v>-4.7274306620106891E-2</v>
      </c>
      <c r="F25" s="7">
        <f t="shared" si="3"/>
        <v>1.0500000000000005</v>
      </c>
      <c r="G25" s="7">
        <f t="shared" si="4"/>
        <v>0.42546875958096175</v>
      </c>
      <c r="H25" s="7">
        <f t="shared" si="5"/>
        <v>-4.4674219756001006E-2</v>
      </c>
      <c r="I25" s="9"/>
      <c r="K25" s="7">
        <f t="shared" si="9"/>
        <v>1.0000000000000004</v>
      </c>
      <c r="L25" s="7">
        <f t="shared" si="6"/>
        <v>0.4723665527410143</v>
      </c>
      <c r="M25" s="8">
        <f t="shared" si="1"/>
        <v>7.9707900118995679E-4</v>
      </c>
    </row>
    <row r="26" spans="2:13" x14ac:dyDescent="0.25">
      <c r="B26" s="1">
        <f t="shared" si="7"/>
        <v>11</v>
      </c>
      <c r="C26" s="7">
        <f t="shared" si="8"/>
        <v>1.0500000000000005</v>
      </c>
      <c r="D26" s="7">
        <f t="shared" si="2"/>
        <v>0.42676880301301467</v>
      </c>
      <c r="E26" s="7">
        <f t="shared" si="0"/>
        <v>-4.4810724316366568E-2</v>
      </c>
      <c r="F26" s="7">
        <f t="shared" si="3"/>
        <v>1.1000000000000005</v>
      </c>
      <c r="G26" s="7">
        <f t="shared" si="4"/>
        <v>0.38195807869664811</v>
      </c>
      <c r="H26" s="7">
        <f t="shared" si="5"/>
        <v>-4.2015388656631319E-2</v>
      </c>
      <c r="I26" s="9"/>
      <c r="K26" s="7">
        <f t="shared" si="9"/>
        <v>1.0500000000000005</v>
      </c>
      <c r="L26" s="7">
        <f t="shared" si="6"/>
        <v>0.42634772917815239</v>
      </c>
      <c r="M26" s="8">
        <f t="shared" si="1"/>
        <v>9.8763006354922033E-4</v>
      </c>
    </row>
    <row r="27" spans="2:13" x14ac:dyDescent="0.25">
      <c r="B27" s="1">
        <f t="shared" si="7"/>
        <v>12</v>
      </c>
      <c r="C27" s="7">
        <f t="shared" si="8"/>
        <v>1.1000000000000005</v>
      </c>
      <c r="D27" s="7">
        <f t="shared" si="2"/>
        <v>0.38335574652651572</v>
      </c>
      <c r="E27" s="7">
        <f t="shared" si="0"/>
        <v>-4.2169132117916751E-2</v>
      </c>
      <c r="F27" s="7">
        <f t="shared" si="3"/>
        <v>1.1500000000000006</v>
      </c>
      <c r="G27" s="7">
        <f t="shared" si="4"/>
        <v>0.34118661440859899</v>
      </c>
      <c r="H27" s="7">
        <f t="shared" si="5"/>
        <v>-3.9236460656988909E-2</v>
      </c>
      <c r="I27" s="9"/>
      <c r="K27" s="7">
        <f t="shared" si="9"/>
        <v>1.1000000000000005</v>
      </c>
      <c r="L27" s="7">
        <f t="shared" si="6"/>
        <v>0.38289288597511162</v>
      </c>
      <c r="M27" s="8">
        <f t="shared" si="1"/>
        <v>1.2088512697887648E-3</v>
      </c>
    </row>
    <row r="28" spans="2:13" x14ac:dyDescent="0.25">
      <c r="B28" s="1">
        <f>1+B27</f>
        <v>13</v>
      </c>
      <c r="C28" s="7">
        <f>C27+$C$9</f>
        <v>1.1500000000000006</v>
      </c>
      <c r="D28" s="7">
        <f t="shared" si="2"/>
        <v>0.34265295013906288</v>
      </c>
      <c r="E28" s="7">
        <f t="shared" si="0"/>
        <v>-3.9405089265992253E-2</v>
      </c>
      <c r="F28" s="7">
        <f t="shared" si="3"/>
        <v>1.2000000000000006</v>
      </c>
      <c r="G28" s="7">
        <f t="shared" si="4"/>
        <v>0.30324786087307065</v>
      </c>
      <c r="H28" s="7">
        <f t="shared" si="5"/>
        <v>-3.6389743304768497E-2</v>
      </c>
      <c r="I28" s="9"/>
      <c r="K28" s="7">
        <f t="shared" si="9"/>
        <v>1.1500000000000006</v>
      </c>
      <c r="L28" s="7">
        <f t="shared" si="6"/>
        <v>0.34215206713408303</v>
      </c>
      <c r="M28" s="8">
        <f t="shared" si="1"/>
        <v>1.4639192718469553E-3</v>
      </c>
    </row>
    <row r="29" spans="2:13" x14ac:dyDescent="0.25">
      <c r="B29" s="1">
        <f t="shared" ref="B29:B34" si="10">1+B28</f>
        <v>14</v>
      </c>
      <c r="C29" s="7">
        <f t="shared" ref="C29:C34" si="11">C28+$C$9</f>
        <v>1.2000000000000006</v>
      </c>
      <c r="D29" s="7">
        <f t="shared" si="2"/>
        <v>0.30475553385368248</v>
      </c>
      <c r="E29" s="7">
        <f t="shared" si="0"/>
        <v>-3.6570664062441915E-2</v>
      </c>
      <c r="F29" s="7">
        <f t="shared" si="3"/>
        <v>1.2500000000000007</v>
      </c>
      <c r="G29" s="7">
        <f t="shared" si="4"/>
        <v>0.26818486979124057</v>
      </c>
      <c r="H29" s="7">
        <f t="shared" si="5"/>
        <v>-3.3523108723905091E-2</v>
      </c>
      <c r="I29" s="9"/>
      <c r="K29" s="7">
        <f t="shared" si="9"/>
        <v>1.2000000000000006</v>
      </c>
      <c r="L29" s="7">
        <f t="shared" si="6"/>
        <v>0.30422126406670358</v>
      </c>
      <c r="M29" s="8">
        <f t="shared" si="1"/>
        <v>1.7561881764509353E-3</v>
      </c>
    </row>
    <row r="30" spans="2:13" x14ac:dyDescent="0.25">
      <c r="B30" s="1">
        <f t="shared" si="10"/>
        <v>15</v>
      </c>
      <c r="C30" s="7">
        <f t="shared" si="11"/>
        <v>1.2500000000000007</v>
      </c>
      <c r="D30" s="7">
        <f t="shared" si="2"/>
        <v>0.26970864746050899</v>
      </c>
      <c r="E30" s="7">
        <f t="shared" si="0"/>
        <v>-3.3713580932563644E-2</v>
      </c>
      <c r="F30" s="7">
        <f t="shared" si="3"/>
        <v>1.3000000000000007</v>
      </c>
      <c r="G30" s="7">
        <f t="shared" si="4"/>
        <v>0.23599506652794533</v>
      </c>
      <c r="H30" s="7">
        <f t="shared" si="5"/>
        <v>-3.0679358648632912E-2</v>
      </c>
      <c r="I30" s="9"/>
      <c r="K30" s="7">
        <f t="shared" si="9"/>
        <v>1.2500000000000007</v>
      </c>
      <c r="L30" s="7">
        <f t="shared" si="6"/>
        <v>0.26914634872918342</v>
      </c>
      <c r="M30" s="8">
        <f t="shared" si="1"/>
        <v>2.0891932362469478E-3</v>
      </c>
    </row>
    <row r="31" spans="2:13" x14ac:dyDescent="0.25">
      <c r="B31" s="1">
        <f t="shared" si="10"/>
        <v>16</v>
      </c>
      <c r="C31" s="7">
        <f t="shared" si="11"/>
        <v>1.3000000000000007</v>
      </c>
      <c r="D31" s="7">
        <f t="shared" si="2"/>
        <v>0.2375121776699107</v>
      </c>
      <c r="E31" s="7">
        <f t="shared" si="0"/>
        <v>-3.0876583097088406E-2</v>
      </c>
      <c r="F31" s="7">
        <f t="shared" si="3"/>
        <v>1.3500000000000008</v>
      </c>
      <c r="G31" s="7">
        <f t="shared" si="4"/>
        <v>0.2066355945728223</v>
      </c>
      <c r="H31" s="7">
        <f t="shared" si="5"/>
        <v>-2.7895805267331028E-2</v>
      </c>
      <c r="I31" s="9"/>
      <c r="K31" s="7">
        <f t="shared" si="9"/>
        <v>1.3000000000000007</v>
      </c>
      <c r="L31" s="7">
        <f t="shared" si="6"/>
        <v>0.23692775868212129</v>
      </c>
      <c r="M31" s="8">
        <f t="shared" si="1"/>
        <v>2.4666547771361232E-3</v>
      </c>
    </row>
    <row r="32" spans="2:13" x14ac:dyDescent="0.25">
      <c r="B32" s="1">
        <f t="shared" si="10"/>
        <v>17</v>
      </c>
      <c r="C32" s="7">
        <f t="shared" si="11"/>
        <v>1.3500000000000008</v>
      </c>
      <c r="D32" s="7">
        <f t="shared" si="2"/>
        <v>0.20812598348770098</v>
      </c>
      <c r="E32" s="7">
        <f t="shared" si="0"/>
        <v>-2.8097007770839649E-2</v>
      </c>
      <c r="F32" s="7">
        <f t="shared" si="3"/>
        <v>1.4000000000000008</v>
      </c>
      <c r="G32" s="7">
        <f t="shared" si="4"/>
        <v>0.18002897571686133</v>
      </c>
      <c r="H32" s="7">
        <f t="shared" si="5"/>
        <v>-2.5204056600360604E-2</v>
      </c>
      <c r="I32" s="9"/>
      <c r="K32" s="7">
        <f t="shared" si="9"/>
        <v>1.3500000000000008</v>
      </c>
      <c r="L32" s="7">
        <f t="shared" si="6"/>
        <v>0.20752571900087649</v>
      </c>
      <c r="M32" s="8">
        <f t="shared" si="1"/>
        <v>2.8924823858673216E-3</v>
      </c>
    </row>
    <row r="33" spans="2:13" x14ac:dyDescent="0.25">
      <c r="B33" s="1">
        <f t="shared" si="10"/>
        <v>18</v>
      </c>
      <c r="C33" s="7">
        <f t="shared" si="11"/>
        <v>1.4000000000000008</v>
      </c>
      <c r="D33" s="7">
        <f t="shared" si="2"/>
        <v>0.18147545130210085</v>
      </c>
      <c r="E33" s="7">
        <f t="shared" si="0"/>
        <v>-2.5406563182294135E-2</v>
      </c>
      <c r="F33" s="7">
        <f t="shared" si="3"/>
        <v>1.4500000000000008</v>
      </c>
      <c r="G33" s="7">
        <f t="shared" si="4"/>
        <v>0.15606888811980671</v>
      </c>
      <c r="H33" s="7">
        <f t="shared" si="5"/>
        <v>-2.262998877737199E-2</v>
      </c>
      <c r="I33" s="9"/>
      <c r="K33" s="7">
        <f t="shared" si="9"/>
        <v>1.4000000000000008</v>
      </c>
      <c r="L33" s="7">
        <f t="shared" si="6"/>
        <v>0.18086579261712168</v>
      </c>
      <c r="M33" s="8">
        <f t="shared" si="1"/>
        <v>3.3707793837487445E-3</v>
      </c>
    </row>
    <row r="34" spans="2:13" x14ac:dyDescent="0.25">
      <c r="B34" s="1">
        <f t="shared" si="10"/>
        <v>19</v>
      </c>
      <c r="C34" s="7">
        <f t="shared" si="11"/>
        <v>1.4500000000000008</v>
      </c>
      <c r="D34" s="7">
        <f t="shared" si="2"/>
        <v>0.1574571753222678</v>
      </c>
      <c r="E34" s="7">
        <f t="shared" si="0"/>
        <v>-2.2831290421728847E-2</v>
      </c>
      <c r="F34" s="7">
        <f t="shared" si="3"/>
        <v>1.5000000000000009</v>
      </c>
      <c r="G34" s="7">
        <f t="shared" si="4"/>
        <v>0.13462588490053895</v>
      </c>
      <c r="H34" s="7">
        <f t="shared" si="5"/>
        <v>-2.0193882735080854E-2</v>
      </c>
      <c r="I34" s="9"/>
      <c r="K34" s="7">
        <f t="shared" si="9"/>
        <v>1.4500000000000008</v>
      </c>
      <c r="L34" s="7">
        <f t="shared" si="6"/>
        <v>0.15684456435477193</v>
      </c>
      <c r="M34" s="8">
        <f t="shared" si="1"/>
        <v>3.905847614267266E-3</v>
      </c>
    </row>
    <row r="35" spans="2:13" x14ac:dyDescent="0.25">
      <c r="B35" s="1">
        <f>1+B34</f>
        <v>20</v>
      </c>
      <c r="C35" s="7">
        <f>C34+$C$9</f>
        <v>1.5000000000000009</v>
      </c>
      <c r="D35" s="7">
        <f t="shared" si="2"/>
        <v>0.13594458874386295</v>
      </c>
      <c r="E35" s="7">
        <f t="shared" si="0"/>
        <v>-2.0391688311579455E-2</v>
      </c>
      <c r="F35" s="7">
        <f t="shared" si="3"/>
        <v>1.5500000000000009</v>
      </c>
      <c r="G35" s="7">
        <f t="shared" si="4"/>
        <v>0.1155529004322835</v>
      </c>
      <c r="H35" s="7">
        <f t="shared" si="5"/>
        <v>-1.7910699567003956E-2</v>
      </c>
      <c r="I35" s="9"/>
      <c r="K35" s="7">
        <f t="shared" si="9"/>
        <v>1.5000000000000009</v>
      </c>
      <c r="L35" s="7">
        <f t="shared" si="6"/>
        <v>0.13533528323661234</v>
      </c>
      <c r="M35" s="8">
        <f t="shared" si="1"/>
        <v>4.5021925744621431E-3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7419-2C81-4708-A0B3-E87E2DE05154}">
  <dimension ref="B2:O35"/>
  <sheetViews>
    <sheetView topLeftCell="A7" workbookViewId="0">
      <selection activeCell="C41" sqref="C41"/>
    </sheetView>
  </sheetViews>
  <sheetFormatPr baseColWidth="10" defaultRowHeight="15" x14ac:dyDescent="0.25"/>
  <cols>
    <col min="9" max="9" width="11.85546875" bestFit="1" customWidth="1"/>
  </cols>
  <sheetData>
    <row r="2" spans="2:15" x14ac:dyDescent="0.25">
      <c r="B2" s="14" t="s">
        <v>26</v>
      </c>
      <c r="C2" s="15"/>
      <c r="D2" s="15"/>
      <c r="E2" s="15"/>
      <c r="F2" s="15"/>
      <c r="G2" s="16"/>
    </row>
    <row r="3" spans="2:15" x14ac:dyDescent="0.25">
      <c r="B3" s="2"/>
      <c r="C3" s="1"/>
      <c r="D3" s="1"/>
      <c r="E3" s="1"/>
      <c r="F3" s="1"/>
      <c r="G3" s="3"/>
    </row>
    <row r="4" spans="2:15" x14ac:dyDescent="0.25">
      <c r="B4" s="2" t="s">
        <v>0</v>
      </c>
      <c r="C4" s="1"/>
      <c r="D4" s="1"/>
      <c r="E4" s="1"/>
      <c r="F4" s="1"/>
      <c r="G4" s="3"/>
    </row>
    <row r="5" spans="2:15" x14ac:dyDescent="0.25">
      <c r="B5" s="2" t="s">
        <v>1</v>
      </c>
      <c r="C5" s="1"/>
      <c r="D5" s="1">
        <v>0.5</v>
      </c>
      <c r="E5" s="1" t="s">
        <v>2</v>
      </c>
      <c r="F5" s="1"/>
      <c r="G5" s="3"/>
    </row>
    <row r="6" spans="2:15" x14ac:dyDescent="0.25">
      <c r="B6" s="2" t="s">
        <v>3</v>
      </c>
      <c r="C6" s="1"/>
      <c r="D6" s="1" t="s">
        <v>4</v>
      </c>
      <c r="E6" s="1" t="s">
        <v>12</v>
      </c>
      <c r="F6" s="1"/>
      <c r="G6" s="3"/>
    </row>
    <row r="7" spans="2:15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5" x14ac:dyDescent="0.25">
      <c r="B8" s="2"/>
      <c r="C8" s="1"/>
      <c r="D8" s="1"/>
      <c r="E8" s="1"/>
      <c r="F8" s="1" t="s">
        <v>8</v>
      </c>
      <c r="G8" s="3">
        <v>1</v>
      </c>
    </row>
    <row r="9" spans="2:15" x14ac:dyDescent="0.25">
      <c r="B9" s="4" t="s">
        <v>9</v>
      </c>
      <c r="C9" s="5">
        <v>0.05</v>
      </c>
      <c r="D9" s="5"/>
      <c r="E9" s="5"/>
      <c r="F9" s="5"/>
      <c r="G9" s="6"/>
    </row>
    <row r="12" spans="2:15" x14ac:dyDescent="0.25">
      <c r="B12" t="s">
        <v>16</v>
      </c>
      <c r="M12" t="s">
        <v>18</v>
      </c>
    </row>
    <row r="13" spans="2:15" x14ac:dyDescent="0.25">
      <c r="B13" t="s">
        <v>17</v>
      </c>
    </row>
    <row r="14" spans="2:15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19</v>
      </c>
      <c r="J14" s="11" t="s">
        <v>23</v>
      </c>
      <c r="K14" s="11" t="s">
        <v>24</v>
      </c>
      <c r="M14" s="11" t="s">
        <v>7</v>
      </c>
      <c r="N14" s="11" t="s">
        <v>8</v>
      </c>
      <c r="O14" s="11" t="s">
        <v>13</v>
      </c>
    </row>
    <row r="15" spans="2:15" x14ac:dyDescent="0.25">
      <c r="B15" s="1">
        <v>0</v>
      </c>
      <c r="C15" s="7">
        <f>$G$7</f>
        <v>0.5</v>
      </c>
      <c r="D15" s="7">
        <f>$G$8</f>
        <v>1</v>
      </c>
      <c r="E15" s="7">
        <f>$C$9*(-2*C15*D15)</f>
        <v>-0.05</v>
      </c>
      <c r="F15" s="7">
        <f>C15+0.5*$C$9</f>
        <v>0.52500000000000002</v>
      </c>
      <c r="G15" s="7">
        <f>D15+0.5*E15</f>
        <v>0.97499999999999998</v>
      </c>
      <c r="H15" s="7">
        <f>$C$9*(-2*F15*G15)</f>
        <v>-5.1187499999999997E-2</v>
      </c>
      <c r="I15" s="7">
        <f>C15+$C$9</f>
        <v>0.55000000000000004</v>
      </c>
      <c r="J15" s="7">
        <f>D15-E15+2*H15</f>
        <v>0.94762500000000005</v>
      </c>
      <c r="K15" s="7">
        <f>$C$9*(-2*I15*J15)</f>
        <v>-5.2119375000000016E-2</v>
      </c>
      <c r="M15" s="7">
        <f>$G$7</f>
        <v>0.5</v>
      </c>
      <c r="N15" s="7">
        <f>EXP(-(M15^2)+1/4)</f>
        <v>1</v>
      </c>
      <c r="O15" s="8">
        <f t="shared" ref="O15:O35" si="0">ABS((N15-D15)/N15)</f>
        <v>0</v>
      </c>
    </row>
    <row r="16" spans="2:15" x14ac:dyDescent="0.25">
      <c r="B16" s="1">
        <f>1+B15</f>
        <v>1</v>
      </c>
      <c r="C16" s="7">
        <f>C15+$C$9</f>
        <v>0.55000000000000004</v>
      </c>
      <c r="D16" s="7">
        <f t="shared" ref="D16:D35" si="1">D15+(1/6)*(E15+4*H15+K15)</f>
        <v>0.94885510416666663</v>
      </c>
      <c r="E16" s="7">
        <f>$C$9*(-2*C16*D16)</f>
        <v>-5.2187030729166674E-2</v>
      </c>
      <c r="F16" s="7">
        <f t="shared" ref="F16:F35" si="2">C16+0.5*$C$9</f>
        <v>0.57500000000000007</v>
      </c>
      <c r="G16" s="7">
        <f t="shared" ref="G16:G35" si="3">D16+0.5*E16</f>
        <v>0.92276158880208325</v>
      </c>
      <c r="H16" s="7">
        <f t="shared" ref="H16:H35" si="4">$C$9*(-2*F16*G16)</f>
        <v>-5.3058791356119794E-2</v>
      </c>
      <c r="I16" s="7">
        <f t="shared" ref="I16:I35" si="5">C16+$C$9</f>
        <v>0.60000000000000009</v>
      </c>
      <c r="J16" s="7">
        <f t="shared" ref="J16:J35" si="6">D16-E16+2*H16</f>
        <v>0.89492455218359379</v>
      </c>
      <c r="K16" s="7">
        <f t="shared" ref="K16:K35" si="7">$C$9*(-2*I16*J16)</f>
        <v>-5.3695473131015636E-2</v>
      </c>
      <c r="M16" s="7">
        <f>M15+$C$9</f>
        <v>0.55000000000000004</v>
      </c>
      <c r="N16" s="7">
        <f t="shared" ref="N16:N35" si="8">EXP(-(M16^2)+1/4)</f>
        <v>0.94885432105580125</v>
      </c>
      <c r="O16" s="8">
        <f t="shared" si="0"/>
        <v>8.2532254741197619E-7</v>
      </c>
    </row>
    <row r="17" spans="2:15" x14ac:dyDescent="0.25">
      <c r="B17" s="1">
        <f t="shared" ref="B17:B27" si="9">1+B16</f>
        <v>2</v>
      </c>
      <c r="C17" s="7">
        <f t="shared" ref="C17:C27" si="10">C16+$C$9</f>
        <v>0.60000000000000009</v>
      </c>
      <c r="D17" s="7">
        <f t="shared" si="1"/>
        <v>0.89583549261922302</v>
      </c>
      <c r="E17" s="7">
        <f t="shared" ref="E17:E27" si="11">$C$9*(-2*C17*D17)</f>
        <v>-5.3750129557153394E-2</v>
      </c>
      <c r="F17" s="7">
        <f t="shared" si="2"/>
        <v>0.62500000000000011</v>
      </c>
      <c r="G17" s="7">
        <f t="shared" si="3"/>
        <v>0.86896042784064631</v>
      </c>
      <c r="H17" s="7">
        <f t="shared" si="4"/>
        <v>-5.4310026740040408E-2</v>
      </c>
      <c r="I17" s="7">
        <f t="shared" si="5"/>
        <v>0.65000000000000013</v>
      </c>
      <c r="J17" s="7">
        <f t="shared" si="6"/>
        <v>0.84096556869629557</v>
      </c>
      <c r="K17" s="7">
        <f t="shared" si="7"/>
        <v>-5.4662761965259224E-2</v>
      </c>
      <c r="M17" s="7">
        <f t="shared" ref="M17:M35" si="12">M16+$C$9</f>
        <v>0.60000000000000009</v>
      </c>
      <c r="N17" s="7">
        <f t="shared" si="8"/>
        <v>0.89583413529652811</v>
      </c>
      <c r="O17" s="8">
        <f t="shared" si="0"/>
        <v>1.5151495588596608E-6</v>
      </c>
    </row>
    <row r="18" spans="2:15" x14ac:dyDescent="0.25">
      <c r="B18" s="1">
        <f t="shared" si="9"/>
        <v>3</v>
      </c>
      <c r="C18" s="7">
        <f t="shared" si="10"/>
        <v>0.65000000000000013</v>
      </c>
      <c r="D18" s="7">
        <f t="shared" si="1"/>
        <v>0.84155999287212735</v>
      </c>
      <c r="E18" s="7">
        <f t="shared" si="11"/>
        <v>-5.4701399536688289E-2</v>
      </c>
      <c r="F18" s="7">
        <f t="shared" si="2"/>
        <v>0.67500000000000016</v>
      </c>
      <c r="G18" s="7">
        <f t="shared" si="3"/>
        <v>0.8142092931037832</v>
      </c>
      <c r="H18" s="7">
        <f t="shared" si="4"/>
        <v>-5.4959127284505388E-2</v>
      </c>
      <c r="I18" s="7">
        <f t="shared" si="5"/>
        <v>0.70000000000000018</v>
      </c>
      <c r="J18" s="7">
        <f t="shared" si="6"/>
        <v>0.78634313783980492</v>
      </c>
      <c r="K18" s="7">
        <f t="shared" si="7"/>
        <v>-5.5044019648786358E-2</v>
      </c>
      <c r="M18" s="7">
        <f t="shared" si="12"/>
        <v>0.65000000000000013</v>
      </c>
      <c r="N18" s="7">
        <f t="shared" si="8"/>
        <v>0.84155828881177308</v>
      </c>
      <c r="O18" s="8">
        <f t="shared" si="0"/>
        <v>2.0248868996043338E-6</v>
      </c>
    </row>
    <row r="19" spans="2:15" x14ac:dyDescent="0.25">
      <c r="B19" s="1">
        <f t="shared" si="9"/>
        <v>4</v>
      </c>
      <c r="C19" s="7">
        <f t="shared" si="10"/>
        <v>0.70000000000000018</v>
      </c>
      <c r="D19" s="7">
        <f t="shared" si="1"/>
        <v>0.78662967148487795</v>
      </c>
      <c r="E19" s="7">
        <f t="shared" si="11"/>
        <v>-5.5064077003941475E-2</v>
      </c>
      <c r="F19" s="7">
        <f t="shared" si="2"/>
        <v>0.7250000000000002</v>
      </c>
      <c r="G19" s="7">
        <f t="shared" si="3"/>
        <v>0.75909763298290722</v>
      </c>
      <c r="H19" s="7">
        <f t="shared" si="4"/>
        <v>-5.5034578391260795E-2</v>
      </c>
      <c r="I19" s="7">
        <f t="shared" si="5"/>
        <v>0.75000000000000022</v>
      </c>
      <c r="J19" s="7">
        <f t="shared" si="6"/>
        <v>0.73162459170629779</v>
      </c>
      <c r="K19" s="7">
        <f t="shared" si="7"/>
        <v>-5.4871844377972351E-2</v>
      </c>
      <c r="M19" s="7">
        <f t="shared" si="12"/>
        <v>0.70000000000000018</v>
      </c>
      <c r="N19" s="7">
        <f t="shared" si="8"/>
        <v>0.78662786106655325</v>
      </c>
      <c r="O19" s="8">
        <f t="shared" si="0"/>
        <v>2.3014927570001497E-6</v>
      </c>
    </row>
    <row r="20" spans="2:15" x14ac:dyDescent="0.25">
      <c r="B20" s="1">
        <f t="shared" si="9"/>
        <v>5</v>
      </c>
      <c r="C20" s="7">
        <f t="shared" si="10"/>
        <v>0.75000000000000022</v>
      </c>
      <c r="D20" s="7">
        <f t="shared" si="1"/>
        <v>0.73161729899371841</v>
      </c>
      <c r="E20" s="7">
        <f t="shared" si="11"/>
        <v>-5.4871297424528898E-2</v>
      </c>
      <c r="F20" s="7">
        <f t="shared" si="2"/>
        <v>0.77500000000000024</v>
      </c>
      <c r="G20" s="7">
        <f t="shared" si="3"/>
        <v>0.70418165028145396</v>
      </c>
      <c r="H20" s="7">
        <f t="shared" si="4"/>
        <v>-5.4574077896812706E-2</v>
      </c>
      <c r="I20" s="7">
        <f t="shared" si="5"/>
        <v>0.80000000000000027</v>
      </c>
      <c r="J20" s="7">
        <f t="shared" si="6"/>
        <v>0.67734044062462195</v>
      </c>
      <c r="K20" s="7">
        <f t="shared" si="7"/>
        <v>-5.4187235249969781E-2</v>
      </c>
      <c r="M20" s="7">
        <f t="shared" si="12"/>
        <v>0.75000000000000022</v>
      </c>
      <c r="N20" s="7">
        <f t="shared" si="8"/>
        <v>0.73161562894664156</v>
      </c>
      <c r="O20" s="8">
        <f t="shared" si="0"/>
        <v>2.282683708187143E-6</v>
      </c>
    </row>
    <row r="21" spans="2:15" x14ac:dyDescent="0.25">
      <c r="B21" s="1">
        <f t="shared" si="9"/>
        <v>6</v>
      </c>
      <c r="C21" s="7">
        <f t="shared" si="10"/>
        <v>0.80000000000000027</v>
      </c>
      <c r="D21" s="7">
        <f t="shared" si="1"/>
        <v>0.67705815828342686</v>
      </c>
      <c r="E21" s="7">
        <f t="shared" si="11"/>
        <v>-5.4164652662674166E-2</v>
      </c>
      <c r="F21" s="7">
        <f t="shared" si="2"/>
        <v>0.82500000000000029</v>
      </c>
      <c r="G21" s="7">
        <f t="shared" si="3"/>
        <v>0.64997583195208974</v>
      </c>
      <c r="H21" s="7">
        <f t="shared" si="4"/>
        <v>-5.3623006136047424E-2</v>
      </c>
      <c r="I21" s="7">
        <f t="shared" si="5"/>
        <v>0.85000000000000031</v>
      </c>
      <c r="J21" s="7">
        <f t="shared" si="6"/>
        <v>0.62397679867400613</v>
      </c>
      <c r="K21" s="7">
        <f t="shared" si="7"/>
        <v>-5.3038027887290541E-2</v>
      </c>
      <c r="M21" s="7">
        <f t="shared" si="12"/>
        <v>0.80000000000000027</v>
      </c>
      <c r="N21" s="7">
        <f t="shared" si="8"/>
        <v>0.67705687449816443</v>
      </c>
      <c r="O21" s="8">
        <f t="shared" si="0"/>
        <v>1.8961261760775567E-6</v>
      </c>
    </row>
    <row r="22" spans="2:15" x14ac:dyDescent="0.25">
      <c r="B22" s="1">
        <f t="shared" si="9"/>
        <v>7</v>
      </c>
      <c r="C22" s="7">
        <f t="shared" si="10"/>
        <v>0.85000000000000031</v>
      </c>
      <c r="D22" s="7">
        <f t="shared" si="1"/>
        <v>0.62344237410106773</v>
      </c>
      <c r="E22" s="7">
        <f t="shared" si="11"/>
        <v>-5.2992601798590777E-2</v>
      </c>
      <c r="F22" s="7">
        <f t="shared" si="2"/>
        <v>0.87500000000000033</v>
      </c>
      <c r="G22" s="7">
        <f t="shared" si="3"/>
        <v>0.5969460732017724</v>
      </c>
      <c r="H22" s="7">
        <f t="shared" si="4"/>
        <v>-5.223278140515511E-2</v>
      </c>
      <c r="I22" s="7">
        <f t="shared" si="5"/>
        <v>0.90000000000000036</v>
      </c>
      <c r="J22" s="7">
        <f t="shared" si="6"/>
        <v>0.57196941308934823</v>
      </c>
      <c r="K22" s="7">
        <f t="shared" si="7"/>
        <v>-5.1477247178041363E-2</v>
      </c>
      <c r="M22" s="7">
        <f t="shared" si="12"/>
        <v>0.85000000000000031</v>
      </c>
      <c r="N22" s="7">
        <f t="shared" si="8"/>
        <v>0.62344171411748883</v>
      </c>
      <c r="O22" s="8">
        <f t="shared" si="0"/>
        <v>1.0586131212493493E-6</v>
      </c>
    </row>
    <row r="23" spans="2:15" x14ac:dyDescent="0.25">
      <c r="B23" s="1">
        <f t="shared" si="9"/>
        <v>8</v>
      </c>
      <c r="C23" s="7">
        <f t="shared" si="10"/>
        <v>0.90000000000000036</v>
      </c>
      <c r="D23" s="7">
        <f t="shared" si="1"/>
        <v>0.571208878334859</v>
      </c>
      <c r="E23" s="7">
        <f t="shared" si="11"/>
        <v>-5.1408799050137337E-2</v>
      </c>
      <c r="F23" s="7">
        <f t="shared" si="2"/>
        <v>0.92500000000000038</v>
      </c>
      <c r="G23" s="7">
        <f t="shared" si="3"/>
        <v>0.54550447880979036</v>
      </c>
      <c r="H23" s="7">
        <f t="shared" si="4"/>
        <v>-5.0459164289905635E-2</v>
      </c>
      <c r="I23" s="7">
        <f t="shared" si="5"/>
        <v>0.9500000000000004</v>
      </c>
      <c r="J23" s="7">
        <f t="shared" si="6"/>
        <v>0.52169934880518498</v>
      </c>
      <c r="K23" s="7">
        <f t="shared" si="7"/>
        <v>-4.9561438136492594E-2</v>
      </c>
      <c r="M23" s="7">
        <f t="shared" si="12"/>
        <v>0.90000000000000036</v>
      </c>
      <c r="N23" s="7">
        <f t="shared" si="8"/>
        <v>0.57120906384881454</v>
      </c>
      <c r="O23" s="8">
        <f t="shared" si="0"/>
        <v>3.2477418036871655E-7</v>
      </c>
    </row>
    <row r="24" spans="2:15" x14ac:dyDescent="0.25">
      <c r="B24" s="1">
        <f t="shared" si="9"/>
        <v>9</v>
      </c>
      <c r="C24" s="7">
        <f t="shared" si="10"/>
        <v>0.9500000000000004</v>
      </c>
      <c r="D24" s="7">
        <f t="shared" si="1"/>
        <v>0.52074106261048358</v>
      </c>
      <c r="E24" s="7">
        <f t="shared" si="11"/>
        <v>-4.9470400947995964E-2</v>
      </c>
      <c r="F24" s="7">
        <f t="shared" si="2"/>
        <v>0.97500000000000042</v>
      </c>
      <c r="G24" s="7">
        <f t="shared" si="3"/>
        <v>0.49600586213648562</v>
      </c>
      <c r="H24" s="7">
        <f t="shared" si="4"/>
        <v>-4.8360571558307371E-2</v>
      </c>
      <c r="I24" s="7">
        <f t="shared" si="5"/>
        <v>1.0000000000000004</v>
      </c>
      <c r="J24" s="7">
        <f t="shared" si="6"/>
        <v>0.47349032044186479</v>
      </c>
      <c r="K24" s="7">
        <f t="shared" si="7"/>
        <v>-4.7349032044186501E-2</v>
      </c>
      <c r="M24" s="7">
        <f t="shared" si="12"/>
        <v>0.9500000000000004</v>
      </c>
      <c r="N24" s="7">
        <f t="shared" si="8"/>
        <v>0.52074229235352054</v>
      </c>
      <c r="O24" s="8">
        <f t="shared" si="0"/>
        <v>2.361519421437602E-6</v>
      </c>
    </row>
    <row r="25" spans="2:15" x14ac:dyDescent="0.25">
      <c r="B25" s="1">
        <f t="shared" si="9"/>
        <v>10</v>
      </c>
      <c r="C25" s="7">
        <f t="shared" si="10"/>
        <v>1.0000000000000004</v>
      </c>
      <c r="D25" s="7">
        <f t="shared" si="1"/>
        <v>0.47236410940624829</v>
      </c>
      <c r="E25" s="7">
        <f t="shared" si="11"/>
        <v>-4.7236410940624855E-2</v>
      </c>
      <c r="F25" s="7">
        <f t="shared" si="2"/>
        <v>1.0250000000000004</v>
      </c>
      <c r="G25" s="7">
        <f t="shared" si="3"/>
        <v>0.44874590393593589</v>
      </c>
      <c r="H25" s="7">
        <f t="shared" si="4"/>
        <v>-4.5996455153433452E-2</v>
      </c>
      <c r="I25" s="7">
        <f t="shared" si="5"/>
        <v>1.0500000000000005</v>
      </c>
      <c r="J25" s="7">
        <f t="shared" si="6"/>
        <v>0.42760761004000619</v>
      </c>
      <c r="K25" s="7">
        <f t="shared" si="7"/>
        <v>-4.4898799054200675E-2</v>
      </c>
      <c r="M25" s="7">
        <f t="shared" si="12"/>
        <v>1.0000000000000004</v>
      </c>
      <c r="N25" s="7">
        <f t="shared" si="8"/>
        <v>0.4723665527410143</v>
      </c>
      <c r="O25" s="8">
        <f t="shared" si="0"/>
        <v>5.1725397402363135E-6</v>
      </c>
    </row>
    <row r="26" spans="2:15" x14ac:dyDescent="0.25">
      <c r="B26" s="1">
        <f t="shared" si="9"/>
        <v>11</v>
      </c>
      <c r="C26" s="7">
        <f t="shared" si="10"/>
        <v>1.0500000000000005</v>
      </c>
      <c r="D26" s="7">
        <f t="shared" si="1"/>
        <v>0.42634393763815503</v>
      </c>
      <c r="E26" s="7">
        <f t="shared" si="11"/>
        <v>-4.4766113452006304E-2</v>
      </c>
      <c r="F26" s="7">
        <f t="shared" si="2"/>
        <v>1.0750000000000004</v>
      </c>
      <c r="G26" s="7">
        <f t="shared" si="3"/>
        <v>0.40396088091215188</v>
      </c>
      <c r="H26" s="7">
        <f t="shared" si="4"/>
        <v>-4.3425794698056346E-2</v>
      </c>
      <c r="I26" s="7">
        <f t="shared" si="5"/>
        <v>1.1000000000000005</v>
      </c>
      <c r="J26" s="7">
        <f t="shared" si="6"/>
        <v>0.38425846169404865</v>
      </c>
      <c r="K26" s="7">
        <f t="shared" si="7"/>
        <v>-4.2268430786345373E-2</v>
      </c>
      <c r="M26" s="7">
        <f t="shared" si="12"/>
        <v>1.0500000000000005</v>
      </c>
      <c r="N26" s="7">
        <f t="shared" si="8"/>
        <v>0.42634772917815239</v>
      </c>
      <c r="O26" s="8">
        <f t="shared" si="0"/>
        <v>8.8930695248784922E-6</v>
      </c>
    </row>
    <row r="27" spans="2:15" x14ac:dyDescent="0.25">
      <c r="B27" s="1">
        <f t="shared" si="9"/>
        <v>12</v>
      </c>
      <c r="C27" s="7">
        <f t="shared" si="10"/>
        <v>1.1000000000000005</v>
      </c>
      <c r="D27" s="7">
        <f t="shared" si="1"/>
        <v>0.38288765046639217</v>
      </c>
      <c r="E27" s="7">
        <f t="shared" si="11"/>
        <v>-4.211764155130316E-2</v>
      </c>
      <c r="F27" s="7">
        <f t="shared" si="2"/>
        <v>1.1250000000000004</v>
      </c>
      <c r="G27" s="7">
        <f t="shared" si="3"/>
        <v>0.36182882969074059</v>
      </c>
      <c r="H27" s="7">
        <f t="shared" si="4"/>
        <v>-4.0705743340208336E-2</v>
      </c>
      <c r="I27" s="7">
        <f t="shared" si="5"/>
        <v>1.1500000000000006</v>
      </c>
      <c r="J27" s="7">
        <f t="shared" si="6"/>
        <v>0.34359380533727868</v>
      </c>
      <c r="K27" s="7">
        <f t="shared" si="7"/>
        <v>-3.9513287613787071E-2</v>
      </c>
      <c r="M27" s="7">
        <f t="shared" si="12"/>
        <v>1.1000000000000005</v>
      </c>
      <c r="N27" s="7">
        <f t="shared" si="8"/>
        <v>0.38289288597511162</v>
      </c>
      <c r="O27" s="8">
        <f t="shared" si="0"/>
        <v>1.3673559659157762E-5</v>
      </c>
    </row>
    <row r="28" spans="2:15" x14ac:dyDescent="0.25">
      <c r="B28" s="1">
        <f>1+B27</f>
        <v>13</v>
      </c>
      <c r="C28" s="7">
        <f>C27+$C$9</f>
        <v>1.1500000000000006</v>
      </c>
      <c r="D28" s="7">
        <f t="shared" si="1"/>
        <v>0.34214533337873826</v>
      </c>
      <c r="E28" s="7">
        <f>$C$9*(-2*C28*D28)</f>
        <v>-3.9346713338554919E-2</v>
      </c>
      <c r="F28" s="7">
        <f t="shared" si="2"/>
        <v>1.1750000000000005</v>
      </c>
      <c r="G28" s="7">
        <f t="shared" si="3"/>
        <v>0.32247197670946082</v>
      </c>
      <c r="H28" s="7">
        <f t="shared" si="4"/>
        <v>-3.7890457263361661E-2</v>
      </c>
      <c r="I28" s="7">
        <f t="shared" si="5"/>
        <v>1.2000000000000006</v>
      </c>
      <c r="J28" s="7">
        <f t="shared" si="6"/>
        <v>0.30571113219056989</v>
      </c>
      <c r="K28" s="7">
        <f t="shared" si="7"/>
        <v>-3.6685335862868408E-2</v>
      </c>
      <c r="M28" s="7">
        <f t="shared" si="12"/>
        <v>1.1500000000000006</v>
      </c>
      <c r="N28" s="7">
        <f t="shared" si="8"/>
        <v>0.34215206713408303</v>
      </c>
      <c r="O28" s="8">
        <f t="shared" si="0"/>
        <v>1.9680592320165316E-5</v>
      </c>
    </row>
    <row r="29" spans="2:15" x14ac:dyDescent="0.25">
      <c r="B29" s="1">
        <f t="shared" ref="B29:B34" si="13">1+B28</f>
        <v>14</v>
      </c>
      <c r="C29" s="7">
        <f t="shared" ref="C29:C34" si="14">C28+$C$9</f>
        <v>1.2000000000000006</v>
      </c>
      <c r="D29" s="7">
        <f t="shared" si="1"/>
        <v>0.30421302033625996</v>
      </c>
      <c r="E29" s="7">
        <f t="shared" ref="E29:E34" si="15">$C$9*(-2*C29*D29)</f>
        <v>-3.6505562440351212E-2</v>
      </c>
      <c r="F29" s="7">
        <f t="shared" si="2"/>
        <v>1.2250000000000005</v>
      </c>
      <c r="G29" s="7">
        <f t="shared" si="3"/>
        <v>0.28596023911608437</v>
      </c>
      <c r="H29" s="7">
        <f t="shared" si="4"/>
        <v>-3.5030129291720356E-2</v>
      </c>
      <c r="I29" s="7">
        <f t="shared" si="5"/>
        <v>1.2500000000000007</v>
      </c>
      <c r="J29" s="7">
        <f t="shared" si="6"/>
        <v>0.27065832419317043</v>
      </c>
      <c r="K29" s="7">
        <f t="shared" si="7"/>
        <v>-3.3832290524146318E-2</v>
      </c>
      <c r="M29" s="7">
        <f t="shared" si="12"/>
        <v>1.2000000000000006</v>
      </c>
      <c r="N29" s="7">
        <f t="shared" si="8"/>
        <v>0.30422126406670358</v>
      </c>
      <c r="O29" s="8">
        <f t="shared" si="0"/>
        <v>2.7097811419933656E-5</v>
      </c>
    </row>
    <row r="30" spans="2:15" x14ac:dyDescent="0.25">
      <c r="B30" s="1">
        <f t="shared" si="13"/>
        <v>15</v>
      </c>
      <c r="C30" s="7">
        <f t="shared" si="14"/>
        <v>1.2500000000000007</v>
      </c>
      <c r="D30" s="7">
        <f t="shared" si="1"/>
        <v>0.26913662531436344</v>
      </c>
      <c r="E30" s="7">
        <f t="shared" si="15"/>
        <v>-3.3642078164295451E-2</v>
      </c>
      <c r="F30" s="7">
        <f t="shared" si="2"/>
        <v>1.2750000000000006</v>
      </c>
      <c r="G30" s="7">
        <f t="shared" si="3"/>
        <v>0.25231558623221573</v>
      </c>
      <c r="H30" s="7">
        <f t="shared" si="4"/>
        <v>-3.2170237244607519E-2</v>
      </c>
      <c r="I30" s="7">
        <f t="shared" si="5"/>
        <v>1.3000000000000007</v>
      </c>
      <c r="J30" s="7">
        <f t="shared" si="6"/>
        <v>0.23843822898944383</v>
      </c>
      <c r="K30" s="7">
        <f t="shared" si="7"/>
        <v>-3.0996969768627716E-2</v>
      </c>
      <c r="M30" s="7">
        <f t="shared" si="12"/>
        <v>1.2500000000000007</v>
      </c>
      <c r="N30" s="7">
        <f t="shared" si="8"/>
        <v>0.26914634872918342</v>
      </c>
      <c r="O30" s="8">
        <f t="shared" si="0"/>
        <v>3.6126868768176904E-5</v>
      </c>
    </row>
    <row r="31" spans="2:15" x14ac:dyDescent="0.25">
      <c r="B31" s="1">
        <f t="shared" si="13"/>
        <v>16</v>
      </c>
      <c r="C31" s="7">
        <f t="shared" si="14"/>
        <v>1.3000000000000007</v>
      </c>
      <c r="D31" s="7">
        <f t="shared" si="1"/>
        <v>0.23691662582913792</v>
      </c>
      <c r="E31" s="7">
        <f t="shared" si="15"/>
        <v>-3.0799161357787947E-2</v>
      </c>
      <c r="F31" s="7">
        <f t="shared" si="2"/>
        <v>1.3250000000000006</v>
      </c>
      <c r="G31" s="7">
        <f t="shared" si="3"/>
        <v>0.22151704515024395</v>
      </c>
      <c r="H31" s="7">
        <f t="shared" si="4"/>
        <v>-2.9351008482407338E-2</v>
      </c>
      <c r="I31" s="7">
        <f t="shared" si="5"/>
        <v>1.3500000000000008</v>
      </c>
      <c r="J31" s="7">
        <f t="shared" si="6"/>
        <v>0.20901377022211118</v>
      </c>
      <c r="K31" s="7">
        <f t="shared" si="7"/>
        <v>-2.8216858979985028E-2</v>
      </c>
      <c r="M31" s="7">
        <f t="shared" si="12"/>
        <v>1.3000000000000007</v>
      </c>
      <c r="N31" s="7">
        <f t="shared" si="8"/>
        <v>0.23692775868212129</v>
      </c>
      <c r="O31" s="8">
        <f t="shared" si="0"/>
        <v>4.6988386018170267E-5</v>
      </c>
    </row>
    <row r="32" spans="2:15" x14ac:dyDescent="0.25">
      <c r="B32" s="1">
        <f t="shared" si="13"/>
        <v>17</v>
      </c>
      <c r="C32" s="7">
        <f t="shared" si="14"/>
        <v>1.3500000000000008</v>
      </c>
      <c r="D32" s="7">
        <f t="shared" si="1"/>
        <v>0.20751328345123754</v>
      </c>
      <c r="E32" s="7">
        <f t="shared" si="15"/>
        <v>-2.8014293265917086E-2</v>
      </c>
      <c r="F32" s="7">
        <f t="shared" si="2"/>
        <v>1.3750000000000007</v>
      </c>
      <c r="G32" s="7">
        <f t="shared" si="3"/>
        <v>0.193506136818279</v>
      </c>
      <c r="H32" s="7">
        <f t="shared" si="4"/>
        <v>-2.6607093812513378E-2</v>
      </c>
      <c r="I32" s="7">
        <f t="shared" si="5"/>
        <v>1.4000000000000008</v>
      </c>
      <c r="J32" s="7">
        <f t="shared" si="6"/>
        <v>0.18231338909212788</v>
      </c>
      <c r="K32" s="7">
        <f t="shared" si="7"/>
        <v>-2.5523874472897917E-2</v>
      </c>
      <c r="M32" s="7">
        <f t="shared" si="12"/>
        <v>1.3500000000000008</v>
      </c>
      <c r="N32" s="7">
        <f t="shared" si="8"/>
        <v>0.20752571900087649</v>
      </c>
      <c r="O32" s="8">
        <f t="shared" si="0"/>
        <v>5.9922932438547666E-5</v>
      </c>
    </row>
    <row r="33" spans="2:15" x14ac:dyDescent="0.25">
      <c r="B33" s="1">
        <f t="shared" si="13"/>
        <v>18</v>
      </c>
      <c r="C33" s="7">
        <f t="shared" si="14"/>
        <v>1.4000000000000008</v>
      </c>
      <c r="D33" s="7">
        <f t="shared" si="1"/>
        <v>0.18085219295309279</v>
      </c>
      <c r="E33" s="7">
        <f t="shared" si="15"/>
        <v>-2.5319307013433007E-2</v>
      </c>
      <c r="F33" s="7">
        <f t="shared" si="2"/>
        <v>1.4250000000000007</v>
      </c>
      <c r="G33" s="7">
        <f t="shared" si="3"/>
        <v>0.1681925394463763</v>
      </c>
      <c r="H33" s="7">
        <f t="shared" si="4"/>
        <v>-2.3967436871108638E-2</v>
      </c>
      <c r="I33" s="7">
        <f t="shared" si="5"/>
        <v>1.4500000000000008</v>
      </c>
      <c r="J33" s="7">
        <f t="shared" si="6"/>
        <v>0.15823662622430854</v>
      </c>
      <c r="K33" s="7">
        <f t="shared" si="7"/>
        <v>-2.2944310802524751E-2</v>
      </c>
      <c r="M33" s="7">
        <f t="shared" si="12"/>
        <v>1.4000000000000008</v>
      </c>
      <c r="N33" s="7">
        <f t="shared" si="8"/>
        <v>0.18086579261712168</v>
      </c>
      <c r="O33" s="8">
        <f t="shared" si="0"/>
        <v>7.5192018524364369E-5</v>
      </c>
    </row>
    <row r="34" spans="2:15" x14ac:dyDescent="0.25">
      <c r="B34" s="1">
        <f t="shared" si="13"/>
        <v>19</v>
      </c>
      <c r="C34" s="7">
        <f t="shared" si="14"/>
        <v>1.4500000000000008</v>
      </c>
      <c r="D34" s="7">
        <f t="shared" si="1"/>
        <v>0.1568299654030274</v>
      </c>
      <c r="E34" s="7">
        <f t="shared" si="15"/>
        <v>-2.2740344983438989E-2</v>
      </c>
      <c r="F34" s="7">
        <f t="shared" si="2"/>
        <v>1.4750000000000008</v>
      </c>
      <c r="G34" s="7">
        <f t="shared" si="3"/>
        <v>0.14545979291130792</v>
      </c>
      <c r="H34" s="7">
        <f t="shared" si="4"/>
        <v>-2.1455319454417931E-2</v>
      </c>
      <c r="I34" s="7">
        <f t="shared" si="5"/>
        <v>1.5000000000000009</v>
      </c>
      <c r="J34" s="7">
        <f t="shared" si="6"/>
        <v>0.13665967147763053</v>
      </c>
      <c r="K34" s="7">
        <f t="shared" si="7"/>
        <v>-2.0498950721644593E-2</v>
      </c>
      <c r="M34" s="7">
        <f t="shared" si="12"/>
        <v>1.4500000000000008</v>
      </c>
      <c r="N34" s="7">
        <f t="shared" si="8"/>
        <v>0.15684456435477193</v>
      </c>
      <c r="O34" s="8">
        <f t="shared" si="0"/>
        <v>9.3079105447984987E-5</v>
      </c>
    </row>
    <row r="35" spans="2:15" x14ac:dyDescent="0.25">
      <c r="B35" s="1">
        <f>1+B34</f>
        <v>20</v>
      </c>
      <c r="C35" s="7">
        <f>C34+$C$9</f>
        <v>1.5000000000000009</v>
      </c>
      <c r="D35" s="7">
        <f t="shared" si="1"/>
        <v>0.13531986981590152</v>
      </c>
      <c r="E35" s="7">
        <f>$C$9*(-2*C35*D35)</f>
        <v>-2.0297980472385242E-2</v>
      </c>
      <c r="F35" s="7">
        <f t="shared" si="2"/>
        <v>1.5250000000000008</v>
      </c>
      <c r="G35" s="7">
        <f t="shared" si="3"/>
        <v>0.1251708795797089</v>
      </c>
      <c r="H35" s="7">
        <f t="shared" si="4"/>
        <v>-1.9088559135905618E-2</v>
      </c>
      <c r="I35" s="7">
        <f t="shared" si="5"/>
        <v>1.5500000000000009</v>
      </c>
      <c r="J35" s="7">
        <f t="shared" si="6"/>
        <v>0.11744073201647552</v>
      </c>
      <c r="K35" s="7">
        <f t="shared" si="7"/>
        <v>-1.8203313462553716E-2</v>
      </c>
      <c r="M35" s="7">
        <f t="shared" si="12"/>
        <v>1.5000000000000009</v>
      </c>
      <c r="N35" s="7">
        <f t="shared" si="8"/>
        <v>0.13533528323661234</v>
      </c>
      <c r="O35" s="8">
        <f t="shared" si="0"/>
        <v>1.1389063030866284E-4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6450-A197-4B19-8433-8591C97D287C}">
  <dimension ref="B2:R35"/>
  <sheetViews>
    <sheetView zoomScale="130" zoomScaleNormal="130" workbookViewId="0">
      <selection activeCell="L40" sqref="L40"/>
    </sheetView>
  </sheetViews>
  <sheetFormatPr baseColWidth="10" defaultRowHeight="15" x14ac:dyDescent="0.25"/>
  <cols>
    <col min="9" max="9" width="11.85546875" bestFit="1" customWidth="1"/>
  </cols>
  <sheetData>
    <row r="2" spans="2:18" x14ac:dyDescent="0.25">
      <c r="B2" s="14" t="s">
        <v>26</v>
      </c>
      <c r="C2" s="15"/>
      <c r="D2" s="15"/>
      <c r="E2" s="15"/>
      <c r="F2" s="15"/>
      <c r="G2" s="16"/>
    </row>
    <row r="3" spans="2:18" x14ac:dyDescent="0.25">
      <c r="B3" s="2"/>
      <c r="C3" s="1"/>
      <c r="D3" s="1"/>
      <c r="E3" s="1"/>
      <c r="F3" s="1"/>
      <c r="G3" s="3"/>
    </row>
    <row r="4" spans="2:18" x14ac:dyDescent="0.25">
      <c r="B4" s="2" t="s">
        <v>0</v>
      </c>
      <c r="C4" s="1"/>
      <c r="D4" s="1"/>
      <c r="E4" s="1"/>
      <c r="F4" s="1"/>
      <c r="G4" s="3"/>
    </row>
    <row r="5" spans="2:18" x14ac:dyDescent="0.25">
      <c r="B5" s="2" t="s">
        <v>1</v>
      </c>
      <c r="C5" s="1"/>
      <c r="D5" s="1">
        <v>0.5</v>
      </c>
      <c r="E5" s="1" t="s">
        <v>2</v>
      </c>
      <c r="F5" s="1"/>
      <c r="G5" s="3"/>
    </row>
    <row r="6" spans="2:18" x14ac:dyDescent="0.25">
      <c r="B6" s="2" t="s">
        <v>3</v>
      </c>
      <c r="C6" s="1"/>
      <c r="D6" s="1" t="s">
        <v>4</v>
      </c>
      <c r="E6" s="1" t="s">
        <v>12</v>
      </c>
      <c r="F6" s="1"/>
      <c r="G6" s="3"/>
    </row>
    <row r="7" spans="2:18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8" x14ac:dyDescent="0.25">
      <c r="B8" s="2"/>
      <c r="C8" s="1"/>
      <c r="D8" s="1"/>
      <c r="E8" s="1"/>
      <c r="F8" s="1" t="s">
        <v>8</v>
      </c>
      <c r="G8" s="3">
        <v>1</v>
      </c>
    </row>
    <row r="9" spans="2:18" x14ac:dyDescent="0.25">
      <c r="B9" s="4" t="s">
        <v>9</v>
      </c>
      <c r="C9" s="5">
        <v>0.05</v>
      </c>
      <c r="D9" s="5"/>
      <c r="E9" s="5"/>
      <c r="F9" s="5"/>
      <c r="G9" s="6"/>
    </row>
    <row r="12" spans="2:18" x14ac:dyDescent="0.25">
      <c r="B12" t="s">
        <v>16</v>
      </c>
      <c r="P12" t="s">
        <v>18</v>
      </c>
    </row>
    <row r="13" spans="2:18" x14ac:dyDescent="0.25">
      <c r="B13" t="s">
        <v>17</v>
      </c>
    </row>
    <row r="14" spans="2:18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21</v>
      </c>
      <c r="J14" s="11" t="s">
        <v>28</v>
      </c>
      <c r="K14" s="11" t="s">
        <v>24</v>
      </c>
      <c r="L14" s="11" t="s">
        <v>19</v>
      </c>
      <c r="M14" s="11" t="s">
        <v>29</v>
      </c>
      <c r="N14" s="11" t="s">
        <v>27</v>
      </c>
      <c r="P14" s="11" t="s">
        <v>7</v>
      </c>
      <c r="Q14" s="11" t="s">
        <v>8</v>
      </c>
      <c r="R14" s="11" t="s">
        <v>13</v>
      </c>
    </row>
    <row r="15" spans="2:18" x14ac:dyDescent="0.25">
      <c r="B15" s="1">
        <v>0</v>
      </c>
      <c r="C15" s="7">
        <f>$G$7</f>
        <v>0.5</v>
      </c>
      <c r="D15" s="7">
        <f>$G$8</f>
        <v>1</v>
      </c>
      <c r="E15" s="7">
        <f>$C$9*(-2*C15*D15)</f>
        <v>-0.05</v>
      </c>
      <c r="F15" s="7">
        <f>C15+0.5*$C$9</f>
        <v>0.52500000000000002</v>
      </c>
      <c r="G15" s="7">
        <f>D15+0.5*E15</f>
        <v>0.97499999999999998</v>
      </c>
      <c r="H15" s="7">
        <f>$C$9*(-2*F15*G15)</f>
        <v>-5.1187499999999997E-2</v>
      </c>
      <c r="I15" s="7">
        <f>C15+0.5*$C$9</f>
        <v>0.52500000000000002</v>
      </c>
      <c r="J15" s="7">
        <f>D15+0.5*H15</f>
        <v>0.97440625000000003</v>
      </c>
      <c r="K15" s="7">
        <f t="shared" ref="K15:K35" si="0">$C$9*(-2*I15*J15)</f>
        <v>-5.1156328125000011E-2</v>
      </c>
      <c r="L15" s="7">
        <f>C15+$C$9</f>
        <v>0.55000000000000004</v>
      </c>
      <c r="M15" s="7">
        <f>D15+K15</f>
        <v>0.94884367187499996</v>
      </c>
      <c r="N15" s="7">
        <f>$C$9*(-2*L15*M15)</f>
        <v>-5.218640195312501E-2</v>
      </c>
      <c r="P15" s="7">
        <f>$G$7</f>
        <v>0.5</v>
      </c>
      <c r="Q15" s="7">
        <f>EXP(-(P15^2)+1/4)</f>
        <v>1</v>
      </c>
      <c r="R15" s="8">
        <f t="shared" ref="R15:R35" si="1">ABS((Q15-D15)/Q15)</f>
        <v>0</v>
      </c>
    </row>
    <row r="16" spans="2:18" x14ac:dyDescent="0.25">
      <c r="B16" s="1">
        <f>1+B15</f>
        <v>1</v>
      </c>
      <c r="C16" s="7">
        <f>C15+$C$9</f>
        <v>0.55000000000000004</v>
      </c>
      <c r="D16" s="7">
        <f>D15+(1/6)*(E15+2*H15+2*K15+N15)</f>
        <v>0.94885432363281252</v>
      </c>
      <c r="E16" s="7">
        <f>$C$9*(-2*C16*D16)</f>
        <v>-5.2186987799804699E-2</v>
      </c>
      <c r="F16" s="7">
        <f t="shared" ref="F16:F35" si="2">C16+0.5*$C$9</f>
        <v>0.57500000000000007</v>
      </c>
      <c r="G16" s="7">
        <f t="shared" ref="G16:G35" si="3">D16+0.5*E16</f>
        <v>0.92276082973291018</v>
      </c>
      <c r="H16" s="7">
        <f t="shared" ref="H16:H35" si="4">$C$9*(-2*F16*G16)</f>
        <v>-5.3058747709642341E-2</v>
      </c>
      <c r="I16" s="7">
        <f t="shared" ref="I16:I35" si="5">C16+0.5*$C$9</f>
        <v>0.57500000000000007</v>
      </c>
      <c r="J16" s="7">
        <f t="shared" ref="J16:J35" si="6">D16+0.5*H16</f>
        <v>0.9223249497779914</v>
      </c>
      <c r="K16" s="7">
        <f t="shared" si="0"/>
        <v>-5.3033684612234511E-2</v>
      </c>
      <c r="L16" s="7">
        <f t="shared" ref="L16:L35" si="7">C16+$C$9</f>
        <v>0.60000000000000009</v>
      </c>
      <c r="M16" s="7">
        <f t="shared" ref="M16:M35" si="8">D16+K16</f>
        <v>0.89582063902057807</v>
      </c>
      <c r="N16" s="7">
        <f t="shared" ref="N16:N35" si="9">$C$9*(-2*L16*M16)</f>
        <v>-5.3749238341234698E-2</v>
      </c>
      <c r="P16" s="7">
        <f>P15+$C$9</f>
        <v>0.55000000000000004</v>
      </c>
      <c r="Q16" s="7">
        <f t="shared" ref="Q16:Q35" si="10">EXP(-(P16^2)+1/4)</f>
        <v>0.94885432105580125</v>
      </c>
      <c r="R16" s="8">
        <f t="shared" si="1"/>
        <v>2.7159187810577611E-9</v>
      </c>
    </row>
    <row r="17" spans="2:18" x14ac:dyDescent="0.25">
      <c r="B17" s="1">
        <f t="shared" ref="B17:B27" si="11">1+B16</f>
        <v>2</v>
      </c>
      <c r="C17" s="7">
        <f t="shared" ref="C17:C27" si="12">C16+$C$9</f>
        <v>0.60000000000000009</v>
      </c>
      <c r="D17" s="7">
        <f t="shared" ref="D17:D35" si="13">D16+(1/6)*(E16+2*H16+2*K16+N16)</f>
        <v>0.89583414183534704</v>
      </c>
      <c r="E17" s="7">
        <f t="shared" ref="E17:E27" si="14">$C$9*(-2*C17*D17)</f>
        <v>-5.3750048510120829E-2</v>
      </c>
      <c r="F17" s="7">
        <f t="shared" si="2"/>
        <v>0.62500000000000011</v>
      </c>
      <c r="G17" s="7">
        <f t="shared" si="3"/>
        <v>0.86895911758028666</v>
      </c>
      <c r="H17" s="7">
        <f t="shared" si="4"/>
        <v>-5.4309944848767923E-2</v>
      </c>
      <c r="I17" s="7">
        <f t="shared" si="5"/>
        <v>0.62500000000000011</v>
      </c>
      <c r="J17" s="7">
        <f t="shared" si="6"/>
        <v>0.86867916941096313</v>
      </c>
      <c r="K17" s="7">
        <f t="shared" si="0"/>
        <v>-5.4292448088185209E-2</v>
      </c>
      <c r="L17" s="7">
        <f t="shared" si="7"/>
        <v>0.65000000000000013</v>
      </c>
      <c r="M17" s="7">
        <f t="shared" si="8"/>
        <v>0.84154169374716181</v>
      </c>
      <c r="N17" s="7">
        <f t="shared" si="9"/>
        <v>-5.4700210093565529E-2</v>
      </c>
      <c r="P17" s="7">
        <f t="shared" ref="P17:P35" si="15">P16+$C$9</f>
        <v>0.60000000000000009</v>
      </c>
      <c r="Q17" s="7">
        <f t="shared" si="10"/>
        <v>0.89583413529652811</v>
      </c>
      <c r="R17" s="8">
        <f t="shared" si="1"/>
        <v>7.2991401791052735E-9</v>
      </c>
    </row>
    <row r="18" spans="2:18" x14ac:dyDescent="0.25">
      <c r="B18" s="1">
        <f t="shared" si="11"/>
        <v>3</v>
      </c>
      <c r="C18" s="7">
        <f t="shared" si="12"/>
        <v>0.65000000000000013</v>
      </c>
      <c r="D18" s="7">
        <f t="shared" si="13"/>
        <v>0.84155830108908158</v>
      </c>
      <c r="E18" s="7">
        <f t="shared" si="14"/>
        <v>-5.4701289570790318E-2</v>
      </c>
      <c r="F18" s="7">
        <f t="shared" si="2"/>
        <v>0.67500000000000016</v>
      </c>
      <c r="G18" s="7">
        <f t="shared" si="3"/>
        <v>0.81420765630368641</v>
      </c>
      <c r="H18" s="7">
        <f t="shared" si="4"/>
        <v>-5.4959016800498854E-2</v>
      </c>
      <c r="I18" s="7">
        <f t="shared" si="5"/>
        <v>0.67500000000000016</v>
      </c>
      <c r="J18" s="7">
        <f t="shared" si="6"/>
        <v>0.81407879268883221</v>
      </c>
      <c r="K18" s="7">
        <f t="shared" si="0"/>
        <v>-5.495031850649619E-2</v>
      </c>
      <c r="L18" s="7">
        <f t="shared" si="7"/>
        <v>0.70000000000000018</v>
      </c>
      <c r="M18" s="7">
        <f t="shared" si="8"/>
        <v>0.78660798258258535</v>
      </c>
      <c r="N18" s="7">
        <f t="shared" si="9"/>
        <v>-5.5062558780780993E-2</v>
      </c>
      <c r="P18" s="7">
        <f t="shared" si="15"/>
        <v>0.65000000000000013</v>
      </c>
      <c r="Q18" s="7">
        <f t="shared" si="10"/>
        <v>0.84155828881177308</v>
      </c>
      <c r="R18" s="8">
        <f t="shared" si="1"/>
        <v>1.4588779727316589E-8</v>
      </c>
    </row>
    <row r="19" spans="2:18" x14ac:dyDescent="0.25">
      <c r="B19" s="1">
        <f t="shared" si="11"/>
        <v>4</v>
      </c>
      <c r="C19" s="7">
        <f t="shared" si="12"/>
        <v>0.70000000000000018</v>
      </c>
      <c r="D19" s="7">
        <f t="shared" si="13"/>
        <v>0.78662788126148797</v>
      </c>
      <c r="E19" s="7">
        <f t="shared" si="14"/>
        <v>-5.506395168830417E-2</v>
      </c>
      <c r="F19" s="7">
        <f t="shared" si="2"/>
        <v>0.7250000000000002</v>
      </c>
      <c r="G19" s="7">
        <f t="shared" si="3"/>
        <v>0.75909590541733585</v>
      </c>
      <c r="H19" s="7">
        <f t="shared" si="4"/>
        <v>-5.5034453142756873E-2</v>
      </c>
      <c r="I19" s="7">
        <f t="shared" si="5"/>
        <v>0.7250000000000002</v>
      </c>
      <c r="J19" s="7">
        <f t="shared" si="6"/>
        <v>0.75911065469010952</v>
      </c>
      <c r="K19" s="7">
        <f t="shared" si="0"/>
        <v>-5.503552246503296E-2</v>
      </c>
      <c r="L19" s="7">
        <f t="shared" si="7"/>
        <v>0.75000000000000022</v>
      </c>
      <c r="M19" s="7">
        <f t="shared" si="8"/>
        <v>0.73159235879645501</v>
      </c>
      <c r="N19" s="7">
        <f t="shared" si="9"/>
        <v>-5.4869426909734148E-2</v>
      </c>
      <c r="P19" s="7">
        <f t="shared" si="15"/>
        <v>0.70000000000000018</v>
      </c>
      <c r="Q19" s="7">
        <f t="shared" si="10"/>
        <v>0.78662786106655325</v>
      </c>
      <c r="R19" s="8">
        <f t="shared" si="1"/>
        <v>2.567279360930848E-8</v>
      </c>
    </row>
    <row r="20" spans="2:18" x14ac:dyDescent="0.25">
      <c r="B20" s="1">
        <f t="shared" si="11"/>
        <v>5</v>
      </c>
      <c r="C20" s="7">
        <f t="shared" si="12"/>
        <v>0.75000000000000022</v>
      </c>
      <c r="D20" s="7">
        <f t="shared" si="13"/>
        <v>0.73161565962588493</v>
      </c>
      <c r="E20" s="7">
        <f t="shared" si="14"/>
        <v>-5.487117447194139E-2</v>
      </c>
      <c r="F20" s="7">
        <f t="shared" si="2"/>
        <v>0.77500000000000024</v>
      </c>
      <c r="G20" s="7">
        <f t="shared" si="3"/>
        <v>0.7041800723899142</v>
      </c>
      <c r="H20" s="7">
        <f t="shared" si="4"/>
        <v>-5.4573955610218376E-2</v>
      </c>
      <c r="I20" s="7">
        <f t="shared" si="5"/>
        <v>0.77500000000000024</v>
      </c>
      <c r="J20" s="7">
        <f t="shared" si="6"/>
        <v>0.70432868182077579</v>
      </c>
      <c r="K20" s="7">
        <f t="shared" si="0"/>
        <v>-5.4585472841110143E-2</v>
      </c>
      <c r="L20" s="7">
        <f t="shared" si="7"/>
        <v>0.80000000000000027</v>
      </c>
      <c r="M20" s="7">
        <f t="shared" si="8"/>
        <v>0.67703018678477478</v>
      </c>
      <c r="N20" s="7">
        <f t="shared" si="9"/>
        <v>-5.4162414942782004E-2</v>
      </c>
      <c r="P20" s="7">
        <f t="shared" si="15"/>
        <v>0.75000000000000022</v>
      </c>
      <c r="Q20" s="7">
        <f t="shared" si="10"/>
        <v>0.73161562894664156</v>
      </c>
      <c r="R20" s="8">
        <f t="shared" si="1"/>
        <v>4.1933553841846442E-8</v>
      </c>
    </row>
    <row r="21" spans="2:18" x14ac:dyDescent="0.25">
      <c r="B21" s="1">
        <f t="shared" si="11"/>
        <v>6</v>
      </c>
      <c r="C21" s="7">
        <f t="shared" si="12"/>
        <v>0.80000000000000027</v>
      </c>
      <c r="D21" s="7">
        <f t="shared" si="13"/>
        <v>0.67705691857298822</v>
      </c>
      <c r="E21" s="7">
        <f t="shared" si="14"/>
        <v>-5.4164553485839075E-2</v>
      </c>
      <c r="F21" s="7">
        <f t="shared" si="2"/>
        <v>0.82500000000000029</v>
      </c>
      <c r="G21" s="7">
        <f t="shared" si="3"/>
        <v>0.6499746418300687</v>
      </c>
      <c r="H21" s="7">
        <f t="shared" si="4"/>
        <v>-5.3622907950980694E-2</v>
      </c>
      <c r="I21" s="7">
        <f t="shared" si="5"/>
        <v>0.82500000000000029</v>
      </c>
      <c r="J21" s="7">
        <f t="shared" si="6"/>
        <v>0.65024546459749788</v>
      </c>
      <c r="K21" s="7">
        <f t="shared" si="0"/>
        <v>-5.3645250829293591E-2</v>
      </c>
      <c r="L21" s="7">
        <f t="shared" si="7"/>
        <v>0.85000000000000031</v>
      </c>
      <c r="M21" s="7">
        <f t="shared" si="8"/>
        <v>0.62341166774369461</v>
      </c>
      <c r="N21" s="7">
        <f t="shared" si="9"/>
        <v>-5.2989991758214061E-2</v>
      </c>
      <c r="P21" s="7">
        <f t="shared" si="15"/>
        <v>0.80000000000000027</v>
      </c>
      <c r="Q21" s="7">
        <f t="shared" si="10"/>
        <v>0.67705687449816443</v>
      </c>
      <c r="R21" s="8">
        <f t="shared" si="1"/>
        <v>6.5097668232554595E-8</v>
      </c>
    </row>
    <row r="22" spans="2:18" x14ac:dyDescent="0.25">
      <c r="B22" s="1">
        <f t="shared" si="11"/>
        <v>7</v>
      </c>
      <c r="C22" s="7">
        <f t="shared" si="12"/>
        <v>0.85000000000000031</v>
      </c>
      <c r="D22" s="7">
        <f t="shared" si="13"/>
        <v>0.62344177477222129</v>
      </c>
      <c r="E22" s="7">
        <f t="shared" si="14"/>
        <v>-5.2992550855638837E-2</v>
      </c>
      <c r="F22" s="7">
        <f t="shared" si="2"/>
        <v>0.87500000000000033</v>
      </c>
      <c r="G22" s="7">
        <f t="shared" si="3"/>
        <v>0.59694549934440189</v>
      </c>
      <c r="H22" s="7">
        <f t="shared" si="4"/>
        <v>-5.223273119263519E-2</v>
      </c>
      <c r="I22" s="7">
        <f t="shared" si="5"/>
        <v>0.87500000000000033</v>
      </c>
      <c r="J22" s="7">
        <f t="shared" si="6"/>
        <v>0.59732540917590371</v>
      </c>
      <c r="K22" s="7">
        <f t="shared" si="0"/>
        <v>-5.2265973302891601E-2</v>
      </c>
      <c r="L22" s="7">
        <f t="shared" si="7"/>
        <v>0.90000000000000036</v>
      </c>
      <c r="M22" s="7">
        <f t="shared" si="8"/>
        <v>0.57117580146932967</v>
      </c>
      <c r="N22" s="7">
        <f t="shared" si="9"/>
        <v>-5.1405822132239688E-2</v>
      </c>
      <c r="P22" s="7">
        <f t="shared" si="15"/>
        <v>0.85000000000000031</v>
      </c>
      <c r="Q22" s="7">
        <f t="shared" si="10"/>
        <v>0.62344171411748883</v>
      </c>
      <c r="R22" s="8">
        <f t="shared" si="1"/>
        <v>9.7290141300096178E-8</v>
      </c>
    </row>
    <row r="23" spans="2:18" x14ac:dyDescent="0.25">
      <c r="B23" s="1">
        <f t="shared" si="11"/>
        <v>8</v>
      </c>
      <c r="C23" s="7">
        <f t="shared" si="12"/>
        <v>0.90000000000000036</v>
      </c>
      <c r="D23" s="7">
        <f t="shared" si="13"/>
        <v>0.57120914444239923</v>
      </c>
      <c r="E23" s="7">
        <f t="shared" si="14"/>
        <v>-5.1408822999815952E-2</v>
      </c>
      <c r="F23" s="7">
        <f t="shared" si="2"/>
        <v>0.92500000000000038</v>
      </c>
      <c r="G23" s="7">
        <f t="shared" si="3"/>
        <v>0.54550473294249124</v>
      </c>
      <c r="H23" s="7">
        <f t="shared" si="4"/>
        <v>-5.0459187797180463E-2</v>
      </c>
      <c r="I23" s="7">
        <f t="shared" si="5"/>
        <v>0.92500000000000038</v>
      </c>
      <c r="J23" s="7">
        <f t="shared" si="6"/>
        <v>0.54597955054380898</v>
      </c>
      <c r="K23" s="7">
        <f t="shared" si="0"/>
        <v>-5.0503108425302361E-2</v>
      </c>
      <c r="L23" s="7">
        <f t="shared" si="7"/>
        <v>0.9500000000000004</v>
      </c>
      <c r="M23" s="7">
        <f t="shared" si="8"/>
        <v>0.52070603601709686</v>
      </c>
      <c r="N23" s="7">
        <f t="shared" si="9"/>
        <v>-4.9467073421624229E-2</v>
      </c>
      <c r="P23" s="7">
        <f t="shared" si="15"/>
        <v>0.90000000000000036</v>
      </c>
      <c r="Q23" s="7">
        <f t="shared" si="10"/>
        <v>0.57120906384881454</v>
      </c>
      <c r="R23" s="8">
        <f t="shared" si="1"/>
        <v>1.4109297242548914E-7</v>
      </c>
    </row>
    <row r="24" spans="2:18" x14ac:dyDescent="0.25">
      <c r="B24" s="1">
        <f t="shared" si="11"/>
        <v>9</v>
      </c>
      <c r="C24" s="7">
        <f t="shared" si="12"/>
        <v>0.9500000000000004</v>
      </c>
      <c r="D24" s="7">
        <f t="shared" si="13"/>
        <v>0.52074239629799823</v>
      </c>
      <c r="E24" s="7">
        <f t="shared" si="14"/>
        <v>-4.9470527648309857E-2</v>
      </c>
      <c r="F24" s="7">
        <f t="shared" si="2"/>
        <v>0.97500000000000042</v>
      </c>
      <c r="G24" s="7">
        <f t="shared" si="3"/>
        <v>0.49600713247384332</v>
      </c>
      <c r="H24" s="7">
        <f t="shared" si="4"/>
        <v>-4.836069541619975E-2</v>
      </c>
      <c r="I24" s="7">
        <f t="shared" si="5"/>
        <v>0.97500000000000042</v>
      </c>
      <c r="J24" s="7">
        <f t="shared" si="6"/>
        <v>0.49656204858989839</v>
      </c>
      <c r="K24" s="7">
        <f t="shared" si="0"/>
        <v>-4.8414799737515113E-2</v>
      </c>
      <c r="L24" s="7">
        <f t="shared" si="7"/>
        <v>1.0000000000000004</v>
      </c>
      <c r="M24" s="7">
        <f t="shared" si="8"/>
        <v>0.47232759656048312</v>
      </c>
      <c r="N24" s="7">
        <f t="shared" si="9"/>
        <v>-4.723275965604834E-2</v>
      </c>
      <c r="P24" s="7">
        <f t="shared" si="15"/>
        <v>0.9500000000000004</v>
      </c>
      <c r="Q24" s="7">
        <f t="shared" si="10"/>
        <v>0.52074229235352054</v>
      </c>
      <c r="R24" s="8">
        <f t="shared" si="1"/>
        <v>1.9960828843383408E-7</v>
      </c>
    </row>
    <row r="25" spans="2:18" x14ac:dyDescent="0.25">
      <c r="B25" s="1">
        <f t="shared" si="11"/>
        <v>10</v>
      </c>
      <c r="C25" s="7">
        <f t="shared" si="12"/>
        <v>1.0000000000000004</v>
      </c>
      <c r="D25" s="7">
        <f t="shared" si="13"/>
        <v>0.47236668336270027</v>
      </c>
      <c r="E25" s="7">
        <f t="shared" si="14"/>
        <v>-4.7236668336270049E-2</v>
      </c>
      <c r="F25" s="7">
        <f t="shared" si="2"/>
        <v>1.0250000000000004</v>
      </c>
      <c r="G25" s="7">
        <f t="shared" si="3"/>
        <v>0.44874834919456524</v>
      </c>
      <c r="H25" s="7">
        <f t="shared" si="4"/>
        <v>-4.5996705792442957E-2</v>
      </c>
      <c r="I25" s="7">
        <f t="shared" si="5"/>
        <v>1.0250000000000004</v>
      </c>
      <c r="J25" s="7">
        <f t="shared" si="6"/>
        <v>0.44936833046647878</v>
      </c>
      <c r="K25" s="7">
        <f t="shared" si="0"/>
        <v>-4.6060253872814094E-2</v>
      </c>
      <c r="L25" s="7">
        <f t="shared" si="7"/>
        <v>1.0500000000000005</v>
      </c>
      <c r="M25" s="7">
        <f t="shared" si="8"/>
        <v>0.42630642948988617</v>
      </c>
      <c r="N25" s="7">
        <f t="shared" si="9"/>
        <v>-4.4762175096438067E-2</v>
      </c>
      <c r="P25" s="7">
        <f t="shared" si="15"/>
        <v>1.0000000000000004</v>
      </c>
      <c r="Q25" s="7">
        <f t="shared" si="10"/>
        <v>0.4723665527410143</v>
      </c>
      <c r="R25" s="8">
        <f t="shared" si="1"/>
        <v>2.7652611136329601E-7</v>
      </c>
    </row>
    <row r="26" spans="2:18" x14ac:dyDescent="0.25">
      <c r="B26" s="1">
        <f t="shared" si="11"/>
        <v>11</v>
      </c>
      <c r="C26" s="7">
        <f t="shared" si="12"/>
        <v>1.0500000000000005</v>
      </c>
      <c r="D26" s="7">
        <f t="shared" si="13"/>
        <v>0.42634788956882991</v>
      </c>
      <c r="E26" s="7">
        <f t="shared" si="14"/>
        <v>-4.4766528404727168E-2</v>
      </c>
      <c r="F26" s="7">
        <f t="shared" si="2"/>
        <v>1.0750000000000004</v>
      </c>
      <c r="G26" s="7">
        <f t="shared" si="3"/>
        <v>0.40396462536646632</v>
      </c>
      <c r="H26" s="7">
        <f t="shared" si="4"/>
        <v>-4.3426197226895148E-2</v>
      </c>
      <c r="I26" s="7">
        <f t="shared" si="5"/>
        <v>1.0750000000000004</v>
      </c>
      <c r="J26" s="7">
        <f t="shared" si="6"/>
        <v>0.40463479095538235</v>
      </c>
      <c r="K26" s="7">
        <f t="shared" si="0"/>
        <v>-4.3498240027703618E-2</v>
      </c>
      <c r="L26" s="7">
        <f t="shared" si="7"/>
        <v>1.1000000000000005</v>
      </c>
      <c r="M26" s="7">
        <f t="shared" si="8"/>
        <v>0.38284964954112627</v>
      </c>
      <c r="N26" s="7">
        <f t="shared" si="9"/>
        <v>-4.2113461449523909E-2</v>
      </c>
      <c r="P26" s="7">
        <f t="shared" si="15"/>
        <v>1.0500000000000005</v>
      </c>
      <c r="Q26" s="7">
        <f t="shared" si="10"/>
        <v>0.42634772917815239</v>
      </c>
      <c r="R26" s="8">
        <f t="shared" si="1"/>
        <v>3.76196861248306E-7</v>
      </c>
    </row>
    <row r="27" spans="2:18" x14ac:dyDescent="0.25">
      <c r="B27" s="1">
        <f t="shared" si="11"/>
        <v>12</v>
      </c>
      <c r="C27" s="7">
        <f t="shared" si="12"/>
        <v>1.1000000000000005</v>
      </c>
      <c r="D27" s="7">
        <f t="shared" si="13"/>
        <v>0.38289307884158846</v>
      </c>
      <c r="E27" s="7">
        <f t="shared" si="14"/>
        <v>-4.2118238672574755E-2</v>
      </c>
      <c r="F27" s="7">
        <f t="shared" si="2"/>
        <v>1.1250000000000004</v>
      </c>
      <c r="G27" s="7">
        <f t="shared" si="3"/>
        <v>0.36183395950530106</v>
      </c>
      <c r="H27" s="7">
        <f t="shared" si="4"/>
        <v>-4.0706320444346383E-2</v>
      </c>
      <c r="I27" s="7">
        <f t="shared" si="5"/>
        <v>1.1250000000000004</v>
      </c>
      <c r="J27" s="7">
        <f t="shared" si="6"/>
        <v>0.36253991861941526</v>
      </c>
      <c r="K27" s="7">
        <f t="shared" si="0"/>
        <v>-4.0785740844684233E-2</v>
      </c>
      <c r="L27" s="7">
        <f t="shared" si="7"/>
        <v>1.1500000000000006</v>
      </c>
      <c r="M27" s="7">
        <f t="shared" si="8"/>
        <v>0.34210733799690424</v>
      </c>
      <c r="N27" s="7">
        <f t="shared" si="9"/>
        <v>-3.9342343869644011E-2</v>
      </c>
      <c r="P27" s="7">
        <f t="shared" si="15"/>
        <v>1.1000000000000005</v>
      </c>
      <c r="Q27" s="7">
        <f t="shared" si="10"/>
        <v>0.38289288597511162</v>
      </c>
      <c r="R27" s="8">
        <f t="shared" si="1"/>
        <v>5.0370869741681511E-7</v>
      </c>
    </row>
    <row r="28" spans="2:18" x14ac:dyDescent="0.25">
      <c r="B28" s="1">
        <f>1+B27</f>
        <v>13</v>
      </c>
      <c r="C28" s="7">
        <f>C27+$C$9</f>
        <v>1.1500000000000006</v>
      </c>
      <c r="D28" s="7">
        <f t="shared" si="13"/>
        <v>0.34215229465487512</v>
      </c>
      <c r="E28" s="7">
        <f>$C$9*(-2*C28*D28)</f>
        <v>-3.9347513885310659E-2</v>
      </c>
      <c r="F28" s="7">
        <f t="shared" si="2"/>
        <v>1.1750000000000005</v>
      </c>
      <c r="G28" s="7">
        <f t="shared" si="3"/>
        <v>0.32247853771221979</v>
      </c>
      <c r="H28" s="7">
        <f t="shared" si="4"/>
        <v>-3.7891228181185843E-2</v>
      </c>
      <c r="I28" s="7">
        <f t="shared" si="5"/>
        <v>1.1750000000000005</v>
      </c>
      <c r="J28" s="7">
        <f t="shared" si="6"/>
        <v>0.3232066805642822</v>
      </c>
      <c r="K28" s="7">
        <f t="shared" si="0"/>
        <v>-3.7976784966303176E-2</v>
      </c>
      <c r="L28" s="7">
        <f t="shared" si="7"/>
        <v>1.2000000000000006</v>
      </c>
      <c r="M28" s="7">
        <f t="shared" si="8"/>
        <v>0.30417550968857193</v>
      </c>
      <c r="N28" s="7">
        <f t="shared" si="9"/>
        <v>-3.6501061162628655E-2</v>
      </c>
      <c r="P28" s="7">
        <f t="shared" si="15"/>
        <v>1.1500000000000006</v>
      </c>
      <c r="Q28" s="7">
        <f t="shared" si="10"/>
        <v>0.34215206713408303</v>
      </c>
      <c r="R28" s="8">
        <f t="shared" si="1"/>
        <v>6.6496980129675706E-7</v>
      </c>
    </row>
    <row r="29" spans="2:18" x14ac:dyDescent="0.25">
      <c r="B29" s="1">
        <f t="shared" ref="B29:B34" si="16">1+B28</f>
        <v>14</v>
      </c>
      <c r="C29" s="7">
        <f t="shared" ref="C29:C34" si="17">C28+$C$9</f>
        <v>1.2000000000000006</v>
      </c>
      <c r="D29" s="7">
        <f t="shared" si="13"/>
        <v>0.30422152776438888</v>
      </c>
      <c r="E29" s="7">
        <f t="shared" ref="E29:E34" si="18">$C$9*(-2*C29*D29)</f>
        <v>-3.6506583331726683E-2</v>
      </c>
      <c r="F29" s="7">
        <f t="shared" si="2"/>
        <v>1.2250000000000005</v>
      </c>
      <c r="G29" s="7">
        <f t="shared" si="3"/>
        <v>0.28596823609852551</v>
      </c>
      <c r="H29" s="7">
        <f t="shared" si="4"/>
        <v>-3.5031108922069391E-2</v>
      </c>
      <c r="I29" s="7">
        <f t="shared" si="5"/>
        <v>1.2250000000000005</v>
      </c>
      <c r="J29" s="7">
        <f t="shared" si="6"/>
        <v>0.28670597330335418</v>
      </c>
      <c r="K29" s="7">
        <f t="shared" si="0"/>
        <v>-3.5121481729660904E-2</v>
      </c>
      <c r="L29" s="7">
        <f t="shared" si="7"/>
        <v>1.2500000000000007</v>
      </c>
      <c r="M29" s="7">
        <f t="shared" si="8"/>
        <v>0.26910004603472798</v>
      </c>
      <c r="N29" s="7">
        <f t="shared" si="9"/>
        <v>-3.3637505754341011E-2</v>
      </c>
      <c r="P29" s="7">
        <f t="shared" si="15"/>
        <v>1.2000000000000006</v>
      </c>
      <c r="Q29" s="7">
        <f t="shared" si="10"/>
        <v>0.30422126406670358</v>
      </c>
      <c r="R29" s="8">
        <f t="shared" si="1"/>
        <v>8.6679570577601367E-7</v>
      </c>
    </row>
    <row r="30" spans="2:18" x14ac:dyDescent="0.25">
      <c r="B30" s="1">
        <f t="shared" si="16"/>
        <v>15</v>
      </c>
      <c r="C30" s="7">
        <f t="shared" si="17"/>
        <v>1.2500000000000007</v>
      </c>
      <c r="D30" s="7">
        <f t="shared" si="13"/>
        <v>0.26914664936613419</v>
      </c>
      <c r="E30" s="7">
        <f t="shared" si="18"/>
        <v>-3.3643331170766795E-2</v>
      </c>
      <c r="F30" s="7">
        <f t="shared" si="2"/>
        <v>1.2750000000000006</v>
      </c>
      <c r="G30" s="7">
        <f t="shared" si="3"/>
        <v>0.2523249837807508</v>
      </c>
      <c r="H30" s="7">
        <f t="shared" si="4"/>
        <v>-3.2171435432045745E-2</v>
      </c>
      <c r="I30" s="7">
        <f t="shared" si="5"/>
        <v>1.2750000000000006</v>
      </c>
      <c r="J30" s="7">
        <f t="shared" si="6"/>
        <v>0.25306093165011134</v>
      </c>
      <c r="K30" s="7">
        <f t="shared" si="0"/>
        <v>-3.2265268785389212E-2</v>
      </c>
      <c r="L30" s="7">
        <f t="shared" si="7"/>
        <v>1.3000000000000007</v>
      </c>
      <c r="M30" s="7">
        <f t="shared" si="8"/>
        <v>0.23688138058074498</v>
      </c>
      <c r="N30" s="7">
        <f t="shared" si="9"/>
        <v>-3.0794579475496867E-2</v>
      </c>
      <c r="P30" s="7">
        <f t="shared" si="15"/>
        <v>1.2500000000000007</v>
      </c>
      <c r="Q30" s="7">
        <f t="shared" si="10"/>
        <v>0.26914634872918342</v>
      </c>
      <c r="R30" s="8">
        <f t="shared" si="1"/>
        <v>1.1170017806224631E-6</v>
      </c>
    </row>
    <row r="31" spans="2:18" x14ac:dyDescent="0.25">
      <c r="B31" s="1">
        <f t="shared" si="16"/>
        <v>16</v>
      </c>
      <c r="C31" s="7">
        <f t="shared" si="17"/>
        <v>1.3000000000000007</v>
      </c>
      <c r="D31" s="7">
        <f t="shared" si="13"/>
        <v>0.23692809618594526</v>
      </c>
      <c r="E31" s="7">
        <f t="shared" si="18"/>
        <v>-3.0800652504172899E-2</v>
      </c>
      <c r="F31" s="7">
        <f t="shared" si="2"/>
        <v>1.3250000000000006</v>
      </c>
      <c r="G31" s="7">
        <f t="shared" si="3"/>
        <v>0.22152776993385881</v>
      </c>
      <c r="H31" s="7">
        <f t="shared" si="4"/>
        <v>-2.9352429516236307E-2</v>
      </c>
      <c r="I31" s="7">
        <f t="shared" si="5"/>
        <v>1.3250000000000006</v>
      </c>
      <c r="J31" s="7">
        <f t="shared" si="6"/>
        <v>0.22225188142782712</v>
      </c>
      <c r="K31" s="7">
        <f t="shared" si="0"/>
        <v>-2.9448374289187108E-2</v>
      </c>
      <c r="L31" s="7">
        <f t="shared" si="7"/>
        <v>1.3500000000000008</v>
      </c>
      <c r="M31" s="7">
        <f t="shared" si="8"/>
        <v>0.20747972189675815</v>
      </c>
      <c r="N31" s="7">
        <f t="shared" si="9"/>
        <v>-2.8009762456062366E-2</v>
      </c>
      <c r="P31" s="7">
        <f t="shared" si="15"/>
        <v>1.3000000000000007</v>
      </c>
      <c r="Q31" s="7">
        <f t="shared" si="10"/>
        <v>0.23692775868212129</v>
      </c>
      <c r="R31" s="8">
        <f t="shared" si="1"/>
        <v>1.4245009780576364E-6</v>
      </c>
    </row>
    <row r="32" spans="2:18" x14ac:dyDescent="0.25">
      <c r="B32" s="1">
        <f t="shared" si="16"/>
        <v>17</v>
      </c>
      <c r="C32" s="7">
        <f t="shared" si="17"/>
        <v>1.3500000000000008</v>
      </c>
      <c r="D32" s="7">
        <f t="shared" si="13"/>
        <v>0.20752609242409825</v>
      </c>
      <c r="E32" s="7">
        <f t="shared" si="18"/>
        <v>-2.801602247725328E-2</v>
      </c>
      <c r="F32" s="7">
        <f t="shared" si="2"/>
        <v>1.3750000000000007</v>
      </c>
      <c r="G32" s="7">
        <f t="shared" si="3"/>
        <v>0.19351808118547162</v>
      </c>
      <c r="H32" s="7">
        <f t="shared" si="4"/>
        <v>-2.6608736163002362E-2</v>
      </c>
      <c r="I32" s="7">
        <f t="shared" si="5"/>
        <v>1.3750000000000007</v>
      </c>
      <c r="J32" s="7">
        <f t="shared" si="6"/>
        <v>0.19422172434259707</v>
      </c>
      <c r="K32" s="7">
        <f t="shared" si="0"/>
        <v>-2.6705487097107114E-2</v>
      </c>
      <c r="L32" s="7">
        <f t="shared" si="7"/>
        <v>1.4000000000000008</v>
      </c>
      <c r="M32" s="7">
        <f t="shared" si="8"/>
        <v>0.18082060532699112</v>
      </c>
      <c r="N32" s="7">
        <f t="shared" si="9"/>
        <v>-2.5314884745778771E-2</v>
      </c>
      <c r="P32" s="7">
        <f t="shared" si="15"/>
        <v>1.3500000000000008</v>
      </c>
      <c r="Q32" s="7">
        <f t="shared" si="10"/>
        <v>0.20752571900087649</v>
      </c>
      <c r="R32" s="8">
        <f t="shared" si="1"/>
        <v>1.7994069533115154E-6</v>
      </c>
    </row>
    <row r="33" spans="2:18" x14ac:dyDescent="0.25">
      <c r="B33" s="1">
        <f t="shared" si="16"/>
        <v>18</v>
      </c>
      <c r="C33" s="7">
        <f t="shared" si="17"/>
        <v>1.4000000000000008</v>
      </c>
      <c r="D33" s="7">
        <f t="shared" si="13"/>
        <v>0.18086620013355642</v>
      </c>
      <c r="E33" s="7">
        <f t="shared" si="18"/>
        <v>-2.5321268018697912E-2</v>
      </c>
      <c r="F33" s="7">
        <f t="shared" si="2"/>
        <v>1.4250000000000007</v>
      </c>
      <c r="G33" s="7">
        <f t="shared" si="3"/>
        <v>0.16820556612420745</v>
      </c>
      <c r="H33" s="7">
        <f t="shared" si="4"/>
        <v>-2.3969293172699576E-2</v>
      </c>
      <c r="I33" s="7">
        <f t="shared" si="5"/>
        <v>1.4250000000000007</v>
      </c>
      <c r="J33" s="7">
        <f t="shared" si="6"/>
        <v>0.16888155354720663</v>
      </c>
      <c r="K33" s="7">
        <f t="shared" si="0"/>
        <v>-2.4065621380476958E-2</v>
      </c>
      <c r="L33" s="7">
        <f t="shared" si="7"/>
        <v>1.4500000000000008</v>
      </c>
      <c r="M33" s="7">
        <f t="shared" si="8"/>
        <v>0.15680057875307946</v>
      </c>
      <c r="N33" s="7">
        <f t="shared" si="9"/>
        <v>-2.2736083919196536E-2</v>
      </c>
      <c r="P33" s="7">
        <f t="shared" si="15"/>
        <v>1.4000000000000008</v>
      </c>
      <c r="Q33" s="7">
        <f t="shared" si="10"/>
        <v>0.18086579261712168</v>
      </c>
      <c r="R33" s="8">
        <f t="shared" si="1"/>
        <v>2.253142669154759E-6</v>
      </c>
    </row>
    <row r="34" spans="2:18" x14ac:dyDescent="0.25">
      <c r="B34" s="1">
        <f t="shared" si="16"/>
        <v>19</v>
      </c>
      <c r="C34" s="7">
        <f t="shared" si="17"/>
        <v>1.4500000000000008</v>
      </c>
      <c r="D34" s="7">
        <f t="shared" si="13"/>
        <v>0.15684500329284851</v>
      </c>
      <c r="E34" s="7">
        <f t="shared" si="18"/>
        <v>-2.2742525477463048E-2</v>
      </c>
      <c r="F34" s="7">
        <f t="shared" si="2"/>
        <v>1.4750000000000008</v>
      </c>
      <c r="G34" s="7">
        <f t="shared" si="3"/>
        <v>0.14547374055411699</v>
      </c>
      <c r="H34" s="7">
        <f t="shared" si="4"/>
        <v>-2.1457376731732269E-2</v>
      </c>
      <c r="I34" s="7">
        <f t="shared" si="5"/>
        <v>1.4750000000000008</v>
      </c>
      <c r="J34" s="7">
        <f t="shared" si="6"/>
        <v>0.14611631492698238</v>
      </c>
      <c r="K34" s="7">
        <f t="shared" si="0"/>
        <v>-2.1552156451729913E-2</v>
      </c>
      <c r="L34" s="7">
        <f t="shared" si="7"/>
        <v>1.5000000000000009</v>
      </c>
      <c r="M34" s="7">
        <f t="shared" si="8"/>
        <v>0.13529284684111859</v>
      </c>
      <c r="N34" s="7">
        <f t="shared" si="9"/>
        <v>-2.02939270261678E-2</v>
      </c>
      <c r="P34" s="7">
        <f t="shared" si="15"/>
        <v>1.4500000000000008</v>
      </c>
      <c r="Q34" s="7">
        <f t="shared" si="10"/>
        <v>0.15684456435477193</v>
      </c>
      <c r="R34" s="8">
        <f t="shared" si="1"/>
        <v>2.798554596940206E-6</v>
      </c>
    </row>
    <row r="35" spans="2:18" x14ac:dyDescent="0.25">
      <c r="B35" s="1">
        <f>1+B34</f>
        <v>20</v>
      </c>
      <c r="C35" s="7">
        <f>C34+$C$9</f>
        <v>1.5000000000000009</v>
      </c>
      <c r="D35" s="7">
        <f t="shared" si="13"/>
        <v>0.13533575014775598</v>
      </c>
      <c r="E35" s="7">
        <f>$C$9*(-2*C35*D35)</f>
        <v>-2.0300362522163412E-2</v>
      </c>
      <c r="F35" s="7">
        <f t="shared" si="2"/>
        <v>1.5250000000000008</v>
      </c>
      <c r="G35" s="7">
        <f t="shared" si="3"/>
        <v>0.12518556888667426</v>
      </c>
      <c r="H35" s="7">
        <f t="shared" si="4"/>
        <v>-1.9090799255217838E-2</v>
      </c>
      <c r="I35" s="7">
        <f t="shared" si="5"/>
        <v>1.5250000000000008</v>
      </c>
      <c r="J35" s="7">
        <f t="shared" si="6"/>
        <v>0.12579035052014706</v>
      </c>
      <c r="K35" s="7">
        <f t="shared" si="0"/>
        <v>-1.9183028454322439E-2</v>
      </c>
      <c r="L35" s="7">
        <f t="shared" si="7"/>
        <v>1.5500000000000009</v>
      </c>
      <c r="M35" s="7">
        <f t="shared" si="8"/>
        <v>0.11615272169343355</v>
      </c>
      <c r="N35" s="7">
        <f t="shared" si="9"/>
        <v>-1.800367186248221E-2</v>
      </c>
      <c r="P35" s="7">
        <f t="shared" si="15"/>
        <v>1.5000000000000009</v>
      </c>
      <c r="Q35" s="7">
        <f t="shared" si="10"/>
        <v>0.13533528323661234</v>
      </c>
      <c r="R35" s="8">
        <f t="shared" si="1"/>
        <v>3.4500326335517599E-6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91DE-7D62-47EA-BD4D-C850624D3E19}">
  <dimension ref="B2:J35"/>
  <sheetViews>
    <sheetView topLeftCell="A7" workbookViewId="0">
      <selection activeCell="B12" sqref="B12:J20"/>
    </sheetView>
  </sheetViews>
  <sheetFormatPr baseColWidth="10" defaultRowHeight="15" x14ac:dyDescent="0.25"/>
  <cols>
    <col min="9" max="9" width="11.85546875" bestFit="1" customWidth="1"/>
  </cols>
  <sheetData>
    <row r="2" spans="2:10" x14ac:dyDescent="0.25">
      <c r="B2" s="14" t="s">
        <v>15</v>
      </c>
      <c r="C2" s="15"/>
      <c r="D2" s="15"/>
      <c r="E2" s="15"/>
      <c r="F2" s="15"/>
      <c r="G2" s="16"/>
    </row>
    <row r="3" spans="2:10" x14ac:dyDescent="0.25">
      <c r="B3" s="2"/>
      <c r="C3" s="1"/>
      <c r="D3" s="1"/>
      <c r="E3" s="1"/>
      <c r="F3" s="1"/>
      <c r="G3" s="3"/>
    </row>
    <row r="4" spans="2:10" x14ac:dyDescent="0.25">
      <c r="B4" s="2" t="s">
        <v>0</v>
      </c>
      <c r="C4" s="1"/>
      <c r="D4" s="1"/>
      <c r="E4" s="1"/>
      <c r="F4" s="1"/>
      <c r="G4" s="3"/>
    </row>
    <row r="5" spans="2:10" x14ac:dyDescent="0.25">
      <c r="B5" s="2" t="s">
        <v>1</v>
      </c>
      <c r="C5" s="1"/>
      <c r="D5" s="1">
        <v>0.5</v>
      </c>
      <c r="E5" s="1" t="s">
        <v>32</v>
      </c>
      <c r="F5" s="1"/>
      <c r="G5" s="3"/>
    </row>
    <row r="6" spans="2:10" x14ac:dyDescent="0.25">
      <c r="B6" s="2" t="s">
        <v>30</v>
      </c>
      <c r="C6" s="1"/>
      <c r="D6" s="1" t="s">
        <v>4</v>
      </c>
      <c r="E6" s="1" t="s">
        <v>31</v>
      </c>
      <c r="F6" s="1"/>
      <c r="G6" s="3"/>
    </row>
    <row r="7" spans="2:10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0" x14ac:dyDescent="0.25">
      <c r="B8" s="2"/>
      <c r="C8" s="1"/>
      <c r="D8" s="1"/>
      <c r="E8" s="1"/>
      <c r="F8" s="1" t="s">
        <v>8</v>
      </c>
      <c r="G8" s="3">
        <v>1</v>
      </c>
    </row>
    <row r="9" spans="2:10" x14ac:dyDescent="0.25">
      <c r="B9" s="4" t="s">
        <v>9</v>
      </c>
      <c r="C9" s="5">
        <v>0.1</v>
      </c>
      <c r="D9" s="5"/>
      <c r="E9" s="5"/>
      <c r="F9" s="5"/>
      <c r="G9" s="6"/>
    </row>
    <row r="12" spans="2:10" x14ac:dyDescent="0.25">
      <c r="B12" t="s">
        <v>16</v>
      </c>
      <c r="H12" t="s">
        <v>18</v>
      </c>
    </row>
    <row r="13" spans="2:10" x14ac:dyDescent="0.25">
      <c r="B13" t="s">
        <v>17</v>
      </c>
    </row>
    <row r="14" spans="2:10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3"/>
      <c r="G14" s="13"/>
      <c r="H14" s="11" t="s">
        <v>7</v>
      </c>
      <c r="I14" s="11" t="s">
        <v>8</v>
      </c>
      <c r="J14" s="11" t="s">
        <v>13</v>
      </c>
    </row>
    <row r="15" spans="2:10" x14ac:dyDescent="0.25">
      <c r="B15" s="1">
        <v>0</v>
      </c>
      <c r="C15" s="7">
        <f>$G$7</f>
        <v>0.5</v>
      </c>
      <c r="D15" s="7">
        <f>$G$8</f>
        <v>1</v>
      </c>
      <c r="E15" s="7">
        <f>$C$9*(2*C15*D15+C15)</f>
        <v>0.15000000000000002</v>
      </c>
      <c r="H15" s="7">
        <f>$G$7</f>
        <v>0.5</v>
      </c>
      <c r="I15" s="7">
        <f>(EXP((H15^2)+LN(3)-0.25)-1)/2</f>
        <v>1.0000000000000002</v>
      </c>
      <c r="J15" s="8">
        <f>ABS((I15-D15)/I15)</f>
        <v>2.2204460492503126E-16</v>
      </c>
    </row>
    <row r="16" spans="2:10" x14ac:dyDescent="0.25">
      <c r="B16" s="1">
        <f>1+B15</f>
        <v>1</v>
      </c>
      <c r="C16" s="7">
        <f>C15+$C$9</f>
        <v>0.6</v>
      </c>
      <c r="D16" s="7">
        <f>D15+E15</f>
        <v>1.1499999999999999</v>
      </c>
      <c r="E16" s="7">
        <f t="shared" ref="E16:E20" si="0">$C$9*(2*C16*D16+C16)</f>
        <v>0.19800000000000001</v>
      </c>
      <c r="H16" s="7">
        <f>H15+$C$9</f>
        <v>0.6</v>
      </c>
      <c r="I16" s="7">
        <f t="shared" ref="I16:I20" si="1">(EXP((H16^2)+LN(3)-0.25)-1)/2</f>
        <v>1.1744171056883073</v>
      </c>
      <c r="J16" s="8">
        <f t="shared" ref="J16:J35" si="2">ABS((I16-D16)/I16)</f>
        <v>2.0790829399574242E-2</v>
      </c>
    </row>
    <row r="17" spans="2:10" x14ac:dyDescent="0.25">
      <c r="B17" s="1">
        <f t="shared" ref="B17:B27" si="3">1+B16</f>
        <v>2</v>
      </c>
      <c r="C17" s="7">
        <f t="shared" ref="C17:C27" si="4">C16+$C$9</f>
        <v>0.7</v>
      </c>
      <c r="D17" s="7">
        <f t="shared" ref="D17:D27" si="5">D16+E16</f>
        <v>1.3479999999999999</v>
      </c>
      <c r="E17" s="7">
        <f t="shared" si="0"/>
        <v>0.25872000000000001</v>
      </c>
      <c r="H17" s="7">
        <f t="shared" ref="H17:H35" si="6">H16+$C$9</f>
        <v>0.7</v>
      </c>
      <c r="I17" s="7">
        <f t="shared" si="1"/>
        <v>1.4068737254821071</v>
      </c>
      <c r="J17" s="8">
        <f t="shared" si="2"/>
        <v>4.1847199514606331E-2</v>
      </c>
    </row>
    <row r="18" spans="2:10" x14ac:dyDescent="0.25">
      <c r="B18" s="1">
        <f t="shared" si="3"/>
        <v>3</v>
      </c>
      <c r="C18" s="7">
        <f t="shared" si="4"/>
        <v>0.79999999999999993</v>
      </c>
      <c r="D18" s="7">
        <f t="shared" si="5"/>
        <v>1.6067199999999999</v>
      </c>
      <c r="E18" s="7">
        <f t="shared" si="0"/>
        <v>0.33707519999999996</v>
      </c>
      <c r="H18" s="7">
        <f t="shared" si="6"/>
        <v>0.79999999999999993</v>
      </c>
      <c r="I18" s="7">
        <f t="shared" si="1"/>
        <v>1.7154711908239637</v>
      </c>
      <c r="J18" s="8">
        <f t="shared" si="2"/>
        <v>6.3394355676546887E-2</v>
      </c>
    </row>
    <row r="19" spans="2:10" x14ac:dyDescent="0.25">
      <c r="B19" s="1">
        <f t="shared" si="3"/>
        <v>4</v>
      </c>
      <c r="C19" s="7">
        <f t="shared" si="4"/>
        <v>0.89999999999999991</v>
      </c>
      <c r="D19" s="7">
        <f t="shared" si="5"/>
        <v>1.9437951999999998</v>
      </c>
      <c r="E19" s="7">
        <f t="shared" si="0"/>
        <v>0.43988313599999995</v>
      </c>
      <c r="H19" s="7">
        <f t="shared" si="6"/>
        <v>0.89999999999999991</v>
      </c>
      <c r="I19" s="7">
        <f t="shared" si="1"/>
        <v>2.1260087504441514</v>
      </c>
      <c r="J19" s="8">
        <f t="shared" si="2"/>
        <v>8.5706867578077814E-2</v>
      </c>
    </row>
    <row r="20" spans="2:10" x14ac:dyDescent="0.25">
      <c r="B20" s="1">
        <f t="shared" si="3"/>
        <v>5</v>
      </c>
      <c r="C20" s="7">
        <f t="shared" si="4"/>
        <v>0.99999999999999989</v>
      </c>
      <c r="D20" s="7">
        <f t="shared" si="5"/>
        <v>2.383678336</v>
      </c>
      <c r="E20" s="7">
        <f t="shared" si="0"/>
        <v>0.57673566719999991</v>
      </c>
      <c r="H20" s="7">
        <f t="shared" si="6"/>
        <v>0.99999999999999989</v>
      </c>
      <c r="I20" s="7">
        <f t="shared" si="1"/>
        <v>2.6755000249190117</v>
      </c>
      <c r="J20" s="8">
        <f t="shared" si="2"/>
        <v>0.10907183188228349</v>
      </c>
    </row>
    <row r="21" spans="2:10" x14ac:dyDescent="0.25">
      <c r="B21" s="17"/>
      <c r="C21" s="18"/>
      <c r="D21" s="18"/>
      <c r="E21" s="18"/>
      <c r="F21" s="17"/>
      <c r="G21" s="17"/>
      <c r="H21" s="18"/>
      <c r="I21" s="18"/>
      <c r="J21" s="19"/>
    </row>
    <row r="22" spans="2:10" x14ac:dyDescent="0.25">
      <c r="B22" s="17"/>
      <c r="C22" s="18"/>
      <c r="D22" s="18"/>
      <c r="E22" s="18"/>
      <c r="F22" s="17"/>
      <c r="G22" s="17"/>
      <c r="H22" s="18"/>
      <c r="I22" s="18"/>
      <c r="J22" s="19"/>
    </row>
    <row r="23" spans="2:10" x14ac:dyDescent="0.25">
      <c r="B23" s="17"/>
      <c r="C23" s="18"/>
      <c r="D23" s="18"/>
      <c r="E23" s="18"/>
      <c r="F23" s="17"/>
      <c r="G23" s="17"/>
      <c r="H23" s="18"/>
      <c r="I23" s="18"/>
      <c r="J23" s="19"/>
    </row>
    <row r="24" spans="2:10" x14ac:dyDescent="0.25">
      <c r="B24" s="17"/>
      <c r="C24" s="18"/>
      <c r="D24" s="18"/>
      <c r="E24" s="18"/>
      <c r="F24" s="17"/>
      <c r="G24" s="17"/>
      <c r="H24" s="18"/>
      <c r="I24" s="18"/>
      <c r="J24" s="19"/>
    </row>
    <row r="25" spans="2:10" x14ac:dyDescent="0.25">
      <c r="B25" s="17"/>
      <c r="C25" s="18"/>
      <c r="D25" s="18"/>
      <c r="E25" s="18"/>
      <c r="F25" s="17"/>
      <c r="G25" s="17"/>
      <c r="H25" s="18"/>
      <c r="I25" s="18"/>
      <c r="J25" s="19"/>
    </row>
    <row r="26" spans="2:10" x14ac:dyDescent="0.25">
      <c r="B26" s="17"/>
      <c r="C26" s="18"/>
      <c r="D26" s="18"/>
      <c r="E26" s="18"/>
      <c r="F26" s="17"/>
      <c r="G26" s="17"/>
      <c r="H26" s="18"/>
      <c r="I26" s="18"/>
      <c r="J26" s="19"/>
    </row>
    <row r="27" spans="2:10" x14ac:dyDescent="0.25">
      <c r="B27" s="17"/>
      <c r="C27" s="18"/>
      <c r="D27" s="18"/>
      <c r="E27" s="18"/>
      <c r="F27" s="17"/>
      <c r="G27" s="17"/>
      <c r="H27" s="18"/>
      <c r="I27" s="18"/>
      <c r="J27" s="19"/>
    </row>
    <row r="28" spans="2:10" x14ac:dyDescent="0.25">
      <c r="B28" s="17"/>
      <c r="C28" s="18"/>
      <c r="D28" s="18"/>
      <c r="E28" s="18"/>
      <c r="F28" s="17"/>
      <c r="G28" s="17"/>
      <c r="H28" s="18"/>
      <c r="I28" s="18"/>
      <c r="J28" s="19"/>
    </row>
    <row r="29" spans="2:10" x14ac:dyDescent="0.25">
      <c r="B29" s="17"/>
      <c r="C29" s="18"/>
      <c r="D29" s="18"/>
      <c r="E29" s="18"/>
      <c r="F29" s="17"/>
      <c r="G29" s="17"/>
      <c r="H29" s="18"/>
      <c r="I29" s="18"/>
      <c r="J29" s="19"/>
    </row>
    <row r="30" spans="2:10" x14ac:dyDescent="0.25">
      <c r="B30" s="17"/>
      <c r="C30" s="18"/>
      <c r="D30" s="18"/>
      <c r="E30" s="18"/>
      <c r="F30" s="17"/>
      <c r="G30" s="17"/>
      <c r="H30" s="18"/>
      <c r="I30" s="18"/>
      <c r="J30" s="19"/>
    </row>
    <row r="31" spans="2:10" x14ac:dyDescent="0.25">
      <c r="B31" s="17"/>
      <c r="C31" s="18"/>
      <c r="D31" s="18"/>
      <c r="E31" s="18"/>
      <c r="F31" s="17"/>
      <c r="G31" s="17"/>
      <c r="H31" s="18"/>
      <c r="I31" s="18"/>
      <c r="J31" s="19"/>
    </row>
    <row r="32" spans="2:10" x14ac:dyDescent="0.25">
      <c r="B32" s="17"/>
      <c r="C32" s="18"/>
      <c r="D32" s="18"/>
      <c r="E32" s="18"/>
      <c r="F32" s="17"/>
      <c r="G32" s="17"/>
      <c r="H32" s="18"/>
      <c r="I32" s="18"/>
      <c r="J32" s="19"/>
    </row>
    <row r="33" spans="2:10" x14ac:dyDescent="0.25">
      <c r="B33" s="17"/>
      <c r="C33" s="18"/>
      <c r="D33" s="18"/>
      <c r="E33" s="18"/>
      <c r="F33" s="17"/>
      <c r="G33" s="17"/>
      <c r="H33" s="18"/>
      <c r="I33" s="18"/>
      <c r="J33" s="19"/>
    </row>
    <row r="34" spans="2:10" x14ac:dyDescent="0.25">
      <c r="B34" s="17"/>
      <c r="C34" s="18"/>
      <c r="D34" s="18"/>
      <c r="E34" s="18"/>
      <c r="F34" s="17"/>
      <c r="G34" s="17"/>
      <c r="H34" s="18"/>
      <c r="I34" s="18"/>
      <c r="J34" s="19"/>
    </row>
    <row r="35" spans="2:10" x14ac:dyDescent="0.25">
      <c r="B35" s="17"/>
      <c r="C35" s="18"/>
      <c r="D35" s="18"/>
      <c r="E35" s="18"/>
      <c r="F35" s="17"/>
      <c r="G35" s="17"/>
      <c r="H35" s="18"/>
      <c r="I35" s="18"/>
      <c r="J35" s="19"/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7957-A382-4A30-8F71-AA92265DADF8}">
  <dimension ref="B2:M35"/>
  <sheetViews>
    <sheetView topLeftCell="A4" workbookViewId="0">
      <selection activeCell="B12" sqref="B12:M20"/>
    </sheetView>
  </sheetViews>
  <sheetFormatPr baseColWidth="10" defaultRowHeight="15" x14ac:dyDescent="0.25"/>
  <cols>
    <col min="9" max="9" width="11.85546875" bestFit="1" customWidth="1"/>
  </cols>
  <sheetData>
    <row r="2" spans="2:13" x14ac:dyDescent="0.25">
      <c r="B2" s="14" t="s">
        <v>25</v>
      </c>
      <c r="C2" s="15"/>
      <c r="D2" s="15"/>
      <c r="E2" s="15"/>
      <c r="F2" s="15"/>
      <c r="G2" s="16"/>
    </row>
    <row r="3" spans="2:13" x14ac:dyDescent="0.25">
      <c r="B3" s="2"/>
      <c r="C3" s="1"/>
      <c r="D3" s="1"/>
      <c r="E3" s="1"/>
      <c r="F3" s="1"/>
      <c r="G3" s="3"/>
    </row>
    <row r="4" spans="2:13" x14ac:dyDescent="0.25">
      <c r="B4" s="2" t="s">
        <v>0</v>
      </c>
      <c r="C4" s="1"/>
      <c r="D4" s="1"/>
      <c r="E4" s="1"/>
      <c r="F4" s="1"/>
      <c r="G4" s="3"/>
    </row>
    <row r="5" spans="2:13" x14ac:dyDescent="0.25">
      <c r="B5" s="2" t="s">
        <v>1</v>
      </c>
      <c r="C5" s="1"/>
      <c r="D5" s="1">
        <v>0.5</v>
      </c>
      <c r="E5" s="1" t="s">
        <v>32</v>
      </c>
      <c r="F5" s="1"/>
      <c r="G5" s="3"/>
    </row>
    <row r="6" spans="2:13" x14ac:dyDescent="0.25">
      <c r="B6" s="2" t="s">
        <v>30</v>
      </c>
      <c r="C6" s="1"/>
      <c r="D6" s="1" t="s">
        <v>4</v>
      </c>
      <c r="E6" s="1" t="s">
        <v>31</v>
      </c>
      <c r="F6" s="1"/>
      <c r="G6" s="3"/>
    </row>
    <row r="7" spans="2:13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3" x14ac:dyDescent="0.25">
      <c r="B8" s="2"/>
      <c r="C8" s="1"/>
      <c r="D8" s="1"/>
      <c r="E8" s="1"/>
      <c r="F8" s="1" t="s">
        <v>8</v>
      </c>
      <c r="G8" s="3">
        <v>1</v>
      </c>
    </row>
    <row r="9" spans="2:13" x14ac:dyDescent="0.25">
      <c r="B9" s="4" t="s">
        <v>9</v>
      </c>
      <c r="C9" s="5">
        <v>0.1</v>
      </c>
      <c r="D9" s="5"/>
      <c r="E9" s="5"/>
      <c r="F9" s="5"/>
      <c r="G9" s="6"/>
    </row>
    <row r="11" spans="2:13" x14ac:dyDescent="0.25">
      <c r="J11" s="10"/>
    </row>
    <row r="12" spans="2:13" x14ac:dyDescent="0.25">
      <c r="B12" t="s">
        <v>16</v>
      </c>
      <c r="K12" t="s">
        <v>18</v>
      </c>
    </row>
    <row r="13" spans="2:13" x14ac:dyDescent="0.25">
      <c r="B13" t="s">
        <v>17</v>
      </c>
    </row>
    <row r="14" spans="2:13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19</v>
      </c>
      <c r="G14" s="11" t="s">
        <v>20</v>
      </c>
      <c r="H14" s="11" t="s">
        <v>14</v>
      </c>
      <c r="I14" s="12"/>
      <c r="J14" s="13"/>
      <c r="K14" s="11" t="s">
        <v>7</v>
      </c>
      <c r="L14" s="11" t="s">
        <v>8</v>
      </c>
      <c r="M14" s="11" t="s">
        <v>13</v>
      </c>
    </row>
    <row r="15" spans="2:13" x14ac:dyDescent="0.25">
      <c r="B15" s="1">
        <v>0</v>
      </c>
      <c r="C15" s="7">
        <f>$G$7</f>
        <v>0.5</v>
      </c>
      <c r="D15" s="7">
        <f>$G$8</f>
        <v>1</v>
      </c>
      <c r="E15" s="7">
        <f>$C$9*(2*C15*D15+C15)</f>
        <v>0.15000000000000002</v>
      </c>
      <c r="F15" s="7">
        <f>C15+$C$9</f>
        <v>0.6</v>
      </c>
      <c r="G15" s="7">
        <f>D15+E15</f>
        <v>1.1499999999999999</v>
      </c>
      <c r="H15" s="7">
        <f>$C$9*(2*F15*G15+F15)</f>
        <v>0.19800000000000001</v>
      </c>
      <c r="I15" s="9"/>
      <c r="K15" s="7">
        <f>$G$7</f>
        <v>0.5</v>
      </c>
      <c r="L15" s="7">
        <f>(EXP((K15^2)+LN(3)-0.25)-1)/2</f>
        <v>1.0000000000000002</v>
      </c>
      <c r="M15" s="8">
        <f>ABS((L15-G15)/L15)</f>
        <v>0.14999999999999966</v>
      </c>
    </row>
    <row r="16" spans="2:13" x14ac:dyDescent="0.25">
      <c r="B16" s="1">
        <f>1+B15</f>
        <v>1</v>
      </c>
      <c r="C16" s="7">
        <f>C15+$C$9</f>
        <v>0.6</v>
      </c>
      <c r="D16" s="7">
        <f t="shared" ref="D16:D35" si="0">D15+0.5*(E15+H15)</f>
        <v>1.1739999999999999</v>
      </c>
      <c r="E16" s="7">
        <f t="shared" ref="E16:E20" si="1">$C$9*(2*C16*D16+C16)</f>
        <v>0.20088</v>
      </c>
      <c r="F16" s="7">
        <f t="shared" ref="F16:F35" si="2">C16+$C$9</f>
        <v>0.7</v>
      </c>
      <c r="G16" s="7">
        <f t="shared" ref="G16:G35" si="3">D16+E16</f>
        <v>1.3748799999999999</v>
      </c>
      <c r="H16" s="7">
        <f t="shared" ref="H16:H20" si="4">$C$9*(2*F16*G16+F16)</f>
        <v>0.26248319999999997</v>
      </c>
      <c r="I16" s="9"/>
      <c r="K16" s="7">
        <f>K15+$C$9</f>
        <v>0.6</v>
      </c>
      <c r="L16" s="7">
        <f t="shared" ref="L16:L20" si="5">(EXP((K16^2)+LN(3)-0.25)-1)/2</f>
        <v>1.1744171056883073</v>
      </c>
      <c r="M16" s="8">
        <f t="shared" ref="M16:M20" si="6">ABS((L16-G16)/L16)</f>
        <v>0.17069139519575074</v>
      </c>
    </row>
    <row r="17" spans="2:13" x14ac:dyDescent="0.25">
      <c r="B17" s="1">
        <f t="shared" ref="B17:B27" si="7">1+B16</f>
        <v>2</v>
      </c>
      <c r="C17" s="7">
        <f t="shared" ref="C17:C27" si="8">C16+$C$9</f>
        <v>0.7</v>
      </c>
      <c r="D17" s="7">
        <f t="shared" si="0"/>
        <v>1.4056815999999999</v>
      </c>
      <c r="E17" s="7">
        <f t="shared" si="1"/>
        <v>0.26679542399999995</v>
      </c>
      <c r="F17" s="7">
        <f t="shared" si="2"/>
        <v>0.79999999999999993</v>
      </c>
      <c r="G17" s="7">
        <f t="shared" si="3"/>
        <v>1.6724770239999998</v>
      </c>
      <c r="H17" s="7">
        <f t="shared" si="4"/>
        <v>0.34759632383999994</v>
      </c>
      <c r="I17" s="9"/>
      <c r="K17" s="7">
        <f t="shared" ref="K17:K20" si="9">K16+$C$9</f>
        <v>0.7</v>
      </c>
      <c r="L17" s="7">
        <f t="shared" si="5"/>
        <v>1.4068737254821071</v>
      </c>
      <c r="M17" s="8">
        <f t="shared" si="6"/>
        <v>0.18878972128566535</v>
      </c>
    </row>
    <row r="18" spans="2:13" x14ac:dyDescent="0.25">
      <c r="B18" s="1">
        <f t="shared" si="7"/>
        <v>3</v>
      </c>
      <c r="C18" s="7">
        <f t="shared" si="8"/>
        <v>0.79999999999999993</v>
      </c>
      <c r="D18" s="7">
        <f t="shared" si="0"/>
        <v>1.7128774739199999</v>
      </c>
      <c r="E18" s="7">
        <f t="shared" si="1"/>
        <v>0.35406039582719995</v>
      </c>
      <c r="F18" s="7">
        <f t="shared" si="2"/>
        <v>0.89999999999999991</v>
      </c>
      <c r="G18" s="7">
        <f t="shared" si="3"/>
        <v>2.0669378697471998</v>
      </c>
      <c r="H18" s="7">
        <f t="shared" si="4"/>
        <v>0.46204881655449592</v>
      </c>
      <c r="I18" s="9"/>
      <c r="K18" s="7">
        <f t="shared" si="9"/>
        <v>0.79999999999999993</v>
      </c>
      <c r="L18" s="7">
        <f t="shared" si="5"/>
        <v>1.7154711908239637</v>
      </c>
      <c r="M18" s="8">
        <f t="shared" si="6"/>
        <v>0.20488054873974421</v>
      </c>
    </row>
    <row r="19" spans="2:13" x14ac:dyDescent="0.25">
      <c r="B19" s="1">
        <f t="shared" si="7"/>
        <v>4</v>
      </c>
      <c r="C19" s="7">
        <f t="shared" si="8"/>
        <v>0.89999999999999991</v>
      </c>
      <c r="D19" s="7">
        <f t="shared" si="0"/>
        <v>2.120932080110848</v>
      </c>
      <c r="E19" s="7">
        <f t="shared" si="1"/>
        <v>0.47176777441995266</v>
      </c>
      <c r="F19" s="7">
        <f t="shared" si="2"/>
        <v>0.99999999999999989</v>
      </c>
      <c r="G19" s="7">
        <f t="shared" si="3"/>
        <v>2.5926998545308004</v>
      </c>
      <c r="H19" s="7">
        <f t="shared" si="4"/>
        <v>0.61853997090616009</v>
      </c>
      <c r="I19" s="9"/>
      <c r="K19" s="7">
        <f t="shared" si="9"/>
        <v>0.89999999999999991</v>
      </c>
      <c r="L19" s="7">
        <f t="shared" si="5"/>
        <v>2.1260087504441514</v>
      </c>
      <c r="M19" s="8">
        <f t="shared" si="6"/>
        <v>0.21951513792647895</v>
      </c>
    </row>
    <row r="20" spans="2:13" x14ac:dyDescent="0.25">
      <c r="B20" s="1">
        <f t="shared" si="7"/>
        <v>5</v>
      </c>
      <c r="C20" s="7">
        <f t="shared" si="8"/>
        <v>0.99999999999999989</v>
      </c>
      <c r="D20" s="7">
        <f t="shared" si="0"/>
        <v>2.6660859527739045</v>
      </c>
      <c r="E20" s="7">
        <f t="shared" si="1"/>
        <v>0.63321719055478087</v>
      </c>
      <c r="F20" s="7">
        <f t="shared" si="2"/>
        <v>1.0999999999999999</v>
      </c>
      <c r="G20" s="7">
        <f t="shared" si="3"/>
        <v>3.2993031433286855</v>
      </c>
      <c r="H20" s="7">
        <f t="shared" si="4"/>
        <v>0.83584669153231084</v>
      </c>
      <c r="I20" s="9"/>
      <c r="K20" s="7">
        <f t="shared" si="9"/>
        <v>0.99999999999999989</v>
      </c>
      <c r="L20" s="7">
        <f t="shared" si="5"/>
        <v>2.6755000249190117</v>
      </c>
      <c r="M20" s="8">
        <f t="shared" si="6"/>
        <v>0.2331538451129547</v>
      </c>
    </row>
    <row r="21" spans="2:13" x14ac:dyDescent="0.25">
      <c r="B21" s="17"/>
      <c r="C21" s="18"/>
      <c r="D21" s="18"/>
      <c r="E21" s="18"/>
      <c r="F21" s="18"/>
      <c r="G21" s="18"/>
      <c r="H21" s="18"/>
      <c r="I21" s="18"/>
      <c r="J21" s="17"/>
      <c r="K21" s="18"/>
      <c r="L21" s="18"/>
      <c r="M21" s="19"/>
    </row>
    <row r="22" spans="2:13" x14ac:dyDescent="0.25">
      <c r="B22" s="17"/>
      <c r="C22" s="18"/>
      <c r="D22" s="18"/>
      <c r="E22" s="18"/>
      <c r="F22" s="18"/>
      <c r="G22" s="18"/>
      <c r="H22" s="18"/>
      <c r="I22" s="18"/>
      <c r="J22" s="17"/>
      <c r="K22" s="18"/>
      <c r="L22" s="18"/>
      <c r="M22" s="19"/>
    </row>
    <row r="23" spans="2:13" x14ac:dyDescent="0.25">
      <c r="B23" s="17"/>
      <c r="C23" s="18"/>
      <c r="D23" s="18"/>
      <c r="E23" s="18"/>
      <c r="F23" s="18"/>
      <c r="G23" s="18"/>
      <c r="H23" s="18"/>
      <c r="I23" s="18"/>
      <c r="J23" s="17"/>
      <c r="K23" s="18"/>
      <c r="L23" s="18"/>
      <c r="M23" s="19"/>
    </row>
    <row r="24" spans="2:13" x14ac:dyDescent="0.25">
      <c r="B24" s="17"/>
      <c r="C24" s="18"/>
      <c r="D24" s="18"/>
      <c r="E24" s="18"/>
      <c r="F24" s="18"/>
      <c r="G24" s="18"/>
      <c r="H24" s="18"/>
      <c r="I24" s="18"/>
      <c r="J24" s="17"/>
      <c r="K24" s="18"/>
      <c r="L24" s="18"/>
      <c r="M24" s="19"/>
    </row>
    <row r="25" spans="2:13" x14ac:dyDescent="0.25">
      <c r="B25" s="17"/>
      <c r="C25" s="18"/>
      <c r="D25" s="18"/>
      <c r="E25" s="18"/>
      <c r="F25" s="18"/>
      <c r="G25" s="18"/>
      <c r="H25" s="18"/>
      <c r="I25" s="18"/>
      <c r="J25" s="17"/>
      <c r="K25" s="18"/>
      <c r="L25" s="18"/>
      <c r="M25" s="19"/>
    </row>
    <row r="26" spans="2:13" x14ac:dyDescent="0.25">
      <c r="B26" s="17"/>
      <c r="C26" s="18"/>
      <c r="D26" s="18"/>
      <c r="E26" s="18"/>
      <c r="F26" s="18"/>
      <c r="G26" s="18"/>
      <c r="H26" s="18"/>
      <c r="I26" s="18"/>
      <c r="J26" s="17"/>
      <c r="K26" s="18"/>
      <c r="L26" s="18"/>
      <c r="M26" s="19"/>
    </row>
    <row r="27" spans="2:13" x14ac:dyDescent="0.25">
      <c r="B27" s="17"/>
      <c r="C27" s="18"/>
      <c r="D27" s="18"/>
      <c r="E27" s="18"/>
      <c r="F27" s="18"/>
      <c r="G27" s="18"/>
      <c r="H27" s="18"/>
      <c r="I27" s="18"/>
      <c r="J27" s="17"/>
      <c r="K27" s="18"/>
      <c r="L27" s="18"/>
      <c r="M27" s="19"/>
    </row>
    <row r="28" spans="2:13" x14ac:dyDescent="0.25">
      <c r="B28" s="17"/>
      <c r="C28" s="18"/>
      <c r="D28" s="18"/>
      <c r="E28" s="18"/>
      <c r="F28" s="18"/>
      <c r="G28" s="18"/>
      <c r="H28" s="18"/>
      <c r="I28" s="18"/>
      <c r="J28" s="17"/>
      <c r="K28" s="18"/>
      <c r="L28" s="18"/>
      <c r="M28" s="19"/>
    </row>
    <row r="29" spans="2:13" x14ac:dyDescent="0.25">
      <c r="B29" s="17"/>
      <c r="C29" s="18"/>
      <c r="D29" s="18"/>
      <c r="E29" s="18"/>
      <c r="F29" s="18"/>
      <c r="G29" s="18"/>
      <c r="H29" s="18"/>
      <c r="I29" s="18"/>
      <c r="J29" s="17"/>
      <c r="K29" s="18"/>
      <c r="L29" s="18"/>
      <c r="M29" s="19"/>
    </row>
    <row r="30" spans="2:13" x14ac:dyDescent="0.25">
      <c r="B30" s="17"/>
      <c r="C30" s="18"/>
      <c r="D30" s="18"/>
      <c r="E30" s="18"/>
      <c r="F30" s="18"/>
      <c r="G30" s="18"/>
      <c r="H30" s="18"/>
      <c r="I30" s="18"/>
      <c r="J30" s="17"/>
      <c r="K30" s="18"/>
      <c r="L30" s="18"/>
      <c r="M30" s="19"/>
    </row>
    <row r="31" spans="2:13" x14ac:dyDescent="0.25">
      <c r="B31" s="17"/>
      <c r="C31" s="18"/>
      <c r="D31" s="18"/>
      <c r="E31" s="18"/>
      <c r="F31" s="18"/>
      <c r="G31" s="18"/>
      <c r="H31" s="18"/>
      <c r="I31" s="18"/>
      <c r="J31" s="17"/>
      <c r="K31" s="18"/>
      <c r="L31" s="18"/>
      <c r="M31" s="19"/>
    </row>
    <row r="32" spans="2:13" x14ac:dyDescent="0.25">
      <c r="B32" s="17"/>
      <c r="C32" s="18"/>
      <c r="D32" s="18"/>
      <c r="E32" s="18"/>
      <c r="F32" s="18"/>
      <c r="G32" s="18"/>
      <c r="H32" s="18"/>
      <c r="I32" s="18"/>
      <c r="J32" s="17"/>
      <c r="K32" s="18"/>
      <c r="L32" s="18"/>
      <c r="M32" s="19"/>
    </row>
    <row r="33" spans="2:13" x14ac:dyDescent="0.25">
      <c r="B33" s="17"/>
      <c r="C33" s="18"/>
      <c r="D33" s="18"/>
      <c r="E33" s="18"/>
      <c r="F33" s="18"/>
      <c r="G33" s="18"/>
      <c r="H33" s="18"/>
      <c r="I33" s="18"/>
      <c r="J33" s="17"/>
      <c r="K33" s="18"/>
      <c r="L33" s="18"/>
      <c r="M33" s="19"/>
    </row>
    <row r="34" spans="2:13" x14ac:dyDescent="0.25">
      <c r="B34" s="17"/>
      <c r="C34" s="18"/>
      <c r="D34" s="18"/>
      <c r="E34" s="18"/>
      <c r="F34" s="18"/>
      <c r="G34" s="18"/>
      <c r="H34" s="18"/>
      <c r="I34" s="18"/>
      <c r="J34" s="17"/>
      <c r="K34" s="18"/>
      <c r="L34" s="18"/>
      <c r="M34" s="19"/>
    </row>
    <row r="35" spans="2:13" x14ac:dyDescent="0.25">
      <c r="B35" s="17"/>
      <c r="C35" s="18"/>
      <c r="D35" s="18"/>
      <c r="E35" s="18"/>
      <c r="F35" s="18"/>
      <c r="G35" s="18"/>
      <c r="H35" s="18"/>
      <c r="I35" s="18"/>
      <c r="J35" s="17"/>
      <c r="K35" s="18"/>
      <c r="L35" s="18"/>
      <c r="M35" s="19"/>
    </row>
  </sheetData>
  <mergeCells count="1"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F52F-EB18-4E7A-A46B-BBA694C6B82C}">
  <dimension ref="B2:O35"/>
  <sheetViews>
    <sheetView topLeftCell="B1" workbookViewId="0">
      <selection activeCell="B12" sqref="B12:O20"/>
    </sheetView>
  </sheetViews>
  <sheetFormatPr baseColWidth="10" defaultRowHeight="15" x14ac:dyDescent="0.25"/>
  <cols>
    <col min="9" max="9" width="11.85546875" bestFit="1" customWidth="1"/>
  </cols>
  <sheetData>
    <row r="2" spans="2:15" x14ac:dyDescent="0.25">
      <c r="B2" s="14" t="s">
        <v>26</v>
      </c>
      <c r="C2" s="15"/>
      <c r="D2" s="15"/>
      <c r="E2" s="15"/>
      <c r="F2" s="15"/>
      <c r="G2" s="16"/>
    </row>
    <row r="3" spans="2:15" x14ac:dyDescent="0.25">
      <c r="B3" s="2"/>
      <c r="C3" s="1"/>
      <c r="D3" s="1"/>
      <c r="E3" s="1"/>
      <c r="F3" s="1"/>
      <c r="G3" s="3"/>
    </row>
    <row r="4" spans="2:15" x14ac:dyDescent="0.25">
      <c r="B4" s="2" t="s">
        <v>0</v>
      </c>
      <c r="C4" s="1"/>
      <c r="D4" s="1"/>
      <c r="E4" s="1"/>
      <c r="F4" s="1"/>
      <c r="G4" s="3"/>
    </row>
    <row r="5" spans="2:15" x14ac:dyDescent="0.25">
      <c r="B5" s="2" t="s">
        <v>1</v>
      </c>
      <c r="C5" s="1"/>
      <c r="D5" s="1">
        <v>0.5</v>
      </c>
      <c r="E5" s="1" t="s">
        <v>32</v>
      </c>
      <c r="F5" s="1"/>
      <c r="G5" s="3"/>
    </row>
    <row r="6" spans="2:15" x14ac:dyDescent="0.25">
      <c r="B6" s="2" t="s">
        <v>30</v>
      </c>
      <c r="C6" s="1"/>
      <c r="D6" s="1" t="s">
        <v>4</v>
      </c>
      <c r="E6" s="1" t="s">
        <v>31</v>
      </c>
      <c r="F6" s="1"/>
      <c r="G6" s="3"/>
    </row>
    <row r="7" spans="2:15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5" x14ac:dyDescent="0.25">
      <c r="B8" s="2"/>
      <c r="C8" s="1"/>
      <c r="D8" s="1"/>
      <c r="E8" s="1"/>
      <c r="F8" s="1" t="s">
        <v>8</v>
      </c>
      <c r="G8" s="3">
        <v>1</v>
      </c>
    </row>
    <row r="9" spans="2:15" x14ac:dyDescent="0.25">
      <c r="B9" s="4" t="s">
        <v>9</v>
      </c>
      <c r="C9" s="5">
        <v>0.1</v>
      </c>
      <c r="D9" s="5"/>
      <c r="E9" s="5"/>
      <c r="F9" s="5"/>
      <c r="G9" s="6"/>
    </row>
    <row r="12" spans="2:15" x14ac:dyDescent="0.25">
      <c r="B12" t="s">
        <v>16</v>
      </c>
      <c r="M12" t="s">
        <v>18</v>
      </c>
    </row>
    <row r="13" spans="2:15" x14ac:dyDescent="0.25">
      <c r="B13" t="s">
        <v>17</v>
      </c>
    </row>
    <row r="14" spans="2:15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19</v>
      </c>
      <c r="J14" s="11" t="s">
        <v>23</v>
      </c>
      <c r="K14" s="11" t="s">
        <v>24</v>
      </c>
      <c r="M14" s="11" t="s">
        <v>7</v>
      </c>
      <c r="N14" s="11" t="s">
        <v>8</v>
      </c>
      <c r="O14" s="11" t="s">
        <v>13</v>
      </c>
    </row>
    <row r="15" spans="2:15" x14ac:dyDescent="0.25">
      <c r="B15" s="1">
        <v>0</v>
      </c>
      <c r="C15" s="7">
        <f>$G$7</f>
        <v>0.5</v>
      </c>
      <c r="D15" s="7">
        <f>$G$8</f>
        <v>1</v>
      </c>
      <c r="E15" s="7">
        <f>$C$9*(2*C15*D15+C15)</f>
        <v>0.15000000000000002</v>
      </c>
      <c r="F15" s="7">
        <f>C15+0.5*$C$9</f>
        <v>0.55000000000000004</v>
      </c>
      <c r="G15" s="7">
        <f>D15+0.5*E15</f>
        <v>1.075</v>
      </c>
      <c r="H15" s="7">
        <f>$C$9*(2*F15*G15+F15)</f>
        <v>0.17325000000000002</v>
      </c>
      <c r="I15" s="7">
        <f>C15+$C$9</f>
        <v>0.6</v>
      </c>
      <c r="J15" s="7">
        <f>D15-E15+2*H15</f>
        <v>1.1964999999999999</v>
      </c>
      <c r="K15" s="7">
        <f>$C$9*(2*I15*J15+I15)</f>
        <v>0.20357999999999998</v>
      </c>
      <c r="M15" s="7">
        <f>$G$7</f>
        <v>0.5</v>
      </c>
      <c r="N15" s="7">
        <f>(EXP((M15^2)+LN(3)-0.25)-1)/2</f>
        <v>1.0000000000000002</v>
      </c>
      <c r="O15" s="8">
        <f>ABS((N15-I15)/N15)</f>
        <v>0.40000000000000013</v>
      </c>
    </row>
    <row r="16" spans="2:15" x14ac:dyDescent="0.25">
      <c r="B16" s="1">
        <f>1+B15</f>
        <v>1</v>
      </c>
      <c r="C16" s="7">
        <f>C15+$C$9</f>
        <v>0.6</v>
      </c>
      <c r="D16" s="7">
        <f t="shared" ref="D16:D35" si="0">D15+(1/6)*(E15+4*H15+K15)</f>
        <v>1.1744300000000001</v>
      </c>
      <c r="E16" s="7">
        <f t="shared" ref="E16:E20" si="1">$C$9*(2*C16*D16+C16)</f>
        <v>0.20093160000000002</v>
      </c>
      <c r="F16" s="7">
        <f t="shared" ref="F16:F35" si="2">C16+0.5*$C$9</f>
        <v>0.65</v>
      </c>
      <c r="G16" s="7">
        <f t="shared" ref="G16:G35" si="3">D16+0.5*E16</f>
        <v>1.2748958000000001</v>
      </c>
      <c r="H16" s="7">
        <f t="shared" ref="H16:H20" si="4">$C$9*(2*F16*G16+F16)</f>
        <v>0.23073645400000006</v>
      </c>
      <c r="I16" s="7">
        <f t="shared" ref="I16:I35" si="5">C16+$C$9</f>
        <v>0.7</v>
      </c>
      <c r="J16" s="7">
        <f t="shared" ref="J16:J35" si="6">D16-E16+2*H16</f>
        <v>1.4349713080000002</v>
      </c>
      <c r="K16" s="7">
        <f t="shared" ref="K16:K20" si="7">$C$9*(2*I16*J16+I16)</f>
        <v>0.27089598312000007</v>
      </c>
      <c r="M16" s="7">
        <f>M15+$C$9</f>
        <v>0.6</v>
      </c>
      <c r="N16" s="7">
        <f t="shared" ref="N16:N20" si="8">(EXP((M16^2)+LN(3)-0.25)-1)/2</f>
        <v>1.1744171056883073</v>
      </c>
      <c r="O16" s="8">
        <f t="shared" ref="O16:O20" si="9">ABS((N16-I16)/N16)</f>
        <v>0.40395963528669737</v>
      </c>
    </row>
    <row r="17" spans="2:15" x14ac:dyDescent="0.25">
      <c r="B17" s="1">
        <f t="shared" ref="B17:B27" si="10">1+B16</f>
        <v>2</v>
      </c>
      <c r="C17" s="7">
        <f t="shared" ref="C17:C27" si="11">C16+$C$9</f>
        <v>0.7</v>
      </c>
      <c r="D17" s="7">
        <f t="shared" si="0"/>
        <v>1.4068922331866669</v>
      </c>
      <c r="E17" s="7">
        <f t="shared" si="1"/>
        <v>0.26696491264613337</v>
      </c>
      <c r="F17" s="7">
        <f t="shared" si="2"/>
        <v>0.75</v>
      </c>
      <c r="G17" s="7">
        <f t="shared" si="3"/>
        <v>1.5403746895097337</v>
      </c>
      <c r="H17" s="7">
        <f t="shared" si="4"/>
        <v>0.30605620342646006</v>
      </c>
      <c r="I17" s="7">
        <f t="shared" si="5"/>
        <v>0.79999999999999993</v>
      </c>
      <c r="J17" s="7">
        <f t="shared" si="6"/>
        <v>1.7520397273934538</v>
      </c>
      <c r="K17" s="7">
        <f t="shared" si="7"/>
        <v>0.36032635638295263</v>
      </c>
      <c r="M17" s="7">
        <f t="shared" ref="M17:M20" si="12">M16+$C$9</f>
        <v>0.7</v>
      </c>
      <c r="N17" s="7">
        <f t="shared" si="8"/>
        <v>1.4068737254821071</v>
      </c>
      <c r="O17" s="8">
        <f t="shared" si="9"/>
        <v>0.43136332315406906</v>
      </c>
    </row>
    <row r="18" spans="2:15" x14ac:dyDescent="0.25">
      <c r="B18" s="1">
        <f t="shared" si="10"/>
        <v>3</v>
      </c>
      <c r="C18" s="7">
        <f t="shared" si="11"/>
        <v>0.79999999999999993</v>
      </c>
      <c r="D18" s="7">
        <f t="shared" si="0"/>
        <v>1.7154782469758212</v>
      </c>
      <c r="E18" s="7">
        <f t="shared" si="1"/>
        <v>0.35447651951613135</v>
      </c>
      <c r="F18" s="7">
        <f t="shared" si="2"/>
        <v>0.85</v>
      </c>
      <c r="G18" s="7">
        <f t="shared" si="3"/>
        <v>1.8927165067338869</v>
      </c>
      <c r="H18" s="7">
        <f t="shared" si="4"/>
        <v>0.40676180614476076</v>
      </c>
      <c r="I18" s="7">
        <f t="shared" si="5"/>
        <v>0.89999999999999991</v>
      </c>
      <c r="J18" s="7">
        <f t="shared" si="6"/>
        <v>2.174525339749211</v>
      </c>
      <c r="K18" s="7">
        <f t="shared" si="7"/>
        <v>0.48141456115485792</v>
      </c>
      <c r="M18" s="7">
        <f t="shared" si="12"/>
        <v>0.79999999999999993</v>
      </c>
      <c r="N18" s="7">
        <f t="shared" si="8"/>
        <v>1.7154711908239637</v>
      </c>
      <c r="O18" s="8">
        <f t="shared" si="9"/>
        <v>0.47536280130258679</v>
      </c>
    </row>
    <row r="19" spans="2:15" x14ac:dyDescent="0.25">
      <c r="B19" s="1">
        <f t="shared" si="10"/>
        <v>4</v>
      </c>
      <c r="C19" s="7">
        <f t="shared" si="11"/>
        <v>0.89999999999999991</v>
      </c>
      <c r="D19" s="7">
        <f t="shared" si="0"/>
        <v>2.1259679645174931</v>
      </c>
      <c r="E19" s="7">
        <f t="shared" si="1"/>
        <v>0.4726742336131487</v>
      </c>
      <c r="F19" s="7">
        <f t="shared" si="2"/>
        <v>0.95</v>
      </c>
      <c r="G19" s="7">
        <f t="shared" si="3"/>
        <v>2.3623050813240676</v>
      </c>
      <c r="H19" s="7">
        <f t="shared" si="4"/>
        <v>0.54383796545157281</v>
      </c>
      <c r="I19" s="7">
        <f t="shared" si="5"/>
        <v>0.99999999999999989</v>
      </c>
      <c r="J19" s="7">
        <f t="shared" si="6"/>
        <v>2.7409696618074904</v>
      </c>
      <c r="K19" s="7">
        <f t="shared" si="7"/>
        <v>0.64819393236149803</v>
      </c>
      <c r="M19" s="7">
        <f t="shared" si="12"/>
        <v>0.89999999999999991</v>
      </c>
      <c r="N19" s="7">
        <f t="shared" si="8"/>
        <v>2.1260087504441514</v>
      </c>
      <c r="O19" s="8">
        <f t="shared" si="9"/>
        <v>0.52963504981290088</v>
      </c>
    </row>
    <row r="20" spans="2:15" x14ac:dyDescent="0.25">
      <c r="B20" s="1">
        <f t="shared" si="10"/>
        <v>5</v>
      </c>
      <c r="C20" s="7">
        <f t="shared" si="11"/>
        <v>0.99999999999999989</v>
      </c>
      <c r="D20" s="7">
        <f t="shared" si="0"/>
        <v>2.6753379691476495</v>
      </c>
      <c r="E20" s="7">
        <f t="shared" si="1"/>
        <v>0.63506759382952982</v>
      </c>
      <c r="F20" s="7">
        <f t="shared" si="2"/>
        <v>1.0499999999999998</v>
      </c>
      <c r="G20" s="7">
        <f t="shared" si="3"/>
        <v>2.9928717660624145</v>
      </c>
      <c r="H20" s="7">
        <f t="shared" si="4"/>
        <v>0.73350307087310695</v>
      </c>
      <c r="I20" s="7">
        <f t="shared" si="5"/>
        <v>1.0999999999999999</v>
      </c>
      <c r="J20" s="7">
        <f t="shared" si="6"/>
        <v>3.5072765170643336</v>
      </c>
      <c r="K20" s="7">
        <f t="shared" si="7"/>
        <v>0.88160083375415332</v>
      </c>
      <c r="M20" s="7">
        <f t="shared" si="12"/>
        <v>0.99999999999999989</v>
      </c>
      <c r="N20" s="7">
        <f t="shared" si="8"/>
        <v>2.6755000249190117</v>
      </c>
      <c r="O20" s="8">
        <f t="shared" si="9"/>
        <v>0.58886189880215112</v>
      </c>
    </row>
    <row r="21" spans="2:15" x14ac:dyDescent="0.25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8"/>
      <c r="N21" s="18"/>
      <c r="O21" s="19"/>
    </row>
    <row r="22" spans="2:15" x14ac:dyDescent="0.25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8"/>
      <c r="N22" s="18"/>
      <c r="O22" s="19"/>
    </row>
    <row r="23" spans="2:15" x14ac:dyDescent="0.25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7"/>
      <c r="M23" s="18"/>
      <c r="N23" s="18"/>
      <c r="O23" s="19"/>
    </row>
    <row r="24" spans="2:15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8"/>
      <c r="N24" s="18"/>
      <c r="O24" s="19"/>
    </row>
    <row r="25" spans="2:15" x14ac:dyDescent="0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8"/>
      <c r="N25" s="18"/>
      <c r="O25" s="19"/>
    </row>
    <row r="26" spans="2:15" x14ac:dyDescent="0.25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8"/>
      <c r="N26" s="18"/>
      <c r="O26" s="19"/>
    </row>
    <row r="27" spans="2:15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8"/>
      <c r="N27" s="18"/>
      <c r="O27" s="19"/>
    </row>
    <row r="28" spans="2:15" x14ac:dyDescent="0.25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8"/>
      <c r="N28" s="18"/>
      <c r="O28" s="19"/>
    </row>
    <row r="29" spans="2:15" x14ac:dyDescent="0.25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8"/>
      <c r="N29" s="18"/>
      <c r="O29" s="19"/>
    </row>
    <row r="30" spans="2:15" x14ac:dyDescent="0.25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8"/>
      <c r="N30" s="18"/>
      <c r="O30" s="19"/>
    </row>
    <row r="31" spans="2:15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8"/>
      <c r="N31" s="18"/>
      <c r="O31" s="19"/>
    </row>
    <row r="32" spans="2:15" x14ac:dyDescent="0.25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8"/>
      <c r="N32" s="18"/>
      <c r="O32" s="19"/>
    </row>
    <row r="33" spans="2:15" x14ac:dyDescent="0.25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8"/>
      <c r="N33" s="18"/>
      <c r="O33" s="19"/>
    </row>
    <row r="34" spans="2:15" x14ac:dyDescent="0.25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8"/>
      <c r="N34" s="18"/>
      <c r="O34" s="19"/>
    </row>
    <row r="35" spans="2:15" x14ac:dyDescent="0.25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8"/>
      <c r="N35" s="18"/>
      <c r="O35" s="19"/>
    </row>
  </sheetData>
  <mergeCells count="1">
    <mergeCell ref="B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24A5-7521-4FBF-AF52-6A8AE03F80EB}">
  <dimension ref="B2:R35"/>
  <sheetViews>
    <sheetView topLeftCell="D19" zoomScaleNormal="100" workbookViewId="0">
      <selection activeCell="P12" sqref="P12:R20"/>
    </sheetView>
  </sheetViews>
  <sheetFormatPr baseColWidth="10" defaultRowHeight="15" x14ac:dyDescent="0.25"/>
  <cols>
    <col min="9" max="9" width="11.85546875" bestFit="1" customWidth="1"/>
  </cols>
  <sheetData>
    <row r="2" spans="2:18" x14ac:dyDescent="0.25">
      <c r="B2" s="14" t="s">
        <v>36</v>
      </c>
      <c r="C2" s="15"/>
      <c r="D2" s="15"/>
      <c r="E2" s="15"/>
      <c r="F2" s="15"/>
      <c r="G2" s="16"/>
    </row>
    <row r="3" spans="2:18" x14ac:dyDescent="0.25">
      <c r="B3" s="2"/>
      <c r="C3" s="1"/>
      <c r="D3" s="1"/>
      <c r="E3" s="1"/>
      <c r="F3" s="1"/>
      <c r="G3" s="3"/>
    </row>
    <row r="4" spans="2:18" x14ac:dyDescent="0.25">
      <c r="B4" s="2" t="s">
        <v>0</v>
      </c>
      <c r="C4" s="1"/>
      <c r="D4" s="1"/>
      <c r="E4" s="1"/>
      <c r="F4" s="1"/>
      <c r="G4" s="3"/>
    </row>
    <row r="5" spans="2:18" x14ac:dyDescent="0.25">
      <c r="B5" s="2" t="s">
        <v>1</v>
      </c>
      <c r="C5" s="1"/>
      <c r="D5" s="1">
        <v>0.5</v>
      </c>
      <c r="E5" s="1" t="s">
        <v>32</v>
      </c>
      <c r="F5" s="1"/>
      <c r="G5" s="3"/>
    </row>
    <row r="6" spans="2:18" x14ac:dyDescent="0.25">
      <c r="B6" s="2" t="s">
        <v>30</v>
      </c>
      <c r="C6" s="1"/>
      <c r="D6" s="1" t="s">
        <v>4</v>
      </c>
      <c r="E6" s="1" t="s">
        <v>31</v>
      </c>
      <c r="F6" s="1"/>
      <c r="G6" s="3"/>
    </row>
    <row r="7" spans="2:18" x14ac:dyDescent="0.25">
      <c r="B7" s="2" t="s">
        <v>5</v>
      </c>
      <c r="C7" s="1"/>
      <c r="D7" s="1" t="s">
        <v>6</v>
      </c>
      <c r="E7" s="1"/>
      <c r="F7" s="1" t="s">
        <v>7</v>
      </c>
      <c r="G7" s="3">
        <v>0.5</v>
      </c>
    </row>
    <row r="8" spans="2:18" x14ac:dyDescent="0.25">
      <c r="B8" s="2"/>
      <c r="C8" s="1"/>
      <c r="D8" s="1"/>
      <c r="E8" s="1"/>
      <c r="F8" s="1" t="s">
        <v>8</v>
      </c>
      <c r="G8" s="3">
        <v>1</v>
      </c>
    </row>
    <row r="9" spans="2:18" x14ac:dyDescent="0.25">
      <c r="B9" s="4" t="s">
        <v>9</v>
      </c>
      <c r="C9" s="5">
        <v>0.1</v>
      </c>
      <c r="D9" s="5"/>
      <c r="E9" s="5"/>
      <c r="F9" s="5"/>
      <c r="G9" s="6"/>
    </row>
    <row r="12" spans="2:18" x14ac:dyDescent="0.25">
      <c r="B12" t="s">
        <v>16</v>
      </c>
      <c r="P12" t="s">
        <v>18</v>
      </c>
    </row>
    <row r="13" spans="2:18" x14ac:dyDescent="0.25">
      <c r="B13" t="s">
        <v>17</v>
      </c>
    </row>
    <row r="14" spans="2:18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1" t="s">
        <v>21</v>
      </c>
      <c r="G14" s="11" t="s">
        <v>22</v>
      </c>
      <c r="H14" s="11" t="s">
        <v>14</v>
      </c>
      <c r="I14" s="11" t="s">
        <v>21</v>
      </c>
      <c r="J14" s="11" t="s">
        <v>28</v>
      </c>
      <c r="K14" s="11" t="s">
        <v>24</v>
      </c>
      <c r="L14" s="11" t="s">
        <v>19</v>
      </c>
      <c r="M14" s="11" t="s">
        <v>29</v>
      </c>
      <c r="N14" s="11" t="s">
        <v>27</v>
      </c>
      <c r="P14" s="11" t="s">
        <v>7</v>
      </c>
      <c r="Q14" s="11" t="s">
        <v>8</v>
      </c>
      <c r="R14" s="11" t="s">
        <v>13</v>
      </c>
    </row>
    <row r="15" spans="2:18" x14ac:dyDescent="0.25">
      <c r="B15" s="1">
        <v>0</v>
      </c>
      <c r="C15" s="7">
        <f>$G$7</f>
        <v>0.5</v>
      </c>
      <c r="D15" s="7">
        <f>$G$8</f>
        <v>1</v>
      </c>
      <c r="E15" s="7">
        <f>$C$9*(2*C15*D15+C15)</f>
        <v>0.15000000000000002</v>
      </c>
      <c r="F15" s="7">
        <f>C15+0.5*$C$9</f>
        <v>0.55000000000000004</v>
      </c>
      <c r="G15" s="7">
        <f>D15+0.5*E15</f>
        <v>1.075</v>
      </c>
      <c r="H15" s="7">
        <f>$C$9*(2*F15*G15+F15)</f>
        <v>0.17325000000000002</v>
      </c>
      <c r="I15" s="7">
        <f>C15+0.5*$C$9</f>
        <v>0.55000000000000004</v>
      </c>
      <c r="J15" s="7">
        <f>D15+0.5*H15</f>
        <v>1.086625</v>
      </c>
      <c r="K15" s="7">
        <f>$C$9*(2*I15*J15+I15)</f>
        <v>0.17452875000000001</v>
      </c>
      <c r="L15" s="7">
        <f>C15+$C$9</f>
        <v>0.6</v>
      </c>
      <c r="M15" s="7">
        <f>D15+K15</f>
        <v>1.1745287499999999</v>
      </c>
      <c r="N15" s="7">
        <f>$C$9*(2*L15*M15+L15)</f>
        <v>0.20094345</v>
      </c>
      <c r="P15" s="7">
        <f>$G$7</f>
        <v>0.5</v>
      </c>
      <c r="Q15" s="7">
        <f>(EXP((P15^2)+LN(3)-0.25)-1)/2</f>
        <v>1.0000000000000002</v>
      </c>
      <c r="R15" s="8">
        <f>ABS((Q15-L15)/Q15)</f>
        <v>0.40000000000000013</v>
      </c>
    </row>
    <row r="16" spans="2:18" x14ac:dyDescent="0.25">
      <c r="B16" s="1">
        <f>1+B15</f>
        <v>1</v>
      </c>
      <c r="C16" s="7">
        <f>C15+$C$9</f>
        <v>0.6</v>
      </c>
      <c r="D16" s="7">
        <f>D15+(1/6)*(E15+2*H15+2*K15+N15)</f>
        <v>1.174416825</v>
      </c>
      <c r="E16" s="7">
        <f t="shared" ref="E16:E20" si="0">$C$9*(2*C16*D16+C16)</f>
        <v>0.20093001899999999</v>
      </c>
      <c r="F16" s="7">
        <f t="shared" ref="F16:F35" si="1">C16+0.5*$C$9</f>
        <v>0.65</v>
      </c>
      <c r="G16" s="7">
        <f t="shared" ref="G16:G35" si="2">D16+0.5*E16</f>
        <v>1.2748818344999999</v>
      </c>
      <c r="H16" s="7">
        <f t="shared" ref="H16:H20" si="3">$C$9*(2*F16*G16+F16)</f>
        <v>0.23073463848499998</v>
      </c>
      <c r="I16" s="7">
        <f t="shared" ref="I16:I35" si="4">C16+0.5*$C$9</f>
        <v>0.65</v>
      </c>
      <c r="J16" s="7">
        <f t="shared" ref="J16:J35" si="5">D16+0.5*H16</f>
        <v>1.2897841442425</v>
      </c>
      <c r="K16" s="7">
        <f t="shared" ref="K16:K20" si="6">$C$9*(2*I16*J16+I16)</f>
        <v>0.232671938751525</v>
      </c>
      <c r="L16" s="7">
        <f t="shared" ref="L16:L35" si="7">C16+$C$9</f>
        <v>0.7</v>
      </c>
      <c r="M16" s="7">
        <f t="shared" ref="M16:M35" si="8">D16+K16</f>
        <v>1.407088763751525</v>
      </c>
      <c r="N16" s="7">
        <f t="shared" ref="N16:N20" si="9">$C$9*(2*L16*M16+L16)</f>
        <v>0.26699242692521347</v>
      </c>
      <c r="P16" s="7">
        <f>P15+$C$9</f>
        <v>0.6</v>
      </c>
      <c r="Q16" s="7">
        <f t="shared" ref="Q16:Q20" si="10">(EXP((P16^2)+LN(3)-0.25)-1)/2</f>
        <v>1.1744171056883073</v>
      </c>
      <c r="R16" s="8">
        <f t="shared" ref="R16:R20" si="11">ABS((Q16-L16)/Q16)</f>
        <v>0.40395963528669737</v>
      </c>
    </row>
    <row r="17" spans="2:18" x14ac:dyDescent="0.25">
      <c r="B17" s="1">
        <f t="shared" ref="B17:B27" si="12">1+B16</f>
        <v>2</v>
      </c>
      <c r="C17" s="7">
        <f t="shared" ref="C17:C27" si="13">C16+$C$9</f>
        <v>0.7</v>
      </c>
      <c r="D17" s="7">
        <f t="shared" ref="D17:D35" si="14">D16+(1/6)*(E16+2*H16+2*K16+N16)</f>
        <v>1.4068727583997105</v>
      </c>
      <c r="E17" s="7">
        <f t="shared" si="0"/>
        <v>0.26696218617595946</v>
      </c>
      <c r="F17" s="7">
        <f t="shared" si="1"/>
        <v>0.75</v>
      </c>
      <c r="G17" s="7">
        <f t="shared" si="2"/>
        <v>1.5403538514876902</v>
      </c>
      <c r="H17" s="7">
        <f t="shared" si="3"/>
        <v>0.30605307772315354</v>
      </c>
      <c r="I17" s="7">
        <f t="shared" si="4"/>
        <v>0.75</v>
      </c>
      <c r="J17" s="7">
        <f t="shared" si="5"/>
        <v>1.5598992972612873</v>
      </c>
      <c r="K17" s="7">
        <f t="shared" si="6"/>
        <v>0.30898489458919309</v>
      </c>
      <c r="L17" s="7">
        <f t="shared" si="7"/>
        <v>0.79999999999999993</v>
      </c>
      <c r="M17" s="7">
        <f t="shared" si="8"/>
        <v>1.7158576529889036</v>
      </c>
      <c r="N17" s="7">
        <f t="shared" si="9"/>
        <v>0.35453722447822456</v>
      </c>
      <c r="P17" s="7">
        <f t="shared" ref="P17:P20" si="15">P16+$C$9</f>
        <v>0.7</v>
      </c>
      <c r="Q17" s="7">
        <f t="shared" si="10"/>
        <v>1.4068737254821071</v>
      </c>
      <c r="R17" s="8">
        <f t="shared" si="11"/>
        <v>0.43136332315406906</v>
      </c>
    </row>
    <row r="18" spans="2:18" x14ac:dyDescent="0.25">
      <c r="B18" s="1">
        <f t="shared" si="12"/>
        <v>3</v>
      </c>
      <c r="C18" s="7">
        <f t="shared" si="13"/>
        <v>0.79999999999999993</v>
      </c>
      <c r="D18" s="7">
        <f t="shared" si="14"/>
        <v>1.7154686509461901</v>
      </c>
      <c r="E18" s="7">
        <f t="shared" si="0"/>
        <v>0.35447498415139039</v>
      </c>
      <c r="F18" s="7">
        <f t="shared" si="1"/>
        <v>0.85</v>
      </c>
      <c r="G18" s="7">
        <f t="shared" si="2"/>
        <v>1.8927061430218852</v>
      </c>
      <c r="H18" s="7">
        <f t="shared" si="3"/>
        <v>0.40676004431372048</v>
      </c>
      <c r="I18" s="7">
        <f t="shared" si="4"/>
        <v>0.85</v>
      </c>
      <c r="J18" s="7">
        <f t="shared" si="5"/>
        <v>1.9188486731030503</v>
      </c>
      <c r="K18" s="7">
        <f t="shared" si="6"/>
        <v>0.41120427442751856</v>
      </c>
      <c r="L18" s="7">
        <f t="shared" si="7"/>
        <v>0.89999999999999991</v>
      </c>
      <c r="M18" s="7">
        <f t="shared" si="8"/>
        <v>2.1266729253737084</v>
      </c>
      <c r="N18" s="7">
        <f t="shared" si="9"/>
        <v>0.47280112656726758</v>
      </c>
      <c r="P18" s="7">
        <f t="shared" si="15"/>
        <v>0.79999999999999993</v>
      </c>
      <c r="Q18" s="7">
        <f t="shared" si="10"/>
        <v>1.7154711908239637</v>
      </c>
      <c r="R18" s="8">
        <f t="shared" si="11"/>
        <v>0.47536280130258679</v>
      </c>
    </row>
    <row r="19" spans="2:18" x14ac:dyDescent="0.25">
      <c r="B19" s="1">
        <f t="shared" si="12"/>
        <v>4</v>
      </c>
      <c r="C19" s="7">
        <f t="shared" si="13"/>
        <v>0.89999999999999991</v>
      </c>
      <c r="D19" s="7">
        <f t="shared" si="14"/>
        <v>2.1260027756463793</v>
      </c>
      <c r="E19" s="7">
        <f t="shared" si="0"/>
        <v>0.47268049961634823</v>
      </c>
      <c r="F19" s="7">
        <f t="shared" si="1"/>
        <v>0.95</v>
      </c>
      <c r="G19" s="7">
        <f t="shared" si="2"/>
        <v>2.3623430254545532</v>
      </c>
      <c r="H19" s="7">
        <f t="shared" si="3"/>
        <v>0.54384517483636508</v>
      </c>
      <c r="I19" s="7">
        <f t="shared" si="4"/>
        <v>0.95</v>
      </c>
      <c r="J19" s="7">
        <f t="shared" si="5"/>
        <v>2.3979253630645618</v>
      </c>
      <c r="K19" s="7">
        <f t="shared" si="6"/>
        <v>0.55060581898226679</v>
      </c>
      <c r="L19" s="7">
        <f t="shared" si="7"/>
        <v>0.99999999999999989</v>
      </c>
      <c r="M19" s="7">
        <f t="shared" si="8"/>
        <v>2.6766085946286462</v>
      </c>
      <c r="N19" s="7">
        <f t="shared" si="9"/>
        <v>0.6353217189257292</v>
      </c>
      <c r="P19" s="7">
        <f t="shared" si="15"/>
        <v>0.89999999999999991</v>
      </c>
      <c r="Q19" s="7">
        <f t="shared" si="10"/>
        <v>2.1260087504441514</v>
      </c>
      <c r="R19" s="8">
        <f t="shared" si="11"/>
        <v>0.52963504981290088</v>
      </c>
    </row>
    <row r="20" spans="2:18" x14ac:dyDescent="0.25">
      <c r="B20" s="1">
        <f t="shared" si="12"/>
        <v>5</v>
      </c>
      <c r="C20" s="7">
        <f t="shared" si="13"/>
        <v>0.99999999999999989</v>
      </c>
      <c r="D20" s="7">
        <f t="shared" si="14"/>
        <v>2.6754868100096028</v>
      </c>
      <c r="E20" s="7">
        <f t="shared" si="0"/>
        <v>0.63509736200192046</v>
      </c>
      <c r="F20" s="7">
        <f t="shared" si="1"/>
        <v>1.0499999999999998</v>
      </c>
      <c r="G20" s="7">
        <f t="shared" si="2"/>
        <v>2.9930354910105628</v>
      </c>
      <c r="H20" s="7">
        <f t="shared" si="3"/>
        <v>0.73353745311221807</v>
      </c>
      <c r="I20" s="7">
        <f t="shared" si="4"/>
        <v>1.0499999999999998</v>
      </c>
      <c r="J20" s="7">
        <f t="shared" si="5"/>
        <v>3.0422555365657118</v>
      </c>
      <c r="K20" s="7">
        <f t="shared" si="6"/>
        <v>0.7438736626787994</v>
      </c>
      <c r="L20" s="7">
        <f t="shared" si="7"/>
        <v>1.0999999999999999</v>
      </c>
      <c r="M20" s="7">
        <f t="shared" si="8"/>
        <v>3.4193604726884024</v>
      </c>
      <c r="N20" s="7">
        <f t="shared" si="9"/>
        <v>0.86225930399144846</v>
      </c>
      <c r="P20" s="7">
        <f t="shared" si="15"/>
        <v>0.99999999999999989</v>
      </c>
      <c r="Q20" s="7">
        <f t="shared" si="10"/>
        <v>2.6755000249190117</v>
      </c>
      <c r="R20" s="8">
        <f t="shared" si="11"/>
        <v>0.58886189880215112</v>
      </c>
    </row>
    <row r="21" spans="2:18" x14ac:dyDescent="0.25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7"/>
      <c r="P21" s="18"/>
      <c r="Q21" s="18"/>
      <c r="R21" s="19"/>
    </row>
    <row r="22" spans="2:18" x14ac:dyDescent="0.25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7"/>
      <c r="P22" s="18"/>
      <c r="Q22" s="18"/>
      <c r="R22" s="19"/>
    </row>
    <row r="23" spans="2:18" x14ac:dyDescent="0.25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7"/>
      <c r="P23" s="18"/>
      <c r="Q23" s="18"/>
      <c r="R23" s="19"/>
    </row>
    <row r="24" spans="2:18" x14ac:dyDescent="0.2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7"/>
      <c r="P24" s="18"/>
      <c r="Q24" s="18"/>
      <c r="R24" s="19"/>
    </row>
    <row r="25" spans="2:18" x14ac:dyDescent="0.25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7"/>
      <c r="P25" s="18"/>
      <c r="Q25" s="18"/>
      <c r="R25" s="19"/>
    </row>
    <row r="26" spans="2:18" x14ac:dyDescent="0.25"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7"/>
      <c r="P26" s="18"/>
      <c r="Q26" s="18"/>
      <c r="R26" s="19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7"/>
      <c r="P27" s="18"/>
      <c r="Q27" s="18"/>
      <c r="R27" s="19"/>
    </row>
    <row r="28" spans="2:18" x14ac:dyDescent="0.25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7"/>
      <c r="P28" s="18"/>
      <c r="Q28" s="18"/>
      <c r="R28" s="19"/>
    </row>
    <row r="29" spans="2:18" x14ac:dyDescent="0.25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7"/>
      <c r="P29" s="18"/>
      <c r="Q29" s="18"/>
      <c r="R29" s="19"/>
    </row>
    <row r="30" spans="2:18" x14ac:dyDescent="0.25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7"/>
      <c r="P30" s="18"/>
      <c r="Q30" s="18"/>
      <c r="R30" s="19"/>
    </row>
    <row r="31" spans="2:18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7"/>
      <c r="P31" s="18"/>
      <c r="Q31" s="18"/>
      <c r="R31" s="19"/>
    </row>
    <row r="32" spans="2:18" x14ac:dyDescent="0.25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7"/>
      <c r="P32" s="18"/>
      <c r="Q32" s="18"/>
      <c r="R32" s="19"/>
    </row>
    <row r="33" spans="2:18" x14ac:dyDescent="0.25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7"/>
      <c r="P33" s="18"/>
      <c r="Q33" s="18"/>
      <c r="R33" s="19"/>
    </row>
    <row r="34" spans="2:18" x14ac:dyDescent="0.25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7"/>
      <c r="P34" s="18"/>
      <c r="Q34" s="18"/>
      <c r="R34" s="19"/>
    </row>
    <row r="35" spans="2:18" x14ac:dyDescent="0.25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7"/>
      <c r="P35" s="18"/>
      <c r="Q35" s="18"/>
      <c r="R35" s="19"/>
    </row>
  </sheetData>
  <mergeCells count="1">
    <mergeCell ref="B2:G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AEF6-C522-4F56-9503-C18FF0398ED1}">
  <dimension ref="B2:L35"/>
  <sheetViews>
    <sheetView topLeftCell="A6" workbookViewId="0">
      <selection activeCell="B12" sqref="B12:J35"/>
    </sheetView>
  </sheetViews>
  <sheetFormatPr baseColWidth="10" defaultRowHeight="15" x14ac:dyDescent="0.25"/>
  <cols>
    <col min="9" max="9" width="11.85546875" bestFit="1" customWidth="1"/>
  </cols>
  <sheetData>
    <row r="2" spans="2:10" x14ac:dyDescent="0.25">
      <c r="B2" s="14" t="s">
        <v>15</v>
      </c>
      <c r="C2" s="15"/>
      <c r="D2" s="15"/>
      <c r="E2" s="15"/>
      <c r="F2" s="15"/>
      <c r="G2" s="16"/>
    </row>
    <row r="3" spans="2:10" x14ac:dyDescent="0.25">
      <c r="B3" s="2"/>
      <c r="C3" s="1"/>
      <c r="D3" s="1"/>
      <c r="E3" s="1"/>
      <c r="F3" s="1"/>
      <c r="G3" s="3"/>
    </row>
    <row r="4" spans="2:10" x14ac:dyDescent="0.25">
      <c r="B4" s="2" t="s">
        <v>0</v>
      </c>
      <c r="C4" s="1"/>
      <c r="D4" s="1"/>
      <c r="E4" s="1"/>
      <c r="F4" s="1"/>
      <c r="G4" s="3"/>
    </row>
    <row r="5" spans="2:10" x14ac:dyDescent="0.25">
      <c r="B5" s="2" t="s">
        <v>1</v>
      </c>
      <c r="C5" s="1"/>
      <c r="D5" s="1">
        <v>0</v>
      </c>
      <c r="E5" s="1" t="s">
        <v>33</v>
      </c>
      <c r="F5" s="1"/>
      <c r="G5" s="3"/>
    </row>
    <row r="6" spans="2:10" x14ac:dyDescent="0.25">
      <c r="B6" s="2" t="s">
        <v>35</v>
      </c>
      <c r="C6" s="1"/>
      <c r="D6" s="1" t="s">
        <v>4</v>
      </c>
      <c r="E6" s="1" t="s">
        <v>31</v>
      </c>
      <c r="F6" s="1"/>
      <c r="G6" s="3"/>
    </row>
    <row r="7" spans="2:10" x14ac:dyDescent="0.25">
      <c r="B7" s="2" t="s">
        <v>5</v>
      </c>
      <c r="C7" s="1"/>
      <c r="D7" s="1" t="s">
        <v>34</v>
      </c>
      <c r="E7" s="1"/>
      <c r="F7" s="1" t="s">
        <v>7</v>
      </c>
      <c r="G7" s="3">
        <v>0</v>
      </c>
    </row>
    <row r="8" spans="2:10" x14ac:dyDescent="0.25">
      <c r="B8" s="2"/>
      <c r="C8" s="1"/>
      <c r="D8" s="1"/>
      <c r="E8" s="1"/>
      <c r="F8" s="1" t="s">
        <v>8</v>
      </c>
      <c r="G8" s="3">
        <v>1</v>
      </c>
    </row>
    <row r="9" spans="2:10" x14ac:dyDescent="0.25">
      <c r="B9" s="4" t="s">
        <v>9</v>
      </c>
      <c r="C9" s="5">
        <v>0.1</v>
      </c>
      <c r="D9" s="5"/>
      <c r="E9" s="5"/>
      <c r="F9" s="5"/>
      <c r="G9" s="6"/>
    </row>
    <row r="12" spans="2:10" x14ac:dyDescent="0.25">
      <c r="B12" t="s">
        <v>16</v>
      </c>
      <c r="H12" t="s">
        <v>18</v>
      </c>
    </row>
    <row r="13" spans="2:10" x14ac:dyDescent="0.25">
      <c r="B13" t="s">
        <v>17</v>
      </c>
    </row>
    <row r="14" spans="2:10" x14ac:dyDescent="0.25">
      <c r="B14" s="11" t="s">
        <v>10</v>
      </c>
      <c r="C14" s="11" t="s">
        <v>7</v>
      </c>
      <c r="D14" s="11" t="s">
        <v>8</v>
      </c>
      <c r="E14" s="11" t="s">
        <v>11</v>
      </c>
      <c r="F14" s="13"/>
      <c r="G14" s="13"/>
      <c r="H14" s="11" t="s">
        <v>7</v>
      </c>
      <c r="I14" s="11" t="s">
        <v>8</v>
      </c>
      <c r="J14" s="11" t="s">
        <v>13</v>
      </c>
    </row>
    <row r="15" spans="2:10" x14ac:dyDescent="0.25">
      <c r="B15" s="1">
        <v>0</v>
      </c>
      <c r="C15" s="7">
        <f>$G$7</f>
        <v>0</v>
      </c>
      <c r="D15" s="7">
        <f>$G$8</f>
        <v>1</v>
      </c>
      <c r="E15" s="7">
        <f>$C$9*(D15*C15^2-1.1*D15)</f>
        <v>-0.11000000000000001</v>
      </c>
      <c r="H15" s="7">
        <f>$G$7</f>
        <v>0</v>
      </c>
      <c r="I15" s="7">
        <f>EXP((H15^3/3)-1.1*H15)</f>
        <v>1</v>
      </c>
      <c r="J15" s="8">
        <f>ABS((I15-D15)/I15)</f>
        <v>0</v>
      </c>
    </row>
    <row r="16" spans="2:10" x14ac:dyDescent="0.25">
      <c r="B16" s="1">
        <f>1+B15</f>
        <v>1</v>
      </c>
      <c r="C16" s="7">
        <f>C15+$C$9</f>
        <v>0.1</v>
      </c>
      <c r="D16" s="7">
        <f>D15+E15</f>
        <v>0.89</v>
      </c>
      <c r="E16" s="7">
        <f t="shared" ref="E16:E35" si="0">$C$9*(D16*C16^2-1.1*D16)</f>
        <v>-9.7010000000000013E-2</v>
      </c>
      <c r="H16" s="7">
        <f>H15+$C$9</f>
        <v>0.1</v>
      </c>
      <c r="I16" s="7">
        <f t="shared" ref="I16:I35" si="1">EXP((H16^3/3)-1.1*H16)</f>
        <v>0.89613279644905375</v>
      </c>
      <c r="J16" s="8">
        <f t="shared" ref="J16:J35" si="2">ABS((I16-D16)/I16)</f>
        <v>6.8436245982236984E-3</v>
      </c>
    </row>
    <row r="17" spans="2:12" x14ac:dyDescent="0.25">
      <c r="B17" s="1">
        <f t="shared" ref="B17:B35" si="3">1+B16</f>
        <v>2</v>
      </c>
      <c r="C17" s="7">
        <f t="shared" ref="C17:C35" si="4">C16+$C$9</f>
        <v>0.2</v>
      </c>
      <c r="D17" s="7">
        <f t="shared" ref="D17:D20" si="5">D16+E16</f>
        <v>0.79298999999999997</v>
      </c>
      <c r="E17" s="7">
        <f t="shared" si="0"/>
        <v>-8.4056940000000024E-2</v>
      </c>
      <c r="H17" s="7">
        <f t="shared" ref="H17:H35" si="6">H16+$C$9</f>
        <v>0.2</v>
      </c>
      <c r="I17" s="7">
        <f t="shared" si="1"/>
        <v>0.80466170402859649</v>
      </c>
      <c r="J17" s="8">
        <f t="shared" si="2"/>
        <v>1.4505106891705291E-2</v>
      </c>
    </row>
    <row r="18" spans="2:12" x14ac:dyDescent="0.25">
      <c r="B18" s="1">
        <f t="shared" si="3"/>
        <v>3</v>
      </c>
      <c r="C18" s="7">
        <f t="shared" si="4"/>
        <v>0.30000000000000004</v>
      </c>
      <c r="D18" s="7">
        <f t="shared" si="5"/>
        <v>0.70893305999999989</v>
      </c>
      <c r="E18" s="7">
        <f t="shared" si="0"/>
        <v>-7.1602239060000003E-2</v>
      </c>
      <c r="H18" s="7">
        <f t="shared" si="6"/>
        <v>0.30000000000000004</v>
      </c>
      <c r="I18" s="7">
        <f t="shared" si="1"/>
        <v>0.72542325099014116</v>
      </c>
      <c r="J18" s="8">
        <f t="shared" si="2"/>
        <v>2.2731820309913629E-2</v>
      </c>
    </row>
    <row r="19" spans="2:12" x14ac:dyDescent="0.25">
      <c r="B19" s="1">
        <f t="shared" si="3"/>
        <v>4</v>
      </c>
      <c r="C19" s="7">
        <f t="shared" si="4"/>
        <v>0.4</v>
      </c>
      <c r="D19" s="7">
        <f t="shared" si="5"/>
        <v>0.63733082093999993</v>
      </c>
      <c r="E19" s="7">
        <f t="shared" si="0"/>
        <v>-5.9909097168360008E-2</v>
      </c>
      <c r="H19" s="7">
        <f t="shared" si="6"/>
        <v>0.4</v>
      </c>
      <c r="I19" s="7">
        <f t="shared" si="1"/>
        <v>0.65792346654275502</v>
      </c>
      <c r="J19" s="8">
        <f t="shared" si="2"/>
        <v>3.1299454495771324E-2</v>
      </c>
    </row>
    <row r="20" spans="2:12" x14ac:dyDescent="0.25">
      <c r="B20" s="1">
        <f t="shared" si="3"/>
        <v>5</v>
      </c>
      <c r="C20" s="7">
        <f t="shared" si="4"/>
        <v>0.5</v>
      </c>
      <c r="D20" s="7">
        <f t="shared" si="5"/>
        <v>0.57742172377163992</v>
      </c>
      <c r="E20" s="7">
        <f t="shared" si="0"/>
        <v>-4.9080846520589402E-2</v>
      </c>
      <c r="H20" s="7">
        <f t="shared" si="6"/>
        <v>0.5</v>
      </c>
      <c r="I20" s="7">
        <f t="shared" si="1"/>
        <v>0.60149723926212872</v>
      </c>
      <c r="J20" s="8">
        <f t="shared" si="2"/>
        <v>4.0025978373604554E-2</v>
      </c>
    </row>
    <row r="21" spans="2:12" x14ac:dyDescent="0.25">
      <c r="B21" s="1">
        <f t="shared" si="3"/>
        <v>6</v>
      </c>
      <c r="C21" s="7">
        <f t="shared" si="4"/>
        <v>0.6</v>
      </c>
      <c r="D21" s="7">
        <f t="shared" ref="D21:D30" si="7">D20+E20</f>
        <v>0.5283408772510505</v>
      </c>
      <c r="E21" s="7">
        <f t="shared" si="0"/>
        <v>-3.9097224916577744E-2</v>
      </c>
      <c r="F21" s="17"/>
      <c r="G21" s="17"/>
      <c r="H21" s="7">
        <f t="shared" si="6"/>
        <v>0.6</v>
      </c>
      <c r="I21" s="7">
        <f t="shared" si="1"/>
        <v>0.55543704869801824</v>
      </c>
      <c r="J21" s="8">
        <f t="shared" ref="J21:J35" si="8">ABS((I21-D21)/I21)</f>
        <v>4.8783514730396521E-2</v>
      </c>
    </row>
    <row r="22" spans="2:12" x14ac:dyDescent="0.25">
      <c r="B22" s="1">
        <f t="shared" si="3"/>
        <v>7</v>
      </c>
      <c r="C22" s="7">
        <f t="shared" si="4"/>
        <v>0.7</v>
      </c>
      <c r="D22" s="7">
        <f t="shared" si="7"/>
        <v>0.48924365233447276</v>
      </c>
      <c r="E22" s="7">
        <f t="shared" si="0"/>
        <v>-2.984386279240285E-2</v>
      </c>
      <c r="F22" s="17"/>
      <c r="G22" s="17"/>
      <c r="H22" s="7">
        <f t="shared" si="6"/>
        <v>0.7</v>
      </c>
      <c r="I22" s="7">
        <f t="shared" si="1"/>
        <v>0.51909588328457901</v>
      </c>
      <c r="J22" s="8">
        <f t="shared" si="8"/>
        <v>5.7508125013853453E-2</v>
      </c>
    </row>
    <row r="23" spans="2:12" x14ac:dyDescent="0.25">
      <c r="B23" s="1">
        <f t="shared" si="3"/>
        <v>8</v>
      </c>
      <c r="C23" s="7">
        <f t="shared" si="4"/>
        <v>0.79999999999999993</v>
      </c>
      <c r="D23" s="7">
        <f t="shared" si="7"/>
        <v>0.45939978954206989</v>
      </c>
      <c r="E23" s="7">
        <f t="shared" si="0"/>
        <v>-2.1132390318935226E-2</v>
      </c>
      <c r="F23" s="17"/>
      <c r="G23" s="17"/>
      <c r="H23" s="7">
        <f t="shared" si="6"/>
        <v>0.79999999999999993</v>
      </c>
      <c r="I23" s="7">
        <f t="shared" si="1"/>
        <v>0.49197206953782124</v>
      </c>
      <c r="J23" s="8">
        <f t="shared" si="8"/>
        <v>6.6207579683031786E-2</v>
      </c>
    </row>
    <row r="24" spans="2:12" x14ac:dyDescent="0.25">
      <c r="B24" s="1">
        <f t="shared" si="3"/>
        <v>9</v>
      </c>
      <c r="C24" s="7">
        <f t="shared" si="4"/>
        <v>0.89999999999999991</v>
      </c>
      <c r="D24" s="7">
        <f t="shared" si="7"/>
        <v>0.43826739922313468</v>
      </c>
      <c r="E24" s="7">
        <f t="shared" si="0"/>
        <v>-1.2709754577470917E-2</v>
      </c>
      <c r="F24" s="17"/>
      <c r="G24" s="17"/>
      <c r="H24" s="7">
        <f t="shared" si="6"/>
        <v>0.89999999999999991</v>
      </c>
      <c r="I24" s="7">
        <f t="shared" si="1"/>
        <v>0.47378578017596973</v>
      </c>
      <c r="J24" s="8">
        <f t="shared" si="8"/>
        <v>7.4967173855752051E-2</v>
      </c>
    </row>
    <row r="25" spans="2:12" x14ac:dyDescent="0.25">
      <c r="B25" s="1">
        <f t="shared" si="3"/>
        <v>10</v>
      </c>
      <c r="C25" s="7">
        <f t="shared" si="4"/>
        <v>0.99999999999999989</v>
      </c>
      <c r="D25" s="7">
        <f t="shared" si="7"/>
        <v>0.42555764464566376</v>
      </c>
      <c r="E25" s="7">
        <f t="shared" si="0"/>
        <v>-4.2555764464566551E-3</v>
      </c>
      <c r="F25" s="17"/>
      <c r="G25" s="17"/>
      <c r="H25" s="7">
        <f t="shared" si="6"/>
        <v>0.99999999999999989</v>
      </c>
      <c r="I25" s="7">
        <f t="shared" si="1"/>
        <v>0.46455902036091151</v>
      </c>
      <c r="J25" s="8">
        <f t="shared" si="8"/>
        <v>8.39535430502414E-2</v>
      </c>
    </row>
    <row r="26" spans="2:12" x14ac:dyDescent="0.25">
      <c r="B26" s="1">
        <f t="shared" si="3"/>
        <v>11</v>
      </c>
      <c r="C26" s="7">
        <f t="shared" si="4"/>
        <v>1.0999999999999999</v>
      </c>
      <c r="D26" s="7">
        <f t="shared" si="7"/>
        <v>0.42130206819920712</v>
      </c>
      <c r="E26" s="7">
        <f t="shared" si="0"/>
        <v>4.6343227501912665E-3</v>
      </c>
      <c r="F26" s="17"/>
      <c r="G26" s="17"/>
      <c r="H26" s="7">
        <f t="shared" si="6"/>
        <v>1.0999999999999999</v>
      </c>
      <c r="I26" s="7">
        <f t="shared" si="1"/>
        <v>0.4647138991794007</v>
      </c>
      <c r="J26" s="8">
        <f t="shared" si="8"/>
        <v>9.3416252573574596E-2</v>
      </c>
    </row>
    <row r="27" spans="2:12" x14ac:dyDescent="0.25">
      <c r="B27" s="1">
        <f t="shared" si="3"/>
        <v>12</v>
      </c>
      <c r="C27" s="7">
        <f t="shared" si="4"/>
        <v>1.2</v>
      </c>
      <c r="D27" s="7">
        <f t="shared" si="7"/>
        <v>0.42593639094939839</v>
      </c>
      <c r="E27" s="7">
        <f t="shared" si="0"/>
        <v>1.4481837292279543E-2</v>
      </c>
      <c r="F27" s="17"/>
      <c r="G27" s="17"/>
      <c r="H27" s="7">
        <f t="shared" si="6"/>
        <v>1.2</v>
      </c>
      <c r="I27" s="7">
        <f t="shared" si="1"/>
        <v>0.47520927168614441</v>
      </c>
      <c r="J27" s="8">
        <f t="shared" si="8"/>
        <v>0.10368669904506549</v>
      </c>
    </row>
    <row r="28" spans="2:12" x14ac:dyDescent="0.25">
      <c r="B28" s="1">
        <f t="shared" si="3"/>
        <v>13</v>
      </c>
      <c r="C28" s="7">
        <f t="shared" si="4"/>
        <v>1.3</v>
      </c>
      <c r="D28" s="7">
        <f t="shared" si="7"/>
        <v>0.44041822824167792</v>
      </c>
      <c r="E28" s="7">
        <f t="shared" si="0"/>
        <v>2.5984675466259002E-2</v>
      </c>
      <c r="F28" s="17"/>
      <c r="G28" s="17"/>
      <c r="H28" s="7">
        <f t="shared" si="6"/>
        <v>1.3</v>
      </c>
      <c r="I28" s="7">
        <f t="shared" si="1"/>
        <v>0.4977453557011644</v>
      </c>
      <c r="J28" s="8">
        <f t="shared" si="8"/>
        <v>0.11517360594702254</v>
      </c>
    </row>
    <row r="29" spans="2:12" x14ac:dyDescent="0.25">
      <c r="B29" s="1">
        <f t="shared" si="3"/>
        <v>14</v>
      </c>
      <c r="C29" s="7">
        <f t="shared" si="4"/>
        <v>1.4000000000000001</v>
      </c>
      <c r="D29" s="7">
        <f t="shared" si="7"/>
        <v>0.46640290370793691</v>
      </c>
      <c r="E29" s="7">
        <f t="shared" si="0"/>
        <v>4.0110649718882591E-2</v>
      </c>
      <c r="F29" s="17"/>
      <c r="G29" s="17"/>
      <c r="H29" s="7">
        <f t="shared" si="6"/>
        <v>1.4000000000000001</v>
      </c>
      <c r="I29" s="7">
        <f t="shared" si="1"/>
        <v>0.53508303777625943</v>
      </c>
      <c r="J29" s="8">
        <f t="shared" si="8"/>
        <v>0.1283541604191919</v>
      </c>
      <c r="L29" s="10"/>
    </row>
    <row r="30" spans="2:12" x14ac:dyDescent="0.25">
      <c r="B30" s="1">
        <f t="shared" si="3"/>
        <v>15</v>
      </c>
      <c r="C30" s="7">
        <f t="shared" si="4"/>
        <v>1.5000000000000002</v>
      </c>
      <c r="D30" s="7">
        <f t="shared" si="7"/>
        <v>0.50651355342681947</v>
      </c>
      <c r="E30" s="7">
        <f t="shared" si="0"/>
        <v>5.8249058644084299E-2</v>
      </c>
      <c r="F30" s="17"/>
      <c r="G30" s="17"/>
      <c r="H30" s="7">
        <f t="shared" si="6"/>
        <v>1.5000000000000002</v>
      </c>
      <c r="I30" s="7">
        <f t="shared" si="1"/>
        <v>0.59155536436681522</v>
      </c>
      <c r="J30" s="8">
        <f t="shared" si="8"/>
        <v>0.14375968178569759</v>
      </c>
    </row>
    <row r="31" spans="2:12" x14ac:dyDescent="0.25">
      <c r="B31" s="1">
        <f t="shared" si="3"/>
        <v>16</v>
      </c>
      <c r="C31" s="7">
        <f t="shared" si="4"/>
        <v>1.6000000000000003</v>
      </c>
      <c r="D31" s="7">
        <f t="shared" ref="D31:D35" si="9">D30+E30</f>
        <v>0.56476261207090372</v>
      </c>
      <c r="E31" s="7">
        <f t="shared" si="0"/>
        <v>8.2455341362351997E-2</v>
      </c>
      <c r="F31" s="17"/>
      <c r="G31" s="17"/>
      <c r="H31" s="7">
        <f t="shared" si="6"/>
        <v>1.6000000000000003</v>
      </c>
      <c r="I31" s="7">
        <f t="shared" si="1"/>
        <v>0.67390463669277845</v>
      </c>
      <c r="J31" s="8">
        <f t="shared" si="8"/>
        <v>0.16195470201465714</v>
      </c>
    </row>
    <row r="32" spans="2:12" x14ac:dyDescent="0.25">
      <c r="B32" s="1">
        <f t="shared" si="3"/>
        <v>17</v>
      </c>
      <c r="C32" s="7">
        <f t="shared" si="4"/>
        <v>1.7000000000000004</v>
      </c>
      <c r="D32" s="7">
        <f t="shared" si="9"/>
        <v>0.64721795343325572</v>
      </c>
      <c r="E32" s="7">
        <f t="shared" si="0"/>
        <v>0.11585201366455285</v>
      </c>
      <c r="F32" s="17"/>
      <c r="G32" s="17"/>
      <c r="H32" s="7">
        <f t="shared" si="6"/>
        <v>1.7000000000000004</v>
      </c>
      <c r="I32" s="7">
        <f t="shared" si="1"/>
        <v>0.79268185197991681</v>
      </c>
      <c r="J32" s="8">
        <f t="shared" si="8"/>
        <v>0.18350855161289414</v>
      </c>
    </row>
    <row r="33" spans="2:10" x14ac:dyDescent="0.25">
      <c r="B33" s="1">
        <f t="shared" si="3"/>
        <v>18</v>
      </c>
      <c r="C33" s="7">
        <f t="shared" si="4"/>
        <v>1.8000000000000005</v>
      </c>
      <c r="D33" s="7">
        <f t="shared" si="9"/>
        <v>0.76306996709780861</v>
      </c>
      <c r="E33" s="7">
        <f t="shared" si="0"/>
        <v>0.1632969729589312</v>
      </c>
      <c r="F33" s="17"/>
      <c r="G33" s="17"/>
      <c r="H33" s="7">
        <f t="shared" si="6"/>
        <v>1.8000000000000005</v>
      </c>
      <c r="I33" s="7">
        <f t="shared" si="1"/>
        <v>0.96464029348312386</v>
      </c>
      <c r="J33" s="8">
        <f t="shared" si="8"/>
        <v>0.20895905732642059</v>
      </c>
    </row>
    <row r="34" spans="2:10" x14ac:dyDescent="0.25">
      <c r="B34" s="1">
        <f t="shared" si="3"/>
        <v>19</v>
      </c>
      <c r="C34" s="7">
        <f t="shared" si="4"/>
        <v>1.9000000000000006</v>
      </c>
      <c r="D34" s="7">
        <f t="shared" si="9"/>
        <v>0.92636694005673981</v>
      </c>
      <c r="E34" s="7">
        <f t="shared" si="0"/>
        <v>0.23251810195424191</v>
      </c>
      <c r="F34" s="17"/>
      <c r="G34" s="17"/>
      <c r="H34" s="7">
        <f t="shared" si="6"/>
        <v>1.9000000000000006</v>
      </c>
      <c r="I34" s="7">
        <f t="shared" si="1"/>
        <v>1.2169324818951008</v>
      </c>
      <c r="J34" s="8">
        <f t="shared" si="8"/>
        <v>0.23876882749145625</v>
      </c>
    </row>
    <row r="35" spans="2:10" x14ac:dyDescent="0.25">
      <c r="B35" s="1">
        <f t="shared" si="3"/>
        <v>20</v>
      </c>
      <c r="C35" s="7">
        <f t="shared" si="4"/>
        <v>2.0000000000000004</v>
      </c>
      <c r="D35" s="7">
        <f t="shared" si="9"/>
        <v>1.1588850420109817</v>
      </c>
      <c r="E35" s="7">
        <f t="shared" si="0"/>
        <v>0.33607666218318494</v>
      </c>
      <c r="F35" s="17"/>
      <c r="G35" s="17"/>
      <c r="H35" s="7">
        <f t="shared" si="6"/>
        <v>2.0000000000000004</v>
      </c>
      <c r="I35" s="7">
        <f t="shared" si="1"/>
        <v>1.5946697582283171</v>
      </c>
      <c r="J35" s="8">
        <f t="shared" si="8"/>
        <v>0.27327583906870695</v>
      </c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RK-1 euler</vt:lpstr>
      <vt:lpstr>RK2 -Euler Gauss</vt:lpstr>
      <vt:lpstr>RK3 </vt:lpstr>
      <vt:lpstr>RK4</vt:lpstr>
      <vt:lpstr>ej11</vt:lpstr>
      <vt:lpstr>ej 12</vt:lpstr>
      <vt:lpstr>ej13</vt:lpstr>
      <vt:lpstr>ej14</vt:lpstr>
      <vt:lpstr>ej21</vt:lpstr>
      <vt:lpstr>ej 22</vt:lpstr>
      <vt:lpstr>ej 23</vt:lpstr>
      <vt:lpstr>ej 24</vt:lpstr>
      <vt:lpstr>EJ 31</vt:lpstr>
      <vt:lpstr>EJ 32</vt:lpstr>
      <vt:lpstr>EJ 33</vt:lpstr>
      <vt:lpstr>EJ 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2023-06-13T22:33:45Z</dcterms:created>
  <dcterms:modified xsi:type="dcterms:W3CDTF">2023-06-24T23:40:03Z</dcterms:modified>
</cp:coreProperties>
</file>