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894487C9-6315-4FCB-B59C-16D87437C291}" xr6:coauthVersionLast="47" xr6:coauthVersionMax="47" xr10:uidLastSave="{00000000-0000-0000-0000-000000000000}"/>
  <bookViews>
    <workbookView xWindow="-120" yWindow="-120" windowWidth="20730" windowHeight="11160" activeTab="5" xr2:uid="{6634C762-978F-4345-A83F-33934F8F8CB1}"/>
  </bookViews>
  <sheets>
    <sheet name="Hoja1" sheetId="1" r:id="rId1"/>
    <sheet name="EJERCICIO 1" sheetId="2" r:id="rId2"/>
    <sheet name="EJERCICIO 2" sheetId="3" r:id="rId3"/>
    <sheet name="EJERCICIO 3" sheetId="4" r:id="rId4"/>
    <sheet name="EJERCICIO 4" sheetId="5" r:id="rId5"/>
    <sheet name="EJERCICIO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6" l="1"/>
  <c r="H30" i="6"/>
  <c r="H29" i="6"/>
  <c r="H28" i="6"/>
  <c r="B28" i="6"/>
  <c r="H27" i="6"/>
  <c r="I27" i="6" s="1"/>
  <c r="K27" i="6" s="1"/>
  <c r="B27" i="6"/>
  <c r="H26" i="6"/>
  <c r="B26" i="6"/>
  <c r="H25" i="6"/>
  <c r="I25" i="6" s="1"/>
  <c r="K25" i="6" s="1"/>
  <c r="B25" i="6"/>
  <c r="C25" i="6" s="1"/>
  <c r="H24" i="6"/>
  <c r="I24" i="6" s="1"/>
  <c r="B24" i="6"/>
  <c r="C24" i="6" s="1"/>
  <c r="K31" i="5"/>
  <c r="K32" i="5" s="1"/>
  <c r="H30" i="5"/>
  <c r="I30" i="5" s="1"/>
  <c r="K30" i="5" s="1"/>
  <c r="H24" i="5"/>
  <c r="I24" i="5"/>
  <c r="K24" i="5" s="1"/>
  <c r="H29" i="5"/>
  <c r="B28" i="5"/>
  <c r="H28" i="5"/>
  <c r="I28" i="5" s="1"/>
  <c r="B27" i="5"/>
  <c r="C27" i="5" s="1"/>
  <c r="H27" i="5"/>
  <c r="I27" i="5" s="1"/>
  <c r="B26" i="5"/>
  <c r="C26" i="5" s="1"/>
  <c r="H26" i="5"/>
  <c r="I26" i="5" s="1"/>
  <c r="B25" i="5"/>
  <c r="C25" i="5" s="1"/>
  <c r="H25" i="5"/>
  <c r="B24" i="5"/>
  <c r="K32" i="2"/>
  <c r="K31" i="2"/>
  <c r="E32" i="2"/>
  <c r="H28" i="2"/>
  <c r="I28" i="2" s="1"/>
  <c r="K28" i="2" s="1"/>
  <c r="I27" i="2"/>
  <c r="K27" i="2" s="1"/>
  <c r="H27" i="2"/>
  <c r="H26" i="2"/>
  <c r="I26" i="2" s="1"/>
  <c r="K26" i="2" s="1"/>
  <c r="I25" i="2"/>
  <c r="K25" i="2" s="1"/>
  <c r="H25" i="2"/>
  <c r="H24" i="2"/>
  <c r="I24" i="2" s="1"/>
  <c r="K24" i="2" s="1"/>
  <c r="B16" i="6"/>
  <c r="B15" i="6"/>
  <c r="C15" i="6" s="1"/>
  <c r="E15" i="6" s="1"/>
  <c r="B14" i="6"/>
  <c r="B13" i="6"/>
  <c r="C13" i="6" s="1"/>
  <c r="E13" i="6" s="1"/>
  <c r="B12" i="6"/>
  <c r="C12" i="6" s="1"/>
  <c r="B16" i="5"/>
  <c r="B15" i="5"/>
  <c r="C15" i="5" s="1"/>
  <c r="B14" i="5"/>
  <c r="C14" i="5" s="1"/>
  <c r="E14" i="5" s="1"/>
  <c r="B13" i="5"/>
  <c r="C13" i="5" s="1"/>
  <c r="E13" i="5" s="1"/>
  <c r="B12" i="5"/>
  <c r="C12" i="5" s="1"/>
  <c r="B26" i="4"/>
  <c r="C26" i="4" s="1"/>
  <c r="E26" i="4" s="1"/>
  <c r="B25" i="4"/>
  <c r="C25" i="4" s="1"/>
  <c r="E25" i="4" s="1"/>
  <c r="B24" i="4"/>
  <c r="C24" i="4" s="1"/>
  <c r="E24" i="4" s="1"/>
  <c r="B23" i="4"/>
  <c r="C23" i="4" s="1"/>
  <c r="E23" i="4" s="1"/>
  <c r="B22" i="4"/>
  <c r="C22" i="4" s="1"/>
  <c r="E22" i="4" s="1"/>
  <c r="B14" i="4"/>
  <c r="B13" i="4"/>
  <c r="C13" i="4" s="1"/>
  <c r="E13" i="4" s="1"/>
  <c r="B12" i="4"/>
  <c r="C12" i="4" s="1"/>
  <c r="B11" i="4"/>
  <c r="B10" i="4"/>
  <c r="C10" i="4" s="1"/>
  <c r="B26" i="3"/>
  <c r="C26" i="3" s="1"/>
  <c r="E26" i="3" s="1"/>
  <c r="B25" i="3"/>
  <c r="C25" i="3" s="1"/>
  <c r="E25" i="3" s="1"/>
  <c r="B24" i="3"/>
  <c r="C24" i="3" s="1"/>
  <c r="E24" i="3" s="1"/>
  <c r="B23" i="3"/>
  <c r="C23" i="3" s="1"/>
  <c r="E23" i="3" s="1"/>
  <c r="B22" i="3"/>
  <c r="C22" i="3" s="1"/>
  <c r="E22" i="3" s="1"/>
  <c r="B14" i="3"/>
  <c r="B13" i="3"/>
  <c r="C13" i="3" s="1"/>
  <c r="B12" i="3"/>
  <c r="C12" i="3" s="1"/>
  <c r="B11" i="3"/>
  <c r="C11" i="3" s="1"/>
  <c r="E11" i="3" s="1"/>
  <c r="B10" i="3"/>
  <c r="C10" i="3" s="1"/>
  <c r="B28" i="2"/>
  <c r="B27" i="2"/>
  <c r="C27" i="2" s="1"/>
  <c r="B26" i="2"/>
  <c r="C26" i="2" s="1"/>
  <c r="B25" i="2"/>
  <c r="B24" i="2"/>
  <c r="B16" i="2"/>
  <c r="C16" i="2" s="1"/>
  <c r="B15" i="2"/>
  <c r="C15" i="2" s="1"/>
  <c r="B14" i="2"/>
  <c r="C14" i="2" s="1"/>
  <c r="B13" i="2"/>
  <c r="C13" i="2" s="1"/>
  <c r="B12" i="2"/>
  <c r="C12" i="2" s="1"/>
  <c r="E32" i="1"/>
  <c r="E33" i="1"/>
  <c r="B29" i="1"/>
  <c r="C29" i="1" s="1"/>
  <c r="E29" i="1" s="1"/>
  <c r="B28" i="1"/>
  <c r="C28" i="1" s="1"/>
  <c r="E28" i="1" s="1"/>
  <c r="B27" i="1"/>
  <c r="C27" i="1" s="1"/>
  <c r="E27" i="1" s="1"/>
  <c r="C26" i="1"/>
  <c r="E26" i="1" s="1"/>
  <c r="B26" i="1"/>
  <c r="B25" i="1"/>
  <c r="C25" i="1" s="1"/>
  <c r="E25" i="1" s="1"/>
  <c r="E21" i="1"/>
  <c r="E20" i="1"/>
  <c r="E19" i="1"/>
  <c r="E17" i="1"/>
  <c r="E16" i="1"/>
  <c r="E15" i="1"/>
  <c r="E14" i="1"/>
  <c r="C17" i="1"/>
  <c r="C16" i="1"/>
  <c r="C15" i="1"/>
  <c r="C14" i="1"/>
  <c r="C13" i="1"/>
  <c r="B17" i="1"/>
  <c r="B16" i="1"/>
  <c r="B15" i="1"/>
  <c r="B14" i="1"/>
  <c r="B13" i="1"/>
  <c r="I28" i="6" l="1"/>
  <c r="K28" i="6" s="1"/>
  <c r="C28" i="6"/>
  <c r="E28" i="6" s="1"/>
  <c r="K29" i="6"/>
  <c r="C26" i="6"/>
  <c r="E26" i="6" s="1"/>
  <c r="I29" i="6"/>
  <c r="K30" i="6"/>
  <c r="C27" i="6"/>
  <c r="E27" i="6" s="1"/>
  <c r="I26" i="6"/>
  <c r="K26" i="6" s="1"/>
  <c r="I30" i="6"/>
  <c r="K24" i="6"/>
  <c r="E25" i="6"/>
  <c r="E24" i="6"/>
  <c r="E27" i="5"/>
  <c r="C24" i="5"/>
  <c r="E24" i="5" s="1"/>
  <c r="C28" i="5"/>
  <c r="E28" i="5" s="1"/>
  <c r="E26" i="5"/>
  <c r="I25" i="5"/>
  <c r="K25" i="5" s="1"/>
  <c r="I29" i="5"/>
  <c r="K29" i="5" s="1"/>
  <c r="K27" i="5"/>
  <c r="K26" i="5"/>
  <c r="K28" i="5"/>
  <c r="E25" i="5"/>
  <c r="K30" i="2"/>
  <c r="C24" i="2"/>
  <c r="E24" i="2" s="1"/>
  <c r="C28" i="2"/>
  <c r="E28" i="2" s="1"/>
  <c r="E27" i="2"/>
  <c r="C25" i="2"/>
  <c r="E25" i="2" s="1"/>
  <c r="E26" i="2"/>
  <c r="C14" i="6"/>
  <c r="E14" i="6" s="1"/>
  <c r="C16" i="6"/>
  <c r="E16" i="6" s="1"/>
  <c r="E12" i="6"/>
  <c r="E15" i="5"/>
  <c r="C16" i="5"/>
  <c r="E16" i="5" s="1"/>
  <c r="E12" i="5"/>
  <c r="C11" i="4"/>
  <c r="E11" i="4" s="1"/>
  <c r="C14" i="4"/>
  <c r="E14" i="4" s="1"/>
  <c r="E12" i="4"/>
  <c r="E10" i="4"/>
  <c r="E28" i="4"/>
  <c r="E29" i="4" s="1"/>
  <c r="E30" i="4" s="1"/>
  <c r="C14" i="3"/>
  <c r="E14" i="3" s="1"/>
  <c r="E12" i="3"/>
  <c r="E13" i="3"/>
  <c r="E10" i="3"/>
  <c r="E28" i="3"/>
  <c r="E29" i="3" s="1"/>
  <c r="E30" i="3" s="1"/>
  <c r="E15" i="2"/>
  <c r="E14" i="2"/>
  <c r="E16" i="2"/>
  <c r="E13" i="2"/>
  <c r="E12" i="2"/>
  <c r="E31" i="1"/>
  <c r="E13" i="1"/>
  <c r="K31" i="6" l="1"/>
  <c r="K32" i="6" s="1"/>
  <c r="K33" i="6" s="1"/>
  <c r="E30" i="6"/>
  <c r="E31" i="6" s="1"/>
  <c r="E30" i="5"/>
  <c r="E31" i="5" s="1"/>
  <c r="E32" i="5" s="1"/>
  <c r="K33" i="5"/>
  <c r="E18" i="5"/>
  <c r="E19" i="5" s="1"/>
  <c r="E20" i="5" s="1"/>
  <c r="E30" i="2"/>
  <c r="E31" i="2" s="1"/>
  <c r="E18" i="6"/>
  <c r="E19" i="6" s="1"/>
  <c r="E20" i="6" s="1"/>
  <c r="E16" i="4"/>
  <c r="E17" i="4" s="1"/>
  <c r="E18" i="4" s="1"/>
  <c r="E16" i="3"/>
  <c r="E17" i="3" s="1"/>
  <c r="E18" i="3" s="1"/>
  <c r="E18" i="2"/>
  <c r="E19" i="2" s="1"/>
  <c r="E20" i="2" s="1"/>
</calcChain>
</file>

<file path=xl/sharedStrings.xml><?xml version="1.0" encoding="utf-8"?>
<sst xmlns="http://schemas.openxmlformats.org/spreadsheetml/2006/main" count="186" uniqueCount="22">
  <si>
    <t>Datos</t>
  </si>
  <si>
    <t>f(x) =</t>
  </si>
  <si>
    <t>C.S.</t>
  </si>
  <si>
    <t>Método de derivación</t>
  </si>
  <si>
    <t>LN(2/7*x)*EXP(1/2*x^2)</t>
  </si>
  <si>
    <t>x_i</t>
  </si>
  <si>
    <t>i</t>
  </si>
  <si>
    <r>
      <t>x</t>
    </r>
    <r>
      <rPr>
        <vertAlign val="subscript"/>
        <sz val="11"/>
        <color theme="0"/>
        <rFont val="Calibri"/>
        <family val="2"/>
        <scheme val="minor"/>
      </rPr>
      <t>i</t>
    </r>
  </si>
  <si>
    <r>
      <t>f</t>
    </r>
    <r>
      <rPr>
        <vertAlign val="subscript"/>
        <sz val="11"/>
        <color theme="0"/>
        <rFont val="Calibri"/>
        <family val="2"/>
        <scheme val="minor"/>
      </rPr>
      <t>(xi)</t>
    </r>
  </si>
  <si>
    <t>P.P.</t>
  </si>
  <si>
    <r>
      <t>P.P.f</t>
    </r>
    <r>
      <rPr>
        <vertAlign val="subscript"/>
        <sz val="11"/>
        <color theme="0"/>
        <rFont val="Calibri"/>
        <family val="2"/>
        <scheme val="minor"/>
      </rPr>
      <t>(xi)</t>
    </r>
  </si>
  <si>
    <t>h=</t>
  </si>
  <si>
    <t>suma=</t>
  </si>
  <si>
    <t>f´(x)=</t>
  </si>
  <si>
    <t>e_t</t>
  </si>
  <si>
    <t>f´(x)_exacto =</t>
  </si>
  <si>
    <t>Primera derivada</t>
  </si>
  <si>
    <t>Segunda derivada</t>
  </si>
  <si>
    <t>f´´(x)_exacto =</t>
  </si>
  <si>
    <t>f''(x)_exacto =</t>
  </si>
  <si>
    <t>f'''(x)_exacto =</t>
  </si>
  <si>
    <t>Tercera derivada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</si>
</sst>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206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1" fontId="0" fillId="3" borderId="0" xfId="1" applyNumberFormat="1" applyFont="1" applyFill="1"/>
    <xf numFmtId="0" fontId="7" fillId="3" borderId="0" xfId="0" applyFont="1" applyFill="1"/>
    <xf numFmtId="0" fontId="8" fillId="3" borderId="0" xfId="0" applyFont="1" applyFill="1"/>
    <xf numFmtId="164" fontId="0" fillId="3" borderId="0" xfId="0" applyNumberFormat="1" applyFill="1"/>
    <xf numFmtId="0" fontId="3" fillId="4" borderId="1" xfId="0" applyFont="1" applyFill="1" applyBorder="1"/>
    <xf numFmtId="0" fontId="3" fillId="4" borderId="0" xfId="0" applyFont="1" applyFill="1"/>
    <xf numFmtId="0" fontId="0" fillId="5" borderId="3" xfId="0" applyFill="1" applyBorder="1"/>
    <xf numFmtId="0" fontId="0" fillId="3" borderId="3" xfId="0" applyFill="1" applyBorder="1"/>
    <xf numFmtId="0" fontId="0" fillId="5" borderId="2" xfId="0" applyFill="1" applyBorder="1"/>
    <xf numFmtId="0" fontId="0" fillId="3" borderId="2" xfId="0" applyFill="1" applyBorder="1"/>
    <xf numFmtId="165" fontId="0" fillId="5" borderId="4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5" borderId="4" xfId="0" applyFill="1" applyBorder="1"/>
    <xf numFmtId="0" fontId="0" fillId="3" borderId="4" xfId="0" applyFill="1" applyBorder="1"/>
    <xf numFmtId="164" fontId="0" fillId="5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6" borderId="5" xfId="0" applyFill="1" applyBorder="1"/>
    <xf numFmtId="165" fontId="0" fillId="6" borderId="8" xfId="0" applyNumberFormat="1" applyFill="1" applyBorder="1"/>
    <xf numFmtId="0" fontId="0" fillId="6" borderId="6" xfId="0" applyFill="1" applyBorder="1"/>
    <xf numFmtId="165" fontId="0" fillId="6" borderId="9" xfId="0" applyNumberFormat="1" applyFill="1" applyBorder="1"/>
    <xf numFmtId="0" fontId="0" fillId="6" borderId="7" xfId="0" applyFill="1" applyBorder="1"/>
    <xf numFmtId="10" fontId="0" fillId="6" borderId="10" xfId="0" applyNumberFormat="1" applyFill="1" applyBorder="1"/>
    <xf numFmtId="0" fontId="0" fillId="0" borderId="0" xfId="0" applyFill="1"/>
    <xf numFmtId="166" fontId="0" fillId="3" borderId="0" xfId="1" applyNumberFormat="1" applyFont="1" applyFill="1"/>
    <xf numFmtId="0" fontId="7" fillId="3" borderId="11" xfId="0" applyFont="1" applyFill="1" applyBorder="1"/>
    <xf numFmtId="165" fontId="7" fillId="3" borderId="11" xfId="0" applyNumberFormat="1" applyFont="1" applyFill="1" applyBorder="1" applyAlignment="1">
      <alignment horizontal="center"/>
    </xf>
    <xf numFmtId="165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793166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3202165-1998-40D0-AD78-65B2B292730F}"/>
                </a:ext>
              </a:extLst>
            </xdr:cNvPr>
            <xdr:cNvSpPr txBox="1"/>
          </xdr:nvSpPr>
          <xdr:spPr>
            <a:xfrm>
              <a:off x="561975" y="566737"/>
              <a:ext cx="79316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BO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s-BO" sz="1100" i="0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</m:den>
                            </m:f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sSup>
                          <m:sSup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11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BO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BO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BO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sup>
                        </m:sSup>
                      </m:e>
                    </m:func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3202165-1998-40D0-AD78-65B2B292730F}"/>
                </a:ext>
              </a:extLst>
            </xdr:cNvPr>
            <xdr:cNvSpPr txBox="1"/>
          </xdr:nvSpPr>
          <xdr:spPr>
            <a:xfrm>
              <a:off x="561975" y="566737"/>
              <a:ext cx="79316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ln⁡〖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7 𝑥)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BO" sz="1100" i="0">
                  <a:latin typeface="Cambria Math" panose="02040503050406030204" pitchFamily="18" charset="0"/>
                </a:rPr>
                <a:t>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BO" sz="1100" i="0">
                  <a:latin typeface="Cambria Math" panose="02040503050406030204" pitchFamily="18" charset="0"/>
                </a:rPr>
                <a:t>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 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〗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616194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D2772F-5532-44A7-BB3A-015E9118F166}"/>
            </a:ext>
          </a:extLst>
        </xdr:cNvPr>
        <xdr:cNvSpPr txBox="1"/>
      </xdr:nvSpPr>
      <xdr:spPr>
        <a:xfrm>
          <a:off x="561975" y="566737"/>
          <a:ext cx="61619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s-BO" sz="1100"/>
            <a:t>X^3+4X-15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677493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750F139-367F-4526-8C55-FED296A2D243}"/>
            </a:ext>
          </a:extLst>
        </xdr:cNvPr>
        <xdr:cNvSpPr txBox="1"/>
      </xdr:nvSpPr>
      <xdr:spPr>
        <a:xfrm>
          <a:off x="561975" y="566737"/>
          <a:ext cx="67749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s-BO" sz="1100"/>
            <a:t>X^2+COS(X)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526170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88366F8-24D4-43BC-9C76-93FDA8112486}"/>
            </a:ext>
          </a:extLst>
        </xdr:cNvPr>
        <xdr:cNvSpPr txBox="1"/>
      </xdr:nvSpPr>
      <xdr:spPr>
        <a:xfrm>
          <a:off x="561975" y="566737"/>
          <a:ext cx="52617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s-BO" sz="1100"/>
            <a:t>TAN(X/3)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074974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B7D7AB-D324-4648-B286-6DCA169CC08C}"/>
            </a:ext>
          </a:extLst>
        </xdr:cNvPr>
        <xdr:cNvSpPr txBox="1"/>
      </xdr:nvSpPr>
      <xdr:spPr>
        <a:xfrm>
          <a:off x="561975" y="566737"/>
          <a:ext cx="107497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s-BO" sz="1100"/>
            <a:t>SEN(0.5 X^(1/2))/X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357214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7582363-D8DC-4A28-B8DB-BA24C39021B9}"/>
            </a:ext>
          </a:extLst>
        </xdr:cNvPr>
        <xdr:cNvSpPr txBox="1"/>
      </xdr:nvSpPr>
      <xdr:spPr>
        <a:xfrm>
          <a:off x="561975" y="566737"/>
          <a:ext cx="35721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s-BO" sz="1100"/>
            <a:t>X*e^X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2F6D-75E3-429A-958B-31EDA24A3323}">
  <dimension ref="A1:G33"/>
  <sheetViews>
    <sheetView workbookViewId="0">
      <selection sqref="A1:XFD1048576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4</v>
      </c>
      <c r="C5" s="5"/>
      <c r="D5" s="5"/>
      <c r="E5" s="5"/>
      <c r="F5" s="5"/>
      <c r="G5" s="5"/>
    </row>
    <row r="6" spans="1:7" x14ac:dyDescent="0.25">
      <c r="A6" s="6" t="s">
        <v>5</v>
      </c>
      <c r="B6" s="7">
        <v>1</v>
      </c>
      <c r="C6" s="5"/>
      <c r="D6" s="5"/>
      <c r="E6" s="5"/>
      <c r="F6" s="5" t="s">
        <v>2</v>
      </c>
      <c r="G6" s="5">
        <v>4</v>
      </c>
    </row>
    <row r="7" spans="1:7" x14ac:dyDescent="0.25">
      <c r="A7" s="4" t="s">
        <v>11</v>
      </c>
      <c r="B7" s="5">
        <v>0.05</v>
      </c>
      <c r="C7" s="5"/>
      <c r="D7" s="5"/>
      <c r="E7" s="4"/>
      <c r="F7" s="5"/>
      <c r="G7" s="5"/>
    </row>
    <row r="8" spans="1:7" x14ac:dyDescent="0.25">
      <c r="A8" s="4" t="s">
        <v>15</v>
      </c>
      <c r="B8" s="5">
        <v>-0.41670000000000001</v>
      </c>
      <c r="C8" s="8"/>
      <c r="D8" s="9"/>
      <c r="E8" s="10"/>
      <c r="F8" s="5"/>
      <c r="G8" s="10"/>
    </row>
    <row r="9" spans="1:7" x14ac:dyDescent="0.25">
      <c r="A9" s="4" t="s">
        <v>18</v>
      </c>
      <c r="B9" s="5">
        <v>-2.4822000000000002</v>
      </c>
      <c r="C9" s="8"/>
      <c r="D9" s="9"/>
      <c r="E9" s="10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4" t="s">
        <v>16</v>
      </c>
    </row>
    <row r="12" spans="1:7" ht="18" x14ac:dyDescent="0.35">
      <c r="A12" s="11" t="s">
        <v>6</v>
      </c>
      <c r="B12" s="12" t="s">
        <v>7</v>
      </c>
      <c r="C12" s="12" t="s">
        <v>8</v>
      </c>
      <c r="D12" s="12" t="s">
        <v>9</v>
      </c>
      <c r="E12" s="12" t="s">
        <v>10</v>
      </c>
    </row>
    <row r="13" spans="1:7" x14ac:dyDescent="0.25">
      <c r="A13" s="13">
        <v>2</v>
      </c>
      <c r="B13" s="17">
        <f>$B$6+A13*$B$7</f>
        <v>1.1000000000000001</v>
      </c>
      <c r="C13" s="17">
        <f>LN(2/7*B13)*EXP(1/2*B13^2)</f>
        <v>-2.1195879759714709</v>
      </c>
      <c r="D13" s="21">
        <v>-1</v>
      </c>
      <c r="E13" s="17">
        <f>D13*C13</f>
        <v>2.1195879759714709</v>
      </c>
    </row>
    <row r="14" spans="1:7" x14ac:dyDescent="0.25">
      <c r="A14" s="14">
        <v>1</v>
      </c>
      <c r="B14" s="18">
        <f t="shared" ref="B14:B17" si="0">$B$6+A14*$B$7</f>
        <v>1.05</v>
      </c>
      <c r="C14" s="18">
        <f t="shared" ref="C14:C17" si="1">LN(2/7*B14)*EXP(1/2*B14^2)</f>
        <v>-2.0893996143826596</v>
      </c>
      <c r="D14" s="22">
        <v>8</v>
      </c>
      <c r="E14" s="18">
        <f t="shared" ref="E14:E17" si="2">D14*C14</f>
        <v>-16.715196915061277</v>
      </c>
    </row>
    <row r="15" spans="1:7" x14ac:dyDescent="0.25">
      <c r="A15" s="15">
        <v>0</v>
      </c>
      <c r="B15" s="17">
        <f t="shared" si="0"/>
        <v>1</v>
      </c>
      <c r="C15" s="17">
        <f t="shared" si="1"/>
        <v>-2.0654569533037477</v>
      </c>
      <c r="D15" s="19">
        <v>0</v>
      </c>
      <c r="E15" s="17">
        <f t="shared" si="2"/>
        <v>0</v>
      </c>
    </row>
    <row r="16" spans="1:7" x14ac:dyDescent="0.25">
      <c r="A16" s="16">
        <v>-1</v>
      </c>
      <c r="B16" s="18">
        <f t="shared" si="0"/>
        <v>0.95</v>
      </c>
      <c r="C16" s="18">
        <f t="shared" si="1"/>
        <v>-2.0477253852565345</v>
      </c>
      <c r="D16" s="20">
        <v>-8</v>
      </c>
      <c r="E16" s="18">
        <f t="shared" si="2"/>
        <v>16.381803082052276</v>
      </c>
    </row>
    <row r="17" spans="1:5" x14ac:dyDescent="0.25">
      <c r="A17" s="15">
        <v>-2</v>
      </c>
      <c r="B17" s="17">
        <f t="shared" si="0"/>
        <v>0.9</v>
      </c>
      <c r="C17" s="17">
        <f t="shared" si="1"/>
        <v>-2.0362379351766915</v>
      </c>
      <c r="D17" s="19">
        <v>1</v>
      </c>
      <c r="E17" s="17">
        <f t="shared" si="2"/>
        <v>-2.0362379351766915</v>
      </c>
    </row>
    <row r="18" spans="1:5" ht="15.75" thickBot="1" x14ac:dyDescent="0.3"/>
    <row r="19" spans="1:5" x14ac:dyDescent="0.25">
      <c r="D19" s="23" t="s">
        <v>12</v>
      </c>
      <c r="E19" s="24">
        <f>SUM(E13:E17)</f>
        <v>-0.2500437922142229</v>
      </c>
    </row>
    <row r="20" spans="1:5" x14ac:dyDescent="0.25">
      <c r="D20" s="25" t="s">
        <v>13</v>
      </c>
      <c r="E20" s="26">
        <f>E19/(12*B7)</f>
        <v>-0.41673965369037147</v>
      </c>
    </row>
    <row r="21" spans="1:5" ht="15.75" thickBot="1" x14ac:dyDescent="0.3">
      <c r="D21" s="27" t="s">
        <v>14</v>
      </c>
      <c r="E21" s="28">
        <f>ABS((B8-E20)/B8)</f>
        <v>9.5161243991972764E-5</v>
      </c>
    </row>
    <row r="23" spans="1:5" x14ac:dyDescent="0.25">
      <c r="A23" s="4" t="s">
        <v>17</v>
      </c>
    </row>
    <row r="24" spans="1:5" ht="18" x14ac:dyDescent="0.35">
      <c r="A24" s="11" t="s">
        <v>6</v>
      </c>
      <c r="B24" s="12" t="s">
        <v>7</v>
      </c>
      <c r="C24" s="12" t="s">
        <v>8</v>
      </c>
      <c r="D24" s="12" t="s">
        <v>9</v>
      </c>
      <c r="E24" s="12" t="s">
        <v>10</v>
      </c>
    </row>
    <row r="25" spans="1:5" x14ac:dyDescent="0.25">
      <c r="A25" s="13">
        <v>2</v>
      </c>
      <c r="B25" s="17">
        <f>$B$6+A25*$B$7</f>
        <v>1.1000000000000001</v>
      </c>
      <c r="C25" s="17">
        <f>LN(2/7*B25)*EXP(1/2*B25^2)</f>
        <v>-2.1195879759714709</v>
      </c>
      <c r="D25" s="21">
        <v>-1</v>
      </c>
      <c r="E25" s="17">
        <f>D25*C25</f>
        <v>2.1195879759714709</v>
      </c>
    </row>
    <row r="26" spans="1:5" x14ac:dyDescent="0.25">
      <c r="A26" s="14">
        <v>1</v>
      </c>
      <c r="B26" s="18">
        <f t="shared" ref="B26:B29" si="3">$B$6+A26*$B$7</f>
        <v>1.05</v>
      </c>
      <c r="C26" s="18">
        <f t="shared" ref="C26:C29" si="4">LN(2/7*B26)*EXP(1/2*B26^2)</f>
        <v>-2.0893996143826596</v>
      </c>
      <c r="D26" s="22">
        <v>16</v>
      </c>
      <c r="E26" s="18">
        <f t="shared" ref="E26:E29" si="5">D26*C26</f>
        <v>-33.430393830122554</v>
      </c>
    </row>
    <row r="27" spans="1:5" x14ac:dyDescent="0.25">
      <c r="A27" s="15">
        <v>0</v>
      </c>
      <c r="B27" s="17">
        <f t="shared" si="3"/>
        <v>1</v>
      </c>
      <c r="C27" s="17">
        <f t="shared" si="4"/>
        <v>-2.0654569533037477</v>
      </c>
      <c r="D27" s="19">
        <v>-30</v>
      </c>
      <c r="E27" s="17">
        <f t="shared" si="5"/>
        <v>61.963708599112429</v>
      </c>
    </row>
    <row r="28" spans="1:5" x14ac:dyDescent="0.25">
      <c r="A28" s="16">
        <v>-1</v>
      </c>
      <c r="B28" s="18">
        <f t="shared" si="3"/>
        <v>0.95</v>
      </c>
      <c r="C28" s="18">
        <f t="shared" si="4"/>
        <v>-2.0477253852565345</v>
      </c>
      <c r="D28" s="20">
        <v>16</v>
      </c>
      <c r="E28" s="18">
        <f t="shared" si="5"/>
        <v>-32.763606164104552</v>
      </c>
    </row>
    <row r="29" spans="1:5" x14ac:dyDescent="0.25">
      <c r="A29" s="15">
        <v>-2</v>
      </c>
      <c r="B29" s="17">
        <f t="shared" si="3"/>
        <v>0.9</v>
      </c>
      <c r="C29" s="17">
        <f t="shared" si="4"/>
        <v>-2.0362379351766915</v>
      </c>
      <c r="D29" s="19">
        <v>-1</v>
      </c>
      <c r="E29" s="17">
        <f t="shared" si="5"/>
        <v>2.0362379351766915</v>
      </c>
    </row>
    <row r="30" spans="1:5" ht="15.75" thickBot="1" x14ac:dyDescent="0.3"/>
    <row r="31" spans="1:5" x14ac:dyDescent="0.25">
      <c r="D31" s="23" t="s">
        <v>12</v>
      </c>
      <c r="E31" s="24">
        <f>SUM(E25:E29)</f>
        <v>-7.4465483966514867E-2</v>
      </c>
    </row>
    <row r="32" spans="1:5" x14ac:dyDescent="0.25">
      <c r="D32" s="25" t="s">
        <v>13</v>
      </c>
      <c r="E32" s="26">
        <f>E31/(12*$B$7^2)</f>
        <v>-2.4821827988838283</v>
      </c>
    </row>
    <row r="33" spans="4:5" ht="15.75" thickBot="1" x14ac:dyDescent="0.3">
      <c r="D33" s="27" t="s">
        <v>14</v>
      </c>
      <c r="E33" s="28">
        <f>ABS(($B$9-E32)/$B$9)</f>
        <v>6.9297865489775777E-6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2A4D-E428-4F55-B79C-5FB7EFA44FAC}">
  <dimension ref="A1:K32"/>
  <sheetViews>
    <sheetView topLeftCell="A15" workbookViewId="0">
      <selection activeCell="A22" sqref="A22:K32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6" t="s">
        <v>5</v>
      </c>
      <c r="B4" s="7">
        <v>0</v>
      </c>
      <c r="C4" s="5"/>
      <c r="D4" s="5"/>
      <c r="E4" s="5"/>
      <c r="F4" s="5" t="s">
        <v>2</v>
      </c>
      <c r="G4" s="5">
        <v>4</v>
      </c>
    </row>
    <row r="5" spans="1:7" x14ac:dyDescent="0.25">
      <c r="A5" s="4" t="s">
        <v>11</v>
      </c>
      <c r="B5" s="5">
        <v>0.25</v>
      </c>
      <c r="C5" s="5"/>
      <c r="D5" s="5"/>
      <c r="E5" s="4"/>
      <c r="F5" s="5"/>
      <c r="G5" s="5"/>
    </row>
    <row r="6" spans="1:7" x14ac:dyDescent="0.25">
      <c r="A6" s="4" t="s">
        <v>15</v>
      </c>
      <c r="B6" s="5">
        <v>4</v>
      </c>
      <c r="C6" s="5"/>
      <c r="D6" s="5"/>
      <c r="E6" s="4"/>
      <c r="F6" s="5"/>
      <c r="G6" s="5"/>
    </row>
    <row r="7" spans="1:7" x14ac:dyDescent="0.25">
      <c r="A7" s="4" t="s">
        <v>19</v>
      </c>
      <c r="B7" s="5">
        <v>0</v>
      </c>
      <c r="C7" s="5"/>
      <c r="D7" s="5"/>
      <c r="E7" s="4"/>
      <c r="F7" s="5"/>
      <c r="G7" s="5"/>
    </row>
    <row r="8" spans="1:7" x14ac:dyDescent="0.25">
      <c r="A8" s="4" t="s">
        <v>20</v>
      </c>
      <c r="B8" s="5">
        <v>6</v>
      </c>
      <c r="C8" s="8"/>
      <c r="D8" s="9"/>
      <c r="E8" s="10"/>
      <c r="F8" s="5"/>
      <c r="G8" s="10"/>
    </row>
    <row r="9" spans="1:7" s="29" customFormat="1" x14ac:dyDescent="0.25"/>
    <row r="10" spans="1:7" x14ac:dyDescent="0.25">
      <c r="A10" s="4" t="s">
        <v>16</v>
      </c>
    </row>
    <row r="11" spans="1:7" ht="18" x14ac:dyDescent="0.35">
      <c r="A11" s="11" t="s">
        <v>6</v>
      </c>
      <c r="B11" s="12" t="s">
        <v>7</v>
      </c>
      <c r="C11" s="12" t="s">
        <v>8</v>
      </c>
      <c r="D11" s="12" t="s">
        <v>9</v>
      </c>
      <c r="E11" s="12" t="s">
        <v>10</v>
      </c>
    </row>
    <row r="12" spans="1:7" x14ac:dyDescent="0.25">
      <c r="A12" s="13">
        <v>2</v>
      </c>
      <c r="B12" s="17">
        <f>$B$4+A12*$B$5</f>
        <v>0.5</v>
      </c>
      <c r="C12" s="17">
        <f>B12^3+4*B12-15</f>
        <v>-12.875</v>
      </c>
      <c r="D12" s="21">
        <v>-1</v>
      </c>
      <c r="E12" s="17">
        <f>D12*C12</f>
        <v>12.875</v>
      </c>
    </row>
    <row r="13" spans="1:7" x14ac:dyDescent="0.25">
      <c r="A13" s="14">
        <v>1</v>
      </c>
      <c r="B13" s="18">
        <f t="shared" ref="B13:B16" si="0">$B$4+A13*$B$5</f>
        <v>0.25</v>
      </c>
      <c r="C13" s="18">
        <f t="shared" ref="C13:C16" si="1">B13^3+4*B13-15</f>
        <v>-13.984375</v>
      </c>
      <c r="D13" s="22">
        <v>8</v>
      </c>
      <c r="E13" s="18">
        <f t="shared" ref="E13:E16" si="2">D13*C13</f>
        <v>-111.875</v>
      </c>
    </row>
    <row r="14" spans="1:7" x14ac:dyDescent="0.25">
      <c r="A14" s="15">
        <v>0</v>
      </c>
      <c r="B14" s="17">
        <f t="shared" si="0"/>
        <v>0</v>
      </c>
      <c r="C14" s="17">
        <f t="shared" si="1"/>
        <v>-15</v>
      </c>
      <c r="D14" s="19">
        <v>0</v>
      </c>
      <c r="E14" s="17">
        <f t="shared" si="2"/>
        <v>0</v>
      </c>
    </row>
    <row r="15" spans="1:7" x14ac:dyDescent="0.25">
      <c r="A15" s="16">
        <v>-1</v>
      </c>
      <c r="B15" s="18">
        <f t="shared" si="0"/>
        <v>-0.25</v>
      </c>
      <c r="C15" s="18">
        <f t="shared" si="1"/>
        <v>-16.015625</v>
      </c>
      <c r="D15" s="20">
        <v>-8</v>
      </c>
      <c r="E15" s="18">
        <f t="shared" si="2"/>
        <v>128.125</v>
      </c>
    </row>
    <row r="16" spans="1:7" x14ac:dyDescent="0.25">
      <c r="A16" s="15">
        <v>-2</v>
      </c>
      <c r="B16" s="17">
        <f t="shared" si="0"/>
        <v>-0.5</v>
      </c>
      <c r="C16" s="17">
        <f t="shared" si="1"/>
        <v>-17.125</v>
      </c>
      <c r="D16" s="19">
        <v>1</v>
      </c>
      <c r="E16" s="17">
        <f t="shared" si="2"/>
        <v>-17.125</v>
      </c>
    </row>
    <row r="17" spans="1:11" ht="15.75" thickBot="1" x14ac:dyDescent="0.3"/>
    <row r="18" spans="1:11" x14ac:dyDescent="0.25">
      <c r="D18" s="23" t="s">
        <v>12</v>
      </c>
      <c r="E18" s="24">
        <f>SUM(E12:E16)</f>
        <v>12</v>
      </c>
    </row>
    <row r="19" spans="1:11" x14ac:dyDescent="0.25">
      <c r="D19" s="25" t="s">
        <v>13</v>
      </c>
      <c r="E19" s="26">
        <f>E18/(12*B5)</f>
        <v>4</v>
      </c>
    </row>
    <row r="20" spans="1:11" ht="15.75" thickBot="1" x14ac:dyDescent="0.3">
      <c r="D20" s="27" t="s">
        <v>14</v>
      </c>
      <c r="E20" s="28">
        <f>ABS((B8-E19)/B8)</f>
        <v>0.33333333333333331</v>
      </c>
    </row>
    <row r="22" spans="1:11" x14ac:dyDescent="0.25">
      <c r="A22" s="4" t="s">
        <v>17</v>
      </c>
      <c r="G22" s="4" t="s">
        <v>21</v>
      </c>
    </row>
    <row r="23" spans="1:11" ht="18" x14ac:dyDescent="0.35">
      <c r="A23" s="11" t="s">
        <v>6</v>
      </c>
      <c r="B23" s="12" t="s">
        <v>7</v>
      </c>
      <c r="C23" s="12" t="s">
        <v>8</v>
      </c>
      <c r="D23" s="12" t="s">
        <v>9</v>
      </c>
      <c r="E23" s="12" t="s">
        <v>10</v>
      </c>
      <c r="G23" s="11" t="s">
        <v>6</v>
      </c>
      <c r="H23" s="12" t="s">
        <v>7</v>
      </c>
      <c r="I23" s="12" t="s">
        <v>8</v>
      </c>
      <c r="J23" s="12" t="s">
        <v>9</v>
      </c>
      <c r="K23" s="12" t="s">
        <v>10</v>
      </c>
    </row>
    <row r="24" spans="1:11" x14ac:dyDescent="0.25">
      <c r="A24" s="13">
        <v>2</v>
      </c>
      <c r="B24" s="17">
        <f>$B$4+A24*$B$5</f>
        <v>0.5</v>
      </c>
      <c r="C24" s="17">
        <f t="shared" ref="C24:C28" si="3">B24^3+4*B24-15</f>
        <v>-12.875</v>
      </c>
      <c r="D24" s="21">
        <v>-1</v>
      </c>
      <c r="E24" s="17">
        <f>D24*C24</f>
        <v>12.875</v>
      </c>
      <c r="G24" s="13">
        <v>2</v>
      </c>
      <c r="H24" s="17">
        <f>$B$4+G24*$B$5</f>
        <v>0.5</v>
      </c>
      <c r="I24" s="17">
        <f t="shared" ref="I24:I28" si="4">H24^3+4*H24-15</f>
        <v>-12.875</v>
      </c>
      <c r="J24" s="21">
        <v>1</v>
      </c>
      <c r="K24" s="17">
        <f>J24*I24</f>
        <v>-12.875</v>
      </c>
    </row>
    <row r="25" spans="1:11" x14ac:dyDescent="0.25">
      <c r="A25" s="14">
        <v>1</v>
      </c>
      <c r="B25" s="18">
        <f t="shared" ref="B25:B28" si="5">$B$4+A25*$B$5</f>
        <v>0.25</v>
      </c>
      <c r="C25" s="18">
        <f t="shared" si="3"/>
        <v>-13.984375</v>
      </c>
      <c r="D25" s="22">
        <v>16</v>
      </c>
      <c r="E25" s="18">
        <f t="shared" ref="E25:E28" si="6">D25*C25</f>
        <v>-223.75</v>
      </c>
      <c r="G25" s="14">
        <v>1</v>
      </c>
      <c r="H25" s="18">
        <f t="shared" ref="H25:H28" si="7">$B$4+G25*$B$5</f>
        <v>0.25</v>
      </c>
      <c r="I25" s="18">
        <f t="shared" si="4"/>
        <v>-13.984375</v>
      </c>
      <c r="J25" s="22">
        <v>-2</v>
      </c>
      <c r="K25" s="18">
        <f t="shared" ref="K25:K28" si="8">J25*I25</f>
        <v>27.96875</v>
      </c>
    </row>
    <row r="26" spans="1:11" x14ac:dyDescent="0.25">
      <c r="A26" s="15">
        <v>0</v>
      </c>
      <c r="B26" s="17">
        <f t="shared" si="5"/>
        <v>0</v>
      </c>
      <c r="C26" s="17">
        <f t="shared" si="3"/>
        <v>-15</v>
      </c>
      <c r="D26" s="17">
        <v>-30</v>
      </c>
      <c r="E26" s="17">
        <f t="shared" si="6"/>
        <v>450</v>
      </c>
      <c r="G26" s="15">
        <v>0</v>
      </c>
      <c r="H26" s="17">
        <f t="shared" si="7"/>
        <v>0</v>
      </c>
      <c r="I26" s="17">
        <f t="shared" si="4"/>
        <v>-15</v>
      </c>
      <c r="J26" s="17">
        <v>0</v>
      </c>
      <c r="K26" s="17">
        <f t="shared" si="8"/>
        <v>0</v>
      </c>
    </row>
    <row r="27" spans="1:11" x14ac:dyDescent="0.25">
      <c r="A27" s="16">
        <v>-1</v>
      </c>
      <c r="B27" s="18">
        <f t="shared" si="5"/>
        <v>-0.25</v>
      </c>
      <c r="C27" s="18">
        <f t="shared" si="3"/>
        <v>-16.015625</v>
      </c>
      <c r="D27" s="18">
        <v>16</v>
      </c>
      <c r="E27" s="18">
        <f t="shared" si="6"/>
        <v>-256.25</v>
      </c>
      <c r="G27" s="16">
        <v>-1</v>
      </c>
      <c r="H27" s="18">
        <f t="shared" si="7"/>
        <v>-0.25</v>
      </c>
      <c r="I27" s="18">
        <f t="shared" si="4"/>
        <v>-16.015625</v>
      </c>
      <c r="J27" s="18">
        <v>2</v>
      </c>
      <c r="K27" s="18">
        <f t="shared" si="8"/>
        <v>-32.03125</v>
      </c>
    </row>
    <row r="28" spans="1:11" x14ac:dyDescent="0.25">
      <c r="A28" s="15">
        <v>-2</v>
      </c>
      <c r="B28" s="17">
        <f t="shared" si="5"/>
        <v>-0.5</v>
      </c>
      <c r="C28" s="17">
        <f t="shared" si="3"/>
        <v>-17.125</v>
      </c>
      <c r="D28" s="17">
        <v>-1</v>
      </c>
      <c r="E28" s="17">
        <f t="shared" si="6"/>
        <v>17.125</v>
      </c>
      <c r="G28" s="15">
        <v>-2</v>
      </c>
      <c r="H28" s="17">
        <f t="shared" si="7"/>
        <v>-0.5</v>
      </c>
      <c r="I28" s="17">
        <f t="shared" si="4"/>
        <v>-17.125</v>
      </c>
      <c r="J28" s="17">
        <v>-1</v>
      </c>
      <c r="K28" s="17">
        <f t="shared" si="8"/>
        <v>17.125</v>
      </c>
    </row>
    <row r="29" spans="1:11" ht="15.75" thickBot="1" x14ac:dyDescent="0.3"/>
    <row r="30" spans="1:11" x14ac:dyDescent="0.25">
      <c r="D30" s="23" t="s">
        <v>12</v>
      </c>
      <c r="E30" s="24">
        <f>SUM(E24:E28)</f>
        <v>0</v>
      </c>
      <c r="J30" s="23" t="s">
        <v>12</v>
      </c>
      <c r="K30" s="24">
        <f>SUM(K24:K28)</f>
        <v>0.1875</v>
      </c>
    </row>
    <row r="31" spans="1:11" x14ac:dyDescent="0.25">
      <c r="D31" s="25" t="s">
        <v>13</v>
      </c>
      <c r="E31" s="26">
        <f>E30/(12*$B$5^2)</f>
        <v>0</v>
      </c>
      <c r="J31" s="25" t="s">
        <v>13</v>
      </c>
      <c r="K31" s="26">
        <f>K30/(2*$B$5^3)</f>
        <v>6</v>
      </c>
    </row>
    <row r="32" spans="1:11" ht="15.75" thickBot="1" x14ac:dyDescent="0.3">
      <c r="D32" s="27" t="s">
        <v>14</v>
      </c>
      <c r="E32" s="28">
        <f>ABS((B7-E31)/1)</f>
        <v>0</v>
      </c>
      <c r="J32" s="27" t="s">
        <v>14</v>
      </c>
      <c r="K32" s="28">
        <f>ABS((B8-K31)/B8)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01BE-AF00-4D3D-9E34-D71700353D18}">
  <dimension ref="A1:G30"/>
  <sheetViews>
    <sheetView topLeftCell="A10" workbookViewId="0">
      <selection sqref="A1:G18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6" t="s">
        <v>5</v>
      </c>
      <c r="B4" s="30">
        <v>0.4</v>
      </c>
      <c r="C4" s="5"/>
      <c r="D4" s="5"/>
      <c r="E4" s="5"/>
      <c r="F4" s="5" t="s">
        <v>2</v>
      </c>
      <c r="G4" s="5">
        <v>4</v>
      </c>
    </row>
    <row r="5" spans="1:7" x14ac:dyDescent="0.25">
      <c r="A5" s="4" t="s">
        <v>11</v>
      </c>
      <c r="B5" s="5">
        <v>0.1</v>
      </c>
      <c r="C5" s="5"/>
      <c r="D5" s="5"/>
      <c r="E5" s="4"/>
      <c r="F5" s="5"/>
      <c r="G5" s="5"/>
    </row>
    <row r="6" spans="1:7" x14ac:dyDescent="0.25">
      <c r="A6" s="4" t="s">
        <v>15</v>
      </c>
      <c r="B6" s="5">
        <v>0.41060000000000002</v>
      </c>
      <c r="C6" s="8"/>
      <c r="D6" s="9"/>
      <c r="E6" s="10"/>
      <c r="F6" s="5"/>
      <c r="G6" s="10"/>
    </row>
    <row r="7" spans="1:7" s="29" customFormat="1" x14ac:dyDescent="0.25"/>
    <row r="8" spans="1:7" x14ac:dyDescent="0.25">
      <c r="A8" s="4" t="s">
        <v>16</v>
      </c>
    </row>
    <row r="9" spans="1:7" ht="18" x14ac:dyDescent="0.3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</row>
    <row r="10" spans="1:7" x14ac:dyDescent="0.25">
      <c r="A10" s="13">
        <v>2</v>
      </c>
      <c r="B10" s="17">
        <f>$B$4+A10*$B$5</f>
        <v>0.60000000000000009</v>
      </c>
      <c r="C10" s="17">
        <f>B10^2+COS(B10)</f>
        <v>1.1853356149096783</v>
      </c>
      <c r="D10" s="21">
        <v>-1</v>
      </c>
      <c r="E10" s="17">
        <f>D10*C10</f>
        <v>-1.1853356149096783</v>
      </c>
    </row>
    <row r="11" spans="1:7" x14ac:dyDescent="0.25">
      <c r="A11" s="14">
        <v>1</v>
      </c>
      <c r="B11" s="18">
        <f t="shared" ref="B11:B14" si="0">$B$4+A11*$B$5</f>
        <v>0.5</v>
      </c>
      <c r="C11" s="18">
        <f t="shared" ref="C11:C14" si="1">B11^2+COS(B11)</f>
        <v>1.1275825618903728</v>
      </c>
      <c r="D11" s="22">
        <v>8</v>
      </c>
      <c r="E11" s="18">
        <f t="shared" ref="E11:E14" si="2">D11*C11</f>
        <v>9.0206604951229821</v>
      </c>
    </row>
    <row r="12" spans="1:7" x14ac:dyDescent="0.25">
      <c r="A12" s="15">
        <v>0</v>
      </c>
      <c r="B12" s="17">
        <f t="shared" si="0"/>
        <v>0.4</v>
      </c>
      <c r="C12" s="17">
        <f t="shared" si="1"/>
        <v>1.0810609940028852</v>
      </c>
      <c r="D12" s="19">
        <v>0</v>
      </c>
      <c r="E12" s="17">
        <f t="shared" si="2"/>
        <v>0</v>
      </c>
    </row>
    <row r="13" spans="1:7" x14ac:dyDescent="0.25">
      <c r="A13" s="16">
        <v>-1</v>
      </c>
      <c r="B13" s="18">
        <f t="shared" si="0"/>
        <v>0.30000000000000004</v>
      </c>
      <c r="C13" s="18">
        <f t="shared" si="1"/>
        <v>1.0453364891256061</v>
      </c>
      <c r="D13" s="20">
        <v>-8</v>
      </c>
      <c r="E13" s="18">
        <f t="shared" si="2"/>
        <v>-8.3626919130048485</v>
      </c>
    </row>
    <row r="14" spans="1:7" x14ac:dyDescent="0.25">
      <c r="A14" s="15">
        <v>-2</v>
      </c>
      <c r="B14" s="17">
        <f t="shared" si="0"/>
        <v>0.2</v>
      </c>
      <c r="C14" s="17">
        <f t="shared" si="1"/>
        <v>1.0200665778412417</v>
      </c>
      <c r="D14" s="19">
        <v>1</v>
      </c>
      <c r="E14" s="17">
        <f t="shared" si="2"/>
        <v>1.0200665778412417</v>
      </c>
    </row>
    <row r="15" spans="1:7" ht="15.75" thickBot="1" x14ac:dyDescent="0.3"/>
    <row r="16" spans="1:7" x14ac:dyDescent="0.25">
      <c r="D16" s="23" t="s">
        <v>12</v>
      </c>
      <c r="E16" s="24">
        <f>SUM(E10:E14)</f>
        <v>0.49269954504969715</v>
      </c>
    </row>
    <row r="17" spans="1:5" x14ac:dyDescent="0.25">
      <c r="D17" s="25" t="s">
        <v>13</v>
      </c>
      <c r="E17" s="26">
        <f>E16/(12*B5)</f>
        <v>0.41058295420808089</v>
      </c>
    </row>
    <row r="18" spans="1:5" ht="15.75" thickBot="1" x14ac:dyDescent="0.3">
      <c r="D18" s="27" t="s">
        <v>14</v>
      </c>
      <c r="E18" s="28">
        <f>ABS((B6-E17)/B6)</f>
        <v>4.1514349535155108E-5</v>
      </c>
    </row>
    <row r="20" spans="1:5" x14ac:dyDescent="0.25">
      <c r="A20" s="4" t="s">
        <v>17</v>
      </c>
    </row>
    <row r="21" spans="1:5" ht="18" x14ac:dyDescent="0.35">
      <c r="A21" s="11" t="s">
        <v>6</v>
      </c>
      <c r="B21" s="12" t="s">
        <v>7</v>
      </c>
      <c r="C21" s="12" t="s">
        <v>8</v>
      </c>
      <c r="D21" s="12" t="s">
        <v>9</v>
      </c>
      <c r="E21" s="12" t="s">
        <v>10</v>
      </c>
    </row>
    <row r="22" spans="1:5" x14ac:dyDescent="0.25">
      <c r="A22" s="13">
        <v>2</v>
      </c>
      <c r="B22" s="17">
        <f>$B$4+A22*$B$5</f>
        <v>0.60000000000000009</v>
      </c>
      <c r="C22" s="17">
        <f>LN(2/7*B22)*EXP(1/2*B22^2)</f>
        <v>-2.1113988840588487</v>
      </c>
      <c r="D22" s="21">
        <v>-1</v>
      </c>
      <c r="E22" s="17">
        <f>D22*C22</f>
        <v>2.1113988840588487</v>
      </c>
    </row>
    <row r="23" spans="1:5" x14ac:dyDescent="0.25">
      <c r="A23" s="14">
        <v>1</v>
      </c>
      <c r="B23" s="18">
        <f t="shared" ref="B23:B26" si="3">$B$4+A23*$B$5</f>
        <v>0.5</v>
      </c>
      <c r="C23" s="18">
        <f t="shared" ref="C23:C26" si="4">LN(2/7*B23)*EXP(1/2*B23^2)</f>
        <v>-2.205005075209066</v>
      </c>
      <c r="D23" s="22">
        <v>16</v>
      </c>
      <c r="E23" s="18">
        <f t="shared" ref="E23:E26" si="5">D23*C23</f>
        <v>-35.280081203345055</v>
      </c>
    </row>
    <row r="24" spans="1:5" x14ac:dyDescent="0.25">
      <c r="A24" s="15">
        <v>0</v>
      </c>
      <c r="B24" s="17">
        <f t="shared" si="3"/>
        <v>0.4</v>
      </c>
      <c r="C24" s="17">
        <f t="shared" si="4"/>
        <v>-2.3497078227028192</v>
      </c>
      <c r="D24" s="19">
        <v>-30</v>
      </c>
      <c r="E24" s="17">
        <f t="shared" si="5"/>
        <v>70.491234681084578</v>
      </c>
    </row>
    <row r="25" spans="1:5" x14ac:dyDescent="0.25">
      <c r="A25" s="16">
        <v>-1</v>
      </c>
      <c r="B25" s="18">
        <f t="shared" si="3"/>
        <v>0.30000000000000004</v>
      </c>
      <c r="C25" s="18">
        <f t="shared" si="4"/>
        <v>-2.5698140628054564</v>
      </c>
      <c r="D25" s="20">
        <v>16</v>
      </c>
      <c r="E25" s="18">
        <f t="shared" si="5"/>
        <v>-41.117025004887303</v>
      </c>
    </row>
    <row r="26" spans="1:5" x14ac:dyDescent="0.25">
      <c r="A26" s="15">
        <v>-2</v>
      </c>
      <c r="B26" s="17">
        <f t="shared" si="3"/>
        <v>0.2</v>
      </c>
      <c r="C26" s="17">
        <f t="shared" si="4"/>
        <v>-2.9200211741500048</v>
      </c>
      <c r="D26" s="19">
        <v>-1</v>
      </c>
      <c r="E26" s="17">
        <f t="shared" si="5"/>
        <v>2.9200211741500048</v>
      </c>
    </row>
    <row r="27" spans="1:5" ht="15.75" thickBot="1" x14ac:dyDescent="0.3"/>
    <row r="28" spans="1:5" x14ac:dyDescent="0.25">
      <c r="D28" s="23" t="s">
        <v>12</v>
      </c>
      <c r="E28" s="24">
        <f>SUM(E22:E26)</f>
        <v>-0.87445146893892556</v>
      </c>
    </row>
    <row r="29" spans="1:5" x14ac:dyDescent="0.25">
      <c r="D29" s="25" t="s">
        <v>13</v>
      </c>
      <c r="E29" s="26">
        <f>E28/(12*$B$5^2)</f>
        <v>-7.2870955744910448</v>
      </c>
    </row>
    <row r="30" spans="1:5" ht="15.75" thickBot="1" x14ac:dyDescent="0.3">
      <c r="D30" s="27" t="s">
        <v>14</v>
      </c>
      <c r="E30" s="28" t="e">
        <f>ABS((#REF!-E29)/#REF!)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0AFF-70A4-413F-9873-A027C5959DB3}">
  <dimension ref="A1:G30"/>
  <sheetViews>
    <sheetView workbookViewId="0">
      <selection sqref="A1:G18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6" t="s">
        <v>5</v>
      </c>
      <c r="B4" s="30">
        <v>3</v>
      </c>
      <c r="C4" s="5"/>
      <c r="D4" s="5"/>
      <c r="E4" s="5"/>
      <c r="F4" s="5" t="s">
        <v>2</v>
      </c>
      <c r="G4" s="5">
        <v>4</v>
      </c>
    </row>
    <row r="5" spans="1:7" x14ac:dyDescent="0.25">
      <c r="A5" s="4" t="s">
        <v>11</v>
      </c>
      <c r="B5" s="5">
        <v>0.5</v>
      </c>
      <c r="C5" s="5"/>
      <c r="D5" s="5"/>
      <c r="E5" s="4"/>
      <c r="F5" s="5"/>
      <c r="G5" s="5"/>
    </row>
    <row r="6" spans="1:7" x14ac:dyDescent="0.25">
      <c r="A6" s="4" t="s">
        <v>15</v>
      </c>
      <c r="B6" s="5">
        <v>1.0925</v>
      </c>
      <c r="C6" s="8"/>
      <c r="D6" s="9"/>
      <c r="E6" s="10"/>
      <c r="F6" s="5"/>
      <c r="G6" s="10"/>
    </row>
    <row r="7" spans="1:7" s="29" customFormat="1" x14ac:dyDescent="0.25"/>
    <row r="8" spans="1:7" x14ac:dyDescent="0.25">
      <c r="A8" s="4" t="s">
        <v>16</v>
      </c>
    </row>
    <row r="9" spans="1:7" ht="18" x14ac:dyDescent="0.3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</row>
    <row r="10" spans="1:7" x14ac:dyDescent="0.25">
      <c r="A10" s="13">
        <v>2</v>
      </c>
      <c r="B10" s="17">
        <f>$B$4+A10*$B$5</f>
        <v>4</v>
      </c>
      <c r="C10" s="17">
        <f>TAN(B10/3)</f>
        <v>4.1317289908931452</v>
      </c>
      <c r="D10" s="21">
        <v>-1</v>
      </c>
      <c r="E10" s="17">
        <f>D10*C10</f>
        <v>-4.1317289908931452</v>
      </c>
    </row>
    <row r="11" spans="1:7" x14ac:dyDescent="0.25">
      <c r="A11" s="14">
        <v>1</v>
      </c>
      <c r="B11" s="18">
        <f t="shared" ref="B11:B14" si="0">$B$4+A11*$B$5</f>
        <v>3.5</v>
      </c>
      <c r="C11" s="18">
        <f t="shared" ref="C11:C14" si="1">TAN(B11/3)</f>
        <v>2.338253563581179</v>
      </c>
      <c r="D11" s="22">
        <v>8</v>
      </c>
      <c r="E11" s="18">
        <f t="shared" ref="E11:E14" si="2">D11*C11</f>
        <v>18.706028508649432</v>
      </c>
    </row>
    <row r="12" spans="1:7" x14ac:dyDescent="0.25">
      <c r="A12" s="15">
        <v>0</v>
      </c>
      <c r="B12" s="17">
        <f t="shared" si="0"/>
        <v>3</v>
      </c>
      <c r="C12" s="17">
        <f t="shared" si="1"/>
        <v>1.5574077246549023</v>
      </c>
      <c r="D12" s="19">
        <v>0</v>
      </c>
      <c r="E12" s="17">
        <f t="shared" si="2"/>
        <v>0</v>
      </c>
    </row>
    <row r="13" spans="1:7" x14ac:dyDescent="0.25">
      <c r="A13" s="16">
        <v>-1</v>
      </c>
      <c r="B13" s="18">
        <f t="shared" si="0"/>
        <v>2.5</v>
      </c>
      <c r="C13" s="18">
        <f t="shared" si="1"/>
        <v>1.1007783687898016</v>
      </c>
      <c r="D13" s="20">
        <v>-8</v>
      </c>
      <c r="E13" s="18">
        <f t="shared" si="2"/>
        <v>-8.806226950318413</v>
      </c>
    </row>
    <row r="14" spans="1:7" x14ac:dyDescent="0.25">
      <c r="A14" s="15">
        <v>-2</v>
      </c>
      <c r="B14" s="17">
        <f t="shared" si="0"/>
        <v>2</v>
      </c>
      <c r="C14" s="17">
        <f t="shared" si="1"/>
        <v>0.78684288947297731</v>
      </c>
      <c r="D14" s="19">
        <v>1</v>
      </c>
      <c r="E14" s="17">
        <f t="shared" si="2"/>
        <v>0.78684288947297731</v>
      </c>
    </row>
    <row r="15" spans="1:7" ht="15.75" thickBot="1" x14ac:dyDescent="0.3"/>
    <row r="16" spans="1:7" x14ac:dyDescent="0.25">
      <c r="D16" s="23" t="s">
        <v>12</v>
      </c>
      <c r="E16" s="24">
        <f>SUM(E10:E14)</f>
        <v>6.5549154569108516</v>
      </c>
    </row>
    <row r="17" spans="1:5" x14ac:dyDescent="0.25">
      <c r="D17" s="25" t="s">
        <v>13</v>
      </c>
      <c r="E17" s="26">
        <f>E16/(12*B5)</f>
        <v>1.092485909485142</v>
      </c>
    </row>
    <row r="18" spans="1:5" ht="15.75" thickBot="1" x14ac:dyDescent="0.3">
      <c r="D18" s="27" t="s">
        <v>14</v>
      </c>
      <c r="E18" s="28">
        <f>ABS((B6-E17)/B6)</f>
        <v>1.2897496437539328E-5</v>
      </c>
    </row>
    <row r="20" spans="1:5" x14ac:dyDescent="0.25">
      <c r="A20" s="4" t="s">
        <v>17</v>
      </c>
    </row>
    <row r="21" spans="1:5" ht="18" x14ac:dyDescent="0.35">
      <c r="A21" s="11" t="s">
        <v>6</v>
      </c>
      <c r="B21" s="12" t="s">
        <v>7</v>
      </c>
      <c r="C21" s="12" t="s">
        <v>8</v>
      </c>
      <c r="D21" s="12" t="s">
        <v>9</v>
      </c>
      <c r="E21" s="12" t="s">
        <v>10</v>
      </c>
    </row>
    <row r="22" spans="1:5" x14ac:dyDescent="0.25">
      <c r="A22" s="13">
        <v>2</v>
      </c>
      <c r="B22" s="17">
        <f>$B$4+A22*$B$5</f>
        <v>4</v>
      </c>
      <c r="C22" s="17">
        <f>LN(2/7*B22)*EXP(1/2*B22^2)</f>
        <v>398.05147136487551</v>
      </c>
      <c r="D22" s="21">
        <v>-1</v>
      </c>
      <c r="E22" s="17">
        <f>D22*C22</f>
        <v>-398.05147136487551</v>
      </c>
    </row>
    <row r="23" spans="1:5" x14ac:dyDescent="0.25">
      <c r="A23" s="14">
        <v>1</v>
      </c>
      <c r="B23" s="18">
        <f t="shared" ref="B23:B26" si="3">$B$4+A23*$B$5</f>
        <v>3.5</v>
      </c>
      <c r="C23" s="18">
        <f t="shared" ref="C23:C26" si="4">LN(2/7*B23)*EXP(1/2*B23^2)</f>
        <v>0</v>
      </c>
      <c r="D23" s="22">
        <v>16</v>
      </c>
      <c r="E23" s="18">
        <f t="shared" ref="E23:E26" si="5">D23*C23</f>
        <v>0</v>
      </c>
    </row>
    <row r="24" spans="1:5" x14ac:dyDescent="0.25">
      <c r="A24" s="15">
        <v>0</v>
      </c>
      <c r="B24" s="17">
        <f t="shared" si="3"/>
        <v>3</v>
      </c>
      <c r="C24" s="17">
        <f t="shared" si="4"/>
        <v>-13.876201986075014</v>
      </c>
      <c r="D24" s="19">
        <v>-30</v>
      </c>
      <c r="E24" s="17">
        <f t="shared" si="5"/>
        <v>416.2860595822504</v>
      </c>
    </row>
    <row r="25" spans="1:5" x14ac:dyDescent="0.25">
      <c r="A25" s="16">
        <v>-1</v>
      </c>
      <c r="B25" s="18">
        <f t="shared" si="3"/>
        <v>2.5</v>
      </c>
      <c r="C25" s="18">
        <f t="shared" si="4"/>
        <v>-7.6580728073831121</v>
      </c>
      <c r="D25" s="20">
        <v>16</v>
      </c>
      <c r="E25" s="18">
        <f t="shared" si="5"/>
        <v>-122.52916491812979</v>
      </c>
    </row>
    <row r="26" spans="1:5" x14ac:dyDescent="0.25">
      <c r="A26" s="15">
        <v>-2</v>
      </c>
      <c r="B26" s="17">
        <f t="shared" si="3"/>
        <v>2</v>
      </c>
      <c r="C26" s="17">
        <f t="shared" si="4"/>
        <v>-4.1350324509021172</v>
      </c>
      <c r="D26" s="19">
        <v>-1</v>
      </c>
      <c r="E26" s="17">
        <f t="shared" si="5"/>
        <v>4.1350324509021172</v>
      </c>
    </row>
    <row r="27" spans="1:5" ht="15.75" thickBot="1" x14ac:dyDescent="0.3"/>
    <row r="28" spans="1:5" x14ac:dyDescent="0.25">
      <c r="D28" s="23" t="s">
        <v>12</v>
      </c>
      <c r="E28" s="24">
        <f>SUM(E22:E26)</f>
        <v>-100.15954424985279</v>
      </c>
    </row>
    <row r="29" spans="1:5" x14ac:dyDescent="0.25">
      <c r="D29" s="25" t="s">
        <v>13</v>
      </c>
      <c r="E29" s="26">
        <f>E28/(12*$B$5^2)</f>
        <v>-33.386514749950926</v>
      </c>
    </row>
    <row r="30" spans="1:5" ht="15.75" thickBot="1" x14ac:dyDescent="0.3">
      <c r="D30" s="27" t="s">
        <v>14</v>
      </c>
      <c r="E30" s="28" t="e">
        <f>ABS((#REF!-E29)/#REF!)</f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E743-AB8B-4ED4-9C5B-99BE64CBFF66}">
  <dimension ref="A1:K33"/>
  <sheetViews>
    <sheetView topLeftCell="A13" workbookViewId="0">
      <selection activeCell="A22" sqref="A22:K33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6" t="s">
        <v>5</v>
      </c>
      <c r="B4" s="30">
        <v>1</v>
      </c>
      <c r="C4" s="5"/>
      <c r="D4" s="5"/>
      <c r="E4" s="5"/>
      <c r="F4" s="5" t="s">
        <v>2</v>
      </c>
      <c r="G4" s="5">
        <v>4</v>
      </c>
    </row>
    <row r="5" spans="1:7" x14ac:dyDescent="0.25">
      <c r="A5" s="4" t="s">
        <v>11</v>
      </c>
      <c r="B5" s="5">
        <v>0.2</v>
      </c>
      <c r="C5" s="5"/>
      <c r="D5" s="5"/>
      <c r="E5" s="4"/>
      <c r="F5" s="5"/>
      <c r="G5" s="5"/>
    </row>
    <row r="6" spans="1:7" x14ac:dyDescent="0.25">
      <c r="A6" s="4" t="s">
        <v>15</v>
      </c>
      <c r="B6" s="5">
        <v>-0.2591</v>
      </c>
      <c r="C6" s="5"/>
      <c r="D6" s="5"/>
      <c r="E6" s="4"/>
      <c r="F6" s="5"/>
      <c r="G6" s="5"/>
    </row>
    <row r="7" spans="1:7" x14ac:dyDescent="0.25">
      <c r="A7" s="4" t="s">
        <v>19</v>
      </c>
      <c r="B7" s="5">
        <v>0.37869999999999998</v>
      </c>
      <c r="C7" s="5"/>
      <c r="D7" s="5"/>
      <c r="E7" s="4"/>
      <c r="F7" s="5"/>
      <c r="G7" s="5"/>
    </row>
    <row r="8" spans="1:7" x14ac:dyDescent="0.25">
      <c r="A8" s="4" t="s">
        <v>20</v>
      </c>
      <c r="B8" s="5">
        <v>-0.85950000000000004</v>
      </c>
      <c r="C8" s="8"/>
      <c r="D8" s="9"/>
      <c r="E8" s="10"/>
      <c r="F8" s="5"/>
      <c r="G8" s="10"/>
    </row>
    <row r="9" spans="1:7" s="29" customFormat="1" x14ac:dyDescent="0.25"/>
    <row r="10" spans="1:7" x14ac:dyDescent="0.25">
      <c r="A10" s="4" t="s">
        <v>16</v>
      </c>
    </row>
    <row r="11" spans="1:7" ht="18" x14ac:dyDescent="0.35">
      <c r="A11" s="11" t="s">
        <v>6</v>
      </c>
      <c r="B11" s="12" t="s">
        <v>7</v>
      </c>
      <c r="C11" s="12" t="s">
        <v>8</v>
      </c>
      <c r="D11" s="12" t="s">
        <v>9</v>
      </c>
      <c r="E11" s="12" t="s">
        <v>10</v>
      </c>
    </row>
    <row r="12" spans="1:7" x14ac:dyDescent="0.25">
      <c r="A12" s="13">
        <v>2</v>
      </c>
      <c r="B12" s="17">
        <f>$B$4+A12*$B$5</f>
        <v>1.4</v>
      </c>
      <c r="C12" s="17">
        <f>SIN(0.5*B12^(1/2))/B12</f>
        <v>0.39835459833148817</v>
      </c>
      <c r="D12" s="21">
        <v>-1</v>
      </c>
      <c r="E12" s="17">
        <f>D12*C12</f>
        <v>-0.39835459833148817</v>
      </c>
    </row>
    <row r="13" spans="1:7" x14ac:dyDescent="0.25">
      <c r="A13" s="14">
        <v>1</v>
      </c>
      <c r="B13" s="18">
        <f t="shared" ref="B13:B16" si="0">$B$4+A13*$B$5</f>
        <v>1.2</v>
      </c>
      <c r="C13" s="18">
        <f t="shared" ref="C13:C16" si="1">SIN(0.5*B13^(1/2))/B13</f>
        <v>0.4339535829272671</v>
      </c>
      <c r="D13" s="22">
        <v>8</v>
      </c>
      <c r="E13" s="18">
        <f t="shared" ref="E13:E16" si="2">D13*C13</f>
        <v>3.4716286634181368</v>
      </c>
    </row>
    <row r="14" spans="1:7" x14ac:dyDescent="0.25">
      <c r="A14" s="15">
        <v>0</v>
      </c>
      <c r="B14" s="17">
        <f t="shared" si="0"/>
        <v>1</v>
      </c>
      <c r="C14" s="17">
        <f t="shared" si="1"/>
        <v>0.47942553860420301</v>
      </c>
      <c r="D14" s="19">
        <v>0</v>
      </c>
      <c r="E14" s="17">
        <f t="shared" si="2"/>
        <v>0</v>
      </c>
    </row>
    <row r="15" spans="1:7" x14ac:dyDescent="0.25">
      <c r="A15" s="16">
        <v>-1</v>
      </c>
      <c r="B15" s="18">
        <f t="shared" si="0"/>
        <v>0.8</v>
      </c>
      <c r="C15" s="18">
        <f t="shared" si="1"/>
        <v>0.5405685486923375</v>
      </c>
      <c r="D15" s="20">
        <v>-8</v>
      </c>
      <c r="E15" s="18">
        <f t="shared" si="2"/>
        <v>-4.3245483895387</v>
      </c>
    </row>
    <row r="16" spans="1:7" x14ac:dyDescent="0.25">
      <c r="A16" s="15">
        <v>-2</v>
      </c>
      <c r="B16" s="17">
        <f t="shared" si="0"/>
        <v>0.6</v>
      </c>
      <c r="C16" s="17">
        <f t="shared" si="1"/>
        <v>0.62948039313496817</v>
      </c>
      <c r="D16" s="19">
        <v>1</v>
      </c>
      <c r="E16" s="17">
        <f t="shared" si="2"/>
        <v>0.62948039313496817</v>
      </c>
    </row>
    <row r="17" spans="1:11" ht="15.75" thickBot="1" x14ac:dyDescent="0.3"/>
    <row r="18" spans="1:11" x14ac:dyDescent="0.25">
      <c r="D18" s="23" t="s">
        <v>12</v>
      </c>
      <c r="E18" s="24">
        <f>SUM(E12:E16)</f>
        <v>-0.62179393131708327</v>
      </c>
    </row>
    <row r="19" spans="1:11" x14ac:dyDescent="0.25">
      <c r="D19" s="25" t="s">
        <v>13</v>
      </c>
      <c r="E19" s="26">
        <f>E18/(12*B5)</f>
        <v>-0.25908080471545131</v>
      </c>
    </row>
    <row r="20" spans="1:11" ht="15.75" thickBot="1" x14ac:dyDescent="0.3">
      <c r="D20" s="27" t="s">
        <v>14</v>
      </c>
      <c r="E20" s="28">
        <f>ABS((B8-E19)/B8)</f>
        <v>0.69856799916759604</v>
      </c>
    </row>
    <row r="22" spans="1:11" x14ac:dyDescent="0.25">
      <c r="A22" s="4" t="s">
        <v>17</v>
      </c>
      <c r="G22" s="4" t="s">
        <v>21</v>
      </c>
    </row>
    <row r="23" spans="1:11" ht="18" x14ac:dyDescent="0.35">
      <c r="A23" s="11" t="s">
        <v>6</v>
      </c>
      <c r="B23" s="12" t="s">
        <v>7</v>
      </c>
      <c r="C23" s="12" t="s">
        <v>8</v>
      </c>
      <c r="D23" s="12" t="s">
        <v>9</v>
      </c>
      <c r="E23" s="12" t="s">
        <v>10</v>
      </c>
      <c r="G23" s="11" t="s">
        <v>6</v>
      </c>
      <c r="H23" s="12" t="s">
        <v>7</v>
      </c>
      <c r="I23" s="12" t="s">
        <v>8</v>
      </c>
      <c r="J23" s="12" t="s">
        <v>9</v>
      </c>
      <c r="K23" s="12" t="s">
        <v>10</v>
      </c>
    </row>
    <row r="24" spans="1:11" x14ac:dyDescent="0.25">
      <c r="A24" s="13">
        <v>2</v>
      </c>
      <c r="B24" s="17">
        <f>$B$4+A24*$B$5</f>
        <v>1.4</v>
      </c>
      <c r="C24" s="17">
        <f t="shared" ref="C24:C28" si="3">SIN(0.5*B24^(1/2))/B24</f>
        <v>0.39835459833148817</v>
      </c>
      <c r="D24" s="21">
        <v>-1</v>
      </c>
      <c r="E24" s="17">
        <f>D24*C24</f>
        <v>-0.39835459833148817</v>
      </c>
      <c r="G24" s="31">
        <v>3</v>
      </c>
      <c r="H24" s="32">
        <f>$B$4+G24*$B$5</f>
        <v>1.6</v>
      </c>
      <c r="I24" s="32">
        <f t="shared" ref="I24:I30" si="4">SIN(0.5*H24^(1/2))/H24</f>
        <v>0.36945444825955825</v>
      </c>
      <c r="J24" s="32">
        <v>-1</v>
      </c>
      <c r="K24" s="32">
        <f>J24*I24</f>
        <v>-0.36945444825955825</v>
      </c>
    </row>
    <row r="25" spans="1:11" x14ac:dyDescent="0.25">
      <c r="A25" s="14">
        <v>1</v>
      </c>
      <c r="B25" s="18">
        <f t="shared" ref="B25:B28" si="5">$B$4+A25*$B$5</f>
        <v>1.2</v>
      </c>
      <c r="C25" s="18">
        <f t="shared" si="3"/>
        <v>0.4339535829272671</v>
      </c>
      <c r="D25" s="22">
        <v>16</v>
      </c>
      <c r="E25" s="18">
        <f t="shared" ref="E25:E28" si="6">D25*C25</f>
        <v>6.9432573268362736</v>
      </c>
      <c r="G25" s="13">
        <v>2</v>
      </c>
      <c r="H25" s="17">
        <f>$B$4+G25*$B$5</f>
        <v>1.4</v>
      </c>
      <c r="I25" s="17">
        <f t="shared" si="4"/>
        <v>0.39835459833148817</v>
      </c>
      <c r="J25" s="21">
        <v>8</v>
      </c>
      <c r="K25" s="17">
        <f>J25*I25</f>
        <v>3.1868367866519054</v>
      </c>
    </row>
    <row r="26" spans="1:11" x14ac:dyDescent="0.25">
      <c r="A26" s="15">
        <v>0</v>
      </c>
      <c r="B26" s="17">
        <f t="shared" si="5"/>
        <v>1</v>
      </c>
      <c r="C26" s="17">
        <f t="shared" si="3"/>
        <v>0.47942553860420301</v>
      </c>
      <c r="D26" s="17">
        <v>-30</v>
      </c>
      <c r="E26" s="17">
        <f t="shared" si="6"/>
        <v>-14.38276615812609</v>
      </c>
      <c r="G26" s="14">
        <v>1</v>
      </c>
      <c r="H26" s="18">
        <f t="shared" ref="H26:H29" si="7">$B$4+G26*$B$5</f>
        <v>1.2</v>
      </c>
      <c r="I26" s="18">
        <f t="shared" si="4"/>
        <v>0.4339535829272671</v>
      </c>
      <c r="J26" s="22">
        <v>-13</v>
      </c>
      <c r="K26" s="18">
        <f t="shared" ref="K26:K29" si="8">J26*I26</f>
        <v>-5.6413965780544721</v>
      </c>
    </row>
    <row r="27" spans="1:11" x14ac:dyDescent="0.25">
      <c r="A27" s="16">
        <v>-1</v>
      </c>
      <c r="B27" s="18">
        <f t="shared" si="5"/>
        <v>0.8</v>
      </c>
      <c r="C27" s="18">
        <f t="shared" si="3"/>
        <v>0.5405685486923375</v>
      </c>
      <c r="D27" s="18">
        <v>16</v>
      </c>
      <c r="E27" s="18">
        <f t="shared" si="6"/>
        <v>8.6490967790774</v>
      </c>
      <c r="G27" s="15">
        <v>0</v>
      </c>
      <c r="H27" s="17">
        <f t="shared" si="7"/>
        <v>1</v>
      </c>
      <c r="I27" s="17">
        <f t="shared" si="4"/>
        <v>0.47942553860420301</v>
      </c>
      <c r="J27" s="17">
        <v>0</v>
      </c>
      <c r="K27" s="17">
        <f t="shared" si="8"/>
        <v>0</v>
      </c>
    </row>
    <row r="28" spans="1:11" x14ac:dyDescent="0.25">
      <c r="A28" s="15">
        <v>-2</v>
      </c>
      <c r="B28" s="17">
        <f t="shared" si="5"/>
        <v>0.6</v>
      </c>
      <c r="C28" s="17">
        <f t="shared" si="3"/>
        <v>0.62948039313496817</v>
      </c>
      <c r="D28" s="17">
        <v>-1</v>
      </c>
      <c r="E28" s="17">
        <f t="shared" si="6"/>
        <v>-0.62948039313496817</v>
      </c>
      <c r="G28" s="16">
        <v>-1</v>
      </c>
      <c r="H28" s="18">
        <f t="shared" si="7"/>
        <v>0.8</v>
      </c>
      <c r="I28" s="18">
        <f t="shared" si="4"/>
        <v>0.5405685486923375</v>
      </c>
      <c r="J28" s="18">
        <v>13</v>
      </c>
      <c r="K28" s="18">
        <f t="shared" si="8"/>
        <v>7.0273911330003873</v>
      </c>
    </row>
    <row r="29" spans="1:11" ht="15.75" thickBot="1" x14ac:dyDescent="0.3">
      <c r="G29" s="15">
        <v>-2</v>
      </c>
      <c r="H29" s="17">
        <f t="shared" si="7"/>
        <v>0.6</v>
      </c>
      <c r="I29" s="17">
        <f t="shared" si="4"/>
        <v>0.62948039313496817</v>
      </c>
      <c r="J29" s="17">
        <v>-8</v>
      </c>
      <c r="K29" s="17">
        <f t="shared" si="8"/>
        <v>-5.0358431450797454</v>
      </c>
    </row>
    <row r="30" spans="1:11" ht="15.75" thickBot="1" x14ac:dyDescent="0.3">
      <c r="D30" s="23" t="s">
        <v>12</v>
      </c>
      <c r="E30" s="24">
        <f>SUM(E24:E28)</f>
        <v>0.18175295632112753</v>
      </c>
      <c r="G30" s="16">
        <v>-3</v>
      </c>
      <c r="H30" s="18">
        <f t="shared" ref="H30" si="9">$B$4+G30*$B$5</f>
        <v>0.39999999999999991</v>
      </c>
      <c r="I30" s="18">
        <f t="shared" si="4"/>
        <v>0.77745898226796439</v>
      </c>
      <c r="J30" s="18">
        <v>1</v>
      </c>
      <c r="K30" s="18">
        <f t="shared" ref="K30" si="10">J30*I30</f>
        <v>0.77745898226796439</v>
      </c>
    </row>
    <row r="31" spans="1:11" x14ac:dyDescent="0.25">
      <c r="D31" s="25" t="s">
        <v>13</v>
      </c>
      <c r="E31" s="26">
        <f>E30/(12*$B$5^2)</f>
        <v>0.37865199233568231</v>
      </c>
      <c r="J31" s="23" t="s">
        <v>12</v>
      </c>
      <c r="K31" s="24">
        <f>SUM(K24:K30)</f>
        <v>-5.5007269473518527E-2</v>
      </c>
    </row>
    <row r="32" spans="1:11" ht="15.75" thickBot="1" x14ac:dyDescent="0.3">
      <c r="D32" s="27" t="s">
        <v>14</v>
      </c>
      <c r="E32" s="28">
        <f>ABS((B7-E31)/B7)</f>
        <v>1.2676964435614737E-4</v>
      </c>
      <c r="J32" s="25" t="s">
        <v>13</v>
      </c>
      <c r="K32" s="26">
        <f>K31/(8*$B$5^3)</f>
        <v>-0.85948858552372676</v>
      </c>
    </row>
    <row r="33" spans="10:11" ht="15.75" thickBot="1" x14ac:dyDescent="0.3">
      <c r="J33" s="27" t="s">
        <v>14</v>
      </c>
      <c r="K33" s="28">
        <f>ABS((B8-K32)/B8)</f>
        <v>1.3280367973572956E-5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B215-B3F5-4380-8C40-F94FECCA3678}">
  <dimension ref="A1:K33"/>
  <sheetViews>
    <sheetView tabSelected="1" topLeftCell="A13" workbookViewId="0">
      <selection activeCell="A22" sqref="A22:E32"/>
    </sheetView>
  </sheetViews>
  <sheetFormatPr baseColWidth="10" defaultRowHeight="15" x14ac:dyDescent="0.25"/>
  <sheetData>
    <row r="1" spans="1:7" ht="33.75" x14ac:dyDescent="0.5">
      <c r="A1" s="1"/>
      <c r="B1" s="2" t="s">
        <v>3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6" t="s">
        <v>5</v>
      </c>
      <c r="B4" s="30">
        <v>-2</v>
      </c>
      <c r="C4" s="5"/>
      <c r="D4" s="5"/>
      <c r="E4" s="5"/>
      <c r="F4" s="5" t="s">
        <v>2</v>
      </c>
      <c r="G4" s="5">
        <v>4</v>
      </c>
    </row>
    <row r="5" spans="1:7" x14ac:dyDescent="0.25">
      <c r="A5" s="4" t="s">
        <v>11</v>
      </c>
      <c r="B5" s="5">
        <v>0.1</v>
      </c>
      <c r="C5" s="5"/>
      <c r="D5" s="5"/>
      <c r="E5" s="4"/>
      <c r="F5" s="5"/>
      <c r="G5" s="5"/>
    </row>
    <row r="6" spans="1:7" x14ac:dyDescent="0.25">
      <c r="A6" s="4" t="s">
        <v>15</v>
      </c>
      <c r="B6" s="5">
        <v>-0.1353</v>
      </c>
      <c r="C6" s="5"/>
      <c r="D6" s="5"/>
      <c r="E6" s="4"/>
      <c r="F6" s="5"/>
      <c r="G6" s="5"/>
    </row>
    <row r="7" spans="1:7" x14ac:dyDescent="0.25">
      <c r="A7" s="4" t="s">
        <v>19</v>
      </c>
      <c r="B7" s="33">
        <v>0</v>
      </c>
      <c r="C7" s="5"/>
      <c r="D7" s="5"/>
      <c r="E7" s="4"/>
      <c r="F7" s="5"/>
      <c r="G7" s="5"/>
    </row>
    <row r="8" spans="1:7" x14ac:dyDescent="0.25">
      <c r="A8" s="4" t="s">
        <v>20</v>
      </c>
      <c r="B8" s="5">
        <v>0.1353</v>
      </c>
      <c r="C8" s="8"/>
      <c r="D8" s="9"/>
      <c r="E8" s="10"/>
      <c r="F8" s="5"/>
      <c r="G8" s="10"/>
    </row>
    <row r="9" spans="1:7" s="29" customFormat="1" x14ac:dyDescent="0.25"/>
    <row r="10" spans="1:7" x14ac:dyDescent="0.25">
      <c r="A10" s="4" t="s">
        <v>16</v>
      </c>
    </row>
    <row r="11" spans="1:7" ht="18" x14ac:dyDescent="0.35">
      <c r="A11" s="11" t="s">
        <v>6</v>
      </c>
      <c r="B11" s="12" t="s">
        <v>7</v>
      </c>
      <c r="C11" s="12" t="s">
        <v>8</v>
      </c>
      <c r="D11" s="12" t="s">
        <v>9</v>
      </c>
      <c r="E11" s="12" t="s">
        <v>10</v>
      </c>
    </row>
    <row r="12" spans="1:7" x14ac:dyDescent="0.25">
      <c r="A12" s="13">
        <v>2</v>
      </c>
      <c r="B12" s="17">
        <f>$B$4+A12*$B$5</f>
        <v>-1.8</v>
      </c>
      <c r="C12" s="17">
        <f>B12*EXP(B12)</f>
        <v>-0.29753799879885579</v>
      </c>
      <c r="D12" s="21">
        <v>-1</v>
      </c>
      <c r="E12" s="17">
        <f>D12*C12</f>
        <v>0.29753799879885579</v>
      </c>
    </row>
    <row r="13" spans="1:7" x14ac:dyDescent="0.25">
      <c r="A13" s="14">
        <v>1</v>
      </c>
      <c r="B13" s="18">
        <f t="shared" ref="B13:B16" si="0">$B$4+A13*$B$5</f>
        <v>-1.9</v>
      </c>
      <c r="C13" s="18">
        <f t="shared" ref="C13:C16" si="1">B13*EXP(B13)</f>
        <v>-0.28418037652300659</v>
      </c>
      <c r="D13" s="22">
        <v>8</v>
      </c>
      <c r="E13" s="18">
        <f t="shared" ref="E13:E16" si="2">D13*C13</f>
        <v>-2.2734430121840528</v>
      </c>
    </row>
    <row r="14" spans="1:7" x14ac:dyDescent="0.25">
      <c r="A14" s="15">
        <v>0</v>
      </c>
      <c r="B14" s="17">
        <f t="shared" si="0"/>
        <v>-2</v>
      </c>
      <c r="C14" s="17">
        <f t="shared" si="1"/>
        <v>-0.2706705664732254</v>
      </c>
      <c r="D14" s="19">
        <v>0</v>
      </c>
      <c r="E14" s="17">
        <f t="shared" si="2"/>
        <v>0</v>
      </c>
    </row>
    <row r="15" spans="1:7" x14ac:dyDescent="0.25">
      <c r="A15" s="16">
        <v>-1</v>
      </c>
      <c r="B15" s="18">
        <f t="shared" si="0"/>
        <v>-2.1</v>
      </c>
      <c r="C15" s="18">
        <f t="shared" si="1"/>
        <v>-0.257158499331262</v>
      </c>
      <c r="D15" s="20">
        <v>-8</v>
      </c>
      <c r="E15" s="18">
        <f t="shared" si="2"/>
        <v>2.057267994650096</v>
      </c>
    </row>
    <row r="16" spans="1:7" x14ac:dyDescent="0.25">
      <c r="A16" s="15">
        <v>-2</v>
      </c>
      <c r="B16" s="17">
        <f t="shared" si="0"/>
        <v>-2.2000000000000002</v>
      </c>
      <c r="C16" s="17">
        <f t="shared" si="1"/>
        <v>-0.24376694839713453</v>
      </c>
      <c r="D16" s="19">
        <v>1</v>
      </c>
      <c r="E16" s="17">
        <f t="shared" si="2"/>
        <v>-0.24376694839713453</v>
      </c>
    </row>
    <row r="17" spans="1:11" ht="15.75" thickBot="1" x14ac:dyDescent="0.3"/>
    <row r="18" spans="1:11" x14ac:dyDescent="0.25">
      <c r="D18" s="23" t="s">
        <v>12</v>
      </c>
      <c r="E18" s="24">
        <f>SUM(E12:E16)</f>
        <v>-0.16240396713223548</v>
      </c>
    </row>
    <row r="19" spans="1:11" x14ac:dyDescent="0.25">
      <c r="D19" s="25" t="s">
        <v>13</v>
      </c>
      <c r="E19" s="26">
        <f>E18/(12*B5)</f>
        <v>-0.13533663927686287</v>
      </c>
    </row>
    <row r="20" spans="1:11" ht="15.75" thickBot="1" x14ac:dyDescent="0.3">
      <c r="D20" s="27" t="s">
        <v>14</v>
      </c>
      <c r="E20" s="28">
        <f>ABS((B8-E19)/B8)</f>
        <v>2.0002708002724527</v>
      </c>
    </row>
    <row r="22" spans="1:11" x14ac:dyDescent="0.25">
      <c r="A22" s="4" t="s">
        <v>17</v>
      </c>
      <c r="G22" s="4" t="s">
        <v>21</v>
      </c>
    </row>
    <row r="23" spans="1:11" ht="18" x14ac:dyDescent="0.35">
      <c r="A23" s="11" t="s">
        <v>6</v>
      </c>
      <c r="B23" s="12" t="s">
        <v>7</v>
      </c>
      <c r="C23" s="12" t="s">
        <v>8</v>
      </c>
      <c r="D23" s="12" t="s">
        <v>9</v>
      </c>
      <c r="E23" s="12" t="s">
        <v>10</v>
      </c>
      <c r="G23" s="11" t="s">
        <v>6</v>
      </c>
      <c r="H23" s="12" t="s">
        <v>7</v>
      </c>
      <c r="I23" s="12" t="s">
        <v>8</v>
      </c>
      <c r="J23" s="12" t="s">
        <v>9</v>
      </c>
      <c r="K23" s="12" t="s">
        <v>10</v>
      </c>
    </row>
    <row r="24" spans="1:11" x14ac:dyDescent="0.25">
      <c r="A24" s="13">
        <v>2</v>
      </c>
      <c r="B24" s="17">
        <f>$B$4+A24*$B$5</f>
        <v>-1.8</v>
      </c>
      <c r="C24" s="17">
        <f>B24*EXP(B24)</f>
        <v>-0.29753799879885579</v>
      </c>
      <c r="D24" s="21">
        <v>-1</v>
      </c>
      <c r="E24" s="17">
        <f>D24*C24</f>
        <v>0.29753799879885579</v>
      </c>
      <c r="G24" s="31">
        <v>3</v>
      </c>
      <c r="H24" s="32">
        <f>$B$4+G24*$B$5</f>
        <v>-1.7</v>
      </c>
      <c r="I24" s="32">
        <f t="shared" ref="I24:I30" si="3">H24*EXP(H24)</f>
        <v>-0.31056199088964892</v>
      </c>
      <c r="J24" s="32">
        <v>-1</v>
      </c>
      <c r="K24" s="32">
        <f>J24*I24</f>
        <v>0.31056199088964892</v>
      </c>
    </row>
    <row r="25" spans="1:11" x14ac:dyDescent="0.25">
      <c r="A25" s="14">
        <v>1</v>
      </c>
      <c r="B25" s="18">
        <f t="shared" ref="B25:B28" si="4">$B$4+A25*$B$5</f>
        <v>-1.9</v>
      </c>
      <c r="C25" s="18">
        <f t="shared" ref="C25:C28" si="5">B25*EXP(B25)</f>
        <v>-0.28418037652300659</v>
      </c>
      <c r="D25" s="22">
        <v>16</v>
      </c>
      <c r="E25" s="18">
        <f t="shared" ref="E25:E28" si="6">D25*C25</f>
        <v>-4.5468860243681055</v>
      </c>
      <c r="G25" s="13">
        <v>2</v>
      </c>
      <c r="H25" s="17">
        <f>$B$4+G25*$B$5</f>
        <v>-1.8</v>
      </c>
      <c r="I25" s="17">
        <f t="shared" si="3"/>
        <v>-0.29753799879885579</v>
      </c>
      <c r="J25" s="21">
        <v>8</v>
      </c>
      <c r="K25" s="17">
        <f>J25*I25</f>
        <v>-2.3803039903908463</v>
      </c>
    </row>
    <row r="26" spans="1:11" x14ac:dyDescent="0.25">
      <c r="A26" s="15">
        <v>0</v>
      </c>
      <c r="B26" s="17">
        <f t="shared" si="4"/>
        <v>-2</v>
      </c>
      <c r="C26" s="17">
        <f t="shared" si="5"/>
        <v>-0.2706705664732254</v>
      </c>
      <c r="D26" s="17">
        <v>-30</v>
      </c>
      <c r="E26" s="17">
        <f t="shared" si="6"/>
        <v>8.1201169941967617</v>
      </c>
      <c r="G26" s="14">
        <v>1</v>
      </c>
      <c r="H26" s="18">
        <f t="shared" ref="H26:H30" si="7">$B$4+G26*$B$5</f>
        <v>-1.9</v>
      </c>
      <c r="I26" s="18">
        <f t="shared" si="3"/>
        <v>-0.28418037652300659</v>
      </c>
      <c r="J26" s="22">
        <v>-13</v>
      </c>
      <c r="K26" s="18">
        <f t="shared" ref="K26:K30" si="8">J26*I26</f>
        <v>3.6943448947990856</v>
      </c>
    </row>
    <row r="27" spans="1:11" x14ac:dyDescent="0.25">
      <c r="A27" s="16">
        <v>-1</v>
      </c>
      <c r="B27" s="18">
        <f t="shared" si="4"/>
        <v>-2.1</v>
      </c>
      <c r="C27" s="18">
        <f t="shared" si="5"/>
        <v>-0.257158499331262</v>
      </c>
      <c r="D27" s="18">
        <v>16</v>
      </c>
      <c r="E27" s="18">
        <f t="shared" si="6"/>
        <v>-4.114535989300192</v>
      </c>
      <c r="G27" s="15">
        <v>0</v>
      </c>
      <c r="H27" s="17">
        <f t="shared" si="7"/>
        <v>-2</v>
      </c>
      <c r="I27" s="17">
        <f t="shared" si="3"/>
        <v>-0.2706705664732254</v>
      </c>
      <c r="J27" s="17">
        <v>0</v>
      </c>
      <c r="K27" s="17">
        <f t="shared" si="8"/>
        <v>0</v>
      </c>
    </row>
    <row r="28" spans="1:11" x14ac:dyDescent="0.25">
      <c r="A28" s="15">
        <v>-2</v>
      </c>
      <c r="B28" s="17">
        <f t="shared" si="4"/>
        <v>-2.2000000000000002</v>
      </c>
      <c r="C28" s="17">
        <f t="shared" si="5"/>
        <v>-0.24376694839713453</v>
      </c>
      <c r="D28" s="17">
        <v>-1</v>
      </c>
      <c r="E28" s="17">
        <f t="shared" si="6"/>
        <v>0.24376694839713453</v>
      </c>
      <c r="G28" s="16">
        <v>-1</v>
      </c>
      <c r="H28" s="18">
        <f t="shared" si="7"/>
        <v>-2.1</v>
      </c>
      <c r="I28" s="18">
        <f t="shared" si="3"/>
        <v>-0.257158499331262</v>
      </c>
      <c r="J28" s="18">
        <v>13</v>
      </c>
      <c r="K28" s="18">
        <f t="shared" si="8"/>
        <v>-3.3430604913064061</v>
      </c>
    </row>
    <row r="29" spans="1:11" ht="15.75" thickBot="1" x14ac:dyDescent="0.3">
      <c r="G29" s="15">
        <v>-2</v>
      </c>
      <c r="H29" s="17">
        <f t="shared" si="7"/>
        <v>-2.2000000000000002</v>
      </c>
      <c r="I29" s="17">
        <f t="shared" si="3"/>
        <v>-0.24376694839713453</v>
      </c>
      <c r="J29" s="17">
        <v>-8</v>
      </c>
      <c r="K29" s="17">
        <f t="shared" si="8"/>
        <v>1.9501355871770762</v>
      </c>
    </row>
    <row r="30" spans="1:11" ht="15.75" thickBot="1" x14ac:dyDescent="0.3">
      <c r="D30" s="23" t="s">
        <v>12</v>
      </c>
      <c r="E30" s="24">
        <f>SUM(E24:E28)</f>
        <v>-7.2275545104361072E-8</v>
      </c>
      <c r="G30" s="16">
        <v>-3</v>
      </c>
      <c r="H30" s="18">
        <f t="shared" si="7"/>
        <v>-2.2999999999999998</v>
      </c>
      <c r="I30" s="18">
        <f t="shared" si="3"/>
        <v>-0.2305953405624486</v>
      </c>
      <c r="J30" s="18">
        <v>1</v>
      </c>
      <c r="K30" s="18">
        <f t="shared" si="8"/>
        <v>-0.2305953405624486</v>
      </c>
    </row>
    <row r="31" spans="1:11" x14ac:dyDescent="0.25">
      <c r="D31" s="25" t="s">
        <v>13</v>
      </c>
      <c r="E31" s="26">
        <f>E30/(12*$B$5^2)</f>
        <v>-6.0229620920300886E-7</v>
      </c>
      <c r="J31" s="23" t="s">
        <v>12</v>
      </c>
      <c r="K31" s="24">
        <f>SUM(K24:K30)</f>
        <v>1.082650606109653E-3</v>
      </c>
    </row>
    <row r="32" spans="1:11" ht="15.75" thickBot="1" x14ac:dyDescent="0.3">
      <c r="D32" s="27" t="s">
        <v>14</v>
      </c>
      <c r="E32" s="28">
        <f>ABS((B7-E31)/1)</f>
        <v>6.0229620920300886E-7</v>
      </c>
      <c r="J32" s="25" t="s">
        <v>13</v>
      </c>
      <c r="K32" s="26">
        <f>K31/(8*$B$5^3)</f>
        <v>0.1353313257637066</v>
      </c>
    </row>
    <row r="33" spans="10:11" ht="15.75" thickBot="1" x14ac:dyDescent="0.3">
      <c r="J33" s="27" t="s">
        <v>14</v>
      </c>
      <c r="K33" s="28">
        <f>ABS((B8-K32)/B8)</f>
        <v>2.3152818704062585E-4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2023-04-19T22:41:18Z</dcterms:created>
  <dcterms:modified xsi:type="dcterms:W3CDTF">2023-05-01T23:00:15Z</dcterms:modified>
</cp:coreProperties>
</file>