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M_ADMIN\Desktop\PlanSamp\"/>
    </mc:Choice>
  </mc:AlternateContent>
  <bookViews>
    <workbookView xWindow="0" yWindow="0" windowWidth="20160" windowHeight="9168"/>
  </bookViews>
  <sheets>
    <sheet name="Sheet1" sheetId="1" r:id="rId1"/>
    <sheet name="{AR}01" sheetId="2" state="hidden" r:id="rId2"/>
  </sheets>
  <definedNames>
    <definedName name="TM1REBUILDOPTION">1</definedName>
    <definedName name="TM1RPTDATARNG4" localSheetId="0">Sheet1!$25:$66</definedName>
    <definedName name="TM1RPTFMTIDCOL" localSheetId="0">Sheet1!$A$1:$A$8</definedName>
    <definedName name="TM1RPTFMTRNG" localSheetId="0">Sheet1!$C$1:$S$8</definedName>
  </definedNames>
  <calcPr calcId="152511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9" i="1"/>
  <c r="D20" i="1"/>
  <c r="D9" i="1"/>
  <c r="D15" i="1"/>
  <c r="D16" i="1"/>
  <c r="D1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C9" i="1"/>
  <c r="D14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2" i="1"/>
  <c r="A3" i="1"/>
  <c r="A4" i="1"/>
  <c r="A5" i="1"/>
  <c r="A25" i="1"/>
  <c r="C25" i="1"/>
  <c r="B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</calcChain>
</file>

<file path=xl/sharedStrings.xml><?xml version="1.0" encoding="utf-8"?>
<sst xmlns="http://schemas.openxmlformats.org/spreadsheetml/2006/main" count="112" uniqueCount="70">
  <si>
    <t>Q1-2004</t>
  </si>
  <si>
    <t>Jan-2004</t>
  </si>
  <si>
    <t>Feb-2004</t>
  </si>
  <si>
    <t>Mar-2004</t>
  </si>
  <si>
    <t>Q2-2004</t>
  </si>
  <si>
    <t>Apr-2004</t>
  </si>
  <si>
    <t>May-2004</t>
  </si>
  <si>
    <t>Jun-2004</t>
  </si>
  <si>
    <t>Q3-2004</t>
  </si>
  <si>
    <t>Jul-2004</t>
  </si>
  <si>
    <t>Aug-2004</t>
  </si>
  <si>
    <t>Sep-2004</t>
  </si>
  <si>
    <t>Q4-2004</t>
  </si>
  <si>
    <t>Oct-2004</t>
  </si>
  <si>
    <t>Nov-2004</t>
  </si>
  <si>
    <t>Dec-2004</t>
  </si>
  <si>
    <t>Sales</t>
  </si>
  <si>
    <t>Other Revenue</t>
  </si>
  <si>
    <t>Revenue</t>
  </si>
  <si>
    <t>Direct Cost</t>
  </si>
  <si>
    <t>Other Costs</t>
  </si>
  <si>
    <t>COS</t>
  </si>
  <si>
    <t>Bank Charges</t>
  </si>
  <si>
    <t>Board of Directors</t>
  </si>
  <si>
    <t>Employee Relations</t>
  </si>
  <si>
    <t>Printing</t>
  </si>
  <si>
    <t>Seminars &amp; Continuing Ed.</t>
  </si>
  <si>
    <t>Taxes &amp; Licenses</t>
  </si>
  <si>
    <t>Office Expense</t>
  </si>
  <si>
    <t>Postage</t>
  </si>
  <si>
    <t>Rent</t>
  </si>
  <si>
    <t>Repairs &amp; Maintenance</t>
  </si>
  <si>
    <t>Telephone</t>
  </si>
  <si>
    <t>Utilities</t>
  </si>
  <si>
    <t>Accounting Expense</t>
  </si>
  <si>
    <t>Legal &amp; Counsulting</t>
  </si>
  <si>
    <t>Repairs, Customer Equipment</t>
  </si>
  <si>
    <t>IT Expense</t>
  </si>
  <si>
    <t>Other Expenses</t>
  </si>
  <si>
    <t>Wages Expense</t>
  </si>
  <si>
    <t>Benefits Expense</t>
  </si>
  <si>
    <t>Payroll Taxes</t>
  </si>
  <si>
    <t>Payroll</t>
  </si>
  <si>
    <t>Travel - Other</t>
  </si>
  <si>
    <t>Travel</t>
  </si>
  <si>
    <t>Amortization Expense</t>
  </si>
  <si>
    <t>Depreciation Expense</t>
  </si>
  <si>
    <t>Depr &amp; Amort</t>
  </si>
  <si>
    <t>Advertising</t>
  </si>
  <si>
    <t>Web Site</t>
  </si>
  <si>
    <t>Directories &amp; Mailing Lists</t>
  </si>
  <si>
    <t>Sales Promotions</t>
  </si>
  <si>
    <t>Marketing, Other</t>
  </si>
  <si>
    <t>Direct Marketing</t>
  </si>
  <si>
    <t>Trade Show Expense</t>
  </si>
  <si>
    <t>Adv &amp; Marketing</t>
  </si>
  <si>
    <t>Operating Expense</t>
  </si>
  <si>
    <t>Net Operating Income</t>
  </si>
  <si>
    <t>D</t>
  </si>
  <si>
    <t>N</t>
  </si>
  <si>
    <t>[Begin Format Range]</t>
  </si>
  <si>
    <t>[End Format Range]</t>
  </si>
  <si>
    <t>LY Actuals</t>
  </si>
  <si>
    <t>Version:</t>
  </si>
  <si>
    <t>Business Unit:</t>
  </si>
  <si>
    <t>Department:</t>
  </si>
  <si>
    <t>Exchange Rate:</t>
  </si>
  <si>
    <t>Source:</t>
  </si>
  <si>
    <t>Time:</t>
  </si>
  <si>
    <t>Planner Detailed Budget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</si>
</sst>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- &quot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0"/>
      <name val="Arial"/>
      <family val="2"/>
    </font>
    <font>
      <b/>
      <i/>
      <sz val="18"/>
      <name val="Arial"/>
      <family val="2"/>
    </font>
    <font>
      <b/>
      <u val="doubleAccounting"/>
      <sz val="11"/>
      <name val="Arial"/>
      <family val="2"/>
    </font>
    <font>
      <u val="singleAccounting"/>
      <sz val="10"/>
      <name val="Arial"/>
      <family val="2"/>
    </font>
    <font>
      <u val="singleAccounting"/>
      <sz val="9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indexed="44"/>
      </patternFill>
    </fill>
    <fill>
      <patternFill patternType="solid">
        <fgColor indexed="26"/>
      </patternFill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 applyAlignment="1">
      <alignment horizontal="center"/>
    </xf>
    <xf numFmtId="0" fontId="0" fillId="4" borderId="0" xfId="0" applyFill="1"/>
    <xf numFmtId="0" fontId="4" fillId="0" borderId="0" xfId="0" applyFont="1"/>
    <xf numFmtId="164" fontId="0" fillId="0" borderId="0" xfId="1" applyNumberFormat="1" applyFont="1"/>
    <xf numFmtId="49" fontId="0" fillId="0" borderId="0" xfId="0" applyNumberFormat="1" applyAlignment="1">
      <alignment horizontal="left" indent="2"/>
    </xf>
    <xf numFmtId="49" fontId="0" fillId="0" borderId="0" xfId="0" applyNumberFormat="1" applyAlignment="1">
      <alignment horizontal="left" indent="3"/>
    </xf>
    <xf numFmtId="43" fontId="5" fillId="3" borderId="0" xfId="1" applyFont="1" applyFill="1"/>
    <xf numFmtId="0" fontId="5" fillId="3" borderId="0" xfId="0" applyNumberFormat="1" applyFont="1" applyFill="1"/>
    <xf numFmtId="164" fontId="5" fillId="3" borderId="0" xfId="1" applyNumberFormat="1" applyFont="1" applyFill="1"/>
    <xf numFmtId="43" fontId="6" fillId="4" borderId="0" xfId="1" applyFont="1" applyFill="1"/>
    <xf numFmtId="0" fontId="6" fillId="4" borderId="0" xfId="0" applyFont="1" applyFill="1"/>
    <xf numFmtId="164" fontId="6" fillId="4" borderId="0" xfId="1" applyNumberFormat="1" applyFont="1" applyFill="1"/>
    <xf numFmtId="43" fontId="7" fillId="4" borderId="0" xfId="1" applyFont="1" applyFill="1"/>
    <xf numFmtId="164" fontId="7" fillId="4" borderId="0" xfId="1" applyNumberFormat="1" applyFont="1" applyFill="1"/>
    <xf numFmtId="43" fontId="8" fillId="4" borderId="0" xfId="1" applyFont="1" applyFill="1"/>
    <xf numFmtId="164" fontId="8" fillId="4" borderId="0" xfId="1" applyNumberFormat="1" applyFont="1" applyFill="1"/>
    <xf numFmtId="164" fontId="8" fillId="0" borderId="0" xfId="1" applyNumberFormat="1" applyFont="1"/>
    <xf numFmtId="165" fontId="6" fillId="4" borderId="0" xfId="0" applyNumberFormat="1" applyFont="1" applyFill="1" applyAlignment="1">
      <alignment horizontal="left" indent="1"/>
    </xf>
    <xf numFmtId="165" fontId="6" fillId="4" borderId="0" xfId="0" applyNumberFormat="1" applyFont="1" applyFill="1" applyAlignment="1">
      <alignment horizontal="left" indent="2"/>
    </xf>
    <xf numFmtId="165" fontId="5" fillId="3" borderId="0" xfId="0" applyNumberFormat="1" applyFont="1" applyFill="1" applyAlignment="1"/>
    <xf numFmtId="0" fontId="3" fillId="0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5" borderId="0" xfId="0" applyFont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showGridLines="0" tabSelected="1" topLeftCell="B12" workbookViewId="0">
      <selection activeCell="I20" sqref="I20"/>
    </sheetView>
  </sheetViews>
  <sheetFormatPr defaultRowHeight="14.4" x14ac:dyDescent="0.3"/>
  <cols>
    <col min="1" max="1" width="2.77734375" hidden="1" customWidth="1"/>
    <col min="2" max="2" width="18.77734375" customWidth="1"/>
    <col min="3" max="3" width="30.33203125" bestFit="1" customWidth="1"/>
    <col min="4" max="4" width="13.88671875" customWidth="1"/>
    <col min="5" max="7" width="11.44140625" bestFit="1" customWidth="1"/>
    <col min="8" max="8" width="12.33203125" bestFit="1" customWidth="1"/>
    <col min="9" max="11" width="11.44140625" bestFit="1" customWidth="1"/>
    <col min="12" max="12" width="12.33203125" bestFit="1" customWidth="1"/>
    <col min="13" max="15" width="11.44140625" bestFit="1" customWidth="1"/>
    <col min="16" max="16" width="12.33203125" bestFit="1" customWidth="1"/>
    <col min="17" max="19" width="11.44140625" bestFit="1" customWidth="1"/>
  </cols>
  <sheetData>
    <row r="1" spans="1:20" hidden="1" x14ac:dyDescent="0.3">
      <c r="A1" t="s">
        <v>60</v>
      </c>
    </row>
    <row r="2" spans="1:20" ht="15.6" hidden="1" x14ac:dyDescent="0.4">
      <c r="A2">
        <f>0</f>
        <v>0</v>
      </c>
      <c r="B2" s="7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ht="15.6" hidden="1" x14ac:dyDescent="0.4">
      <c r="A3">
        <f>1</f>
        <v>1</v>
      </c>
      <c r="B3" s="10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ht="15.6" hidden="1" x14ac:dyDescent="0.4">
      <c r="A4">
        <f>2</f>
        <v>2</v>
      </c>
      <c r="B4" s="10"/>
      <c r="C4" s="11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6" hidden="1" x14ac:dyDescent="0.4">
      <c r="A5">
        <f>3</f>
        <v>3</v>
      </c>
      <c r="B5" s="13"/>
      <c r="C5" s="11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idden="1" x14ac:dyDescent="0.3">
      <c r="A6" t="s">
        <v>58</v>
      </c>
      <c r="B6" s="15"/>
      <c r="C6" s="2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idden="1" x14ac:dyDescent="0.3">
      <c r="A7" t="s">
        <v>59</v>
      </c>
      <c r="B7" s="4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idden="1" x14ac:dyDescent="0.3">
      <c r="A8" t="s">
        <v>61</v>
      </c>
    </row>
    <row r="9" spans="1:20" hidden="1" x14ac:dyDescent="0.3">
      <c r="C9" t="str">
        <f ca="1">_xll.TM1RPTVIEW("Planning Sample:plan_BudgetPlan:4", 0, _xll.TM1RPTTITLE("Planning Sample:plan_version",$D$14), _xll.TM1RPTTITLE("Planning Sample:plan_business_unit",$D$15), _xll.TM1RPTTITLE("Planning Sample:plan_department",$D$16), _xll.TM1RPTTITLE("Planning Sample:plan_exchange_rates",$D$17), _xll.TM1RPTTITLE("Planning Sample:plan_source",$D$18),TM1RPTFMTRNG,TM1RPTFMTIDCOL)</f>
        <v>Planning Sample:plan_BudgetPlan:4</v>
      </c>
      <c r="D9" t="str">
        <f ca="1">_xll.VIEW("planning sample:plan_Report",$D$18,$D$19,"!",$D$20,#REF!,$D$25)</f>
        <v>planning sample:plan_Report</v>
      </c>
    </row>
    <row r="10" spans="1:20" hidden="1" x14ac:dyDescent="0.3"/>
    <row r="11" spans="1:20" hidden="1" x14ac:dyDescent="0.3"/>
    <row r="13" spans="1:20" ht="22.8" x14ac:dyDescent="0.4">
      <c r="D13" s="3" t="s">
        <v>69</v>
      </c>
    </row>
    <row r="14" spans="1:20" x14ac:dyDescent="0.3">
      <c r="C14" s="23" t="s">
        <v>63</v>
      </c>
      <c r="D14" s="21" t="str">
        <f ca="1">_xll.SUBNM("planning sample:plan_version","All Versions","FY 2004 Budget","VersionName")</f>
        <v>FY 2004 Budget</v>
      </c>
      <c r="E14" s="22"/>
    </row>
    <row r="15" spans="1:20" x14ac:dyDescent="0.3">
      <c r="C15" s="23" t="s">
        <v>64</v>
      </c>
      <c r="D15" s="21" t="str">
        <f ca="1">_xll.SUBNM("planning sample:plan_business_unit","All Business Units","10000","BusinessUnit")</f>
        <v>Total Business Unit</v>
      </c>
      <c r="E15" s="22"/>
    </row>
    <row r="16" spans="1:20" x14ac:dyDescent="0.3">
      <c r="C16" s="23" t="s">
        <v>65</v>
      </c>
      <c r="D16" s="21" t="str">
        <f ca="1">_xll.SUBNM("planning sample:plan_department","All Departments","1000","Department")</f>
        <v>Total Organization</v>
      </c>
      <c r="E16" s="22"/>
    </row>
    <row r="17" spans="1:19" x14ac:dyDescent="0.3">
      <c r="C17" s="23" t="s">
        <v>66</v>
      </c>
      <c r="D17" s="21" t="str">
        <f ca="1">_xll.SUBNM("planning sample:plan_exchange_rates","All Exchange Rates","local","ExchangeRate")</f>
        <v>local exchange rate</v>
      </c>
      <c r="E17" s="22"/>
    </row>
    <row r="18" spans="1:19" x14ac:dyDescent="0.3">
      <c r="C18" s="23" t="s">
        <v>67</v>
      </c>
      <c r="D18" s="21" t="str">
        <f ca="1">_xll.SUBNM("planning sample:plan_source","Adjust Line Goal","input","Source")</f>
        <v>Account Level Input</v>
      </c>
      <c r="E18" s="22"/>
    </row>
    <row r="19" spans="1:19" x14ac:dyDescent="0.3">
      <c r="C19" s="23" t="s">
        <v>68</v>
      </c>
      <c r="D19" s="21" t="str">
        <f ca="1">_xll.SUBNM("planning sample:plan_time","All Years","2004","Time")</f>
        <v>2004</v>
      </c>
      <c r="E19" s="22"/>
    </row>
    <row r="20" spans="1:19" x14ac:dyDescent="0.3">
      <c r="C20" s="23" t="s">
        <v>63</v>
      </c>
      <c r="D20" s="21" t="str">
        <f ca="1">_xll.SUBNM("planning sample:plan_report","","ly actual")</f>
        <v>ly actual</v>
      </c>
      <c r="E20" s="22"/>
    </row>
    <row r="23" spans="1:19" x14ac:dyDescent="0.3">
      <c r="B23" s="24" t="s">
        <v>62</v>
      </c>
      <c r="D23" s="24" t="s">
        <v>0</v>
      </c>
      <c r="E23" s="24" t="s">
        <v>1</v>
      </c>
      <c r="F23" s="24" t="s">
        <v>2</v>
      </c>
      <c r="G23" s="24" t="s">
        <v>3</v>
      </c>
      <c r="H23" s="24" t="s">
        <v>4</v>
      </c>
      <c r="I23" s="24" t="s">
        <v>5</v>
      </c>
      <c r="J23" s="24" t="s">
        <v>6</v>
      </c>
      <c r="K23" s="24" t="s">
        <v>7</v>
      </c>
      <c r="L23" s="24" t="s">
        <v>8</v>
      </c>
      <c r="M23" s="24" t="s">
        <v>9</v>
      </c>
      <c r="N23" s="24" t="s">
        <v>10</v>
      </c>
      <c r="O23" s="24" t="s">
        <v>11</v>
      </c>
      <c r="P23" s="24" t="s">
        <v>12</v>
      </c>
      <c r="Q23" s="24" t="s">
        <v>13</v>
      </c>
      <c r="R23" s="24" t="s">
        <v>14</v>
      </c>
      <c r="S23" s="24" t="s">
        <v>15</v>
      </c>
    </row>
    <row r="24" spans="1:19" hidden="1" x14ac:dyDescent="0.3">
      <c r="B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t="str">
        <f ca="1">IF(_xll.TM1RPTELISCONSOLIDATED($C$25,$C25),IF(_xll.TM1RPTELLEV($C$25,$C25)&lt;=3,_xll.TM1RPTELLEV($C$25,$C25),"D"),"N")</f>
        <v>N</v>
      </c>
      <c r="B25" s="4">
        <f ca="1">_xll.DBRW($D$9,$D$15,$D$16,$C25,$D$17,$D$20,$D$19)</f>
        <v>113971826.59877841</v>
      </c>
      <c r="C25" s="5" t="str">
        <f ca="1">_xll.TM1RPTROW($C$9,"planning sample:plan_chart_of_accounts","plan_budget_accts_reverse")</f>
        <v>Sales</v>
      </c>
      <c r="D25" s="17">
        <f ca="1">_xll.DBRW($C$9,$D$14,$D$15,$D$16,$C25,$D$17,$D$18,D$23)</f>
        <v>35723553.530000001</v>
      </c>
      <c r="E25" s="17">
        <f ca="1">_xll.DBRW($C$9,$D$14,$D$15,$D$16,$C25,$D$17,$D$18,E$23)</f>
        <v>11256636.110000001</v>
      </c>
      <c r="F25" s="17">
        <f ca="1">_xll.DBRW($C$9,$D$14,$D$15,$D$16,$C25,$D$17,$D$18,F$23)</f>
        <v>12203711.870000001</v>
      </c>
      <c r="G25" s="17">
        <f ca="1">_xll.DBRW($C$9,$D$14,$D$15,$D$16,$C25,$D$17,$D$18,G$23)</f>
        <v>12263205.550000001</v>
      </c>
      <c r="H25" s="17">
        <f ca="1">_xll.DBRW($C$9,$D$14,$D$15,$D$16,$C25,$D$17,$D$18,H$23)</f>
        <v>36826178.050000004</v>
      </c>
      <c r="I25" s="17">
        <f ca="1">_xll.DBRW($C$9,$D$14,$D$15,$D$16,$C25,$D$17,$D$18,I$23)</f>
        <v>12324583.300000001</v>
      </c>
      <c r="J25" s="17">
        <f ca="1">_xll.DBRW($C$9,$D$14,$D$15,$D$16,$C25,$D$17,$D$18,J$23)</f>
        <v>12241667.51</v>
      </c>
      <c r="K25" s="17">
        <f ca="1">_xll.DBRW($C$9,$D$14,$D$15,$D$16,$C25,$D$17,$D$18,K$23)</f>
        <v>12259927.24</v>
      </c>
      <c r="L25" s="17">
        <f ca="1">_xll.DBRW($C$9,$D$14,$D$15,$D$16,$C25,$D$17,$D$18,L$23)</f>
        <v>37327199.100000001</v>
      </c>
      <c r="M25" s="17">
        <f ca="1">_xll.DBRW($C$9,$D$14,$D$15,$D$16,$C25,$D$17,$D$18,M$23)</f>
        <v>12414336.73</v>
      </c>
      <c r="N25" s="17">
        <f ca="1">_xll.DBRW($C$9,$D$14,$D$15,$D$16,$C25,$D$17,$D$18,N$23)</f>
        <v>12460736.33</v>
      </c>
      <c r="O25" s="17">
        <f ca="1">_xll.DBRW($C$9,$D$14,$D$15,$D$16,$C25,$D$17,$D$18,O$23)</f>
        <v>12452126.040000001</v>
      </c>
      <c r="P25" s="17">
        <f ca="1">_xll.DBRW($C$9,$D$14,$D$15,$D$16,$C25,$D$17,$D$18,P$23)</f>
        <v>37061869.869999997</v>
      </c>
      <c r="Q25" s="17">
        <f ca="1">_xll.DBRW($C$9,$D$14,$D$15,$D$16,$C25,$D$17,$D$18,Q$23)</f>
        <v>12359233.390000001</v>
      </c>
      <c r="R25" s="17">
        <f ca="1">_xll.DBRW($C$9,$D$14,$D$15,$D$16,$C25,$D$17,$D$18,R$23)</f>
        <v>12380528.460000001</v>
      </c>
      <c r="S25" s="17">
        <f ca="1">_xll.DBRW($C$9,$D$14,$D$15,$D$16,$C25,$D$17,$D$18,S$23)</f>
        <v>12322108.02</v>
      </c>
    </row>
    <row r="26" spans="1:19" x14ac:dyDescent="0.3">
      <c r="A26" t="str">
        <f ca="1">IF(_xll.TM1RPTELISCONSOLIDATED($C$25,$C26),IF(_xll.TM1RPTELLEV($C$25,$C26)&lt;=3,_xll.TM1RPTELLEV($C$25,$C26),"D"),"N")</f>
        <v>N</v>
      </c>
      <c r="B26" s="4">
        <f ca="1">_xll.DBRW($D$9,$D$15,$D$16,$C26,$D$17,$D$20,$D$19)</f>
        <v>44336200.650282577</v>
      </c>
      <c r="C26" s="5" t="s">
        <v>17</v>
      </c>
      <c r="D26" s="17">
        <f ca="1">_xll.DBRW($C$9,$D$14,$D$15,$D$16,$C26,$D$17,$D$18,D$23)</f>
        <v>14901845.190000001</v>
      </c>
      <c r="E26" s="17">
        <f ca="1">_xll.DBRW($C$9,$D$14,$D$15,$D$16,$C26,$D$17,$D$18,E$23)</f>
        <v>4715021.4700000007</v>
      </c>
      <c r="F26" s="17">
        <f ca="1">_xll.DBRW($C$9,$D$14,$D$15,$D$16,$C26,$D$17,$D$18,F$23)</f>
        <v>5198069</v>
      </c>
      <c r="G26" s="17">
        <f ca="1">_xll.DBRW($C$9,$D$14,$D$15,$D$16,$C26,$D$17,$D$18,G$23)</f>
        <v>4988754.72</v>
      </c>
      <c r="H26" s="17">
        <f ca="1">_xll.DBRW($C$9,$D$14,$D$15,$D$16,$C26,$D$17,$D$18,H$23)</f>
        <v>15139834.09</v>
      </c>
      <c r="I26" s="17">
        <f ca="1">_xll.DBRW($C$9,$D$14,$D$15,$D$16,$C26,$D$17,$D$18,I$23)</f>
        <v>5128152.26</v>
      </c>
      <c r="J26" s="17">
        <f ca="1">_xll.DBRW($C$9,$D$14,$D$15,$D$16,$C26,$D$17,$D$18,J$23)</f>
        <v>4957604.5900000008</v>
      </c>
      <c r="K26" s="17">
        <f ca="1">_xll.DBRW($C$9,$D$14,$D$15,$D$16,$C26,$D$17,$D$18,K$23)</f>
        <v>5054077.24</v>
      </c>
      <c r="L26" s="17">
        <f ca="1">_xll.DBRW($C$9,$D$14,$D$15,$D$16,$C26,$D$17,$D$18,L$23)</f>
        <v>15347825.84</v>
      </c>
      <c r="M26" s="17">
        <f ca="1">_xll.DBRW($C$9,$D$14,$D$15,$D$16,$C26,$D$17,$D$18,M$23)</f>
        <v>5196090.97</v>
      </c>
      <c r="N26" s="17">
        <f ca="1">_xll.DBRW($C$9,$D$14,$D$15,$D$16,$C26,$D$17,$D$18,N$23)</f>
        <v>5013347.9300000006</v>
      </c>
      <c r="O26" s="17">
        <f ca="1">_xll.DBRW($C$9,$D$14,$D$15,$D$16,$C26,$D$17,$D$18,O$23)</f>
        <v>5138386.9400000013</v>
      </c>
      <c r="P26" s="17">
        <f ca="1">_xll.DBRW($C$9,$D$14,$D$15,$D$16,$C26,$D$17,$D$18,P$23)</f>
        <v>14989213.520000001</v>
      </c>
      <c r="Q26" s="17">
        <f ca="1">_xll.DBRW($C$9,$D$14,$D$15,$D$16,$C26,$D$17,$D$18,Q$23)</f>
        <v>5026825.1800000006</v>
      </c>
      <c r="R26" s="17">
        <f ca="1">_xll.DBRW($C$9,$D$14,$D$15,$D$16,$C26,$D$17,$D$18,R$23)</f>
        <v>4972463.1300000008</v>
      </c>
      <c r="S26" s="17">
        <f ca="1">_xll.DBRW($C$9,$D$14,$D$15,$D$16,$C26,$D$17,$D$18,S$23)</f>
        <v>4989925.21</v>
      </c>
    </row>
    <row r="27" spans="1:19" ht="15.6" x14ac:dyDescent="0.4">
      <c r="A27">
        <f ca="1">IF(_xll.TM1RPTELISCONSOLIDATED($C$25,$C27),IF(_xll.TM1RPTELLEV($C$25,$C27)&lt;=3,_xll.TM1RPTELLEV($C$25,$C27),"D"),"N")</f>
        <v>1</v>
      </c>
      <c r="B27" s="10">
        <f ca="1">_xll.DBRW($D$9,$D$15,$D$16,$C27,$D$17,$D$20,$D$19)</f>
        <v>158308027.24906102</v>
      </c>
      <c r="C27" s="18" t="s">
        <v>18</v>
      </c>
      <c r="D27" s="12">
        <f ca="1">_xll.DBRW($C$9,$D$14,$D$15,$D$16,$C27,$D$17,$D$18,D$23)</f>
        <v>50625398.720000006</v>
      </c>
      <c r="E27" s="12">
        <f ca="1">_xll.DBRW($C$9,$D$14,$D$15,$D$16,$C27,$D$17,$D$18,E$23)</f>
        <v>15971657.58</v>
      </c>
      <c r="F27" s="12">
        <f ca="1">_xll.DBRW($C$9,$D$14,$D$15,$D$16,$C27,$D$17,$D$18,F$23)</f>
        <v>17401780.870000001</v>
      </c>
      <c r="G27" s="12">
        <f ca="1">_xll.DBRW($C$9,$D$14,$D$15,$D$16,$C27,$D$17,$D$18,G$23)</f>
        <v>17251960.270000003</v>
      </c>
      <c r="H27" s="12">
        <f ca="1">_xll.DBRW($C$9,$D$14,$D$15,$D$16,$C27,$D$17,$D$18,H$23)</f>
        <v>51966012.140000008</v>
      </c>
      <c r="I27" s="12">
        <f ca="1">_xll.DBRW($C$9,$D$14,$D$15,$D$16,$C27,$D$17,$D$18,I$23)</f>
        <v>17452735.560000002</v>
      </c>
      <c r="J27" s="12">
        <f ca="1">_xll.DBRW($C$9,$D$14,$D$15,$D$16,$C27,$D$17,$D$18,J$23)</f>
        <v>17199272.100000001</v>
      </c>
      <c r="K27" s="12">
        <f ca="1">_xll.DBRW($C$9,$D$14,$D$15,$D$16,$C27,$D$17,$D$18,K$23)</f>
        <v>17314004.48</v>
      </c>
      <c r="L27" s="12">
        <f ca="1">_xll.DBRW($C$9,$D$14,$D$15,$D$16,$C27,$D$17,$D$18,L$23)</f>
        <v>52675024.940000005</v>
      </c>
      <c r="M27" s="12">
        <f ca="1">_xll.DBRW($C$9,$D$14,$D$15,$D$16,$C27,$D$17,$D$18,M$23)</f>
        <v>17610427.699999999</v>
      </c>
      <c r="N27" s="12">
        <f ca="1">_xll.DBRW($C$9,$D$14,$D$15,$D$16,$C27,$D$17,$D$18,N$23)</f>
        <v>17474084.259999998</v>
      </c>
      <c r="O27" s="12">
        <f ca="1">_xll.DBRW($C$9,$D$14,$D$15,$D$16,$C27,$D$17,$D$18,O$23)</f>
        <v>17590512.98</v>
      </c>
      <c r="P27" s="12">
        <f ca="1">_xll.DBRW($C$9,$D$14,$D$15,$D$16,$C27,$D$17,$D$18,P$23)</f>
        <v>52051083.390000001</v>
      </c>
      <c r="Q27" s="12">
        <f ca="1">_xll.DBRW($C$9,$D$14,$D$15,$D$16,$C27,$D$17,$D$18,Q$23)</f>
        <v>17386058.569999997</v>
      </c>
      <c r="R27" s="12">
        <f ca="1">_xll.DBRW($C$9,$D$14,$D$15,$D$16,$C27,$D$17,$D$18,R$23)</f>
        <v>17352991.59</v>
      </c>
      <c r="S27" s="12">
        <f ca="1">_xll.DBRW($C$9,$D$14,$D$15,$D$16,$C27,$D$17,$D$18,S$23)</f>
        <v>17312033.23</v>
      </c>
    </row>
    <row r="28" spans="1:19" x14ac:dyDescent="0.3">
      <c r="A28" t="str">
        <f ca="1">IF(_xll.TM1RPTELISCONSOLIDATED($C$25,$C28),IF(_xll.TM1RPTELLEV($C$25,$C28)&lt;=3,_xll.TM1RPTELLEV($C$25,$C28),"D"),"N")</f>
        <v>N</v>
      </c>
      <c r="B28" s="4">
        <f ca="1">_xll.DBRW($D$9,$D$15,$D$16,$C28,$D$17,$D$20,$D$19)</f>
        <v>21054812.71254975</v>
      </c>
      <c r="C28" s="5" t="s">
        <v>19</v>
      </c>
      <c r="D28" s="17">
        <f ca="1">_xll.DBRW($C$9,$D$14,$D$15,$D$16,$C28,$D$17,$D$18,D$23)</f>
        <v>8483446.125</v>
      </c>
      <c r="E28" s="17">
        <f ca="1">_xll.DBRW($C$9,$D$14,$D$15,$D$16,$C28,$D$17,$D$18,E$23)</f>
        <v>2926897.875</v>
      </c>
      <c r="F28" s="17">
        <f ca="1">_xll.DBRW($C$9,$D$14,$D$15,$D$16,$C28,$D$17,$D$18,F$23)</f>
        <v>2731005.75</v>
      </c>
      <c r="G28" s="17">
        <f ca="1">_xll.DBRW($C$9,$D$14,$D$15,$D$16,$C28,$D$17,$D$18,G$23)</f>
        <v>2825542.5</v>
      </c>
      <c r="H28" s="17">
        <f ca="1">_xll.DBRW($C$9,$D$14,$D$15,$D$16,$C28,$D$17,$D$18,H$23)</f>
        <v>8919378.375</v>
      </c>
      <c r="I28" s="17">
        <f ca="1">_xll.DBRW($C$9,$D$14,$D$15,$D$16,$C28,$D$17,$D$18,I$23)</f>
        <v>2862549.375</v>
      </c>
      <c r="J28" s="17">
        <f ca="1">_xll.DBRW($C$9,$D$14,$D$15,$D$16,$C28,$D$17,$D$18,J$23)</f>
        <v>3054279.75</v>
      </c>
      <c r="K28" s="17">
        <f ca="1">_xll.DBRW($C$9,$D$14,$D$15,$D$16,$C28,$D$17,$D$18,K$23)</f>
        <v>3002549.25</v>
      </c>
      <c r="L28" s="17">
        <f ca="1">_xll.DBRW($C$9,$D$14,$D$15,$D$16,$C28,$D$17,$D$18,L$23)</f>
        <v>8653087.5</v>
      </c>
      <c r="M28" s="17">
        <f ca="1">_xll.DBRW($C$9,$D$14,$D$15,$D$16,$C28,$D$17,$D$18,M$23)</f>
        <v>2892466.5</v>
      </c>
      <c r="N28" s="17">
        <f ca="1">_xll.DBRW($C$9,$D$14,$D$15,$D$16,$C28,$D$17,$D$18,N$23)</f>
        <v>2782696.875</v>
      </c>
      <c r="O28" s="17">
        <f ca="1">_xll.DBRW($C$9,$D$14,$D$15,$D$16,$C28,$D$17,$D$18,O$23)</f>
        <v>2977924.125</v>
      </c>
      <c r="P28" s="17">
        <f ca="1">_xll.DBRW($C$9,$D$14,$D$15,$D$16,$C28,$D$17,$D$18,P$23)</f>
        <v>9020534.25</v>
      </c>
      <c r="Q28" s="17">
        <f ca="1">_xll.DBRW($C$9,$D$14,$D$15,$D$16,$C28,$D$17,$D$18,Q$23)</f>
        <v>2990904.375</v>
      </c>
      <c r="R28" s="17">
        <f ca="1">_xll.DBRW($C$9,$D$14,$D$15,$D$16,$C28,$D$17,$D$18,R$23)</f>
        <v>2846770.5</v>
      </c>
      <c r="S28" s="17">
        <f ca="1">_xll.DBRW($C$9,$D$14,$D$15,$D$16,$C28,$D$17,$D$18,S$23)</f>
        <v>3182859.375</v>
      </c>
    </row>
    <row r="29" spans="1:19" x14ac:dyDescent="0.3">
      <c r="A29" t="str">
        <f ca="1">IF(_xll.TM1RPTELISCONSOLIDATED($C$25,$C29),IF(_xll.TM1RPTELLEV($C$25,$C29)&lt;=3,_xll.TM1RPTELLEV($C$25,$C29),"D"),"N")</f>
        <v>N</v>
      </c>
      <c r="B29" s="4">
        <f ca="1">_xll.DBRW($D$9,$D$15,$D$16,$C29,$D$17,$D$20,$D$19)</f>
        <v>17988669.41295407</v>
      </c>
      <c r="C29" s="5" t="s">
        <v>20</v>
      </c>
      <c r="D29" s="17">
        <f ca="1">_xll.DBRW($C$9,$D$14,$D$15,$D$16,$C29,$D$17,$D$18,D$23)</f>
        <v>7371652.125</v>
      </c>
      <c r="E29" s="17">
        <f ca="1">_xll.DBRW($C$9,$D$14,$D$15,$D$16,$C29,$D$17,$D$18,E$23)</f>
        <v>2296036.875</v>
      </c>
      <c r="F29" s="17">
        <f ca="1">_xll.DBRW($C$9,$D$14,$D$15,$D$16,$C29,$D$17,$D$18,F$23)</f>
        <v>2588205</v>
      </c>
      <c r="G29" s="17">
        <f ca="1">_xll.DBRW($C$9,$D$14,$D$15,$D$16,$C29,$D$17,$D$18,G$23)</f>
        <v>2487410.25</v>
      </c>
      <c r="H29" s="17">
        <f ca="1">_xll.DBRW($C$9,$D$14,$D$15,$D$16,$C29,$D$17,$D$18,H$23)</f>
        <v>7825917</v>
      </c>
      <c r="I29" s="17">
        <f ca="1">_xll.DBRW($C$9,$D$14,$D$15,$D$16,$C29,$D$17,$D$18,I$23)</f>
        <v>2433909.375</v>
      </c>
      <c r="J29" s="17">
        <f ca="1">_xll.DBRW($C$9,$D$14,$D$15,$D$16,$C29,$D$17,$D$18,J$23)</f>
        <v>2849263.875</v>
      </c>
      <c r="K29" s="17">
        <f ca="1">_xll.DBRW($C$9,$D$14,$D$15,$D$16,$C29,$D$17,$D$18,K$23)</f>
        <v>2542743.75</v>
      </c>
      <c r="L29" s="17">
        <f ca="1">_xll.DBRW($C$9,$D$14,$D$15,$D$16,$C29,$D$17,$D$18,L$23)</f>
        <v>7864625.625</v>
      </c>
      <c r="M29" s="17">
        <f ca="1">_xll.DBRW($C$9,$D$14,$D$15,$D$16,$C29,$D$17,$D$18,M$23)</f>
        <v>2530690.125</v>
      </c>
      <c r="N29" s="17">
        <f ca="1">_xll.DBRW($C$9,$D$14,$D$15,$D$16,$C29,$D$17,$D$18,N$23)</f>
        <v>2722025.625</v>
      </c>
      <c r="O29" s="17">
        <f ca="1">_xll.DBRW($C$9,$D$14,$D$15,$D$16,$C29,$D$17,$D$18,O$23)</f>
        <v>2611909.875</v>
      </c>
      <c r="P29" s="17">
        <f ca="1">_xll.DBRW($C$9,$D$14,$D$15,$D$16,$C29,$D$17,$D$18,P$23)</f>
        <v>7494002.625</v>
      </c>
      <c r="Q29" s="17">
        <f ca="1">_xll.DBRW($C$9,$D$14,$D$15,$D$16,$C29,$D$17,$D$18,Q$23)</f>
        <v>2662055.625</v>
      </c>
      <c r="R29" s="17">
        <f ca="1">_xll.DBRW($C$9,$D$14,$D$15,$D$16,$C29,$D$17,$D$18,R$23)</f>
        <v>2277001.875</v>
      </c>
      <c r="S29" s="17">
        <f ca="1">_xll.DBRW($C$9,$D$14,$D$15,$D$16,$C29,$D$17,$D$18,S$23)</f>
        <v>2554945.125</v>
      </c>
    </row>
    <row r="30" spans="1:19" ht="15.6" x14ac:dyDescent="0.4">
      <c r="A30">
        <f ca="1">IF(_xll.TM1RPTELISCONSOLIDATED($C$25,$C30),IF(_xll.TM1RPTELLEV($C$25,$C30)&lt;=3,_xll.TM1RPTELLEV($C$25,$C30),"D"),"N")</f>
        <v>1</v>
      </c>
      <c r="B30" s="10">
        <f ca="1">_xll.DBRW($D$9,$D$15,$D$16,$C30,$D$17,$D$20,$D$19)</f>
        <v>39043482.125503823</v>
      </c>
      <c r="C30" s="18" t="s">
        <v>21</v>
      </c>
      <c r="D30" s="12">
        <f ca="1">_xll.DBRW($C$9,$D$14,$D$15,$D$16,$C30,$D$17,$D$18,D$23)</f>
        <v>15855098.25</v>
      </c>
      <c r="E30" s="12">
        <f ca="1">_xll.DBRW($C$9,$D$14,$D$15,$D$16,$C30,$D$17,$D$18,E$23)</f>
        <v>5222934.75</v>
      </c>
      <c r="F30" s="12">
        <f ca="1">_xll.DBRW($C$9,$D$14,$D$15,$D$16,$C30,$D$17,$D$18,F$23)</f>
        <v>5319210.75</v>
      </c>
      <c r="G30" s="12">
        <f ca="1">_xll.DBRW($C$9,$D$14,$D$15,$D$16,$C30,$D$17,$D$18,G$23)</f>
        <v>5312952.75</v>
      </c>
      <c r="H30" s="12">
        <f ca="1">_xll.DBRW($C$9,$D$14,$D$15,$D$16,$C30,$D$17,$D$18,H$23)</f>
        <v>16745295.375</v>
      </c>
      <c r="I30" s="12">
        <f ca="1">_xll.DBRW($C$9,$D$14,$D$15,$D$16,$C30,$D$17,$D$18,I$23)</f>
        <v>5296458.75</v>
      </c>
      <c r="J30" s="12">
        <f ca="1">_xll.DBRW($C$9,$D$14,$D$15,$D$16,$C30,$D$17,$D$18,J$23)</f>
        <v>5903543.625</v>
      </c>
      <c r="K30" s="12">
        <f ca="1">_xll.DBRW($C$9,$D$14,$D$15,$D$16,$C30,$D$17,$D$18,K$23)</f>
        <v>5545293</v>
      </c>
      <c r="L30" s="12">
        <f ca="1">_xll.DBRW($C$9,$D$14,$D$15,$D$16,$C30,$D$17,$D$18,L$23)</f>
        <v>16517713.125</v>
      </c>
      <c r="M30" s="12">
        <f ca="1">_xll.DBRW($C$9,$D$14,$D$15,$D$16,$C30,$D$17,$D$18,M$23)</f>
        <v>5423156.625</v>
      </c>
      <c r="N30" s="12">
        <f ca="1">_xll.DBRW($C$9,$D$14,$D$15,$D$16,$C30,$D$17,$D$18,N$23)</f>
        <v>5504722.5</v>
      </c>
      <c r="O30" s="12">
        <f ca="1">_xll.DBRW($C$9,$D$14,$D$15,$D$16,$C30,$D$17,$D$18,O$23)</f>
        <v>5589834</v>
      </c>
      <c r="P30" s="12">
        <f ca="1">_xll.DBRW($C$9,$D$14,$D$15,$D$16,$C30,$D$17,$D$18,P$23)</f>
        <v>16514536.875</v>
      </c>
      <c r="Q30" s="12">
        <f ca="1">_xll.DBRW($C$9,$D$14,$D$15,$D$16,$C30,$D$17,$D$18,Q$23)</f>
        <v>5652960</v>
      </c>
      <c r="R30" s="12">
        <f ca="1">_xll.DBRW($C$9,$D$14,$D$15,$D$16,$C30,$D$17,$D$18,R$23)</f>
        <v>5123772.375</v>
      </c>
      <c r="S30" s="12">
        <f ca="1">_xll.DBRW($C$9,$D$14,$D$15,$D$16,$C30,$D$17,$D$18,S$23)</f>
        <v>5737804.5</v>
      </c>
    </row>
    <row r="31" spans="1:19" x14ac:dyDescent="0.3">
      <c r="A31" t="str">
        <f ca="1">IF(_xll.TM1RPTELISCONSOLIDATED($C$25,$C31),IF(_xll.TM1RPTELLEV($C$25,$C31)&lt;=3,_xll.TM1RPTELLEV($C$25,$C31),"D"),"N")</f>
        <v>N</v>
      </c>
      <c r="B31" s="4">
        <f ca="1">_xll.DBRW($D$9,$D$15,$D$16,$C31,$D$17,$D$20,$D$19)</f>
        <v>731783.88833174075</v>
      </c>
      <c r="C31" s="6" t="s">
        <v>22</v>
      </c>
      <c r="D31" s="17">
        <f ca="1">_xll.DBRW($C$9,$D$14,$D$15,$D$16,$C31,$D$17,$D$18,D$23)</f>
        <v>246225.69104525002</v>
      </c>
      <c r="E31" s="17">
        <f ca="1">_xll.DBRW($C$9,$D$14,$D$15,$D$16,$C31,$D$17,$D$18,E$23)</f>
        <v>81045.080953249999</v>
      </c>
      <c r="F31" s="17">
        <f ca="1">_xll.DBRW($C$9,$D$14,$D$15,$D$16,$C31,$D$17,$D$18,F$23)</f>
        <v>84514.699362250001</v>
      </c>
      <c r="G31" s="17">
        <f ca="1">_xll.DBRW($C$9,$D$14,$D$15,$D$16,$C31,$D$17,$D$18,G$23)</f>
        <v>80665.910729750001</v>
      </c>
      <c r="H31" s="17">
        <f ca="1">_xll.DBRW($C$9,$D$14,$D$15,$D$16,$C31,$D$17,$D$18,H$23)</f>
        <v>239110.19503475001</v>
      </c>
      <c r="I31" s="17">
        <f ca="1">_xll.DBRW($C$9,$D$14,$D$15,$D$16,$C31,$D$17,$D$18,I$23)</f>
        <v>75516.569513750001</v>
      </c>
      <c r="J31" s="17">
        <f ca="1">_xll.DBRW($C$9,$D$14,$D$15,$D$16,$C31,$D$17,$D$18,J$23)</f>
        <v>87065.93541125</v>
      </c>
      <c r="K31" s="17">
        <f ca="1">_xll.DBRW($C$9,$D$14,$D$15,$D$16,$C31,$D$17,$D$18,K$23)</f>
        <v>76527.690109750009</v>
      </c>
      <c r="L31" s="17">
        <f ca="1">_xll.DBRW($C$9,$D$14,$D$15,$D$16,$C31,$D$17,$D$18,L$23)</f>
        <v>222439.92248024998</v>
      </c>
      <c r="M31" s="17">
        <f ca="1">_xll.DBRW($C$9,$D$14,$D$15,$D$16,$C31,$D$17,$D$18,M$23)</f>
        <v>73340.89504850001</v>
      </c>
      <c r="N31" s="17">
        <f ca="1">_xll.DBRW($C$9,$D$14,$D$15,$D$16,$C31,$D$17,$D$18,N$23)</f>
        <v>74431.536601</v>
      </c>
      <c r="O31" s="17">
        <f ca="1">_xll.DBRW($C$9,$D$14,$D$15,$D$16,$C31,$D$17,$D$18,O$23)</f>
        <v>74667.490830750001</v>
      </c>
      <c r="P31" s="17">
        <f ca="1">_xll.DBRW($C$9,$D$14,$D$15,$D$16,$C31,$D$17,$D$18,P$23)</f>
        <v>230259.28117999999</v>
      </c>
      <c r="Q31" s="17">
        <f ca="1">_xll.DBRW($C$9,$D$14,$D$15,$D$16,$C31,$D$17,$D$18,Q$23)</f>
        <v>77948.024128000005</v>
      </c>
      <c r="R31" s="17">
        <f ca="1">_xll.DBRW($C$9,$D$14,$D$15,$D$16,$C31,$D$17,$D$18,R$23)</f>
        <v>76821.730737000005</v>
      </c>
      <c r="S31" s="17">
        <f ca="1">_xll.DBRW($C$9,$D$14,$D$15,$D$16,$C31,$D$17,$D$18,S$23)</f>
        <v>75489.526314999996</v>
      </c>
    </row>
    <row r="32" spans="1:19" x14ac:dyDescent="0.3">
      <c r="A32" t="str">
        <f ca="1">IF(_xll.TM1RPTELISCONSOLIDATED($C$25,$C32),IF(_xll.TM1RPTELLEV($C$25,$C32)&lt;=3,_xll.TM1RPTELLEV($C$25,$C32),"D"),"N")</f>
        <v>N</v>
      </c>
      <c r="B32" s="4">
        <f ca="1">_xll.DBRW($D$9,$D$15,$D$16,$C32,$D$17,$D$20,$D$19)</f>
        <v>665076.56262904033</v>
      </c>
      <c r="C32" s="6" t="s">
        <v>23</v>
      </c>
      <c r="D32" s="17">
        <f ca="1">_xll.DBRW($C$9,$D$14,$D$15,$D$16,$C32,$D$17,$D$18,D$23)</f>
        <v>206562.31</v>
      </c>
      <c r="E32" s="17">
        <f ca="1">_xll.DBRW($C$9,$D$14,$D$15,$D$16,$C32,$D$17,$D$18,E$23)</f>
        <v>75826.33</v>
      </c>
      <c r="F32" s="17">
        <f ca="1">_xll.DBRW($C$9,$D$14,$D$15,$D$16,$C32,$D$17,$D$18,F$23)</f>
        <v>63708.430000000008</v>
      </c>
      <c r="G32" s="17">
        <f ca="1">_xll.DBRW($C$9,$D$14,$D$15,$D$16,$C32,$D$17,$D$18,G$23)</f>
        <v>67027.550000000017</v>
      </c>
      <c r="H32" s="17">
        <f ca="1">_xll.DBRW($C$9,$D$14,$D$15,$D$16,$C32,$D$17,$D$18,H$23)</f>
        <v>215017.12</v>
      </c>
      <c r="I32" s="17">
        <f ca="1">_xll.DBRW($C$9,$D$14,$D$15,$D$16,$C32,$D$17,$D$18,I$23)</f>
        <v>73794.670000000013</v>
      </c>
      <c r="J32" s="17">
        <f ca="1">_xll.DBRW($C$9,$D$14,$D$15,$D$16,$C32,$D$17,$D$18,J$23)</f>
        <v>70248.860000000015</v>
      </c>
      <c r="K32" s="17">
        <f ca="1">_xll.DBRW($C$9,$D$14,$D$15,$D$16,$C32,$D$17,$D$18,K$23)</f>
        <v>70973.590000000011</v>
      </c>
      <c r="L32" s="17">
        <f ca="1">_xll.DBRW($C$9,$D$14,$D$15,$D$16,$C32,$D$17,$D$18,L$23)</f>
        <v>200305.03000000003</v>
      </c>
      <c r="M32" s="17">
        <f ca="1">_xll.DBRW($C$9,$D$14,$D$15,$D$16,$C32,$D$17,$D$18,M$23)</f>
        <v>66753.11</v>
      </c>
      <c r="N32" s="17">
        <f ca="1">_xll.DBRW($C$9,$D$14,$D$15,$D$16,$C32,$D$17,$D$18,N$23)</f>
        <v>70747.98000000001</v>
      </c>
      <c r="O32" s="17">
        <f ca="1">_xll.DBRW($C$9,$D$14,$D$15,$D$16,$C32,$D$17,$D$18,O$23)</f>
        <v>62803.939999999995</v>
      </c>
      <c r="P32" s="17">
        <f ca="1">_xll.DBRW($C$9,$D$14,$D$15,$D$16,$C32,$D$17,$D$18,P$23)</f>
        <v>214128.12000000002</v>
      </c>
      <c r="Q32" s="17">
        <f ca="1">_xll.DBRW($C$9,$D$14,$D$15,$D$16,$C32,$D$17,$D$18,Q$23)</f>
        <v>73044.900000000009</v>
      </c>
      <c r="R32" s="17">
        <f ca="1">_xll.DBRW($C$9,$D$14,$D$15,$D$16,$C32,$D$17,$D$18,R$23)</f>
        <v>72384.59</v>
      </c>
      <c r="S32" s="17">
        <f ca="1">_xll.DBRW($C$9,$D$14,$D$15,$D$16,$C32,$D$17,$D$18,S$23)</f>
        <v>68698.63</v>
      </c>
    </row>
    <row r="33" spans="1:19" x14ac:dyDescent="0.3">
      <c r="A33" t="str">
        <f ca="1">IF(_xll.TM1RPTELISCONSOLIDATED($C$25,$C33),IF(_xll.TM1RPTELLEV($C$25,$C33)&lt;=3,_xll.TM1RPTELLEV($C$25,$C33),"D"),"N")</f>
        <v>N</v>
      </c>
      <c r="B33" s="4">
        <f ca="1">_xll.DBRW($D$9,$D$15,$D$16,$C33,$D$17,$D$20,$D$19)</f>
        <v>664587.08571727877</v>
      </c>
      <c r="C33" s="6" t="s">
        <v>24</v>
      </c>
      <c r="D33" s="17">
        <f ca="1">_xll.DBRW($C$9,$D$14,$D$15,$D$16,$C33,$D$17,$D$18,D$23)</f>
        <v>209532</v>
      </c>
      <c r="E33" s="17">
        <f ca="1">_xll.DBRW($C$9,$D$14,$D$15,$D$16,$C33,$D$17,$D$18,E$23)</f>
        <v>72593.59</v>
      </c>
      <c r="F33" s="17">
        <f ca="1">_xll.DBRW($C$9,$D$14,$D$15,$D$16,$C33,$D$17,$D$18,F$23)</f>
        <v>70459.91</v>
      </c>
      <c r="G33" s="17">
        <f ca="1">_xll.DBRW($C$9,$D$14,$D$15,$D$16,$C33,$D$17,$D$18,G$23)</f>
        <v>66478.5</v>
      </c>
      <c r="H33" s="17">
        <f ca="1">_xll.DBRW($C$9,$D$14,$D$15,$D$16,$C33,$D$17,$D$18,H$23)</f>
        <v>196277.84</v>
      </c>
      <c r="I33" s="17">
        <f ca="1">_xll.DBRW($C$9,$D$14,$D$15,$D$16,$C33,$D$17,$D$18,I$23)</f>
        <v>60802.299999999996</v>
      </c>
      <c r="J33" s="17">
        <f ca="1">_xll.DBRW($C$9,$D$14,$D$15,$D$16,$C33,$D$17,$D$18,J$23)</f>
        <v>64121.400000000009</v>
      </c>
      <c r="K33" s="17">
        <f ca="1">_xll.DBRW($C$9,$D$14,$D$15,$D$16,$C33,$D$17,$D$18,K$23)</f>
        <v>71354.14</v>
      </c>
      <c r="L33" s="17">
        <f ca="1">_xll.DBRW($C$9,$D$14,$D$15,$D$16,$C33,$D$17,$D$18,L$23)</f>
        <v>215977.63</v>
      </c>
      <c r="M33" s="17">
        <f ca="1">_xll.DBRW($C$9,$D$14,$D$15,$D$16,$C33,$D$17,$D$18,M$23)</f>
        <v>71254.340000000011</v>
      </c>
      <c r="N33" s="17">
        <f ca="1">_xll.DBRW($C$9,$D$14,$D$15,$D$16,$C33,$D$17,$D$18,N$23)</f>
        <v>71730.53</v>
      </c>
      <c r="O33" s="17">
        <f ca="1">_xll.DBRW($C$9,$D$14,$D$15,$D$16,$C33,$D$17,$D$18,O$23)</f>
        <v>72992.759999999995</v>
      </c>
      <c r="P33" s="17">
        <f ca="1">_xll.DBRW($C$9,$D$14,$D$15,$D$16,$C33,$D$17,$D$18,P$23)</f>
        <v>210827.46</v>
      </c>
      <c r="Q33" s="17">
        <f ca="1">_xll.DBRW($C$9,$D$14,$D$15,$D$16,$C33,$D$17,$D$18,Q$23)</f>
        <v>72425.06</v>
      </c>
      <c r="R33" s="17">
        <f ca="1">_xll.DBRW($C$9,$D$14,$D$15,$D$16,$C33,$D$17,$D$18,R$23)</f>
        <v>67686.789999999994</v>
      </c>
      <c r="S33" s="17">
        <f ca="1">_xll.DBRW($C$9,$D$14,$D$15,$D$16,$C33,$D$17,$D$18,S$23)</f>
        <v>70715.61</v>
      </c>
    </row>
    <row r="34" spans="1:19" x14ac:dyDescent="0.3">
      <c r="A34" t="str">
        <f ca="1">IF(_xll.TM1RPTELISCONSOLIDATED($C$25,$C34),IF(_xll.TM1RPTELLEV($C$25,$C34)&lt;=3,_xll.TM1RPTELLEV($C$25,$C34),"D"),"N")</f>
        <v>N</v>
      </c>
      <c r="B34" s="4">
        <f ca="1">_xll.DBRW($D$9,$D$15,$D$16,$C34,$D$17,$D$20,$D$19)</f>
        <v>637852.66114714555</v>
      </c>
      <c r="C34" s="6" t="s">
        <v>25</v>
      </c>
      <c r="D34" s="17">
        <f ca="1">_xll.DBRW($C$9,$D$14,$D$15,$D$16,$C34,$D$17,$D$18,D$23)</f>
        <v>197476.68000000002</v>
      </c>
      <c r="E34" s="17">
        <f ca="1">_xll.DBRW($C$9,$D$14,$D$15,$D$16,$C34,$D$17,$D$18,E$23)</f>
        <v>59501.490000000005</v>
      </c>
      <c r="F34" s="17">
        <f ca="1">_xll.DBRW($C$9,$D$14,$D$15,$D$16,$C34,$D$17,$D$18,F$23)</f>
        <v>73886.13</v>
      </c>
      <c r="G34" s="17">
        <f ca="1">_xll.DBRW($C$9,$D$14,$D$15,$D$16,$C34,$D$17,$D$18,G$23)</f>
        <v>64089.06</v>
      </c>
      <c r="H34" s="17">
        <f ca="1">_xll.DBRW($C$9,$D$14,$D$15,$D$16,$C34,$D$17,$D$18,H$23)</f>
        <v>189219.46000000002</v>
      </c>
      <c r="I34" s="17">
        <f ca="1">_xll.DBRW($C$9,$D$14,$D$15,$D$16,$C34,$D$17,$D$18,I$23)</f>
        <v>59008.479999999996</v>
      </c>
      <c r="J34" s="17">
        <f ca="1">_xll.DBRW($C$9,$D$14,$D$15,$D$16,$C34,$D$17,$D$18,J$23)</f>
        <v>63872.790000000008</v>
      </c>
      <c r="K34" s="17">
        <f ca="1">_xll.DBRW($C$9,$D$14,$D$15,$D$16,$C34,$D$17,$D$18,K$23)</f>
        <v>66338.19</v>
      </c>
      <c r="L34" s="17">
        <f ca="1">_xll.DBRW($C$9,$D$14,$D$15,$D$16,$C34,$D$17,$D$18,L$23)</f>
        <v>208748.10000000003</v>
      </c>
      <c r="M34" s="17">
        <f ca="1">_xll.DBRW($C$9,$D$14,$D$15,$D$16,$C34,$D$17,$D$18,M$23)</f>
        <v>68260.75</v>
      </c>
      <c r="N34" s="17">
        <f ca="1">_xll.DBRW($C$9,$D$14,$D$15,$D$16,$C34,$D$17,$D$18,N$23)</f>
        <v>66922.509999999995</v>
      </c>
      <c r="O34" s="17">
        <f ca="1">_xll.DBRW($C$9,$D$14,$D$15,$D$16,$C34,$D$17,$D$18,O$23)</f>
        <v>73564.840000000011</v>
      </c>
      <c r="P34" s="17">
        <f ca="1">_xll.DBRW($C$9,$D$14,$D$15,$D$16,$C34,$D$17,$D$18,P$23)</f>
        <v>204876.06</v>
      </c>
      <c r="Q34" s="17">
        <f ca="1">_xll.DBRW($C$9,$D$14,$D$15,$D$16,$C34,$D$17,$D$18,Q$23)</f>
        <v>69389.010000000009</v>
      </c>
      <c r="R34" s="17">
        <f ca="1">_xll.DBRW($C$9,$D$14,$D$15,$D$16,$C34,$D$17,$D$18,R$23)</f>
        <v>65230.880000000012</v>
      </c>
      <c r="S34" s="17">
        <f ca="1">_xll.DBRW($C$9,$D$14,$D$15,$D$16,$C34,$D$17,$D$18,S$23)</f>
        <v>70256.17</v>
      </c>
    </row>
    <row r="35" spans="1:19" x14ac:dyDescent="0.3">
      <c r="A35" t="str">
        <f ca="1">IF(_xll.TM1RPTELISCONSOLIDATED($C$25,$C35),IF(_xll.TM1RPTELLEV($C$25,$C35)&lt;=3,_xll.TM1RPTELLEV($C$25,$C35),"D"),"N")</f>
        <v>N</v>
      </c>
      <c r="B35" s="4">
        <f ca="1">_xll.DBRW($D$9,$D$15,$D$16,$C35,$D$17,$D$20,$D$19)</f>
        <v>724173.9893990634</v>
      </c>
      <c r="C35" s="6" t="s">
        <v>26</v>
      </c>
      <c r="D35" s="17">
        <f ca="1">_xll.DBRW($C$9,$D$14,$D$15,$D$16,$C35,$D$17,$D$18,D$23)</f>
        <v>230324.8</v>
      </c>
      <c r="E35" s="17">
        <f ca="1">_xll.DBRW($C$9,$D$14,$D$15,$D$16,$C35,$D$17,$D$18,E$23)</f>
        <v>79022.41</v>
      </c>
      <c r="F35" s="17">
        <f ca="1">_xll.DBRW($C$9,$D$14,$D$15,$D$16,$C35,$D$17,$D$18,F$23)</f>
        <v>70735.110000000015</v>
      </c>
      <c r="G35" s="17">
        <f ca="1">_xll.DBRW($C$9,$D$14,$D$15,$D$16,$C35,$D$17,$D$18,G$23)</f>
        <v>80567.28</v>
      </c>
      <c r="H35" s="17">
        <f ca="1">_xll.DBRW($C$9,$D$14,$D$15,$D$16,$C35,$D$17,$D$18,H$23)</f>
        <v>228056.46000000002</v>
      </c>
      <c r="I35" s="17">
        <f ca="1">_xll.DBRW($C$9,$D$14,$D$15,$D$16,$C35,$D$17,$D$18,I$23)</f>
        <v>77842.150000000009</v>
      </c>
      <c r="J35" s="17">
        <f ca="1">_xll.DBRW($C$9,$D$14,$D$15,$D$16,$C35,$D$17,$D$18,J$23)</f>
        <v>72160.52</v>
      </c>
      <c r="K35" s="17">
        <f ca="1">_xll.DBRW($C$9,$D$14,$D$15,$D$16,$C35,$D$17,$D$18,K$23)</f>
        <v>78053.790000000008</v>
      </c>
      <c r="L35" s="17">
        <f ca="1">_xll.DBRW($C$9,$D$14,$D$15,$D$16,$C35,$D$17,$D$18,L$23)</f>
        <v>232661.61</v>
      </c>
      <c r="M35" s="17">
        <f ca="1">_xll.DBRW($C$9,$D$14,$D$15,$D$16,$C35,$D$17,$D$18,M$23)</f>
        <v>77736.89</v>
      </c>
      <c r="N35" s="17">
        <f ca="1">_xll.DBRW($C$9,$D$14,$D$15,$D$16,$C35,$D$17,$D$18,N$23)</f>
        <v>76405.960000000006</v>
      </c>
      <c r="O35" s="17">
        <f ca="1">_xll.DBRW($C$9,$D$14,$D$15,$D$16,$C35,$D$17,$D$18,O$23)</f>
        <v>78518.759999999995</v>
      </c>
      <c r="P35" s="17">
        <f ca="1">_xll.DBRW($C$9,$D$14,$D$15,$D$16,$C35,$D$17,$D$18,P$23)</f>
        <v>227766.63999999998</v>
      </c>
      <c r="Q35" s="17">
        <f ca="1">_xll.DBRW($C$9,$D$14,$D$15,$D$16,$C35,$D$17,$D$18,Q$23)</f>
        <v>77467.520000000004</v>
      </c>
      <c r="R35" s="17">
        <f ca="1">_xll.DBRW($C$9,$D$14,$D$15,$D$16,$C35,$D$17,$D$18,R$23)</f>
        <v>74880.350000000006</v>
      </c>
      <c r="S35" s="17">
        <f ca="1">_xll.DBRW($C$9,$D$14,$D$15,$D$16,$C35,$D$17,$D$18,S$23)</f>
        <v>75418.77</v>
      </c>
    </row>
    <row r="36" spans="1:19" x14ac:dyDescent="0.3">
      <c r="A36" t="str">
        <f ca="1">IF(_xll.TM1RPTELISCONSOLIDATED($C$25,$C36),IF(_xll.TM1RPTELLEV($C$25,$C36)&lt;=3,_xll.TM1RPTELLEV($C$25,$C36),"D"),"N")</f>
        <v>N</v>
      </c>
      <c r="B36" s="4">
        <f ca="1">_xll.DBRW($D$9,$D$15,$D$16,$C36,$D$17,$D$20,$D$19)</f>
        <v>726558.36689838907</v>
      </c>
      <c r="C36" s="6" t="s">
        <v>27</v>
      </c>
      <c r="D36" s="17">
        <f ca="1">_xll.DBRW($C$9,$D$14,$D$15,$D$16,$C36,$D$17,$D$18,D$23)</f>
        <v>233690.63911074999</v>
      </c>
      <c r="E36" s="17">
        <f ca="1">_xll.DBRW($C$9,$D$14,$D$15,$D$16,$C36,$D$17,$D$18,E$23)</f>
        <v>82928.714791249993</v>
      </c>
      <c r="F36" s="17">
        <f ca="1">_xll.DBRW($C$9,$D$14,$D$15,$D$16,$C36,$D$17,$D$18,F$23)</f>
        <v>70365.619658000011</v>
      </c>
      <c r="G36" s="17">
        <f ca="1">_xll.DBRW($C$9,$D$14,$D$15,$D$16,$C36,$D$17,$D$18,G$23)</f>
        <v>80396.304661500006</v>
      </c>
      <c r="H36" s="17">
        <f ca="1">_xll.DBRW($C$9,$D$14,$D$15,$D$16,$C36,$D$17,$D$18,H$23)</f>
        <v>214484.95642649999</v>
      </c>
      <c r="I36" s="17">
        <f ca="1">_xll.DBRW($C$9,$D$14,$D$15,$D$16,$C36,$D$17,$D$18,I$23)</f>
        <v>70605.182527500001</v>
      </c>
      <c r="J36" s="17">
        <f ca="1">_xll.DBRW($C$9,$D$14,$D$15,$D$16,$C36,$D$17,$D$18,J$23)</f>
        <v>65786.533777250006</v>
      </c>
      <c r="K36" s="17">
        <f ca="1">_xll.DBRW($C$9,$D$14,$D$15,$D$16,$C36,$D$17,$D$18,K$23)</f>
        <v>78093.240121750001</v>
      </c>
      <c r="L36" s="17">
        <f ca="1">_xll.DBRW($C$9,$D$14,$D$15,$D$16,$C36,$D$17,$D$18,L$23)</f>
        <v>242657.72576050003</v>
      </c>
      <c r="M36" s="17">
        <f ca="1">_xll.DBRW($C$9,$D$14,$D$15,$D$16,$C36,$D$17,$D$18,M$23)</f>
        <v>84905.086865250007</v>
      </c>
      <c r="N36" s="17">
        <f ca="1">_xll.DBRW($C$9,$D$14,$D$15,$D$16,$C36,$D$17,$D$18,N$23)</f>
        <v>78315.977072000009</v>
      </c>
      <c r="O36" s="17">
        <f ca="1">_xll.DBRW($C$9,$D$14,$D$15,$D$16,$C36,$D$17,$D$18,O$23)</f>
        <v>79436.661823250004</v>
      </c>
      <c r="P36" s="17">
        <f ca="1">_xll.DBRW($C$9,$D$14,$D$15,$D$16,$C36,$D$17,$D$18,P$23)</f>
        <v>237919.59796675004</v>
      </c>
      <c r="Q36" s="17">
        <f ca="1">_xll.DBRW($C$9,$D$14,$D$15,$D$16,$C36,$D$17,$D$18,Q$23)</f>
        <v>77805.808134250008</v>
      </c>
      <c r="R36" s="17">
        <f ca="1">_xll.DBRW($C$9,$D$14,$D$15,$D$16,$C36,$D$17,$D$18,R$23)</f>
        <v>78643.66953775</v>
      </c>
      <c r="S36" s="17">
        <f ca="1">_xll.DBRW($C$9,$D$14,$D$15,$D$16,$C36,$D$17,$D$18,S$23)</f>
        <v>81470.120294749999</v>
      </c>
    </row>
    <row r="37" spans="1:19" x14ac:dyDescent="0.3">
      <c r="A37" t="str">
        <f ca="1">IF(_xll.TM1RPTELISCONSOLIDATED($C$25,$C37),IF(_xll.TM1RPTELLEV($C$25,$C37)&lt;=3,_xll.TM1RPTELLEV($C$25,$C37),"D"),"N")</f>
        <v>N</v>
      </c>
      <c r="B37" s="4">
        <f ca="1">_xll.DBRW($D$9,$D$15,$D$16,$C37,$D$17,$D$20,$D$19)</f>
        <v>742865.80952653568</v>
      </c>
      <c r="C37" s="6" t="s">
        <v>28</v>
      </c>
      <c r="D37" s="17">
        <f ca="1">_xll.DBRW($C$9,$D$14,$D$15,$D$16,$C37,$D$17,$D$18,D$23)</f>
        <v>238238.68179275002</v>
      </c>
      <c r="E37" s="17">
        <f ca="1">_xll.DBRW($C$9,$D$14,$D$15,$D$16,$C37,$D$17,$D$18,E$23)</f>
        <v>79327.097668000002</v>
      </c>
      <c r="F37" s="17">
        <f ca="1">_xll.DBRW($C$9,$D$14,$D$15,$D$16,$C37,$D$17,$D$18,F$23)</f>
        <v>87530.235231000013</v>
      </c>
      <c r="G37" s="17">
        <f ca="1">_xll.DBRW($C$9,$D$14,$D$15,$D$16,$C37,$D$17,$D$18,G$23)</f>
        <v>71381.348893750008</v>
      </c>
      <c r="H37" s="17">
        <f ca="1">_xll.DBRW($C$9,$D$14,$D$15,$D$16,$C37,$D$17,$D$18,H$23)</f>
        <v>240844.39559949999</v>
      </c>
      <c r="I37" s="17">
        <f ca="1">_xll.DBRW($C$9,$D$14,$D$15,$D$16,$C37,$D$17,$D$18,I$23)</f>
        <v>79219.53351275</v>
      </c>
      <c r="J37" s="17">
        <f ca="1">_xll.DBRW($C$9,$D$14,$D$15,$D$16,$C37,$D$17,$D$18,J$23)</f>
        <v>86067.032094750015</v>
      </c>
      <c r="K37" s="17">
        <f ca="1">_xll.DBRW($C$9,$D$14,$D$15,$D$16,$C37,$D$17,$D$18,K$23)</f>
        <v>75557.829991999999</v>
      </c>
      <c r="L37" s="17">
        <f ca="1">_xll.DBRW($C$9,$D$14,$D$15,$D$16,$C37,$D$17,$D$18,L$23)</f>
        <v>243924.23514524999</v>
      </c>
      <c r="M37" s="17">
        <f ca="1">_xll.DBRW($C$9,$D$14,$D$15,$D$16,$C37,$D$17,$D$18,M$23)</f>
        <v>75057.878333750006</v>
      </c>
      <c r="N37" s="17">
        <f ca="1">_xll.DBRW($C$9,$D$14,$D$15,$D$16,$C37,$D$17,$D$18,N$23)</f>
        <v>84668.13263550002</v>
      </c>
      <c r="O37" s="17">
        <f ca="1">_xll.DBRW($C$9,$D$14,$D$15,$D$16,$C37,$D$17,$D$18,O$23)</f>
        <v>84198.224175999989</v>
      </c>
      <c r="P37" s="17">
        <f ca="1">_xll.DBRW($C$9,$D$14,$D$15,$D$16,$C37,$D$17,$D$18,P$23)</f>
        <v>228816.51260275001</v>
      </c>
      <c r="Q37" s="17">
        <f ca="1">_xll.DBRW($C$9,$D$14,$D$15,$D$16,$C37,$D$17,$D$18,Q$23)</f>
        <v>79906.570282750006</v>
      </c>
      <c r="R37" s="17">
        <f ca="1">_xll.DBRW($C$9,$D$14,$D$15,$D$16,$C37,$D$17,$D$18,R$23)</f>
        <v>72478.599086000002</v>
      </c>
      <c r="S37" s="17">
        <f ca="1">_xll.DBRW($C$9,$D$14,$D$15,$D$16,$C37,$D$17,$D$18,S$23)</f>
        <v>76431.343234</v>
      </c>
    </row>
    <row r="38" spans="1:19" x14ac:dyDescent="0.3">
      <c r="A38" t="str">
        <f ca="1">IF(_xll.TM1RPTELISCONSOLIDATED($C$25,$C38),IF(_xll.TM1RPTELLEV($C$25,$C38)&lt;=3,_xll.TM1RPTELLEV($C$25,$C38),"D"),"N")</f>
        <v>N</v>
      </c>
      <c r="B38" s="4">
        <f ca="1">_xll.DBRW($D$9,$D$15,$D$16,$C38,$D$17,$D$20,$D$19)</f>
        <v>729272.85660431103</v>
      </c>
      <c r="C38" s="6" t="s">
        <v>29</v>
      </c>
      <c r="D38" s="17">
        <f ca="1">_xll.DBRW($C$9,$D$14,$D$15,$D$16,$C38,$D$17,$D$18,D$23)</f>
        <v>238293.15955050004</v>
      </c>
      <c r="E38" s="17">
        <f ca="1">_xll.DBRW($C$9,$D$14,$D$15,$D$16,$C38,$D$17,$D$18,E$23)</f>
        <v>76064.39029000001</v>
      </c>
      <c r="F38" s="17">
        <f ca="1">_xll.DBRW($C$9,$D$14,$D$15,$D$16,$C38,$D$17,$D$18,F$23)</f>
        <v>78184.978357750006</v>
      </c>
      <c r="G38" s="17">
        <f ca="1">_xll.DBRW($C$9,$D$14,$D$15,$D$16,$C38,$D$17,$D$18,G$23)</f>
        <v>84043.790902749999</v>
      </c>
      <c r="H38" s="17">
        <f ca="1">_xll.DBRW($C$9,$D$14,$D$15,$D$16,$C38,$D$17,$D$18,H$23)</f>
        <v>236654.69722174999</v>
      </c>
      <c r="I38" s="17">
        <f ca="1">_xll.DBRW($C$9,$D$14,$D$15,$D$16,$C38,$D$17,$D$18,I$23)</f>
        <v>83870.531710249998</v>
      </c>
      <c r="J38" s="17">
        <f ca="1">_xll.DBRW($C$9,$D$14,$D$15,$D$16,$C38,$D$17,$D$18,J$23)</f>
        <v>73961.628141500012</v>
      </c>
      <c r="K38" s="17">
        <f ca="1">_xll.DBRW($C$9,$D$14,$D$15,$D$16,$C38,$D$17,$D$18,K$23)</f>
        <v>78822.537370000005</v>
      </c>
      <c r="L38" s="17">
        <f ca="1">_xll.DBRW($C$9,$D$14,$D$15,$D$16,$C38,$D$17,$D$18,L$23)</f>
        <v>240575.39817099998</v>
      </c>
      <c r="M38" s="17">
        <f ca="1">_xll.DBRW($C$9,$D$14,$D$15,$D$16,$C38,$D$17,$D$18,M$23)</f>
        <v>77081.119525749993</v>
      </c>
      <c r="N38" s="17">
        <f ca="1">_xll.DBRW($C$9,$D$14,$D$15,$D$16,$C38,$D$17,$D$18,N$23)</f>
        <v>81801.421400250008</v>
      </c>
      <c r="O38" s="17">
        <f ca="1">_xll.DBRW($C$9,$D$14,$D$15,$D$16,$C38,$D$17,$D$18,O$23)</f>
        <v>81692.857244999992</v>
      </c>
      <c r="P38" s="17">
        <f ca="1">_xll.DBRW($C$9,$D$14,$D$15,$D$16,$C38,$D$17,$D$18,P$23)</f>
        <v>218405.65737575002</v>
      </c>
      <c r="Q38" s="17">
        <f ca="1">_xll.DBRW($C$9,$D$14,$D$15,$D$16,$C38,$D$17,$D$18,Q$23)</f>
        <v>73781.760309250007</v>
      </c>
      <c r="R38" s="17">
        <f ca="1">_xll.DBRW($C$9,$D$14,$D$15,$D$16,$C38,$D$17,$D$18,R$23)</f>
        <v>75511.960873999997</v>
      </c>
      <c r="S38" s="17">
        <f ca="1">_xll.DBRW($C$9,$D$14,$D$15,$D$16,$C38,$D$17,$D$18,S$23)</f>
        <v>69111.936192499998</v>
      </c>
    </row>
    <row r="39" spans="1:19" x14ac:dyDescent="0.3">
      <c r="A39" t="str">
        <f ca="1">IF(_xll.TM1RPTELISCONSOLIDATED($C$25,$C39),IF(_xll.TM1RPTELLEV($C$25,$C39)&lt;=3,_xll.TM1RPTELLEV($C$25,$C39),"D"),"N")</f>
        <v>N</v>
      </c>
      <c r="B39" s="4">
        <f ca="1">_xll.DBRW($D$9,$D$15,$D$16,$C39,$D$17,$D$20,$D$19)</f>
        <v>750441.81267029047</v>
      </c>
      <c r="C39" s="6" t="s">
        <v>30</v>
      </c>
      <c r="D39" s="17">
        <f ca="1">_xll.DBRW($C$9,$D$14,$D$15,$D$16,$C39,$D$17,$D$18,D$23)</f>
        <v>236088.00000000003</v>
      </c>
      <c r="E39" s="17">
        <f ca="1">_xll.DBRW($C$9,$D$14,$D$15,$D$16,$C39,$D$17,$D$18,E$23)</f>
        <v>75958.450000000012</v>
      </c>
      <c r="F39" s="17">
        <f ca="1">_xll.DBRW($C$9,$D$14,$D$15,$D$16,$C39,$D$17,$D$18,F$23)</f>
        <v>79310.66</v>
      </c>
      <c r="G39" s="17">
        <f ca="1">_xll.DBRW($C$9,$D$14,$D$15,$D$16,$C39,$D$17,$D$18,G$23)</f>
        <v>80818.890000000014</v>
      </c>
      <c r="H39" s="17">
        <f ca="1">_xll.DBRW($C$9,$D$14,$D$15,$D$16,$C39,$D$17,$D$18,H$23)</f>
        <v>238008.85000000003</v>
      </c>
      <c r="I39" s="17">
        <f ca="1">_xll.DBRW($C$9,$D$14,$D$15,$D$16,$C39,$D$17,$D$18,I$23)</f>
        <v>78588.73000000001</v>
      </c>
      <c r="J39" s="17">
        <f ca="1">_xll.DBRW($C$9,$D$14,$D$15,$D$16,$C39,$D$17,$D$18,J$23)</f>
        <v>72611.760000000009</v>
      </c>
      <c r="K39" s="17">
        <f ca="1">_xll.DBRW($C$9,$D$14,$D$15,$D$16,$C39,$D$17,$D$18,K$23)</f>
        <v>86808.36</v>
      </c>
      <c r="L39" s="17">
        <f ca="1">_xll.DBRW($C$9,$D$14,$D$15,$D$16,$C39,$D$17,$D$18,L$23)</f>
        <v>237348.11000000002</v>
      </c>
      <c r="M39" s="17">
        <f ca="1">_xll.DBRW($C$9,$D$14,$D$15,$D$16,$C39,$D$17,$D$18,M$23)</f>
        <v>72594.100000000006</v>
      </c>
      <c r="N39" s="17">
        <f ca="1">_xll.DBRW($C$9,$D$14,$D$15,$D$16,$C39,$D$17,$D$18,N$23)</f>
        <v>77558.209999999992</v>
      </c>
      <c r="O39" s="17">
        <f ca="1">_xll.DBRW($C$9,$D$14,$D$15,$D$16,$C39,$D$17,$D$18,O$23)</f>
        <v>87195.8</v>
      </c>
      <c r="P39" s="17">
        <f ca="1">_xll.DBRW($C$9,$D$14,$D$15,$D$16,$C39,$D$17,$D$18,P$23)</f>
        <v>247838.24</v>
      </c>
      <c r="Q39" s="17">
        <f ca="1">_xll.DBRW($C$9,$D$14,$D$15,$D$16,$C39,$D$17,$D$18,Q$23)</f>
        <v>85117.22</v>
      </c>
      <c r="R39" s="17">
        <f ca="1">_xll.DBRW($C$9,$D$14,$D$15,$D$16,$C39,$D$17,$D$18,R$23)</f>
        <v>82586.74000000002</v>
      </c>
      <c r="S39" s="17">
        <f ca="1">_xll.DBRW($C$9,$D$14,$D$15,$D$16,$C39,$D$17,$D$18,S$23)</f>
        <v>80134.28</v>
      </c>
    </row>
    <row r="40" spans="1:19" x14ac:dyDescent="0.3">
      <c r="A40" t="str">
        <f ca="1">IF(_xll.TM1RPTELISCONSOLIDATED($C$25,$C40),IF(_xll.TM1RPTELLEV($C$25,$C40)&lt;=3,_xll.TM1RPTELLEV($C$25,$C40),"D"),"N")</f>
        <v>N</v>
      </c>
      <c r="B40" s="4">
        <f ca="1">_xll.DBRW($D$9,$D$15,$D$16,$C40,$D$17,$D$20,$D$19)</f>
        <v>746746.89417800552</v>
      </c>
      <c r="C40" s="6" t="s">
        <v>31</v>
      </c>
      <c r="D40" s="17">
        <f ca="1">_xll.DBRW($C$9,$D$14,$D$15,$D$16,$C40,$D$17,$D$18,D$23)</f>
        <v>231321.15000000002</v>
      </c>
      <c r="E40" s="17">
        <f ca="1">_xll.DBRW($C$9,$D$14,$D$15,$D$16,$C40,$D$17,$D$18,E$23)</f>
        <v>77934.25</v>
      </c>
      <c r="F40" s="17">
        <f ca="1">_xll.DBRW($C$9,$D$14,$D$15,$D$16,$C40,$D$17,$D$18,F$23)</f>
        <v>72985.570000000007</v>
      </c>
      <c r="G40" s="17">
        <f ca="1">_xll.DBRW($C$9,$D$14,$D$15,$D$16,$C40,$D$17,$D$18,G$23)</f>
        <v>80401.33</v>
      </c>
      <c r="H40" s="17">
        <f ca="1">_xll.DBRW($C$9,$D$14,$D$15,$D$16,$C40,$D$17,$D$18,H$23)</f>
        <v>252946.15000000002</v>
      </c>
      <c r="I40" s="17">
        <f ca="1">_xll.DBRW($C$9,$D$14,$D$15,$D$16,$C40,$D$17,$D$18,I$23)</f>
        <v>86008.58</v>
      </c>
      <c r="J40" s="17">
        <f ca="1">_xll.DBRW($C$9,$D$14,$D$15,$D$16,$C40,$D$17,$D$18,J$23)</f>
        <v>86956.87000000001</v>
      </c>
      <c r="K40" s="17">
        <f ca="1">_xll.DBRW($C$9,$D$14,$D$15,$D$16,$C40,$D$17,$D$18,K$23)</f>
        <v>79980.700000000012</v>
      </c>
      <c r="L40" s="17">
        <f ca="1">_xll.DBRW($C$9,$D$14,$D$15,$D$16,$C40,$D$17,$D$18,L$23)</f>
        <v>234482.23</v>
      </c>
      <c r="M40" s="17">
        <f ca="1">_xll.DBRW($C$9,$D$14,$D$15,$D$16,$C40,$D$17,$D$18,M$23)</f>
        <v>81847.329999999987</v>
      </c>
      <c r="N40" s="17">
        <f ca="1">_xll.DBRW($C$9,$D$14,$D$15,$D$16,$C40,$D$17,$D$18,N$23)</f>
        <v>73427.11</v>
      </c>
      <c r="O40" s="17">
        <f ca="1">_xll.DBRW($C$9,$D$14,$D$15,$D$16,$C40,$D$17,$D$18,O$23)</f>
        <v>79207.790000000008</v>
      </c>
      <c r="P40" s="17">
        <f ca="1">_xll.DBRW($C$9,$D$14,$D$15,$D$16,$C40,$D$17,$D$18,P$23)</f>
        <v>238488.55000000002</v>
      </c>
      <c r="Q40" s="17">
        <f ca="1">_xll.DBRW($C$9,$D$14,$D$15,$D$16,$C40,$D$17,$D$18,Q$23)</f>
        <v>81370.430000000008</v>
      </c>
      <c r="R40" s="17">
        <f ca="1">_xll.DBRW($C$9,$D$14,$D$15,$D$16,$C40,$D$17,$D$18,R$23)</f>
        <v>79535.95</v>
      </c>
      <c r="S40" s="17">
        <f ca="1">_xll.DBRW($C$9,$D$14,$D$15,$D$16,$C40,$D$17,$D$18,S$23)</f>
        <v>77582.17</v>
      </c>
    </row>
    <row r="41" spans="1:19" x14ac:dyDescent="0.3">
      <c r="A41" t="str">
        <f ca="1">IF(_xll.TM1RPTELISCONSOLIDATED($C$25,$C41),IF(_xll.TM1RPTELLEV($C$25,$C41)&lt;=3,_xll.TM1RPTELLEV($C$25,$C41),"D"),"N")</f>
        <v>N</v>
      </c>
      <c r="B41" s="4">
        <f ca="1">_xll.DBRW($D$9,$D$15,$D$16,$C41,$D$17,$D$20,$D$19)</f>
        <v>562252.70982645289</v>
      </c>
      <c r="C41" s="6" t="s">
        <v>32</v>
      </c>
      <c r="D41" s="17">
        <f ca="1">_xll.DBRW($C$9,$D$14,$D$15,$D$16,$C41,$D$17,$D$18,D$23)</f>
        <v>174968</v>
      </c>
      <c r="E41" s="17">
        <f ca="1">_xll.DBRW($C$9,$D$14,$D$15,$D$16,$C41,$D$17,$D$18,E$23)</f>
        <v>54746.700000000004</v>
      </c>
      <c r="F41" s="17">
        <f ca="1">_xll.DBRW($C$9,$D$14,$D$15,$D$16,$C41,$D$17,$D$18,F$23)</f>
        <v>59624.459999999992</v>
      </c>
      <c r="G41" s="17">
        <f ca="1">_xll.DBRW($C$9,$D$14,$D$15,$D$16,$C41,$D$17,$D$18,G$23)</f>
        <v>60596.840000000004</v>
      </c>
      <c r="H41" s="17">
        <f ca="1">_xll.DBRW($C$9,$D$14,$D$15,$D$16,$C41,$D$17,$D$18,H$23)</f>
        <v>168634.31</v>
      </c>
      <c r="I41" s="17">
        <f ca="1">_xll.DBRW($C$9,$D$14,$D$15,$D$16,$C41,$D$17,$D$18,I$23)</f>
        <v>56207.94</v>
      </c>
      <c r="J41" s="17">
        <f ca="1">_xll.DBRW($C$9,$D$14,$D$15,$D$16,$C41,$D$17,$D$18,J$23)</f>
        <v>53265.759999999995</v>
      </c>
      <c r="K41" s="17">
        <f ca="1">_xll.DBRW($C$9,$D$14,$D$15,$D$16,$C41,$D$17,$D$18,K$23)</f>
        <v>59160.610000000008</v>
      </c>
      <c r="L41" s="17">
        <f ca="1">_xll.DBRW($C$9,$D$14,$D$15,$D$16,$C41,$D$17,$D$18,L$23)</f>
        <v>181398.15</v>
      </c>
      <c r="M41" s="17">
        <f ca="1">_xll.DBRW($C$9,$D$14,$D$15,$D$16,$C41,$D$17,$D$18,M$23)</f>
        <v>53815.67</v>
      </c>
      <c r="N41" s="17">
        <f ca="1">_xll.DBRW($C$9,$D$14,$D$15,$D$16,$C41,$D$17,$D$18,N$23)</f>
        <v>67484.72</v>
      </c>
      <c r="O41" s="17">
        <f ca="1">_xll.DBRW($C$9,$D$14,$D$15,$D$16,$C41,$D$17,$D$18,O$23)</f>
        <v>60097.760000000002</v>
      </c>
      <c r="P41" s="17">
        <f ca="1">_xll.DBRW($C$9,$D$14,$D$15,$D$16,$C41,$D$17,$D$18,P$23)</f>
        <v>183802</v>
      </c>
      <c r="Q41" s="17">
        <f ca="1">_xll.DBRW($C$9,$D$14,$D$15,$D$16,$C41,$D$17,$D$18,Q$23)</f>
        <v>58660.25</v>
      </c>
      <c r="R41" s="17">
        <f ca="1">_xll.DBRW($C$9,$D$14,$D$15,$D$16,$C41,$D$17,$D$18,R$23)</f>
        <v>61299.079999999994</v>
      </c>
      <c r="S41" s="17">
        <f ca="1">_xll.DBRW($C$9,$D$14,$D$15,$D$16,$C41,$D$17,$D$18,S$23)</f>
        <v>63842.67</v>
      </c>
    </row>
    <row r="42" spans="1:19" x14ac:dyDescent="0.3">
      <c r="A42" t="str">
        <f ca="1">IF(_xll.TM1RPTELISCONSOLIDATED($C$25,$C42),IF(_xll.TM1RPTELLEV($C$25,$C42)&lt;=3,_xll.TM1RPTELLEV($C$25,$C42),"D"),"N")</f>
        <v>N</v>
      </c>
      <c r="B42" s="4">
        <f ca="1">_xll.DBRW($D$9,$D$15,$D$16,$C42,$D$17,$D$20,$D$19)</f>
        <v>720539.850063544</v>
      </c>
      <c r="C42" s="6" t="s">
        <v>33</v>
      </c>
      <c r="D42" s="17">
        <f ca="1">_xll.DBRW($C$9,$D$14,$D$15,$D$16,$C42,$D$17,$D$18,D$23)</f>
        <v>220608.80000000002</v>
      </c>
      <c r="E42" s="17">
        <f ca="1">_xll.DBRW($C$9,$D$14,$D$15,$D$16,$C42,$D$17,$D$18,E$23)</f>
        <v>71966.7</v>
      </c>
      <c r="F42" s="17">
        <f ca="1">_xll.DBRW($C$9,$D$14,$D$15,$D$16,$C42,$D$17,$D$18,F$23)</f>
        <v>72437.22</v>
      </c>
      <c r="G42" s="17">
        <f ca="1">_xll.DBRW($C$9,$D$14,$D$15,$D$16,$C42,$D$17,$D$18,G$23)</f>
        <v>76204.87999999999</v>
      </c>
      <c r="H42" s="17">
        <f ca="1">_xll.DBRW($C$9,$D$14,$D$15,$D$16,$C42,$D$17,$D$18,H$23)</f>
        <v>225364.02</v>
      </c>
      <c r="I42" s="17">
        <f ca="1">_xll.DBRW($C$9,$D$14,$D$15,$D$16,$C42,$D$17,$D$18,I$23)</f>
        <v>69952.460000000006</v>
      </c>
      <c r="J42" s="17">
        <f ca="1">_xll.DBRW($C$9,$D$14,$D$15,$D$16,$C42,$D$17,$D$18,J$23)</f>
        <v>76626.570000000007</v>
      </c>
      <c r="K42" s="17">
        <f ca="1">_xll.DBRW($C$9,$D$14,$D$15,$D$16,$C42,$D$17,$D$18,K$23)</f>
        <v>78784.990000000005</v>
      </c>
      <c r="L42" s="17">
        <f ca="1">_xll.DBRW($C$9,$D$14,$D$15,$D$16,$C42,$D$17,$D$18,L$23)</f>
        <v>228912.54000000004</v>
      </c>
      <c r="M42" s="17">
        <f ca="1">_xll.DBRW($C$9,$D$14,$D$15,$D$16,$C42,$D$17,$D$18,M$23)</f>
        <v>75297.950000000012</v>
      </c>
      <c r="N42" s="17">
        <f ca="1">_xll.DBRW($C$9,$D$14,$D$15,$D$16,$C42,$D$17,$D$18,N$23)</f>
        <v>72127.76999999999</v>
      </c>
      <c r="O42" s="17">
        <f ca="1">_xll.DBRW($C$9,$D$14,$D$15,$D$16,$C42,$D$17,$D$18,O$23)</f>
        <v>81486.820000000007</v>
      </c>
      <c r="P42" s="17">
        <f ca="1">_xll.DBRW($C$9,$D$14,$D$15,$D$16,$C42,$D$17,$D$18,P$23)</f>
        <v>246135.97</v>
      </c>
      <c r="Q42" s="17">
        <f ca="1">_xll.DBRW($C$9,$D$14,$D$15,$D$16,$C42,$D$17,$D$18,Q$23)</f>
        <v>85210.78</v>
      </c>
      <c r="R42" s="17">
        <f ca="1">_xll.DBRW($C$9,$D$14,$D$15,$D$16,$C42,$D$17,$D$18,R$23)</f>
        <v>86046.97</v>
      </c>
      <c r="S42" s="17">
        <f ca="1">_xll.DBRW($C$9,$D$14,$D$15,$D$16,$C42,$D$17,$D$18,S$23)</f>
        <v>74878.22</v>
      </c>
    </row>
    <row r="43" spans="1:19" x14ac:dyDescent="0.3">
      <c r="A43" t="str">
        <f ca="1">IF(_xll.TM1RPTELISCONSOLIDATED($C$25,$C43),IF(_xll.TM1RPTELLEV($C$25,$C43)&lt;=3,_xll.TM1RPTELLEV($C$25,$C43),"D"),"N")</f>
        <v>N</v>
      </c>
      <c r="B43" s="4">
        <f ca="1">_xll.DBRW($D$9,$D$15,$D$16,$C43,$D$17,$D$20,$D$19)</f>
        <v>746574.86950757692</v>
      </c>
      <c r="C43" s="6" t="s">
        <v>34</v>
      </c>
      <c r="D43" s="17">
        <f ca="1">_xll.DBRW($C$9,$D$14,$D$15,$D$16,$C43,$D$17,$D$18,D$23)</f>
        <v>233455.11</v>
      </c>
      <c r="E43" s="17">
        <f ca="1">_xll.DBRW($C$9,$D$14,$D$15,$D$16,$C43,$D$17,$D$18,E$23)</f>
        <v>80308.97</v>
      </c>
      <c r="F43" s="17">
        <f ca="1">_xll.DBRW($C$9,$D$14,$D$15,$D$16,$C43,$D$17,$D$18,F$23)</f>
        <v>74055.64</v>
      </c>
      <c r="G43" s="17">
        <f ca="1">_xll.DBRW($C$9,$D$14,$D$15,$D$16,$C43,$D$17,$D$18,G$23)</f>
        <v>79090.5</v>
      </c>
      <c r="H43" s="17">
        <f ca="1">_xll.DBRW($C$9,$D$14,$D$15,$D$16,$C43,$D$17,$D$18,H$23)</f>
        <v>245876.31</v>
      </c>
      <c r="I43" s="17">
        <f ca="1">_xll.DBRW($C$9,$D$14,$D$15,$D$16,$C43,$D$17,$D$18,I$23)</f>
        <v>76386.64</v>
      </c>
      <c r="J43" s="17">
        <f ca="1">_xll.DBRW($C$9,$D$14,$D$15,$D$16,$C43,$D$17,$D$18,J$23)</f>
        <v>88714.460000000021</v>
      </c>
      <c r="K43" s="17">
        <f ca="1">_xll.DBRW($C$9,$D$14,$D$15,$D$16,$C43,$D$17,$D$18,K$23)</f>
        <v>80775.210000000006</v>
      </c>
      <c r="L43" s="17">
        <f ca="1">_xll.DBRW($C$9,$D$14,$D$15,$D$16,$C43,$D$17,$D$18,L$23)</f>
        <v>239735.1</v>
      </c>
      <c r="M43" s="17">
        <f ca="1">_xll.DBRW($C$9,$D$14,$D$15,$D$16,$C43,$D$17,$D$18,M$23)</f>
        <v>78058.900000000009</v>
      </c>
      <c r="N43" s="17">
        <f ca="1">_xll.DBRW($C$9,$D$14,$D$15,$D$16,$C43,$D$17,$D$18,N$23)</f>
        <v>84859.51</v>
      </c>
      <c r="O43" s="17">
        <f ca="1">_xll.DBRW($C$9,$D$14,$D$15,$D$16,$C43,$D$17,$D$18,O$23)</f>
        <v>76816.69</v>
      </c>
      <c r="P43" s="17">
        <f ca="1">_xll.DBRW($C$9,$D$14,$D$15,$D$16,$C43,$D$17,$D$18,P$23)</f>
        <v>235013.06</v>
      </c>
      <c r="Q43" s="17">
        <f ca="1">_xll.DBRW($C$9,$D$14,$D$15,$D$16,$C43,$D$17,$D$18,Q$23)</f>
        <v>78427.7</v>
      </c>
      <c r="R43" s="17">
        <f ca="1">_xll.DBRW($C$9,$D$14,$D$15,$D$16,$C43,$D$17,$D$18,R$23)</f>
        <v>78480.73000000001</v>
      </c>
      <c r="S43" s="17">
        <f ca="1">_xll.DBRW($C$9,$D$14,$D$15,$D$16,$C43,$D$17,$D$18,S$23)</f>
        <v>78104.63</v>
      </c>
    </row>
    <row r="44" spans="1:19" x14ac:dyDescent="0.3">
      <c r="A44" t="str">
        <f ca="1">IF(_xll.TM1RPTELISCONSOLIDATED($C$25,$C44),IF(_xll.TM1RPTELLEV($C$25,$C44)&lt;=3,_xll.TM1RPTELLEV($C$25,$C44),"D"),"N")</f>
        <v>N</v>
      </c>
      <c r="B44" s="4">
        <f ca="1">_xll.DBRW($D$9,$D$15,$D$16,$C44,$D$17,$D$20,$D$19)</f>
        <v>703472.75001268927</v>
      </c>
      <c r="C44" s="6" t="s">
        <v>35</v>
      </c>
      <c r="D44" s="17">
        <f ca="1">_xll.DBRW($C$9,$D$14,$D$15,$D$16,$C44,$D$17,$D$18,D$23)</f>
        <v>228171.75999999998</v>
      </c>
      <c r="E44" s="17">
        <f ca="1">_xll.DBRW($C$9,$D$14,$D$15,$D$16,$C44,$D$17,$D$18,E$23)</f>
        <v>74511.69</v>
      </c>
      <c r="F44" s="17">
        <f ca="1">_xll.DBRW($C$9,$D$14,$D$15,$D$16,$C44,$D$17,$D$18,F$23)</f>
        <v>76423.91</v>
      </c>
      <c r="G44" s="17">
        <f ca="1">_xll.DBRW($C$9,$D$14,$D$15,$D$16,$C44,$D$17,$D$18,G$23)</f>
        <v>77236.160000000003</v>
      </c>
      <c r="H44" s="17">
        <f ca="1">_xll.DBRW($C$9,$D$14,$D$15,$D$16,$C44,$D$17,$D$18,H$23)</f>
        <v>211336.81000000003</v>
      </c>
      <c r="I44" s="17">
        <f ca="1">_xll.DBRW($C$9,$D$14,$D$15,$D$16,$C44,$D$17,$D$18,I$23)</f>
        <v>72429.94</v>
      </c>
      <c r="J44" s="17">
        <f ca="1">_xll.DBRW($C$9,$D$14,$D$15,$D$16,$C44,$D$17,$D$18,J$23)</f>
        <v>72281.47</v>
      </c>
      <c r="K44" s="17">
        <f ca="1">_xll.DBRW($C$9,$D$14,$D$15,$D$16,$C44,$D$17,$D$18,K$23)</f>
        <v>66625.399999999994</v>
      </c>
      <c r="L44" s="17">
        <f ca="1">_xll.DBRW($C$9,$D$14,$D$15,$D$16,$C44,$D$17,$D$18,L$23)</f>
        <v>232608.49</v>
      </c>
      <c r="M44" s="17">
        <f ca="1">_xll.DBRW($C$9,$D$14,$D$15,$D$16,$C44,$D$17,$D$18,M$23)</f>
        <v>83295.320000000007</v>
      </c>
      <c r="N44" s="17">
        <f ca="1">_xll.DBRW($C$9,$D$14,$D$15,$D$16,$C44,$D$17,$D$18,N$23)</f>
        <v>75189.89</v>
      </c>
      <c r="O44" s="17">
        <f ca="1">_xll.DBRW($C$9,$D$14,$D$15,$D$16,$C44,$D$17,$D$18,O$23)</f>
        <v>74123.28</v>
      </c>
      <c r="P44" s="17">
        <f ca="1">_xll.DBRW($C$9,$D$14,$D$15,$D$16,$C44,$D$17,$D$18,P$23)</f>
        <v>228151.15</v>
      </c>
      <c r="Q44" s="17">
        <f ca="1">_xll.DBRW($C$9,$D$14,$D$15,$D$16,$C44,$D$17,$D$18,Q$23)</f>
        <v>79199.520000000019</v>
      </c>
      <c r="R44" s="17">
        <f ca="1">_xll.DBRW($C$9,$D$14,$D$15,$D$16,$C44,$D$17,$D$18,R$23)</f>
        <v>81367.400000000009</v>
      </c>
      <c r="S44" s="17">
        <f ca="1">_xll.DBRW($C$9,$D$14,$D$15,$D$16,$C44,$D$17,$D$18,S$23)</f>
        <v>67584.23</v>
      </c>
    </row>
    <row r="45" spans="1:19" x14ac:dyDescent="0.3">
      <c r="A45" t="str">
        <f ca="1">IF(_xll.TM1RPTELISCONSOLIDATED($C$25,$C45),IF(_xll.TM1RPTELLEV($C$25,$C45)&lt;=3,_xll.TM1RPTELLEV($C$25,$C45),"D"),"N")</f>
        <v>N</v>
      </c>
      <c r="B45" s="4">
        <f ca="1">_xll.DBRW($D$9,$D$15,$D$16,$C45,$D$17,$D$20,$D$19)</f>
        <v>738572.82746837812</v>
      </c>
      <c r="C45" s="6" t="s">
        <v>36</v>
      </c>
      <c r="D45" s="17">
        <f ca="1">_xll.DBRW($C$9,$D$14,$D$15,$D$16,$C45,$D$17,$D$18,D$23)</f>
        <v>244754.87926925003</v>
      </c>
      <c r="E45" s="17">
        <f ca="1">_xll.DBRW($C$9,$D$14,$D$15,$D$16,$C45,$D$17,$D$18,E$23)</f>
        <v>80992.603195500007</v>
      </c>
      <c r="F45" s="17">
        <f ca="1">_xll.DBRW($C$9,$D$14,$D$15,$D$16,$C45,$D$17,$D$18,F$23)</f>
        <v>77988.284606250003</v>
      </c>
      <c r="G45" s="17">
        <f ca="1">_xll.DBRW($C$9,$D$14,$D$15,$D$16,$C45,$D$17,$D$18,G$23)</f>
        <v>85773.991467500018</v>
      </c>
      <c r="H45" s="17">
        <f ca="1">_xll.DBRW($C$9,$D$14,$D$15,$D$16,$C45,$D$17,$D$18,H$23)</f>
        <v>239520.40845699998</v>
      </c>
      <c r="I45" s="17">
        <f ca="1">_xll.DBRW($C$9,$D$14,$D$15,$D$16,$C45,$D$17,$D$18,I$23)</f>
        <v>84382.700647999998</v>
      </c>
      <c r="J45" s="17">
        <f ca="1">_xll.DBRW($C$9,$D$14,$D$15,$D$16,$C45,$D$17,$D$18,J$23)</f>
        <v>78311.368432250005</v>
      </c>
      <c r="K45" s="17">
        <f ca="1">_xll.DBRW($C$9,$D$14,$D$15,$D$16,$C45,$D$17,$D$18,K$23)</f>
        <v>76826.339376749995</v>
      </c>
      <c r="L45" s="17">
        <f ca="1">_xll.DBRW($C$9,$D$14,$D$15,$D$16,$C45,$D$17,$D$18,L$23)</f>
        <v>221268.75997125002</v>
      </c>
      <c r="M45" s="17">
        <f ca="1">_xll.DBRW($C$9,$D$14,$D$15,$D$16,$C45,$D$17,$D$18,M$23)</f>
        <v>73006.593942999985</v>
      </c>
      <c r="N45" s="17">
        <f ca="1">_xll.DBRW($C$9,$D$14,$D$15,$D$16,$C45,$D$17,$D$18,N$23)</f>
        <v>74978.357377250009</v>
      </c>
      <c r="O45" s="17">
        <f ca="1">_xll.DBRW($C$9,$D$14,$D$15,$D$16,$C45,$D$17,$D$18,O$23)</f>
        <v>73283.808650999999</v>
      </c>
      <c r="P45" s="17">
        <f ca="1">_xll.DBRW($C$9,$D$14,$D$15,$D$16,$C45,$D$17,$D$18,P$23)</f>
        <v>240196.22794749998</v>
      </c>
      <c r="Q45" s="17">
        <f ca="1">_xll.DBRW($C$9,$D$14,$D$15,$D$16,$C45,$D$17,$D$18,Q$23)</f>
        <v>81537.423971750017</v>
      </c>
      <c r="R45" s="17">
        <f ca="1">_xll.DBRW($C$9,$D$14,$D$15,$D$16,$C45,$D$17,$D$18,R$23)</f>
        <v>80521.694736000005</v>
      </c>
      <c r="S45" s="17">
        <f ca="1">_xll.DBRW($C$9,$D$14,$D$15,$D$16,$C45,$D$17,$D$18,S$23)</f>
        <v>78137.109239750003</v>
      </c>
    </row>
    <row r="46" spans="1:19" x14ac:dyDescent="0.3">
      <c r="A46" t="str">
        <f ca="1">IF(_xll.TM1RPTELISCONSOLIDATED($C$25,$C46),IF(_xll.TM1RPTELLEV($C$25,$C46)&lt;=3,_xll.TM1RPTELLEV($C$25,$C46),"D"),"N")</f>
        <v>N</v>
      </c>
      <c r="B46" s="4">
        <f ca="1">_xll.DBRW($D$9,$D$15,$D$16,$C46,$D$17,$D$20,$D$19)</f>
        <v>740284.56737104163</v>
      </c>
      <c r="C46" s="6" t="s">
        <v>37</v>
      </c>
      <c r="D46" s="17">
        <f ca="1">_xll.DBRW($C$9,$D$14,$D$15,$D$16,$C46,$D$17,$D$18,D$23)</f>
        <v>237302.47351349998</v>
      </c>
      <c r="E46" s="17">
        <f ca="1">_xll.DBRW($C$9,$D$14,$D$15,$D$16,$C46,$D$17,$D$18,E$23)</f>
        <v>80297.957785749997</v>
      </c>
      <c r="F46" s="17">
        <f ca="1">_xll.DBRW($C$9,$D$14,$D$15,$D$16,$C46,$D$17,$D$18,F$23)</f>
        <v>79682.833332500013</v>
      </c>
      <c r="G46" s="17">
        <f ca="1">_xll.DBRW($C$9,$D$14,$D$15,$D$16,$C46,$D$17,$D$18,G$23)</f>
        <v>77321.682395250013</v>
      </c>
      <c r="H46" s="17">
        <f ca="1">_xll.DBRW($C$9,$D$14,$D$15,$D$16,$C46,$D$17,$D$18,H$23)</f>
        <v>227852.26112475002</v>
      </c>
      <c r="I46" s="17">
        <f ca="1">_xll.DBRW($C$9,$D$14,$D$15,$D$16,$C46,$D$17,$D$18,I$23)</f>
        <v>75507.352234250007</v>
      </c>
      <c r="J46" s="17">
        <f ca="1">_xll.DBRW($C$9,$D$14,$D$15,$D$16,$C46,$D$17,$D$18,J$23)</f>
        <v>73357.720967750007</v>
      </c>
      <c r="K46" s="17">
        <f ca="1">_xll.DBRW($C$9,$D$14,$D$15,$D$16,$C46,$D$17,$D$18,K$23)</f>
        <v>78987.187922750018</v>
      </c>
      <c r="L46" s="17">
        <f ca="1">_xll.DBRW($C$9,$D$14,$D$15,$D$16,$C46,$D$17,$D$18,L$23)</f>
        <v>228399.081901</v>
      </c>
      <c r="M46" s="17">
        <f ca="1">_xll.DBRW($C$9,$D$14,$D$15,$D$16,$C46,$D$17,$D$18,M$23)</f>
        <v>74731.185868</v>
      </c>
      <c r="N46" s="17">
        <f ca="1">_xll.DBRW($C$9,$D$14,$D$15,$D$16,$C46,$D$17,$D$18,N$23)</f>
        <v>76965.946730750002</v>
      </c>
      <c r="O46" s="17">
        <f ca="1">_xll.DBRW($C$9,$D$14,$D$15,$D$16,$C46,$D$17,$D$18,O$23)</f>
        <v>76701.949302249996</v>
      </c>
      <c r="P46" s="17">
        <f ca="1">_xll.DBRW($C$9,$D$14,$D$15,$D$16,$C46,$D$17,$D$18,P$23)</f>
        <v>252039.63447225001</v>
      </c>
      <c r="Q46" s="17">
        <f ca="1">_xll.DBRW($C$9,$D$14,$D$15,$D$16,$C46,$D$17,$D$18,Q$23)</f>
        <v>91150.678273500002</v>
      </c>
      <c r="R46" s="17">
        <f ca="1">_xll.DBRW($C$9,$D$14,$D$15,$D$16,$C46,$D$17,$D$18,R$23)</f>
        <v>83865.923070500008</v>
      </c>
      <c r="S46" s="17">
        <f ca="1">_xll.DBRW($C$9,$D$14,$D$15,$D$16,$C46,$D$17,$D$18,S$23)</f>
        <v>77023.033128249997</v>
      </c>
    </row>
    <row r="47" spans="1:19" ht="15.6" x14ac:dyDescent="0.4">
      <c r="A47">
        <f ca="1">IF(_xll.TM1RPTELISCONSOLIDATED($C$25,$C47),IF(_xll.TM1RPTELLEV($C$25,$C47)&lt;=3,_xll.TM1RPTELLEV($C$25,$C47),"D"),"N")</f>
        <v>2</v>
      </c>
      <c r="B47" s="10">
        <f ca="1">_xll.DBRW($D$9,$D$15,$D$16,$C47,$D$17,$D$20,$D$19)</f>
        <v>11331057.501351485</v>
      </c>
      <c r="C47" s="19" t="s">
        <v>38</v>
      </c>
      <c r="D47" s="12">
        <f ca="1">_xll.DBRW($C$9,$D$14,$D$15,$D$16,$C47,$D$17,$D$18,D$23)</f>
        <v>3607014.1342820004</v>
      </c>
      <c r="E47" s="12">
        <f ca="1">_xll.DBRW($C$9,$D$14,$D$15,$D$16,$C47,$D$17,$D$18,E$23)</f>
        <v>1203026.4246837501</v>
      </c>
      <c r="F47" s="12">
        <f ca="1">_xll.DBRW($C$9,$D$14,$D$15,$D$16,$C47,$D$17,$D$18,F$23)</f>
        <v>1191893.6905477499</v>
      </c>
      <c r="G47" s="12">
        <f ca="1">_xll.DBRW($C$9,$D$14,$D$15,$D$16,$C47,$D$17,$D$18,G$23)</f>
        <v>1212094.0190505001</v>
      </c>
      <c r="H47" s="12">
        <f ca="1">_xll.DBRW($C$9,$D$14,$D$15,$D$16,$C47,$D$17,$D$18,H$23)</f>
        <v>3569204.2438642499</v>
      </c>
      <c r="I47" s="12">
        <f ca="1">_xll.DBRW($C$9,$D$14,$D$15,$D$16,$C47,$D$17,$D$18,I$23)</f>
        <v>1180123.7601465001</v>
      </c>
      <c r="J47" s="12">
        <f ca="1">_xll.DBRW($C$9,$D$14,$D$15,$D$16,$C47,$D$17,$D$18,J$23)</f>
        <v>1185410.67882475</v>
      </c>
      <c r="K47" s="12">
        <f ca="1">_xll.DBRW($C$9,$D$14,$D$15,$D$16,$C47,$D$17,$D$18,K$23)</f>
        <v>1203669.8048930001</v>
      </c>
      <c r="L47" s="12">
        <f ca="1">_xll.DBRW($C$9,$D$14,$D$15,$D$16,$C47,$D$17,$D$18,L$23)</f>
        <v>3611442.1134292497</v>
      </c>
      <c r="M47" s="12">
        <f ca="1">_xll.DBRW($C$9,$D$14,$D$15,$D$16,$C47,$D$17,$D$18,M$23)</f>
        <v>1187037.11958425</v>
      </c>
      <c r="N47" s="12">
        <f ca="1">_xll.DBRW($C$9,$D$14,$D$15,$D$16,$C47,$D$17,$D$18,N$23)</f>
        <v>1207615.5618167501</v>
      </c>
      <c r="O47" s="12">
        <f ca="1">_xll.DBRW($C$9,$D$14,$D$15,$D$16,$C47,$D$17,$D$18,O$23)</f>
        <v>1216789.4320282501</v>
      </c>
      <c r="P47" s="12">
        <f ca="1">_xll.DBRW($C$9,$D$14,$D$15,$D$16,$C47,$D$17,$D$18,P$23)</f>
        <v>3644664.161545</v>
      </c>
      <c r="Q47" s="12">
        <f ca="1">_xll.DBRW($C$9,$D$14,$D$15,$D$16,$C47,$D$17,$D$18,Q$23)</f>
        <v>1242442.6550995</v>
      </c>
      <c r="R47" s="12">
        <f ca="1">_xll.DBRW($C$9,$D$14,$D$15,$D$16,$C47,$D$17,$D$18,R$23)</f>
        <v>1217343.0580412499</v>
      </c>
      <c r="S47" s="12">
        <f ca="1">_xll.DBRW($C$9,$D$14,$D$15,$D$16,$C47,$D$17,$D$18,S$23)</f>
        <v>1184878.44840425</v>
      </c>
    </row>
    <row r="48" spans="1:19" x14ac:dyDescent="0.3">
      <c r="A48" t="str">
        <f ca="1">IF(_xll.TM1RPTELISCONSOLIDATED($C$25,$C48),IF(_xll.TM1RPTELLEV($C$25,$C48)&lt;=3,_xll.TM1RPTELLEV($C$25,$C48),"D"),"N")</f>
        <v>N</v>
      </c>
      <c r="B48" s="4">
        <f ca="1">_xll.DBRW($D$9,$D$15,$D$16,$C48,$D$17,$D$20,$D$19)</f>
        <v>24484065.175785374</v>
      </c>
      <c r="C48" s="6" t="s">
        <v>39</v>
      </c>
      <c r="D48" s="17">
        <f ca="1">_xll.DBRW($C$9,$D$14,$D$15,$D$16,$C48,$D$17,$D$18,D$23)</f>
        <v>8166731.3299999991</v>
      </c>
      <c r="E48" s="17">
        <f ca="1">_xll.DBRW($C$9,$D$14,$D$15,$D$16,$C48,$D$17,$D$18,E$23)</f>
        <v>2569537.4900000002</v>
      </c>
      <c r="F48" s="17">
        <f ca="1">_xll.DBRW($C$9,$D$14,$D$15,$D$16,$C48,$D$17,$D$18,F$23)</f>
        <v>2750303.8000000003</v>
      </c>
      <c r="G48" s="17">
        <f ca="1">_xll.DBRW($C$9,$D$14,$D$15,$D$16,$C48,$D$17,$D$18,G$23)</f>
        <v>2846890.04</v>
      </c>
      <c r="H48" s="17">
        <f ca="1">_xll.DBRW($C$9,$D$14,$D$15,$D$16,$C48,$D$17,$D$18,H$23)</f>
        <v>8138346.4400000013</v>
      </c>
      <c r="I48" s="17">
        <f ca="1">_xll.DBRW($C$9,$D$14,$D$15,$D$16,$C48,$D$17,$D$18,I$23)</f>
        <v>2558054.06</v>
      </c>
      <c r="J48" s="17">
        <f ca="1">_xll.DBRW($C$9,$D$14,$D$15,$D$16,$C48,$D$17,$D$18,J$23)</f>
        <v>2724838.8600000003</v>
      </c>
      <c r="K48" s="17">
        <f ca="1">_xll.DBRW($C$9,$D$14,$D$15,$D$16,$C48,$D$17,$D$18,K$23)</f>
        <v>2855453.52</v>
      </c>
      <c r="L48" s="17">
        <f ca="1">_xll.DBRW($C$9,$D$14,$D$15,$D$16,$C48,$D$17,$D$18,L$23)</f>
        <v>8123023.79</v>
      </c>
      <c r="M48" s="17">
        <f ca="1">_xll.DBRW($C$9,$D$14,$D$15,$D$16,$C48,$D$17,$D$18,M$23)</f>
        <v>2685537.75</v>
      </c>
      <c r="N48" s="17">
        <f ca="1">_xll.DBRW($C$9,$D$14,$D$15,$D$16,$C48,$D$17,$D$18,N$23)</f>
        <v>2658097.1400000006</v>
      </c>
      <c r="O48" s="17">
        <f ca="1">_xll.DBRW($C$9,$D$14,$D$15,$D$16,$C48,$D$17,$D$18,O$23)</f>
        <v>2779388.9000000004</v>
      </c>
      <c r="P48" s="17">
        <f ca="1">_xll.DBRW($C$9,$D$14,$D$15,$D$16,$C48,$D$17,$D$18,P$23)</f>
        <v>7984330.8099999996</v>
      </c>
      <c r="Q48" s="17">
        <f ca="1">_xll.DBRW($C$9,$D$14,$D$15,$D$16,$C48,$D$17,$D$18,Q$23)</f>
        <v>2453682.5</v>
      </c>
      <c r="R48" s="17">
        <f ca="1">_xll.DBRW($C$9,$D$14,$D$15,$D$16,$C48,$D$17,$D$18,R$23)</f>
        <v>2719624.4099999997</v>
      </c>
      <c r="S48" s="17">
        <f ca="1">_xll.DBRW($C$9,$D$14,$D$15,$D$16,$C48,$D$17,$D$18,S$23)</f>
        <v>2811023.9000000004</v>
      </c>
    </row>
    <row r="49" spans="1:19" x14ac:dyDescent="0.3">
      <c r="A49" t="str">
        <f ca="1">IF(_xll.TM1RPTELISCONSOLIDATED($C$25,$C49),IF(_xll.TM1RPTELLEV($C$25,$C49)&lt;=3,_xll.TM1RPTELLEV($C$25,$C49),"D"),"N")</f>
        <v>N</v>
      </c>
      <c r="B49" s="4">
        <f ca="1">_xll.DBRW($D$9,$D$15,$D$16,$C49,$D$17,$D$20,$D$19)</f>
        <v>1970809.2270851664</v>
      </c>
      <c r="C49" s="6" t="s">
        <v>40</v>
      </c>
      <c r="D49" s="17">
        <f ca="1">_xll.DBRW($C$9,$D$14,$D$15,$D$16,$C49,$D$17,$D$18,D$23)</f>
        <v>655160.25000000012</v>
      </c>
      <c r="E49" s="17">
        <f ca="1">_xll.DBRW($C$9,$D$14,$D$15,$D$16,$C49,$D$17,$D$18,E$23)</f>
        <v>220547.33</v>
      </c>
      <c r="F49" s="17">
        <f ca="1">_xll.DBRW($C$9,$D$14,$D$15,$D$16,$C49,$D$17,$D$18,F$23)</f>
        <v>215708.94</v>
      </c>
      <c r="G49" s="17">
        <f ca="1">_xll.DBRW($C$9,$D$14,$D$15,$D$16,$C49,$D$17,$D$18,G$23)</f>
        <v>218903.97999999998</v>
      </c>
      <c r="H49" s="17">
        <f ca="1">_xll.DBRW($C$9,$D$14,$D$15,$D$16,$C49,$D$17,$D$18,H$23)</f>
        <v>655810.85000000009</v>
      </c>
      <c r="I49" s="17">
        <f ca="1">_xll.DBRW($C$9,$D$14,$D$15,$D$16,$C49,$D$17,$D$18,I$23)</f>
        <v>217000.16999999998</v>
      </c>
      <c r="J49" s="17">
        <f ca="1">_xll.DBRW($C$9,$D$14,$D$15,$D$16,$C49,$D$17,$D$18,J$23)</f>
        <v>221861.45</v>
      </c>
      <c r="K49" s="17">
        <f ca="1">_xll.DBRW($C$9,$D$14,$D$15,$D$16,$C49,$D$17,$D$18,K$23)</f>
        <v>216949.23</v>
      </c>
      <c r="L49" s="17">
        <f ca="1">_xll.DBRW($C$9,$D$14,$D$15,$D$16,$C49,$D$17,$D$18,L$23)</f>
        <v>661860.52</v>
      </c>
      <c r="M49" s="17">
        <f ca="1">_xll.DBRW($C$9,$D$14,$D$15,$D$16,$C49,$D$17,$D$18,M$23)</f>
        <v>217833.16</v>
      </c>
      <c r="N49" s="17">
        <f ca="1">_xll.DBRW($C$9,$D$14,$D$15,$D$16,$C49,$D$17,$D$18,N$23)</f>
        <v>224011.67000000004</v>
      </c>
      <c r="O49" s="17">
        <f ca="1">_xll.DBRW($C$9,$D$14,$D$15,$D$16,$C49,$D$17,$D$18,O$23)</f>
        <v>220015.69</v>
      </c>
      <c r="P49" s="17">
        <f ca="1">_xll.DBRW($C$9,$D$14,$D$15,$D$16,$C49,$D$17,$D$18,P$23)</f>
        <v>657878.92999999993</v>
      </c>
      <c r="Q49" s="17">
        <f ca="1">_xll.DBRW($C$9,$D$14,$D$15,$D$16,$C49,$D$17,$D$18,Q$23)</f>
        <v>223047.64</v>
      </c>
      <c r="R49" s="17">
        <f ca="1">_xll.DBRW($C$9,$D$14,$D$15,$D$16,$C49,$D$17,$D$18,R$23)</f>
        <v>214562.24000000002</v>
      </c>
      <c r="S49" s="17">
        <f ca="1">_xll.DBRW($C$9,$D$14,$D$15,$D$16,$C49,$D$17,$D$18,S$23)</f>
        <v>220269.05000000005</v>
      </c>
    </row>
    <row r="50" spans="1:19" x14ac:dyDescent="0.3">
      <c r="A50" t="str">
        <f ca="1">IF(_xll.TM1RPTELISCONSOLIDATED($C$25,$C50),IF(_xll.TM1RPTELLEV($C$25,$C50)&lt;=3,_xll.TM1RPTELLEV($C$25,$C50),"D"),"N")</f>
        <v>N</v>
      </c>
      <c r="B50" s="4">
        <f ca="1">_xll.DBRW($D$9,$D$15,$D$16,$C50,$D$17,$D$20,$D$19)</f>
        <v>917148.69369281235</v>
      </c>
      <c r="C50" s="6" t="s">
        <v>41</v>
      </c>
      <c r="D50" s="17">
        <f ca="1">_xll.DBRW($C$9,$D$14,$D$15,$D$16,$C50,$D$17,$D$18,D$23)</f>
        <v>304705.87000000005</v>
      </c>
      <c r="E50" s="17">
        <f ca="1">_xll.DBRW($C$9,$D$14,$D$15,$D$16,$C50,$D$17,$D$18,E$23)</f>
        <v>96484.010000000009</v>
      </c>
      <c r="F50" s="17">
        <f ca="1">_xll.DBRW($C$9,$D$14,$D$15,$D$16,$C50,$D$17,$D$18,F$23)</f>
        <v>107463.28999999998</v>
      </c>
      <c r="G50" s="17">
        <f ca="1">_xll.DBRW($C$9,$D$14,$D$15,$D$16,$C50,$D$17,$D$18,G$23)</f>
        <v>100758.57</v>
      </c>
      <c r="H50" s="17">
        <f ca="1">_xll.DBRW($C$9,$D$14,$D$15,$D$16,$C50,$D$17,$D$18,H$23)</f>
        <v>304945.35000000003</v>
      </c>
      <c r="I50" s="17">
        <f ca="1">_xll.DBRW($C$9,$D$14,$D$15,$D$16,$C50,$D$17,$D$18,I$23)</f>
        <v>107315.73000000003</v>
      </c>
      <c r="J50" s="17">
        <f ca="1">_xll.DBRW($C$9,$D$14,$D$15,$D$16,$C50,$D$17,$D$18,J$23)</f>
        <v>99882.150000000009</v>
      </c>
      <c r="K50" s="17">
        <f ca="1">_xll.DBRW($C$9,$D$14,$D$15,$D$16,$C50,$D$17,$D$18,K$23)</f>
        <v>97747.47</v>
      </c>
      <c r="L50" s="17">
        <f ca="1">_xll.DBRW($C$9,$D$14,$D$15,$D$16,$C50,$D$17,$D$18,L$23)</f>
        <v>289302.29000000004</v>
      </c>
      <c r="M50" s="17">
        <f ca="1">_xll.DBRW($C$9,$D$14,$D$15,$D$16,$C50,$D$17,$D$18,M$23)</f>
        <v>95077.19</v>
      </c>
      <c r="N50" s="17">
        <f ca="1">_xll.DBRW($C$9,$D$14,$D$15,$D$16,$C50,$D$17,$D$18,N$23)</f>
        <v>102507.53</v>
      </c>
      <c r="O50" s="17">
        <f ca="1">_xll.DBRW($C$9,$D$14,$D$15,$D$16,$C50,$D$17,$D$18,O$23)</f>
        <v>91717.57</v>
      </c>
      <c r="P50" s="17">
        <f ca="1">_xll.DBRW($C$9,$D$14,$D$15,$D$16,$C50,$D$17,$D$18,P$23)</f>
        <v>296807.63</v>
      </c>
      <c r="Q50" s="17">
        <f ca="1">_xll.DBRW($C$9,$D$14,$D$15,$D$16,$C50,$D$17,$D$18,Q$23)</f>
        <v>99860.23</v>
      </c>
      <c r="R50" s="17">
        <f ca="1">_xll.DBRW($C$9,$D$14,$D$15,$D$16,$C50,$D$17,$D$18,R$23)</f>
        <v>96749.140000000014</v>
      </c>
      <c r="S50" s="17">
        <f ca="1">_xll.DBRW($C$9,$D$14,$D$15,$D$16,$C50,$D$17,$D$18,S$23)</f>
        <v>100198.26000000001</v>
      </c>
    </row>
    <row r="51" spans="1:19" ht="15.6" x14ac:dyDescent="0.4">
      <c r="A51">
        <f ca="1">IF(_xll.TM1RPTELISCONSOLIDATED($C$25,$C51),IF(_xll.TM1RPTELLEV($C$25,$C51)&lt;=3,_xll.TM1RPTELLEV($C$25,$C51),"D"),"N")</f>
        <v>2</v>
      </c>
      <c r="B51" s="10">
        <f ca="1">_xll.DBRW($D$9,$D$15,$D$16,$C51,$D$17,$D$20,$D$19)</f>
        <v>27372023.096563354</v>
      </c>
      <c r="C51" s="19" t="s">
        <v>42</v>
      </c>
      <c r="D51" s="12">
        <f ca="1">_xll.DBRW($C$9,$D$14,$D$15,$D$16,$C51,$D$17,$D$18,D$23)</f>
        <v>9126597.4500000011</v>
      </c>
      <c r="E51" s="12">
        <f ca="1">_xll.DBRW($C$9,$D$14,$D$15,$D$16,$C51,$D$17,$D$18,E$23)</f>
        <v>2886568.83</v>
      </c>
      <c r="F51" s="12">
        <f ca="1">_xll.DBRW($C$9,$D$14,$D$15,$D$16,$C51,$D$17,$D$18,F$23)</f>
        <v>3073476.0300000003</v>
      </c>
      <c r="G51" s="12">
        <f ca="1">_xll.DBRW($C$9,$D$14,$D$15,$D$16,$C51,$D$17,$D$18,G$23)</f>
        <v>3166552.5900000003</v>
      </c>
      <c r="H51" s="12">
        <f ca="1">_xll.DBRW($C$9,$D$14,$D$15,$D$16,$C51,$D$17,$D$18,H$23)</f>
        <v>9099102.6400000006</v>
      </c>
      <c r="I51" s="12">
        <f ca="1">_xll.DBRW($C$9,$D$14,$D$15,$D$16,$C51,$D$17,$D$18,I$23)</f>
        <v>2882369.96</v>
      </c>
      <c r="J51" s="12">
        <f ca="1">_xll.DBRW($C$9,$D$14,$D$15,$D$16,$C51,$D$17,$D$18,J$23)</f>
        <v>3046582.46</v>
      </c>
      <c r="K51" s="12">
        <f ca="1">_xll.DBRW($C$9,$D$14,$D$15,$D$16,$C51,$D$17,$D$18,K$23)</f>
        <v>3170150.22</v>
      </c>
      <c r="L51" s="12">
        <f ca="1">_xll.DBRW($C$9,$D$14,$D$15,$D$16,$C51,$D$17,$D$18,L$23)</f>
        <v>9074186.6000000015</v>
      </c>
      <c r="M51" s="12">
        <f ca="1">_xll.DBRW($C$9,$D$14,$D$15,$D$16,$C51,$D$17,$D$18,M$23)</f>
        <v>2998448.1</v>
      </c>
      <c r="N51" s="12">
        <f ca="1">_xll.DBRW($C$9,$D$14,$D$15,$D$16,$C51,$D$17,$D$18,N$23)</f>
        <v>2984616.34</v>
      </c>
      <c r="O51" s="12">
        <f ca="1">_xll.DBRW($C$9,$D$14,$D$15,$D$16,$C51,$D$17,$D$18,O$23)</f>
        <v>3091122.16</v>
      </c>
      <c r="P51" s="12">
        <f ca="1">_xll.DBRW($C$9,$D$14,$D$15,$D$16,$C51,$D$17,$D$18,P$23)</f>
        <v>8939017.3699999992</v>
      </c>
      <c r="Q51" s="12">
        <f ca="1">_xll.DBRW($C$9,$D$14,$D$15,$D$16,$C51,$D$17,$D$18,Q$23)</f>
        <v>2776590.37</v>
      </c>
      <c r="R51" s="12">
        <f ca="1">_xll.DBRW($C$9,$D$14,$D$15,$D$16,$C51,$D$17,$D$18,R$23)</f>
        <v>3030935.79</v>
      </c>
      <c r="S51" s="12">
        <f ca="1">_xll.DBRW($C$9,$D$14,$D$15,$D$16,$C51,$D$17,$D$18,S$23)</f>
        <v>3131491.21</v>
      </c>
    </row>
    <row r="52" spans="1:19" x14ac:dyDescent="0.3">
      <c r="A52" t="str">
        <f ca="1">IF(_xll.TM1RPTELISCONSOLIDATED($C$25,$C52),IF(_xll.TM1RPTELLEV($C$25,$C52)&lt;=3,_xll.TM1RPTELLEV($C$25,$C52),"D"),"N")</f>
        <v>N</v>
      </c>
      <c r="B52" s="4">
        <f ca="1">_xll.DBRW($D$9,$D$15,$D$16,$C52,$D$17,$D$20,$D$19)</f>
        <v>871146.75903915754</v>
      </c>
      <c r="C52" s="6" t="s">
        <v>43</v>
      </c>
      <c r="D52" s="17">
        <f ca="1">_xll.DBRW($C$9,$D$14,$D$15,$D$16,$C52,$D$17,$D$18,D$23)</f>
        <v>276800.84000000003</v>
      </c>
      <c r="E52" s="17">
        <f ca="1">_xll.DBRW($C$9,$D$14,$D$15,$D$16,$C52,$D$17,$D$18,E$23)</f>
        <v>96867.55</v>
      </c>
      <c r="F52" s="17">
        <f ca="1">_xll.DBRW($C$9,$D$14,$D$15,$D$16,$C52,$D$17,$D$18,F$23)</f>
        <v>95661.650000000009</v>
      </c>
      <c r="G52" s="17">
        <f ca="1">_xll.DBRW($C$9,$D$14,$D$15,$D$16,$C52,$D$17,$D$18,G$23)</f>
        <v>84271.640000000014</v>
      </c>
      <c r="H52" s="17">
        <f ca="1">_xll.DBRW($C$9,$D$14,$D$15,$D$16,$C52,$D$17,$D$18,H$23)</f>
        <v>275662.25</v>
      </c>
      <c r="I52" s="17">
        <f ca="1">_xll.DBRW($C$9,$D$14,$D$15,$D$16,$C52,$D$17,$D$18,I$23)</f>
        <v>94173.709999999992</v>
      </c>
      <c r="J52" s="17">
        <f ca="1">_xll.DBRW($C$9,$D$14,$D$15,$D$16,$C52,$D$17,$D$18,J$23)</f>
        <v>98394.040000000008</v>
      </c>
      <c r="K52" s="17">
        <f ca="1">_xll.DBRW($C$9,$D$14,$D$15,$D$16,$C52,$D$17,$D$18,K$23)</f>
        <v>83094.5</v>
      </c>
      <c r="L52" s="17">
        <f ca="1">_xll.DBRW($C$9,$D$14,$D$15,$D$16,$C52,$D$17,$D$18,L$23)</f>
        <v>290313.31</v>
      </c>
      <c r="M52" s="17">
        <f ca="1">_xll.DBRW($C$9,$D$14,$D$15,$D$16,$C52,$D$17,$D$18,M$23)</f>
        <v>87822.459999999992</v>
      </c>
      <c r="N52" s="17">
        <f ca="1">_xll.DBRW($C$9,$D$14,$D$15,$D$16,$C52,$D$17,$D$18,N$23)</f>
        <v>106696.06000000001</v>
      </c>
      <c r="O52" s="17">
        <f ca="1">_xll.DBRW($C$9,$D$14,$D$15,$D$16,$C52,$D$17,$D$18,O$23)</f>
        <v>95794.790000000008</v>
      </c>
      <c r="P52" s="17">
        <f ca="1">_xll.DBRW($C$9,$D$14,$D$15,$D$16,$C52,$D$17,$D$18,P$23)</f>
        <v>274306.90000000002</v>
      </c>
      <c r="Q52" s="17">
        <f ca="1">_xll.DBRW($C$9,$D$14,$D$15,$D$16,$C52,$D$17,$D$18,Q$23)</f>
        <v>92166.170000000013</v>
      </c>
      <c r="R52" s="17">
        <f ca="1">_xll.DBRW($C$9,$D$14,$D$15,$D$16,$C52,$D$17,$D$18,R$23)</f>
        <v>93206.680000000008</v>
      </c>
      <c r="S52" s="17">
        <f ca="1">_xll.DBRW($C$9,$D$14,$D$15,$D$16,$C52,$D$17,$D$18,S$23)</f>
        <v>88934.05</v>
      </c>
    </row>
    <row r="53" spans="1:19" ht="15.6" x14ac:dyDescent="0.4">
      <c r="A53">
        <f ca="1">IF(_xll.TM1RPTELISCONSOLIDATED($C$25,$C53),IF(_xll.TM1RPTELLEV($C$25,$C53)&lt;=3,_xll.TM1RPTELLEV($C$25,$C53),"D"),"N")</f>
        <v>2</v>
      </c>
      <c r="B53" s="10">
        <f ca="1">_xll.DBRW($D$9,$D$15,$D$16,$C53,$D$17,$D$20,$D$19)</f>
        <v>871146.75903915754</v>
      </c>
      <c r="C53" s="19" t="s">
        <v>44</v>
      </c>
      <c r="D53" s="12">
        <f ca="1">_xll.DBRW($C$9,$D$14,$D$15,$D$16,$C53,$D$17,$D$18,D$23)</f>
        <v>276800.84000000003</v>
      </c>
      <c r="E53" s="12">
        <f ca="1">_xll.DBRW($C$9,$D$14,$D$15,$D$16,$C53,$D$17,$D$18,E$23)</f>
        <v>96867.55</v>
      </c>
      <c r="F53" s="12">
        <f ca="1">_xll.DBRW($C$9,$D$14,$D$15,$D$16,$C53,$D$17,$D$18,F$23)</f>
        <v>95661.650000000009</v>
      </c>
      <c r="G53" s="12">
        <f ca="1">_xll.DBRW($C$9,$D$14,$D$15,$D$16,$C53,$D$17,$D$18,G$23)</f>
        <v>84271.640000000014</v>
      </c>
      <c r="H53" s="12">
        <f ca="1">_xll.DBRW($C$9,$D$14,$D$15,$D$16,$C53,$D$17,$D$18,H$23)</f>
        <v>275662.25</v>
      </c>
      <c r="I53" s="12">
        <f ca="1">_xll.DBRW($C$9,$D$14,$D$15,$D$16,$C53,$D$17,$D$18,I$23)</f>
        <v>94173.709999999992</v>
      </c>
      <c r="J53" s="12">
        <f ca="1">_xll.DBRW($C$9,$D$14,$D$15,$D$16,$C53,$D$17,$D$18,J$23)</f>
        <v>98394.040000000008</v>
      </c>
      <c r="K53" s="12">
        <f ca="1">_xll.DBRW($C$9,$D$14,$D$15,$D$16,$C53,$D$17,$D$18,K$23)</f>
        <v>83094.5</v>
      </c>
      <c r="L53" s="12">
        <f ca="1">_xll.DBRW($C$9,$D$14,$D$15,$D$16,$C53,$D$17,$D$18,L$23)</f>
        <v>290313.31</v>
      </c>
      <c r="M53" s="12">
        <f ca="1">_xll.DBRW($C$9,$D$14,$D$15,$D$16,$C53,$D$17,$D$18,M$23)</f>
        <v>87822.459999999992</v>
      </c>
      <c r="N53" s="12">
        <f ca="1">_xll.DBRW($C$9,$D$14,$D$15,$D$16,$C53,$D$17,$D$18,N$23)</f>
        <v>106696.06000000001</v>
      </c>
      <c r="O53" s="12">
        <f ca="1">_xll.DBRW($C$9,$D$14,$D$15,$D$16,$C53,$D$17,$D$18,O$23)</f>
        <v>95794.790000000008</v>
      </c>
      <c r="P53" s="12">
        <f ca="1">_xll.DBRW($C$9,$D$14,$D$15,$D$16,$C53,$D$17,$D$18,P$23)</f>
        <v>274306.90000000002</v>
      </c>
      <c r="Q53" s="12">
        <f ca="1">_xll.DBRW($C$9,$D$14,$D$15,$D$16,$C53,$D$17,$D$18,Q$23)</f>
        <v>92166.170000000013</v>
      </c>
      <c r="R53" s="12">
        <f ca="1">_xll.DBRW($C$9,$D$14,$D$15,$D$16,$C53,$D$17,$D$18,R$23)</f>
        <v>93206.680000000008</v>
      </c>
      <c r="S53" s="12">
        <f ca="1">_xll.DBRW($C$9,$D$14,$D$15,$D$16,$C53,$D$17,$D$18,S$23)</f>
        <v>88934.05</v>
      </c>
    </row>
    <row r="54" spans="1:19" x14ac:dyDescent="0.3">
      <c r="A54" t="str">
        <f ca="1">IF(_xll.TM1RPTELISCONSOLIDATED($C$25,$C54),IF(_xll.TM1RPTELLEV($C$25,$C54)&lt;=3,_xll.TM1RPTELLEV($C$25,$C54),"D"),"N")</f>
        <v>N</v>
      </c>
      <c r="B54" s="4">
        <f ca="1">_xll.DBRW($D$9,$D$15,$D$16,$C54,$D$17,$D$20,$D$19)</f>
        <v>935903.29522916779</v>
      </c>
      <c r="C54" s="6" t="s">
        <v>45</v>
      </c>
      <c r="D54" s="17">
        <f ca="1">_xll.DBRW($C$9,$D$14,$D$15,$D$16,$C54,$D$17,$D$18,D$23)</f>
        <v>306488.24000000005</v>
      </c>
      <c r="E54" s="17">
        <f ca="1">_xll.DBRW($C$9,$D$14,$D$15,$D$16,$C54,$D$17,$D$18,E$23)</f>
        <v>109611.47000000002</v>
      </c>
      <c r="F54" s="17">
        <f ca="1">_xll.DBRW($C$9,$D$14,$D$15,$D$16,$C54,$D$17,$D$18,F$23)</f>
        <v>97425.15</v>
      </c>
      <c r="G54" s="17">
        <f ca="1">_xll.DBRW($C$9,$D$14,$D$15,$D$16,$C54,$D$17,$D$18,G$23)</f>
        <v>99451.62</v>
      </c>
      <c r="H54" s="17">
        <f ca="1">_xll.DBRW($C$9,$D$14,$D$15,$D$16,$C54,$D$17,$D$18,H$23)</f>
        <v>295776.29000000004</v>
      </c>
      <c r="I54" s="17">
        <f ca="1">_xll.DBRW($C$9,$D$14,$D$15,$D$16,$C54,$D$17,$D$18,I$23)</f>
        <v>92392.49</v>
      </c>
      <c r="J54" s="17">
        <f ca="1">_xll.DBRW($C$9,$D$14,$D$15,$D$16,$C54,$D$17,$D$18,J$23)</f>
        <v>105747.67000000001</v>
      </c>
      <c r="K54" s="17">
        <f ca="1">_xll.DBRW($C$9,$D$14,$D$15,$D$16,$C54,$D$17,$D$18,K$23)</f>
        <v>97636.13</v>
      </c>
      <c r="L54" s="17">
        <f ca="1">_xll.DBRW($C$9,$D$14,$D$15,$D$16,$C54,$D$17,$D$18,L$23)</f>
        <v>306620.36</v>
      </c>
      <c r="M54" s="17">
        <f ca="1">_xll.DBRW($C$9,$D$14,$D$15,$D$16,$C54,$D$17,$D$18,M$23)</f>
        <v>105921.33000000002</v>
      </c>
      <c r="N54" s="17">
        <f ca="1">_xll.DBRW($C$9,$D$14,$D$15,$D$16,$C54,$D$17,$D$18,N$23)</f>
        <v>102687.48000000001</v>
      </c>
      <c r="O54" s="17">
        <f ca="1">_xll.DBRW($C$9,$D$14,$D$15,$D$16,$C54,$D$17,$D$18,O$23)</f>
        <v>98011.550000000017</v>
      </c>
      <c r="P54" s="17">
        <f ca="1">_xll.DBRW($C$9,$D$14,$D$15,$D$16,$C54,$D$17,$D$18,P$23)</f>
        <v>297593.53000000003</v>
      </c>
      <c r="Q54" s="17">
        <f ca="1">_xll.DBRW($C$9,$D$14,$D$15,$D$16,$C54,$D$17,$D$18,Q$23)</f>
        <v>100282.27</v>
      </c>
      <c r="R54" s="17">
        <f ca="1">_xll.DBRW($C$9,$D$14,$D$15,$D$16,$C54,$D$17,$D$18,R$23)</f>
        <v>101779.6</v>
      </c>
      <c r="S54" s="17">
        <f ca="1">_xll.DBRW($C$9,$D$14,$D$15,$D$16,$C54,$D$17,$D$18,S$23)</f>
        <v>95531.66</v>
      </c>
    </row>
    <row r="55" spans="1:19" x14ac:dyDescent="0.3">
      <c r="A55" t="str">
        <f ca="1">IF(_xll.TM1RPTELISCONSOLIDATED($C$25,$C55),IF(_xll.TM1RPTELLEV($C$25,$C55)&lt;=3,_xll.TM1RPTELLEV($C$25,$C55),"D"),"N")</f>
        <v>N</v>
      </c>
      <c r="B55" s="4">
        <f ca="1">_xll.DBRW($D$9,$D$15,$D$16,$C55,$D$17,$D$20,$D$19)</f>
        <v>2170403.8487302605</v>
      </c>
      <c r="C55" s="6" t="s">
        <v>46</v>
      </c>
      <c r="D55" s="17">
        <f ca="1">_xll.DBRW($C$9,$D$14,$D$15,$D$16,$C55,$D$17,$D$18,D$23)</f>
        <v>719389.38</v>
      </c>
      <c r="E55" s="17">
        <f ca="1">_xll.DBRW($C$9,$D$14,$D$15,$D$16,$C55,$D$17,$D$18,E$23)</f>
        <v>239423.18</v>
      </c>
      <c r="F55" s="17">
        <f ca="1">_xll.DBRW($C$9,$D$14,$D$15,$D$16,$C55,$D$17,$D$18,F$23)</f>
        <v>246423.1</v>
      </c>
      <c r="G55" s="17">
        <f ca="1">_xll.DBRW($C$9,$D$14,$D$15,$D$16,$C55,$D$17,$D$18,G$23)</f>
        <v>233543.10000000003</v>
      </c>
      <c r="H55" s="17">
        <f ca="1">_xll.DBRW($C$9,$D$14,$D$15,$D$16,$C55,$D$17,$D$18,H$23)</f>
        <v>705561.18</v>
      </c>
      <c r="I55" s="17">
        <f ca="1">_xll.DBRW($C$9,$D$14,$D$15,$D$16,$C55,$D$17,$D$18,I$23)</f>
        <v>243320.41000000003</v>
      </c>
      <c r="J55" s="17">
        <f ca="1">_xll.DBRW($C$9,$D$14,$D$15,$D$16,$C55,$D$17,$D$18,J$23)</f>
        <v>235445.90999999997</v>
      </c>
      <c r="K55" s="17">
        <f ca="1">_xll.DBRW($C$9,$D$14,$D$15,$D$16,$C55,$D$17,$D$18,K$23)</f>
        <v>226794.86</v>
      </c>
      <c r="L55" s="17">
        <f ca="1">_xll.DBRW($C$9,$D$14,$D$15,$D$16,$C55,$D$17,$D$18,L$23)</f>
        <v>703904.92999999993</v>
      </c>
      <c r="M55" s="17">
        <f ca="1">_xll.DBRW($C$9,$D$14,$D$15,$D$16,$C55,$D$17,$D$18,M$23)</f>
        <v>237004.66000000003</v>
      </c>
      <c r="N55" s="17">
        <f ca="1">_xll.DBRW($C$9,$D$14,$D$15,$D$16,$C55,$D$17,$D$18,N$23)</f>
        <v>245466.63</v>
      </c>
      <c r="O55" s="17">
        <f ca="1">_xll.DBRW($C$9,$D$14,$D$15,$D$16,$C55,$D$17,$D$18,O$23)</f>
        <v>221433.64</v>
      </c>
      <c r="P55" s="17">
        <f ca="1">_xll.DBRW($C$9,$D$14,$D$15,$D$16,$C55,$D$17,$D$18,P$23)</f>
        <v>662329.58000000007</v>
      </c>
      <c r="Q55" s="17">
        <f ca="1">_xll.DBRW($C$9,$D$14,$D$15,$D$16,$C55,$D$17,$D$18,Q$23)</f>
        <v>217249.53</v>
      </c>
      <c r="R55" s="17">
        <f ca="1">_xll.DBRW($C$9,$D$14,$D$15,$D$16,$C55,$D$17,$D$18,R$23)</f>
        <v>227486.33</v>
      </c>
      <c r="S55" s="17">
        <f ca="1">_xll.DBRW($C$9,$D$14,$D$15,$D$16,$C55,$D$17,$D$18,S$23)</f>
        <v>217593.72</v>
      </c>
    </row>
    <row r="56" spans="1:19" ht="15.6" x14ac:dyDescent="0.4">
      <c r="A56">
        <f ca="1">IF(_xll.TM1RPTELISCONSOLIDATED($C$25,$C56),IF(_xll.TM1RPTELLEV($C$25,$C56)&lt;=3,_xll.TM1RPTELLEV($C$25,$C56),"D"),"N")</f>
        <v>2</v>
      </c>
      <c r="B56" s="10">
        <f ca="1">_xll.DBRW($D$9,$D$15,$D$16,$C56,$D$17,$D$20,$D$19)</f>
        <v>3106307.1439594286</v>
      </c>
      <c r="C56" s="19" t="s">
        <v>47</v>
      </c>
      <c r="D56" s="12">
        <f ca="1">_xll.DBRW($C$9,$D$14,$D$15,$D$16,$C56,$D$17,$D$18,D$23)</f>
        <v>1025877.6200000001</v>
      </c>
      <c r="E56" s="12">
        <f ca="1">_xll.DBRW($C$9,$D$14,$D$15,$D$16,$C56,$D$17,$D$18,E$23)</f>
        <v>349034.65</v>
      </c>
      <c r="F56" s="12">
        <f ca="1">_xll.DBRW($C$9,$D$14,$D$15,$D$16,$C56,$D$17,$D$18,F$23)</f>
        <v>343848.24999999994</v>
      </c>
      <c r="G56" s="12">
        <f ca="1">_xll.DBRW($C$9,$D$14,$D$15,$D$16,$C56,$D$17,$D$18,G$23)</f>
        <v>332994.71999999997</v>
      </c>
      <c r="H56" s="12">
        <f ca="1">_xll.DBRW($C$9,$D$14,$D$15,$D$16,$C56,$D$17,$D$18,H$23)</f>
        <v>1001337.4700000001</v>
      </c>
      <c r="I56" s="12">
        <f ca="1">_xll.DBRW($C$9,$D$14,$D$15,$D$16,$C56,$D$17,$D$18,I$23)</f>
        <v>335712.9</v>
      </c>
      <c r="J56" s="12">
        <f ca="1">_xll.DBRW($C$9,$D$14,$D$15,$D$16,$C56,$D$17,$D$18,J$23)</f>
        <v>341193.58</v>
      </c>
      <c r="K56" s="12">
        <f ca="1">_xll.DBRW($C$9,$D$14,$D$15,$D$16,$C56,$D$17,$D$18,K$23)</f>
        <v>324430.99</v>
      </c>
      <c r="L56" s="12">
        <f ca="1">_xll.DBRW($C$9,$D$14,$D$15,$D$16,$C56,$D$17,$D$18,L$23)</f>
        <v>1010525.2900000002</v>
      </c>
      <c r="M56" s="12">
        <f ca="1">_xll.DBRW($C$9,$D$14,$D$15,$D$16,$C56,$D$17,$D$18,M$23)</f>
        <v>342925.99</v>
      </c>
      <c r="N56" s="12">
        <f ca="1">_xll.DBRW($C$9,$D$14,$D$15,$D$16,$C56,$D$17,$D$18,N$23)</f>
        <v>348154.11</v>
      </c>
      <c r="O56" s="12">
        <f ca="1">_xll.DBRW($C$9,$D$14,$D$15,$D$16,$C56,$D$17,$D$18,O$23)</f>
        <v>319445.19</v>
      </c>
      <c r="P56" s="12">
        <f ca="1">_xll.DBRW($C$9,$D$14,$D$15,$D$16,$C56,$D$17,$D$18,P$23)</f>
        <v>959923.11</v>
      </c>
      <c r="Q56" s="12">
        <f ca="1">_xll.DBRW($C$9,$D$14,$D$15,$D$16,$C56,$D$17,$D$18,Q$23)</f>
        <v>317531.80000000005</v>
      </c>
      <c r="R56" s="12">
        <f ca="1">_xll.DBRW($C$9,$D$14,$D$15,$D$16,$C56,$D$17,$D$18,R$23)</f>
        <v>329265.93000000005</v>
      </c>
      <c r="S56" s="12">
        <f ca="1">_xll.DBRW($C$9,$D$14,$D$15,$D$16,$C56,$D$17,$D$18,S$23)</f>
        <v>313125.38</v>
      </c>
    </row>
    <row r="57" spans="1:19" x14ac:dyDescent="0.3">
      <c r="A57" t="str">
        <f ca="1">IF(_xll.TM1RPTELISCONSOLIDATED($C$25,$C57),IF(_xll.TM1RPTELLEV($C$25,$C57)&lt;=3,_xll.TM1RPTELLEV($C$25,$C57),"D"),"N")</f>
        <v>N</v>
      </c>
      <c r="B57" s="4">
        <f ca="1">_xll.DBRW($D$9,$D$15,$D$16,$C57,$D$17,$D$20,$D$19)</f>
        <v>550445.07359434164</v>
      </c>
      <c r="C57" s="6" t="s">
        <v>48</v>
      </c>
      <c r="D57" s="17">
        <f ca="1">_xll.DBRW($C$9,$D$14,$D$15,$D$16,$C57,$D$17,$D$18,D$23)</f>
        <v>174466.51</v>
      </c>
      <c r="E57" s="17">
        <f ca="1">_xll.DBRW($C$9,$D$14,$D$15,$D$16,$C57,$D$17,$D$18,E$23)</f>
        <v>62416.05</v>
      </c>
      <c r="F57" s="17">
        <f ca="1">_xll.DBRW($C$9,$D$14,$D$15,$D$16,$C57,$D$17,$D$18,F$23)</f>
        <v>54745.910000000011</v>
      </c>
      <c r="G57" s="17">
        <f ca="1">_xll.DBRW($C$9,$D$14,$D$15,$D$16,$C57,$D$17,$D$18,G$23)</f>
        <v>57304.55</v>
      </c>
      <c r="H57" s="17">
        <f ca="1">_xll.DBRW($C$9,$D$14,$D$15,$D$16,$C57,$D$17,$D$18,H$23)</f>
        <v>178559.39</v>
      </c>
      <c r="I57" s="17">
        <f ca="1">_xll.DBRW($C$9,$D$14,$D$15,$D$16,$C57,$D$17,$D$18,I$23)</f>
        <v>59212.89</v>
      </c>
      <c r="J57" s="17">
        <f ca="1">_xll.DBRW($C$9,$D$14,$D$15,$D$16,$C57,$D$17,$D$18,J$23)</f>
        <v>62338.05</v>
      </c>
      <c r="K57" s="17">
        <f ca="1">_xll.DBRW($C$9,$D$14,$D$15,$D$16,$C57,$D$17,$D$18,K$23)</f>
        <v>57008.450000000004</v>
      </c>
      <c r="L57" s="17">
        <f ca="1">_xll.DBRW($C$9,$D$14,$D$15,$D$16,$C57,$D$17,$D$18,L$23)</f>
        <v>186448.09000000003</v>
      </c>
      <c r="M57" s="17">
        <f ca="1">_xll.DBRW($C$9,$D$14,$D$15,$D$16,$C57,$D$17,$D$18,M$23)</f>
        <v>61122.16</v>
      </c>
      <c r="N57" s="17">
        <f ca="1">_xll.DBRW($C$9,$D$14,$D$15,$D$16,$C57,$D$17,$D$18,N$23)</f>
        <v>64388.71</v>
      </c>
      <c r="O57" s="17">
        <f ca="1">_xll.DBRW($C$9,$D$14,$D$15,$D$16,$C57,$D$17,$D$18,O$23)</f>
        <v>60937.22</v>
      </c>
      <c r="P57" s="17">
        <f ca="1">_xll.DBRW($C$9,$D$14,$D$15,$D$16,$C57,$D$17,$D$18,P$23)</f>
        <v>171891.33000000002</v>
      </c>
      <c r="Q57" s="17">
        <f ca="1">_xll.DBRW($C$9,$D$14,$D$15,$D$16,$C57,$D$17,$D$18,Q$23)</f>
        <v>57979.3</v>
      </c>
      <c r="R57" s="17">
        <f ca="1">_xll.DBRW($C$9,$D$14,$D$15,$D$16,$C57,$D$17,$D$18,R$23)</f>
        <v>55819.5</v>
      </c>
      <c r="S57" s="17">
        <f ca="1">_xll.DBRW($C$9,$D$14,$D$15,$D$16,$C57,$D$17,$D$18,S$23)</f>
        <v>58092.530000000013</v>
      </c>
    </row>
    <row r="58" spans="1:19" x14ac:dyDescent="0.3">
      <c r="A58" t="str">
        <f ca="1">IF(_xll.TM1RPTELISCONSOLIDATED($C$25,$C58),IF(_xll.TM1RPTELLEV($C$25,$C58)&lt;=3,_xll.TM1RPTELLEV($C$25,$C58),"D"),"N")</f>
        <v>N</v>
      </c>
      <c r="B58" s="4">
        <f ca="1">_xll.DBRW($D$9,$D$15,$D$16,$C58,$D$17,$D$20,$D$19)</f>
        <v>590231.82917778532</v>
      </c>
      <c r="C58" s="6" t="s">
        <v>49</v>
      </c>
      <c r="D58" s="17">
        <f ca="1">_xll.DBRW($C$9,$D$14,$D$15,$D$16,$C58,$D$17,$D$18,D$23)</f>
        <v>188934.68</v>
      </c>
      <c r="E58" s="17">
        <f ca="1">_xll.DBRW($C$9,$D$14,$D$15,$D$16,$C58,$D$17,$D$18,E$23)</f>
        <v>68682.97</v>
      </c>
      <c r="F58" s="17">
        <f ca="1">_xll.DBRW($C$9,$D$14,$D$15,$D$16,$C58,$D$17,$D$18,F$23)</f>
        <v>58030.13</v>
      </c>
      <c r="G58" s="17">
        <f ca="1">_xll.DBRW($C$9,$D$14,$D$15,$D$16,$C58,$D$17,$D$18,G$23)</f>
        <v>62221.58</v>
      </c>
      <c r="H58" s="17">
        <f ca="1">_xll.DBRW($C$9,$D$14,$D$15,$D$16,$C58,$D$17,$D$18,H$23)</f>
        <v>193036.72999999998</v>
      </c>
      <c r="I58" s="17">
        <f ca="1">_xll.DBRW($C$9,$D$14,$D$15,$D$16,$C58,$D$17,$D$18,I$23)</f>
        <v>63678.33</v>
      </c>
      <c r="J58" s="17">
        <f ca="1">_xll.DBRW($C$9,$D$14,$D$15,$D$16,$C58,$D$17,$D$18,J$23)</f>
        <v>66346.55</v>
      </c>
      <c r="K58" s="17">
        <f ca="1">_xll.DBRW($C$9,$D$14,$D$15,$D$16,$C58,$D$17,$D$18,K$23)</f>
        <v>63011.85</v>
      </c>
      <c r="L58" s="17">
        <f ca="1">_xll.DBRW($C$9,$D$14,$D$15,$D$16,$C58,$D$17,$D$18,L$23)</f>
        <v>193385.08000000002</v>
      </c>
      <c r="M58" s="17">
        <f ca="1">_xll.DBRW($C$9,$D$14,$D$15,$D$16,$C58,$D$17,$D$18,M$23)</f>
        <v>64297.120000000003</v>
      </c>
      <c r="N58" s="17">
        <f ca="1">_xll.DBRW($C$9,$D$14,$D$15,$D$16,$C58,$D$17,$D$18,N$23)</f>
        <v>65806.790000000008</v>
      </c>
      <c r="O58" s="17">
        <f ca="1">_xll.DBRW($C$9,$D$14,$D$15,$D$16,$C58,$D$17,$D$18,O$23)</f>
        <v>63281.17</v>
      </c>
      <c r="P58" s="17">
        <f ca="1">_xll.DBRW($C$9,$D$14,$D$15,$D$16,$C58,$D$17,$D$18,P$23)</f>
        <v>189461.95</v>
      </c>
      <c r="Q58" s="17">
        <f ca="1">_xll.DBRW($C$9,$D$14,$D$15,$D$16,$C58,$D$17,$D$18,Q$23)</f>
        <v>64689.17</v>
      </c>
      <c r="R58" s="17">
        <f ca="1">_xll.DBRW($C$9,$D$14,$D$15,$D$16,$C58,$D$17,$D$18,R$23)</f>
        <v>61980.450000000004</v>
      </c>
      <c r="S58" s="17">
        <f ca="1">_xll.DBRW($C$9,$D$14,$D$15,$D$16,$C58,$D$17,$D$18,S$23)</f>
        <v>62792.33</v>
      </c>
    </row>
    <row r="59" spans="1:19" x14ac:dyDescent="0.3">
      <c r="A59" t="str">
        <f ca="1">IF(_xll.TM1RPTELISCONSOLIDATED($C$25,$C59),IF(_xll.TM1RPTELLEV($C$25,$C59)&lt;=3,_xll.TM1RPTELLEV($C$25,$C59),"D"),"N")</f>
        <v>N</v>
      </c>
      <c r="B59" s="4">
        <f ca="1">_xll.DBRW($D$9,$D$15,$D$16,$C59,$D$17,$D$20,$D$19)</f>
        <v>583581.78585263598</v>
      </c>
      <c r="C59" s="6" t="s">
        <v>50</v>
      </c>
      <c r="D59" s="17">
        <f ca="1">_xll.DBRW($C$9,$D$14,$D$15,$D$16,$C59,$D$17,$D$18,D$23)</f>
        <v>177443.80000000002</v>
      </c>
      <c r="E59" s="17">
        <f ca="1">_xll.DBRW($C$9,$D$14,$D$15,$D$16,$C59,$D$17,$D$18,E$23)</f>
        <v>56174.150000000009</v>
      </c>
      <c r="F59" s="17">
        <f ca="1">_xll.DBRW($C$9,$D$14,$D$15,$D$16,$C59,$D$17,$D$18,F$23)</f>
        <v>59808.19</v>
      </c>
      <c r="G59" s="17">
        <f ca="1">_xll.DBRW($C$9,$D$14,$D$15,$D$16,$C59,$D$17,$D$18,G$23)</f>
        <v>61461.46</v>
      </c>
      <c r="H59" s="17">
        <f ca="1">_xll.DBRW($C$9,$D$14,$D$15,$D$16,$C59,$D$17,$D$18,H$23)</f>
        <v>179403.8</v>
      </c>
      <c r="I59" s="17">
        <f ca="1">_xll.DBRW($C$9,$D$14,$D$15,$D$16,$C59,$D$17,$D$18,I$23)</f>
        <v>59043.94</v>
      </c>
      <c r="J59" s="17">
        <f ca="1">_xll.DBRW($C$9,$D$14,$D$15,$D$16,$C59,$D$17,$D$18,J$23)</f>
        <v>58913.000000000007</v>
      </c>
      <c r="K59" s="17">
        <f ca="1">_xll.DBRW($C$9,$D$14,$D$15,$D$16,$C59,$D$17,$D$18,K$23)</f>
        <v>61446.86</v>
      </c>
      <c r="L59" s="17">
        <f ca="1">_xll.DBRW($C$9,$D$14,$D$15,$D$16,$C59,$D$17,$D$18,L$23)</f>
        <v>196889.04</v>
      </c>
      <c r="M59" s="17">
        <f ca="1">_xll.DBRW($C$9,$D$14,$D$15,$D$16,$C59,$D$17,$D$18,M$23)</f>
        <v>64361.460000000006</v>
      </c>
      <c r="N59" s="17">
        <f ca="1">_xll.DBRW($C$9,$D$14,$D$15,$D$16,$C59,$D$17,$D$18,N$23)</f>
        <v>67883.289999999994</v>
      </c>
      <c r="O59" s="17">
        <f ca="1">_xll.DBRW($C$9,$D$14,$D$15,$D$16,$C59,$D$17,$D$18,O$23)</f>
        <v>64644.29</v>
      </c>
      <c r="P59" s="17">
        <f ca="1">_xll.DBRW($C$9,$D$14,$D$15,$D$16,$C59,$D$17,$D$18,P$23)</f>
        <v>201063.97</v>
      </c>
      <c r="Q59" s="17">
        <f ca="1">_xll.DBRW($C$9,$D$14,$D$15,$D$16,$C59,$D$17,$D$18,Q$23)</f>
        <v>65987.73000000001</v>
      </c>
      <c r="R59" s="17">
        <f ca="1">_xll.DBRW($C$9,$D$14,$D$15,$D$16,$C59,$D$17,$D$18,R$23)</f>
        <v>68068.489999999991</v>
      </c>
      <c r="S59" s="17">
        <f ca="1">_xll.DBRW($C$9,$D$14,$D$15,$D$16,$C59,$D$17,$D$18,S$23)</f>
        <v>67007.75</v>
      </c>
    </row>
    <row r="60" spans="1:19" x14ac:dyDescent="0.3">
      <c r="A60" t="str">
        <f ca="1">IF(_xll.TM1RPTELISCONSOLIDATED($C$25,$C60),IF(_xll.TM1RPTELLEV($C$25,$C60)&lt;=3,_xll.TM1RPTELLEV($C$25,$C60),"D"),"N")</f>
        <v>N</v>
      </c>
      <c r="B60" s="4">
        <f ca="1">_xll.DBRW($D$9,$D$15,$D$16,$C60,$D$17,$D$20,$D$19)</f>
        <v>573992.13300586783</v>
      </c>
      <c r="C60" s="6" t="s">
        <v>51</v>
      </c>
      <c r="D60" s="17">
        <f ca="1">_xll.DBRW($C$9,$D$14,$D$15,$D$16,$C60,$D$17,$D$18,D$23)</f>
        <v>187163.83000000002</v>
      </c>
      <c r="E60" s="17">
        <f ca="1">_xll.DBRW($C$9,$D$14,$D$15,$D$16,$C60,$D$17,$D$18,E$23)</f>
        <v>65072.71</v>
      </c>
      <c r="F60" s="17">
        <f ca="1">_xll.DBRW($C$9,$D$14,$D$15,$D$16,$C60,$D$17,$D$18,F$23)</f>
        <v>58765.210000000006</v>
      </c>
      <c r="G60" s="17">
        <f ca="1">_xll.DBRW($C$9,$D$14,$D$15,$D$16,$C60,$D$17,$D$18,G$23)</f>
        <v>63325.91</v>
      </c>
      <c r="H60" s="17">
        <f ca="1">_xll.DBRW($C$9,$D$14,$D$15,$D$16,$C60,$D$17,$D$18,H$23)</f>
        <v>194550.61</v>
      </c>
      <c r="I60" s="17">
        <f ca="1">_xll.DBRW($C$9,$D$14,$D$15,$D$16,$C60,$D$17,$D$18,I$23)</f>
        <v>69958.73</v>
      </c>
      <c r="J60" s="17">
        <f ca="1">_xll.DBRW($C$9,$D$14,$D$15,$D$16,$C60,$D$17,$D$18,J$23)</f>
        <v>63761.51</v>
      </c>
      <c r="K60" s="17">
        <f ca="1">_xll.DBRW($C$9,$D$14,$D$15,$D$16,$C60,$D$17,$D$18,K$23)</f>
        <v>60830.37</v>
      </c>
      <c r="L60" s="17">
        <f ca="1">_xll.DBRW($C$9,$D$14,$D$15,$D$16,$C60,$D$17,$D$18,L$23)</f>
        <v>181434.47</v>
      </c>
      <c r="M60" s="17">
        <f ca="1">_xll.DBRW($C$9,$D$14,$D$15,$D$16,$C60,$D$17,$D$18,M$23)</f>
        <v>60072.349999999991</v>
      </c>
      <c r="N60" s="17">
        <f ca="1">_xll.DBRW($C$9,$D$14,$D$15,$D$16,$C60,$D$17,$D$18,N$23)</f>
        <v>60164.72</v>
      </c>
      <c r="O60" s="17">
        <f ca="1">_xll.DBRW($C$9,$D$14,$D$15,$D$16,$C60,$D$17,$D$18,O$23)</f>
        <v>61197.4</v>
      </c>
      <c r="P60" s="17">
        <f ca="1">_xll.DBRW($C$9,$D$14,$D$15,$D$16,$C60,$D$17,$D$18,P$23)</f>
        <v>179374.72</v>
      </c>
      <c r="Q60" s="17">
        <f ca="1">_xll.DBRW($C$9,$D$14,$D$15,$D$16,$C60,$D$17,$D$18,Q$23)</f>
        <v>58853.630000000005</v>
      </c>
      <c r="R60" s="17">
        <f ca="1">_xll.DBRW($C$9,$D$14,$D$15,$D$16,$C60,$D$17,$D$18,R$23)</f>
        <v>59715.680000000008</v>
      </c>
      <c r="S60" s="17">
        <f ca="1">_xll.DBRW($C$9,$D$14,$D$15,$D$16,$C60,$D$17,$D$18,S$23)</f>
        <v>60805.41</v>
      </c>
    </row>
    <row r="61" spans="1:19" x14ac:dyDescent="0.3">
      <c r="A61" t="str">
        <f ca="1">IF(_xll.TM1RPTELISCONSOLIDATED($C$25,$C61),IF(_xll.TM1RPTELLEV($C$25,$C61)&lt;=3,_xll.TM1RPTELLEV($C$25,$C61),"D"),"N")</f>
        <v>N</v>
      </c>
      <c r="B61" s="4">
        <f ca="1">_xll.DBRW($D$9,$D$15,$D$16,$C61,$D$17,$D$20,$D$19)</f>
        <v>560125.0189473182</v>
      </c>
      <c r="C61" s="6" t="s">
        <v>52</v>
      </c>
      <c r="D61" s="17">
        <f ca="1">_xll.DBRW($C$9,$D$14,$D$15,$D$16,$C61,$D$17,$D$18,D$23)</f>
        <v>178448.5</v>
      </c>
      <c r="E61" s="17">
        <f ca="1">_xll.DBRW($C$9,$D$14,$D$15,$D$16,$C61,$D$17,$D$18,E$23)</f>
        <v>57191.12</v>
      </c>
      <c r="F61" s="17">
        <f ca="1">_xll.DBRW($C$9,$D$14,$D$15,$D$16,$C61,$D$17,$D$18,F$23)</f>
        <v>62395.34</v>
      </c>
      <c r="G61" s="17">
        <f ca="1">_xll.DBRW($C$9,$D$14,$D$15,$D$16,$C61,$D$17,$D$18,G$23)</f>
        <v>58862.04</v>
      </c>
      <c r="H61" s="17">
        <f ca="1">_xll.DBRW($C$9,$D$14,$D$15,$D$16,$C61,$D$17,$D$18,H$23)</f>
        <v>187719.07</v>
      </c>
      <c r="I61" s="17">
        <f ca="1">_xll.DBRW($C$9,$D$14,$D$15,$D$16,$C61,$D$17,$D$18,I$23)</f>
        <v>62501.3</v>
      </c>
      <c r="J61" s="17">
        <f ca="1">_xll.DBRW($C$9,$D$14,$D$15,$D$16,$C61,$D$17,$D$18,J$23)</f>
        <v>59491</v>
      </c>
      <c r="K61" s="17">
        <f ca="1">_xll.DBRW($C$9,$D$14,$D$15,$D$16,$C61,$D$17,$D$18,K$23)</f>
        <v>65726.77</v>
      </c>
      <c r="L61" s="17">
        <f ca="1">_xll.DBRW($C$9,$D$14,$D$15,$D$16,$C61,$D$17,$D$18,L$23)</f>
        <v>185314.06999999998</v>
      </c>
      <c r="M61" s="17">
        <f ca="1">_xll.DBRW($C$9,$D$14,$D$15,$D$16,$C61,$D$17,$D$18,M$23)</f>
        <v>62216.37000000001</v>
      </c>
      <c r="N61" s="17">
        <f ca="1">_xll.DBRW($C$9,$D$14,$D$15,$D$16,$C61,$D$17,$D$18,N$23)</f>
        <v>61130.83</v>
      </c>
      <c r="O61" s="17">
        <f ca="1">_xll.DBRW($C$9,$D$14,$D$15,$D$16,$C61,$D$17,$D$18,O$23)</f>
        <v>61966.87</v>
      </c>
      <c r="P61" s="17">
        <f ca="1">_xll.DBRW($C$9,$D$14,$D$15,$D$16,$C61,$D$17,$D$18,P$23)</f>
        <v>172916.34000000003</v>
      </c>
      <c r="Q61" s="17">
        <f ca="1">_xll.DBRW($C$9,$D$14,$D$15,$D$16,$C61,$D$17,$D$18,Q$23)</f>
        <v>56597.16</v>
      </c>
      <c r="R61" s="17">
        <f ca="1">_xll.DBRW($C$9,$D$14,$D$15,$D$16,$C61,$D$17,$D$18,R$23)</f>
        <v>55626.079999999994</v>
      </c>
      <c r="S61" s="17">
        <f ca="1">_xll.DBRW($C$9,$D$14,$D$15,$D$16,$C61,$D$17,$D$18,S$23)</f>
        <v>60693.100000000006</v>
      </c>
    </row>
    <row r="62" spans="1:19" x14ac:dyDescent="0.3">
      <c r="A62" t="str">
        <f ca="1">IF(_xll.TM1RPTELISCONSOLIDATED($C$25,$C62),IF(_xll.TM1RPTELLEV($C$25,$C62)&lt;=3,_xll.TM1RPTELLEV($C$25,$C62),"D"),"N")</f>
        <v>N</v>
      </c>
      <c r="B62" s="4">
        <f ca="1">_xll.DBRW($D$9,$D$15,$D$16,$C62,$D$17,$D$20,$D$19)</f>
        <v>579187.01716673712</v>
      </c>
      <c r="C62" s="6" t="s">
        <v>53</v>
      </c>
      <c r="D62" s="17">
        <f ca="1">_xll.DBRW($C$9,$D$14,$D$15,$D$16,$C62,$D$17,$D$18,D$23)</f>
        <v>180277.32</v>
      </c>
      <c r="E62" s="17">
        <f ca="1">_xll.DBRW($C$9,$D$14,$D$15,$D$16,$C62,$D$17,$D$18,E$23)</f>
        <v>54466.79</v>
      </c>
      <c r="F62" s="17">
        <f ca="1">_xll.DBRW($C$9,$D$14,$D$15,$D$16,$C62,$D$17,$D$18,F$23)</f>
        <v>62839.259999999995</v>
      </c>
      <c r="G62" s="17">
        <f ca="1">_xll.DBRW($C$9,$D$14,$D$15,$D$16,$C62,$D$17,$D$18,G$23)</f>
        <v>62971.270000000004</v>
      </c>
      <c r="H62" s="17">
        <f ca="1">_xll.DBRW($C$9,$D$14,$D$15,$D$16,$C62,$D$17,$D$18,H$23)</f>
        <v>187018.31</v>
      </c>
      <c r="I62" s="17">
        <f ca="1">_xll.DBRW($C$9,$D$14,$D$15,$D$16,$C62,$D$17,$D$18,I$23)</f>
        <v>64914.700000000012</v>
      </c>
      <c r="J62" s="17">
        <f ca="1">_xll.DBRW($C$9,$D$14,$D$15,$D$16,$C62,$D$17,$D$18,J$23)</f>
        <v>65612.290000000008</v>
      </c>
      <c r="K62" s="17">
        <f ca="1">_xll.DBRW($C$9,$D$14,$D$15,$D$16,$C62,$D$17,$D$18,K$23)</f>
        <v>56491.32</v>
      </c>
      <c r="L62" s="17">
        <f ca="1">_xll.DBRW($C$9,$D$14,$D$15,$D$16,$C62,$D$17,$D$18,L$23)</f>
        <v>185727.95</v>
      </c>
      <c r="M62" s="17">
        <f ca="1">_xll.DBRW($C$9,$D$14,$D$15,$D$16,$C62,$D$17,$D$18,M$23)</f>
        <v>61090.19000000001</v>
      </c>
      <c r="N62" s="17">
        <f ca="1">_xll.DBRW($C$9,$D$14,$D$15,$D$16,$C62,$D$17,$D$18,N$23)</f>
        <v>59375.7</v>
      </c>
      <c r="O62" s="17">
        <f ca="1">_xll.DBRW($C$9,$D$14,$D$15,$D$16,$C62,$D$17,$D$18,O$23)</f>
        <v>65262.060000000005</v>
      </c>
      <c r="P62" s="17">
        <f ca="1">_xll.DBRW($C$9,$D$14,$D$15,$D$16,$C62,$D$17,$D$18,P$23)</f>
        <v>197878.75</v>
      </c>
      <c r="Q62" s="17">
        <f ca="1">_xll.DBRW($C$9,$D$14,$D$15,$D$16,$C62,$D$17,$D$18,Q$23)</f>
        <v>66814.3</v>
      </c>
      <c r="R62" s="17">
        <f ca="1">_xll.DBRW($C$9,$D$14,$D$15,$D$16,$C62,$D$17,$D$18,R$23)</f>
        <v>65141.19</v>
      </c>
      <c r="S62" s="17">
        <f ca="1">_xll.DBRW($C$9,$D$14,$D$15,$D$16,$C62,$D$17,$D$18,S$23)</f>
        <v>65923.259999999995</v>
      </c>
    </row>
    <row r="63" spans="1:19" x14ac:dyDescent="0.3">
      <c r="A63" t="str">
        <f ca="1">IF(_xll.TM1RPTELISCONSOLIDATED($C$25,$C63),IF(_xll.TM1RPTELLEV($C$25,$C63)&lt;=3,_xll.TM1RPTELLEV($C$25,$C63),"D"),"N")</f>
        <v>N</v>
      </c>
      <c r="B63" s="4">
        <f ca="1">_xll.DBRW($D$9,$D$15,$D$16,$C63,$D$17,$D$20,$D$19)</f>
        <v>577893.48565336922</v>
      </c>
      <c r="C63" s="6" t="s">
        <v>54</v>
      </c>
      <c r="D63" s="17">
        <f ca="1">_xll.DBRW($C$9,$D$14,$D$15,$D$16,$C63,$D$17,$D$18,D$23)</f>
        <v>201256.01</v>
      </c>
      <c r="E63" s="17">
        <f ca="1">_xll.DBRW($C$9,$D$14,$D$15,$D$16,$C63,$D$17,$D$18,E$23)</f>
        <v>74447.170000000013</v>
      </c>
      <c r="F63" s="17">
        <f ca="1">_xll.DBRW($C$9,$D$14,$D$15,$D$16,$C63,$D$17,$D$18,F$23)</f>
        <v>62803.97</v>
      </c>
      <c r="G63" s="17">
        <f ca="1">_xll.DBRW($C$9,$D$14,$D$15,$D$16,$C63,$D$17,$D$18,G$23)</f>
        <v>64004.87000000001</v>
      </c>
      <c r="H63" s="17">
        <f ca="1">_xll.DBRW($C$9,$D$14,$D$15,$D$16,$C63,$D$17,$D$18,H$23)</f>
        <v>179291.62</v>
      </c>
      <c r="I63" s="17">
        <f ca="1">_xll.DBRW($C$9,$D$14,$D$15,$D$16,$C63,$D$17,$D$18,I$23)</f>
        <v>60571.47</v>
      </c>
      <c r="J63" s="17">
        <f ca="1">_xll.DBRW($C$9,$D$14,$D$15,$D$16,$C63,$D$17,$D$18,J$23)</f>
        <v>55455.640000000014</v>
      </c>
      <c r="K63" s="17">
        <f ca="1">_xll.DBRW($C$9,$D$14,$D$15,$D$16,$C63,$D$17,$D$18,K$23)</f>
        <v>63264.51</v>
      </c>
      <c r="L63" s="17">
        <f ca="1">_xll.DBRW($C$9,$D$14,$D$15,$D$16,$C63,$D$17,$D$18,L$23)</f>
        <v>185484.72</v>
      </c>
      <c r="M63" s="17">
        <f ca="1">_xll.DBRW($C$9,$D$14,$D$15,$D$16,$C63,$D$17,$D$18,M$23)</f>
        <v>60881.290000000008</v>
      </c>
      <c r="N63" s="17">
        <f ca="1">_xll.DBRW($C$9,$D$14,$D$15,$D$16,$C63,$D$17,$D$18,N$23)</f>
        <v>61667.33</v>
      </c>
      <c r="O63" s="17">
        <f ca="1">_xll.DBRW($C$9,$D$14,$D$15,$D$16,$C63,$D$17,$D$18,O$23)</f>
        <v>62936.100000000006</v>
      </c>
      <c r="P63" s="17">
        <f ca="1">_xll.DBRW($C$9,$D$14,$D$15,$D$16,$C63,$D$17,$D$18,P$23)</f>
        <v>188483.38</v>
      </c>
      <c r="Q63" s="17">
        <f ca="1">_xll.DBRW($C$9,$D$14,$D$15,$D$16,$C63,$D$17,$D$18,Q$23)</f>
        <v>61578.990000000005</v>
      </c>
      <c r="R63" s="17">
        <f ca="1">_xll.DBRW($C$9,$D$14,$D$15,$D$16,$C63,$D$17,$D$18,R$23)</f>
        <v>62199.72</v>
      </c>
      <c r="S63" s="17">
        <f ca="1">_xll.DBRW($C$9,$D$14,$D$15,$D$16,$C63,$D$17,$D$18,S$23)</f>
        <v>64704.670000000006</v>
      </c>
    </row>
    <row r="64" spans="1:19" ht="15.6" x14ac:dyDescent="0.4">
      <c r="A64">
        <f ca="1">IF(_xll.TM1RPTELISCONSOLIDATED($C$25,$C64),IF(_xll.TM1RPTELLEV($C$25,$C64)&lt;=3,_xll.TM1RPTELLEV($C$25,$C64),"D"),"N")</f>
        <v>2</v>
      </c>
      <c r="B64" s="10">
        <f ca="1">_xll.DBRW($D$9,$D$15,$D$16,$C64,$D$17,$D$20,$D$19)</f>
        <v>4015456.3433980551</v>
      </c>
      <c r="C64" s="19" t="s">
        <v>55</v>
      </c>
      <c r="D64" s="12">
        <f ca="1">_xll.DBRW($C$9,$D$14,$D$15,$D$16,$C64,$D$17,$D$18,D$23)</f>
        <v>1287990.6500000001</v>
      </c>
      <c r="E64" s="12">
        <f ca="1">_xll.DBRW($C$9,$D$14,$D$15,$D$16,$C64,$D$17,$D$18,E$23)</f>
        <v>438450.95999999996</v>
      </c>
      <c r="F64" s="12">
        <f ca="1">_xll.DBRW($C$9,$D$14,$D$15,$D$16,$C64,$D$17,$D$18,F$23)</f>
        <v>419388.01</v>
      </c>
      <c r="G64" s="12">
        <f ca="1">_xll.DBRW($C$9,$D$14,$D$15,$D$16,$C64,$D$17,$D$18,G$23)</f>
        <v>430151.67999999999</v>
      </c>
      <c r="H64" s="12">
        <f ca="1">_xll.DBRW($C$9,$D$14,$D$15,$D$16,$C64,$D$17,$D$18,H$23)</f>
        <v>1299579.53</v>
      </c>
      <c r="I64" s="12">
        <f ca="1">_xll.DBRW($C$9,$D$14,$D$15,$D$16,$C64,$D$17,$D$18,I$23)</f>
        <v>439881.36</v>
      </c>
      <c r="J64" s="12">
        <f ca="1">_xll.DBRW($C$9,$D$14,$D$15,$D$16,$C64,$D$17,$D$18,J$23)</f>
        <v>431918.04</v>
      </c>
      <c r="K64" s="12">
        <f ca="1">_xll.DBRW($C$9,$D$14,$D$15,$D$16,$C64,$D$17,$D$18,K$23)</f>
        <v>427780.13</v>
      </c>
      <c r="L64" s="12">
        <f ca="1">_xll.DBRW($C$9,$D$14,$D$15,$D$16,$C64,$D$17,$D$18,L$23)</f>
        <v>1314683.42</v>
      </c>
      <c r="M64" s="12">
        <f ca="1">_xll.DBRW($C$9,$D$14,$D$15,$D$16,$C64,$D$17,$D$18,M$23)</f>
        <v>434040.94000000006</v>
      </c>
      <c r="N64" s="12">
        <f ca="1">_xll.DBRW($C$9,$D$14,$D$15,$D$16,$C64,$D$17,$D$18,N$23)</f>
        <v>440417.37000000005</v>
      </c>
      <c r="O64" s="12">
        <f ca="1">_xll.DBRW($C$9,$D$14,$D$15,$D$16,$C64,$D$17,$D$18,O$23)</f>
        <v>440225.11000000004</v>
      </c>
      <c r="P64" s="12">
        <f ca="1">_xll.DBRW($C$9,$D$14,$D$15,$D$16,$C64,$D$17,$D$18,P$23)</f>
        <v>1301070.4400000002</v>
      </c>
      <c r="Q64" s="12">
        <f ca="1">_xll.DBRW($C$9,$D$14,$D$15,$D$16,$C64,$D$17,$D$18,Q$23)</f>
        <v>432500.27999999997</v>
      </c>
      <c r="R64" s="12">
        <f ca="1">_xll.DBRW($C$9,$D$14,$D$15,$D$16,$C64,$D$17,$D$18,R$23)</f>
        <v>428551.11</v>
      </c>
      <c r="S64" s="12">
        <f ca="1">_xll.DBRW($C$9,$D$14,$D$15,$D$16,$C64,$D$17,$D$18,S$23)</f>
        <v>440019.05000000005</v>
      </c>
    </row>
    <row r="65" spans="1:19" ht="15.6" x14ac:dyDescent="0.4">
      <c r="A65">
        <f ca="1">IF(_xll.TM1RPTELISCONSOLIDATED($C$25,$C65),IF(_xll.TM1RPTELLEV($C$25,$C65)&lt;=3,_xll.TM1RPTELLEV($C$25,$C65),"D"),"N")</f>
        <v>1</v>
      </c>
      <c r="B65" s="10">
        <f ca="1">_xll.DBRW($D$9,$D$15,$D$16,$C65,$D$17,$D$20,$D$19)</f>
        <v>46695990.844311476</v>
      </c>
      <c r="C65" s="18" t="s">
        <v>56</v>
      </c>
      <c r="D65" s="12">
        <f ca="1">_xll.DBRW($C$9,$D$14,$D$15,$D$16,$C65,$D$17,$D$18,D$23)</f>
        <v>15324280.694282001</v>
      </c>
      <c r="E65" s="12">
        <f ca="1">_xll.DBRW($C$9,$D$14,$D$15,$D$16,$C65,$D$17,$D$18,E$23)</f>
        <v>4973948.4146837499</v>
      </c>
      <c r="F65" s="12">
        <f ca="1">_xll.DBRW($C$9,$D$14,$D$15,$D$16,$C65,$D$17,$D$18,F$23)</f>
        <v>5124267.6305477507</v>
      </c>
      <c r="G65" s="12">
        <f ca="1">_xll.DBRW($C$9,$D$14,$D$15,$D$16,$C65,$D$17,$D$18,G$23)</f>
        <v>5226064.6490504993</v>
      </c>
      <c r="H65" s="12">
        <f ca="1">_xll.DBRW($C$9,$D$14,$D$15,$D$16,$C65,$D$17,$D$18,H$23)</f>
        <v>15244886.13386425</v>
      </c>
      <c r="I65" s="12">
        <f ca="1">_xll.DBRW($C$9,$D$14,$D$15,$D$16,$C65,$D$17,$D$18,I$23)</f>
        <v>4932261.6901465002</v>
      </c>
      <c r="J65" s="12">
        <f ca="1">_xll.DBRW($C$9,$D$14,$D$15,$D$16,$C65,$D$17,$D$18,J$23)</f>
        <v>5103498.7988247499</v>
      </c>
      <c r="K65" s="12">
        <f ca="1">_xll.DBRW($C$9,$D$14,$D$15,$D$16,$C65,$D$17,$D$18,K$23)</f>
        <v>5209125.644892999</v>
      </c>
      <c r="L65" s="12">
        <f ca="1">_xll.DBRW($C$9,$D$14,$D$15,$D$16,$C65,$D$17,$D$18,L$23)</f>
        <v>15301150.733429251</v>
      </c>
      <c r="M65" s="12">
        <f ca="1">_xll.DBRW($C$9,$D$14,$D$15,$D$16,$C65,$D$17,$D$18,M$23)</f>
        <v>5050274.6095842505</v>
      </c>
      <c r="N65" s="12">
        <f ca="1">_xll.DBRW($C$9,$D$14,$D$15,$D$16,$C65,$D$17,$D$18,N$23)</f>
        <v>5087499.44181675</v>
      </c>
      <c r="O65" s="12">
        <f ca="1">_xll.DBRW($C$9,$D$14,$D$15,$D$16,$C65,$D$17,$D$18,O$23)</f>
        <v>5163376.6820282508</v>
      </c>
      <c r="P65" s="12">
        <f ca="1">_xll.DBRW($C$9,$D$14,$D$15,$D$16,$C65,$D$17,$D$18,P$23)</f>
        <v>15118981.981544999</v>
      </c>
      <c r="Q65" s="12">
        <f ca="1">_xll.DBRW($C$9,$D$14,$D$15,$D$16,$C65,$D$17,$D$18,Q$23)</f>
        <v>4861231.2750995001</v>
      </c>
      <c r="R65" s="12">
        <f ca="1">_xll.DBRW($C$9,$D$14,$D$15,$D$16,$C65,$D$17,$D$18,R$23)</f>
        <v>5099302.5680412501</v>
      </c>
      <c r="S65" s="12">
        <f ca="1">_xll.DBRW($C$9,$D$14,$D$15,$D$16,$C65,$D$17,$D$18,S$23)</f>
        <v>5158448.1384042501</v>
      </c>
    </row>
    <row r="66" spans="1:19" ht="15.6" x14ac:dyDescent="0.4">
      <c r="A66">
        <f ca="1">IF(_xll.TM1RPTELISCONSOLIDATED($C$25,$C66),IF(_xll.TM1RPTELLEV($C$25,$C66)&lt;=3,_xll.TM1RPTELLEV($C$25,$C66),"D"),"N")</f>
        <v>0</v>
      </c>
      <c r="B66" s="7">
        <f ca="1">_xll.DBRW($D$9,$D$15,$D$16,$C66,$D$17,$D$20,$D$19)</f>
        <v>72568554.279245675</v>
      </c>
      <c r="C66" s="20" t="s">
        <v>57</v>
      </c>
      <c r="D66" s="9">
        <f ca="1">_xll.DBRW($C$9,$D$14,$D$15,$D$16,$C66,$D$17,$D$18,D$23)</f>
        <v>19446019.775718</v>
      </c>
      <c r="E66" s="9">
        <f ca="1">_xll.DBRW($C$9,$D$14,$D$15,$D$16,$C66,$D$17,$D$18,E$23)</f>
        <v>5774774.415316252</v>
      </c>
      <c r="F66" s="9">
        <f ca="1">_xll.DBRW($C$9,$D$14,$D$15,$D$16,$C66,$D$17,$D$18,F$23)</f>
        <v>6958302.4894522512</v>
      </c>
      <c r="G66" s="9">
        <f ca="1">_xll.DBRW($C$9,$D$14,$D$15,$D$16,$C66,$D$17,$D$18,G$23)</f>
        <v>6712942.8709495021</v>
      </c>
      <c r="H66" s="9">
        <f ca="1">_xll.DBRW($C$9,$D$14,$D$15,$D$16,$C66,$D$17,$D$18,H$23)</f>
        <v>19975830.631135754</v>
      </c>
      <c r="I66" s="9">
        <f ca="1">_xll.DBRW($C$9,$D$14,$D$15,$D$16,$C66,$D$17,$D$18,I$23)</f>
        <v>7224015.1198535003</v>
      </c>
      <c r="J66" s="9">
        <f ca="1">_xll.DBRW($C$9,$D$14,$D$15,$D$16,$C66,$D$17,$D$18,J$23)</f>
        <v>6192229.6761752507</v>
      </c>
      <c r="K66" s="9">
        <f ca="1">_xll.DBRW($C$9,$D$14,$D$15,$D$16,$C66,$D$17,$D$18,K$23)</f>
        <v>6559585.8351070005</v>
      </c>
      <c r="L66" s="9">
        <f ca="1">_xll.DBRW($C$9,$D$14,$D$15,$D$16,$C66,$D$17,$D$18,L$23)</f>
        <v>20856161.081570752</v>
      </c>
      <c r="M66" s="9">
        <f ca="1">_xll.DBRW($C$9,$D$14,$D$15,$D$16,$C66,$D$17,$D$18,M$23)</f>
        <v>7136996.4654157516</v>
      </c>
      <c r="N66" s="9">
        <f ca="1">_xll.DBRW($C$9,$D$14,$D$15,$D$16,$C66,$D$17,$D$18,N$23)</f>
        <v>6881862.3181832498</v>
      </c>
      <c r="O66" s="9">
        <f ca="1">_xll.DBRW($C$9,$D$14,$D$15,$D$16,$C66,$D$17,$D$18,O$23)</f>
        <v>6837302.2979717506</v>
      </c>
      <c r="P66" s="9">
        <f ca="1">_xll.DBRW($C$9,$D$14,$D$15,$D$16,$C66,$D$17,$D$18,P$23)</f>
        <v>20417564.533455003</v>
      </c>
      <c r="Q66" s="9">
        <f ca="1">_xll.DBRW($C$9,$D$14,$D$15,$D$16,$C66,$D$17,$D$18,Q$23)</f>
        <v>6871867.2949004993</v>
      </c>
      <c r="R66" s="9">
        <f ca="1">_xll.DBRW($C$9,$D$14,$D$15,$D$16,$C66,$D$17,$D$18,R$23)</f>
        <v>7129916.6469587497</v>
      </c>
      <c r="S66" s="9">
        <f ca="1">_xll.DBRW($C$9,$D$14,$D$15,$D$16,$C66,$D$17,$D$18,S$23)</f>
        <v>6415780.5915957512</v>
      </c>
    </row>
  </sheetData>
  <mergeCells count="7">
    <mergeCell ref="D20:E20"/>
    <mergeCell ref="D14:E14"/>
    <mergeCell ref="D15:E15"/>
    <mergeCell ref="D16:E16"/>
    <mergeCell ref="D17:E17"/>
    <mergeCell ref="D18:E18"/>
    <mergeCell ref="D19:E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B60"/>
  <sheetViews>
    <sheetView workbookViewId="0"/>
  </sheetViews>
  <sheetFormatPr defaultRowHeight="14.4" x14ac:dyDescent="0.3"/>
  <sheetData>
    <row r="19" spans="2:2" x14ac:dyDescent="0.3">
      <c r="B19" t="s">
        <v>16</v>
      </c>
    </row>
    <row r="20" spans="2:2" x14ac:dyDescent="0.3">
      <c r="B20" t="s">
        <v>17</v>
      </c>
    </row>
    <row r="21" spans="2:2" x14ac:dyDescent="0.3">
      <c r="B21" t="s">
        <v>18</v>
      </c>
    </row>
    <row r="22" spans="2:2" x14ac:dyDescent="0.3">
      <c r="B22" t="s">
        <v>19</v>
      </c>
    </row>
    <row r="23" spans="2:2" x14ac:dyDescent="0.3">
      <c r="B23" t="s">
        <v>20</v>
      </c>
    </row>
    <row r="24" spans="2:2" x14ac:dyDescent="0.3">
      <c r="B24" t="s">
        <v>21</v>
      </c>
    </row>
    <row r="25" spans="2:2" x14ac:dyDescent="0.3">
      <c r="B25" t="s">
        <v>22</v>
      </c>
    </row>
    <row r="26" spans="2:2" x14ac:dyDescent="0.3">
      <c r="B26" t="s">
        <v>23</v>
      </c>
    </row>
    <row r="27" spans="2:2" x14ac:dyDescent="0.3">
      <c r="B27" t="s">
        <v>24</v>
      </c>
    </row>
    <row r="28" spans="2:2" x14ac:dyDescent="0.3">
      <c r="B28" t="s">
        <v>25</v>
      </c>
    </row>
    <row r="29" spans="2:2" x14ac:dyDescent="0.3">
      <c r="B29" t="s">
        <v>26</v>
      </c>
    </row>
    <row r="30" spans="2:2" x14ac:dyDescent="0.3">
      <c r="B30" t="s">
        <v>27</v>
      </c>
    </row>
    <row r="31" spans="2:2" x14ac:dyDescent="0.3">
      <c r="B31" t="s">
        <v>28</v>
      </c>
    </row>
    <row r="32" spans="2:2" x14ac:dyDescent="0.3">
      <c r="B32" t="s">
        <v>29</v>
      </c>
    </row>
    <row r="33" spans="2:2" x14ac:dyDescent="0.3">
      <c r="B33" t="s">
        <v>30</v>
      </c>
    </row>
    <row r="34" spans="2:2" x14ac:dyDescent="0.3">
      <c r="B34" t="s">
        <v>31</v>
      </c>
    </row>
    <row r="35" spans="2:2" x14ac:dyDescent="0.3">
      <c r="B35" t="s">
        <v>32</v>
      </c>
    </row>
    <row r="36" spans="2:2" x14ac:dyDescent="0.3">
      <c r="B36" t="s">
        <v>33</v>
      </c>
    </row>
    <row r="37" spans="2:2" x14ac:dyDescent="0.3">
      <c r="B37" t="s">
        <v>34</v>
      </c>
    </row>
    <row r="38" spans="2:2" x14ac:dyDescent="0.3">
      <c r="B38" t="s">
        <v>35</v>
      </c>
    </row>
    <row r="39" spans="2:2" x14ac:dyDescent="0.3">
      <c r="B39" t="s">
        <v>36</v>
      </c>
    </row>
    <row r="40" spans="2:2" x14ac:dyDescent="0.3">
      <c r="B40" t="s">
        <v>37</v>
      </c>
    </row>
    <row r="41" spans="2:2" x14ac:dyDescent="0.3">
      <c r="B41" t="s">
        <v>38</v>
      </c>
    </row>
    <row r="42" spans="2:2" x14ac:dyDescent="0.3">
      <c r="B42" t="s">
        <v>39</v>
      </c>
    </row>
    <row r="43" spans="2:2" x14ac:dyDescent="0.3">
      <c r="B43" t="s">
        <v>40</v>
      </c>
    </row>
    <row r="44" spans="2:2" x14ac:dyDescent="0.3">
      <c r="B44" t="s">
        <v>41</v>
      </c>
    </row>
    <row r="45" spans="2:2" x14ac:dyDescent="0.3">
      <c r="B45" t="s">
        <v>42</v>
      </c>
    </row>
    <row r="46" spans="2:2" x14ac:dyDescent="0.3">
      <c r="B46" t="s">
        <v>43</v>
      </c>
    </row>
    <row r="47" spans="2:2" x14ac:dyDescent="0.3">
      <c r="B47" t="s">
        <v>44</v>
      </c>
    </row>
    <row r="48" spans="2:2" x14ac:dyDescent="0.3">
      <c r="B48" t="s">
        <v>45</v>
      </c>
    </row>
    <row r="49" spans="2:2" x14ac:dyDescent="0.3">
      <c r="B49" t="s">
        <v>46</v>
      </c>
    </row>
    <row r="50" spans="2:2" x14ac:dyDescent="0.3">
      <c r="B50" t="s">
        <v>47</v>
      </c>
    </row>
    <row r="51" spans="2:2" x14ac:dyDescent="0.3">
      <c r="B51" t="s">
        <v>48</v>
      </c>
    </row>
    <row r="52" spans="2:2" x14ac:dyDescent="0.3">
      <c r="B52" t="s">
        <v>49</v>
      </c>
    </row>
    <row r="53" spans="2:2" x14ac:dyDescent="0.3">
      <c r="B53" t="s">
        <v>50</v>
      </c>
    </row>
    <row r="54" spans="2:2" x14ac:dyDescent="0.3">
      <c r="B54" t="s">
        <v>51</v>
      </c>
    </row>
    <row r="55" spans="2:2" x14ac:dyDescent="0.3">
      <c r="B55" t="s">
        <v>52</v>
      </c>
    </row>
    <row r="56" spans="2:2" x14ac:dyDescent="0.3">
      <c r="B56" t="s">
        <v>53</v>
      </c>
    </row>
    <row r="57" spans="2:2" x14ac:dyDescent="0.3">
      <c r="B57" t="s">
        <v>54</v>
      </c>
    </row>
    <row r="58" spans="2:2" x14ac:dyDescent="0.3">
      <c r="B58" t="s">
        <v>55</v>
      </c>
    </row>
    <row r="59" spans="2:2" x14ac:dyDescent="0.3">
      <c r="B59" t="s">
        <v>56</v>
      </c>
    </row>
    <row r="60" spans="2:2" x14ac:dyDescent="0.3">
      <c r="B60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{AR}01</vt:lpstr>
      <vt:lpstr>Sheet1!TM1RPTDATARNG4</vt:lpstr>
      <vt:lpstr>Sheet1!TM1RPTFMTIDCOL</vt:lpstr>
      <vt:lpstr>Sheet1!TM1RPTFMTRNG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2015-03-31T20:31:44Z</dcterms:created>
  <dcterms:modified xsi:type="dcterms:W3CDTF">2015-04-21T18:08:16Z</dcterms:modified>
</cp:coreProperties>
</file>