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435" activeTab="2"/>
  </bookViews>
  <sheets>
    <sheet name="Dane" sheetId="1" r:id="rId1"/>
    <sheet name="Średnie wyników" sheetId="5" r:id="rId2"/>
    <sheet name="Funkcja regresji" sheetId="4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0" i="4" l="1"/>
  <c r="A30" i="1"/>
  <c r="C6" i="4"/>
  <c r="K3" i="4" a="1"/>
  <c r="K3" i="4" s="1"/>
  <c r="C3" i="4" a="1"/>
  <c r="C3" i="4" s="1"/>
  <c r="L3" i="4" l="1"/>
  <c r="D3" i="4"/>
  <c r="D6" i="4" s="1"/>
  <c r="B10" i="1" s="1"/>
  <c r="K36" i="5"/>
  <c r="K49" i="5"/>
  <c r="K48" i="5"/>
  <c r="K47" i="5"/>
  <c r="K46" i="5"/>
  <c r="K45" i="5"/>
  <c r="K44" i="5"/>
  <c r="K43" i="5"/>
  <c r="K42" i="5"/>
  <c r="K39" i="5"/>
  <c r="K38" i="5"/>
  <c r="K37" i="5"/>
  <c r="K35" i="5"/>
  <c r="K34" i="5"/>
  <c r="K33" i="5"/>
  <c r="K32" i="5"/>
  <c r="K29" i="5"/>
  <c r="K28" i="5"/>
  <c r="K27" i="5"/>
  <c r="K26" i="5"/>
  <c r="K25" i="5"/>
  <c r="K24" i="5"/>
  <c r="K23" i="5"/>
  <c r="K22" i="5"/>
  <c r="K19" i="5"/>
  <c r="K18" i="5"/>
  <c r="K17" i="5"/>
  <c r="K16" i="5"/>
  <c r="K15" i="5"/>
  <c r="K14" i="5"/>
  <c r="K13" i="5"/>
  <c r="K12" i="5"/>
  <c r="K3" i="5"/>
  <c r="K4" i="5"/>
  <c r="K5" i="5"/>
  <c r="K6" i="5"/>
  <c r="K7" i="5"/>
  <c r="K8" i="5"/>
  <c r="K9" i="5"/>
  <c r="K2" i="5"/>
  <c r="W3" i="5"/>
  <c r="W4" i="5"/>
  <c r="W5" i="5"/>
  <c r="W6" i="5"/>
  <c r="W7" i="5"/>
  <c r="W8" i="5"/>
  <c r="W9" i="5"/>
  <c r="W12" i="5"/>
  <c r="W13" i="5"/>
  <c r="W14" i="5"/>
  <c r="W15" i="5"/>
  <c r="W16" i="5"/>
  <c r="W17" i="5"/>
  <c r="W18" i="5"/>
  <c r="W19" i="5"/>
  <c r="W22" i="5"/>
  <c r="W23" i="5"/>
  <c r="W24" i="5"/>
  <c r="W25" i="5"/>
  <c r="W26" i="5"/>
  <c r="W27" i="5"/>
  <c r="W28" i="5"/>
  <c r="W29" i="5"/>
  <c r="W32" i="5"/>
  <c r="W33" i="5"/>
  <c r="W34" i="5"/>
  <c r="W35" i="5"/>
  <c r="W36" i="5"/>
  <c r="W37" i="5"/>
  <c r="W38" i="5"/>
  <c r="W39" i="5"/>
  <c r="W42" i="5"/>
  <c r="W43" i="5"/>
  <c r="W44" i="5"/>
  <c r="W45" i="5"/>
  <c r="W46" i="5"/>
  <c r="W47" i="5"/>
  <c r="W48" i="5"/>
  <c r="W49" i="5"/>
  <c r="W2" i="5"/>
  <c r="L6" i="4" l="1"/>
  <c r="B28" i="1" s="1"/>
  <c r="G3" i="4" a="1"/>
  <c r="G3" i="4" s="1"/>
  <c r="H3" i="4" l="1"/>
  <c r="H6" i="4" s="1"/>
  <c r="B19" i="1" s="1"/>
  <c r="K28" i="4" l="1" a="1"/>
  <c r="K22" i="4" a="1"/>
  <c r="G28" i="4" l="1" a="1"/>
  <c r="G22" i="4" a="1"/>
  <c r="L22" i="4"/>
  <c r="K23" i="4"/>
  <c r="L25" i="4"/>
  <c r="K25" i="4"/>
  <c r="K22" i="4"/>
  <c r="L24" i="4"/>
  <c r="M24" i="4" s="1"/>
  <c r="K26" i="4"/>
  <c r="L23" i="4"/>
  <c r="K24" i="4"/>
  <c r="L26" i="4"/>
  <c r="K28" i="4"/>
  <c r="L29" i="4"/>
  <c r="L31" i="4"/>
  <c r="K29" i="4"/>
  <c r="L28" i="4"/>
  <c r="L32" i="4"/>
  <c r="K32" i="4"/>
  <c r="K31" i="4"/>
  <c r="L30" i="4"/>
  <c r="K30" i="4"/>
  <c r="C28" i="4" l="1" a="1"/>
  <c r="D32" i="4" s="1"/>
  <c r="G22" i="4"/>
  <c r="H22" i="4"/>
  <c r="G25" i="4"/>
  <c r="G23" i="4"/>
  <c r="G26" i="4"/>
  <c r="H24" i="4"/>
  <c r="I24" i="4" s="1"/>
  <c r="G24" i="4"/>
  <c r="H25" i="4"/>
  <c r="H23" i="4"/>
  <c r="H26" i="4"/>
  <c r="H29" i="4"/>
  <c r="G30" i="4"/>
  <c r="H28" i="4"/>
  <c r="H32" i="4"/>
  <c r="G32" i="4"/>
  <c r="G31" i="4"/>
  <c r="G29" i="4"/>
  <c r="H30" i="4"/>
  <c r="I30" i="4" s="1"/>
  <c r="H31" i="4"/>
  <c r="G28" i="4"/>
  <c r="C22" i="4" l="1" a="1"/>
  <c r="C28" i="4"/>
  <c r="C32" i="4"/>
  <c r="D29" i="4"/>
  <c r="D28" i="4"/>
  <c r="C29" i="4"/>
  <c r="D31" i="4"/>
  <c r="D30" i="4"/>
  <c r="E30" i="4" s="1"/>
  <c r="C31" i="4"/>
  <c r="C30" i="4"/>
  <c r="D23" i="4" l="1"/>
  <c r="D26" i="4"/>
  <c r="C26" i="4"/>
  <c r="C22" i="4"/>
  <c r="D24" i="4"/>
  <c r="E24" i="4" s="1"/>
  <c r="C24" i="4"/>
  <c r="C25" i="4"/>
  <c r="D22" i="4"/>
  <c r="D25" i="4"/>
  <c r="C23" i="4"/>
</calcChain>
</file>

<file path=xl/sharedStrings.xml><?xml version="1.0" encoding="utf-8"?>
<sst xmlns="http://schemas.openxmlformats.org/spreadsheetml/2006/main" count="88" uniqueCount="50">
  <si>
    <t>Number</t>
  </si>
  <si>
    <t>PrimeNumbersPositive - Time</t>
  </si>
  <si>
    <t>PrimeNumbers - Time</t>
  </si>
  <si>
    <t>PrimeNumbers - Instr</t>
  </si>
  <si>
    <t>PrimeNumbersPositive - Instr</t>
  </si>
  <si>
    <t>a</t>
  </si>
  <si>
    <t>b</t>
  </si>
  <si>
    <t>n = a*p + b</t>
  </si>
  <si>
    <t>p</t>
  </si>
  <si>
    <t>n</t>
  </si>
  <si>
    <t>wynik funkcji LINEST() z danych liczb 1-7</t>
  </si>
  <si>
    <t>wynik funkcji LINEST() z danych liczb 1-8</t>
  </si>
  <si>
    <t>PrimeNumbersDivisibilityForm - Time</t>
  </si>
  <si>
    <t>PrimeNumbersDivisibilityForm - Instr</t>
  </si>
  <si>
    <t>PrimeNumbersDivisibility235 - Time</t>
  </si>
  <si>
    <t>PrimeNumbersDivisibility235 - Instr</t>
  </si>
  <si>
    <t>PrimeNumbersDivisibilityForm235 - Time</t>
  </si>
  <si>
    <t>PrimeNumbersDivisibilityForm235 - Instr</t>
  </si>
  <si>
    <t>Test na zbiorze liczbowym składającym się z ośmiu cyfr podanych w projekcie</t>
  </si>
  <si>
    <t>PrimeNumbers - Ticks</t>
  </si>
  <si>
    <t>PrimeNumbersPositive - Ticks</t>
  </si>
  <si>
    <t>PrimeNumbersDivisibilityForm - Ticks</t>
  </si>
  <si>
    <t>PrimeNumbersDivisibility235 - Ticks</t>
  </si>
  <si>
    <t>PrimeNumbersDivisibilityForm235 - Ticks</t>
  </si>
  <si>
    <t>PrimeNumbersEratotenes - Time</t>
  </si>
  <si>
    <t>PrimeNumbersEratotenes - Ticks</t>
  </si>
  <si>
    <t>PrimeNumbersEratotenes - Instr</t>
  </si>
  <si>
    <t>Test na przedziałach 100-liczbowych</t>
  </si>
  <si>
    <t>TIME</t>
  </si>
  <si>
    <t>TICKS</t>
  </si>
  <si>
    <t>LEGENDA:</t>
  </si>
  <si>
    <t>współczynnik a</t>
  </si>
  <si>
    <t>współczynnik b</t>
  </si>
  <si>
    <t>błąd oceny Y</t>
  </si>
  <si>
    <t>wsp. wyznaczania</t>
  </si>
  <si>
    <t>błąd względny Y</t>
  </si>
  <si>
    <t>INSTR</t>
  </si>
  <si>
    <t>IsPrimeDivisibilityForm - Time</t>
  </si>
  <si>
    <t>IsPrimeDivisibility235 - Time</t>
  </si>
  <si>
    <t>IsPrimeDivisibilityForm235 - Time</t>
  </si>
  <si>
    <t>IsPrimeEratotenes - Time</t>
  </si>
  <si>
    <t>ms</t>
  </si>
  <si>
    <t>IsPrimeDivisibilityForm - Instr</t>
  </si>
  <si>
    <t>IsPrimeDivisibility235 - Instr</t>
  </si>
  <si>
    <t>IsPrimeDivisibilityForm235 - Instr</t>
  </si>
  <si>
    <t>IsPrimeEratostenes - Instr</t>
  </si>
  <si>
    <t>instr</t>
  </si>
  <si>
    <t>Średnia</t>
  </si>
  <si>
    <t>PrimeNumbersEratostenes - Ticks</t>
  </si>
  <si>
    <t>PrimeNumbersEratostenes -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</si>
</sst>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3" formatCode="_-* #,##0.00\ _z_ł_-;\-* #,##0.00\ _z_ł_-;_-* &quot;-&quot;??\ _z_ł_-;_-@_-"/>
    <numFmt numFmtId="164" formatCode="_-* #,##0.0000000\ _z_ł_-;\-* #,##0.0000000\ _z_ł_-;_-* &quot;-&quot;??\ _z_ł_-;_-@_-"/>
    <numFmt numFmtId="165" formatCode="0.0"/>
    <numFmt numFmtId="166" formatCode="0.0000000"/>
    <numFmt numFmtId="167" formatCode="0.00000000"/>
    <numFmt numFmtId="168" formatCode="0.000000000"/>
    <numFmt numFmtId="169" formatCode="0.0000000000"/>
    <numFmt numFmtId="170" formatCode="0.00000000000000000"/>
    <numFmt numFmtId="171" formatCode="0.0000000000000000000"/>
    <numFmt numFmtId="172" formatCode="0.00000"/>
    <numFmt numFmtId="173" formatCode="0.000000"/>
    <numFmt numFmtId="174" formatCode="0.00000000000000"/>
    <numFmt numFmtId="175" formatCode="0.000000000000000"/>
    <numFmt numFmtId="176" formatCode="0.0000000000000000"/>
    <numFmt numFmtId="177" formatCode="0.0000%"/>
    <numFmt numFmtId="178" formatCode="0.000000000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1"/>
      <color rgb="FF00B0F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/>
    <xf numFmtId="1" fontId="0" fillId="0" borderId="5" xfId="1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NumberFormat="1" applyBorder="1" applyAlignment="1"/>
    <xf numFmtId="0" fontId="0" fillId="0" borderId="0" xfId="0" applyNumberFormat="1" applyAlignment="1"/>
    <xf numFmtId="165" fontId="0" fillId="0" borderId="8" xfId="1" applyNumberFormat="1" applyFont="1" applyBorder="1" applyAlignment="1">
      <alignment horizontal="center" vertical="center"/>
    </xf>
    <xf numFmtId="170" fontId="0" fillId="0" borderId="7" xfId="1" applyNumberFormat="1" applyFont="1" applyBorder="1" applyAlignment="1">
      <alignment horizontal="center" vertical="center"/>
    </xf>
    <xf numFmtId="0" fontId="0" fillId="0" borderId="0" xfId="0" applyAlignment="1"/>
    <xf numFmtId="0" fontId="0" fillId="0" borderId="3" xfId="0" applyBorder="1"/>
    <xf numFmtId="0" fontId="0" fillId="0" borderId="4" xfId="0" applyBorder="1"/>
    <xf numFmtId="1" fontId="0" fillId="0" borderId="6" xfId="0" applyNumberFormat="1" applyBorder="1" applyAlignment="1">
      <alignment horizontal="center" vertical="center"/>
    </xf>
    <xf numFmtId="2" fontId="0" fillId="0" borderId="3" xfId="0" applyNumberFormat="1" applyBorder="1"/>
    <xf numFmtId="2" fontId="0" fillId="0" borderId="4" xfId="0" applyNumberFormat="1" applyBorder="1"/>
    <xf numFmtId="168" fontId="0" fillId="0" borderId="3" xfId="0" applyNumberFormat="1" applyBorder="1"/>
    <xf numFmtId="169" fontId="0" fillId="0" borderId="3" xfId="0" applyNumberFormat="1" applyBorder="1"/>
    <xf numFmtId="0" fontId="1" fillId="0" borderId="3" xfId="0" applyFont="1" applyBorder="1" applyAlignment="1">
      <alignment horizontal="center" vertical="center"/>
    </xf>
    <xf numFmtId="164" fontId="1" fillId="0" borderId="4" xfId="1" applyNumberFormat="1" applyFont="1" applyBorder="1" applyAlignment="1">
      <alignment horizontal="center" vertical="center"/>
    </xf>
    <xf numFmtId="1" fontId="0" fillId="0" borderId="5" xfId="0" applyNumberFormat="1" applyBorder="1"/>
    <xf numFmtId="1" fontId="0" fillId="0" borderId="6" xfId="0" applyNumberFormat="1" applyBorder="1"/>
    <xf numFmtId="1" fontId="0" fillId="0" borderId="4" xfId="0" applyNumberFormat="1" applyBorder="1"/>
    <xf numFmtId="171" fontId="0" fillId="2" borderId="3" xfId="0" applyNumberFormat="1" applyFill="1" applyBorder="1"/>
    <xf numFmtId="0" fontId="0" fillId="3" borderId="3" xfId="0" applyFill="1" applyBorder="1"/>
    <xf numFmtId="0" fontId="0" fillId="5" borderId="4" xfId="0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1" fontId="0" fillId="0" borderId="0" xfId="0" applyNumberFormat="1" applyFont="1" applyAlignment="1"/>
    <xf numFmtId="0" fontId="0" fillId="0" borderId="0" xfId="0" applyFont="1" applyAlignment="1"/>
    <xf numFmtId="1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NumberFormat="1" applyAlignment="1">
      <alignment horizontal="right"/>
    </xf>
    <xf numFmtId="1" fontId="4" fillId="0" borderId="0" xfId="0" applyNumberFormat="1" applyFont="1" applyAlignment="1"/>
    <xf numFmtId="1" fontId="4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" fontId="0" fillId="0" borderId="6" xfId="0" applyNumberFormat="1" applyBorder="1"/>
    <xf numFmtId="0" fontId="1" fillId="0" borderId="4" xfId="0" applyFont="1" applyBorder="1" applyAlignment="1">
      <alignment horizontal="center" vertical="center"/>
    </xf>
    <xf numFmtId="174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right"/>
    </xf>
    <xf numFmtId="1" fontId="0" fillId="7" borderId="18" xfId="0" applyNumberFormat="1" applyFill="1" applyBorder="1" applyAlignment="1">
      <alignment horizontal="center" vertical="center"/>
    </xf>
    <xf numFmtId="0" fontId="0" fillId="3" borderId="18" xfId="0" applyFill="1" applyBorder="1"/>
    <xf numFmtId="0" fontId="0" fillId="4" borderId="20" xfId="0" applyFill="1" applyBorder="1"/>
    <xf numFmtId="1" fontId="0" fillId="0" borderId="3" xfId="0" applyNumberFormat="1" applyBorder="1"/>
    <xf numFmtId="0" fontId="0" fillId="6" borderId="19" xfId="0" applyFill="1" applyBorder="1"/>
    <xf numFmtId="173" fontId="0" fillId="0" borderId="3" xfId="0" applyNumberFormat="1" applyBorder="1"/>
    <xf numFmtId="166" fontId="0" fillId="0" borderId="3" xfId="0" applyNumberFormat="1" applyBorder="1"/>
    <xf numFmtId="2" fontId="0" fillId="7" borderId="4" xfId="0" applyNumberFormat="1" applyFill="1" applyBorder="1"/>
    <xf numFmtId="176" fontId="0" fillId="2" borderId="3" xfId="0" applyNumberFormat="1" applyFill="1" applyBorder="1"/>
    <xf numFmtId="1" fontId="0" fillId="2" borderId="18" xfId="0" applyNumberFormat="1" applyFill="1" applyBorder="1" applyAlignment="1">
      <alignment horizontal="center" vertical="center"/>
    </xf>
    <xf numFmtId="167" fontId="0" fillId="3" borderId="3" xfId="0" applyNumberFormat="1" applyFill="1" applyBorder="1"/>
    <xf numFmtId="177" fontId="0" fillId="6" borderId="16" xfId="2" applyNumberFormat="1" applyFont="1" applyFill="1" applyBorder="1"/>
    <xf numFmtId="2" fontId="0" fillId="0" borderId="7" xfId="0" applyNumberFormat="1" applyBorder="1" applyAlignment="1">
      <alignment horizontal="center" vertical="center"/>
    </xf>
    <xf numFmtId="175" fontId="0" fillId="0" borderId="8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right"/>
    </xf>
    <xf numFmtId="2" fontId="0" fillId="2" borderId="3" xfId="0" applyNumberFormat="1" applyFill="1" applyBorder="1"/>
    <xf numFmtId="1" fontId="0" fillId="3" borderId="3" xfId="0" applyNumberFormat="1" applyFill="1" applyBorder="1"/>
    <xf numFmtId="178" fontId="0" fillId="6" borderId="16" xfId="2" applyNumberFormat="1" applyFont="1" applyFill="1" applyBorder="1"/>
    <xf numFmtId="173" fontId="0" fillId="4" borderId="13" xfId="0" applyNumberFormat="1" applyFill="1" applyBorder="1"/>
    <xf numFmtId="0" fontId="1" fillId="0" borderId="17" xfId="0" applyFont="1" applyBorder="1"/>
    <xf numFmtId="0" fontId="1" fillId="0" borderId="0" xfId="0" applyFont="1" applyAlignment="1">
      <alignment horizontal="center"/>
    </xf>
    <xf numFmtId="1" fontId="5" fillId="0" borderId="0" xfId="0" applyNumberFormat="1" applyFont="1" applyAlignment="1"/>
    <xf numFmtId="0" fontId="1" fillId="0" borderId="0" xfId="0" applyFont="1" applyAlignment="1">
      <alignment horizontal="center"/>
    </xf>
    <xf numFmtId="1" fontId="5" fillId="0" borderId="0" xfId="0" applyNumberFormat="1" applyFont="1" applyAlignment="1">
      <alignment horizontal="right"/>
    </xf>
    <xf numFmtId="165" fontId="5" fillId="0" borderId="0" xfId="0" applyNumberFormat="1" applyFont="1"/>
    <xf numFmtId="0" fontId="6" fillId="0" borderId="0" xfId="0" applyFont="1" applyAlignment="1">
      <alignment horizontal="center" vertical="center"/>
    </xf>
    <xf numFmtId="1" fontId="7" fillId="0" borderId="0" xfId="0" applyNumberFormat="1" applyFont="1"/>
    <xf numFmtId="1" fontId="5" fillId="0" borderId="0" xfId="0" applyNumberFormat="1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0" xfId="0" applyBorder="1"/>
    <xf numFmtId="171" fontId="0" fillId="0" borderId="0" xfId="0" applyNumberFormat="1" applyFill="1" applyBorder="1"/>
    <xf numFmtId="166" fontId="0" fillId="0" borderId="0" xfId="0" applyNumberFormat="1" applyFill="1" applyBorder="1"/>
    <xf numFmtId="167" fontId="0" fillId="0" borderId="0" xfId="0" applyNumberFormat="1" applyFill="1" applyBorder="1"/>
    <xf numFmtId="2" fontId="0" fillId="0" borderId="0" xfId="0" applyNumberFormat="1" applyFill="1" applyBorder="1"/>
    <xf numFmtId="168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Border="1" applyAlignment="1"/>
    <xf numFmtId="0" fontId="0" fillId="0" borderId="0" xfId="0" applyFill="1" applyBorder="1"/>
    <xf numFmtId="1" fontId="5" fillId="4" borderId="4" xfId="0" applyNumberFormat="1" applyFont="1" applyFill="1" applyBorder="1"/>
    <xf numFmtId="2" fontId="0" fillId="4" borderId="4" xfId="0" applyNumberFormat="1" applyFill="1" applyBorder="1"/>
    <xf numFmtId="177" fontId="0" fillId="0" borderId="0" xfId="2" applyNumberFormat="1" applyFont="1" applyFill="1" applyBorder="1"/>
    <xf numFmtId="1" fontId="0" fillId="0" borderId="21" xfId="0" applyNumberFormat="1" applyBorder="1" applyAlignment="1">
      <alignment horizontal="center" vertical="center"/>
    </xf>
    <xf numFmtId="1" fontId="0" fillId="0" borderId="21" xfId="1" applyNumberFormat="1" applyFont="1" applyBorder="1" applyAlignment="1">
      <alignment horizontal="center" vertical="center"/>
    </xf>
    <xf numFmtId="173" fontId="0" fillId="0" borderId="0" xfId="0" applyNumberFormat="1" applyFill="1" applyBorder="1"/>
    <xf numFmtId="178" fontId="0" fillId="0" borderId="0" xfId="2" applyNumberFormat="1" applyFont="1" applyFill="1" applyBorder="1"/>
    <xf numFmtId="0" fontId="1" fillId="0" borderId="0" xfId="0" applyFont="1" applyFill="1" applyBorder="1" applyAlignment="1"/>
    <xf numFmtId="172" fontId="0" fillId="5" borderId="4" xfId="0" applyNumberFormat="1" applyFill="1" applyBorder="1"/>
    <xf numFmtId="0" fontId="5" fillId="0" borderId="0" xfId="0" applyFont="1" applyFill="1"/>
    <xf numFmtId="176" fontId="0" fillId="0" borderId="0" xfId="0" applyNumberFormat="1" applyFill="1" applyBorder="1"/>
    <xf numFmtId="172" fontId="0" fillId="0" borderId="0" xfId="0" applyNumberFormat="1" applyFill="1" applyBorder="1"/>
    <xf numFmtId="1" fontId="5" fillId="0" borderId="0" xfId="0" applyNumberFormat="1" applyFont="1" applyFill="1" applyBorder="1"/>
    <xf numFmtId="1" fontId="4" fillId="0" borderId="0" xfId="0" applyNumberFormat="1" applyFont="1" applyFill="1"/>
    <xf numFmtId="2" fontId="1" fillId="0" borderId="14" xfId="0" applyNumberFormat="1" applyFont="1" applyBorder="1" applyAlignment="1">
      <alignment horizontal="center"/>
    </xf>
    <xf numFmtId="2" fontId="1" fillId="0" borderId="15" xfId="0" applyNumberFormat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5" fontId="0" fillId="7" borderId="4" xfId="0" applyNumberForma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zoomScale="85" zoomScaleNormal="85" workbookViewId="0">
      <selection activeCell="C35" sqref="C35"/>
    </sheetView>
  </sheetViews>
  <sheetFormatPr defaultRowHeight="15" x14ac:dyDescent="0.25"/>
  <cols>
    <col min="1" max="1" width="16" bestFit="1" customWidth="1"/>
    <col min="2" max="2" width="23.85546875" customWidth="1"/>
    <col min="3" max="3" width="28.140625" bestFit="1" customWidth="1"/>
    <col min="4" max="4" width="36.85546875" bestFit="1" customWidth="1"/>
    <col min="5" max="5" width="33.5703125" bestFit="1" customWidth="1"/>
    <col min="6" max="6" width="38.42578125" bestFit="1" customWidth="1"/>
    <col min="7" max="7" width="31.5703125" bestFit="1" customWidth="1"/>
    <col min="9" max="9" width="12" bestFit="1" customWidth="1"/>
    <col min="10" max="10" width="28.28515625" bestFit="1" customWidth="1"/>
    <col min="11" max="11" width="26.7109375" bestFit="1" customWidth="1"/>
    <col min="12" max="12" width="31.42578125" bestFit="1" customWidth="1"/>
    <col min="13" max="13" width="24.140625" bestFit="1" customWidth="1"/>
    <col min="14" max="16" width="17.7109375" bestFit="1" customWidth="1"/>
    <col min="17" max="17" width="14.28515625" bestFit="1" customWidth="1"/>
  </cols>
  <sheetData>
    <row r="1" spans="1:14" ht="21" x14ac:dyDescent="0.35">
      <c r="A1" s="72" t="s">
        <v>18</v>
      </c>
      <c r="B1" s="72"/>
      <c r="C1" s="72"/>
      <c r="D1" s="72"/>
      <c r="E1" s="72"/>
      <c r="F1" s="72"/>
      <c r="G1" s="72"/>
      <c r="H1" s="28"/>
      <c r="I1" s="72" t="s">
        <v>27</v>
      </c>
      <c r="J1" s="72"/>
      <c r="K1" s="72"/>
      <c r="L1" s="72"/>
      <c r="M1" s="72"/>
    </row>
    <row r="2" spans="1:14" x14ac:dyDescent="0.25">
      <c r="A2" s="28" t="s">
        <v>0</v>
      </c>
      <c r="B2" s="28" t="s">
        <v>2</v>
      </c>
      <c r="C2" s="38" t="s">
        <v>1</v>
      </c>
      <c r="D2" s="38" t="s">
        <v>12</v>
      </c>
      <c r="E2" s="38" t="s">
        <v>14</v>
      </c>
      <c r="F2" s="38" t="s">
        <v>16</v>
      </c>
      <c r="G2" s="29" t="s">
        <v>24</v>
      </c>
      <c r="I2" s="33" t="s">
        <v>0</v>
      </c>
      <c r="J2" s="33" t="s">
        <v>37</v>
      </c>
      <c r="K2" s="33" t="s">
        <v>38</v>
      </c>
      <c r="L2" s="33" t="s">
        <v>39</v>
      </c>
      <c r="M2" s="33" t="s">
        <v>40</v>
      </c>
      <c r="N2" s="64" t="s">
        <v>41</v>
      </c>
    </row>
    <row r="3" spans="1:14" x14ac:dyDescent="0.25">
      <c r="A3" s="8">
        <v>100913</v>
      </c>
      <c r="B3" s="9">
        <v>2</v>
      </c>
      <c r="C3" s="32">
        <v>0</v>
      </c>
      <c r="D3" s="32">
        <v>0</v>
      </c>
      <c r="E3" s="32">
        <v>0</v>
      </c>
      <c r="F3" s="32">
        <v>0</v>
      </c>
      <c r="G3" s="32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</row>
    <row r="4" spans="1:14" x14ac:dyDescent="0.25">
      <c r="A4" s="8">
        <v>1009139</v>
      </c>
      <c r="B4" s="9">
        <v>22</v>
      </c>
      <c r="C4" s="32">
        <v>0</v>
      </c>
      <c r="D4" s="32">
        <v>0</v>
      </c>
      <c r="E4" s="32">
        <v>0</v>
      </c>
      <c r="F4" s="32">
        <v>0</v>
      </c>
      <c r="G4" s="32">
        <v>0</v>
      </c>
      <c r="I4" s="1">
        <v>10</v>
      </c>
      <c r="J4" s="1">
        <v>0</v>
      </c>
      <c r="K4" s="1">
        <v>0</v>
      </c>
      <c r="L4" s="1">
        <v>0</v>
      </c>
      <c r="M4" s="1">
        <v>0</v>
      </c>
    </row>
    <row r="5" spans="1:14" x14ac:dyDescent="0.25">
      <c r="A5" s="8">
        <v>10091401</v>
      </c>
      <c r="B5" s="9">
        <v>201</v>
      </c>
      <c r="C5" s="32">
        <v>0</v>
      </c>
      <c r="D5" s="32">
        <v>0</v>
      </c>
      <c r="E5" s="32">
        <v>0</v>
      </c>
      <c r="F5" s="32">
        <v>0</v>
      </c>
      <c r="G5" s="32">
        <v>0</v>
      </c>
      <c r="I5" s="1">
        <v>100</v>
      </c>
      <c r="J5" s="1">
        <v>0</v>
      </c>
      <c r="K5" s="1">
        <v>0</v>
      </c>
      <c r="L5" s="1">
        <v>0</v>
      </c>
      <c r="M5" s="1">
        <v>0</v>
      </c>
    </row>
    <row r="6" spans="1:14" x14ac:dyDescent="0.25">
      <c r="A6" s="8">
        <v>100914061</v>
      </c>
      <c r="B6" s="9">
        <v>2072</v>
      </c>
      <c r="C6" s="32">
        <v>0</v>
      </c>
      <c r="D6" s="32">
        <v>0</v>
      </c>
      <c r="E6" s="32">
        <v>0</v>
      </c>
      <c r="F6" s="32">
        <v>0</v>
      </c>
      <c r="G6" s="32">
        <v>0</v>
      </c>
      <c r="I6" s="1">
        <v>1000</v>
      </c>
      <c r="J6" s="1">
        <v>0</v>
      </c>
      <c r="K6" s="1">
        <v>0</v>
      </c>
      <c r="L6" s="1">
        <v>0</v>
      </c>
      <c r="M6" s="1">
        <v>0</v>
      </c>
    </row>
    <row r="7" spans="1:14" x14ac:dyDescent="0.25">
      <c r="A7" s="8">
        <v>1009140611</v>
      </c>
      <c r="B7" s="9">
        <v>18781</v>
      </c>
      <c r="C7" s="32">
        <v>1</v>
      </c>
      <c r="D7" s="32">
        <v>0</v>
      </c>
      <c r="E7" s="32">
        <v>0.6</v>
      </c>
      <c r="F7" s="32">
        <v>0.2</v>
      </c>
      <c r="G7" s="32">
        <v>0</v>
      </c>
      <c r="I7" s="1">
        <v>10000</v>
      </c>
      <c r="J7" s="1">
        <v>0</v>
      </c>
      <c r="K7" s="1">
        <v>0</v>
      </c>
      <c r="L7" s="1">
        <v>0</v>
      </c>
      <c r="M7" s="1">
        <v>0</v>
      </c>
    </row>
    <row r="8" spans="1:14" x14ac:dyDescent="0.25">
      <c r="A8" s="8">
        <v>10091406133</v>
      </c>
      <c r="B8" s="9">
        <v>439564</v>
      </c>
      <c r="C8" s="32">
        <v>4.8</v>
      </c>
      <c r="D8" s="32">
        <v>3</v>
      </c>
      <c r="E8" s="32">
        <v>3</v>
      </c>
      <c r="F8" s="32">
        <v>3</v>
      </c>
      <c r="G8" s="32">
        <v>2</v>
      </c>
      <c r="I8" s="1">
        <v>100000</v>
      </c>
      <c r="J8" s="1">
        <v>0</v>
      </c>
      <c r="K8" s="1">
        <v>0</v>
      </c>
      <c r="L8" s="1">
        <v>0</v>
      </c>
      <c r="M8" s="1">
        <v>0</v>
      </c>
    </row>
    <row r="9" spans="1:14" x14ac:dyDescent="0.25">
      <c r="A9" s="3">
        <v>100914061337</v>
      </c>
      <c r="B9" s="65">
        <v>5440768</v>
      </c>
      <c r="C9" s="32">
        <v>16.2</v>
      </c>
      <c r="D9" s="32">
        <v>11.9</v>
      </c>
      <c r="E9" s="32">
        <v>12.2</v>
      </c>
      <c r="F9" s="32">
        <v>11.8</v>
      </c>
      <c r="G9" s="32">
        <v>7.1</v>
      </c>
      <c r="I9" s="1">
        <v>1000000</v>
      </c>
      <c r="J9" s="1">
        <v>0</v>
      </c>
      <c r="K9" s="1">
        <v>0</v>
      </c>
      <c r="L9" s="1">
        <v>0</v>
      </c>
      <c r="M9" s="1">
        <v>0</v>
      </c>
    </row>
    <row r="10" spans="1:14" x14ac:dyDescent="0.25">
      <c r="A10" s="3">
        <v>1009140613399</v>
      </c>
      <c r="B10" s="36">
        <f>'Funkcja regresji'!D6</f>
        <v>54529104.667015292</v>
      </c>
      <c r="C10" s="32">
        <v>44.4</v>
      </c>
      <c r="D10" s="32">
        <v>38.5</v>
      </c>
      <c r="E10" s="32">
        <v>41</v>
      </c>
      <c r="F10" s="32">
        <v>38.9</v>
      </c>
      <c r="G10" s="32">
        <v>25.6</v>
      </c>
      <c r="I10" s="1">
        <v>10000000</v>
      </c>
      <c r="J10" s="1">
        <v>0</v>
      </c>
      <c r="K10" s="1">
        <v>0</v>
      </c>
      <c r="L10" s="1">
        <v>0</v>
      </c>
      <c r="M10" s="1">
        <v>2</v>
      </c>
    </row>
    <row r="11" spans="1:14" x14ac:dyDescent="0.25">
      <c r="A11" s="28" t="s">
        <v>0</v>
      </c>
      <c r="B11" s="28" t="s">
        <v>19</v>
      </c>
      <c r="C11" s="38" t="s">
        <v>20</v>
      </c>
      <c r="D11" s="38" t="s">
        <v>21</v>
      </c>
      <c r="E11" s="38" t="s">
        <v>22</v>
      </c>
      <c r="F11" s="38" t="s">
        <v>23</v>
      </c>
      <c r="G11" s="29" t="s">
        <v>25</v>
      </c>
      <c r="I11" s="1">
        <v>100000000</v>
      </c>
      <c r="J11" s="1">
        <v>4</v>
      </c>
      <c r="K11" s="1">
        <v>4</v>
      </c>
      <c r="L11" s="1">
        <v>3</v>
      </c>
      <c r="M11" s="1">
        <v>8</v>
      </c>
    </row>
    <row r="12" spans="1:14" x14ac:dyDescent="0.25">
      <c r="A12" s="2">
        <v>100913</v>
      </c>
      <c r="B12">
        <v>6495</v>
      </c>
      <c r="C12" s="71">
        <v>39.700000000000003</v>
      </c>
      <c r="D12" s="71">
        <v>33.9</v>
      </c>
      <c r="E12" s="71">
        <v>40.200000000000003</v>
      </c>
      <c r="F12" s="71">
        <v>36</v>
      </c>
      <c r="G12" s="71">
        <v>18.2</v>
      </c>
      <c r="I12" s="1">
        <v>1000000000</v>
      </c>
      <c r="J12" s="1">
        <v>15</v>
      </c>
      <c r="K12" s="1">
        <v>16</v>
      </c>
      <c r="L12" s="1">
        <v>15</v>
      </c>
      <c r="M12" s="1">
        <v>34</v>
      </c>
    </row>
    <row r="13" spans="1:14" x14ac:dyDescent="0.25">
      <c r="A13" s="2">
        <v>1009139</v>
      </c>
      <c r="B13">
        <v>65438</v>
      </c>
      <c r="C13" s="71">
        <v>122.6</v>
      </c>
      <c r="D13" s="71">
        <v>105.2</v>
      </c>
      <c r="E13" s="71">
        <v>108.6</v>
      </c>
      <c r="F13" s="71">
        <v>111</v>
      </c>
      <c r="G13" s="71">
        <v>48.8</v>
      </c>
      <c r="H13" s="28"/>
      <c r="I13" s="1">
        <v>10000000000</v>
      </c>
      <c r="J13" s="1">
        <v>41</v>
      </c>
      <c r="K13" s="1">
        <v>48</v>
      </c>
      <c r="L13" s="1">
        <v>41</v>
      </c>
      <c r="M13" s="1">
        <v>108</v>
      </c>
    </row>
    <row r="14" spans="1:14" x14ac:dyDescent="0.25">
      <c r="A14" s="2">
        <v>10091401</v>
      </c>
      <c r="B14">
        <v>640554</v>
      </c>
      <c r="C14" s="71">
        <v>389.3</v>
      </c>
      <c r="D14" s="71">
        <v>336.5</v>
      </c>
      <c r="E14" s="71">
        <v>340.1</v>
      </c>
      <c r="F14" s="71">
        <v>366.7</v>
      </c>
      <c r="G14" s="71">
        <v>151.4</v>
      </c>
      <c r="I14" s="34">
        <v>100000000000</v>
      </c>
      <c r="J14" s="34">
        <v>161</v>
      </c>
      <c r="K14" s="1">
        <v>188</v>
      </c>
      <c r="L14" s="1">
        <v>181</v>
      </c>
      <c r="M14" s="1">
        <v>354</v>
      </c>
    </row>
    <row r="15" spans="1:14" x14ac:dyDescent="0.25">
      <c r="A15" s="2">
        <v>100914061</v>
      </c>
      <c r="B15">
        <v>6495952</v>
      </c>
      <c r="C15" s="71">
        <v>1234.2</v>
      </c>
      <c r="D15" s="71">
        <v>1117.4000000000001</v>
      </c>
      <c r="E15" s="71">
        <v>1094.0999999999999</v>
      </c>
      <c r="F15" s="71">
        <v>1098.2</v>
      </c>
      <c r="G15" s="71">
        <v>521.5</v>
      </c>
      <c r="I15" s="1">
        <v>1000000000000</v>
      </c>
      <c r="J15" s="1">
        <v>304</v>
      </c>
      <c r="K15" s="1">
        <v>378</v>
      </c>
      <c r="L15" s="1">
        <v>308</v>
      </c>
      <c r="M15" s="1">
        <v>1188</v>
      </c>
    </row>
    <row r="16" spans="1:14" x14ac:dyDescent="0.25">
      <c r="A16" s="2">
        <v>1009140611</v>
      </c>
      <c r="B16">
        <v>60528468</v>
      </c>
      <c r="C16" s="71">
        <v>3797.1</v>
      </c>
      <c r="D16" s="71">
        <v>3427</v>
      </c>
      <c r="E16" s="71">
        <v>3510.9</v>
      </c>
      <c r="F16" s="71">
        <v>3431</v>
      </c>
      <c r="G16" s="71">
        <v>1838.7</v>
      </c>
      <c r="I16" s="1">
        <v>10000000000000</v>
      </c>
      <c r="J16" s="1">
        <v>1001</v>
      </c>
      <c r="K16" s="1">
        <v>1068</v>
      </c>
      <c r="L16" s="1">
        <v>893</v>
      </c>
      <c r="M16" s="1">
        <v>4792</v>
      </c>
    </row>
    <row r="17" spans="1:14" x14ac:dyDescent="0.25">
      <c r="A17" s="2">
        <v>10091406133</v>
      </c>
      <c r="B17">
        <v>1279283785</v>
      </c>
      <c r="C17" s="71">
        <v>17667.599999999999</v>
      </c>
      <c r="D17" s="71">
        <v>13522.2</v>
      </c>
      <c r="E17" s="71">
        <v>13624.9</v>
      </c>
      <c r="F17" s="71">
        <v>13153.5</v>
      </c>
      <c r="G17" s="71">
        <v>7469.7</v>
      </c>
      <c r="I17" s="1">
        <v>100000000000000</v>
      </c>
      <c r="J17" s="1">
        <v>3761</v>
      </c>
      <c r="K17" s="1">
        <v>4454</v>
      </c>
      <c r="L17" s="1">
        <v>3974</v>
      </c>
      <c r="M17" s="1">
        <v>10767</v>
      </c>
    </row>
    <row r="18" spans="1:14" x14ac:dyDescent="0.25">
      <c r="A18" s="2">
        <v>100914061337</v>
      </c>
      <c r="B18" s="98">
        <v>12865547796</v>
      </c>
      <c r="C18" s="71">
        <v>55599</v>
      </c>
      <c r="D18" s="71">
        <v>42796.2</v>
      </c>
      <c r="E18" s="71">
        <v>45335.4</v>
      </c>
      <c r="F18" s="71">
        <v>42824.5</v>
      </c>
      <c r="G18" s="71">
        <v>26953.9</v>
      </c>
      <c r="I18" s="1">
        <v>1000000000000000</v>
      </c>
      <c r="J18" s="1">
        <v>5542</v>
      </c>
      <c r="K18" s="1">
        <v>6496</v>
      </c>
      <c r="L18" s="1">
        <v>5535</v>
      </c>
      <c r="M18" s="1">
        <v>29646</v>
      </c>
    </row>
    <row r="19" spans="1:14" x14ac:dyDescent="0.25">
      <c r="A19" s="2">
        <v>1009140613399</v>
      </c>
      <c r="B19" s="102">
        <f>'Funkcja regresji'!H6</f>
        <v>128781537172.41736</v>
      </c>
      <c r="C19" s="71">
        <v>156112.6</v>
      </c>
      <c r="D19" s="71">
        <v>139183.9</v>
      </c>
      <c r="E19" s="71">
        <v>144536</v>
      </c>
      <c r="F19" s="71">
        <v>136833.29999999999</v>
      </c>
      <c r="G19" s="71">
        <v>91282.6</v>
      </c>
      <c r="I19" s="1">
        <v>1E+16</v>
      </c>
      <c r="J19" s="1">
        <v>32868</v>
      </c>
      <c r="K19" s="1">
        <v>38760</v>
      </c>
      <c r="L19" s="1">
        <v>32846</v>
      </c>
      <c r="M19" s="1">
        <v>105676</v>
      </c>
    </row>
    <row r="20" spans="1:14" x14ac:dyDescent="0.25">
      <c r="A20" s="28" t="s">
        <v>0</v>
      </c>
      <c r="B20" s="28" t="s">
        <v>3</v>
      </c>
      <c r="C20" s="38" t="s">
        <v>4</v>
      </c>
      <c r="D20" s="38" t="s">
        <v>13</v>
      </c>
      <c r="E20" s="38" t="s">
        <v>15</v>
      </c>
      <c r="F20" s="38" t="s">
        <v>17</v>
      </c>
      <c r="G20" s="29" t="s">
        <v>26</v>
      </c>
      <c r="I20" s="1">
        <v>1E+17</v>
      </c>
      <c r="J20" s="1">
        <v>158400</v>
      </c>
      <c r="K20" s="1">
        <v>187605</v>
      </c>
      <c r="L20" s="1">
        <v>158809</v>
      </c>
      <c r="M20" s="1">
        <v>370073</v>
      </c>
    </row>
    <row r="21" spans="1:14" x14ac:dyDescent="0.25">
      <c r="A21" s="2">
        <v>100913</v>
      </c>
      <c r="B21" s="2">
        <v>25228</v>
      </c>
      <c r="C21" s="2">
        <v>159</v>
      </c>
      <c r="D21" s="2">
        <v>108</v>
      </c>
      <c r="E21" s="2">
        <v>167</v>
      </c>
      <c r="F21" s="2">
        <v>115</v>
      </c>
      <c r="G21" s="30">
        <v>66</v>
      </c>
      <c r="H21" s="32"/>
      <c r="I21" s="1">
        <v>1E+18</v>
      </c>
      <c r="J21" s="1">
        <v>289127</v>
      </c>
      <c r="K21" s="1">
        <v>343191</v>
      </c>
      <c r="L21" s="1">
        <v>289379</v>
      </c>
      <c r="M21" s="1">
        <v>1041310</v>
      </c>
    </row>
    <row r="22" spans="1:14" x14ac:dyDescent="0.25">
      <c r="A22" s="2">
        <v>1009139</v>
      </c>
      <c r="B22" s="2">
        <v>252284</v>
      </c>
      <c r="C22" s="2">
        <v>502</v>
      </c>
      <c r="D22" s="2">
        <v>337</v>
      </c>
      <c r="E22" s="2">
        <v>511</v>
      </c>
      <c r="F22" s="2">
        <v>345</v>
      </c>
      <c r="G22" s="31">
        <v>168</v>
      </c>
      <c r="H22" s="32"/>
      <c r="I22" s="28" t="s">
        <v>0</v>
      </c>
      <c r="J22" s="28" t="s">
        <v>42</v>
      </c>
      <c r="K22" s="28" t="s">
        <v>43</v>
      </c>
      <c r="L22" s="28" t="s">
        <v>44</v>
      </c>
      <c r="M22" s="28" t="s">
        <v>45</v>
      </c>
      <c r="N22" s="66" t="s">
        <v>46</v>
      </c>
    </row>
    <row r="23" spans="1:14" x14ac:dyDescent="0.25">
      <c r="A23" s="2">
        <v>10091401</v>
      </c>
      <c r="B23" s="2">
        <v>2522850</v>
      </c>
      <c r="C23" s="2">
        <v>1588</v>
      </c>
      <c r="D23" s="2">
        <v>1061</v>
      </c>
      <c r="E23" s="2">
        <v>1598</v>
      </c>
      <c r="F23" s="2">
        <v>1070</v>
      </c>
      <c r="G23" s="30">
        <v>449</v>
      </c>
      <c r="H23" s="32"/>
      <c r="I23" s="1">
        <v>1</v>
      </c>
      <c r="J23" s="1">
        <v>205</v>
      </c>
      <c r="K23" s="1">
        <v>382</v>
      </c>
      <c r="L23" s="1">
        <v>361</v>
      </c>
      <c r="M23" s="1">
        <v>186</v>
      </c>
    </row>
    <row r="24" spans="1:14" x14ac:dyDescent="0.25">
      <c r="A24" s="2">
        <v>100914061</v>
      </c>
      <c r="B24" s="2">
        <v>25228515</v>
      </c>
      <c r="C24" s="2">
        <v>5023</v>
      </c>
      <c r="D24" s="2">
        <v>3351</v>
      </c>
      <c r="E24" s="2">
        <v>5034</v>
      </c>
      <c r="F24" s="2">
        <v>3361</v>
      </c>
      <c r="G24" s="30">
        <v>1233</v>
      </c>
      <c r="H24" s="32"/>
      <c r="I24" s="1">
        <v>10</v>
      </c>
      <c r="J24" s="1">
        <v>222</v>
      </c>
      <c r="K24" s="1">
        <v>411</v>
      </c>
      <c r="L24" s="1">
        <v>401</v>
      </c>
      <c r="M24" s="1">
        <v>201</v>
      </c>
    </row>
    <row r="25" spans="1:14" x14ac:dyDescent="0.25">
      <c r="A25" s="2">
        <v>1009140611</v>
      </c>
      <c r="B25" s="2">
        <v>252285152</v>
      </c>
      <c r="C25" s="2">
        <v>15883</v>
      </c>
      <c r="D25" s="2">
        <v>10591</v>
      </c>
      <c r="E25" s="2">
        <v>15895</v>
      </c>
      <c r="F25" s="2">
        <v>10602</v>
      </c>
      <c r="G25" s="30">
        <v>3415</v>
      </c>
      <c r="H25" s="32"/>
      <c r="I25" s="1">
        <v>100</v>
      </c>
      <c r="J25" s="1">
        <v>262</v>
      </c>
      <c r="K25" s="1">
        <v>509</v>
      </c>
      <c r="L25" s="1">
        <v>477</v>
      </c>
      <c r="M25" s="1">
        <v>253</v>
      </c>
    </row>
    <row r="26" spans="1:14" x14ac:dyDescent="0.25">
      <c r="A26" s="2">
        <v>10091406133</v>
      </c>
      <c r="B26" s="2">
        <v>2522851533</v>
      </c>
      <c r="C26" s="2">
        <v>50228</v>
      </c>
      <c r="D26" s="2">
        <v>33487</v>
      </c>
      <c r="E26" s="2">
        <v>50241</v>
      </c>
      <c r="F26" s="2">
        <v>33499</v>
      </c>
      <c r="G26" s="30">
        <v>9628</v>
      </c>
      <c r="H26" s="32"/>
      <c r="I26" s="35">
        <v>1000</v>
      </c>
      <c r="J26" s="1">
        <v>384</v>
      </c>
      <c r="K26" s="1">
        <v>734</v>
      </c>
      <c r="L26" s="1">
        <v>639</v>
      </c>
      <c r="M26" s="1">
        <v>412</v>
      </c>
    </row>
    <row r="27" spans="1:14" x14ac:dyDescent="0.25">
      <c r="A27" s="2">
        <v>100914061337</v>
      </c>
      <c r="B27" s="67">
        <v>25228515334</v>
      </c>
      <c r="C27" s="2">
        <v>158835</v>
      </c>
      <c r="D27" s="2">
        <v>105892</v>
      </c>
      <c r="E27" s="2">
        <v>158849</v>
      </c>
      <c r="F27" s="2">
        <v>105905</v>
      </c>
      <c r="G27" s="30">
        <v>27411</v>
      </c>
      <c r="H27" s="32"/>
      <c r="I27" s="1">
        <v>10000</v>
      </c>
      <c r="J27" s="1">
        <v>675</v>
      </c>
      <c r="K27" s="1">
        <v>1227</v>
      </c>
      <c r="L27" s="1">
        <v>970</v>
      </c>
      <c r="M27" s="1">
        <v>904</v>
      </c>
    </row>
    <row r="28" spans="1:14" x14ac:dyDescent="0.25">
      <c r="A28" s="2">
        <v>1009140613399</v>
      </c>
      <c r="B28" s="2">
        <f>'Funkcja regresji'!L6</f>
        <v>252285153351.59384</v>
      </c>
      <c r="C28" s="2">
        <v>502280</v>
      </c>
      <c r="D28" s="2">
        <v>334855</v>
      </c>
      <c r="E28" s="2">
        <v>502295</v>
      </c>
      <c r="F28" s="2">
        <v>334869</v>
      </c>
      <c r="G28" s="30">
        <v>78840</v>
      </c>
      <c r="H28" s="32"/>
      <c r="I28" s="1">
        <v>100000</v>
      </c>
      <c r="J28" s="1">
        <v>1136</v>
      </c>
      <c r="K28" s="1">
        <v>1962</v>
      </c>
      <c r="L28" s="1">
        <v>1471</v>
      </c>
      <c r="M28" s="1">
        <v>1599</v>
      </c>
    </row>
    <row r="29" spans="1:14" x14ac:dyDescent="0.25">
      <c r="A29" s="32"/>
      <c r="C29" s="32"/>
      <c r="D29" s="32"/>
      <c r="E29" s="32"/>
      <c r="F29" s="32"/>
      <c r="G29" s="32"/>
      <c r="H29" s="32"/>
      <c r="I29" s="1">
        <v>1000000</v>
      </c>
      <c r="J29" s="1">
        <v>2657</v>
      </c>
      <c r="K29" s="1">
        <v>4286</v>
      </c>
      <c r="L29" s="1">
        <v>3032</v>
      </c>
      <c r="M29" s="1">
        <v>3883</v>
      </c>
    </row>
    <row r="30" spans="1:14" x14ac:dyDescent="0.25">
      <c r="A30" s="32">
        <f>B27*A28/A27</f>
        <v>252285153347.24997</v>
      </c>
      <c r="C30" s="32"/>
      <c r="I30" s="1">
        <v>10000000</v>
      </c>
      <c r="J30" s="1">
        <v>3975</v>
      </c>
      <c r="K30" s="1">
        <v>6302</v>
      </c>
      <c r="L30" s="1">
        <v>4390</v>
      </c>
      <c r="M30" s="1">
        <v>5859</v>
      </c>
    </row>
    <row r="31" spans="1:14" x14ac:dyDescent="0.25">
      <c r="B31" s="37"/>
      <c r="C31" s="32"/>
      <c r="I31" s="1">
        <v>100000000</v>
      </c>
      <c r="J31" s="1">
        <v>22089</v>
      </c>
      <c r="K31" s="1">
        <v>33511</v>
      </c>
      <c r="L31" s="1">
        <v>22544</v>
      </c>
      <c r="M31" s="1">
        <v>33028</v>
      </c>
    </row>
    <row r="32" spans="1:14" x14ac:dyDescent="0.25">
      <c r="I32" s="1">
        <v>1000000000</v>
      </c>
      <c r="J32" s="1">
        <v>87914</v>
      </c>
      <c r="K32" s="1">
        <v>132281</v>
      </c>
      <c r="L32" s="1">
        <v>88409</v>
      </c>
      <c r="M32" s="1">
        <v>131758</v>
      </c>
    </row>
    <row r="33" spans="3:13" x14ac:dyDescent="0.25">
      <c r="C33" s="70"/>
      <c r="I33" s="1">
        <v>10000000000</v>
      </c>
      <c r="J33" s="1">
        <v>209558</v>
      </c>
      <c r="K33" s="1">
        <v>314797</v>
      </c>
      <c r="L33" s="1">
        <v>210093</v>
      </c>
      <c r="M33" s="1">
        <v>314234</v>
      </c>
    </row>
    <row r="34" spans="3:13" x14ac:dyDescent="0.25">
      <c r="C34" s="70"/>
      <c r="I34" s="1">
        <v>100000000000</v>
      </c>
      <c r="J34" s="1">
        <v>758025</v>
      </c>
      <c r="K34" s="1">
        <v>1137536</v>
      </c>
      <c r="L34" s="1">
        <v>758600</v>
      </c>
      <c r="M34" s="1">
        <v>758018</v>
      </c>
    </row>
    <row r="35" spans="3:13" x14ac:dyDescent="0.25">
      <c r="C35" s="70"/>
      <c r="I35" s="1">
        <v>1000000000000</v>
      </c>
      <c r="J35" s="1">
        <v>1405252</v>
      </c>
      <c r="K35" s="1">
        <v>2108418</v>
      </c>
      <c r="L35" s="1">
        <v>1405867</v>
      </c>
      <c r="M35" s="1">
        <v>2107775</v>
      </c>
    </row>
    <row r="36" spans="3:13" x14ac:dyDescent="0.25">
      <c r="C36" s="70"/>
      <c r="I36" s="1">
        <v>10000000000000</v>
      </c>
      <c r="J36" s="1">
        <v>3995275</v>
      </c>
      <c r="K36" s="1">
        <v>5993490</v>
      </c>
      <c r="L36" s="1">
        <v>3995930</v>
      </c>
      <c r="M36" s="1">
        <v>876128</v>
      </c>
    </row>
    <row r="37" spans="3:13" x14ac:dyDescent="0.25">
      <c r="C37" s="70"/>
      <c r="D37" s="12"/>
      <c r="E37" s="12"/>
      <c r="I37" s="1">
        <v>100000000000000</v>
      </c>
      <c r="J37" s="1">
        <v>16655220</v>
      </c>
      <c r="K37" s="1">
        <v>24983450</v>
      </c>
      <c r="L37" s="1">
        <v>16655915</v>
      </c>
      <c r="M37" s="1">
        <v>24982727</v>
      </c>
    </row>
    <row r="38" spans="3:13" x14ac:dyDescent="0.25">
      <c r="C38" s="70"/>
      <c r="I38" s="1">
        <v>1000000000000000</v>
      </c>
      <c r="J38" s="1">
        <v>26307327</v>
      </c>
      <c r="K38" s="1">
        <v>39461651</v>
      </c>
      <c r="L38" s="1">
        <v>26308062</v>
      </c>
      <c r="M38" s="1">
        <v>39460888</v>
      </c>
    </row>
    <row r="39" spans="3:13" x14ac:dyDescent="0.25">
      <c r="C39" s="70"/>
      <c r="I39" s="1">
        <v>1E+16</v>
      </c>
      <c r="J39" s="1">
        <v>154378645</v>
      </c>
      <c r="K39" s="1">
        <v>231568669</v>
      </c>
      <c r="L39" s="1">
        <v>154379420</v>
      </c>
      <c r="M39" s="1">
        <v>231567866</v>
      </c>
    </row>
    <row r="40" spans="3:13" x14ac:dyDescent="0.25">
      <c r="C40" s="70"/>
      <c r="I40" s="1">
        <v>1E+17</v>
      </c>
      <c r="J40" s="1">
        <v>737869035</v>
      </c>
      <c r="K40" s="1">
        <v>1106804290</v>
      </c>
      <c r="L40" s="1">
        <v>737869850</v>
      </c>
      <c r="M40" s="1">
        <v>1106803447</v>
      </c>
    </row>
    <row r="41" spans="3:13" x14ac:dyDescent="0.25">
      <c r="I41" s="1">
        <v>1E+18</v>
      </c>
      <c r="J41" s="1">
        <v>1333906955</v>
      </c>
      <c r="K41" s="1">
        <v>2000861211</v>
      </c>
      <c r="L41" s="1">
        <v>1333907810</v>
      </c>
      <c r="M41" s="1">
        <v>2000860328</v>
      </c>
    </row>
  </sheetData>
  <mergeCells count="2">
    <mergeCell ref="A1:G1"/>
    <mergeCell ref="I1:M1"/>
  </mergeCells>
  <conditionalFormatting sqref="C10:G10">
    <cfRule type="colorScale" priority="7">
      <colorScale>
        <cfvo type="min"/>
        <cfvo type="max"/>
        <color rgb="FF63BE7B"/>
        <color rgb="FFFFEF9C"/>
      </colorScale>
    </cfRule>
  </conditionalFormatting>
  <conditionalFormatting sqref="C19:G19">
    <cfRule type="colorScale" priority="6">
      <colorScale>
        <cfvo type="min"/>
        <cfvo type="max"/>
        <color rgb="FF63BE7B"/>
        <color rgb="FFFFEF9C"/>
      </colorScale>
    </cfRule>
  </conditionalFormatting>
  <conditionalFormatting sqref="C28:G28">
    <cfRule type="colorScale" priority="5">
      <colorScale>
        <cfvo type="min"/>
        <cfvo type="max"/>
        <color rgb="FF63BE7B"/>
        <color rgb="FFFFEF9C"/>
      </colorScale>
    </cfRule>
  </conditionalFormatting>
  <conditionalFormatting sqref="J21:M21">
    <cfRule type="colorScale" priority="4">
      <colorScale>
        <cfvo type="min"/>
        <cfvo type="max"/>
        <color rgb="FF63BE7B"/>
        <color rgb="FFFFEF9C"/>
      </colorScale>
    </cfRule>
  </conditionalFormatting>
  <conditionalFormatting sqref="J41:M41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workbookViewId="0">
      <selection activeCell="A41" sqref="A41:J41"/>
    </sheetView>
  </sheetViews>
  <sheetFormatPr defaultRowHeight="15" x14ac:dyDescent="0.25"/>
  <cols>
    <col min="1" max="1" width="6.42578125" customWidth="1"/>
  </cols>
  <sheetData>
    <row r="1" spans="1:23" x14ac:dyDescent="0.25">
      <c r="A1" s="73" t="s">
        <v>1</v>
      </c>
      <c r="B1" s="73"/>
      <c r="C1" s="73"/>
      <c r="D1" s="73"/>
      <c r="E1" s="73"/>
      <c r="F1" s="73"/>
      <c r="G1" s="73"/>
      <c r="H1" s="73"/>
      <c r="I1" s="73"/>
      <c r="J1" s="73"/>
      <c r="K1" s="69" t="s">
        <v>47</v>
      </c>
      <c r="M1" s="73" t="s">
        <v>20</v>
      </c>
      <c r="N1" s="73"/>
      <c r="O1" s="73"/>
      <c r="P1" s="73"/>
      <c r="Q1" s="73"/>
      <c r="R1" s="73"/>
      <c r="S1" s="73"/>
      <c r="T1" s="73"/>
      <c r="U1" s="73"/>
      <c r="V1" s="73"/>
      <c r="W1" s="69" t="s">
        <v>47</v>
      </c>
    </row>
    <row r="2" spans="1:2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32">
        <f>AVERAGE(A2:J2)</f>
        <v>0</v>
      </c>
      <c r="M2">
        <v>38</v>
      </c>
      <c r="N2">
        <v>39</v>
      </c>
      <c r="O2">
        <v>39</v>
      </c>
      <c r="P2">
        <v>39</v>
      </c>
      <c r="Q2">
        <v>50</v>
      </c>
      <c r="R2">
        <v>39</v>
      </c>
      <c r="S2">
        <v>38</v>
      </c>
      <c r="T2">
        <v>38</v>
      </c>
      <c r="U2">
        <v>39</v>
      </c>
      <c r="V2">
        <v>38</v>
      </c>
      <c r="W2" s="71">
        <f>AVERAGE(M2:V2)</f>
        <v>39.700000000000003</v>
      </c>
    </row>
    <row r="3" spans="1:2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32">
        <f t="shared" ref="K3:K9" si="0">AVERAGE(A3:J3)</f>
        <v>0</v>
      </c>
      <c r="M3">
        <v>117</v>
      </c>
      <c r="N3">
        <v>121</v>
      </c>
      <c r="O3">
        <v>120</v>
      </c>
      <c r="P3">
        <v>120</v>
      </c>
      <c r="Q3">
        <v>154</v>
      </c>
      <c r="R3">
        <v>120</v>
      </c>
      <c r="S3">
        <v>119</v>
      </c>
      <c r="T3">
        <v>117</v>
      </c>
      <c r="U3">
        <v>119</v>
      </c>
      <c r="V3">
        <v>119</v>
      </c>
      <c r="W3" s="71">
        <f t="shared" ref="W3:W49" si="1">AVERAGE(M3:V3)</f>
        <v>122.6</v>
      </c>
    </row>
    <row r="4" spans="1:2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32">
        <f t="shared" si="0"/>
        <v>0</v>
      </c>
      <c r="M4">
        <v>442</v>
      </c>
      <c r="N4">
        <v>380</v>
      </c>
      <c r="O4">
        <v>379</v>
      </c>
      <c r="P4">
        <v>379</v>
      </c>
      <c r="Q4">
        <v>411</v>
      </c>
      <c r="R4">
        <v>379</v>
      </c>
      <c r="S4">
        <v>377</v>
      </c>
      <c r="T4">
        <v>392</v>
      </c>
      <c r="U4">
        <v>377</v>
      </c>
      <c r="V4">
        <v>377</v>
      </c>
      <c r="W4" s="71">
        <f t="shared" si="1"/>
        <v>389.3</v>
      </c>
    </row>
    <row r="5" spans="1:2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32">
        <f t="shared" si="0"/>
        <v>0</v>
      </c>
      <c r="M5">
        <v>1177</v>
      </c>
      <c r="N5">
        <v>1199</v>
      </c>
      <c r="O5">
        <v>1214</v>
      </c>
      <c r="P5">
        <v>1227</v>
      </c>
      <c r="Q5">
        <v>1252</v>
      </c>
      <c r="R5">
        <v>1201</v>
      </c>
      <c r="S5">
        <v>1204</v>
      </c>
      <c r="T5">
        <v>1257</v>
      </c>
      <c r="U5">
        <v>1210</v>
      </c>
      <c r="V5">
        <v>1401</v>
      </c>
      <c r="W5" s="71">
        <f t="shared" si="1"/>
        <v>1234.2</v>
      </c>
    </row>
    <row r="6" spans="1:23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 s="32">
        <f t="shared" si="0"/>
        <v>1</v>
      </c>
      <c r="M6">
        <v>3713</v>
      </c>
      <c r="N6">
        <v>3783</v>
      </c>
      <c r="O6">
        <v>3798</v>
      </c>
      <c r="P6">
        <v>3782</v>
      </c>
      <c r="Q6">
        <v>3869</v>
      </c>
      <c r="R6">
        <v>3878</v>
      </c>
      <c r="S6">
        <v>3850</v>
      </c>
      <c r="T6">
        <v>3779</v>
      </c>
      <c r="U6">
        <v>3747</v>
      </c>
      <c r="V6">
        <v>3772</v>
      </c>
      <c r="W6" s="71">
        <f t="shared" si="1"/>
        <v>3797.1</v>
      </c>
    </row>
    <row r="7" spans="1:23" x14ac:dyDescent="0.25">
      <c r="A7">
        <v>4</v>
      </c>
      <c r="B7">
        <v>4</v>
      </c>
      <c r="C7">
        <v>5</v>
      </c>
      <c r="D7">
        <v>5</v>
      </c>
      <c r="E7">
        <v>5</v>
      </c>
      <c r="F7">
        <v>7</v>
      </c>
      <c r="G7">
        <v>4</v>
      </c>
      <c r="H7">
        <v>4</v>
      </c>
      <c r="I7">
        <v>5</v>
      </c>
      <c r="J7">
        <v>5</v>
      </c>
      <c r="K7" s="32">
        <f t="shared" si="0"/>
        <v>4.8</v>
      </c>
      <c r="M7">
        <v>17655</v>
      </c>
      <c r="N7">
        <v>17318</v>
      </c>
      <c r="O7">
        <v>17478</v>
      </c>
      <c r="P7">
        <v>17794</v>
      </c>
      <c r="Q7">
        <v>17747</v>
      </c>
      <c r="R7">
        <v>17961</v>
      </c>
      <c r="S7">
        <v>17654</v>
      </c>
      <c r="T7">
        <v>17283</v>
      </c>
      <c r="U7">
        <v>17326</v>
      </c>
      <c r="V7">
        <v>18460</v>
      </c>
      <c r="W7" s="71">
        <f t="shared" si="1"/>
        <v>17667.599999999999</v>
      </c>
    </row>
    <row r="8" spans="1:23" x14ac:dyDescent="0.25">
      <c r="A8">
        <v>16</v>
      </c>
      <c r="B8">
        <v>16</v>
      </c>
      <c r="C8">
        <v>15</v>
      </c>
      <c r="D8">
        <v>16</v>
      </c>
      <c r="E8">
        <v>16</v>
      </c>
      <c r="F8">
        <v>22</v>
      </c>
      <c r="G8">
        <v>15</v>
      </c>
      <c r="H8">
        <v>15</v>
      </c>
      <c r="I8">
        <v>15</v>
      </c>
      <c r="J8">
        <v>16</v>
      </c>
      <c r="K8" s="32">
        <f t="shared" si="0"/>
        <v>16.2</v>
      </c>
      <c r="M8">
        <v>54538</v>
      </c>
      <c r="N8">
        <v>54989</v>
      </c>
      <c r="O8">
        <v>61806</v>
      </c>
      <c r="P8">
        <v>54334</v>
      </c>
      <c r="Q8">
        <v>53833</v>
      </c>
      <c r="R8">
        <v>54888</v>
      </c>
      <c r="S8">
        <v>54985</v>
      </c>
      <c r="T8">
        <v>54095</v>
      </c>
      <c r="U8">
        <v>55715</v>
      </c>
      <c r="V8">
        <v>56807</v>
      </c>
      <c r="W8" s="71">
        <f t="shared" si="1"/>
        <v>55599</v>
      </c>
    </row>
    <row r="9" spans="1:23" x14ac:dyDescent="0.25">
      <c r="A9">
        <v>47</v>
      </c>
      <c r="B9">
        <v>43</v>
      </c>
      <c r="C9">
        <v>44</v>
      </c>
      <c r="D9">
        <v>44</v>
      </c>
      <c r="E9">
        <v>46</v>
      </c>
      <c r="F9">
        <v>46</v>
      </c>
      <c r="G9">
        <v>43</v>
      </c>
      <c r="H9">
        <v>43</v>
      </c>
      <c r="I9">
        <v>43</v>
      </c>
      <c r="J9">
        <v>45</v>
      </c>
      <c r="K9" s="32">
        <f t="shared" si="0"/>
        <v>44.4</v>
      </c>
      <c r="M9">
        <v>153687</v>
      </c>
      <c r="N9">
        <v>152642</v>
      </c>
      <c r="O9">
        <v>163844</v>
      </c>
      <c r="P9">
        <v>153718</v>
      </c>
      <c r="Q9">
        <v>153323</v>
      </c>
      <c r="R9">
        <v>153960</v>
      </c>
      <c r="S9">
        <v>159156</v>
      </c>
      <c r="T9">
        <v>157141</v>
      </c>
      <c r="U9">
        <v>155130</v>
      </c>
      <c r="V9">
        <v>158525</v>
      </c>
      <c r="W9" s="71">
        <f t="shared" si="1"/>
        <v>156112.6</v>
      </c>
    </row>
    <row r="10" spans="1:23" x14ac:dyDescent="0.25">
      <c r="W10" s="68"/>
    </row>
    <row r="11" spans="1:23" x14ac:dyDescent="0.25">
      <c r="A11" s="74" t="s">
        <v>12</v>
      </c>
      <c r="B11" s="74"/>
      <c r="C11" s="74"/>
      <c r="D11" s="74"/>
      <c r="E11" s="74"/>
      <c r="F11" s="74"/>
      <c r="G11" s="74"/>
      <c r="H11" s="74"/>
      <c r="I11" s="74"/>
      <c r="J11" s="74"/>
      <c r="K11" s="69" t="s">
        <v>47</v>
      </c>
      <c r="M11" s="74" t="s">
        <v>21</v>
      </c>
      <c r="N11" s="74"/>
      <c r="O11" s="74"/>
      <c r="P11" s="74"/>
      <c r="Q11" s="74"/>
      <c r="R11" s="74"/>
      <c r="S11" s="74"/>
      <c r="T11" s="74"/>
      <c r="U11" s="74"/>
      <c r="V11" s="74"/>
      <c r="W11" s="69" t="s">
        <v>47</v>
      </c>
    </row>
    <row r="12" spans="1:2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32">
        <f>AVERAGE(A12:J12)</f>
        <v>0</v>
      </c>
      <c r="M12">
        <v>34</v>
      </c>
      <c r="N12">
        <v>34</v>
      </c>
      <c r="O12">
        <v>33</v>
      </c>
      <c r="P12">
        <v>34</v>
      </c>
      <c r="Q12">
        <v>34</v>
      </c>
      <c r="R12">
        <v>34</v>
      </c>
      <c r="S12">
        <v>34</v>
      </c>
      <c r="T12">
        <v>33</v>
      </c>
      <c r="U12">
        <v>34</v>
      </c>
      <c r="V12">
        <v>35</v>
      </c>
      <c r="W12" s="71">
        <f t="shared" si="1"/>
        <v>33.9</v>
      </c>
    </row>
    <row r="13" spans="1:23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32">
        <f t="shared" ref="K13:K19" si="2">AVERAGE(A13:J13)</f>
        <v>0</v>
      </c>
      <c r="M13">
        <v>109</v>
      </c>
      <c r="N13">
        <v>104</v>
      </c>
      <c r="O13">
        <v>104</v>
      </c>
      <c r="P13">
        <v>104</v>
      </c>
      <c r="Q13">
        <v>104</v>
      </c>
      <c r="R13">
        <v>104</v>
      </c>
      <c r="S13">
        <v>104</v>
      </c>
      <c r="T13">
        <v>111</v>
      </c>
      <c r="U13">
        <v>104</v>
      </c>
      <c r="V13">
        <v>104</v>
      </c>
      <c r="W13" s="71">
        <f t="shared" si="1"/>
        <v>105.2</v>
      </c>
    </row>
    <row r="14" spans="1:23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s="32">
        <f t="shared" si="2"/>
        <v>0</v>
      </c>
      <c r="M14">
        <v>329</v>
      </c>
      <c r="N14">
        <v>328</v>
      </c>
      <c r="O14">
        <v>329</v>
      </c>
      <c r="P14">
        <v>329</v>
      </c>
      <c r="Q14">
        <v>329</v>
      </c>
      <c r="R14">
        <v>335</v>
      </c>
      <c r="S14">
        <v>330</v>
      </c>
      <c r="T14">
        <v>333</v>
      </c>
      <c r="U14">
        <v>383</v>
      </c>
      <c r="V14">
        <v>340</v>
      </c>
      <c r="W14" s="71">
        <f t="shared" si="1"/>
        <v>336.5</v>
      </c>
    </row>
    <row r="15" spans="1:2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32">
        <f t="shared" si="2"/>
        <v>0</v>
      </c>
      <c r="M15">
        <v>1145</v>
      </c>
      <c r="N15">
        <v>1065</v>
      </c>
      <c r="O15">
        <v>1046</v>
      </c>
      <c r="P15">
        <v>1068</v>
      </c>
      <c r="Q15">
        <v>1062</v>
      </c>
      <c r="R15">
        <v>1063</v>
      </c>
      <c r="S15">
        <v>1409</v>
      </c>
      <c r="T15">
        <v>1078</v>
      </c>
      <c r="U15">
        <v>1038</v>
      </c>
      <c r="V15">
        <v>1200</v>
      </c>
      <c r="W15" s="71">
        <f t="shared" si="1"/>
        <v>1117.4000000000001</v>
      </c>
    </row>
    <row r="16" spans="1:23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s="32">
        <f t="shared" si="2"/>
        <v>0</v>
      </c>
      <c r="M16">
        <v>3402</v>
      </c>
      <c r="N16">
        <v>3443</v>
      </c>
      <c r="O16">
        <v>3524</v>
      </c>
      <c r="P16">
        <v>3464</v>
      </c>
      <c r="Q16">
        <v>3431</v>
      </c>
      <c r="R16">
        <v>3425</v>
      </c>
      <c r="S16">
        <v>3394</v>
      </c>
      <c r="T16">
        <v>3427</v>
      </c>
      <c r="U16">
        <v>3329</v>
      </c>
      <c r="V16">
        <v>3431</v>
      </c>
      <c r="W16" s="71">
        <f t="shared" si="1"/>
        <v>3427</v>
      </c>
    </row>
    <row r="17" spans="1:23" x14ac:dyDescent="0.25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 s="32">
        <f t="shared" si="2"/>
        <v>3</v>
      </c>
      <c r="M17">
        <v>13480</v>
      </c>
      <c r="N17">
        <v>13338</v>
      </c>
      <c r="O17">
        <v>13324</v>
      </c>
      <c r="P17">
        <v>13349</v>
      </c>
      <c r="Q17">
        <v>13545</v>
      </c>
      <c r="R17">
        <v>13515</v>
      </c>
      <c r="S17">
        <v>14136</v>
      </c>
      <c r="T17">
        <v>13473</v>
      </c>
      <c r="U17">
        <v>13000</v>
      </c>
      <c r="V17">
        <v>14062</v>
      </c>
      <c r="W17" s="71">
        <f t="shared" si="1"/>
        <v>13522.2</v>
      </c>
    </row>
    <row r="18" spans="1:23" x14ac:dyDescent="0.25">
      <c r="A18">
        <v>12</v>
      </c>
      <c r="B18">
        <v>11</v>
      </c>
      <c r="C18">
        <v>12</v>
      </c>
      <c r="D18">
        <v>12</v>
      </c>
      <c r="E18">
        <v>12</v>
      </c>
      <c r="F18">
        <v>12</v>
      </c>
      <c r="G18">
        <v>12</v>
      </c>
      <c r="H18">
        <v>12</v>
      </c>
      <c r="I18">
        <v>12</v>
      </c>
      <c r="J18">
        <v>12</v>
      </c>
      <c r="K18" s="32">
        <f t="shared" si="2"/>
        <v>11.9</v>
      </c>
      <c r="M18">
        <v>41972</v>
      </c>
      <c r="N18">
        <v>42346</v>
      </c>
      <c r="O18">
        <v>44692</v>
      </c>
      <c r="P18">
        <v>42724</v>
      </c>
      <c r="Q18">
        <v>42396</v>
      </c>
      <c r="R18">
        <v>42659</v>
      </c>
      <c r="S18">
        <v>44650</v>
      </c>
      <c r="T18">
        <v>42449</v>
      </c>
      <c r="U18">
        <v>41133</v>
      </c>
      <c r="V18">
        <v>42941</v>
      </c>
      <c r="W18" s="71">
        <f t="shared" si="1"/>
        <v>42796.2</v>
      </c>
    </row>
    <row r="19" spans="1:23" x14ac:dyDescent="0.25">
      <c r="A19">
        <v>38</v>
      </c>
      <c r="B19">
        <v>38</v>
      </c>
      <c r="C19">
        <v>38</v>
      </c>
      <c r="D19">
        <v>39</v>
      </c>
      <c r="E19">
        <v>39</v>
      </c>
      <c r="F19">
        <v>38</v>
      </c>
      <c r="G19">
        <v>39</v>
      </c>
      <c r="H19">
        <v>38</v>
      </c>
      <c r="I19">
        <v>38</v>
      </c>
      <c r="J19">
        <v>40</v>
      </c>
      <c r="K19" s="32">
        <f t="shared" si="2"/>
        <v>38.5</v>
      </c>
      <c r="M19">
        <v>136646</v>
      </c>
      <c r="N19">
        <v>138417</v>
      </c>
      <c r="O19">
        <v>141497</v>
      </c>
      <c r="P19">
        <v>138779</v>
      </c>
      <c r="Q19">
        <v>138598</v>
      </c>
      <c r="R19">
        <v>136883</v>
      </c>
      <c r="S19">
        <v>143080</v>
      </c>
      <c r="T19">
        <v>137712</v>
      </c>
      <c r="U19">
        <v>139572</v>
      </c>
      <c r="V19">
        <v>140655</v>
      </c>
      <c r="W19" s="71">
        <f t="shared" si="1"/>
        <v>139183.9</v>
      </c>
    </row>
    <row r="20" spans="1:23" x14ac:dyDescent="0.25">
      <c r="W20" s="68"/>
    </row>
    <row r="21" spans="1:23" x14ac:dyDescent="0.25">
      <c r="A21" s="74" t="s">
        <v>14</v>
      </c>
      <c r="B21" s="74"/>
      <c r="C21" s="74"/>
      <c r="D21" s="74"/>
      <c r="E21" s="74"/>
      <c r="F21" s="74"/>
      <c r="G21" s="74"/>
      <c r="H21" s="74"/>
      <c r="I21" s="74"/>
      <c r="J21" s="74"/>
      <c r="K21" s="69" t="s">
        <v>47</v>
      </c>
      <c r="M21" s="74" t="s">
        <v>22</v>
      </c>
      <c r="N21" s="74"/>
      <c r="O21" s="74"/>
      <c r="P21" s="74"/>
      <c r="Q21" s="74"/>
      <c r="R21" s="74"/>
      <c r="S21" s="74"/>
      <c r="T21" s="74"/>
      <c r="U21" s="74"/>
      <c r="V21" s="74"/>
      <c r="W21" s="69" t="s">
        <v>47</v>
      </c>
    </row>
    <row r="22" spans="1:23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s="32">
        <f>AVERAGE(A22:J22)</f>
        <v>0</v>
      </c>
      <c r="M22">
        <v>41</v>
      </c>
      <c r="N22">
        <v>37</v>
      </c>
      <c r="O22">
        <v>42</v>
      </c>
      <c r="P22">
        <v>36</v>
      </c>
      <c r="Q22">
        <v>53</v>
      </c>
      <c r="R22">
        <v>42</v>
      </c>
      <c r="S22">
        <v>36</v>
      </c>
      <c r="T22">
        <v>37</v>
      </c>
      <c r="U22">
        <v>36</v>
      </c>
      <c r="V22">
        <v>42</v>
      </c>
      <c r="W22" s="71">
        <f t="shared" si="1"/>
        <v>40.200000000000003</v>
      </c>
    </row>
    <row r="23" spans="1:2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s="32">
        <f t="shared" ref="K23:K29" si="3">AVERAGE(A23:J23)</f>
        <v>0</v>
      </c>
      <c r="M23">
        <v>107</v>
      </c>
      <c r="N23">
        <v>107</v>
      </c>
      <c r="O23">
        <v>107</v>
      </c>
      <c r="P23">
        <v>107</v>
      </c>
      <c r="Q23">
        <v>113</v>
      </c>
      <c r="R23">
        <v>110</v>
      </c>
      <c r="S23">
        <v>109</v>
      </c>
      <c r="T23">
        <v>110</v>
      </c>
      <c r="U23">
        <v>108</v>
      </c>
      <c r="V23">
        <v>108</v>
      </c>
      <c r="W23" s="71">
        <f t="shared" si="1"/>
        <v>108.6</v>
      </c>
    </row>
    <row r="24" spans="1:23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s="32">
        <f t="shared" si="3"/>
        <v>0</v>
      </c>
      <c r="M24">
        <v>334</v>
      </c>
      <c r="N24">
        <v>334</v>
      </c>
      <c r="O24">
        <v>341</v>
      </c>
      <c r="P24">
        <v>334</v>
      </c>
      <c r="Q24">
        <v>352</v>
      </c>
      <c r="R24">
        <v>343</v>
      </c>
      <c r="S24">
        <v>338</v>
      </c>
      <c r="T24">
        <v>351</v>
      </c>
      <c r="U24">
        <v>337</v>
      </c>
      <c r="V24">
        <v>337</v>
      </c>
      <c r="W24" s="71">
        <f t="shared" si="1"/>
        <v>340.1</v>
      </c>
    </row>
    <row r="25" spans="1:23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32">
        <f t="shared" si="3"/>
        <v>0</v>
      </c>
      <c r="M25">
        <v>1083</v>
      </c>
      <c r="N25">
        <v>1105</v>
      </c>
      <c r="O25">
        <v>1105</v>
      </c>
      <c r="P25">
        <v>1093</v>
      </c>
      <c r="Q25">
        <v>1087</v>
      </c>
      <c r="R25">
        <v>1087</v>
      </c>
      <c r="S25">
        <v>1133</v>
      </c>
      <c r="T25">
        <v>1080</v>
      </c>
      <c r="U25">
        <v>1060</v>
      </c>
      <c r="V25">
        <v>1108</v>
      </c>
      <c r="W25" s="71">
        <f t="shared" si="1"/>
        <v>1094.0999999999999</v>
      </c>
    </row>
    <row r="26" spans="1:23" x14ac:dyDescent="0.25">
      <c r="A26">
        <v>1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 s="32">
        <f t="shared" si="3"/>
        <v>0.6</v>
      </c>
      <c r="M26">
        <v>3509</v>
      </c>
      <c r="N26">
        <v>3484</v>
      </c>
      <c r="O26">
        <v>3508</v>
      </c>
      <c r="P26">
        <v>3464</v>
      </c>
      <c r="Q26">
        <v>3419</v>
      </c>
      <c r="R26">
        <v>3479</v>
      </c>
      <c r="S26">
        <v>3549</v>
      </c>
      <c r="T26">
        <v>3558</v>
      </c>
      <c r="U26">
        <v>3549</v>
      </c>
      <c r="V26">
        <v>3590</v>
      </c>
      <c r="W26" s="71">
        <f t="shared" si="1"/>
        <v>3510.9</v>
      </c>
    </row>
    <row r="27" spans="1:23" x14ac:dyDescent="0.25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 s="32">
        <f t="shared" si="3"/>
        <v>3</v>
      </c>
      <c r="M27">
        <v>13533</v>
      </c>
      <c r="N27">
        <v>14231</v>
      </c>
      <c r="O27">
        <v>13852</v>
      </c>
      <c r="P27">
        <v>13367</v>
      </c>
      <c r="Q27">
        <v>13444</v>
      </c>
      <c r="R27">
        <v>13407</v>
      </c>
      <c r="S27">
        <v>13765</v>
      </c>
      <c r="T27">
        <v>13001</v>
      </c>
      <c r="U27">
        <v>13559</v>
      </c>
      <c r="V27">
        <v>14090</v>
      </c>
      <c r="W27" s="71">
        <f t="shared" si="1"/>
        <v>13624.9</v>
      </c>
    </row>
    <row r="28" spans="1:23" x14ac:dyDescent="0.25">
      <c r="A28">
        <v>12</v>
      </c>
      <c r="B28">
        <v>12</v>
      </c>
      <c r="C28">
        <v>12</v>
      </c>
      <c r="D28">
        <v>12</v>
      </c>
      <c r="E28">
        <v>13</v>
      </c>
      <c r="F28">
        <v>12</v>
      </c>
      <c r="G28">
        <v>12</v>
      </c>
      <c r="H28">
        <v>12</v>
      </c>
      <c r="I28">
        <v>12</v>
      </c>
      <c r="J28">
        <v>13</v>
      </c>
      <c r="K28" s="32">
        <f t="shared" si="3"/>
        <v>12.2</v>
      </c>
      <c r="M28">
        <v>44422</v>
      </c>
      <c r="N28">
        <v>45108</v>
      </c>
      <c r="O28">
        <v>44866</v>
      </c>
      <c r="P28">
        <v>44618</v>
      </c>
      <c r="Q28">
        <v>44957</v>
      </c>
      <c r="R28">
        <v>44373</v>
      </c>
      <c r="S28">
        <v>46123</v>
      </c>
      <c r="T28">
        <v>44568</v>
      </c>
      <c r="U28">
        <v>45185</v>
      </c>
      <c r="V28">
        <v>49134</v>
      </c>
      <c r="W28" s="71">
        <f t="shared" si="1"/>
        <v>45335.4</v>
      </c>
    </row>
    <row r="29" spans="1:23" x14ac:dyDescent="0.25">
      <c r="A29">
        <v>41</v>
      </c>
      <c r="B29">
        <v>41</v>
      </c>
      <c r="C29">
        <v>41</v>
      </c>
      <c r="D29">
        <v>41</v>
      </c>
      <c r="E29">
        <v>43</v>
      </c>
      <c r="F29">
        <v>40</v>
      </c>
      <c r="G29">
        <v>41</v>
      </c>
      <c r="H29">
        <v>40</v>
      </c>
      <c r="I29">
        <v>40</v>
      </c>
      <c r="J29">
        <v>42</v>
      </c>
      <c r="K29" s="32">
        <f t="shared" si="3"/>
        <v>41</v>
      </c>
      <c r="M29">
        <v>141609</v>
      </c>
      <c r="N29">
        <v>142810</v>
      </c>
      <c r="O29">
        <v>145382</v>
      </c>
      <c r="P29">
        <v>141904</v>
      </c>
      <c r="Q29">
        <v>142878</v>
      </c>
      <c r="R29">
        <v>141786</v>
      </c>
      <c r="S29">
        <v>144845</v>
      </c>
      <c r="T29">
        <v>143476</v>
      </c>
      <c r="U29">
        <v>144424</v>
      </c>
      <c r="V29">
        <v>156246</v>
      </c>
      <c r="W29" s="71">
        <f t="shared" si="1"/>
        <v>144536</v>
      </c>
    </row>
    <row r="30" spans="1:23" x14ac:dyDescent="0.25">
      <c r="W30" s="68"/>
    </row>
    <row r="31" spans="1:23" x14ac:dyDescent="0.25">
      <c r="A31" s="74" t="s">
        <v>16</v>
      </c>
      <c r="B31" s="74"/>
      <c r="C31" s="74"/>
      <c r="D31" s="74"/>
      <c r="E31" s="74"/>
      <c r="F31" s="74"/>
      <c r="G31" s="74"/>
      <c r="H31" s="74"/>
      <c r="I31" s="74"/>
      <c r="J31" s="74"/>
      <c r="K31" s="69" t="s">
        <v>47</v>
      </c>
      <c r="M31" s="74" t="s">
        <v>23</v>
      </c>
      <c r="N31" s="74"/>
      <c r="O31" s="74"/>
      <c r="P31" s="74"/>
      <c r="Q31" s="74"/>
      <c r="R31" s="74"/>
      <c r="S31" s="74"/>
      <c r="T31" s="74"/>
      <c r="U31" s="74"/>
      <c r="V31" s="74"/>
      <c r="W31" s="69" t="s">
        <v>47</v>
      </c>
    </row>
    <row r="32" spans="1:23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32">
        <f>AVERAGE(A32:J32)</f>
        <v>0</v>
      </c>
      <c r="M32">
        <v>35</v>
      </c>
      <c r="N32">
        <v>35</v>
      </c>
      <c r="O32">
        <v>36</v>
      </c>
      <c r="P32">
        <v>36</v>
      </c>
      <c r="Q32">
        <v>35</v>
      </c>
      <c r="R32">
        <v>41</v>
      </c>
      <c r="S32">
        <v>37</v>
      </c>
      <c r="T32">
        <v>35</v>
      </c>
      <c r="U32">
        <v>35</v>
      </c>
      <c r="V32">
        <v>35</v>
      </c>
      <c r="W32" s="71">
        <f t="shared" si="1"/>
        <v>36</v>
      </c>
    </row>
    <row r="33" spans="1:23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32">
        <f t="shared" ref="K33:K39" si="4">AVERAGE(A33:J33)</f>
        <v>0</v>
      </c>
      <c r="M33">
        <v>151</v>
      </c>
      <c r="N33">
        <v>106</v>
      </c>
      <c r="O33">
        <v>108</v>
      </c>
      <c r="P33">
        <v>105</v>
      </c>
      <c r="Q33">
        <v>106</v>
      </c>
      <c r="R33">
        <v>106</v>
      </c>
      <c r="S33">
        <v>112</v>
      </c>
      <c r="T33">
        <v>105</v>
      </c>
      <c r="U33">
        <v>105</v>
      </c>
      <c r="V33">
        <v>106</v>
      </c>
      <c r="W33" s="71">
        <f t="shared" si="1"/>
        <v>111</v>
      </c>
    </row>
    <row r="34" spans="1:23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s="32">
        <f t="shared" si="4"/>
        <v>0</v>
      </c>
      <c r="M34">
        <v>329</v>
      </c>
      <c r="N34">
        <v>328</v>
      </c>
      <c r="O34">
        <v>576</v>
      </c>
      <c r="P34">
        <v>416</v>
      </c>
      <c r="Q34">
        <v>329</v>
      </c>
      <c r="R34">
        <v>329</v>
      </c>
      <c r="S34">
        <v>355</v>
      </c>
      <c r="T34">
        <v>338</v>
      </c>
      <c r="U34">
        <v>339</v>
      </c>
      <c r="V34">
        <v>328</v>
      </c>
      <c r="W34" s="71">
        <f t="shared" si="1"/>
        <v>366.7</v>
      </c>
    </row>
    <row r="35" spans="1:23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s="32">
        <f t="shared" si="4"/>
        <v>0</v>
      </c>
      <c r="M35">
        <v>1067</v>
      </c>
      <c r="N35">
        <v>1054</v>
      </c>
      <c r="O35">
        <v>1097</v>
      </c>
      <c r="P35">
        <v>1075</v>
      </c>
      <c r="Q35">
        <v>1069</v>
      </c>
      <c r="R35">
        <v>1063</v>
      </c>
      <c r="S35">
        <v>1368</v>
      </c>
      <c r="T35">
        <v>1067</v>
      </c>
      <c r="U35">
        <v>1083</v>
      </c>
      <c r="V35">
        <v>1039</v>
      </c>
      <c r="W35" s="71">
        <f t="shared" si="1"/>
        <v>1098.2</v>
      </c>
    </row>
    <row r="36" spans="1:23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 s="32">
        <f>AVERAGE(A36:J36)</f>
        <v>0.2</v>
      </c>
      <c r="M36">
        <v>3387</v>
      </c>
      <c r="N36">
        <v>3380</v>
      </c>
      <c r="O36">
        <v>3471</v>
      </c>
      <c r="P36">
        <v>3391</v>
      </c>
      <c r="Q36">
        <v>3476</v>
      </c>
      <c r="R36">
        <v>3424</v>
      </c>
      <c r="S36">
        <v>3629</v>
      </c>
      <c r="T36">
        <v>3413</v>
      </c>
      <c r="U36">
        <v>3428</v>
      </c>
      <c r="V36">
        <v>3311</v>
      </c>
      <c r="W36" s="71">
        <f t="shared" si="1"/>
        <v>3431</v>
      </c>
    </row>
    <row r="37" spans="1:23" x14ac:dyDescent="0.25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 s="32">
        <f t="shared" si="4"/>
        <v>3</v>
      </c>
      <c r="M37">
        <v>12817</v>
      </c>
      <c r="N37">
        <v>13060</v>
      </c>
      <c r="O37">
        <v>13551</v>
      </c>
      <c r="P37">
        <v>12759</v>
      </c>
      <c r="Q37">
        <v>12823</v>
      </c>
      <c r="R37">
        <v>12894</v>
      </c>
      <c r="S37">
        <v>14203</v>
      </c>
      <c r="T37">
        <v>12921</v>
      </c>
      <c r="U37">
        <v>13887</v>
      </c>
      <c r="V37">
        <v>12620</v>
      </c>
      <c r="W37" s="71">
        <f t="shared" si="1"/>
        <v>13153.5</v>
      </c>
    </row>
    <row r="38" spans="1:23" x14ac:dyDescent="0.25">
      <c r="A38">
        <v>12</v>
      </c>
      <c r="B38">
        <v>12</v>
      </c>
      <c r="C38">
        <v>11</v>
      </c>
      <c r="D38">
        <v>12</v>
      </c>
      <c r="E38">
        <v>12</v>
      </c>
      <c r="F38">
        <v>12</v>
      </c>
      <c r="G38">
        <v>12</v>
      </c>
      <c r="H38">
        <v>11</v>
      </c>
      <c r="I38">
        <v>12</v>
      </c>
      <c r="J38">
        <v>12</v>
      </c>
      <c r="K38" s="32">
        <f t="shared" si="4"/>
        <v>11.8</v>
      </c>
      <c r="M38">
        <v>41614</v>
      </c>
      <c r="N38">
        <v>42157</v>
      </c>
      <c r="O38">
        <v>43519</v>
      </c>
      <c r="P38">
        <v>42152</v>
      </c>
      <c r="Q38">
        <v>42131</v>
      </c>
      <c r="R38">
        <v>42354</v>
      </c>
      <c r="S38">
        <v>46238</v>
      </c>
      <c r="T38">
        <v>41962</v>
      </c>
      <c r="U38">
        <v>45612</v>
      </c>
      <c r="V38">
        <v>40506</v>
      </c>
      <c r="W38" s="71">
        <f t="shared" si="1"/>
        <v>42824.5</v>
      </c>
    </row>
    <row r="39" spans="1:23" x14ac:dyDescent="0.25">
      <c r="A39">
        <v>38</v>
      </c>
      <c r="B39">
        <v>40</v>
      </c>
      <c r="C39">
        <v>38</v>
      </c>
      <c r="D39">
        <v>38</v>
      </c>
      <c r="E39">
        <v>40</v>
      </c>
      <c r="F39">
        <v>38</v>
      </c>
      <c r="G39">
        <v>38</v>
      </c>
      <c r="H39">
        <v>38</v>
      </c>
      <c r="I39">
        <v>41</v>
      </c>
      <c r="J39">
        <v>40</v>
      </c>
      <c r="K39" s="32">
        <f t="shared" si="4"/>
        <v>38.9</v>
      </c>
      <c r="M39">
        <v>134283</v>
      </c>
      <c r="N39">
        <v>133182</v>
      </c>
      <c r="O39">
        <v>139332</v>
      </c>
      <c r="P39">
        <v>134192</v>
      </c>
      <c r="Q39">
        <v>133763</v>
      </c>
      <c r="R39">
        <v>131998</v>
      </c>
      <c r="S39">
        <v>147855</v>
      </c>
      <c r="T39">
        <v>134992</v>
      </c>
      <c r="U39">
        <v>145543</v>
      </c>
      <c r="V39">
        <v>133193</v>
      </c>
      <c r="W39" s="71">
        <f t="shared" si="1"/>
        <v>136833.29999999999</v>
      </c>
    </row>
    <row r="40" spans="1:23" x14ac:dyDescent="0.25">
      <c r="W40" s="68"/>
    </row>
    <row r="41" spans="1:23" x14ac:dyDescent="0.25">
      <c r="A41" s="74" t="s">
        <v>49</v>
      </c>
      <c r="B41" s="74"/>
      <c r="C41" s="74"/>
      <c r="D41" s="74"/>
      <c r="E41" s="74"/>
      <c r="F41" s="74"/>
      <c r="G41" s="74"/>
      <c r="H41" s="74"/>
      <c r="I41" s="74"/>
      <c r="J41" s="74"/>
      <c r="K41" s="69" t="s">
        <v>47</v>
      </c>
      <c r="M41" s="74" t="s">
        <v>48</v>
      </c>
      <c r="N41" s="74"/>
      <c r="O41" s="74"/>
      <c r="P41" s="74"/>
      <c r="Q41" s="74"/>
      <c r="R41" s="74"/>
      <c r="S41" s="74"/>
      <c r="T41" s="74"/>
      <c r="U41" s="74"/>
      <c r="V41" s="74"/>
      <c r="W41" s="69" t="s">
        <v>47</v>
      </c>
    </row>
    <row r="42" spans="1:23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s="32">
        <f>AVERAGE(A42:J42)</f>
        <v>0</v>
      </c>
      <c r="M42">
        <v>24</v>
      </c>
      <c r="N42">
        <v>29</v>
      </c>
      <c r="O42">
        <v>16</v>
      </c>
      <c r="P42">
        <v>16</v>
      </c>
      <c r="Q42">
        <v>16</v>
      </c>
      <c r="R42">
        <v>16</v>
      </c>
      <c r="S42">
        <v>17</v>
      </c>
      <c r="T42">
        <v>16</v>
      </c>
      <c r="U42">
        <v>16</v>
      </c>
      <c r="V42">
        <v>16</v>
      </c>
      <c r="W42" s="71">
        <f t="shared" si="1"/>
        <v>18.2</v>
      </c>
    </row>
    <row r="43" spans="1:23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s="32">
        <f t="shared" ref="K43:K49" si="5">AVERAGE(A43:J43)</f>
        <v>0</v>
      </c>
      <c r="M43">
        <v>48</v>
      </c>
      <c r="N43">
        <v>49</v>
      </c>
      <c r="O43">
        <v>49</v>
      </c>
      <c r="P43">
        <v>50</v>
      </c>
      <c r="Q43">
        <v>48</v>
      </c>
      <c r="R43">
        <v>48</v>
      </c>
      <c r="S43">
        <v>48</v>
      </c>
      <c r="T43">
        <v>48</v>
      </c>
      <c r="U43">
        <v>47</v>
      </c>
      <c r="V43">
        <v>53</v>
      </c>
      <c r="W43" s="71">
        <f t="shared" si="1"/>
        <v>48.8</v>
      </c>
    </row>
    <row r="44" spans="1:23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s="32">
        <f t="shared" si="5"/>
        <v>0</v>
      </c>
      <c r="M44">
        <v>149</v>
      </c>
      <c r="N44">
        <v>148</v>
      </c>
      <c r="O44">
        <v>149</v>
      </c>
      <c r="P44">
        <v>171</v>
      </c>
      <c r="Q44">
        <v>149</v>
      </c>
      <c r="R44">
        <v>148</v>
      </c>
      <c r="S44">
        <v>156</v>
      </c>
      <c r="T44">
        <v>149</v>
      </c>
      <c r="U44">
        <v>147</v>
      </c>
      <c r="V44">
        <v>148</v>
      </c>
      <c r="W44" s="71">
        <f t="shared" si="1"/>
        <v>151.4</v>
      </c>
    </row>
    <row r="45" spans="1:23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s="32">
        <f t="shared" si="5"/>
        <v>0</v>
      </c>
      <c r="M45">
        <v>487</v>
      </c>
      <c r="N45">
        <v>479</v>
      </c>
      <c r="O45">
        <v>490</v>
      </c>
      <c r="P45">
        <v>516</v>
      </c>
      <c r="Q45">
        <v>497</v>
      </c>
      <c r="R45">
        <v>500</v>
      </c>
      <c r="S45">
        <v>523</v>
      </c>
      <c r="T45">
        <v>500</v>
      </c>
      <c r="U45">
        <v>737</v>
      </c>
      <c r="V45">
        <v>486</v>
      </c>
      <c r="W45" s="71">
        <f t="shared" si="1"/>
        <v>521.5</v>
      </c>
    </row>
    <row r="46" spans="1:23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s="32">
        <f t="shared" si="5"/>
        <v>0</v>
      </c>
      <c r="M46">
        <v>1806</v>
      </c>
      <c r="N46">
        <v>1804</v>
      </c>
      <c r="O46">
        <v>1789</v>
      </c>
      <c r="P46">
        <v>1800</v>
      </c>
      <c r="Q46">
        <v>1894</v>
      </c>
      <c r="R46">
        <v>1881</v>
      </c>
      <c r="S46">
        <v>1884</v>
      </c>
      <c r="T46">
        <v>1833</v>
      </c>
      <c r="U46">
        <v>1826</v>
      </c>
      <c r="V46">
        <v>1870</v>
      </c>
      <c r="W46" s="71">
        <f t="shared" si="1"/>
        <v>1838.7</v>
      </c>
    </row>
    <row r="47" spans="1:23" x14ac:dyDescent="0.25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 s="32">
        <f t="shared" si="5"/>
        <v>2</v>
      </c>
      <c r="M47">
        <v>7227</v>
      </c>
      <c r="N47">
        <v>7436</v>
      </c>
      <c r="O47">
        <v>7897</v>
      </c>
      <c r="P47">
        <v>7178</v>
      </c>
      <c r="Q47">
        <v>7463</v>
      </c>
      <c r="R47">
        <v>7537</v>
      </c>
      <c r="S47">
        <v>7571</v>
      </c>
      <c r="T47">
        <v>7514</v>
      </c>
      <c r="U47">
        <v>7785</v>
      </c>
      <c r="V47">
        <v>7089</v>
      </c>
      <c r="W47" s="71">
        <f t="shared" si="1"/>
        <v>7469.7</v>
      </c>
    </row>
    <row r="48" spans="1:23" x14ac:dyDescent="0.25">
      <c r="A48">
        <v>7</v>
      </c>
      <c r="B48">
        <v>8</v>
      </c>
      <c r="C48">
        <v>7</v>
      </c>
      <c r="D48">
        <v>7</v>
      </c>
      <c r="E48">
        <v>7</v>
      </c>
      <c r="F48">
        <v>7</v>
      </c>
      <c r="G48">
        <v>7</v>
      </c>
      <c r="H48">
        <v>7</v>
      </c>
      <c r="I48">
        <v>7</v>
      </c>
      <c r="J48">
        <v>7</v>
      </c>
      <c r="K48" s="32">
        <f t="shared" si="5"/>
        <v>7.1</v>
      </c>
      <c r="M48">
        <v>26704</v>
      </c>
      <c r="N48">
        <v>26544</v>
      </c>
      <c r="O48">
        <v>28445</v>
      </c>
      <c r="P48">
        <v>25938</v>
      </c>
      <c r="Q48">
        <v>26977</v>
      </c>
      <c r="R48">
        <v>27198</v>
      </c>
      <c r="S48">
        <v>28093</v>
      </c>
      <c r="T48">
        <v>26070</v>
      </c>
      <c r="U48">
        <v>27614</v>
      </c>
      <c r="V48">
        <v>25956</v>
      </c>
      <c r="W48" s="71">
        <f t="shared" si="1"/>
        <v>26953.9</v>
      </c>
    </row>
    <row r="49" spans="1:23" x14ac:dyDescent="0.25">
      <c r="A49">
        <v>26</v>
      </c>
      <c r="B49">
        <v>28</v>
      </c>
      <c r="C49">
        <v>25</v>
      </c>
      <c r="D49">
        <v>26</v>
      </c>
      <c r="E49">
        <v>25</v>
      </c>
      <c r="F49">
        <v>25</v>
      </c>
      <c r="G49">
        <v>25</v>
      </c>
      <c r="H49">
        <v>25</v>
      </c>
      <c r="I49">
        <v>25</v>
      </c>
      <c r="J49">
        <v>26</v>
      </c>
      <c r="K49" s="32">
        <f t="shared" si="5"/>
        <v>25.6</v>
      </c>
      <c r="M49">
        <v>92061</v>
      </c>
      <c r="N49">
        <v>91090</v>
      </c>
      <c r="O49">
        <v>91786</v>
      </c>
      <c r="P49">
        <v>90272</v>
      </c>
      <c r="Q49">
        <v>92048</v>
      </c>
      <c r="R49">
        <v>91961</v>
      </c>
      <c r="S49">
        <v>91154</v>
      </c>
      <c r="T49">
        <v>89236</v>
      </c>
      <c r="U49">
        <v>93301</v>
      </c>
      <c r="V49">
        <v>89917</v>
      </c>
      <c r="W49" s="71">
        <f t="shared" si="1"/>
        <v>91282.6</v>
      </c>
    </row>
  </sheetData>
  <mergeCells count="10">
    <mergeCell ref="A1:J1"/>
    <mergeCell ref="A11:J11"/>
    <mergeCell ref="A21:J21"/>
    <mergeCell ref="A31:J31"/>
    <mergeCell ref="A41:J41"/>
    <mergeCell ref="M1:V1"/>
    <mergeCell ref="M11:V11"/>
    <mergeCell ref="M21:V21"/>
    <mergeCell ref="M31:V31"/>
    <mergeCell ref="M41:V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2"/>
  <sheetViews>
    <sheetView tabSelected="1" workbookViewId="0">
      <selection activeCell="D22" sqref="D22"/>
    </sheetView>
  </sheetViews>
  <sheetFormatPr defaultRowHeight="15" x14ac:dyDescent="0.25"/>
  <cols>
    <col min="2" max="2" width="19.7109375" bestFit="1" customWidth="1"/>
    <col min="3" max="3" width="22" bestFit="1" customWidth="1"/>
    <col min="4" max="4" width="22" customWidth="1"/>
    <col min="5" max="5" width="17.5703125" bestFit="1" customWidth="1"/>
    <col min="6" max="6" width="19.28515625" customWidth="1"/>
    <col min="7" max="7" width="26.140625" bestFit="1" customWidth="1"/>
    <col min="8" max="8" width="24.7109375" customWidth="1"/>
    <col min="9" max="9" width="15.42578125" customWidth="1"/>
    <col min="10" max="10" width="17.140625" customWidth="1"/>
    <col min="11" max="11" width="25.5703125" bestFit="1" customWidth="1"/>
    <col min="12" max="12" width="21.28515625" customWidth="1"/>
    <col min="13" max="13" width="15.42578125" customWidth="1"/>
  </cols>
  <sheetData>
    <row r="1" spans="2:13" ht="15.75" thickBot="1" x14ac:dyDescent="0.3">
      <c r="C1" s="75" t="s">
        <v>28</v>
      </c>
      <c r="D1" s="75"/>
      <c r="G1" s="74" t="s">
        <v>29</v>
      </c>
      <c r="H1" s="74"/>
      <c r="K1" s="74" t="s">
        <v>36</v>
      </c>
      <c r="L1" s="74"/>
    </row>
    <row r="2" spans="2:13" x14ac:dyDescent="0.25">
      <c r="C2" s="6" t="s">
        <v>5</v>
      </c>
      <c r="D2" s="7" t="s">
        <v>6</v>
      </c>
      <c r="G2" s="6" t="s">
        <v>5</v>
      </c>
      <c r="H2" s="7" t="s">
        <v>6</v>
      </c>
      <c r="K2" s="6" t="s">
        <v>5</v>
      </c>
      <c r="L2" s="7" t="s">
        <v>6</v>
      </c>
    </row>
    <row r="3" spans="2:13" ht="15.75" thickBot="1" x14ac:dyDescent="0.3">
      <c r="C3" s="11">
        <f t="array" ref="C3:D3">LINEST(Dane!B3:B9,Dane!A3:A9,TRUE)</f>
        <v>5.4057828267388338E-5</v>
      </c>
      <c r="D3" s="10">
        <v>-22845.309754775604</v>
      </c>
      <c r="G3" s="41">
        <f t="array" ref="G3:H3">LINEST(Dane!B12:B17,Dane!A12:A17,1,0)</f>
        <v>0.12762893697974376</v>
      </c>
      <c r="H3" s="42">
        <v>-14006578.783572227</v>
      </c>
      <c r="K3" s="56">
        <f t="array" ref="K3:L3">LINEST(Dane!B21:B27,Dane!A21:A27,1,0)</f>
        <v>0.25000000000182715</v>
      </c>
      <c r="L3" s="57">
        <v>-0.42212438583374023</v>
      </c>
    </row>
    <row r="4" spans="2:13" x14ac:dyDescent="0.25">
      <c r="C4" s="78" t="s">
        <v>7</v>
      </c>
      <c r="D4" s="79"/>
      <c r="G4" s="76" t="s">
        <v>7</v>
      </c>
      <c r="H4" s="77"/>
      <c r="K4" s="76" t="s">
        <v>7</v>
      </c>
      <c r="L4" s="77"/>
    </row>
    <row r="5" spans="2:13" x14ac:dyDescent="0.25">
      <c r="C5" s="20" t="s">
        <v>8</v>
      </c>
      <c r="D5" s="21" t="s">
        <v>9</v>
      </c>
      <c r="G5" s="20" t="s">
        <v>8</v>
      </c>
      <c r="H5" s="40" t="s">
        <v>9</v>
      </c>
      <c r="K5" s="20" t="s">
        <v>8</v>
      </c>
      <c r="L5" s="40" t="s">
        <v>9</v>
      </c>
    </row>
    <row r="6" spans="2:13" ht="15.75" thickBot="1" x14ac:dyDescent="0.3">
      <c r="C6" s="4">
        <f>Dane!A10</f>
        <v>1009140613399</v>
      </c>
      <c r="D6" s="15">
        <f>C6*$C$3+$D$3</f>
        <v>54529104.667015292</v>
      </c>
      <c r="G6" s="43">
        <v>1009140613399</v>
      </c>
      <c r="H6" s="15">
        <f>$G$3*G6+$H$3</f>
        <v>128781537172.41736</v>
      </c>
      <c r="K6" s="58">
        <v>1009140613399</v>
      </c>
      <c r="L6" s="15">
        <f>$K$3*K6+$J$3</f>
        <v>252285153351.59384</v>
      </c>
    </row>
    <row r="7" spans="2:13" x14ac:dyDescent="0.25">
      <c r="C7" s="93"/>
      <c r="D7" s="92"/>
    </row>
    <row r="8" spans="2:13" x14ac:dyDescent="0.25">
      <c r="C8" s="5"/>
      <c r="D8" s="5"/>
    </row>
    <row r="9" spans="2:13" x14ac:dyDescent="0.25">
      <c r="C9" s="5"/>
      <c r="D9" s="5"/>
    </row>
    <row r="10" spans="2:13" ht="15.75" thickBot="1" x14ac:dyDescent="0.3">
      <c r="C10" s="5"/>
      <c r="D10" s="5"/>
    </row>
    <row r="11" spans="2:13" ht="15.75" thickBot="1" x14ac:dyDescent="0.3">
      <c r="E11" s="63" t="s">
        <v>30</v>
      </c>
      <c r="F11" s="53" t="s">
        <v>31</v>
      </c>
      <c r="G11" s="44" t="s">
        <v>32</v>
      </c>
      <c r="H11" s="45" t="s">
        <v>34</v>
      </c>
      <c r="I11" s="46" t="s">
        <v>33</v>
      </c>
      <c r="J11" s="48" t="s">
        <v>35</v>
      </c>
    </row>
    <row r="13" spans="2:13" x14ac:dyDescent="0.25">
      <c r="L13" s="80"/>
    </row>
    <row r="14" spans="2:13" x14ac:dyDescent="0.25">
      <c r="C14" s="96"/>
      <c r="D14" s="96"/>
    </row>
    <row r="15" spans="2:13" x14ac:dyDescent="0.25">
      <c r="E15" s="87"/>
      <c r="G15" s="96"/>
      <c r="H15" s="96"/>
      <c r="I15" s="88"/>
      <c r="K15" s="96"/>
      <c r="L15" s="96"/>
      <c r="M15" s="80"/>
    </row>
    <row r="16" spans="2:13" x14ac:dyDescent="0.25">
      <c r="B16" s="1"/>
      <c r="C16" s="81"/>
      <c r="D16" s="82"/>
      <c r="E16" s="80"/>
      <c r="G16" s="99"/>
      <c r="H16" s="84"/>
      <c r="I16" s="88"/>
      <c r="K16" s="84"/>
      <c r="L16" s="85"/>
      <c r="M16" s="80"/>
    </row>
    <row r="17" spans="2:13" x14ac:dyDescent="0.25">
      <c r="C17" s="83"/>
      <c r="D17" s="84"/>
      <c r="G17" s="100"/>
      <c r="H17" s="84"/>
      <c r="I17" s="88"/>
      <c r="K17" s="84"/>
      <c r="L17" s="84"/>
      <c r="M17" s="80"/>
    </row>
    <row r="18" spans="2:13" x14ac:dyDescent="0.25">
      <c r="C18" s="85"/>
      <c r="D18" s="84"/>
      <c r="E18" s="91"/>
      <c r="F18" s="88"/>
      <c r="G18" s="83"/>
      <c r="H18" s="101"/>
      <c r="I18" s="91"/>
      <c r="K18" s="86"/>
      <c r="L18" s="94"/>
      <c r="M18" s="95"/>
    </row>
    <row r="19" spans="2:13" x14ac:dyDescent="0.25">
      <c r="C19" s="84"/>
      <c r="D19" s="86"/>
      <c r="E19" s="80"/>
      <c r="G19" s="84"/>
      <c r="H19" s="84"/>
      <c r="I19" s="88"/>
      <c r="K19" s="86"/>
      <c r="L19" s="84"/>
      <c r="M19" s="80"/>
    </row>
    <row r="20" spans="2:13" ht="15.75" thickBot="1" x14ac:dyDescent="0.3">
      <c r="B20" s="80"/>
      <c r="C20" s="75" t="s">
        <v>28</v>
      </c>
      <c r="D20" s="75"/>
      <c r="E20" s="80"/>
      <c r="G20" s="75" t="s">
        <v>29</v>
      </c>
      <c r="H20" s="75"/>
      <c r="I20" s="88"/>
      <c r="J20" s="80"/>
      <c r="K20" s="75" t="s">
        <v>36</v>
      </c>
      <c r="L20" s="75"/>
      <c r="M20" s="80"/>
    </row>
    <row r="21" spans="2:13" x14ac:dyDescent="0.25">
      <c r="C21" s="105" t="s">
        <v>10</v>
      </c>
      <c r="D21" s="106"/>
      <c r="G21" s="103" t="s">
        <v>10</v>
      </c>
      <c r="H21" s="104"/>
      <c r="K21" s="103" t="s">
        <v>10</v>
      </c>
      <c r="L21" s="104"/>
    </row>
    <row r="22" spans="2:13" x14ac:dyDescent="0.25">
      <c r="B22" s="1"/>
      <c r="C22" s="25">
        <f t="array" ref="C22:D26">LINEST(Dane!B3:B9,Dane!A3:A9,TRUE,TRUE)</f>
        <v>5.4057828267388338E-5</v>
      </c>
      <c r="D22" s="27">
        <v>-22845.309754775604</v>
      </c>
      <c r="G22" s="52">
        <f t="array" ref="G22:H26">LINEST(Dane!B12:B18,Dane!A12:A18,1,1)</f>
        <v>0.12762893698007974</v>
      </c>
      <c r="H22" s="51">
        <v>-14006578.784153461</v>
      </c>
      <c r="K22" s="59">
        <f t="array" ref="K22:L26">LINEST(Dane!B21:B27,Dane!A21:A27,1,1)</f>
        <v>0.25000000000182715</v>
      </c>
      <c r="L22" s="107">
        <v>-0.42212438583374023</v>
      </c>
    </row>
    <row r="23" spans="2:13" ht="15.75" thickBot="1" x14ac:dyDescent="0.3">
      <c r="C23" s="18">
        <v>4.6228777340844359E-7</v>
      </c>
      <c r="D23" s="17">
        <v>17721.377417808482</v>
      </c>
      <c r="G23" s="49">
        <v>2.911925082880602E-4</v>
      </c>
      <c r="H23" s="17">
        <v>11162597.493253944</v>
      </c>
      <c r="K23" s="16">
        <v>2.7830024199779663E-12</v>
      </c>
      <c r="L23" s="17">
        <v>0.10668384299995223</v>
      </c>
    </row>
    <row r="24" spans="2:13" ht="15.75" thickBot="1" x14ac:dyDescent="0.3">
      <c r="C24" s="26">
        <v>0.99963447351060175</v>
      </c>
      <c r="D24" s="90">
        <v>42596.890869819646</v>
      </c>
      <c r="E24" s="55">
        <f>D24/Dane!B9</f>
        <v>7.8292055220549103E-3</v>
      </c>
      <c r="G24" s="54">
        <v>0.99997397319899128</v>
      </c>
      <c r="H24" s="89">
        <v>26831545.654348038</v>
      </c>
      <c r="I24" s="55">
        <f>H24/Dane!B18</f>
        <v>2.0855346449134625E-3</v>
      </c>
      <c r="K24" s="60">
        <v>1</v>
      </c>
      <c r="L24" s="62">
        <v>0.25643604956323551</v>
      </c>
      <c r="M24" s="61">
        <f>L24/Dane!B27</f>
        <v>1.016453192620659E-11</v>
      </c>
    </row>
    <row r="25" spans="2:13" x14ac:dyDescent="0.25">
      <c r="C25" s="13">
        <v>13673.899190670858</v>
      </c>
      <c r="D25" s="14">
        <v>5</v>
      </c>
      <c r="G25" s="16">
        <v>192104.66412397957</v>
      </c>
      <c r="H25" s="17">
        <v>5</v>
      </c>
      <c r="K25" s="47">
        <v>8.069615637262891E+21</v>
      </c>
      <c r="L25" s="17">
        <v>5</v>
      </c>
    </row>
    <row r="26" spans="2:13" ht="15.75" thickBot="1" x14ac:dyDescent="0.3">
      <c r="C26" s="22">
        <v>24811223240380.836</v>
      </c>
      <c r="D26" s="23">
        <v>9072475558.8766212</v>
      </c>
      <c r="G26" s="22">
        <v>1.383022647382507E+20</v>
      </c>
      <c r="H26" s="39">
        <v>3599659211006815</v>
      </c>
      <c r="K26" s="47">
        <v>5.3065346596963942E+20</v>
      </c>
      <c r="L26" s="17">
        <v>0.32879723757799084</v>
      </c>
    </row>
    <row r="27" spans="2:13" x14ac:dyDescent="0.25">
      <c r="C27" s="105" t="s">
        <v>11</v>
      </c>
      <c r="D27" s="106"/>
      <c r="G27" s="103" t="s">
        <v>11</v>
      </c>
      <c r="H27" s="104"/>
      <c r="K27" s="103" t="s">
        <v>11</v>
      </c>
      <c r="L27" s="104"/>
    </row>
    <row r="28" spans="2:13" x14ac:dyDescent="0.25">
      <c r="B28" s="1"/>
      <c r="C28" s="25">
        <f t="array" ref="C28:D32">LINEST(Dane!B3:B10,Dane!A3:A10,TRUE,TRUE)</f>
        <v>5.4057828267388345E-5</v>
      </c>
      <c r="D28" s="97">
        <v>-22845.309754776768</v>
      </c>
      <c r="G28" s="52">
        <f t="array" ref="G28:H32">LINEST(Dane!B12:B19,Dane!A12:A19,1,1)</f>
        <v>0.12762893697974229</v>
      </c>
      <c r="H28" s="51">
        <v>-14006578.779167175</v>
      </c>
      <c r="K28" s="59">
        <f t="array" ref="K28:L32">LINEST(Dane!B21:B28,Dane!A21:A28,1,1)</f>
        <v>0.25000000000224809</v>
      </c>
      <c r="L28" s="107">
        <v>-0.42835235595703125</v>
      </c>
    </row>
    <row r="29" spans="2:13" ht="15.75" thickBot="1" x14ac:dyDescent="0.3">
      <c r="C29" s="19">
        <v>4.1653789747070214E-8</v>
      </c>
      <c r="D29" s="17">
        <v>14936.320178619348</v>
      </c>
      <c r="G29" s="50">
        <v>2.6237491480084745E-5</v>
      </c>
      <c r="H29" s="17">
        <v>9408305.3621287197</v>
      </c>
      <c r="K29" s="16">
        <v>2.5135358606341455E-13</v>
      </c>
      <c r="L29" s="17">
        <v>9.0130997978434324E-2</v>
      </c>
    </row>
    <row r="30" spans="2:13" ht="15.75" thickBot="1" x14ac:dyDescent="0.3">
      <c r="C30" s="26">
        <v>0.99999643760923873</v>
      </c>
      <c r="D30" s="90">
        <v>38885.463348309473</v>
      </c>
      <c r="E30" s="55">
        <f>D30/Dane!B10</f>
        <v>7.1311391569264706E-4</v>
      </c>
      <c r="G30" s="54">
        <v>0.99999974643024125</v>
      </c>
      <c r="H30" s="89">
        <v>24493738.012690157</v>
      </c>
      <c r="I30" s="55">
        <f>H30/Dane!B19</f>
        <v>1.9019603702894971E-4</v>
      </c>
      <c r="K30" s="60">
        <v>1</v>
      </c>
      <c r="L30" s="62">
        <v>0.23464853300707234</v>
      </c>
      <c r="M30" s="61">
        <f>L30/Dane!B28</f>
        <v>9.3009251590820946E-13</v>
      </c>
    </row>
    <row r="31" spans="2:13" x14ac:dyDescent="0.25">
      <c r="C31" s="13">
        <v>1684256.1717043121</v>
      </c>
      <c r="D31" s="24">
        <v>6</v>
      </c>
      <c r="G31" s="16">
        <v>23662121.656060725</v>
      </c>
      <c r="H31" s="24">
        <v>6</v>
      </c>
      <c r="K31" s="47">
        <v>9.8925862626201971E+23</v>
      </c>
      <c r="L31" s="17">
        <v>6</v>
      </c>
    </row>
    <row r="32" spans="2:13" ht="15.75" thickBot="1" x14ac:dyDescent="0.3">
      <c r="C32" s="22">
        <v>2546728825445660</v>
      </c>
      <c r="D32" s="23">
        <v>9072475558.8763142</v>
      </c>
      <c r="G32" s="22">
        <v>1.4195929028529865E+22</v>
      </c>
      <c r="H32" s="23">
        <v>3599659211005816.5</v>
      </c>
      <c r="K32" s="22">
        <v>5.4468514712833464E+22</v>
      </c>
      <c r="L32" s="39">
        <v>0.33035960425422672</v>
      </c>
    </row>
  </sheetData>
  <mergeCells count="15">
    <mergeCell ref="G20:H20"/>
    <mergeCell ref="G27:H27"/>
    <mergeCell ref="G21:H21"/>
    <mergeCell ref="C20:D20"/>
    <mergeCell ref="C27:D27"/>
    <mergeCell ref="C21:D21"/>
    <mergeCell ref="C4:D4"/>
    <mergeCell ref="C1:D1"/>
    <mergeCell ref="G1:H1"/>
    <mergeCell ref="G4:H4"/>
    <mergeCell ref="K20:L20"/>
    <mergeCell ref="K21:L21"/>
    <mergeCell ref="K27:L27"/>
    <mergeCell ref="K1:L1"/>
    <mergeCell ref="K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Dane</vt:lpstr>
      <vt:lpstr>Średnie wyników</vt:lpstr>
      <vt:lpstr>Funkcja regresji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Hubert</cp:lastModifiedBy>
  <dcterms:created xsi:type="dcterms:W3CDTF">2020-04-12T08:39:00Z</dcterms:created>
  <dcterms:modified xsi:type="dcterms:W3CDTF">2020-05-11T12:00:31Z</dcterms:modified>
</cp:coreProperties>
</file>