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sica\Documents\UNI\IFB299\"/>
    </mc:Choice>
  </mc:AlternateContent>
  <bookViews>
    <workbookView xWindow="0" yWindow="0" windowWidth="20475" windowHeight="15360" tabRatio="500" activeTab="1"/>
  </bookViews>
  <sheets>
    <sheet name="Development" sheetId="3" r:id="rId1"/>
    <sheet name="Cost-Benefit Analysis" sheetId="4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4" l="1"/>
  <c r="B9" i="4"/>
  <c r="G5" i="4"/>
  <c r="F8" i="4"/>
  <c r="I8" i="4"/>
  <c r="H8" i="4"/>
  <c r="G8" i="4"/>
  <c r="I7" i="4"/>
  <c r="I5" i="4"/>
  <c r="H7" i="4"/>
  <c r="G7" i="4"/>
  <c r="I6" i="4"/>
  <c r="H6" i="4"/>
  <c r="G6" i="4"/>
  <c r="H5" i="4"/>
  <c r="F7" i="4"/>
  <c r="F6" i="4"/>
  <c r="B2" i="4"/>
  <c r="B5" i="4"/>
  <c r="B11" i="4"/>
  <c r="B10" i="4"/>
  <c r="G22" i="3"/>
  <c r="G18" i="3"/>
  <c r="I16" i="3"/>
  <c r="I15" i="3"/>
  <c r="H16" i="3"/>
  <c r="H15" i="3"/>
  <c r="I14" i="3"/>
  <c r="H14" i="3"/>
  <c r="J3" i="3"/>
  <c r="K3" i="3"/>
  <c r="J4" i="3"/>
  <c r="K4" i="3"/>
  <c r="J5" i="3"/>
  <c r="K5" i="3"/>
  <c r="J6" i="3"/>
  <c r="K6" i="3"/>
  <c r="J7" i="3"/>
  <c r="K7" i="3"/>
  <c r="K8" i="3"/>
  <c r="C26" i="3"/>
  <c r="G10" i="3"/>
  <c r="J8" i="3"/>
  <c r="D26" i="3"/>
</calcChain>
</file>

<file path=xl/sharedStrings.xml><?xml version="1.0" encoding="utf-8"?>
<sst xmlns="http://schemas.openxmlformats.org/spreadsheetml/2006/main" count="68" uniqueCount="44">
  <si>
    <t>Story ID</t>
  </si>
  <si>
    <t>Priority</t>
  </si>
  <si>
    <t>Story points</t>
  </si>
  <si>
    <t>Hour Equivalent</t>
  </si>
  <si>
    <t>C</t>
  </si>
  <si>
    <t>M</t>
  </si>
  <si>
    <t>S</t>
  </si>
  <si>
    <t>Developers</t>
  </si>
  <si>
    <t>UI Designer</t>
  </si>
  <si>
    <t>Tester</t>
  </si>
  <si>
    <t>Business Analyst</t>
  </si>
  <si>
    <t>Project Manager</t>
  </si>
  <si>
    <t>Number of People</t>
  </si>
  <si>
    <t>Team Structure</t>
  </si>
  <si>
    <t>Hourly wage per person</t>
  </si>
  <si>
    <t>Cost per day</t>
  </si>
  <si>
    <t>Estimated Development cost</t>
  </si>
  <si>
    <t>Hours per day</t>
  </si>
  <si>
    <t>Daily wage /person</t>
  </si>
  <si>
    <t>Story Cards</t>
  </si>
  <si>
    <t>Development</t>
  </si>
  <si>
    <t>Development Overheads</t>
  </si>
  <si>
    <t>Tasks</t>
  </si>
  <si>
    <t>Weeks</t>
  </si>
  <si>
    <t>Designing website</t>
  </si>
  <si>
    <t>Cost per week</t>
  </si>
  <si>
    <t>Total Cost</t>
  </si>
  <si>
    <t>Load Testing</t>
  </si>
  <si>
    <t>Final Testing</t>
  </si>
  <si>
    <t>Estimated Development Overhead cost</t>
  </si>
  <si>
    <t>Estimated Dollar Cost</t>
  </si>
  <si>
    <t>Total Project Cost</t>
  </si>
  <si>
    <t>Cost - Benefit Analysis</t>
  </si>
  <si>
    <t>*Assuming 20% sensitivity</t>
  </si>
  <si>
    <t>$117,600 x 1.2</t>
  </si>
  <si>
    <t>$117,600 x 0.8</t>
  </si>
  <si>
    <t>Min Cost</t>
  </si>
  <si>
    <t>Likely Cost</t>
  </si>
  <si>
    <t>Max Cost</t>
  </si>
  <si>
    <t>Benefits $</t>
  </si>
  <si>
    <t>Minimum</t>
  </si>
  <si>
    <t>Likely</t>
  </si>
  <si>
    <t>Maximum</t>
  </si>
  <si>
    <t>Cost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</si>
</sst>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9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808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16">
    <xf numFmtId="0" fontId="0" fillId="0" borderId="0" xfId="0"/>
    <xf numFmtId="44" fontId="0" fillId="0" borderId="0" xfId="5" applyFont="1"/>
    <xf numFmtId="44" fontId="0" fillId="0" borderId="0" xfId="0" applyNumberFormat="1"/>
    <xf numFmtId="0" fontId="0" fillId="7" borderId="0" xfId="0" applyFill="1"/>
    <xf numFmtId="0" fontId="0" fillId="0" borderId="0" xfId="0" applyAlignment="1">
      <alignment horizontal="center"/>
    </xf>
    <xf numFmtId="0" fontId="7" fillId="5" borderId="0" xfId="0" applyFont="1" applyFill="1" applyAlignment="1">
      <alignment horizontal="center"/>
    </xf>
    <xf numFmtId="0" fontId="0" fillId="0" borderId="0" xfId="0" applyFill="1"/>
    <xf numFmtId="0" fontId="0" fillId="8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9" borderId="0" xfId="0" applyFill="1" applyAlignment="1">
      <alignment horizontal="right"/>
    </xf>
    <xf numFmtId="0" fontId="0" fillId="0" borderId="0" xfId="0" applyAlignment="1">
      <alignment horizontal="center" vertical="center"/>
    </xf>
    <xf numFmtId="0" fontId="8" fillId="10" borderId="0" xfId="0" applyFont="1" applyFill="1"/>
    <xf numFmtId="44" fontId="5" fillId="3" borderId="0" xfId="7" applyNumberFormat="1"/>
    <xf numFmtId="44" fontId="6" fillId="4" borderId="0" xfId="8" applyNumberFormat="1"/>
    <xf numFmtId="44" fontId="4" fillId="2" borderId="0" xfId="6" applyNumberFormat="1"/>
    <xf numFmtId="3" fontId="0" fillId="0" borderId="0" xfId="0" applyNumberFormat="1"/>
  </cellXfs>
  <cellStyles count="9">
    <cellStyle name="Bad" xfId="7" builtinId="27"/>
    <cellStyle name="Currency" xfId="5" builtinId="4"/>
    <cellStyle name="Followed Hyperlink" xfId="1" builtinId="9" hidden="1"/>
    <cellStyle name="Followed Hyperlink" xfId="3" builtinId="9" hidden="1"/>
    <cellStyle name="Good" xfId="6" builtinId="26"/>
    <cellStyle name="Hyperlink" xfId="2" builtinId="8" hidden="1"/>
    <cellStyle name="Hyperlink" xfId="4" builtinId="8" hidden="1"/>
    <cellStyle name="Neutral" xfId="8" builtinId="28"/>
    <cellStyle name="Normal" xfId="0" builtinId="0"/>
  </cellStyles>
  <dxfs count="0"/>
  <tableStyles count="0" defaultTableStyle="TableStyleMedium9" defaultPivotStyle="PivotStyleMedium7"/>
  <colors>
    <mruColors>
      <color rgb="FF008080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A28" sqref="A28"/>
    </sheetView>
  </sheetViews>
  <sheetFormatPr defaultRowHeight="15.75" x14ac:dyDescent="0.25"/>
  <cols>
    <col min="2" max="2" width="6.625" bestFit="1" customWidth="1"/>
    <col min="3" max="3" width="10.375" bestFit="1" customWidth="1"/>
    <col min="4" max="4" width="13.875" bestFit="1" customWidth="1"/>
    <col min="6" max="6" width="33.125" bestFit="1" customWidth="1"/>
    <col min="7" max="7" width="15.5" bestFit="1" customWidth="1"/>
    <col min="8" max="8" width="20.375" bestFit="1" customWidth="1"/>
    <col min="9" max="9" width="12.125" bestFit="1" customWidth="1"/>
    <col min="10" max="10" width="16.75" bestFit="1" customWidth="1"/>
    <col min="11" max="11" width="11" bestFit="1" customWidth="1"/>
  </cols>
  <sheetData>
    <row r="1" spans="1:11" ht="18.75" x14ac:dyDescent="0.3">
      <c r="A1" s="5" t="s">
        <v>19</v>
      </c>
      <c r="B1" s="5"/>
      <c r="C1" s="5"/>
      <c r="D1" s="5"/>
      <c r="F1" s="5" t="s">
        <v>20</v>
      </c>
      <c r="G1" s="5"/>
      <c r="H1" s="5"/>
      <c r="I1" s="5"/>
      <c r="J1" s="5"/>
      <c r="K1" s="5"/>
    </row>
    <row r="2" spans="1:11" x14ac:dyDescent="0.25">
      <c r="A2" s="3" t="s">
        <v>0</v>
      </c>
      <c r="B2" s="3" t="s">
        <v>1</v>
      </c>
      <c r="C2" s="3" t="s">
        <v>2</v>
      </c>
      <c r="D2" s="3" t="s">
        <v>3</v>
      </c>
      <c r="F2" s="3" t="s">
        <v>13</v>
      </c>
      <c r="G2" s="3" t="s">
        <v>12</v>
      </c>
      <c r="H2" s="3" t="s">
        <v>14</v>
      </c>
      <c r="I2" s="3" t="s">
        <v>17</v>
      </c>
      <c r="J2" s="3" t="s">
        <v>18</v>
      </c>
      <c r="K2" s="3" t="s">
        <v>15</v>
      </c>
    </row>
    <row r="3" spans="1:11" x14ac:dyDescent="0.25">
      <c r="A3" s="6">
        <v>1</v>
      </c>
      <c r="B3" s="9" t="s">
        <v>4</v>
      </c>
      <c r="C3">
        <v>1</v>
      </c>
      <c r="D3">
        <v>8</v>
      </c>
      <c r="F3" t="s">
        <v>7</v>
      </c>
      <c r="G3">
        <v>3</v>
      </c>
      <c r="H3" s="1">
        <v>35</v>
      </c>
      <c r="I3">
        <v>8</v>
      </c>
      <c r="J3" s="1">
        <f>MMULT(I3,H3)</f>
        <v>280</v>
      </c>
      <c r="K3" s="1">
        <f>MMULT(G3,J3)</f>
        <v>840</v>
      </c>
    </row>
    <row r="4" spans="1:11" x14ac:dyDescent="0.25">
      <c r="A4" s="6">
        <v>2</v>
      </c>
      <c r="B4" s="7" t="s">
        <v>5</v>
      </c>
      <c r="C4">
        <v>1</v>
      </c>
      <c r="D4">
        <v>8</v>
      </c>
      <c r="F4" t="s">
        <v>8</v>
      </c>
      <c r="G4">
        <v>1</v>
      </c>
      <c r="H4" s="1">
        <v>52</v>
      </c>
      <c r="I4">
        <v>8</v>
      </c>
      <c r="J4" s="1">
        <f>MMULT(I4,H4)</f>
        <v>416</v>
      </c>
      <c r="K4" s="1">
        <f t="shared" ref="K4:K7" si="0">MMULT(G4,J4)</f>
        <v>416</v>
      </c>
    </row>
    <row r="5" spans="1:11" x14ac:dyDescent="0.25">
      <c r="A5" s="6">
        <v>3</v>
      </c>
      <c r="B5" s="7" t="s">
        <v>5</v>
      </c>
      <c r="C5">
        <v>1</v>
      </c>
      <c r="D5">
        <v>8</v>
      </c>
      <c r="F5" t="s">
        <v>9</v>
      </c>
      <c r="G5">
        <v>1</v>
      </c>
      <c r="H5" s="1">
        <v>25</v>
      </c>
      <c r="I5">
        <v>8</v>
      </c>
      <c r="J5" s="1">
        <f>MMULT(I5,H5)</f>
        <v>200</v>
      </c>
      <c r="K5" s="1">
        <f t="shared" si="0"/>
        <v>200</v>
      </c>
    </row>
    <row r="6" spans="1:11" x14ac:dyDescent="0.25">
      <c r="A6" s="6">
        <v>4</v>
      </c>
      <c r="B6" s="7" t="s">
        <v>5</v>
      </c>
      <c r="C6">
        <v>2</v>
      </c>
      <c r="D6">
        <v>16</v>
      </c>
      <c r="F6" t="s">
        <v>10</v>
      </c>
      <c r="G6">
        <v>1</v>
      </c>
      <c r="H6" s="1">
        <v>62</v>
      </c>
      <c r="I6">
        <v>8</v>
      </c>
      <c r="J6" s="1">
        <f>MMULT(I6,H6)</f>
        <v>496</v>
      </c>
      <c r="K6" s="1">
        <f t="shared" si="0"/>
        <v>496</v>
      </c>
    </row>
    <row r="7" spans="1:11" x14ac:dyDescent="0.25">
      <c r="A7" s="6">
        <v>5</v>
      </c>
      <c r="B7" s="7" t="s">
        <v>5</v>
      </c>
      <c r="C7">
        <v>1</v>
      </c>
      <c r="D7">
        <v>8</v>
      </c>
      <c r="F7" t="s">
        <v>11</v>
      </c>
      <c r="G7">
        <v>1</v>
      </c>
      <c r="H7" s="1">
        <v>63</v>
      </c>
      <c r="I7">
        <v>8</v>
      </c>
      <c r="J7" s="1">
        <f>MMULT(I7,H7)</f>
        <v>504</v>
      </c>
      <c r="K7" s="1">
        <f t="shared" si="0"/>
        <v>504</v>
      </c>
    </row>
    <row r="8" spans="1:11" x14ac:dyDescent="0.25">
      <c r="A8" s="6">
        <v>6</v>
      </c>
      <c r="B8" s="8" t="s">
        <v>6</v>
      </c>
      <c r="C8">
        <v>1</v>
      </c>
      <c r="D8">
        <v>8</v>
      </c>
      <c r="J8" s="2">
        <f>SUM(J3:J7)</f>
        <v>1896</v>
      </c>
      <c r="K8" s="1">
        <f>SUM(K3:K7)</f>
        <v>2456</v>
      </c>
    </row>
    <row r="9" spans="1:11" x14ac:dyDescent="0.25">
      <c r="A9" s="6">
        <v>7</v>
      </c>
      <c r="B9" s="7" t="s">
        <v>5</v>
      </c>
      <c r="C9">
        <v>1</v>
      </c>
      <c r="D9">
        <v>8</v>
      </c>
    </row>
    <row r="10" spans="1:11" x14ac:dyDescent="0.25">
      <c r="A10" s="6">
        <v>8</v>
      </c>
      <c r="B10" s="7" t="s">
        <v>5</v>
      </c>
      <c r="C10">
        <v>2</v>
      </c>
      <c r="D10">
        <v>16</v>
      </c>
      <c r="F10" s="3" t="s">
        <v>16</v>
      </c>
      <c r="G10" s="1">
        <f>MMULT(K8,C26)</f>
        <v>103152</v>
      </c>
    </row>
    <row r="11" spans="1:11" x14ac:dyDescent="0.25">
      <c r="A11" s="6">
        <v>9</v>
      </c>
      <c r="B11" s="8" t="s">
        <v>6</v>
      </c>
      <c r="C11">
        <v>4</v>
      </c>
      <c r="D11">
        <v>32</v>
      </c>
    </row>
    <row r="12" spans="1:11" ht="18.75" x14ac:dyDescent="0.3">
      <c r="A12" s="6">
        <v>10</v>
      </c>
      <c r="B12" s="7" t="s">
        <v>5</v>
      </c>
      <c r="C12">
        <v>1</v>
      </c>
      <c r="D12">
        <v>8</v>
      </c>
      <c r="F12" s="5" t="s">
        <v>21</v>
      </c>
      <c r="G12" s="5"/>
      <c r="H12" s="5"/>
      <c r="I12" s="5"/>
    </row>
    <row r="13" spans="1:11" x14ac:dyDescent="0.25">
      <c r="A13" s="6">
        <v>11</v>
      </c>
      <c r="B13" s="7" t="s">
        <v>5</v>
      </c>
      <c r="C13">
        <v>2</v>
      </c>
      <c r="D13">
        <v>16</v>
      </c>
      <c r="F13" s="3" t="s">
        <v>22</v>
      </c>
      <c r="G13" s="3" t="s">
        <v>23</v>
      </c>
      <c r="H13" s="3" t="s">
        <v>25</v>
      </c>
      <c r="I13" s="3" t="s">
        <v>26</v>
      </c>
    </row>
    <row r="14" spans="1:11" x14ac:dyDescent="0.25">
      <c r="A14" s="6">
        <v>12</v>
      </c>
      <c r="B14" s="7" t="s">
        <v>5</v>
      </c>
      <c r="C14">
        <v>4</v>
      </c>
      <c r="D14">
        <v>32</v>
      </c>
      <c r="F14" t="s">
        <v>24</v>
      </c>
      <c r="G14">
        <v>4</v>
      </c>
      <c r="H14" s="1">
        <f>MMULT(K4,7)</f>
        <v>2912</v>
      </c>
      <c r="I14" s="1">
        <f>MMULT(G14,H14)</f>
        <v>11648</v>
      </c>
    </row>
    <row r="15" spans="1:11" x14ac:dyDescent="0.25">
      <c r="A15" s="6">
        <v>13</v>
      </c>
      <c r="B15" s="8" t="s">
        <v>6</v>
      </c>
      <c r="C15">
        <v>2</v>
      </c>
      <c r="D15">
        <v>16</v>
      </c>
      <c r="F15" t="s">
        <v>27</v>
      </c>
      <c r="G15">
        <v>1</v>
      </c>
      <c r="H15" s="1">
        <f>MMULT(K5,7)</f>
        <v>1400</v>
      </c>
      <c r="I15" s="1">
        <f>MMULT(H15,G15)</f>
        <v>1400</v>
      </c>
    </row>
    <row r="16" spans="1:11" x14ac:dyDescent="0.25">
      <c r="A16" s="6">
        <v>14</v>
      </c>
      <c r="B16" s="9" t="s">
        <v>4</v>
      </c>
      <c r="C16">
        <v>1</v>
      </c>
      <c r="D16">
        <v>8</v>
      </c>
      <c r="F16" t="s">
        <v>28</v>
      </c>
      <c r="G16">
        <v>1</v>
      </c>
      <c r="H16" s="1">
        <f>MMULT(K5,7)</f>
        <v>1400</v>
      </c>
      <c r="I16" s="1">
        <f>MMULT(H16,G16)</f>
        <v>1400</v>
      </c>
    </row>
    <row r="17" spans="1:7" x14ac:dyDescent="0.25">
      <c r="A17" s="6">
        <v>15</v>
      </c>
      <c r="B17" s="8" t="s">
        <v>6</v>
      </c>
      <c r="C17">
        <v>1</v>
      </c>
      <c r="D17">
        <v>8</v>
      </c>
    </row>
    <row r="18" spans="1:7" x14ac:dyDescent="0.25">
      <c r="A18" s="6">
        <v>16</v>
      </c>
      <c r="B18" s="7" t="s">
        <v>5</v>
      </c>
      <c r="C18">
        <v>1</v>
      </c>
      <c r="D18">
        <v>8</v>
      </c>
      <c r="F18" s="3" t="s">
        <v>29</v>
      </c>
      <c r="G18" s="2">
        <f>SUM(I14:I16)</f>
        <v>14448</v>
      </c>
    </row>
    <row r="19" spans="1:7" x14ac:dyDescent="0.25">
      <c r="A19" s="6">
        <v>17</v>
      </c>
      <c r="B19" s="9" t="s">
        <v>4</v>
      </c>
      <c r="C19">
        <v>4</v>
      </c>
      <c r="D19">
        <v>32</v>
      </c>
    </row>
    <row r="20" spans="1:7" x14ac:dyDescent="0.25">
      <c r="A20" s="6">
        <v>18</v>
      </c>
      <c r="B20" s="7" t="s">
        <v>5</v>
      </c>
      <c r="C20">
        <v>4</v>
      </c>
      <c r="D20">
        <v>32</v>
      </c>
    </row>
    <row r="21" spans="1:7" ht="18.75" x14ac:dyDescent="0.3">
      <c r="A21" s="6">
        <v>19</v>
      </c>
      <c r="B21" s="9" t="s">
        <v>6</v>
      </c>
      <c r="C21">
        <v>1</v>
      </c>
      <c r="D21">
        <v>8</v>
      </c>
      <c r="F21" s="5" t="s">
        <v>30</v>
      </c>
      <c r="G21" s="5"/>
    </row>
    <row r="22" spans="1:7" x14ac:dyDescent="0.25">
      <c r="A22" s="6">
        <v>20</v>
      </c>
      <c r="B22" s="7" t="s">
        <v>5</v>
      </c>
      <c r="C22">
        <v>1</v>
      </c>
      <c r="D22">
        <v>8</v>
      </c>
      <c r="F22" s="3" t="s">
        <v>31</v>
      </c>
      <c r="G22" s="2">
        <f>SUM(G18,G10)</f>
        <v>117600</v>
      </c>
    </row>
    <row r="23" spans="1:7" x14ac:dyDescent="0.25">
      <c r="A23" s="6">
        <v>21</v>
      </c>
      <c r="B23" s="9" t="s">
        <v>4</v>
      </c>
      <c r="C23">
        <v>4</v>
      </c>
      <c r="D23">
        <v>32</v>
      </c>
    </row>
    <row r="24" spans="1:7" x14ac:dyDescent="0.25">
      <c r="A24" s="6">
        <v>22</v>
      </c>
      <c r="B24" s="9" t="s">
        <v>4</v>
      </c>
      <c r="C24">
        <v>1</v>
      </c>
      <c r="D24">
        <v>8</v>
      </c>
    </row>
    <row r="25" spans="1:7" x14ac:dyDescent="0.25">
      <c r="A25" s="6">
        <v>23</v>
      </c>
      <c r="B25" s="9" t="s">
        <v>4</v>
      </c>
      <c r="C25">
        <v>1</v>
      </c>
      <c r="D25">
        <v>8</v>
      </c>
    </row>
    <row r="26" spans="1:7" x14ac:dyDescent="0.25">
      <c r="C26">
        <f>SUM(C3:C25)</f>
        <v>42</v>
      </c>
      <c r="D26">
        <f>SUM(D3:D25)</f>
        <v>336</v>
      </c>
    </row>
  </sheetData>
  <mergeCells count="4">
    <mergeCell ref="A1:D1"/>
    <mergeCell ref="F1:K1"/>
    <mergeCell ref="F12:I12"/>
    <mergeCell ref="F21:G21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B16" sqref="B16"/>
    </sheetView>
  </sheetViews>
  <sheetFormatPr defaultRowHeight="15.75" x14ac:dyDescent="0.25"/>
  <cols>
    <col min="1" max="1" width="22.75" bestFit="1" customWidth="1"/>
    <col min="2" max="2" width="12.125" bestFit="1" customWidth="1"/>
    <col min="3" max="3" width="11.125" bestFit="1" customWidth="1"/>
    <col min="6" max="9" width="12.125" bestFit="1" customWidth="1"/>
  </cols>
  <sheetData>
    <row r="1" spans="1:9" ht="18.75" x14ac:dyDescent="0.3">
      <c r="A1" s="5" t="s">
        <v>32</v>
      </c>
      <c r="B1" s="5"/>
    </row>
    <row r="2" spans="1:9" x14ac:dyDescent="0.25">
      <c r="A2" s="3" t="s">
        <v>31</v>
      </c>
      <c r="B2" s="1">
        <f>Development!G22</f>
        <v>117600</v>
      </c>
    </row>
    <row r="3" spans="1:9" x14ac:dyDescent="0.25">
      <c r="G3" s="4" t="s">
        <v>39</v>
      </c>
      <c r="H3" s="4"/>
      <c r="I3" s="4"/>
    </row>
    <row r="4" spans="1:9" x14ac:dyDescent="0.25">
      <c r="A4" t="s">
        <v>33</v>
      </c>
      <c r="G4" s="11" t="s">
        <v>40</v>
      </c>
      <c r="H4" s="11" t="s">
        <v>41</v>
      </c>
      <c r="I4" s="11" t="s">
        <v>42</v>
      </c>
    </row>
    <row r="5" spans="1:9" x14ac:dyDescent="0.25">
      <c r="A5" t="s">
        <v>34</v>
      </c>
      <c r="B5" s="1">
        <f>MMULT(B2,1.2)</f>
        <v>141120</v>
      </c>
      <c r="G5" s="2">
        <f>B9</f>
        <v>94080</v>
      </c>
      <c r="H5" s="2">
        <f>B10</f>
        <v>117600</v>
      </c>
      <c r="I5" s="2">
        <f>B11</f>
        <v>141120</v>
      </c>
    </row>
    <row r="6" spans="1:9" x14ac:dyDescent="0.25">
      <c r="A6" t="s">
        <v>35</v>
      </c>
      <c r="B6" s="1">
        <f>MMULT(B2,0.8)</f>
        <v>94080</v>
      </c>
      <c r="D6" s="10" t="s">
        <v>43</v>
      </c>
      <c r="E6" s="11" t="s">
        <v>42</v>
      </c>
      <c r="F6" s="2">
        <f>B11</f>
        <v>141120</v>
      </c>
      <c r="G6" s="12">
        <f>G5-F6</f>
        <v>-47040</v>
      </c>
      <c r="H6" s="12">
        <f>H5-F6</f>
        <v>-23520</v>
      </c>
      <c r="I6" s="13">
        <f>I5-F6</f>
        <v>0</v>
      </c>
    </row>
    <row r="7" spans="1:9" x14ac:dyDescent="0.25">
      <c r="D7" s="10"/>
      <c r="E7" s="11" t="s">
        <v>41</v>
      </c>
      <c r="F7" s="2">
        <f>B10</f>
        <v>117600</v>
      </c>
      <c r="G7" s="12">
        <f>G5-F7</f>
        <v>-23520</v>
      </c>
      <c r="H7" s="13">
        <f>H5-F7</f>
        <v>0</v>
      </c>
      <c r="I7" s="14">
        <f>I5-F7</f>
        <v>23520</v>
      </c>
    </row>
    <row r="8" spans="1:9" x14ac:dyDescent="0.25">
      <c r="D8" s="10"/>
      <c r="E8" s="11" t="s">
        <v>40</v>
      </c>
      <c r="F8" s="2">
        <f>B9</f>
        <v>94080</v>
      </c>
      <c r="G8" s="13">
        <f>G5-F8</f>
        <v>0</v>
      </c>
      <c r="H8" s="14">
        <f>H5-F8</f>
        <v>23520</v>
      </c>
      <c r="I8" s="14">
        <f>I5-F8</f>
        <v>47040</v>
      </c>
    </row>
    <row r="9" spans="1:9" x14ac:dyDescent="0.25">
      <c r="A9" s="3" t="s">
        <v>36</v>
      </c>
      <c r="B9" s="2">
        <f>B6</f>
        <v>94080</v>
      </c>
      <c r="C9" s="2"/>
    </row>
    <row r="10" spans="1:9" x14ac:dyDescent="0.25">
      <c r="A10" s="3" t="s">
        <v>37</v>
      </c>
      <c r="B10" s="1">
        <f>B2</f>
        <v>117600</v>
      </c>
    </row>
    <row r="11" spans="1:9" x14ac:dyDescent="0.25">
      <c r="A11" s="3" t="s">
        <v>38</v>
      </c>
      <c r="B11" s="2">
        <f>B5</f>
        <v>141120</v>
      </c>
    </row>
    <row r="17" spans="1:2" x14ac:dyDescent="0.25">
      <c r="A17" s="15"/>
    </row>
    <row r="18" spans="1:2" x14ac:dyDescent="0.25">
      <c r="B18" s="15"/>
    </row>
  </sheetData>
  <mergeCells count="3">
    <mergeCell ref="A1:B1"/>
    <mergeCell ref="D6:D8"/>
    <mergeCell ref="G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Development</vt:lpstr>
      <vt:lpstr>Cost-Benefit 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Cockett</dc:creator>
  <cp:lastModifiedBy>Jessica Cockett</cp:lastModifiedBy>
  <dcterms:created xsi:type="dcterms:W3CDTF">2017-03-22T03:02:56Z</dcterms:created>
  <dcterms:modified xsi:type="dcterms:W3CDTF">2017-03-24T13:25:28Z</dcterms:modified>
</cp:coreProperties>
</file>