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AEB24F54-4BDC-4970-872E-EED40BDF53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HC- enskild mätning" sheetId="6" r:id="rId2"/>
    <sheet name="H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<sst xmlns="http://schemas.openxmlformats.org/spreadsheetml/2006/main" count="36" uniqueCount="30">
  <si>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</si>
  <si>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</si>
  <si>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</si>
  <si>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</si>
  <si>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</si>
  <si>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</si>
  <si>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</si>
  <si>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</si>
  <si>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</si>
  <si>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</si>
  <si>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</si>
  <si>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</si>
  <si>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</si>
  <si>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</si>
  <si>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</si>
  <si>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</si>
  <si>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Använd flikarna nedan för att räkna ut avvikelsen i z-score och percentiler för huvudcirkumferens (HC).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</si>
  <si>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</si>
  <si>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</si>
  <si>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</si>
  <si>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</si>
  <si>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</si>
  <si>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</si>
  <si>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</si>
  <si>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huvudcirkumferens hos ett pojkfoster är jämfört med huvudcirkumferens i den svenska populationen av pojkfoster.</t>
  </si>
  <si>
    <t>Beräkning av huvudcirkumferens (HC)</t>
  </si>
  <si>
    <t>STEG 1: Skriv in gestationsålder* vid ultraljudsmätningen (veckor+dagar)</t>
  </si>
  <si>
    <t>* 22+0 - 42+0 veckor</t>
  </si>
  <si>
    <t>STEG 2: Skriv in huvudcirkumferens (HC) vid ultraljudsmätningen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</si>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</sst>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F3A9762A-87D4-496B-9071-7B7CA00950BC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641801" cy="342786"/>
    <xdr:sp macro="" textlink="">
      <xdr:nvSpPr>
        <xdr:cNvPr id="11" name="TextBox 4">
          <a:extLst>
            <a:ext uri="{FF2B5EF4-FFF2-40B4-BE49-F238E27FC236}">
              <a16:creationId xmlns:a16="http://schemas.microsoft.com/office/drawing/2014/main" id="{DADF42A0-F606-4508-B215-5F1EB2F2379D}"/>
            </a:ext>
          </a:extLst>
        </xdr:cNvPr>
        <xdr:cNvSpPr txBox="1"/>
      </xdr:nvSpPr>
      <xdr:spPr>
        <a:xfrm>
          <a:off x="1663480" y="914402"/>
          <a:ext cx="564180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HC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12" name="Bildobjekt 11">
          <a:extLst>
            <a:ext uri="{FF2B5EF4-FFF2-40B4-BE49-F238E27FC236}">
              <a16:creationId xmlns:a16="http://schemas.microsoft.com/office/drawing/2014/main" id="{0CBFD7DA-8717-40EF-878A-9059DDA1F9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13" name="Bildobjekt 12">
          <a:extLst>
            <a:ext uri="{FF2B5EF4-FFF2-40B4-BE49-F238E27FC236}">
              <a16:creationId xmlns:a16="http://schemas.microsoft.com/office/drawing/2014/main" id="{D907BCD2-83FA-4561-91FC-F26896E1C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335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C8" sqref="C8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425781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21" x14ac:dyDescent="0.25">
      <c r="C6" s="30"/>
    </row>
    <row r="7" spans="2:21" ht="18.75" customHeight="1" x14ac:dyDescent="0.25">
      <c r="C7" s="41" t="s">
        <v>24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21" x14ac:dyDescent="0.25">
      <c r="C8" s="30"/>
      <c r="D8" s="30"/>
    </row>
    <row r="9" spans="2:21" x14ac:dyDescent="0.25">
      <c r="C9" s="42" t="s">
        <v>16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17</v>
      </c>
      <c r="I11" s="31" t="s">
        <v>18</v>
      </c>
    </row>
    <row r="13" spans="2:21" x14ac:dyDescent="0.25">
      <c r="C13" s="42" t="s">
        <v>19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5" spans="2:21" x14ac:dyDescent="0.25">
      <c r="C15" s="14" t="s">
        <v>20</v>
      </c>
      <c r="F15" s="16" t="s">
        <v>21</v>
      </c>
      <c r="H15" s="16"/>
    </row>
    <row r="17" spans="2:19" ht="13.5" customHeight="1" x14ac:dyDescent="0.25">
      <c r="B17" s="32" t="s">
        <v>22</v>
      </c>
      <c r="C17" s="33" t="s">
        <v>23</v>
      </c>
    </row>
    <row r="18" spans="2:19" ht="22.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7D78A3DB-8950-4ABD-9C7A-99173530D765}"/>
    <hyperlink ref="F15" r:id="rId2" xr:uid="{F48FAC04-A241-447B-9FCD-C753926E767F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B11"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25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4"/>
      <c r="B3" s="35"/>
      <c r="C3" s="3" t="s">
        <v>12</v>
      </c>
    </row>
    <row r="4" spans="1:3" ht="52.5" customHeight="1" thickBot="1" x14ac:dyDescent="0.45">
      <c r="A4" s="25" t="s">
        <v>26</v>
      </c>
      <c r="B4" s="36"/>
      <c r="C4" s="3" t="e">
        <f>LEFT(B4,2)+RIGHT(B4,1)/7</f>
        <v>#VALUE!</v>
      </c>
    </row>
    <row r="5" spans="1:3" ht="21.75" customHeight="1" x14ac:dyDescent="0.25">
      <c r="A5" s="37" t="s">
        <v>27</v>
      </c>
      <c r="B5" s="27"/>
    </row>
    <row r="6" spans="1:3" ht="27" thickBot="1" x14ac:dyDescent="0.3">
      <c r="A6" s="34"/>
      <c r="B6" s="27"/>
      <c r="C6" s="3" t="s">
        <v>0</v>
      </c>
    </row>
    <row r="7" spans="1:3" ht="79.5" thickBot="1" x14ac:dyDescent="0.45">
      <c r="A7" s="1" t="s">
        <v>28</v>
      </c>
      <c r="B7" s="1"/>
      <c r="C7" s="3" t="e">
        <f>8.51636027823433-14.4955899749738*POWER(C4,-0.5)-0.0002432991293945*POWER(C4,2)</f>
        <v>#VALUE!</v>
      </c>
    </row>
    <row r="8" spans="1:3" ht="27" thickBot="1" x14ac:dyDescent="0.3">
      <c r="A8" s="34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4"/>
      <c r="B10" s="38"/>
      <c r="C10" s="3" t="e">
        <f>EXP(-6.75798644783082+6.0906973491483*POWER(C4,-0.5)+0.000489117166554511*POWER(C4,2))</f>
        <v>#VALUE!</v>
      </c>
    </row>
    <row r="11" spans="1:3" ht="27" thickBot="1" x14ac:dyDescent="0.45">
      <c r="A11" s="1" t="s">
        <v>29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-102.05175444053+456.115953246338*POWER(C4,-0.5)+0.0254389653772641*POWER(C4,2)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71.513813216643413</v>
      </c>
      <c r="E4" s="13">
        <f>_xlfn.NORM.DIST(D4,0,1,TRUE)*100</f>
        <v>100</v>
      </c>
      <c r="F4" s="19">
        <f>LEFT(B4,2)+RIGHT(B4,1)/7</f>
        <v>27.714285714285715</v>
      </c>
      <c r="G4" s="2">
        <f>8.51636027823433-14.4955899749738*POWER(F4,-0.5)-0.0002432991293945*POWER(F4,2)</f>
        <v>5.5759932148378759</v>
      </c>
      <c r="H4" s="2">
        <f>EXP(-6.75798644783082+6.0906973491483*POWER(F4,-0.5)+0.000489117166554511*POWER(F4,2))</f>
        <v>5.378461138358475E-3</v>
      </c>
      <c r="I4" s="2">
        <f>-102.05175444053+456.115953246338*POWER(F4,-0.5)+0.0254389653772641*POWER(F4,2)</f>
        <v>4.1284399068115718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8.51636027823433-14.4955899749738*POWER(F5,-0.5)-0.0002432991293945*POWER(F5,2)</f>
        <v>#VALUE!</v>
      </c>
      <c r="H5" s="2" t="e">
        <f t="shared" ref="H5:H36" si="4">EXP(-6.75798644783082+6.0906973491483*POWER(F5,-0.5)+0.000489117166554511*POWER(F5,2))</f>
        <v>#VALUE!</v>
      </c>
      <c r="I5" s="2" t="e">
        <f t="shared" ref="I5:I36" si="5">-102.05175444053+456.115953246338*POWER(F5,-0.5)+0.0254389653772641*POWER(F5,2)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8.51636027823433-14.4955899749738*POWER(F37,-0.5)-0.0002432991293945*POWER(F37,2)</f>
        <v>#VALUE!</v>
      </c>
      <c r="H37" s="2" t="e">
        <f t="shared" ref="H37:H68" si="10">EXP(-6.75798644783082+6.0906973491483*POWER(F37,-0.5)+0.000489117166554511*POWER(F37,2))</f>
        <v>#VALUE!</v>
      </c>
      <c r="I37" s="2" t="e">
        <f t="shared" ref="I37:I68" si="11">-102.05175444053+456.115953246338*POWER(F37,-0.5)+0.0254389653772641*POWER(F37,2)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8.51636027823433-14.4955899749738*POWER(F69,-0.5)-0.0002432991293945*POWER(F69,2)</f>
        <v>#VALUE!</v>
      </c>
      <c r="H69" s="2" t="e">
        <f t="shared" ref="H69:H100" si="17">EXP(-6.75798644783082+6.0906973491483*POWER(F69,-0.5)+0.000489117166554511*POWER(F69,2))</f>
        <v>#VALUE!</v>
      </c>
      <c r="I69" s="2" t="e">
        <f t="shared" ref="I69:I100" si="18">-102.05175444053+456.115953246338*POWER(F69,-0.5)+0.0254389653772641*POWER(F69,2)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8.51636027823433-14.4955899749738*POWER(F101,-0.5)-0.0002432991293945*POWER(F101,2)</f>
        <v>#VALUE!</v>
      </c>
      <c r="H101" s="2" t="e">
        <f t="shared" ref="H101:H132" si="22">EXP(-6.75798644783082+6.0906973491483*POWER(F101,-0.5)+0.000489117166554511*POWER(F101,2))</f>
        <v>#VALUE!</v>
      </c>
      <c r="I101" s="2" t="e">
        <f t="shared" ref="I101:I132" si="23">-102.05175444053+456.115953246338*POWER(F101,-0.5)+0.0254389653772641*POWER(F101,2)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8.51636027823433-14.4955899749738*POWER(F133,-0.5)-0.0002432991293945*POWER(F133,2)</f>
        <v>#VALUE!</v>
      </c>
      <c r="H133" s="2" t="e">
        <f t="shared" ref="H133:H164" si="29">EXP(-6.75798644783082+6.0906973491483*POWER(F133,-0.5)+0.000489117166554511*POWER(F133,2))</f>
        <v>#VALUE!</v>
      </c>
      <c r="I133" s="2" t="e">
        <f t="shared" ref="I133:I164" si="30">-102.05175444053+456.115953246338*POWER(F133,-0.5)+0.0254389653772641*POWER(F133,2)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8.51636027823433-14.4955899749738*POWER(F165,-0.5)-0.0002432991293945*POWER(F165,2)</f>
        <v>#VALUE!</v>
      </c>
      <c r="H165" s="2" t="e">
        <f t="shared" ref="H165:H201" si="34">EXP(-6.75798644783082+6.0906973491483*POWER(F165,-0.5)+0.000489117166554511*POWER(F165,2))</f>
        <v>#VALUE!</v>
      </c>
      <c r="I165" s="2" t="e">
        <f t="shared" ref="I165:I201" si="35">-102.05175444053+456.115953246338*POWER(F165,-0.5)+0.0254389653772641*POWER(F165,2)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8.51636027823433-14.4955899749738*POWER(F197,-0.5)-0.0002432991293945*POWER(F197,2)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HC- enskild mätning</vt:lpstr>
      <vt:lpstr>HC-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2022-05-23T17:14:54Z</dcterms:modified>
</cp:coreProperties>
</file>