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6060" tabRatio="748" activeTab="1"/>
  </bookViews>
  <sheets>
    <sheet name="GLOBAL" sheetId="31" r:id="rId1"/>
    <sheet name="BASECONFIG" sheetId="1" r:id="rId2"/>
    <sheet name="CONFIGLETS_DC1-PRD" sheetId="34" r:id="rId3"/>
  </sheets>
  <definedNames>
    <definedName name="_xlnm._FilterDatabase" localSheetId="1" hidden="1">BASECONFIG!$A$1:$J$115</definedName>
    <definedName name="_xlnm._FilterDatabase" localSheetId="2" hidden="1">'CONFIGLETS_DC1-PRD'!$A$1:$O$1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5" i="34" l="1"/>
  <c r="J75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I75" i="34"/>
  <c r="G75" i="34"/>
  <c r="A74" i="34"/>
  <c r="F75" i="34"/>
  <c r="E67" i="34"/>
  <c r="E75" i="34"/>
  <c r="L74" i="34"/>
  <c r="I74" i="34"/>
  <c r="F74" i="34"/>
  <c r="L73" i="34"/>
  <c r="J73" i="34"/>
  <c r="I73" i="34"/>
  <c r="A72" i="34"/>
  <c r="F73" i="34"/>
  <c r="E65" i="34"/>
  <c r="E73" i="34"/>
  <c r="L72" i="34"/>
  <c r="I72" i="34"/>
  <c r="F72" i="34"/>
  <c r="L71" i="34"/>
  <c r="J71" i="34"/>
  <c r="I71" i="34"/>
  <c r="A70" i="34"/>
  <c r="F71" i="34"/>
  <c r="E63" i="34"/>
  <c r="E71" i="34"/>
  <c r="L70" i="34"/>
  <c r="I70" i="34"/>
  <c r="F70" i="34"/>
  <c r="L69" i="34"/>
  <c r="J69" i="34"/>
  <c r="I69" i="34"/>
  <c r="A68" i="34"/>
  <c r="F69" i="34"/>
  <c r="E69" i="34"/>
  <c r="L68" i="34"/>
  <c r="I68" i="34"/>
  <c r="F68" i="34"/>
  <c r="L67" i="34"/>
  <c r="J67" i="34"/>
  <c r="I67" i="34"/>
  <c r="A66" i="34"/>
  <c r="F67" i="34"/>
  <c r="L66" i="34"/>
  <c r="I66" i="34"/>
  <c r="F66" i="34"/>
  <c r="L65" i="34"/>
  <c r="J65" i="34"/>
  <c r="I65" i="34"/>
  <c r="A64" i="34"/>
  <c r="F65" i="34"/>
  <c r="L64" i="34"/>
  <c r="I64" i="34"/>
  <c r="F64" i="34"/>
  <c r="L63" i="34"/>
  <c r="J63" i="34"/>
  <c r="I63" i="34"/>
  <c r="A62" i="34"/>
  <c r="F63" i="34"/>
  <c r="L62" i="34"/>
  <c r="I62" i="34"/>
  <c r="F62" i="34"/>
  <c r="L61" i="34"/>
  <c r="J61" i="34"/>
  <c r="I61" i="34"/>
  <c r="A60" i="34"/>
  <c r="F61" i="34"/>
  <c r="L60" i="34"/>
  <c r="I60" i="34"/>
  <c r="F60" i="34"/>
  <c r="L59" i="34"/>
  <c r="I59" i="34"/>
  <c r="G59" i="34"/>
  <c r="A58" i="34"/>
  <c r="F59" i="34"/>
  <c r="A59" i="34"/>
  <c r="L58" i="34"/>
  <c r="I58" i="34"/>
  <c r="F58" i="34"/>
  <c r="L57" i="34"/>
  <c r="A54" i="34"/>
  <c r="F57" i="34"/>
  <c r="A57" i="34"/>
  <c r="L56" i="34"/>
  <c r="A53" i="34"/>
  <c r="F56" i="34"/>
  <c r="A56" i="34"/>
  <c r="L55" i="34"/>
  <c r="F55" i="34"/>
  <c r="L54" i="34"/>
  <c r="F54" i="34"/>
  <c r="L53" i="34"/>
  <c r="F53" i="34"/>
  <c r="F52" i="34"/>
  <c r="L50" i="34"/>
  <c r="J50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I50" i="34"/>
  <c r="G50" i="34"/>
  <c r="A49" i="34"/>
  <c r="F50" i="34"/>
  <c r="E42" i="34"/>
  <c r="E50" i="34"/>
  <c r="L49" i="34"/>
  <c r="I49" i="34"/>
  <c r="F49" i="34"/>
  <c r="L48" i="34"/>
  <c r="J48" i="34"/>
  <c r="I48" i="34"/>
  <c r="A47" i="34"/>
  <c r="F48" i="34"/>
  <c r="E40" i="34"/>
  <c r="E48" i="34"/>
  <c r="L47" i="34"/>
  <c r="I47" i="34"/>
  <c r="F47" i="34"/>
  <c r="L46" i="34"/>
  <c r="J46" i="34"/>
  <c r="I46" i="34"/>
  <c r="A45" i="34"/>
  <c r="F46" i="34"/>
  <c r="E38" i="34"/>
  <c r="E46" i="34"/>
  <c r="L45" i="34"/>
  <c r="I45" i="34"/>
  <c r="F45" i="34"/>
  <c r="L44" i="34"/>
  <c r="J44" i="34"/>
  <c r="I44" i="34"/>
  <c r="A43" i="34"/>
  <c r="F44" i="34"/>
  <c r="E44" i="34"/>
  <c r="L43" i="34"/>
  <c r="I43" i="34"/>
  <c r="F43" i="34"/>
  <c r="L42" i="34"/>
  <c r="J42" i="34"/>
  <c r="I42" i="34"/>
  <c r="A41" i="34"/>
  <c r="F42" i="34"/>
  <c r="L41" i="34"/>
  <c r="I41" i="34"/>
  <c r="F41" i="34"/>
  <c r="L40" i="34"/>
  <c r="J40" i="34"/>
  <c r="I40" i="34"/>
  <c r="A39" i="34"/>
  <c r="F40" i="34"/>
  <c r="L39" i="34"/>
  <c r="I39" i="34"/>
  <c r="F39" i="34"/>
  <c r="L38" i="34"/>
  <c r="J38" i="34"/>
  <c r="I38" i="34"/>
  <c r="A37" i="34"/>
  <c r="F38" i="34"/>
  <c r="L37" i="34"/>
  <c r="I37" i="34"/>
  <c r="F37" i="34"/>
  <c r="L36" i="34"/>
  <c r="J36" i="34"/>
  <c r="I36" i="34"/>
  <c r="A35" i="34"/>
  <c r="F36" i="34"/>
  <c r="L35" i="34"/>
  <c r="I35" i="34"/>
  <c r="F35" i="34"/>
  <c r="L34" i="34"/>
  <c r="I34" i="34"/>
  <c r="G34" i="34"/>
  <c r="A33" i="34"/>
  <c r="F34" i="34"/>
  <c r="A34" i="34"/>
  <c r="L33" i="34"/>
  <c r="I33" i="34"/>
  <c r="F33" i="34"/>
  <c r="L32" i="34"/>
  <c r="A29" i="34"/>
  <c r="F32" i="34"/>
  <c r="A32" i="34"/>
  <c r="L31" i="34"/>
  <c r="A28" i="34"/>
  <c r="F31" i="34"/>
  <c r="A31" i="34"/>
  <c r="L30" i="34"/>
  <c r="F30" i="34"/>
  <c r="L29" i="34"/>
  <c r="F29" i="34"/>
  <c r="L28" i="34"/>
  <c r="F28" i="34"/>
  <c r="F27" i="34"/>
  <c r="L25" i="34"/>
  <c r="J25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I25" i="34"/>
  <c r="G25" i="34"/>
  <c r="A24" i="34"/>
  <c r="F25" i="34"/>
  <c r="E17" i="34"/>
  <c r="E25" i="34"/>
  <c r="L24" i="34"/>
  <c r="I24" i="34"/>
  <c r="F24" i="34"/>
  <c r="L23" i="34"/>
  <c r="J23" i="34"/>
  <c r="I23" i="34"/>
  <c r="A22" i="34"/>
  <c r="F23" i="34"/>
  <c r="E15" i="34"/>
  <c r="E23" i="34"/>
  <c r="L22" i="34"/>
  <c r="I22" i="34"/>
  <c r="F22" i="34"/>
  <c r="L21" i="34"/>
  <c r="J21" i="34"/>
  <c r="I21" i="34"/>
  <c r="A20" i="34"/>
  <c r="F21" i="34"/>
  <c r="E13" i="34"/>
  <c r="E21" i="34"/>
  <c r="L20" i="34"/>
  <c r="I20" i="34"/>
  <c r="F20" i="34"/>
  <c r="L19" i="34"/>
  <c r="J19" i="34"/>
  <c r="I19" i="34"/>
  <c r="A18" i="34"/>
  <c r="F19" i="34"/>
  <c r="E19" i="34"/>
  <c r="L18" i="34"/>
  <c r="I18" i="34"/>
  <c r="F18" i="34"/>
  <c r="L17" i="34"/>
  <c r="J17" i="34"/>
  <c r="I17" i="34"/>
  <c r="A16" i="34"/>
  <c r="F17" i="34"/>
  <c r="L16" i="34"/>
  <c r="I16" i="34"/>
  <c r="F16" i="34"/>
  <c r="L15" i="34"/>
  <c r="J15" i="34"/>
  <c r="I15" i="34"/>
  <c r="A14" i="34"/>
  <c r="F15" i="34"/>
  <c r="L14" i="34"/>
  <c r="I14" i="34"/>
  <c r="F14" i="34"/>
  <c r="L13" i="34"/>
  <c r="J13" i="34"/>
  <c r="I13" i="34"/>
  <c r="A12" i="34"/>
  <c r="F13" i="34"/>
  <c r="L12" i="34"/>
  <c r="I12" i="34"/>
  <c r="F12" i="34"/>
  <c r="L11" i="34"/>
  <c r="J11" i="34"/>
  <c r="I11" i="34"/>
  <c r="A10" i="34"/>
  <c r="F11" i="34"/>
  <c r="L10" i="34"/>
  <c r="I10" i="34"/>
  <c r="F10" i="34"/>
  <c r="L9" i="34"/>
  <c r="I9" i="34"/>
  <c r="G9" i="34"/>
  <c r="A8" i="34"/>
  <c r="F9" i="34"/>
  <c r="A9" i="34"/>
  <c r="L8" i="34"/>
  <c r="I8" i="34"/>
  <c r="F8" i="34"/>
  <c r="L7" i="34"/>
  <c r="A4" i="34"/>
  <c r="F7" i="34"/>
  <c r="A7" i="34"/>
  <c r="L6" i="34"/>
  <c r="A3" i="34"/>
  <c r="F6" i="34"/>
  <c r="A6" i="34"/>
  <c r="L5" i="34"/>
  <c r="F5" i="34"/>
  <c r="L4" i="34"/>
  <c r="F4" i="34"/>
  <c r="L3" i="34"/>
  <c r="F3" i="34"/>
  <c r="F2" i="34"/>
</calcChain>
</file>

<file path=xl/sharedStrings.xml><?xml version="1.0" encoding="utf-8"?>
<sst xmlns="http://schemas.openxmlformats.org/spreadsheetml/2006/main" count="565" uniqueCount="128">
  <si>
    <t>iBGP Peer</t>
  </si>
  <si>
    <t>vlan4094</t>
  </si>
  <si>
    <t xml:space="preserve">MLAG Po Ch No. </t>
  </si>
  <si>
    <t>Po1000</t>
  </si>
  <si>
    <t>mgmt VRF</t>
  </si>
  <si>
    <t>MGMNT</t>
  </si>
  <si>
    <t>mgmt RD</t>
  </si>
  <si>
    <t>64900:00001</t>
  </si>
  <si>
    <t>STP mode</t>
  </si>
  <si>
    <t>MSTP</t>
  </si>
  <si>
    <t>lowLeafType</t>
  </si>
  <si>
    <t>highLeafType</t>
  </si>
  <si>
    <t>system mac</t>
  </si>
  <si>
    <t>name</t>
  </si>
  <si>
    <t>mgmt IP</t>
  </si>
  <si>
    <t>location</t>
  </si>
  <si>
    <t>ring</t>
  </si>
  <si>
    <t>LoopBack1</t>
  </si>
  <si>
    <t>ASN</t>
  </si>
  <si>
    <t>VRF</t>
  </si>
  <si>
    <t>VRF ASN</t>
  </si>
  <si>
    <t>configlet</t>
  </si>
  <si>
    <t>vlan</t>
  </si>
  <si>
    <t>Po</t>
  </si>
  <si>
    <t>int</t>
  </si>
  <si>
    <t>int desc</t>
  </si>
  <si>
    <t>IP Address</t>
  </si>
  <si>
    <t>Mask</t>
  </si>
  <si>
    <t>BGP Peer IP</t>
  </si>
  <si>
    <t>BGP Peer ASN</t>
  </si>
  <si>
    <t>Site Name</t>
  </si>
  <si>
    <t>route-map IN</t>
  </si>
  <si>
    <t>route-map OUT</t>
  </si>
  <si>
    <t>type</t>
  </si>
  <si>
    <t>NW</t>
  </si>
  <si>
    <t>/31</t>
  </si>
  <si>
    <t>Eth7</t>
  </si>
  <si>
    <t>Eth1</t>
  </si>
  <si>
    <t>Eth5</t>
  </si>
  <si>
    <t>Eth8</t>
  </si>
  <si>
    <t>Eth2</t>
  </si>
  <si>
    <t>Eth3</t>
  </si>
  <si>
    <t>Eth4</t>
  </si>
  <si>
    <t>Eth6</t>
  </si>
  <si>
    <t>DEVICE</t>
  </si>
  <si>
    <t>TRUNK</t>
  </si>
  <si>
    <t>ROUTED</t>
  </si>
  <si>
    <t>MLAG peer</t>
  </si>
  <si>
    <t>MLAG Domain</t>
  </si>
  <si>
    <t>4094</t>
  </si>
  <si>
    <t>mgmt_swi</t>
  </si>
  <si>
    <t>mgmt_port</t>
  </si>
  <si>
    <r>
      <t>O</t>
    </r>
    <r>
      <rPr>
        <sz val="12"/>
        <color theme="1"/>
        <rFont val="Calibri"/>
        <family val="2"/>
        <scheme val="minor"/>
      </rPr>
      <t>OB</t>
    </r>
    <r>
      <rPr>
        <sz val="12"/>
        <color theme="1"/>
        <rFont val="Calibri"/>
        <family val="2"/>
        <scheme val="minor"/>
      </rPr>
      <t>-SLEAF,O</t>
    </r>
    <r>
      <rPr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B-</t>
    </r>
    <r>
      <rPr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LEAF,P</t>
    </r>
    <r>
      <rPr>
        <sz val="12"/>
        <color theme="1"/>
        <rFont val="Calibri"/>
        <family val="2"/>
        <scheme val="minor"/>
      </rPr>
      <t>OP</t>
    </r>
    <r>
      <rPr>
        <sz val="12"/>
        <color theme="1"/>
        <rFont val="Calibri"/>
        <family val="2"/>
        <scheme val="minor"/>
      </rPr>
      <t>-WLEAF</t>
    </r>
  </si>
  <si>
    <r>
      <t>PRD-GLEAF,PR</t>
    </r>
    <r>
      <rPr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-SLEAF</t>
    </r>
  </si>
  <si>
    <t>65080.2004</t>
  </si>
  <si>
    <t>65080.2001</t>
  </si>
  <si>
    <t>65080.2002</t>
  </si>
  <si>
    <t>65080.2003</t>
  </si>
  <si>
    <t>65080.2000</t>
  </si>
  <si>
    <t>192.168.236.7</t>
  </si>
  <si>
    <t>192.168.236.1</t>
  </si>
  <si>
    <t>192.168.236.2</t>
  </si>
  <si>
    <t>192.168.236.3</t>
  </si>
  <si>
    <t>192.168.236.4</t>
  </si>
  <si>
    <t>192.168.236.8</t>
  </si>
  <si>
    <t>192.168.236.9</t>
  </si>
  <si>
    <t>192.168.236.10</t>
  </si>
  <si>
    <t>192.168.236.11</t>
  </si>
  <si>
    <t>192.168.236.12</t>
  </si>
  <si>
    <t>DC</t>
  </si>
  <si>
    <t>DC1_PRD</t>
  </si>
  <si>
    <t>192.168.2.0</t>
  </si>
  <si>
    <t>192.168.0.16</t>
  </si>
  <si>
    <t>192.168.3.0</t>
  </si>
  <si>
    <t>192.168.0.32</t>
  </si>
  <si>
    <t>192.168.4.0</t>
  </si>
  <si>
    <t>192.168.0.48</t>
  </si>
  <si>
    <t>EP</t>
  </si>
  <si>
    <t>vMACid</t>
  </si>
  <si>
    <t>192.168.30.109/24</t>
  </si>
  <si>
    <t>192.168.30.110/24</t>
  </si>
  <si>
    <t>192.168.30.111/24</t>
  </si>
  <si>
    <t>192.168.30.112/24</t>
  </si>
  <si>
    <t>192.168.30.113/24</t>
  </si>
  <si>
    <t>192.168.30.114/24</t>
  </si>
  <si>
    <t>192.168.30.105/24</t>
  </si>
  <si>
    <t>192.168.30.106/24</t>
  </si>
  <si>
    <t>192.168.30.107/24</t>
  </si>
  <si>
    <t>192.168.30.108/24</t>
  </si>
  <si>
    <t>ASNrange_OOB</t>
  </si>
  <si>
    <t>ASNrange_PRD</t>
  </si>
  <si>
    <t>PeerNet_OOB</t>
  </si>
  <si>
    <t>PeerNet_PRD</t>
  </si>
  <si>
    <t>65080.2001,65080.2099</t>
  </si>
  <si>
    <t>65080.1001,65080.1099</t>
  </si>
  <si>
    <t>192.168.5.0/24,192.168.6.0/24,192.168.7.0/24,192.168.8.0/24,192.168.9.0/24,192.168.10.0/24</t>
  </si>
  <si>
    <t>192.168.0.0/24,192.168.1.0/24,192.168.2.0/24,192.168.3.0/24,192.168.4.0/24</t>
  </si>
  <si>
    <t>iBGP_PW</t>
  </si>
  <si>
    <t>eBGP_PW</t>
  </si>
  <si>
    <t>Env</t>
  </si>
  <si>
    <t>PRD</t>
  </si>
  <si>
    <t>ACCESS</t>
  </si>
  <si>
    <t>reserved-server</t>
  </si>
  <si>
    <t>DEMO-DC1</t>
  </si>
  <si>
    <t>DEMO-PRD-SLEAF-001</t>
  </si>
  <si>
    <t>DEMO-PRD-SLEAF-002</t>
  </si>
  <si>
    <t>DEMO-PRD-SLEAF-003</t>
  </si>
  <si>
    <t>DEMO-PRD-SLEAF-004</t>
  </si>
  <si>
    <t>DEMO-PRD-SLEAF-005</t>
  </si>
  <si>
    <t>DEMO-PRD-SLEAF-006</t>
  </si>
  <si>
    <t>DEMO-PRD-SPINE-001</t>
  </si>
  <si>
    <t>DEMO-PRD-SPINE-002</t>
  </si>
  <si>
    <t>DEMO-PRD-SPINE-003</t>
  </si>
  <si>
    <t>DEMO-PRD-SPINE-004</t>
  </si>
  <si>
    <t>DEMO-OOB-VSWITCH-001</t>
  </si>
  <si>
    <t>Eth30</t>
  </si>
  <si>
    <t>demo3bgp4094</t>
  </si>
  <si>
    <t>demo1bgp4094</t>
  </si>
  <si>
    <t>00:50:56:7a:45:00</t>
  </si>
  <si>
    <t>00:50:56:cf:91:93</t>
  </si>
  <si>
    <t>00:50:56:43:d9:4b</t>
  </si>
  <si>
    <t>00:50:56:21:25:0b</t>
  </si>
  <si>
    <t>00:50:56:73:b3:d6</t>
  </si>
  <si>
    <t>00:50:56:c2:b5:85</t>
  </si>
  <si>
    <t>00:50:56:62:b9:f5</t>
  </si>
  <si>
    <t>00:50:56:d3:ad:0a</t>
  </si>
  <si>
    <t>00:50:56:2a:85:5f</t>
  </si>
  <si>
    <t>00:50:56:14:28:bf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</si>
</sst>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9">
    <xf numFmtId="0" fontId="0" fillId="0" borderId="0"/>
    <xf numFmtId="0" fontId="3" fillId="2" borderId="1" applyNumberFormat="0" applyAlignment="0" applyProtection="0"/>
    <xf numFmtId="0" fontId="4" fillId="0" borderId="0"/>
    <xf numFmtId="0" fontId="5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1" fillId="0" borderId="0" xfId="0" applyFont="1"/>
    <xf numFmtId="0" fontId="1" fillId="0" borderId="0" xfId="0" applyFont="1" applyAlignment="1">
      <alignment horizontal="left"/>
    </xf>
    <xf numFmtId="3" fontId="0" fillId="0" borderId="0" xfId="0" quotePrefix="1" applyNumberFormat="1" applyFill="1"/>
    <xf numFmtId="0" fontId="3" fillId="2" borderId="1" xfId="1"/>
    <xf numFmtId="49" fontId="1" fillId="0" borderId="0" xfId="0" applyNumberFormat="1" applyFont="1"/>
    <xf numFmtId="49" fontId="0" fillId="0" borderId="0" xfId="0" quotePrefix="1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6" fillId="0" borderId="0" xfId="4"/>
    <xf numFmtId="0" fontId="0" fillId="0" borderId="0" xfId="4" applyFont="1" applyAlignment="1">
      <alignment horizontal="lef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0" fillId="0" borderId="0" xfId="0" quotePrefix="1" applyNumberFormat="1" applyFill="1" applyAlignment="1">
      <alignment horizontal="left"/>
    </xf>
    <xf numFmtId="0" fontId="0" fillId="3" borderId="0" xfId="0" applyFill="1"/>
    <xf numFmtId="0" fontId="0" fillId="3" borderId="0" xfId="0" quotePrefix="1" applyFill="1"/>
    <xf numFmtId="49" fontId="0" fillId="3" borderId="0" xfId="0" quotePrefix="1" applyNumberFormat="1" applyFill="1"/>
    <xf numFmtId="49" fontId="0" fillId="3" borderId="0" xfId="0" applyNumberFormat="1" applyFill="1"/>
    <xf numFmtId="0" fontId="0" fillId="4" borderId="0" xfId="0" applyFill="1"/>
    <xf numFmtId="49" fontId="0" fillId="4" borderId="0" xfId="0" quotePrefix="1" applyNumberFormat="1" applyFill="1"/>
    <xf numFmtId="0" fontId="0" fillId="4" borderId="0" xfId="0" quotePrefix="1" applyFill="1"/>
    <xf numFmtId="49" fontId="0" fillId="4" borderId="0" xfId="0" applyNumberFormat="1" applyFill="1"/>
    <xf numFmtId="49" fontId="3" fillId="2" borderId="1" xfId="1" quotePrefix="1" applyNumberFormat="1" applyAlignment="1">
      <alignment horizontal="left"/>
    </xf>
    <xf numFmtId="0" fontId="0" fillId="0" borderId="0" xfId="4" applyFont="1"/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2" fillId="5" borderId="0" xfId="0" applyFont="1" applyFill="1"/>
  </cellXfs>
  <cellStyles count="18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Input" xfId="1" builtinId="20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0" sqref="E10"/>
    </sheetView>
  </sheetViews>
  <sheetFormatPr baseColWidth="10" defaultColWidth="11" defaultRowHeight="15" x14ac:dyDescent="0"/>
  <cols>
    <col min="1" max="1" width="20.83203125" style="14" customWidth="1"/>
    <col min="2" max="2" width="31.6640625" style="14" bestFit="1" customWidth="1"/>
    <col min="3" max="16384" width="11" style="14"/>
  </cols>
  <sheetData>
    <row r="1" spans="1:2">
      <c r="A1" s="14" t="s">
        <v>0</v>
      </c>
      <c r="B1" s="14" t="s">
        <v>1</v>
      </c>
    </row>
    <row r="2" spans="1:2">
      <c r="A2" s="30" t="s">
        <v>97</v>
      </c>
      <c r="B2" s="30" t="s">
        <v>117</v>
      </c>
    </row>
    <row r="3" spans="1:2">
      <c r="A3" s="30" t="s">
        <v>98</v>
      </c>
      <c r="B3" s="30" t="s">
        <v>116</v>
      </c>
    </row>
    <row r="4" spans="1:2">
      <c r="A4" s="14" t="s">
        <v>2</v>
      </c>
      <c r="B4" s="14" t="s">
        <v>3</v>
      </c>
    </row>
    <row r="5" spans="1:2">
      <c r="A5" s="14" t="s">
        <v>48</v>
      </c>
      <c r="B5" s="14">
        <v>1000</v>
      </c>
    </row>
    <row r="6" spans="1:2">
      <c r="A6" s="14" t="s">
        <v>47</v>
      </c>
      <c r="B6" s="14" t="s">
        <v>1</v>
      </c>
    </row>
    <row r="7" spans="1:2">
      <c r="A7" s="14" t="s">
        <v>4</v>
      </c>
      <c r="B7" s="14" t="s">
        <v>5</v>
      </c>
    </row>
    <row r="8" spans="1:2">
      <c r="A8" s="14" t="s">
        <v>6</v>
      </c>
      <c r="B8" s="14" t="s">
        <v>7</v>
      </c>
    </row>
    <row r="9" spans="1:2">
      <c r="A9" s="14" t="s">
        <v>8</v>
      </c>
      <c r="B9" s="14" t="s">
        <v>9</v>
      </c>
    </row>
    <row r="10" spans="1:2">
      <c r="A10" s="14" t="s">
        <v>10</v>
      </c>
      <c r="B10" s="15" t="s">
        <v>53</v>
      </c>
    </row>
    <row r="11" spans="1:2">
      <c r="A11" s="14" t="s">
        <v>11</v>
      </c>
      <c r="B11" s="15" t="s">
        <v>52</v>
      </c>
    </row>
    <row r="12" spans="1:2">
      <c r="A12" s="30" t="s">
        <v>78</v>
      </c>
      <c r="B12" s="14">
        <v>1</v>
      </c>
    </row>
    <row r="13" spans="1:2">
      <c r="A13" s="30" t="s">
        <v>89</v>
      </c>
      <c r="B13" s="30" t="s">
        <v>94</v>
      </c>
    </row>
    <row r="14" spans="1:2">
      <c r="A14" s="30" t="s">
        <v>90</v>
      </c>
      <c r="B14" s="30" t="s">
        <v>93</v>
      </c>
    </row>
    <row r="15" spans="1:2">
      <c r="A15" s="30" t="s">
        <v>91</v>
      </c>
      <c r="B15" s="30" t="s">
        <v>95</v>
      </c>
    </row>
    <row r="16" spans="1:2">
      <c r="A16" s="30" t="s">
        <v>92</v>
      </c>
      <c r="B16" s="30" t="s">
        <v>96</v>
      </c>
    </row>
  </sheetData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zoomScale="110" zoomScaleNormal="110" zoomScalePageLayoutView="110" workbookViewId="0">
      <selection activeCell="A12" sqref="A12"/>
    </sheetView>
  </sheetViews>
  <sheetFormatPr baseColWidth="10" defaultColWidth="11" defaultRowHeight="15" x14ac:dyDescent="0"/>
  <cols>
    <col min="1" max="1" width="16.1640625" style="12" bestFit="1" customWidth="1"/>
    <col min="2" max="2" width="21.5" style="12" customWidth="1"/>
    <col min="3" max="3" width="6.83203125" style="12" bestFit="1" customWidth="1"/>
    <col min="4" max="4" width="17.83203125" style="12" customWidth="1"/>
    <col min="5" max="5" width="22.6640625" style="12" bestFit="1" customWidth="1"/>
    <col min="6" max="6" width="13.1640625" style="12" customWidth="1"/>
    <col min="7" max="7" width="13.1640625" style="12" bestFit="1" customWidth="1"/>
    <col min="8" max="8" width="8.1640625" style="16" customWidth="1"/>
    <col min="9" max="9" width="16.6640625" style="12" bestFit="1" customWidth="1"/>
    <col min="10" max="10" width="13" style="12" customWidth="1"/>
    <col min="11" max="11" width="17.1640625" style="12" customWidth="1"/>
    <col min="12" max="12" width="49" style="17" bestFit="1" customWidth="1"/>
  </cols>
  <sheetData>
    <row r="1" spans="1:12">
      <c r="A1" s="12" t="s">
        <v>12</v>
      </c>
      <c r="B1" s="12" t="s">
        <v>13</v>
      </c>
      <c r="C1" s="12" t="s">
        <v>99</v>
      </c>
      <c r="D1" s="12" t="s">
        <v>14</v>
      </c>
      <c r="E1" s="12" t="s">
        <v>50</v>
      </c>
      <c r="F1" s="12" t="s">
        <v>51</v>
      </c>
      <c r="G1" s="12" t="s">
        <v>15</v>
      </c>
      <c r="H1" s="16" t="s">
        <v>16</v>
      </c>
      <c r="I1" s="12" t="s">
        <v>17</v>
      </c>
      <c r="J1" s="12" t="s">
        <v>18</v>
      </c>
      <c r="K1" s="12" t="s">
        <v>19</v>
      </c>
      <c r="L1" s="17" t="s">
        <v>20</v>
      </c>
    </row>
    <row r="2" spans="1:12">
      <c r="A2" s="12" t="s">
        <v>122</v>
      </c>
      <c r="B2" s="12" t="s">
        <v>104</v>
      </c>
      <c r="C2" s="12" t="s">
        <v>100</v>
      </c>
      <c r="D2" s="12" t="s">
        <v>79</v>
      </c>
      <c r="E2" s="12" t="s">
        <v>114</v>
      </c>
      <c r="F2" s="12" t="s">
        <v>115</v>
      </c>
      <c r="G2" s="12" t="s">
        <v>103</v>
      </c>
      <c r="H2" s="16" t="s">
        <v>69</v>
      </c>
      <c r="I2" s="12" t="s">
        <v>59</v>
      </c>
      <c r="J2" s="12" t="s">
        <v>55</v>
      </c>
    </row>
    <row r="3" spans="1:12">
      <c r="A3" s="12" t="s">
        <v>123</v>
      </c>
      <c r="B3" s="12" t="s">
        <v>105</v>
      </c>
      <c r="C3" s="12" t="s">
        <v>100</v>
      </c>
      <c r="D3" s="12" t="s">
        <v>80</v>
      </c>
      <c r="E3" s="12" t="s">
        <v>114</v>
      </c>
      <c r="F3" s="12" t="s">
        <v>115</v>
      </c>
      <c r="G3" s="12" t="s">
        <v>103</v>
      </c>
      <c r="H3" s="16" t="s">
        <v>69</v>
      </c>
      <c r="I3" s="12" t="s">
        <v>64</v>
      </c>
      <c r="J3" s="12" t="s">
        <v>55</v>
      </c>
    </row>
    <row r="4" spans="1:12">
      <c r="A4" s="12" t="s">
        <v>124</v>
      </c>
      <c r="B4" s="12" t="s">
        <v>106</v>
      </c>
      <c r="C4" s="12" t="s">
        <v>100</v>
      </c>
      <c r="D4" s="12" t="s">
        <v>81</v>
      </c>
      <c r="E4" s="12" t="s">
        <v>114</v>
      </c>
      <c r="F4" s="12" t="s">
        <v>115</v>
      </c>
      <c r="G4" s="12" t="s">
        <v>103</v>
      </c>
      <c r="H4" s="16" t="s">
        <v>69</v>
      </c>
      <c r="I4" s="18" t="s">
        <v>65</v>
      </c>
      <c r="J4" s="12" t="s">
        <v>56</v>
      </c>
    </row>
    <row r="5" spans="1:12">
      <c r="A5" s="12" t="s">
        <v>125</v>
      </c>
      <c r="B5" s="12" t="s">
        <v>107</v>
      </c>
      <c r="C5" s="12" t="s">
        <v>100</v>
      </c>
      <c r="D5" s="12" t="s">
        <v>82</v>
      </c>
      <c r="E5" s="12" t="s">
        <v>114</v>
      </c>
      <c r="F5" s="12" t="s">
        <v>115</v>
      </c>
      <c r="G5" s="12" t="s">
        <v>103</v>
      </c>
      <c r="H5" s="16" t="s">
        <v>69</v>
      </c>
      <c r="I5" s="18" t="s">
        <v>66</v>
      </c>
      <c r="J5" s="12" t="s">
        <v>56</v>
      </c>
    </row>
    <row r="6" spans="1:12">
      <c r="A6" s="12" t="s">
        <v>126</v>
      </c>
      <c r="B6" s="12" t="s">
        <v>108</v>
      </c>
      <c r="C6" s="12" t="s">
        <v>100</v>
      </c>
      <c r="D6" s="12" t="s">
        <v>83</v>
      </c>
      <c r="E6" s="12" t="s">
        <v>114</v>
      </c>
      <c r="F6" s="12" t="s">
        <v>115</v>
      </c>
      <c r="G6" s="12" t="s">
        <v>103</v>
      </c>
      <c r="H6" s="16" t="s">
        <v>69</v>
      </c>
      <c r="I6" s="12" t="s">
        <v>67</v>
      </c>
      <c r="J6" s="12" t="s">
        <v>57</v>
      </c>
    </row>
    <row r="7" spans="1:12">
      <c r="A7" s="12" t="s">
        <v>127</v>
      </c>
      <c r="B7" s="12" t="s">
        <v>109</v>
      </c>
      <c r="C7" s="12" t="s">
        <v>100</v>
      </c>
      <c r="D7" s="12" t="s">
        <v>84</v>
      </c>
      <c r="E7" s="12" t="s">
        <v>114</v>
      </c>
      <c r="F7" s="12" t="s">
        <v>115</v>
      </c>
      <c r="G7" s="12" t="s">
        <v>103</v>
      </c>
      <c r="H7" s="16" t="s">
        <v>69</v>
      </c>
      <c r="I7" s="12" t="s">
        <v>68</v>
      </c>
      <c r="J7" s="12" t="s">
        <v>57</v>
      </c>
    </row>
    <row r="8" spans="1:12">
      <c r="A8" s="12" t="s">
        <v>120</v>
      </c>
      <c r="B8" s="12" t="s">
        <v>110</v>
      </c>
      <c r="C8" s="12" t="s">
        <v>100</v>
      </c>
      <c r="D8" s="12" t="s">
        <v>85</v>
      </c>
      <c r="E8" s="12" t="s">
        <v>114</v>
      </c>
      <c r="F8" s="12" t="s">
        <v>115</v>
      </c>
      <c r="G8" s="12" t="s">
        <v>103</v>
      </c>
      <c r="H8" s="16" t="s">
        <v>69</v>
      </c>
      <c r="I8" s="18" t="s">
        <v>60</v>
      </c>
      <c r="J8" s="12" t="s">
        <v>58</v>
      </c>
    </row>
    <row r="9" spans="1:12">
      <c r="A9" s="12" t="s">
        <v>121</v>
      </c>
      <c r="B9" s="12" t="s">
        <v>111</v>
      </c>
      <c r="C9" s="12" t="s">
        <v>100</v>
      </c>
      <c r="D9" s="12" t="s">
        <v>86</v>
      </c>
      <c r="E9" s="12" t="s">
        <v>114</v>
      </c>
      <c r="F9" s="12" t="s">
        <v>115</v>
      </c>
      <c r="G9" s="12" t="s">
        <v>103</v>
      </c>
      <c r="H9" s="16" t="s">
        <v>69</v>
      </c>
      <c r="I9" s="18" t="s">
        <v>61</v>
      </c>
      <c r="J9" s="12" t="s">
        <v>58</v>
      </c>
    </row>
    <row r="10" spans="1:12">
      <c r="A10" s="12" t="s">
        <v>118</v>
      </c>
      <c r="B10" s="12" t="s">
        <v>112</v>
      </c>
      <c r="C10" s="12" t="s">
        <v>100</v>
      </c>
      <c r="D10" s="12" t="s">
        <v>87</v>
      </c>
      <c r="E10" s="12" t="s">
        <v>114</v>
      </c>
      <c r="F10" s="12" t="s">
        <v>115</v>
      </c>
      <c r="G10" s="12" t="s">
        <v>103</v>
      </c>
      <c r="H10" s="16" t="s">
        <v>69</v>
      </c>
      <c r="I10" s="18" t="s">
        <v>62</v>
      </c>
      <c r="J10" s="12" t="s">
        <v>58</v>
      </c>
    </row>
    <row r="11" spans="1:12">
      <c r="A11" s="12" t="s">
        <v>119</v>
      </c>
      <c r="B11" s="12" t="s">
        <v>113</v>
      </c>
      <c r="C11" s="12" t="s">
        <v>100</v>
      </c>
      <c r="D11" s="12" t="s">
        <v>88</v>
      </c>
      <c r="E11" s="12" t="s">
        <v>114</v>
      </c>
      <c r="F11" s="12" t="s">
        <v>115</v>
      </c>
      <c r="G11" s="12" t="s">
        <v>103</v>
      </c>
      <c r="H11" s="16" t="s">
        <v>69</v>
      </c>
      <c r="I11" s="18" t="s">
        <v>63</v>
      </c>
      <c r="J11" s="12" t="s">
        <v>58</v>
      </c>
    </row>
    <row r="21" spans="9:10">
      <c r="J21" s="13"/>
    </row>
    <row r="22" spans="9:10">
      <c r="I22" s="11"/>
      <c r="J22" s="13"/>
    </row>
    <row r="23" spans="9:10">
      <c r="I23" s="11"/>
      <c r="J23" s="13"/>
    </row>
    <row r="24" spans="9:10">
      <c r="I24" s="11"/>
      <c r="J24" s="13"/>
    </row>
    <row r="25" spans="9:10">
      <c r="I25" s="11"/>
      <c r="J25" s="13"/>
    </row>
    <row r="26" spans="9:10">
      <c r="I26" s="11"/>
      <c r="J26" s="13"/>
    </row>
    <row r="27" spans="9:10">
      <c r="I27" s="11"/>
      <c r="J27" s="13"/>
    </row>
    <row r="28" spans="9:10">
      <c r="I28" s="11"/>
      <c r="J28" s="13"/>
    </row>
    <row r="29" spans="9:10">
      <c r="I29" s="11"/>
      <c r="J29" s="13"/>
    </row>
    <row r="30" spans="9:10">
      <c r="I30" s="11"/>
      <c r="J30" s="13"/>
    </row>
    <row r="31" spans="9:10">
      <c r="I31" s="11"/>
      <c r="J31" s="13"/>
    </row>
    <row r="32" spans="9:10">
      <c r="I32" s="11"/>
      <c r="J32" s="13"/>
    </row>
    <row r="33" spans="9:10">
      <c r="I33" s="11"/>
      <c r="J33" s="13"/>
    </row>
    <row r="34" spans="9:10">
      <c r="I34" s="11"/>
      <c r="J34" s="13"/>
    </row>
    <row r="35" spans="9:10">
      <c r="I35" s="11"/>
      <c r="J35" s="13"/>
    </row>
    <row r="36" spans="9:10">
      <c r="I36" s="11"/>
      <c r="J36" s="13"/>
    </row>
    <row r="37" spans="9:10">
      <c r="J37" s="13"/>
    </row>
    <row r="38" spans="9:10">
      <c r="I38" s="11"/>
      <c r="J38" s="13"/>
    </row>
    <row r="39" spans="9:10">
      <c r="I39" s="11"/>
      <c r="J39" s="13"/>
    </row>
    <row r="40" spans="9:10">
      <c r="I40" s="11"/>
      <c r="J40" s="13"/>
    </row>
    <row r="41" spans="9:10">
      <c r="I41" s="11"/>
      <c r="J41" s="13"/>
    </row>
    <row r="42" spans="9:10">
      <c r="I42" s="11"/>
      <c r="J42" s="13"/>
    </row>
    <row r="43" spans="9:10">
      <c r="I43" s="11"/>
      <c r="J43" s="13"/>
    </row>
    <row r="44" spans="9:10">
      <c r="I44" s="11"/>
      <c r="J44" s="13"/>
    </row>
    <row r="45" spans="9:10">
      <c r="I45" s="11"/>
      <c r="J45" s="13"/>
    </row>
    <row r="46" spans="9:10">
      <c r="I46" s="11"/>
      <c r="J46" s="13"/>
    </row>
    <row r="47" spans="9:10">
      <c r="I47" s="11"/>
      <c r="J47" s="13"/>
    </row>
    <row r="48" spans="9:10">
      <c r="I48" s="11"/>
      <c r="J48" s="13"/>
    </row>
    <row r="49" spans="9:10">
      <c r="I49" s="11"/>
      <c r="J49" s="13"/>
    </row>
    <row r="50" spans="9:10">
      <c r="I50" s="11"/>
      <c r="J50" s="13"/>
    </row>
    <row r="51" spans="9:10">
      <c r="I51" s="11"/>
      <c r="J51" s="13"/>
    </row>
    <row r="52" spans="9:10">
      <c r="I52" s="11"/>
      <c r="J52" s="13"/>
    </row>
    <row r="53" spans="9:10">
      <c r="J53" s="13"/>
    </row>
    <row r="54" spans="9:10">
      <c r="I54" s="11"/>
      <c r="J54" s="13"/>
    </row>
    <row r="55" spans="9:10">
      <c r="I55" s="11"/>
      <c r="J55" s="13"/>
    </row>
    <row r="56" spans="9:10">
      <c r="I56" s="11"/>
      <c r="J56" s="13"/>
    </row>
    <row r="57" spans="9:10">
      <c r="I57" s="11"/>
      <c r="J57" s="13"/>
    </row>
    <row r="58" spans="9:10">
      <c r="I58" s="11"/>
      <c r="J58" s="13"/>
    </row>
    <row r="59" spans="9:10">
      <c r="I59" s="11"/>
      <c r="J59" s="13"/>
    </row>
    <row r="60" spans="9:10">
      <c r="I60" s="11"/>
      <c r="J60" s="13"/>
    </row>
    <row r="61" spans="9:10">
      <c r="I61" s="11"/>
      <c r="J61" s="13"/>
    </row>
    <row r="62" spans="9:10">
      <c r="I62" s="11"/>
      <c r="J62" s="13"/>
    </row>
    <row r="63" spans="9:10">
      <c r="I63" s="11"/>
      <c r="J63" s="13"/>
    </row>
    <row r="64" spans="9:10">
      <c r="I64" s="11"/>
      <c r="J64" s="13"/>
    </row>
    <row r="65" spans="9:10">
      <c r="I65" s="11"/>
      <c r="J65" s="13"/>
    </row>
    <row r="66" spans="9:10">
      <c r="I66" s="11"/>
      <c r="J66" s="13"/>
    </row>
    <row r="67" spans="9:10">
      <c r="I67" s="11"/>
      <c r="J67" s="13"/>
    </row>
    <row r="68" spans="9:10">
      <c r="I68" s="18"/>
      <c r="J68" s="13"/>
    </row>
    <row r="69" spans="9:10">
      <c r="J69" s="13"/>
    </row>
    <row r="70" spans="9:10">
      <c r="I70" s="11"/>
      <c r="J70" s="13"/>
    </row>
    <row r="71" spans="9:10">
      <c r="I71" s="11"/>
      <c r="J71" s="13"/>
    </row>
    <row r="72" spans="9:10">
      <c r="I72" s="11"/>
      <c r="J72" s="13"/>
    </row>
    <row r="73" spans="9:10">
      <c r="I73" s="11"/>
      <c r="J73" s="13"/>
    </row>
    <row r="74" spans="9:10">
      <c r="I74" s="11"/>
      <c r="J74" s="13"/>
    </row>
    <row r="75" spans="9:10">
      <c r="I75" s="11"/>
      <c r="J75" s="13"/>
    </row>
    <row r="76" spans="9:10">
      <c r="I76" s="11"/>
      <c r="J76" s="13"/>
    </row>
    <row r="77" spans="9:10">
      <c r="I77" s="11"/>
      <c r="J77" s="13"/>
    </row>
    <row r="78" spans="9:10">
      <c r="I78" s="11"/>
      <c r="J78" s="13"/>
    </row>
    <row r="79" spans="9:10">
      <c r="I79" s="11"/>
      <c r="J79" s="13"/>
    </row>
    <row r="80" spans="9:10">
      <c r="I80" s="11"/>
      <c r="J80" s="13"/>
    </row>
    <row r="81" spans="9:10">
      <c r="I81" s="11"/>
      <c r="J81" s="13"/>
    </row>
    <row r="82" spans="9:10">
      <c r="I82" s="11"/>
      <c r="J82" s="13"/>
    </row>
    <row r="83" spans="9:10">
      <c r="I83" s="11"/>
      <c r="J83" s="13"/>
    </row>
    <row r="84" spans="9:10">
      <c r="I84" s="18"/>
      <c r="J84" s="13"/>
    </row>
    <row r="85" spans="9:10">
      <c r="J85" s="13"/>
    </row>
    <row r="86" spans="9:10">
      <c r="I86" s="11"/>
      <c r="J86" s="13"/>
    </row>
    <row r="87" spans="9:10">
      <c r="I87" s="11"/>
      <c r="J87" s="13"/>
    </row>
    <row r="88" spans="9:10">
      <c r="I88" s="11"/>
      <c r="J88" s="13"/>
    </row>
    <row r="89" spans="9:10">
      <c r="I89" s="11"/>
      <c r="J89" s="13"/>
    </row>
    <row r="90" spans="9:10">
      <c r="I90" s="11"/>
      <c r="J90" s="13"/>
    </row>
    <row r="91" spans="9:10">
      <c r="I91" s="11"/>
      <c r="J91" s="13"/>
    </row>
    <row r="92" spans="9:10">
      <c r="I92" s="11"/>
      <c r="J92" s="13"/>
    </row>
    <row r="93" spans="9:10">
      <c r="I93" s="11"/>
      <c r="J93" s="13"/>
    </row>
    <row r="94" spans="9:10">
      <c r="I94" s="11"/>
      <c r="J94" s="13"/>
    </row>
    <row r="95" spans="9:10">
      <c r="I95" s="11"/>
      <c r="J95" s="13"/>
    </row>
    <row r="96" spans="9:10">
      <c r="I96" s="11"/>
      <c r="J96" s="13"/>
    </row>
    <row r="97" spans="9:10">
      <c r="I97" s="11"/>
      <c r="J97" s="13"/>
    </row>
    <row r="98" spans="9:10">
      <c r="I98" s="11"/>
      <c r="J98" s="13"/>
    </row>
    <row r="99" spans="9:10">
      <c r="I99" s="11"/>
      <c r="J99" s="13"/>
    </row>
    <row r="100" spans="9:10">
      <c r="I100" s="18"/>
      <c r="J100" s="13"/>
    </row>
    <row r="101" spans="9:10">
      <c r="J101" s="13"/>
    </row>
    <row r="102" spans="9:10">
      <c r="I102" s="11"/>
      <c r="J102" s="13"/>
    </row>
    <row r="103" spans="9:10">
      <c r="I103" s="11"/>
      <c r="J103" s="13"/>
    </row>
    <row r="104" spans="9:10">
      <c r="I104" s="11"/>
      <c r="J104" s="13"/>
    </row>
    <row r="105" spans="9:10">
      <c r="I105" s="11"/>
      <c r="J105" s="13"/>
    </row>
    <row r="106" spans="9:10">
      <c r="I106" s="11"/>
      <c r="J106" s="13"/>
    </row>
    <row r="107" spans="9:10">
      <c r="I107" s="11"/>
      <c r="J107" s="13"/>
    </row>
    <row r="108" spans="9:10">
      <c r="I108" s="11"/>
      <c r="J108" s="13"/>
    </row>
    <row r="109" spans="9:10">
      <c r="I109" s="11"/>
      <c r="J109" s="13"/>
    </row>
    <row r="110" spans="9:10">
      <c r="I110" s="11"/>
      <c r="J110" s="13"/>
    </row>
    <row r="111" spans="9:10">
      <c r="I111" s="11"/>
      <c r="J111" s="13"/>
    </row>
    <row r="112" spans="9:10">
      <c r="I112" s="11"/>
      <c r="J112" s="13"/>
    </row>
    <row r="113" spans="9:10">
      <c r="I113" s="11"/>
      <c r="J113" s="13"/>
    </row>
    <row r="114" spans="9:10">
      <c r="I114" s="11"/>
      <c r="J114" s="13"/>
    </row>
    <row r="115" spans="9:10">
      <c r="I115" s="11"/>
      <c r="J115" s="13"/>
    </row>
    <row r="116" spans="9:10">
      <c r="I116" s="18"/>
      <c r="J116" s="13"/>
    </row>
  </sheetData>
  <autoFilter ref="A1:J115"/>
  <dataValidations count="1">
    <dataValidation type="list" allowBlank="1" showInputMessage="1" showErrorMessage="1" sqref="C2:C11">
      <formula1>"PRD,OOB,POP"</formula1>
    </dataValidation>
  </dataValidation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zoomScale="125" zoomScaleNormal="170" zoomScalePageLayoutView="170" workbookViewId="0">
      <pane ySplit="1" topLeftCell="A2" activePane="bottomLeft" state="frozen"/>
      <selection pane="bottomLeft" activeCell="A77" sqref="A77:XFD79"/>
    </sheetView>
  </sheetViews>
  <sheetFormatPr baseColWidth="10" defaultColWidth="0" defaultRowHeight="15" x14ac:dyDescent="0"/>
  <cols>
    <col min="1" max="1" width="19.6640625" customWidth="1"/>
    <col min="2" max="2" width="10.6640625" customWidth="1"/>
    <col min="3" max="3" width="14.6640625" style="12" bestFit="1" customWidth="1"/>
    <col min="4" max="4" width="19.6640625" bestFit="1" customWidth="1"/>
    <col min="5" max="5" width="10.6640625" style="1" customWidth="1"/>
    <col min="6" max="6" width="47.6640625" customWidth="1"/>
    <col min="7" max="7" width="15.1640625" bestFit="1" customWidth="1"/>
    <col min="8" max="8" width="8.1640625" bestFit="1" customWidth="1"/>
    <col min="9" max="9" width="15.1640625" bestFit="1" customWidth="1"/>
    <col min="10" max="10" width="15.1640625" style="17" bestFit="1" customWidth="1"/>
    <col min="11" max="11" width="18" customWidth="1"/>
    <col min="12" max="12" width="13.1640625" customWidth="1"/>
    <col min="13" max="13" width="14.6640625" bestFit="1" customWidth="1"/>
    <col min="14" max="14" width="16.5" bestFit="1" customWidth="1"/>
    <col min="15" max="15" width="14" customWidth="1"/>
    <col min="16" max="16" width="10.6640625" customWidth="1"/>
    <col min="17" max="17" width="10.6640625" hidden="1" customWidth="1"/>
    <col min="18" max="19" width="0" hidden="1" customWidth="1"/>
    <col min="20" max="16384" width="10.6640625" hidden="1"/>
  </cols>
  <sheetData>
    <row r="1" spans="1:15" s="5" customFormat="1">
      <c r="A1" s="5" t="s">
        <v>44</v>
      </c>
      <c r="B1" s="5" t="s">
        <v>21</v>
      </c>
      <c r="C1" s="9" t="s">
        <v>22</v>
      </c>
      <c r="D1" s="5" t="s">
        <v>23</v>
      </c>
      <c r="E1" s="6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19" t="s">
        <v>29</v>
      </c>
      <c r="K1" s="5" t="s">
        <v>19</v>
      </c>
      <c r="L1" s="5" t="s">
        <v>30</v>
      </c>
      <c r="M1" s="5" t="s">
        <v>31</v>
      </c>
      <c r="N1" s="5" t="s">
        <v>32</v>
      </c>
      <c r="O1" s="5" t="s">
        <v>33</v>
      </c>
    </row>
    <row r="2" spans="1:15" s="5" customFormat="1">
      <c r="A2" s="8" t="s">
        <v>104</v>
      </c>
      <c r="B2" s="2" t="s">
        <v>34</v>
      </c>
      <c r="C2" s="10" t="s">
        <v>49</v>
      </c>
      <c r="D2" s="2"/>
      <c r="E2" s="3" t="s">
        <v>3</v>
      </c>
      <c r="F2" t="str">
        <f>CONCATENATE(A5,"_",E5)</f>
        <v>DEMO-PRD-SLEAF-002_Po1000</v>
      </c>
      <c r="G2" s="2"/>
      <c r="H2" s="2"/>
      <c r="I2" s="2"/>
      <c r="J2" s="20"/>
      <c r="K2" s="4"/>
      <c r="L2" s="8" t="s">
        <v>70</v>
      </c>
      <c r="M2" s="2"/>
      <c r="N2" s="2"/>
      <c r="O2" s="2" t="s">
        <v>45</v>
      </c>
    </row>
    <row r="3" spans="1:15" s="5" customFormat="1">
      <c r="A3" t="str">
        <f>A2</f>
        <v>DEMO-PRD-SLEAF-001</v>
      </c>
      <c r="B3" s="2" t="s">
        <v>34</v>
      </c>
      <c r="C3" s="11"/>
      <c r="D3" s="7" t="s">
        <v>3</v>
      </c>
      <c r="E3" s="3" t="s">
        <v>38</v>
      </c>
      <c r="F3" t="str">
        <f t="shared" ref="F3:F4" si="0">CONCATENATE(A6,"_",E6)</f>
        <v>DEMO-PRD-SLEAF-002_Eth5</v>
      </c>
      <c r="G3" s="2"/>
      <c r="H3" s="2"/>
      <c r="I3" s="2"/>
      <c r="J3" s="20"/>
      <c r="K3" s="4"/>
      <c r="L3" t="e">
        <f>#REF!</f>
        <v>#REF!</v>
      </c>
      <c r="M3" s="2"/>
      <c r="N3" s="2"/>
      <c r="O3" s="2" t="s">
        <v>45</v>
      </c>
    </row>
    <row r="4" spans="1:15" s="5" customFormat="1">
      <c r="A4" t="str">
        <f>A2</f>
        <v>DEMO-PRD-SLEAF-001</v>
      </c>
      <c r="B4" s="2" t="s">
        <v>34</v>
      </c>
      <c r="C4" s="11"/>
      <c r="D4" s="7" t="s">
        <v>3</v>
      </c>
      <c r="E4" s="3" t="s">
        <v>43</v>
      </c>
      <c r="F4" t="str">
        <f t="shared" si="0"/>
        <v>DEMO-PRD-SLEAF-002_Eth6</v>
      </c>
      <c r="G4" s="2"/>
      <c r="H4" s="2"/>
      <c r="I4" s="2"/>
      <c r="J4" s="20"/>
      <c r="K4" s="4"/>
      <c r="L4" t="e">
        <f>#REF!</f>
        <v>#REF!</v>
      </c>
      <c r="M4" s="2"/>
      <c r="N4" s="2"/>
      <c r="O4" s="2" t="s">
        <v>45</v>
      </c>
    </row>
    <row r="5" spans="1:15" s="5" customFormat="1">
      <c r="A5" s="8" t="s">
        <v>105</v>
      </c>
      <c r="B5" s="2" t="s">
        <v>34</v>
      </c>
      <c r="C5" s="10" t="s">
        <v>49</v>
      </c>
      <c r="D5" s="2"/>
      <c r="E5" s="3" t="s">
        <v>3</v>
      </c>
      <c r="F5" t="str">
        <f>CONCATENATE(A2,"_",E2)</f>
        <v>DEMO-PRD-SLEAF-001_Po1000</v>
      </c>
      <c r="G5" s="2"/>
      <c r="H5" s="2"/>
      <c r="I5" s="2"/>
      <c r="J5" s="20"/>
      <c r="K5" s="4"/>
      <c r="L5" t="e">
        <f>#REF!</f>
        <v>#REF!</v>
      </c>
      <c r="M5" s="2"/>
      <c r="N5" s="2"/>
      <c r="O5" s="2" t="s">
        <v>45</v>
      </c>
    </row>
    <row r="6" spans="1:15" s="5" customFormat="1">
      <c r="A6" t="str">
        <f>A5</f>
        <v>DEMO-PRD-SLEAF-002</v>
      </c>
      <c r="B6" s="2" t="s">
        <v>34</v>
      </c>
      <c r="C6" s="11"/>
      <c r="D6" s="7" t="s">
        <v>3</v>
      </c>
      <c r="E6" s="3" t="s">
        <v>38</v>
      </c>
      <c r="F6" t="str">
        <f t="shared" ref="F6:F7" si="1">CONCATENATE(A3,"_",E3)</f>
        <v>DEMO-PRD-SLEAF-001_Eth5</v>
      </c>
      <c r="G6" s="2"/>
      <c r="H6" s="2"/>
      <c r="I6" s="2"/>
      <c r="J6" s="20"/>
      <c r="K6" s="4"/>
      <c r="L6" t="e">
        <f>#REF!</f>
        <v>#REF!</v>
      </c>
      <c r="M6" s="2"/>
      <c r="N6" s="2"/>
      <c r="O6" s="2" t="s">
        <v>45</v>
      </c>
    </row>
    <row r="7" spans="1:15" s="5" customFormat="1">
      <c r="A7" t="str">
        <f>A5</f>
        <v>DEMO-PRD-SLEAF-002</v>
      </c>
      <c r="B7" s="2" t="s">
        <v>34</v>
      </c>
      <c r="C7" s="11"/>
      <c r="D7" s="7" t="s">
        <v>3</v>
      </c>
      <c r="E7" s="3" t="s">
        <v>43</v>
      </c>
      <c r="F7" t="str">
        <f t="shared" si="1"/>
        <v>DEMO-PRD-SLEAF-001_Eth6</v>
      </c>
      <c r="G7" s="2"/>
      <c r="H7" s="2"/>
      <c r="I7" s="2"/>
      <c r="J7" s="20"/>
      <c r="K7" s="4"/>
      <c r="L7" t="e">
        <f>#REF!</f>
        <v>#REF!</v>
      </c>
      <c r="M7" s="2"/>
      <c r="N7" s="2"/>
      <c r="O7" s="2" t="s">
        <v>45</v>
      </c>
    </row>
    <row r="8" spans="1:15" s="5" customFormat="1">
      <c r="A8" t="str">
        <f>A2</f>
        <v>DEMO-PRD-SLEAF-001</v>
      </c>
      <c r="B8" s="2" t="s">
        <v>34</v>
      </c>
      <c r="C8" s="11"/>
      <c r="D8" s="2"/>
      <c r="E8" s="3" t="s">
        <v>1</v>
      </c>
      <c r="F8" t="str">
        <f>CONCATENATE(A9,"_",E9)</f>
        <v>DEMO-PRD-SLEAF-002_vlan4094</v>
      </c>
      <c r="G8" s="8" t="s">
        <v>71</v>
      </c>
      <c r="H8" s="2" t="s">
        <v>35</v>
      </c>
      <c r="I8" t="str">
        <f>G9</f>
        <v>192.168.2.1</v>
      </c>
      <c r="J8" s="29" t="s">
        <v>56</v>
      </c>
      <c r="K8" s="4"/>
      <c r="L8" t="e">
        <f>#REF!</f>
        <v>#REF!</v>
      </c>
      <c r="M8" s="2"/>
      <c r="N8" s="2"/>
      <c r="O8" s="2" t="s">
        <v>46</v>
      </c>
    </row>
    <row r="9" spans="1:15" s="5" customFormat="1">
      <c r="A9" t="str">
        <f>A5</f>
        <v>DEMO-PRD-SLEAF-002</v>
      </c>
      <c r="B9" s="2" t="s">
        <v>34</v>
      </c>
      <c r="C9" s="11"/>
      <c r="D9" s="2"/>
      <c r="E9" s="3" t="s">
        <v>1</v>
      </c>
      <c r="F9" t="str">
        <f>CONCATENATE(A8,"_",E8)</f>
        <v>DEMO-PRD-SLEAF-001_vlan4094</v>
      </c>
      <c r="G9" s="2" t="str">
        <f>CONCATENATE((LEFT(G8,FIND(".",G8,9))),(RIGHT(G8,(LEN(G8)-((FIND(".",G8,9))))))+1)</f>
        <v>192.168.2.1</v>
      </c>
      <c r="H9" s="2" t="s">
        <v>35</v>
      </c>
      <c r="I9" t="str">
        <f>G8</f>
        <v>192.168.2.0</v>
      </c>
      <c r="J9" s="29" t="s">
        <v>56</v>
      </c>
      <c r="K9" s="4"/>
      <c r="L9" t="e">
        <f>#REF!</f>
        <v>#REF!</v>
      </c>
      <c r="M9" s="2"/>
      <c r="N9" s="2"/>
      <c r="O9" s="2" t="s">
        <v>46</v>
      </c>
    </row>
    <row r="10" spans="1:15" s="21" customFormat="1">
      <c r="A10" s="21" t="str">
        <f>A2</f>
        <v>DEMO-PRD-SLEAF-001</v>
      </c>
      <c r="B10" s="21" t="s">
        <v>34</v>
      </c>
      <c r="E10" s="21" t="s">
        <v>37</v>
      </c>
      <c r="F10" s="21" t="str">
        <f>CONCATENATE(A11,"_",E11)</f>
        <v>DEMO-PRD-SPINE-001_Eth1</v>
      </c>
      <c r="G10" s="8" t="s">
        <v>72</v>
      </c>
      <c r="H10" s="21" t="s">
        <v>35</v>
      </c>
      <c r="I10" s="21" t="str">
        <f>G11</f>
        <v>192.168.0.17</v>
      </c>
      <c r="J10" s="23" t="s">
        <v>58</v>
      </c>
      <c r="K10" s="22"/>
      <c r="L10" s="21" t="e">
        <f>#REF!</f>
        <v>#REF!</v>
      </c>
      <c r="O10" s="21" t="s">
        <v>46</v>
      </c>
    </row>
    <row r="11" spans="1:15" s="21" customFormat="1">
      <c r="A11" s="21" t="s">
        <v>110</v>
      </c>
      <c r="B11" s="21" t="s">
        <v>34</v>
      </c>
      <c r="E11" s="8" t="s">
        <v>37</v>
      </c>
      <c r="F11" s="21" t="str">
        <f>CONCATENATE(A10,"_",E10)</f>
        <v>DEMO-PRD-SLEAF-001_Eth1</v>
      </c>
      <c r="G11" s="21" t="str">
        <f>CONCATENATE((LEFT(G10,FIND(".",G10,9))),(RIGHT(G10,(LEN(G10)-((FIND(".",G10,9))))))+1)</f>
        <v>192.168.0.17</v>
      </c>
      <c r="H11" s="21" t="s">
        <v>35</v>
      </c>
      <c r="I11" s="21" t="str">
        <f>G10</f>
        <v>192.168.0.16</v>
      </c>
      <c r="J11" s="24" t="str">
        <f>J9</f>
        <v>65080.2002</v>
      </c>
      <c r="K11" s="22"/>
      <c r="L11" s="21" t="e">
        <f>#REF!</f>
        <v>#REF!</v>
      </c>
      <c r="O11" s="21" t="s">
        <v>46</v>
      </c>
    </row>
    <row r="12" spans="1:15" s="21" customFormat="1">
      <c r="A12" s="21" t="str">
        <f>A2</f>
        <v>DEMO-PRD-SLEAF-001</v>
      </c>
      <c r="B12" s="21" t="s">
        <v>34</v>
      </c>
      <c r="E12" s="21" t="s">
        <v>40</v>
      </c>
      <c r="F12" s="21" t="str">
        <f>CONCATENATE(A13,"_",E13)</f>
        <v>DEMO-PRD-SPINE-002_Eth1</v>
      </c>
      <c r="G12" s="21" t="str">
        <f t="shared" ref="G12:G25" si="2">CONCATENATE((LEFT(G11,FIND(".",G11,9))),(RIGHT(G11,(LEN(G11)-((FIND(".",G11,9))))))+1)</f>
        <v>192.168.0.18</v>
      </c>
      <c r="H12" s="21" t="s">
        <v>35</v>
      </c>
      <c r="I12" s="21" t="str">
        <f>G13</f>
        <v>192.168.0.19</v>
      </c>
      <c r="J12" s="24" t="s">
        <v>58</v>
      </c>
      <c r="K12" s="22"/>
      <c r="L12" s="21" t="e">
        <f>#REF!</f>
        <v>#REF!</v>
      </c>
      <c r="O12" s="21" t="s">
        <v>46</v>
      </c>
    </row>
    <row r="13" spans="1:15" s="21" customFormat="1">
      <c r="A13" s="21" t="s">
        <v>111</v>
      </c>
      <c r="B13" s="21" t="s">
        <v>34</v>
      </c>
      <c r="E13" s="21" t="str">
        <f>E11</f>
        <v>Eth1</v>
      </c>
      <c r="F13" s="21" t="str">
        <f>CONCATENATE(A12,"_",E12)</f>
        <v>DEMO-PRD-SLEAF-001_Eth2</v>
      </c>
      <c r="G13" s="21" t="str">
        <f t="shared" si="2"/>
        <v>192.168.0.19</v>
      </c>
      <c r="H13" s="21" t="s">
        <v>35</v>
      </c>
      <c r="I13" s="21" t="str">
        <f>G12</f>
        <v>192.168.0.18</v>
      </c>
      <c r="J13" s="24" t="str">
        <f>J9</f>
        <v>65080.2002</v>
      </c>
      <c r="K13" s="22"/>
      <c r="L13" s="21" t="e">
        <f>#REF!</f>
        <v>#REF!</v>
      </c>
      <c r="O13" s="21" t="s">
        <v>46</v>
      </c>
    </row>
    <row r="14" spans="1:15" s="21" customFormat="1">
      <c r="A14" s="21" t="str">
        <f>A2</f>
        <v>DEMO-PRD-SLEAF-001</v>
      </c>
      <c r="B14" s="21" t="s">
        <v>34</v>
      </c>
      <c r="E14" s="21" t="s">
        <v>41</v>
      </c>
      <c r="F14" s="21" t="str">
        <f>CONCATENATE(A15,"_",E15)</f>
        <v>DEMO-PRD-SPINE-003_Eth1</v>
      </c>
      <c r="G14" s="21" t="str">
        <f t="shared" si="2"/>
        <v>192.168.0.20</v>
      </c>
      <c r="H14" s="21" t="s">
        <v>35</v>
      </c>
      <c r="I14" s="21" t="str">
        <f>G15</f>
        <v>192.168.0.21</v>
      </c>
      <c r="J14" s="24" t="s">
        <v>58</v>
      </c>
      <c r="K14" s="22"/>
      <c r="L14" s="21" t="e">
        <f>#REF!</f>
        <v>#REF!</v>
      </c>
      <c r="O14" s="21" t="s">
        <v>46</v>
      </c>
    </row>
    <row r="15" spans="1:15" s="21" customFormat="1">
      <c r="A15" s="21" t="s">
        <v>112</v>
      </c>
      <c r="B15" s="21" t="s">
        <v>34</v>
      </c>
      <c r="E15" s="21" t="str">
        <f>E11</f>
        <v>Eth1</v>
      </c>
      <c r="F15" s="21" t="str">
        <f>CONCATENATE(A14,"_",E14)</f>
        <v>DEMO-PRD-SLEAF-001_Eth3</v>
      </c>
      <c r="G15" s="21" t="str">
        <f t="shared" si="2"/>
        <v>192.168.0.21</v>
      </c>
      <c r="H15" s="21" t="s">
        <v>35</v>
      </c>
      <c r="I15" s="21" t="str">
        <f>G14</f>
        <v>192.168.0.20</v>
      </c>
      <c r="J15" s="24" t="str">
        <f>J9</f>
        <v>65080.2002</v>
      </c>
      <c r="K15" s="22"/>
      <c r="L15" s="21" t="e">
        <f>#REF!</f>
        <v>#REF!</v>
      </c>
      <c r="O15" s="21" t="s">
        <v>46</v>
      </c>
    </row>
    <row r="16" spans="1:15" s="21" customFormat="1">
      <c r="A16" s="21" t="str">
        <f>A2</f>
        <v>DEMO-PRD-SLEAF-001</v>
      </c>
      <c r="B16" s="21" t="s">
        <v>34</v>
      </c>
      <c r="E16" s="21" t="s">
        <v>42</v>
      </c>
      <c r="F16" s="21" t="str">
        <f>CONCATENATE(A17,"_",E17)</f>
        <v>DEMO-PRD-SPINE-004_Eth1</v>
      </c>
      <c r="G16" s="21" t="str">
        <f t="shared" si="2"/>
        <v>192.168.0.22</v>
      </c>
      <c r="H16" s="21" t="s">
        <v>35</v>
      </c>
      <c r="I16" s="21" t="str">
        <f>G17</f>
        <v>192.168.0.23</v>
      </c>
      <c r="J16" s="24" t="s">
        <v>58</v>
      </c>
      <c r="K16" s="22"/>
      <c r="L16" s="21" t="e">
        <f>#REF!</f>
        <v>#REF!</v>
      </c>
      <c r="O16" s="21" t="s">
        <v>46</v>
      </c>
    </row>
    <row r="17" spans="1:15" s="21" customFormat="1">
      <c r="A17" s="21" t="s">
        <v>113</v>
      </c>
      <c r="B17" s="21" t="s">
        <v>34</v>
      </c>
      <c r="E17" s="21" t="str">
        <f>E11</f>
        <v>Eth1</v>
      </c>
      <c r="F17" s="21" t="str">
        <f>CONCATENATE(A16,"_",E16)</f>
        <v>DEMO-PRD-SLEAF-001_Eth4</v>
      </c>
      <c r="G17" s="21" t="str">
        <f t="shared" si="2"/>
        <v>192.168.0.23</v>
      </c>
      <c r="H17" s="21" t="s">
        <v>35</v>
      </c>
      <c r="I17" s="21" t="str">
        <f>G16</f>
        <v>192.168.0.22</v>
      </c>
      <c r="J17" s="24" t="str">
        <f>J9</f>
        <v>65080.2002</v>
      </c>
      <c r="L17" s="21" t="e">
        <f>#REF!</f>
        <v>#REF!</v>
      </c>
      <c r="O17" s="21" t="s">
        <v>46</v>
      </c>
    </row>
    <row r="18" spans="1:15" s="25" customFormat="1">
      <c r="A18" s="25" t="str">
        <f>A5</f>
        <v>DEMO-PRD-SLEAF-002</v>
      </c>
      <c r="B18" s="25" t="s">
        <v>34</v>
      </c>
      <c r="E18" s="25" t="s">
        <v>37</v>
      </c>
      <c r="F18" s="25" t="str">
        <f>CONCATENATE(A19,"_",E19)</f>
        <v>DEMO-PRD-SPINE-001_Eth2</v>
      </c>
      <c r="G18" s="25" t="str">
        <f t="shared" si="2"/>
        <v>192.168.0.24</v>
      </c>
      <c r="H18" s="25" t="s">
        <v>35</v>
      </c>
      <c r="I18" s="25" t="str">
        <f>G19</f>
        <v>192.168.0.25</v>
      </c>
      <c r="J18" s="26" t="s">
        <v>58</v>
      </c>
      <c r="K18" s="27"/>
      <c r="L18" s="25" t="e">
        <f>#REF!</f>
        <v>#REF!</v>
      </c>
      <c r="O18" s="25" t="s">
        <v>46</v>
      </c>
    </row>
    <row r="19" spans="1:15" s="25" customFormat="1">
      <c r="A19" s="25" t="s">
        <v>110</v>
      </c>
      <c r="B19" s="25" t="s">
        <v>34</v>
      </c>
      <c r="E19" s="25" t="str">
        <f>CONCATENATE("Eth",RIGHT(E11,1)+1)</f>
        <v>Eth2</v>
      </c>
      <c r="F19" s="25" t="str">
        <f>CONCATENATE(A18,"_",E18)</f>
        <v>DEMO-PRD-SLEAF-002_Eth1</v>
      </c>
      <c r="G19" s="25" t="str">
        <f t="shared" si="2"/>
        <v>192.168.0.25</v>
      </c>
      <c r="H19" s="25" t="s">
        <v>35</v>
      </c>
      <c r="I19" s="25" t="str">
        <f>G18</f>
        <v>192.168.0.24</v>
      </c>
      <c r="J19" s="28" t="str">
        <f>J8</f>
        <v>65080.2002</v>
      </c>
      <c r="K19" s="27"/>
      <c r="L19" s="25" t="e">
        <f>#REF!</f>
        <v>#REF!</v>
      </c>
      <c r="O19" s="25" t="s">
        <v>46</v>
      </c>
    </row>
    <row r="20" spans="1:15" s="25" customFormat="1">
      <c r="A20" s="25" t="str">
        <f>A5</f>
        <v>DEMO-PRD-SLEAF-002</v>
      </c>
      <c r="B20" s="25" t="s">
        <v>34</v>
      </c>
      <c r="E20" s="25" t="s">
        <v>40</v>
      </c>
      <c r="F20" s="25" t="str">
        <f>CONCATENATE(A21,"_",E21)</f>
        <v>DEMO-PRD-SPINE-002_Eth2</v>
      </c>
      <c r="G20" s="25" t="str">
        <f t="shared" si="2"/>
        <v>192.168.0.26</v>
      </c>
      <c r="H20" s="25" t="s">
        <v>35</v>
      </c>
      <c r="I20" s="25" t="str">
        <f>G21</f>
        <v>192.168.0.27</v>
      </c>
      <c r="J20" s="28" t="s">
        <v>58</v>
      </c>
      <c r="K20" s="27"/>
      <c r="L20" s="25" t="e">
        <f>#REF!</f>
        <v>#REF!</v>
      </c>
      <c r="O20" s="25" t="s">
        <v>46</v>
      </c>
    </row>
    <row r="21" spans="1:15" s="25" customFormat="1">
      <c r="A21" s="25" t="s">
        <v>111</v>
      </c>
      <c r="B21" s="25" t="s">
        <v>34</v>
      </c>
      <c r="E21" s="25" t="str">
        <f>CONCATENATE("Eth",RIGHT(E13,1)+1)</f>
        <v>Eth2</v>
      </c>
      <c r="F21" s="25" t="str">
        <f>CONCATENATE(A20,"_",E20)</f>
        <v>DEMO-PRD-SLEAF-002_Eth2</v>
      </c>
      <c r="G21" s="25" t="str">
        <f t="shared" si="2"/>
        <v>192.168.0.27</v>
      </c>
      <c r="H21" s="25" t="s">
        <v>35</v>
      </c>
      <c r="I21" s="25" t="str">
        <f>G20</f>
        <v>192.168.0.26</v>
      </c>
      <c r="J21" s="28" t="str">
        <f>J8</f>
        <v>65080.2002</v>
      </c>
      <c r="K21" s="27"/>
      <c r="L21" s="25" t="e">
        <f>#REF!</f>
        <v>#REF!</v>
      </c>
      <c r="O21" s="25" t="s">
        <v>46</v>
      </c>
    </row>
    <row r="22" spans="1:15" s="25" customFormat="1">
      <c r="A22" s="25" t="str">
        <f>A5</f>
        <v>DEMO-PRD-SLEAF-002</v>
      </c>
      <c r="B22" s="25" t="s">
        <v>34</v>
      </c>
      <c r="E22" s="25" t="s">
        <v>41</v>
      </c>
      <c r="F22" s="25" t="str">
        <f>CONCATENATE(A23,"_",E23)</f>
        <v>DEMO-PRD-SPINE-003_Eth2</v>
      </c>
      <c r="G22" s="25" t="str">
        <f t="shared" si="2"/>
        <v>192.168.0.28</v>
      </c>
      <c r="H22" s="25" t="s">
        <v>35</v>
      </c>
      <c r="I22" s="25" t="str">
        <f>G23</f>
        <v>192.168.0.29</v>
      </c>
      <c r="J22" s="28" t="s">
        <v>58</v>
      </c>
      <c r="K22" s="27"/>
      <c r="L22" s="25" t="e">
        <f>#REF!</f>
        <v>#REF!</v>
      </c>
      <c r="O22" s="25" t="s">
        <v>46</v>
      </c>
    </row>
    <row r="23" spans="1:15" s="25" customFormat="1">
      <c r="A23" s="25" t="s">
        <v>112</v>
      </c>
      <c r="B23" s="25" t="s">
        <v>34</v>
      </c>
      <c r="E23" s="25" t="str">
        <f>CONCATENATE("Eth",RIGHT(E15,1)+1)</f>
        <v>Eth2</v>
      </c>
      <c r="F23" s="25" t="str">
        <f>CONCATENATE(A22,"_",E22)</f>
        <v>DEMO-PRD-SLEAF-002_Eth3</v>
      </c>
      <c r="G23" s="25" t="str">
        <f t="shared" si="2"/>
        <v>192.168.0.29</v>
      </c>
      <c r="H23" s="25" t="s">
        <v>35</v>
      </c>
      <c r="I23" s="25" t="str">
        <f>G22</f>
        <v>192.168.0.28</v>
      </c>
      <c r="J23" s="28" t="str">
        <f>J8</f>
        <v>65080.2002</v>
      </c>
      <c r="K23" s="27"/>
      <c r="L23" s="25" t="e">
        <f>#REF!</f>
        <v>#REF!</v>
      </c>
      <c r="O23" s="25" t="s">
        <v>46</v>
      </c>
    </row>
    <row r="24" spans="1:15" s="25" customFormat="1">
      <c r="A24" s="25" t="str">
        <f>A5</f>
        <v>DEMO-PRD-SLEAF-002</v>
      </c>
      <c r="B24" s="25" t="s">
        <v>34</v>
      </c>
      <c r="E24" s="25" t="s">
        <v>42</v>
      </c>
      <c r="F24" s="25" t="str">
        <f>CONCATENATE(A25,"_",E25)</f>
        <v>DEMO-PRD-SPINE-004_Eth2</v>
      </c>
      <c r="G24" s="25" t="str">
        <f t="shared" si="2"/>
        <v>192.168.0.30</v>
      </c>
      <c r="H24" s="25" t="s">
        <v>35</v>
      </c>
      <c r="I24" s="25" t="str">
        <f>G25</f>
        <v>192.168.0.31</v>
      </c>
      <c r="J24" s="28" t="s">
        <v>58</v>
      </c>
      <c r="K24" s="27"/>
      <c r="L24" s="25" t="e">
        <f>#REF!</f>
        <v>#REF!</v>
      </c>
      <c r="O24" s="25" t="s">
        <v>46</v>
      </c>
    </row>
    <row r="25" spans="1:15" s="25" customFormat="1">
      <c r="A25" s="25" t="s">
        <v>113</v>
      </c>
      <c r="B25" s="25" t="s">
        <v>34</v>
      </c>
      <c r="E25" s="25" t="str">
        <f>CONCATENATE("Eth",RIGHT(E17,1)+1)</f>
        <v>Eth2</v>
      </c>
      <c r="F25" s="25" t="str">
        <f>CONCATENATE(A24,"_",E24)</f>
        <v>DEMO-PRD-SLEAF-002_Eth4</v>
      </c>
      <c r="G25" s="25" t="str">
        <f t="shared" si="2"/>
        <v>192.168.0.31</v>
      </c>
      <c r="H25" s="25" t="s">
        <v>35</v>
      </c>
      <c r="I25" s="25" t="str">
        <f>G24</f>
        <v>192.168.0.30</v>
      </c>
      <c r="J25" s="28" t="str">
        <f>J8</f>
        <v>65080.2002</v>
      </c>
      <c r="L25" s="25" t="e">
        <f>#REF!</f>
        <v>#REF!</v>
      </c>
      <c r="O25" s="25" t="s">
        <v>46</v>
      </c>
    </row>
    <row r="27" spans="1:15" s="5" customFormat="1">
      <c r="A27" s="8" t="s">
        <v>106</v>
      </c>
      <c r="B27" s="2" t="s">
        <v>34</v>
      </c>
      <c r="C27" s="10" t="s">
        <v>49</v>
      </c>
      <c r="D27" s="2"/>
      <c r="E27" s="3" t="s">
        <v>3</v>
      </c>
      <c r="F27" t="str">
        <f>CONCATENATE(A30,"_",E30)</f>
        <v>DEMO-PRD-SLEAF-004_Po1000</v>
      </c>
      <c r="G27" s="2"/>
      <c r="H27" s="2"/>
      <c r="I27" s="2"/>
      <c r="J27" s="20"/>
      <c r="K27" s="4"/>
      <c r="L27" s="8" t="s">
        <v>70</v>
      </c>
      <c r="M27" s="2"/>
      <c r="N27" s="2"/>
      <c r="O27" s="2" t="s">
        <v>45</v>
      </c>
    </row>
    <row r="28" spans="1:15" s="5" customFormat="1">
      <c r="A28" t="str">
        <f>A27</f>
        <v>DEMO-PRD-SLEAF-003</v>
      </c>
      <c r="B28" s="2" t="s">
        <v>34</v>
      </c>
      <c r="C28" s="11"/>
      <c r="D28" s="7" t="s">
        <v>3</v>
      </c>
      <c r="E28" s="3" t="s">
        <v>38</v>
      </c>
      <c r="F28" t="str">
        <f t="shared" ref="F28:F29" si="3">CONCATENATE(A31,"_",E31)</f>
        <v>DEMO-PRD-SLEAF-004_Eth5</v>
      </c>
      <c r="G28" s="2"/>
      <c r="H28" s="2"/>
      <c r="I28" s="2"/>
      <c r="J28" s="20"/>
      <c r="K28" s="4"/>
      <c r="L28" t="e">
        <f>#REF!</f>
        <v>#REF!</v>
      </c>
      <c r="M28" s="2"/>
      <c r="N28" s="2"/>
      <c r="O28" s="2" t="s">
        <v>45</v>
      </c>
    </row>
    <row r="29" spans="1:15" s="5" customFormat="1">
      <c r="A29" t="str">
        <f>A27</f>
        <v>DEMO-PRD-SLEAF-003</v>
      </c>
      <c r="B29" s="2" t="s">
        <v>34</v>
      </c>
      <c r="C29" s="11"/>
      <c r="D29" s="7" t="s">
        <v>3</v>
      </c>
      <c r="E29" s="3" t="s">
        <v>43</v>
      </c>
      <c r="F29" t="str">
        <f t="shared" si="3"/>
        <v>DEMO-PRD-SLEAF-004_Eth6</v>
      </c>
      <c r="G29" s="2"/>
      <c r="H29" s="2"/>
      <c r="I29" s="2"/>
      <c r="J29" s="20"/>
      <c r="K29" s="4"/>
      <c r="L29" t="e">
        <f>#REF!</f>
        <v>#REF!</v>
      </c>
      <c r="M29" s="2"/>
      <c r="N29" s="2"/>
      <c r="O29" s="2" t="s">
        <v>45</v>
      </c>
    </row>
    <row r="30" spans="1:15" s="5" customFormat="1">
      <c r="A30" s="8" t="s">
        <v>107</v>
      </c>
      <c r="B30" s="2" t="s">
        <v>34</v>
      </c>
      <c r="C30" s="10" t="s">
        <v>49</v>
      </c>
      <c r="D30" s="2"/>
      <c r="E30" s="3" t="s">
        <v>3</v>
      </c>
      <c r="F30" t="str">
        <f>CONCATENATE(A27,"_",E27)</f>
        <v>DEMO-PRD-SLEAF-003_Po1000</v>
      </c>
      <c r="G30" s="2"/>
      <c r="H30" s="2"/>
      <c r="I30" s="2"/>
      <c r="J30" s="20"/>
      <c r="K30" s="4"/>
      <c r="L30" t="e">
        <f>#REF!</f>
        <v>#REF!</v>
      </c>
      <c r="M30" s="2"/>
      <c r="N30" s="2"/>
      <c r="O30" s="2" t="s">
        <v>45</v>
      </c>
    </row>
    <row r="31" spans="1:15" s="5" customFormat="1">
      <c r="A31" t="str">
        <f>A30</f>
        <v>DEMO-PRD-SLEAF-004</v>
      </c>
      <c r="B31" s="2" t="s">
        <v>34</v>
      </c>
      <c r="C31" s="11"/>
      <c r="D31" s="7" t="s">
        <v>3</v>
      </c>
      <c r="E31" s="3" t="s">
        <v>38</v>
      </c>
      <c r="F31" t="str">
        <f t="shared" ref="F31:F32" si="4">CONCATENATE(A28,"_",E28)</f>
        <v>DEMO-PRD-SLEAF-003_Eth5</v>
      </c>
      <c r="G31" s="2"/>
      <c r="H31" s="2"/>
      <c r="I31" s="2"/>
      <c r="J31" s="20"/>
      <c r="K31" s="4"/>
      <c r="L31" t="e">
        <f>#REF!</f>
        <v>#REF!</v>
      </c>
      <c r="M31" s="2"/>
      <c r="N31" s="2"/>
      <c r="O31" s="2" t="s">
        <v>45</v>
      </c>
    </row>
    <row r="32" spans="1:15" s="5" customFormat="1">
      <c r="A32" t="str">
        <f>A30</f>
        <v>DEMO-PRD-SLEAF-004</v>
      </c>
      <c r="B32" s="2" t="s">
        <v>34</v>
      </c>
      <c r="C32" s="11"/>
      <c r="D32" s="7" t="s">
        <v>3</v>
      </c>
      <c r="E32" s="3" t="s">
        <v>43</v>
      </c>
      <c r="F32" t="str">
        <f t="shared" si="4"/>
        <v>DEMO-PRD-SLEAF-003_Eth6</v>
      </c>
      <c r="G32" s="2"/>
      <c r="H32" s="2"/>
      <c r="I32" s="2"/>
      <c r="J32" s="20"/>
      <c r="K32" s="4"/>
      <c r="L32" t="e">
        <f>#REF!</f>
        <v>#REF!</v>
      </c>
      <c r="M32" s="2"/>
      <c r="N32" s="2"/>
      <c r="O32" s="2" t="s">
        <v>45</v>
      </c>
    </row>
    <row r="33" spans="1:15" s="5" customFormat="1">
      <c r="A33" t="str">
        <f>A27</f>
        <v>DEMO-PRD-SLEAF-003</v>
      </c>
      <c r="B33" s="2" t="s">
        <v>34</v>
      </c>
      <c r="C33" s="11"/>
      <c r="D33" s="2"/>
      <c r="E33" s="3" t="s">
        <v>1</v>
      </c>
      <c r="F33" t="str">
        <f>CONCATENATE(A34,"_",E34)</f>
        <v>DEMO-PRD-SLEAF-004_vlan4094</v>
      </c>
      <c r="G33" s="8" t="s">
        <v>73</v>
      </c>
      <c r="H33" s="2" t="s">
        <v>35</v>
      </c>
      <c r="I33" t="str">
        <f>G34</f>
        <v>192.168.3.1</v>
      </c>
      <c r="J33" s="29" t="s">
        <v>57</v>
      </c>
      <c r="K33" s="4"/>
      <c r="L33" t="e">
        <f>#REF!</f>
        <v>#REF!</v>
      </c>
      <c r="M33" s="2"/>
      <c r="N33" s="2"/>
      <c r="O33" s="2" t="s">
        <v>46</v>
      </c>
    </row>
    <row r="34" spans="1:15" s="5" customFormat="1">
      <c r="A34" t="str">
        <f>A30</f>
        <v>DEMO-PRD-SLEAF-004</v>
      </c>
      <c r="B34" s="2" t="s">
        <v>34</v>
      </c>
      <c r="C34" s="11"/>
      <c r="D34" s="2"/>
      <c r="E34" s="3" t="s">
        <v>1</v>
      </c>
      <c r="F34" t="str">
        <f>CONCATENATE(A33,"_",E33)</f>
        <v>DEMO-PRD-SLEAF-003_vlan4094</v>
      </c>
      <c r="G34" s="2" t="str">
        <f>CONCATENATE((LEFT(G33,FIND(".",G33,9))),(RIGHT(G33,(LEN(G33)-((FIND(".",G33,9))))))+1)</f>
        <v>192.168.3.1</v>
      </c>
      <c r="H34" s="2" t="s">
        <v>35</v>
      </c>
      <c r="I34" t="str">
        <f>G33</f>
        <v>192.168.3.0</v>
      </c>
      <c r="J34" s="29" t="s">
        <v>57</v>
      </c>
      <c r="K34" s="4"/>
      <c r="L34" t="e">
        <f>#REF!</f>
        <v>#REF!</v>
      </c>
      <c r="M34" s="2"/>
      <c r="N34" s="2"/>
      <c r="O34" s="2" t="s">
        <v>46</v>
      </c>
    </row>
    <row r="35" spans="1:15" s="21" customFormat="1">
      <c r="A35" s="21" t="str">
        <f>A27</f>
        <v>DEMO-PRD-SLEAF-003</v>
      </c>
      <c r="B35" s="21" t="s">
        <v>34</v>
      </c>
      <c r="E35" s="21" t="s">
        <v>37</v>
      </c>
      <c r="F35" s="21" t="str">
        <f>CONCATENATE(A36,"_",E36)</f>
        <v>DEMO-PRD-SPINE-001_Eth3</v>
      </c>
      <c r="G35" s="8" t="s">
        <v>74</v>
      </c>
      <c r="H35" s="21" t="s">
        <v>35</v>
      </c>
      <c r="I35" s="21" t="str">
        <f>G36</f>
        <v>192.168.0.33</v>
      </c>
      <c r="J35" s="23" t="s">
        <v>58</v>
      </c>
      <c r="K35" s="22"/>
      <c r="L35" s="21" t="e">
        <f>#REF!</f>
        <v>#REF!</v>
      </c>
      <c r="O35" s="21" t="s">
        <v>46</v>
      </c>
    </row>
    <row r="36" spans="1:15" s="21" customFormat="1">
      <c r="A36" s="21" t="s">
        <v>110</v>
      </c>
      <c r="B36" s="21" t="s">
        <v>34</v>
      </c>
      <c r="E36" s="8" t="s">
        <v>41</v>
      </c>
      <c r="F36" s="21" t="str">
        <f>CONCATENATE(A35,"_",E35)</f>
        <v>DEMO-PRD-SLEAF-003_Eth1</v>
      </c>
      <c r="G36" s="21" t="str">
        <f>CONCATENATE((LEFT(G35,FIND(".",G35,9))),(RIGHT(G35,(LEN(G35)-((FIND(".",G35,9))))))+1)</f>
        <v>192.168.0.33</v>
      </c>
      <c r="H36" s="21" t="s">
        <v>35</v>
      </c>
      <c r="I36" s="21" t="str">
        <f>G35</f>
        <v>192.168.0.32</v>
      </c>
      <c r="J36" s="24" t="str">
        <f>J34</f>
        <v>65080.2003</v>
      </c>
      <c r="K36" s="22"/>
      <c r="L36" s="21" t="e">
        <f>#REF!</f>
        <v>#REF!</v>
      </c>
      <c r="O36" s="21" t="s">
        <v>46</v>
      </c>
    </row>
    <row r="37" spans="1:15" s="21" customFormat="1">
      <c r="A37" s="21" t="str">
        <f>A27</f>
        <v>DEMO-PRD-SLEAF-003</v>
      </c>
      <c r="B37" s="21" t="s">
        <v>34</v>
      </c>
      <c r="E37" s="21" t="s">
        <v>40</v>
      </c>
      <c r="F37" s="21" t="str">
        <f>CONCATENATE(A38,"_",E38)</f>
        <v>DEMO-PRD-SPINE-002_Eth3</v>
      </c>
      <c r="G37" s="21" t="str">
        <f t="shared" ref="G37:G50" si="5">CONCATENATE((LEFT(G36,FIND(".",G36,9))),(RIGHT(G36,(LEN(G36)-((FIND(".",G36,9))))))+1)</f>
        <v>192.168.0.34</v>
      </c>
      <c r="H37" s="21" t="s">
        <v>35</v>
      </c>
      <c r="I37" s="21" t="str">
        <f>G38</f>
        <v>192.168.0.35</v>
      </c>
      <c r="J37" s="24" t="s">
        <v>58</v>
      </c>
      <c r="K37" s="22"/>
      <c r="L37" s="21" t="e">
        <f>#REF!</f>
        <v>#REF!</v>
      </c>
      <c r="O37" s="21" t="s">
        <v>46</v>
      </c>
    </row>
    <row r="38" spans="1:15" s="21" customFormat="1">
      <c r="A38" s="21" t="s">
        <v>111</v>
      </c>
      <c r="B38" s="21" t="s">
        <v>34</v>
      </c>
      <c r="E38" s="21" t="str">
        <f>E36</f>
        <v>Eth3</v>
      </c>
      <c r="F38" s="21" t="str">
        <f>CONCATENATE(A37,"_",E37)</f>
        <v>DEMO-PRD-SLEAF-003_Eth2</v>
      </c>
      <c r="G38" s="21" t="str">
        <f t="shared" si="5"/>
        <v>192.168.0.35</v>
      </c>
      <c r="H38" s="21" t="s">
        <v>35</v>
      </c>
      <c r="I38" s="21" t="str">
        <f>G37</f>
        <v>192.168.0.34</v>
      </c>
      <c r="J38" s="24" t="str">
        <f>J34</f>
        <v>65080.2003</v>
      </c>
      <c r="K38" s="22"/>
      <c r="L38" s="21" t="e">
        <f>#REF!</f>
        <v>#REF!</v>
      </c>
      <c r="O38" s="21" t="s">
        <v>46</v>
      </c>
    </row>
    <row r="39" spans="1:15" s="21" customFormat="1">
      <c r="A39" s="21" t="str">
        <f>A27</f>
        <v>DEMO-PRD-SLEAF-003</v>
      </c>
      <c r="B39" s="21" t="s">
        <v>34</v>
      </c>
      <c r="E39" s="21" t="s">
        <v>41</v>
      </c>
      <c r="F39" s="21" t="str">
        <f>CONCATENATE(A40,"_",E40)</f>
        <v>DEMO-PRD-SPINE-003_Eth3</v>
      </c>
      <c r="G39" s="21" t="str">
        <f t="shared" si="5"/>
        <v>192.168.0.36</v>
      </c>
      <c r="H39" s="21" t="s">
        <v>35</v>
      </c>
      <c r="I39" s="21" t="str">
        <f>G40</f>
        <v>192.168.0.37</v>
      </c>
      <c r="J39" s="24" t="s">
        <v>58</v>
      </c>
      <c r="K39" s="22"/>
      <c r="L39" s="21" t="e">
        <f>#REF!</f>
        <v>#REF!</v>
      </c>
      <c r="O39" s="21" t="s">
        <v>46</v>
      </c>
    </row>
    <row r="40" spans="1:15" s="21" customFormat="1">
      <c r="A40" s="21" t="s">
        <v>112</v>
      </c>
      <c r="B40" s="21" t="s">
        <v>34</v>
      </c>
      <c r="E40" s="21" t="str">
        <f>E36</f>
        <v>Eth3</v>
      </c>
      <c r="F40" s="21" t="str">
        <f>CONCATENATE(A39,"_",E39)</f>
        <v>DEMO-PRD-SLEAF-003_Eth3</v>
      </c>
      <c r="G40" s="21" t="str">
        <f t="shared" si="5"/>
        <v>192.168.0.37</v>
      </c>
      <c r="H40" s="21" t="s">
        <v>35</v>
      </c>
      <c r="I40" s="21" t="str">
        <f>G39</f>
        <v>192.168.0.36</v>
      </c>
      <c r="J40" s="24" t="str">
        <f>J34</f>
        <v>65080.2003</v>
      </c>
      <c r="K40" s="22"/>
      <c r="L40" s="21" t="e">
        <f>#REF!</f>
        <v>#REF!</v>
      </c>
      <c r="O40" s="21" t="s">
        <v>46</v>
      </c>
    </row>
    <row r="41" spans="1:15" s="21" customFormat="1">
      <c r="A41" s="21" t="str">
        <f>A27</f>
        <v>DEMO-PRD-SLEAF-003</v>
      </c>
      <c r="B41" s="21" t="s">
        <v>34</v>
      </c>
      <c r="E41" s="21" t="s">
        <v>42</v>
      </c>
      <c r="F41" s="21" t="str">
        <f>CONCATENATE(A42,"_",E42)</f>
        <v>DEMO-PRD-SPINE-004_Eth3</v>
      </c>
      <c r="G41" s="21" t="str">
        <f t="shared" si="5"/>
        <v>192.168.0.38</v>
      </c>
      <c r="H41" s="21" t="s">
        <v>35</v>
      </c>
      <c r="I41" s="21" t="str">
        <f>G42</f>
        <v>192.168.0.39</v>
      </c>
      <c r="J41" s="24" t="s">
        <v>58</v>
      </c>
      <c r="K41" s="22"/>
      <c r="L41" s="21" t="e">
        <f>#REF!</f>
        <v>#REF!</v>
      </c>
      <c r="O41" s="21" t="s">
        <v>46</v>
      </c>
    </row>
    <row r="42" spans="1:15" s="21" customFormat="1">
      <c r="A42" s="21" t="s">
        <v>113</v>
      </c>
      <c r="B42" s="21" t="s">
        <v>34</v>
      </c>
      <c r="E42" s="21" t="str">
        <f>E36</f>
        <v>Eth3</v>
      </c>
      <c r="F42" s="21" t="str">
        <f>CONCATENATE(A41,"_",E41)</f>
        <v>DEMO-PRD-SLEAF-003_Eth4</v>
      </c>
      <c r="G42" s="21" t="str">
        <f t="shared" si="5"/>
        <v>192.168.0.39</v>
      </c>
      <c r="H42" s="21" t="s">
        <v>35</v>
      </c>
      <c r="I42" s="21" t="str">
        <f>G41</f>
        <v>192.168.0.38</v>
      </c>
      <c r="J42" s="24" t="str">
        <f>J34</f>
        <v>65080.2003</v>
      </c>
      <c r="L42" s="21" t="e">
        <f>#REF!</f>
        <v>#REF!</v>
      </c>
      <c r="O42" s="21" t="s">
        <v>46</v>
      </c>
    </row>
    <row r="43" spans="1:15" s="25" customFormat="1">
      <c r="A43" s="25" t="str">
        <f>A30</f>
        <v>DEMO-PRD-SLEAF-004</v>
      </c>
      <c r="B43" s="25" t="s">
        <v>34</v>
      </c>
      <c r="E43" s="25" t="s">
        <v>37</v>
      </c>
      <c r="F43" s="25" t="str">
        <f>CONCATENATE(A44,"_",E44)</f>
        <v>DEMO-PRD-SPINE-001_Eth4</v>
      </c>
      <c r="G43" s="25" t="str">
        <f t="shared" si="5"/>
        <v>192.168.0.40</v>
      </c>
      <c r="H43" s="25" t="s">
        <v>35</v>
      </c>
      <c r="I43" s="25" t="str">
        <f>G44</f>
        <v>192.168.0.41</v>
      </c>
      <c r="J43" s="26" t="s">
        <v>58</v>
      </c>
      <c r="K43" s="27"/>
      <c r="L43" s="25" t="e">
        <f>#REF!</f>
        <v>#REF!</v>
      </c>
      <c r="O43" s="25" t="s">
        <v>46</v>
      </c>
    </row>
    <row r="44" spans="1:15" s="25" customFormat="1">
      <c r="A44" s="25" t="s">
        <v>110</v>
      </c>
      <c r="B44" s="25" t="s">
        <v>34</v>
      </c>
      <c r="E44" s="25" t="str">
        <f>CONCATENATE("Eth",RIGHT(E36,1)+1)</f>
        <v>Eth4</v>
      </c>
      <c r="F44" s="25" t="str">
        <f>CONCATENATE(A43,"_",E43)</f>
        <v>DEMO-PRD-SLEAF-004_Eth1</v>
      </c>
      <c r="G44" s="25" t="str">
        <f t="shared" si="5"/>
        <v>192.168.0.41</v>
      </c>
      <c r="H44" s="25" t="s">
        <v>35</v>
      </c>
      <c r="I44" s="25" t="str">
        <f>G43</f>
        <v>192.168.0.40</v>
      </c>
      <c r="J44" s="28" t="str">
        <f>J33</f>
        <v>65080.2003</v>
      </c>
      <c r="K44" s="27"/>
      <c r="L44" s="25" t="e">
        <f>#REF!</f>
        <v>#REF!</v>
      </c>
      <c r="O44" s="25" t="s">
        <v>46</v>
      </c>
    </row>
    <row r="45" spans="1:15" s="25" customFormat="1">
      <c r="A45" s="25" t="str">
        <f>A30</f>
        <v>DEMO-PRD-SLEAF-004</v>
      </c>
      <c r="B45" s="25" t="s">
        <v>34</v>
      </c>
      <c r="E45" s="25" t="s">
        <v>40</v>
      </c>
      <c r="F45" s="25" t="str">
        <f>CONCATENATE(A46,"_",E46)</f>
        <v>DEMO-PRD-SPINE-002_Eth4</v>
      </c>
      <c r="G45" s="25" t="str">
        <f t="shared" si="5"/>
        <v>192.168.0.42</v>
      </c>
      <c r="H45" s="25" t="s">
        <v>35</v>
      </c>
      <c r="I45" s="25" t="str">
        <f>G46</f>
        <v>192.168.0.43</v>
      </c>
      <c r="J45" s="28" t="s">
        <v>58</v>
      </c>
      <c r="K45" s="27"/>
      <c r="L45" s="25" t="e">
        <f>#REF!</f>
        <v>#REF!</v>
      </c>
      <c r="O45" s="25" t="s">
        <v>46</v>
      </c>
    </row>
    <row r="46" spans="1:15" s="25" customFormat="1">
      <c r="A46" s="25" t="s">
        <v>111</v>
      </c>
      <c r="B46" s="25" t="s">
        <v>34</v>
      </c>
      <c r="E46" s="25" t="str">
        <f>CONCATENATE("Eth",RIGHT(E38,1)+1)</f>
        <v>Eth4</v>
      </c>
      <c r="F46" s="25" t="str">
        <f>CONCATENATE(A45,"_",E45)</f>
        <v>DEMO-PRD-SLEAF-004_Eth2</v>
      </c>
      <c r="G46" s="25" t="str">
        <f t="shared" si="5"/>
        <v>192.168.0.43</v>
      </c>
      <c r="H46" s="25" t="s">
        <v>35</v>
      </c>
      <c r="I46" s="25" t="str">
        <f>G45</f>
        <v>192.168.0.42</v>
      </c>
      <c r="J46" s="28" t="str">
        <f>J33</f>
        <v>65080.2003</v>
      </c>
      <c r="K46" s="27"/>
      <c r="L46" s="25" t="e">
        <f>#REF!</f>
        <v>#REF!</v>
      </c>
      <c r="O46" s="25" t="s">
        <v>46</v>
      </c>
    </row>
    <row r="47" spans="1:15" s="25" customFormat="1">
      <c r="A47" s="25" t="str">
        <f>A30</f>
        <v>DEMO-PRD-SLEAF-004</v>
      </c>
      <c r="B47" s="25" t="s">
        <v>34</v>
      </c>
      <c r="E47" s="25" t="s">
        <v>41</v>
      </c>
      <c r="F47" s="25" t="str">
        <f>CONCATENATE(A48,"_",E48)</f>
        <v>DEMO-PRD-SPINE-003_Eth4</v>
      </c>
      <c r="G47" s="25" t="str">
        <f t="shared" si="5"/>
        <v>192.168.0.44</v>
      </c>
      <c r="H47" s="25" t="s">
        <v>35</v>
      </c>
      <c r="I47" s="25" t="str">
        <f>G48</f>
        <v>192.168.0.45</v>
      </c>
      <c r="J47" s="28" t="s">
        <v>58</v>
      </c>
      <c r="K47" s="27"/>
      <c r="L47" s="25" t="e">
        <f>#REF!</f>
        <v>#REF!</v>
      </c>
      <c r="O47" s="25" t="s">
        <v>46</v>
      </c>
    </row>
    <row r="48" spans="1:15" s="25" customFormat="1">
      <c r="A48" s="25" t="s">
        <v>112</v>
      </c>
      <c r="B48" s="25" t="s">
        <v>34</v>
      </c>
      <c r="E48" s="25" t="str">
        <f>CONCATENATE("Eth",RIGHT(E40,1)+1)</f>
        <v>Eth4</v>
      </c>
      <c r="F48" s="25" t="str">
        <f>CONCATENATE(A47,"_",E47)</f>
        <v>DEMO-PRD-SLEAF-004_Eth3</v>
      </c>
      <c r="G48" s="25" t="str">
        <f t="shared" si="5"/>
        <v>192.168.0.45</v>
      </c>
      <c r="H48" s="25" t="s">
        <v>35</v>
      </c>
      <c r="I48" s="25" t="str">
        <f>G47</f>
        <v>192.168.0.44</v>
      </c>
      <c r="J48" s="28" t="str">
        <f>J33</f>
        <v>65080.2003</v>
      </c>
      <c r="K48" s="27"/>
      <c r="L48" s="25" t="e">
        <f>#REF!</f>
        <v>#REF!</v>
      </c>
      <c r="O48" s="25" t="s">
        <v>46</v>
      </c>
    </row>
    <row r="49" spans="1:15" s="25" customFormat="1">
      <c r="A49" s="25" t="str">
        <f>A30</f>
        <v>DEMO-PRD-SLEAF-004</v>
      </c>
      <c r="B49" s="25" t="s">
        <v>34</v>
      </c>
      <c r="E49" s="25" t="s">
        <v>42</v>
      </c>
      <c r="F49" s="25" t="str">
        <f>CONCATENATE(A50,"_",E50)</f>
        <v>DEMO-PRD-SPINE-004_Eth4</v>
      </c>
      <c r="G49" s="25" t="str">
        <f t="shared" si="5"/>
        <v>192.168.0.46</v>
      </c>
      <c r="H49" s="25" t="s">
        <v>35</v>
      </c>
      <c r="I49" s="25" t="str">
        <f>G50</f>
        <v>192.168.0.47</v>
      </c>
      <c r="J49" s="28" t="s">
        <v>58</v>
      </c>
      <c r="K49" s="27"/>
      <c r="L49" s="25" t="e">
        <f>#REF!</f>
        <v>#REF!</v>
      </c>
      <c r="O49" s="25" t="s">
        <v>46</v>
      </c>
    </row>
    <row r="50" spans="1:15" s="25" customFormat="1">
      <c r="A50" s="25" t="s">
        <v>113</v>
      </c>
      <c r="B50" s="25" t="s">
        <v>34</v>
      </c>
      <c r="E50" s="25" t="str">
        <f>CONCATENATE("Eth",RIGHT(E42,1)+1)</f>
        <v>Eth4</v>
      </c>
      <c r="F50" s="25" t="str">
        <f>CONCATENATE(A49,"_",E49)</f>
        <v>DEMO-PRD-SLEAF-004_Eth4</v>
      </c>
      <c r="G50" s="25" t="str">
        <f t="shared" si="5"/>
        <v>192.168.0.47</v>
      </c>
      <c r="H50" s="25" t="s">
        <v>35</v>
      </c>
      <c r="I50" s="25" t="str">
        <f>G49</f>
        <v>192.168.0.46</v>
      </c>
      <c r="J50" s="28" t="str">
        <f>J33</f>
        <v>65080.2003</v>
      </c>
      <c r="L50" s="25" t="e">
        <f>#REF!</f>
        <v>#REF!</v>
      </c>
      <c r="O50" s="25" t="s">
        <v>46</v>
      </c>
    </row>
    <row r="52" spans="1:15" s="5" customFormat="1">
      <c r="A52" s="8" t="s">
        <v>108</v>
      </c>
      <c r="B52" s="2" t="s">
        <v>34</v>
      </c>
      <c r="C52" s="10" t="s">
        <v>49</v>
      </c>
      <c r="D52" s="2"/>
      <c r="E52" s="3" t="s">
        <v>3</v>
      </c>
      <c r="F52" t="str">
        <f>CONCATENATE(A55,"_",E55)</f>
        <v>DEMO-PRD-SLEAF-006_Po1000</v>
      </c>
      <c r="G52" s="2"/>
      <c r="H52" s="2"/>
      <c r="I52" s="2"/>
      <c r="J52" s="20"/>
      <c r="K52" s="4"/>
      <c r="L52" s="8" t="s">
        <v>70</v>
      </c>
      <c r="M52" s="2"/>
      <c r="N52" s="2"/>
      <c r="O52" s="2" t="s">
        <v>45</v>
      </c>
    </row>
    <row r="53" spans="1:15" s="5" customFormat="1">
      <c r="A53" t="str">
        <f>A52</f>
        <v>DEMO-PRD-SLEAF-005</v>
      </c>
      <c r="B53" s="2" t="s">
        <v>34</v>
      </c>
      <c r="C53" s="11"/>
      <c r="D53" s="7" t="s">
        <v>3</v>
      </c>
      <c r="E53" s="3" t="s">
        <v>38</v>
      </c>
      <c r="F53" t="str">
        <f t="shared" ref="F53:F54" si="6">CONCATENATE(A56,"_",E56)</f>
        <v>DEMO-PRD-SLEAF-006_Eth5</v>
      </c>
      <c r="G53" s="2"/>
      <c r="H53" s="2"/>
      <c r="I53" s="2"/>
      <c r="J53" s="20"/>
      <c r="K53" s="4"/>
      <c r="L53" t="e">
        <f>#REF!</f>
        <v>#REF!</v>
      </c>
      <c r="M53" s="2"/>
      <c r="N53" s="2"/>
      <c r="O53" s="2" t="s">
        <v>45</v>
      </c>
    </row>
    <row r="54" spans="1:15" s="5" customFormat="1">
      <c r="A54" t="str">
        <f>A52</f>
        <v>DEMO-PRD-SLEAF-005</v>
      </c>
      <c r="B54" s="2" t="s">
        <v>34</v>
      </c>
      <c r="C54" s="11"/>
      <c r="D54" s="7" t="s">
        <v>3</v>
      </c>
      <c r="E54" s="3" t="s">
        <v>43</v>
      </c>
      <c r="F54" t="str">
        <f t="shared" si="6"/>
        <v>DEMO-PRD-SLEAF-006_Eth6</v>
      </c>
      <c r="G54" s="2"/>
      <c r="H54" s="2"/>
      <c r="I54" s="2"/>
      <c r="J54" s="20"/>
      <c r="K54" s="4"/>
      <c r="L54" t="e">
        <f>#REF!</f>
        <v>#REF!</v>
      </c>
      <c r="M54" s="2"/>
      <c r="N54" s="2"/>
      <c r="O54" s="2" t="s">
        <v>45</v>
      </c>
    </row>
    <row r="55" spans="1:15" s="5" customFormat="1">
      <c r="A55" s="8" t="s">
        <v>109</v>
      </c>
      <c r="B55" s="2" t="s">
        <v>34</v>
      </c>
      <c r="C55" s="10" t="s">
        <v>49</v>
      </c>
      <c r="D55" s="2"/>
      <c r="E55" s="3" t="s">
        <v>3</v>
      </c>
      <c r="F55" t="str">
        <f>CONCATENATE(A52,"_",E52)</f>
        <v>DEMO-PRD-SLEAF-005_Po1000</v>
      </c>
      <c r="G55" s="2"/>
      <c r="H55" s="2"/>
      <c r="I55" s="2"/>
      <c r="J55" s="20"/>
      <c r="K55" s="4"/>
      <c r="L55" t="e">
        <f>#REF!</f>
        <v>#REF!</v>
      </c>
      <c r="M55" s="2"/>
      <c r="N55" s="2"/>
      <c r="O55" s="2" t="s">
        <v>45</v>
      </c>
    </row>
    <row r="56" spans="1:15" s="5" customFormat="1">
      <c r="A56" t="str">
        <f>A55</f>
        <v>DEMO-PRD-SLEAF-006</v>
      </c>
      <c r="B56" s="2" t="s">
        <v>34</v>
      </c>
      <c r="C56" s="11"/>
      <c r="D56" s="7" t="s">
        <v>3</v>
      </c>
      <c r="E56" s="3" t="s">
        <v>38</v>
      </c>
      <c r="F56" t="str">
        <f t="shared" ref="F56:F57" si="7">CONCATENATE(A53,"_",E53)</f>
        <v>DEMO-PRD-SLEAF-005_Eth5</v>
      </c>
      <c r="G56" s="2"/>
      <c r="H56" s="2"/>
      <c r="I56" s="2"/>
      <c r="J56" s="20"/>
      <c r="K56" s="4"/>
      <c r="L56" t="e">
        <f>#REF!</f>
        <v>#REF!</v>
      </c>
      <c r="M56" s="2"/>
      <c r="N56" s="2"/>
      <c r="O56" s="2" t="s">
        <v>45</v>
      </c>
    </row>
    <row r="57" spans="1:15" s="5" customFormat="1">
      <c r="A57" t="str">
        <f>A55</f>
        <v>DEMO-PRD-SLEAF-006</v>
      </c>
      <c r="B57" s="2" t="s">
        <v>34</v>
      </c>
      <c r="C57" s="11"/>
      <c r="D57" s="7" t="s">
        <v>3</v>
      </c>
      <c r="E57" s="3" t="s">
        <v>43</v>
      </c>
      <c r="F57" t="str">
        <f t="shared" si="7"/>
        <v>DEMO-PRD-SLEAF-005_Eth6</v>
      </c>
      <c r="G57" s="2"/>
      <c r="H57" s="2"/>
      <c r="I57" s="2"/>
      <c r="J57" s="20"/>
      <c r="K57" s="4"/>
      <c r="L57" t="e">
        <f>#REF!</f>
        <v>#REF!</v>
      </c>
      <c r="M57" s="2"/>
      <c r="N57" s="2"/>
      <c r="O57" s="2" t="s">
        <v>45</v>
      </c>
    </row>
    <row r="58" spans="1:15" s="5" customFormat="1">
      <c r="A58" t="str">
        <f>A52</f>
        <v>DEMO-PRD-SLEAF-005</v>
      </c>
      <c r="B58" s="2" t="s">
        <v>34</v>
      </c>
      <c r="C58" s="11"/>
      <c r="D58" s="2"/>
      <c r="E58" s="3" t="s">
        <v>1</v>
      </c>
      <c r="F58" t="str">
        <f>CONCATENATE(A59,"_",E59)</f>
        <v>DEMO-PRD-SLEAF-006_vlan4094</v>
      </c>
      <c r="G58" s="8" t="s">
        <v>75</v>
      </c>
      <c r="H58" s="2" t="s">
        <v>35</v>
      </c>
      <c r="I58" t="str">
        <f>G59</f>
        <v>192.168.4.1</v>
      </c>
      <c r="J58" s="29" t="s">
        <v>54</v>
      </c>
      <c r="K58" s="4"/>
      <c r="L58" t="e">
        <f>#REF!</f>
        <v>#REF!</v>
      </c>
      <c r="M58" s="2"/>
      <c r="N58" s="2"/>
      <c r="O58" s="2" t="s">
        <v>46</v>
      </c>
    </row>
    <row r="59" spans="1:15" s="5" customFormat="1">
      <c r="A59" t="str">
        <f>A55</f>
        <v>DEMO-PRD-SLEAF-006</v>
      </c>
      <c r="B59" s="2" t="s">
        <v>34</v>
      </c>
      <c r="C59" s="11"/>
      <c r="D59" s="2"/>
      <c r="E59" s="3" t="s">
        <v>1</v>
      </c>
      <c r="F59" t="str">
        <f>CONCATENATE(A58,"_",E58)</f>
        <v>DEMO-PRD-SLEAF-005_vlan4094</v>
      </c>
      <c r="G59" s="2" t="str">
        <f>CONCATENATE((LEFT(G58,FIND(".",G58,9))),(RIGHT(G58,(LEN(G58)-((FIND(".",G58,9))))))+1)</f>
        <v>192.168.4.1</v>
      </c>
      <c r="H59" s="2" t="s">
        <v>35</v>
      </c>
      <c r="I59" t="str">
        <f>G58</f>
        <v>192.168.4.0</v>
      </c>
      <c r="J59" s="29" t="s">
        <v>54</v>
      </c>
      <c r="K59" s="4"/>
      <c r="L59" t="e">
        <f>#REF!</f>
        <v>#REF!</v>
      </c>
      <c r="M59" s="2"/>
      <c r="N59" s="2"/>
      <c r="O59" s="2" t="s">
        <v>46</v>
      </c>
    </row>
    <row r="60" spans="1:15" s="21" customFormat="1">
      <c r="A60" s="21" t="str">
        <f>A52</f>
        <v>DEMO-PRD-SLEAF-005</v>
      </c>
      <c r="B60" s="21" t="s">
        <v>34</v>
      </c>
      <c r="E60" s="21" t="s">
        <v>37</v>
      </c>
      <c r="F60" s="21" t="str">
        <f>CONCATENATE(A61,"_",E61)</f>
        <v>DEMO-PRD-SPINE-001_Eth5</v>
      </c>
      <c r="G60" s="8" t="s">
        <v>76</v>
      </c>
      <c r="H60" s="21" t="s">
        <v>35</v>
      </c>
      <c r="I60" s="21" t="str">
        <f>G61</f>
        <v>192.168.0.49</v>
      </c>
      <c r="J60" s="23" t="s">
        <v>58</v>
      </c>
      <c r="K60" s="22"/>
      <c r="L60" s="21" t="e">
        <f>#REF!</f>
        <v>#REF!</v>
      </c>
      <c r="O60" s="21" t="s">
        <v>46</v>
      </c>
    </row>
    <row r="61" spans="1:15" s="21" customFormat="1">
      <c r="A61" s="21" t="s">
        <v>110</v>
      </c>
      <c r="B61" s="21" t="s">
        <v>34</v>
      </c>
      <c r="E61" s="8" t="s">
        <v>38</v>
      </c>
      <c r="F61" s="21" t="str">
        <f>CONCATENATE(A60,"_",E60)</f>
        <v>DEMO-PRD-SLEAF-005_Eth1</v>
      </c>
      <c r="G61" s="21" t="str">
        <f>CONCATENATE((LEFT(G60,FIND(".",G60,9))),(RIGHT(G60,(LEN(G60)-((FIND(".",G60,9))))))+1)</f>
        <v>192.168.0.49</v>
      </c>
      <c r="H61" s="21" t="s">
        <v>35</v>
      </c>
      <c r="I61" s="21" t="str">
        <f>G60</f>
        <v>192.168.0.48</v>
      </c>
      <c r="J61" s="24" t="str">
        <f>J59</f>
        <v>65080.2004</v>
      </c>
      <c r="K61" s="22"/>
      <c r="L61" s="21" t="e">
        <f>#REF!</f>
        <v>#REF!</v>
      </c>
      <c r="O61" s="21" t="s">
        <v>46</v>
      </c>
    </row>
    <row r="62" spans="1:15" s="21" customFormat="1">
      <c r="A62" s="21" t="str">
        <f>A52</f>
        <v>DEMO-PRD-SLEAF-005</v>
      </c>
      <c r="B62" s="21" t="s">
        <v>34</v>
      </c>
      <c r="E62" s="21" t="s">
        <v>40</v>
      </c>
      <c r="F62" s="21" t="str">
        <f>CONCATENATE(A63,"_",E63)</f>
        <v>DEMO-PRD-SPINE-002_Eth5</v>
      </c>
      <c r="G62" s="21" t="str">
        <f t="shared" ref="G62:G75" si="8">CONCATENATE((LEFT(G61,FIND(".",G61,9))),(RIGHT(G61,(LEN(G61)-((FIND(".",G61,9))))))+1)</f>
        <v>192.168.0.50</v>
      </c>
      <c r="H62" s="21" t="s">
        <v>35</v>
      </c>
      <c r="I62" s="21" t="str">
        <f>G63</f>
        <v>192.168.0.51</v>
      </c>
      <c r="J62" s="24" t="s">
        <v>58</v>
      </c>
      <c r="K62" s="22"/>
      <c r="L62" s="21" t="e">
        <f>#REF!</f>
        <v>#REF!</v>
      </c>
      <c r="O62" s="21" t="s">
        <v>46</v>
      </c>
    </row>
    <row r="63" spans="1:15" s="21" customFormat="1">
      <c r="A63" s="21" t="s">
        <v>111</v>
      </c>
      <c r="B63" s="21" t="s">
        <v>34</v>
      </c>
      <c r="E63" s="21" t="str">
        <f>E61</f>
        <v>Eth5</v>
      </c>
      <c r="F63" s="21" t="str">
        <f>CONCATENATE(A62,"_",E62)</f>
        <v>DEMO-PRD-SLEAF-005_Eth2</v>
      </c>
      <c r="G63" s="21" t="str">
        <f t="shared" si="8"/>
        <v>192.168.0.51</v>
      </c>
      <c r="H63" s="21" t="s">
        <v>35</v>
      </c>
      <c r="I63" s="21" t="str">
        <f>G62</f>
        <v>192.168.0.50</v>
      </c>
      <c r="J63" s="24" t="str">
        <f>J59</f>
        <v>65080.2004</v>
      </c>
      <c r="K63" s="22"/>
      <c r="L63" s="21" t="e">
        <f>#REF!</f>
        <v>#REF!</v>
      </c>
      <c r="O63" s="21" t="s">
        <v>46</v>
      </c>
    </row>
    <row r="64" spans="1:15" s="21" customFormat="1">
      <c r="A64" s="21" t="str">
        <f>A52</f>
        <v>DEMO-PRD-SLEAF-005</v>
      </c>
      <c r="B64" s="21" t="s">
        <v>34</v>
      </c>
      <c r="E64" s="21" t="s">
        <v>41</v>
      </c>
      <c r="F64" s="21" t="str">
        <f>CONCATENATE(A65,"_",E65)</f>
        <v>DEMO-PRD-SPINE-003_Eth5</v>
      </c>
      <c r="G64" s="21" t="str">
        <f t="shared" si="8"/>
        <v>192.168.0.52</v>
      </c>
      <c r="H64" s="21" t="s">
        <v>35</v>
      </c>
      <c r="I64" s="21" t="str">
        <f>G65</f>
        <v>192.168.0.53</v>
      </c>
      <c r="J64" s="24" t="s">
        <v>58</v>
      </c>
      <c r="K64" s="22"/>
      <c r="L64" s="21" t="e">
        <f>#REF!</f>
        <v>#REF!</v>
      </c>
      <c r="O64" s="21" t="s">
        <v>46</v>
      </c>
    </row>
    <row r="65" spans="1:16" s="21" customFormat="1">
      <c r="A65" s="21" t="s">
        <v>112</v>
      </c>
      <c r="B65" s="21" t="s">
        <v>34</v>
      </c>
      <c r="E65" s="21" t="str">
        <f>E61</f>
        <v>Eth5</v>
      </c>
      <c r="F65" s="21" t="str">
        <f>CONCATENATE(A64,"_",E64)</f>
        <v>DEMO-PRD-SLEAF-005_Eth3</v>
      </c>
      <c r="G65" s="21" t="str">
        <f t="shared" si="8"/>
        <v>192.168.0.53</v>
      </c>
      <c r="H65" s="21" t="s">
        <v>35</v>
      </c>
      <c r="I65" s="21" t="str">
        <f>G64</f>
        <v>192.168.0.52</v>
      </c>
      <c r="J65" s="24" t="str">
        <f>J59</f>
        <v>65080.2004</v>
      </c>
      <c r="K65" s="22"/>
      <c r="L65" s="21" t="e">
        <f>#REF!</f>
        <v>#REF!</v>
      </c>
      <c r="O65" s="21" t="s">
        <v>46</v>
      </c>
    </row>
    <row r="66" spans="1:16" s="21" customFormat="1">
      <c r="A66" s="21" t="str">
        <f>A52</f>
        <v>DEMO-PRD-SLEAF-005</v>
      </c>
      <c r="B66" s="21" t="s">
        <v>34</v>
      </c>
      <c r="E66" s="21" t="s">
        <v>42</v>
      </c>
      <c r="F66" s="21" t="str">
        <f>CONCATENATE(A67,"_",E67)</f>
        <v>DEMO-PRD-SPINE-004_Eth5</v>
      </c>
      <c r="G66" s="21" t="str">
        <f t="shared" si="8"/>
        <v>192.168.0.54</v>
      </c>
      <c r="H66" s="21" t="s">
        <v>35</v>
      </c>
      <c r="I66" s="21" t="str">
        <f>G67</f>
        <v>192.168.0.55</v>
      </c>
      <c r="J66" s="24" t="s">
        <v>58</v>
      </c>
      <c r="K66" s="22"/>
      <c r="L66" s="21" t="e">
        <f>#REF!</f>
        <v>#REF!</v>
      </c>
      <c r="O66" s="21" t="s">
        <v>46</v>
      </c>
    </row>
    <row r="67" spans="1:16" s="21" customFormat="1">
      <c r="A67" s="21" t="s">
        <v>113</v>
      </c>
      <c r="B67" s="21" t="s">
        <v>34</v>
      </c>
      <c r="E67" s="21" t="str">
        <f>E61</f>
        <v>Eth5</v>
      </c>
      <c r="F67" s="21" t="str">
        <f>CONCATENATE(A66,"_",E66)</f>
        <v>DEMO-PRD-SLEAF-005_Eth4</v>
      </c>
      <c r="G67" s="21" t="str">
        <f t="shared" si="8"/>
        <v>192.168.0.55</v>
      </c>
      <c r="H67" s="21" t="s">
        <v>35</v>
      </c>
      <c r="I67" s="21" t="str">
        <f>G66</f>
        <v>192.168.0.54</v>
      </c>
      <c r="J67" s="24" t="str">
        <f>J59</f>
        <v>65080.2004</v>
      </c>
      <c r="L67" s="21" t="e">
        <f>#REF!</f>
        <v>#REF!</v>
      </c>
      <c r="O67" s="21" t="s">
        <v>46</v>
      </c>
    </row>
    <row r="68" spans="1:16" s="25" customFormat="1">
      <c r="A68" s="25" t="str">
        <f>A55</f>
        <v>DEMO-PRD-SLEAF-006</v>
      </c>
      <c r="B68" s="25" t="s">
        <v>34</v>
      </c>
      <c r="E68" s="25" t="s">
        <v>37</v>
      </c>
      <c r="F68" s="25" t="str">
        <f>CONCATENATE(A69,"_",E69)</f>
        <v>DEMO-PRD-SPINE-001_Eth6</v>
      </c>
      <c r="G68" s="25" t="str">
        <f t="shared" si="8"/>
        <v>192.168.0.56</v>
      </c>
      <c r="H68" s="25" t="s">
        <v>35</v>
      </c>
      <c r="I68" s="25" t="str">
        <f>G69</f>
        <v>192.168.0.57</v>
      </c>
      <c r="J68" s="26" t="s">
        <v>58</v>
      </c>
      <c r="K68" s="27"/>
      <c r="L68" s="25" t="e">
        <f>#REF!</f>
        <v>#REF!</v>
      </c>
      <c r="O68" s="25" t="s">
        <v>46</v>
      </c>
    </row>
    <row r="69" spans="1:16" s="25" customFormat="1">
      <c r="A69" s="25" t="s">
        <v>110</v>
      </c>
      <c r="B69" s="25" t="s">
        <v>34</v>
      </c>
      <c r="E69" s="25" t="str">
        <f>CONCATENATE("Eth",RIGHT(E61,1)+1)</f>
        <v>Eth6</v>
      </c>
      <c r="F69" s="25" t="str">
        <f>CONCATENATE(A68,"_",E68)</f>
        <v>DEMO-PRD-SLEAF-006_Eth1</v>
      </c>
      <c r="G69" s="25" t="str">
        <f t="shared" si="8"/>
        <v>192.168.0.57</v>
      </c>
      <c r="H69" s="25" t="s">
        <v>35</v>
      </c>
      <c r="I69" s="25" t="str">
        <f>G68</f>
        <v>192.168.0.56</v>
      </c>
      <c r="J69" s="28" t="str">
        <f>J58</f>
        <v>65080.2004</v>
      </c>
      <c r="K69" s="27"/>
      <c r="L69" s="25" t="e">
        <f>#REF!</f>
        <v>#REF!</v>
      </c>
      <c r="O69" s="25" t="s">
        <v>46</v>
      </c>
    </row>
    <row r="70" spans="1:16" s="25" customFormat="1">
      <c r="A70" s="25" t="str">
        <f>A55</f>
        <v>DEMO-PRD-SLEAF-006</v>
      </c>
      <c r="B70" s="25" t="s">
        <v>34</v>
      </c>
      <c r="E70" s="25" t="s">
        <v>40</v>
      </c>
      <c r="F70" s="25" t="str">
        <f>CONCATENATE(A71,"_",E71)</f>
        <v>DEMO-PRD-SPINE-002_Eth6</v>
      </c>
      <c r="G70" s="25" t="str">
        <f t="shared" si="8"/>
        <v>192.168.0.58</v>
      </c>
      <c r="H70" s="25" t="s">
        <v>35</v>
      </c>
      <c r="I70" s="25" t="str">
        <f>G71</f>
        <v>192.168.0.59</v>
      </c>
      <c r="J70" s="28" t="s">
        <v>58</v>
      </c>
      <c r="K70" s="27"/>
      <c r="L70" s="25" t="e">
        <f>#REF!</f>
        <v>#REF!</v>
      </c>
      <c r="O70" s="25" t="s">
        <v>46</v>
      </c>
    </row>
    <row r="71" spans="1:16" s="25" customFormat="1">
      <c r="A71" s="25" t="s">
        <v>111</v>
      </c>
      <c r="B71" s="25" t="s">
        <v>34</v>
      </c>
      <c r="E71" s="25" t="str">
        <f>CONCATENATE("Eth",RIGHT(E63,1)+1)</f>
        <v>Eth6</v>
      </c>
      <c r="F71" s="25" t="str">
        <f>CONCATENATE(A70,"_",E70)</f>
        <v>DEMO-PRD-SLEAF-006_Eth2</v>
      </c>
      <c r="G71" s="25" t="str">
        <f t="shared" si="8"/>
        <v>192.168.0.59</v>
      </c>
      <c r="H71" s="25" t="s">
        <v>35</v>
      </c>
      <c r="I71" s="25" t="str">
        <f>G70</f>
        <v>192.168.0.58</v>
      </c>
      <c r="J71" s="28" t="str">
        <f>J58</f>
        <v>65080.2004</v>
      </c>
      <c r="K71" s="27"/>
      <c r="L71" s="25" t="e">
        <f>#REF!</f>
        <v>#REF!</v>
      </c>
      <c r="O71" s="25" t="s">
        <v>46</v>
      </c>
    </row>
    <row r="72" spans="1:16" s="25" customFormat="1">
      <c r="A72" s="25" t="str">
        <f>A55</f>
        <v>DEMO-PRD-SLEAF-006</v>
      </c>
      <c r="B72" s="25" t="s">
        <v>34</v>
      </c>
      <c r="E72" s="25" t="s">
        <v>41</v>
      </c>
      <c r="F72" s="25" t="str">
        <f>CONCATENATE(A73,"_",E73)</f>
        <v>DEMO-PRD-SPINE-003_Eth6</v>
      </c>
      <c r="G72" s="25" t="str">
        <f t="shared" si="8"/>
        <v>192.168.0.60</v>
      </c>
      <c r="H72" s="25" t="s">
        <v>35</v>
      </c>
      <c r="I72" s="25" t="str">
        <f>G73</f>
        <v>192.168.0.61</v>
      </c>
      <c r="J72" s="28" t="s">
        <v>58</v>
      </c>
      <c r="K72" s="27"/>
      <c r="L72" s="25" t="e">
        <f>#REF!</f>
        <v>#REF!</v>
      </c>
      <c r="O72" s="25" t="s">
        <v>46</v>
      </c>
    </row>
    <row r="73" spans="1:16" s="25" customFormat="1">
      <c r="A73" s="25" t="s">
        <v>112</v>
      </c>
      <c r="B73" s="25" t="s">
        <v>34</v>
      </c>
      <c r="E73" s="25" t="str">
        <f>CONCATENATE("Eth",RIGHT(E65,1)+1)</f>
        <v>Eth6</v>
      </c>
      <c r="F73" s="25" t="str">
        <f>CONCATENATE(A72,"_",E72)</f>
        <v>DEMO-PRD-SLEAF-006_Eth3</v>
      </c>
      <c r="G73" s="25" t="str">
        <f t="shared" si="8"/>
        <v>192.168.0.61</v>
      </c>
      <c r="H73" s="25" t="s">
        <v>35</v>
      </c>
      <c r="I73" s="25" t="str">
        <f>G72</f>
        <v>192.168.0.60</v>
      </c>
      <c r="J73" s="28" t="str">
        <f>J58</f>
        <v>65080.2004</v>
      </c>
      <c r="K73" s="27"/>
      <c r="L73" s="25" t="e">
        <f>#REF!</f>
        <v>#REF!</v>
      </c>
      <c r="O73" s="25" t="s">
        <v>46</v>
      </c>
    </row>
    <row r="74" spans="1:16" s="25" customFormat="1">
      <c r="A74" s="25" t="str">
        <f>A55</f>
        <v>DEMO-PRD-SLEAF-006</v>
      </c>
      <c r="B74" s="25" t="s">
        <v>34</v>
      </c>
      <c r="E74" s="25" t="s">
        <v>42</v>
      </c>
      <c r="F74" s="25" t="str">
        <f>CONCATENATE(A75,"_",E75)</f>
        <v>DEMO-PRD-SPINE-004_Eth6</v>
      </c>
      <c r="G74" s="25" t="str">
        <f t="shared" si="8"/>
        <v>192.168.0.62</v>
      </c>
      <c r="H74" s="25" t="s">
        <v>35</v>
      </c>
      <c r="I74" s="25" t="str">
        <f>G75</f>
        <v>192.168.0.63</v>
      </c>
      <c r="J74" s="28" t="s">
        <v>58</v>
      </c>
      <c r="K74" s="27"/>
      <c r="L74" s="25" t="e">
        <f>#REF!</f>
        <v>#REF!</v>
      </c>
      <c r="O74" s="25" t="s">
        <v>46</v>
      </c>
    </row>
    <row r="75" spans="1:16" s="25" customFormat="1">
      <c r="A75" s="25" t="s">
        <v>113</v>
      </c>
      <c r="B75" s="25" t="s">
        <v>34</v>
      </c>
      <c r="E75" s="25" t="str">
        <f>CONCATENATE("Eth",RIGHT(E67,1)+1)</f>
        <v>Eth6</v>
      </c>
      <c r="F75" s="25" t="str">
        <f>CONCATENATE(A74,"_",E74)</f>
        <v>DEMO-PRD-SLEAF-006_Eth4</v>
      </c>
      <c r="G75" s="25" t="str">
        <f t="shared" si="8"/>
        <v>192.168.0.63</v>
      </c>
      <c r="H75" s="25" t="s">
        <v>35</v>
      </c>
      <c r="I75" s="25" t="str">
        <f>G74</f>
        <v>192.168.0.62</v>
      </c>
      <c r="J75" s="28" t="str">
        <f>J58</f>
        <v>65080.2004</v>
      </c>
      <c r="L75" s="25" t="e">
        <f>#REF!</f>
        <v>#REF!</v>
      </c>
      <c r="O75" s="25" t="s">
        <v>46</v>
      </c>
    </row>
    <row r="77" spans="1:16">
      <c r="A77" s="31" t="s">
        <v>104</v>
      </c>
      <c r="B77" s="31" t="s">
        <v>77</v>
      </c>
      <c r="C77" s="32"/>
      <c r="D77" s="31"/>
      <c r="E77" s="33" t="s">
        <v>36</v>
      </c>
      <c r="F77" s="31" t="s">
        <v>102</v>
      </c>
      <c r="G77" s="31"/>
      <c r="H77" s="31"/>
      <c r="I77" s="31"/>
      <c r="J77" s="34"/>
      <c r="K77" s="31"/>
      <c r="L77" s="31" t="s">
        <v>70</v>
      </c>
      <c r="M77" s="31"/>
      <c r="N77" s="31"/>
      <c r="O77" s="31" t="s">
        <v>101</v>
      </c>
      <c r="P77" s="31"/>
    </row>
    <row r="78" spans="1:16">
      <c r="A78" s="31" t="s">
        <v>104</v>
      </c>
      <c r="B78" s="31" t="s">
        <v>77</v>
      </c>
      <c r="C78" s="32"/>
      <c r="D78" s="31"/>
      <c r="E78" s="33" t="s">
        <v>39</v>
      </c>
      <c r="F78" s="31" t="s">
        <v>102</v>
      </c>
      <c r="G78" s="31"/>
      <c r="H78" s="31"/>
      <c r="I78" s="31"/>
      <c r="J78" s="34"/>
      <c r="K78" s="31"/>
      <c r="L78" s="31" t="s">
        <v>70</v>
      </c>
      <c r="M78" s="31"/>
      <c r="N78" s="31"/>
      <c r="O78" s="31" t="s">
        <v>101</v>
      </c>
      <c r="P78" s="31"/>
    </row>
    <row r="79" spans="1:16">
      <c r="A79" s="31" t="s">
        <v>105</v>
      </c>
      <c r="B79" s="31" t="s">
        <v>77</v>
      </c>
      <c r="C79" s="32"/>
      <c r="D79" s="31"/>
      <c r="E79" s="33" t="s">
        <v>36</v>
      </c>
      <c r="F79" s="31" t="s">
        <v>102</v>
      </c>
      <c r="G79" s="31"/>
      <c r="H79" s="31"/>
      <c r="I79" s="31"/>
      <c r="J79" s="34"/>
      <c r="K79" s="31"/>
      <c r="L79" s="31" t="s">
        <v>70</v>
      </c>
      <c r="M79" s="31"/>
      <c r="N79" s="31"/>
      <c r="O79" s="31" t="s">
        <v>101</v>
      </c>
      <c r="P79" s="31"/>
    </row>
    <row r="80" spans="1:16">
      <c r="A80" s="31" t="s">
        <v>105</v>
      </c>
      <c r="B80" s="31" t="s">
        <v>77</v>
      </c>
      <c r="C80" s="32"/>
      <c r="D80" s="31"/>
      <c r="E80" s="33" t="s">
        <v>39</v>
      </c>
      <c r="F80" s="31" t="s">
        <v>102</v>
      </c>
      <c r="G80" s="31"/>
      <c r="H80" s="31"/>
      <c r="I80" s="31"/>
      <c r="J80" s="34"/>
      <c r="K80" s="31"/>
      <c r="L80" s="31" t="s">
        <v>70</v>
      </c>
      <c r="M80" s="31"/>
      <c r="N80" s="31"/>
      <c r="O80" s="31" t="s">
        <v>101</v>
      </c>
      <c r="P80" s="31"/>
    </row>
    <row r="81" spans="1:16">
      <c r="A81" s="31" t="s">
        <v>106</v>
      </c>
      <c r="B81" s="31" t="s">
        <v>77</v>
      </c>
      <c r="C81" s="32"/>
      <c r="D81" s="31"/>
      <c r="E81" s="33" t="s">
        <v>36</v>
      </c>
      <c r="F81" s="31" t="s">
        <v>102</v>
      </c>
      <c r="G81" s="31"/>
      <c r="H81" s="31"/>
      <c r="I81" s="31"/>
      <c r="J81" s="34"/>
      <c r="K81" s="31"/>
      <c r="L81" s="31" t="s">
        <v>70</v>
      </c>
      <c r="M81" s="31"/>
      <c r="N81" s="31"/>
      <c r="O81" s="31" t="s">
        <v>101</v>
      </c>
      <c r="P81" s="31"/>
    </row>
    <row r="82" spans="1:16">
      <c r="A82" s="31" t="s">
        <v>106</v>
      </c>
      <c r="B82" s="31" t="s">
        <v>77</v>
      </c>
      <c r="C82" s="32"/>
      <c r="D82" s="31"/>
      <c r="E82" s="33" t="s">
        <v>39</v>
      </c>
      <c r="F82" s="31" t="s">
        <v>102</v>
      </c>
      <c r="G82" s="31"/>
      <c r="H82" s="31"/>
      <c r="I82" s="31"/>
      <c r="J82" s="34"/>
      <c r="K82" s="31"/>
      <c r="L82" s="31" t="s">
        <v>70</v>
      </c>
      <c r="M82" s="31"/>
      <c r="N82" s="31"/>
      <c r="O82" s="31" t="s">
        <v>101</v>
      </c>
      <c r="P82" s="31"/>
    </row>
    <row r="83" spans="1:16">
      <c r="A83" s="31" t="s">
        <v>107</v>
      </c>
      <c r="B83" s="31" t="s">
        <v>77</v>
      </c>
      <c r="C83" s="32"/>
      <c r="D83" s="31"/>
      <c r="E83" s="33" t="s">
        <v>36</v>
      </c>
      <c r="F83" s="31" t="s">
        <v>102</v>
      </c>
      <c r="G83" s="31"/>
      <c r="H83" s="31"/>
      <c r="I83" s="31"/>
      <c r="J83" s="34"/>
      <c r="K83" s="31"/>
      <c r="L83" s="31" t="s">
        <v>70</v>
      </c>
      <c r="M83" s="31"/>
      <c r="N83" s="31"/>
      <c r="O83" s="31" t="s">
        <v>101</v>
      </c>
      <c r="P83" s="31"/>
    </row>
    <row r="84" spans="1:16">
      <c r="A84" s="31" t="s">
        <v>107</v>
      </c>
      <c r="B84" s="31" t="s">
        <v>77</v>
      </c>
      <c r="C84" s="32"/>
      <c r="D84" s="31"/>
      <c r="E84" s="33" t="s">
        <v>39</v>
      </c>
      <c r="F84" s="31" t="s">
        <v>102</v>
      </c>
      <c r="G84" s="31"/>
      <c r="H84" s="31"/>
      <c r="I84" s="31"/>
      <c r="J84" s="34"/>
      <c r="K84" s="31"/>
      <c r="L84" s="31" t="s">
        <v>70</v>
      </c>
      <c r="M84" s="31"/>
      <c r="N84" s="31"/>
      <c r="O84" s="31" t="s">
        <v>101</v>
      </c>
      <c r="P84" s="31"/>
    </row>
    <row r="85" spans="1:16">
      <c r="A85" s="31" t="s">
        <v>108</v>
      </c>
      <c r="B85" s="31" t="s">
        <v>77</v>
      </c>
      <c r="C85" s="32"/>
      <c r="D85" s="31"/>
      <c r="E85" s="33" t="s">
        <v>36</v>
      </c>
      <c r="F85" s="31" t="s">
        <v>102</v>
      </c>
      <c r="G85" s="31"/>
      <c r="H85" s="31"/>
      <c r="I85" s="31"/>
      <c r="J85" s="34"/>
      <c r="K85" s="31"/>
      <c r="L85" s="31" t="s">
        <v>70</v>
      </c>
      <c r="M85" s="31"/>
      <c r="N85" s="31"/>
      <c r="O85" s="31" t="s">
        <v>101</v>
      </c>
      <c r="P85" s="31"/>
    </row>
    <row r="86" spans="1:16">
      <c r="A86" s="31" t="s">
        <v>108</v>
      </c>
      <c r="B86" s="31" t="s">
        <v>77</v>
      </c>
      <c r="C86" s="32"/>
      <c r="D86" s="31"/>
      <c r="E86" s="33" t="s">
        <v>39</v>
      </c>
      <c r="F86" s="31" t="s">
        <v>102</v>
      </c>
      <c r="G86" s="31"/>
      <c r="H86" s="31"/>
      <c r="I86" s="31"/>
      <c r="J86" s="34"/>
      <c r="K86" s="31"/>
      <c r="L86" s="31" t="s">
        <v>70</v>
      </c>
      <c r="M86" s="31"/>
      <c r="N86" s="31"/>
      <c r="O86" s="31" t="s">
        <v>101</v>
      </c>
      <c r="P86" s="31"/>
    </row>
    <row r="87" spans="1:16">
      <c r="A87" s="35" t="s">
        <v>109</v>
      </c>
      <c r="B87" s="31" t="s">
        <v>77</v>
      </c>
      <c r="C87" s="32"/>
      <c r="D87" s="31"/>
      <c r="E87" s="33" t="s">
        <v>36</v>
      </c>
      <c r="F87" s="31" t="s">
        <v>102</v>
      </c>
      <c r="G87" s="31"/>
      <c r="H87" s="31"/>
      <c r="I87" s="31"/>
      <c r="J87" s="34"/>
      <c r="K87" s="31"/>
      <c r="L87" s="31" t="s">
        <v>70</v>
      </c>
      <c r="M87" s="31"/>
      <c r="N87" s="31"/>
      <c r="O87" s="31" t="s">
        <v>101</v>
      </c>
      <c r="P87" s="31"/>
    </row>
    <row r="88" spans="1:16">
      <c r="A88" s="35" t="s">
        <v>109</v>
      </c>
      <c r="B88" s="31" t="s">
        <v>77</v>
      </c>
      <c r="C88" s="32"/>
      <c r="D88" s="31"/>
      <c r="E88" s="33" t="s">
        <v>39</v>
      </c>
      <c r="F88" s="31" t="s">
        <v>102</v>
      </c>
      <c r="G88" s="31"/>
      <c r="H88" s="31"/>
      <c r="I88" s="31"/>
      <c r="J88" s="34"/>
      <c r="K88" s="31"/>
      <c r="L88" s="31" t="s">
        <v>70</v>
      </c>
      <c r="M88" s="31"/>
      <c r="N88" s="31"/>
      <c r="O88" s="31" t="s">
        <v>101</v>
      </c>
      <c r="P88" s="31"/>
    </row>
  </sheetData>
  <autoFilter ref="A1:O1"/>
  <dataValidations count="1">
    <dataValidation type="list" allowBlank="1" showInputMessage="1" showErrorMessage="1" sqref="L2 L27 L52">
      <formula1>"DC1_PRD,DC1_OOB"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92A4445B13254BA82819A5C0095F8D" ma:contentTypeVersion="10" ma:contentTypeDescription="Create a new document." ma:contentTypeScope="" ma:versionID="adc01f2428694dc675424d49a000b079">
  <xsd:schema xmlns:xsd="http://www.w3.org/2001/XMLSchema" xmlns:xs="http://www.w3.org/2001/XMLSchema" xmlns:p="http://schemas.microsoft.com/office/2006/metadata/properties" xmlns:ns2="c0250a53-aa86-48c1-a113-5303396b5a58" xmlns:ns3="234746ef-7889-46dc-a1b5-cbc80873010f" targetNamespace="http://schemas.microsoft.com/office/2006/metadata/properties" ma:root="true" ma:fieldsID="1ec450cf25a76b037cf523eda8332682" ns2:_="" ns3:_="">
    <xsd:import namespace="c0250a53-aa86-48c1-a113-5303396b5a58"/>
    <xsd:import namespace="234746ef-7889-46dc-a1b5-cbc808730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50a53-aa86-48c1-a113-5303396b5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746ef-7889-46dc-a1b5-cbc808730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00D6B-0979-47CB-BA37-CEB8AE7250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D9C419-BF23-43BA-87A4-D6034729E283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0250a53-aa86-48c1-a113-5303396b5a58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234746ef-7889-46dc-a1b5-cbc80873010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F66D10-70BD-4EBD-B717-29DD7CAC7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50a53-aa86-48c1-a113-5303396b5a58"/>
    <ds:schemaRef ds:uri="234746ef-7889-46dc-a1b5-cbc808730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BASECONFIG</vt:lpstr>
      <vt:lpstr>CONFIGLETS_DC1-PRD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Treharne</dc:creator>
  <cp:keywords/>
  <dc:description/>
  <cp:lastModifiedBy>Hugh Adams</cp:lastModifiedBy>
  <cp:revision/>
  <dcterms:created xsi:type="dcterms:W3CDTF">2018-11-19T11:41:22Z</dcterms:created>
  <dcterms:modified xsi:type="dcterms:W3CDTF">2019-04-30T08:25:09Z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0x0101000492A4445B13254BA82819A5C0095F8D</vt:lpwstr>
  </property>
</Properties>
</file>