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hm\My Drive\HonoursThesis\HM_Lag_Recovery\processing\"/>
    </mc:Choice>
  </mc:AlternateContent>
  <xr:revisionPtr revIDLastSave="0" documentId="13_ncr:1_{A556B296-5DE0-4C48-9F4E-EA4380D6E527}" xr6:coauthVersionLast="47" xr6:coauthVersionMax="47" xr10:uidLastSave="{00000000-0000-0000-0000-000000000000}"/>
  <bookViews>
    <workbookView xWindow="-120" yWindow="-120" windowWidth="29040" windowHeight="15840" activeTab="1" xr2:uid="{ECC4A8CD-D841-4168-9CEF-2B7155F2204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18" i="2" l="1" a="1"/>
  <c r="X18" i="2" s="1"/>
  <c r="Z18" i="2" s="1"/>
  <c r="Y18" i="2" a="1"/>
  <c r="Y18" i="2" s="1"/>
  <c r="T94" i="2"/>
  <c r="T93" i="2"/>
  <c r="T92" i="2"/>
  <c r="T91" i="2"/>
  <c r="T90" i="2"/>
  <c r="T89" i="2"/>
  <c r="T88" i="2"/>
  <c r="T87" i="2"/>
  <c r="T86" i="2"/>
  <c r="T85" i="2"/>
  <c r="T84" i="2"/>
  <c r="T83" i="2"/>
  <c r="T82" i="2"/>
  <c r="T81" i="2"/>
  <c r="T80" i="2"/>
  <c r="T79" i="2"/>
  <c r="T78" i="2"/>
  <c r="T77" i="2"/>
  <c r="T76" i="2"/>
  <c r="T75" i="2"/>
  <c r="T74" i="2"/>
  <c r="T73" i="2"/>
  <c r="T72" i="2"/>
  <c r="T71" i="2"/>
  <c r="T70" i="2"/>
  <c r="T69" i="2"/>
  <c r="T68" i="2"/>
  <c r="T67" i="2"/>
  <c r="T66" i="2"/>
  <c r="T65" i="2"/>
  <c r="T64" i="2"/>
  <c r="T63" i="2"/>
  <c r="T62" i="2"/>
  <c r="T61" i="2"/>
  <c r="T60" i="2"/>
  <c r="T59" i="2"/>
  <c r="T58" i="2"/>
  <c r="T57" i="2"/>
  <c r="T56" i="2"/>
  <c r="T55" i="2"/>
  <c r="T54" i="2"/>
  <c r="T53" i="2"/>
  <c r="T52" i="2"/>
  <c r="T51" i="2"/>
  <c r="T50" i="2"/>
  <c r="T49" i="2"/>
  <c r="T48" i="2"/>
  <c r="T47" i="2"/>
  <c r="T46" i="2"/>
  <c r="T45" i="2"/>
  <c r="T44" i="2"/>
  <c r="T43" i="2"/>
  <c r="T42" i="2"/>
  <c r="T41" i="2"/>
  <c r="T40" i="2"/>
  <c r="T39" i="2"/>
  <c r="T38" i="2"/>
  <c r="T37" i="2"/>
  <c r="T36" i="2"/>
  <c r="T35" i="2"/>
  <c r="T34" i="2"/>
  <c r="T33" i="2"/>
  <c r="T32" i="2"/>
  <c r="T31" i="2"/>
  <c r="T30" i="2"/>
  <c r="T29" i="2"/>
  <c r="T28" i="2"/>
  <c r="T27" i="2"/>
  <c r="T26" i="2"/>
  <c r="T25" i="2"/>
  <c r="T24" i="2"/>
  <c r="T23" i="2"/>
  <c r="T22" i="2"/>
  <c r="T21" i="2"/>
  <c r="T20" i="2"/>
  <c r="T19" i="2"/>
  <c r="T18" i="2"/>
  <c r="T17" i="2"/>
  <c r="T16" i="2"/>
  <c r="T15" i="2"/>
  <c r="T14" i="2"/>
  <c r="T13" i="2"/>
  <c r="T12" i="2"/>
  <c r="T11" i="2"/>
  <c r="T10" i="2"/>
  <c r="T9" i="2"/>
  <c r="T8" i="2"/>
  <c r="T7" i="2"/>
  <c r="T6" i="2"/>
  <c r="T5" i="2"/>
  <c r="T4" i="2"/>
  <c r="T3" i="2"/>
  <c r="S3" i="2" a="1"/>
  <c r="S3" i="2" s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W4" i="2" l="1"/>
  <c r="Y5" i="2" a="1"/>
  <c r="Y5" i="2" s="1"/>
  <c r="X4" i="2" a="1"/>
  <c r="X4" i="2" s="1"/>
  <c r="Z6" i="2"/>
  <c r="X3" i="2"/>
  <c r="Y3" i="2" l="1"/>
  <c r="W5" i="2"/>
  <c r="AC5" i="2" s="1"/>
  <c r="AC4" i="2"/>
  <c r="AC7" i="2" s="1"/>
  <c r="X5" i="2"/>
  <c r="Y4" i="2" l="1"/>
  <c r="AD4" i="2"/>
  <c r="AD5" i="2"/>
  <c r="AD8" i="2" s="1"/>
  <c r="AC8" i="2"/>
  <c r="AD7" i="2" l="1"/>
  <c r="AE9" i="2" s="1"/>
  <c r="AC11" i="2" s="1"/>
  <c r="AC1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<sst xmlns="http://schemas.openxmlformats.org/spreadsheetml/2006/main" count="224" uniqueCount="36">
  <si>
    <t>line_type</t>
  </si>
  <si>
    <t>cont_measurements</t>
  </si>
  <si>
    <t>line1_measurements</t>
  </si>
  <si>
    <t>line2_measurements</t>
  </si>
  <si>
    <t>cont_sig2noise</t>
  </si>
  <si>
    <t>line1_sig2noise</t>
  </si>
  <si>
    <t>line2_sig2noise</t>
  </si>
  <si>
    <t>MGII/CIV</t>
  </si>
  <si>
    <t>Hbeta/MGII</t>
  </si>
  <si>
    <t>redshift</t>
  </si>
  <si>
    <t>L1</t>
  </si>
  <si>
    <t>L2</t>
  </si>
  <si>
    <t>L3</t>
  </si>
  <si>
    <t>Lag1</t>
  </si>
  <si>
    <t>Lag1Var</t>
  </si>
  <si>
    <t>Lag2</t>
  </si>
  <si>
    <t>Lag2Var</t>
  </si>
  <si>
    <t>OzDES ID</t>
  </si>
  <si>
    <t>Lag 1 Correl</t>
  </si>
  <si>
    <t>Signal To Noise</t>
  </si>
  <si>
    <t>2Line Impact</t>
  </si>
  <si>
    <t>Recovered Lag (Single Line Fitting)</t>
  </si>
  <si>
    <t>Lag 1 (Median)</t>
  </si>
  <si>
    <t>Lag 1 (1 sigma IQR)</t>
  </si>
  <si>
    <t>Lag 2 (Median)</t>
  </si>
  <si>
    <t>Lag 2 (1 sigma IQR)</t>
  </si>
  <si>
    <t>Index</t>
  </si>
  <si>
    <t>Cont</t>
  </si>
  <si>
    <t>Line 1</t>
  </si>
  <si>
    <t>Line 2</t>
  </si>
  <si>
    <t>Sig Change?</t>
  </si>
  <si>
    <t>Big Sig?</t>
  </si>
  <si>
    <t>a</t>
  </si>
  <si>
    <t>b</t>
  </si>
  <si>
    <t>p val</t>
  </si>
  <si>
    <t>Sig?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</si>
</sst>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6" formatCode="0.0000"/>
    <numFmt numFmtId="167" formatCode="0.000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3">
    <xf numFmtId="0" fontId="0" fillId="0" borderId="0" xfId="0"/>
    <xf numFmtId="0" fontId="3" fillId="0" borderId="1" xfId="1" applyFont="1" applyAlignment="1">
      <alignment horizontal="center" vertical="top" wrapText="1"/>
    </xf>
    <xf numFmtId="2" fontId="0" fillId="0" borderId="0" xfId="0" applyNumberFormat="1"/>
    <xf numFmtId="164" fontId="0" fillId="0" borderId="0" xfId="0" applyNumberFormat="1"/>
    <xf numFmtId="0" fontId="0" fillId="0" borderId="3" xfId="0" applyBorder="1"/>
    <xf numFmtId="164" fontId="0" fillId="0" borderId="3" xfId="0" applyNumberFormat="1" applyBorder="1"/>
    <xf numFmtId="0" fontId="5" fillId="0" borderId="2" xfId="2" applyFont="1" applyAlignment="1">
      <alignment horizontal="center" vertical="top" wrapText="1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67" fontId="0" fillId="0" borderId="3" xfId="0" applyNumberFormat="1" applyBorder="1"/>
    <xf numFmtId="2" fontId="0" fillId="0" borderId="3" xfId="0" applyNumberFormat="1" applyBorder="1"/>
    <xf numFmtId="166" fontId="0" fillId="0" borderId="0" xfId="0" applyNumberFormat="1"/>
    <xf numFmtId="0" fontId="4" fillId="0" borderId="0" xfId="0" applyFont="1"/>
  </cellXfs>
  <cellStyles count="3">
    <cellStyle name="Heading 1" xfId="1" builtinId="16"/>
    <cellStyle name="Heading 2" xfId="2" builtinId="17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0A2F-D438-45C5-9B4E-1BCC98DD4F5A}">
  <dimension ref="A1:X93"/>
  <sheetViews>
    <sheetView workbookViewId="0">
      <selection activeCell="W1" sqref="W1:X1048576"/>
    </sheetView>
  </sheetViews>
  <sheetFormatPr defaultRowHeight="15" x14ac:dyDescent="0.25"/>
  <cols>
    <col min="2" max="2" width="11" bestFit="1" customWidth="1"/>
    <col min="3" max="3" width="11.28515625" bestFit="1" customWidth="1"/>
  </cols>
  <sheetData>
    <row r="1" spans="1:24" s="1" customFormat="1" ht="45.75" thickBot="1" x14ac:dyDescent="0.3">
      <c r="B1" s="1" t="s">
        <v>17</v>
      </c>
      <c r="C1" s="1" t="s">
        <v>0</v>
      </c>
      <c r="D1" s="1" t="s">
        <v>9</v>
      </c>
      <c r="E1" s="1" t="s">
        <v>10</v>
      </c>
      <c r="F1" s="1" t="s">
        <v>11</v>
      </c>
      <c r="G1" s="1" t="s">
        <v>12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R1" s="1" t="s">
        <v>13</v>
      </c>
      <c r="S1" s="1" t="s">
        <v>14</v>
      </c>
      <c r="T1" s="1" t="s">
        <v>15</v>
      </c>
      <c r="U1" s="1" t="s">
        <v>16</v>
      </c>
      <c r="W1" s="1" t="s">
        <v>18</v>
      </c>
      <c r="X1" s="1" t="s">
        <v>18</v>
      </c>
    </row>
    <row r="2" spans="1:24" ht="15.75" thickTop="1" x14ac:dyDescent="0.25">
      <c r="A2">
        <v>0</v>
      </c>
      <c r="B2">
        <v>2925372393</v>
      </c>
      <c r="C2" t="s">
        <v>7</v>
      </c>
      <c r="D2">
        <v>1.841</v>
      </c>
      <c r="E2">
        <v>45.454999999999998</v>
      </c>
      <c r="F2">
        <v>45.610999999999997</v>
      </c>
      <c r="G2">
        <v>45.718000000000004</v>
      </c>
      <c r="I2">
        <v>131</v>
      </c>
      <c r="J2">
        <v>23</v>
      </c>
      <c r="K2">
        <v>17</v>
      </c>
      <c r="L2">
        <v>0.116101770509676</v>
      </c>
      <c r="M2">
        <v>0.37683506274954998</v>
      </c>
      <c r="N2">
        <v>0</v>
      </c>
      <c r="P2">
        <f>LOG(MAX(M2:N2)/L2)</f>
        <v>0.511312462460494</v>
      </c>
      <c r="R2" s="3">
        <v>204.78200000000001</v>
      </c>
      <c r="S2" s="3">
        <v>62.595999999999997</v>
      </c>
      <c r="T2" s="3">
        <v>418.49799999999999</v>
      </c>
      <c r="U2" s="3">
        <v>496.13600000000002</v>
      </c>
      <c r="W2">
        <v>0.98</v>
      </c>
      <c r="X2">
        <v>0.999</v>
      </c>
    </row>
    <row r="3" spans="1:24" x14ac:dyDescent="0.25">
      <c r="A3">
        <v>1</v>
      </c>
      <c r="B3">
        <v>2925373860</v>
      </c>
      <c r="C3" t="s">
        <v>7</v>
      </c>
      <c r="D3">
        <v>1.875</v>
      </c>
      <c r="E3">
        <v>45.183999999999997</v>
      </c>
      <c r="F3">
        <v>45.34</v>
      </c>
      <c r="G3">
        <v>45.445999999999998</v>
      </c>
      <c r="I3">
        <v>137</v>
      </c>
      <c r="J3">
        <v>23</v>
      </c>
      <c r="K3">
        <v>16</v>
      </c>
      <c r="L3">
        <v>0.16917106801114001</v>
      </c>
      <c r="M3">
        <v>0.40210018086087901</v>
      </c>
      <c r="N3">
        <v>0</v>
      </c>
      <c r="P3">
        <f t="shared" ref="P3:P66" si="0">LOG(MAX(M3:N3)/L3)</f>
        <v>0.37600817733902692</v>
      </c>
      <c r="R3" s="3">
        <v>161.21700000000001</v>
      </c>
      <c r="S3" s="3">
        <v>368.19499999999999</v>
      </c>
      <c r="T3" s="3">
        <v>359.95299999999997</v>
      </c>
      <c r="U3" s="3">
        <v>523.51400000000001</v>
      </c>
      <c r="W3">
        <v>0.94899999999999995</v>
      </c>
      <c r="X3">
        <v>0.995</v>
      </c>
    </row>
    <row r="4" spans="1:24" x14ac:dyDescent="0.25">
      <c r="A4">
        <v>2</v>
      </c>
      <c r="B4">
        <v>2925375402</v>
      </c>
      <c r="C4" t="s">
        <v>7</v>
      </c>
      <c r="D4">
        <v>1.867</v>
      </c>
      <c r="E4">
        <v>45.591000000000001</v>
      </c>
      <c r="F4">
        <v>45.747</v>
      </c>
      <c r="G4">
        <v>45.853999999999999</v>
      </c>
      <c r="I4">
        <v>132</v>
      </c>
      <c r="J4">
        <v>24</v>
      </c>
      <c r="K4">
        <v>19</v>
      </c>
      <c r="L4">
        <v>9.8631430966551706E-2</v>
      </c>
      <c r="M4">
        <v>0.165892605985311</v>
      </c>
      <c r="N4">
        <v>0</v>
      </c>
      <c r="P4">
        <f t="shared" si="0"/>
        <v>0.22581169546675753</v>
      </c>
      <c r="R4" s="3">
        <v>511.77</v>
      </c>
      <c r="S4" s="3">
        <v>344.73700000000002</v>
      </c>
      <c r="T4" s="3">
        <v>405.77</v>
      </c>
      <c r="U4" s="3">
        <v>499.79500000000002</v>
      </c>
      <c r="W4">
        <v>0.57799999999999996</v>
      </c>
      <c r="X4">
        <v>0.996</v>
      </c>
    </row>
    <row r="5" spans="1:24" x14ac:dyDescent="0.25">
      <c r="A5">
        <v>3</v>
      </c>
      <c r="B5">
        <v>2925420688</v>
      </c>
      <c r="C5" t="s">
        <v>7</v>
      </c>
      <c r="D5">
        <v>1.8839999999999999</v>
      </c>
      <c r="E5">
        <v>45.521000000000001</v>
      </c>
      <c r="F5">
        <v>45.677</v>
      </c>
      <c r="G5">
        <v>45.783000000000001</v>
      </c>
      <c r="I5">
        <v>139</v>
      </c>
      <c r="J5">
        <v>23</v>
      </c>
      <c r="K5">
        <v>19</v>
      </c>
      <c r="L5">
        <v>0.16298646166580399</v>
      </c>
      <c r="M5">
        <v>0.17452553419407199</v>
      </c>
      <c r="N5">
        <v>0</v>
      </c>
      <c r="P5">
        <f t="shared" si="0"/>
        <v>2.9707444390725396E-2</v>
      </c>
      <c r="R5" s="3">
        <v>42.158999999999999</v>
      </c>
      <c r="S5" s="3">
        <v>16.873000000000001</v>
      </c>
      <c r="T5" s="3">
        <v>423.947</v>
      </c>
      <c r="U5" s="3">
        <v>528.44899999999996</v>
      </c>
      <c r="W5">
        <v>1</v>
      </c>
      <c r="X5">
        <v>0.999</v>
      </c>
    </row>
    <row r="6" spans="1:24" x14ac:dyDescent="0.25">
      <c r="A6">
        <v>4</v>
      </c>
      <c r="B6">
        <v>2925515125</v>
      </c>
      <c r="C6" t="s">
        <v>7</v>
      </c>
      <c r="D6">
        <v>1.8620000000000001</v>
      </c>
      <c r="E6">
        <v>45.652000000000001</v>
      </c>
      <c r="F6">
        <v>45.808</v>
      </c>
      <c r="G6">
        <v>45.914000000000001</v>
      </c>
      <c r="I6">
        <v>136</v>
      </c>
      <c r="J6">
        <v>20</v>
      </c>
      <c r="K6">
        <v>15</v>
      </c>
      <c r="L6">
        <v>0.23302051918689901</v>
      </c>
      <c r="M6">
        <v>0.21516420541985601</v>
      </c>
      <c r="N6">
        <v>0</v>
      </c>
      <c r="P6">
        <f t="shared" si="0"/>
        <v>-3.4624141513696527E-2</v>
      </c>
      <c r="R6" s="3">
        <v>781.42899999999997</v>
      </c>
      <c r="S6" s="3">
        <v>31.856000000000002</v>
      </c>
      <c r="T6" s="3">
        <v>505.41699999999997</v>
      </c>
      <c r="U6" s="3">
        <v>493.39299999999997</v>
      </c>
      <c r="W6">
        <v>1</v>
      </c>
      <c r="X6">
        <v>0.997</v>
      </c>
    </row>
    <row r="7" spans="1:24" x14ac:dyDescent="0.25">
      <c r="A7">
        <v>5</v>
      </c>
      <c r="B7">
        <v>2925523772</v>
      </c>
      <c r="C7" t="s">
        <v>7</v>
      </c>
      <c r="D7">
        <v>1.917</v>
      </c>
      <c r="E7">
        <v>45.283000000000001</v>
      </c>
      <c r="F7">
        <v>45.439</v>
      </c>
      <c r="G7">
        <v>45.545000000000002</v>
      </c>
      <c r="I7">
        <v>134</v>
      </c>
      <c r="J7">
        <v>23</v>
      </c>
      <c r="K7">
        <v>16</v>
      </c>
      <c r="L7">
        <v>9.8643201361364605E-2</v>
      </c>
      <c r="M7">
        <v>0.21331123461821899</v>
      </c>
      <c r="N7">
        <v>0</v>
      </c>
      <c r="P7">
        <f t="shared" si="0"/>
        <v>0.33494657096862357</v>
      </c>
      <c r="R7" s="3">
        <v>509.827</v>
      </c>
      <c r="S7" s="3">
        <v>399.416</v>
      </c>
      <c r="T7" s="3">
        <v>135.33699999999999</v>
      </c>
      <c r="U7" s="3">
        <v>148.02199999999999</v>
      </c>
      <c r="W7">
        <v>0.90600000000000003</v>
      </c>
      <c r="X7">
        <v>0.86699999999999999</v>
      </c>
    </row>
    <row r="8" spans="1:24" x14ac:dyDescent="0.25">
      <c r="A8">
        <v>6</v>
      </c>
      <c r="B8">
        <v>2925551147</v>
      </c>
      <c r="C8" t="s">
        <v>7</v>
      </c>
      <c r="D8">
        <v>1.823</v>
      </c>
      <c r="E8">
        <v>45.692</v>
      </c>
      <c r="F8">
        <v>45.847999999999999</v>
      </c>
      <c r="G8">
        <v>45.954999999999998</v>
      </c>
      <c r="I8">
        <v>129</v>
      </c>
      <c r="J8">
        <v>20</v>
      </c>
      <c r="K8">
        <v>16</v>
      </c>
      <c r="L8">
        <v>0.27803928718712201</v>
      </c>
      <c r="M8">
        <v>7.9594583156396601E-2</v>
      </c>
      <c r="N8">
        <v>0</v>
      </c>
      <c r="P8">
        <f t="shared" si="0"/>
        <v>-0.54322265378718504</v>
      </c>
      <c r="R8" s="3">
        <v>606.48599999999999</v>
      </c>
      <c r="S8" s="3">
        <v>284.97899999999998</v>
      </c>
      <c r="T8" s="3">
        <v>496.09</v>
      </c>
      <c r="U8" s="3">
        <v>483.13499999999999</v>
      </c>
      <c r="W8">
        <v>0.999</v>
      </c>
      <c r="X8">
        <v>0.999</v>
      </c>
    </row>
    <row r="9" spans="1:24" x14ac:dyDescent="0.25">
      <c r="A9">
        <v>7</v>
      </c>
      <c r="B9">
        <v>2925552152</v>
      </c>
      <c r="C9" t="s">
        <v>8</v>
      </c>
      <c r="D9">
        <v>0.65500000000000003</v>
      </c>
      <c r="E9">
        <v>44.579000000000001</v>
      </c>
      <c r="F9">
        <v>44.734999999999999</v>
      </c>
      <c r="G9">
        <v>44.841000000000001</v>
      </c>
      <c r="I9">
        <v>133</v>
      </c>
      <c r="J9">
        <v>16</v>
      </c>
      <c r="K9">
        <v>21</v>
      </c>
      <c r="L9">
        <v>0.37957576518395397</v>
      </c>
      <c r="M9">
        <v>9.2646328950801202E-2</v>
      </c>
      <c r="N9">
        <v>0.113043848073191</v>
      </c>
      <c r="P9">
        <f t="shared" si="0"/>
        <v>-0.52605154348325955</v>
      </c>
      <c r="R9" s="3">
        <v>111.943</v>
      </c>
      <c r="S9" s="3">
        <v>88.581999999999994</v>
      </c>
      <c r="T9" s="3">
        <v>540.92100000000005</v>
      </c>
      <c r="U9" s="3">
        <v>150.35300000000001</v>
      </c>
      <c r="W9">
        <v>0.995</v>
      </c>
      <c r="X9">
        <v>0.97899999999999998</v>
      </c>
    </row>
    <row r="10" spans="1:24" x14ac:dyDescent="0.25">
      <c r="A10">
        <v>8</v>
      </c>
      <c r="B10">
        <v>2925606181</v>
      </c>
      <c r="C10" t="s">
        <v>7</v>
      </c>
      <c r="D10">
        <v>1.7290000000000001</v>
      </c>
      <c r="E10">
        <v>45.392000000000003</v>
      </c>
      <c r="F10">
        <v>45.548000000000002</v>
      </c>
      <c r="G10">
        <v>45.654000000000003</v>
      </c>
      <c r="I10">
        <v>130</v>
      </c>
      <c r="J10">
        <v>21</v>
      </c>
      <c r="K10">
        <v>15</v>
      </c>
      <c r="L10">
        <v>0.30791780490769499</v>
      </c>
      <c r="M10">
        <v>0.20848456477284499</v>
      </c>
      <c r="N10">
        <v>0</v>
      </c>
      <c r="P10">
        <f t="shared" si="0"/>
        <v>-0.16936089473082147</v>
      </c>
      <c r="R10" s="3">
        <v>518.03300000000002</v>
      </c>
      <c r="S10" s="3">
        <v>17.716999999999999</v>
      </c>
      <c r="T10" s="3">
        <v>390.673</v>
      </c>
      <c r="U10" s="3">
        <v>522.61800000000005</v>
      </c>
      <c r="W10">
        <v>1</v>
      </c>
      <c r="X10">
        <v>0.97699999999999998</v>
      </c>
    </row>
    <row r="11" spans="1:24" x14ac:dyDescent="0.25">
      <c r="A11">
        <v>9</v>
      </c>
      <c r="B11">
        <v>2925609647</v>
      </c>
      <c r="C11" t="s">
        <v>7</v>
      </c>
      <c r="D11">
        <v>1.74</v>
      </c>
      <c r="E11">
        <v>45.139000000000003</v>
      </c>
      <c r="F11">
        <v>45.293999999999997</v>
      </c>
      <c r="G11">
        <v>45.401000000000003</v>
      </c>
      <c r="I11">
        <v>132</v>
      </c>
      <c r="J11">
        <v>20</v>
      </c>
      <c r="K11">
        <v>8</v>
      </c>
      <c r="L11">
        <v>7.0056880741513797E-2</v>
      </c>
      <c r="M11">
        <v>0.30236288314187598</v>
      </c>
      <c r="N11">
        <v>0</v>
      </c>
      <c r="P11">
        <f t="shared" si="0"/>
        <v>0.63507768124770603</v>
      </c>
      <c r="R11" s="3">
        <v>155.86099999999999</v>
      </c>
      <c r="S11" s="3">
        <v>72.430000000000007</v>
      </c>
      <c r="T11" s="3">
        <v>341.41</v>
      </c>
      <c r="U11" s="3">
        <v>494.161</v>
      </c>
      <c r="W11">
        <v>0.997</v>
      </c>
      <c r="X11">
        <v>0.99299999999999999</v>
      </c>
    </row>
    <row r="12" spans="1:24" x14ac:dyDescent="0.25">
      <c r="A12">
        <v>10</v>
      </c>
      <c r="B12">
        <v>2925637387</v>
      </c>
      <c r="C12" t="s">
        <v>7</v>
      </c>
      <c r="D12">
        <v>1.8340000000000001</v>
      </c>
      <c r="E12">
        <v>44.963000000000001</v>
      </c>
      <c r="F12">
        <v>45.119</v>
      </c>
      <c r="G12">
        <v>45.225999999999999</v>
      </c>
      <c r="I12">
        <v>135</v>
      </c>
      <c r="J12">
        <v>20</v>
      </c>
      <c r="K12">
        <v>16</v>
      </c>
      <c r="L12">
        <v>0.21257718959084701</v>
      </c>
      <c r="M12">
        <v>0.26683176276260001</v>
      </c>
      <c r="N12">
        <v>0</v>
      </c>
      <c r="P12">
        <f t="shared" si="0"/>
        <v>9.8720864189175694E-2</v>
      </c>
      <c r="R12" s="3">
        <v>529.99199999999996</v>
      </c>
      <c r="S12" s="3">
        <v>34.418999999999997</v>
      </c>
      <c r="T12" s="3">
        <v>340.42599999999999</v>
      </c>
      <c r="U12" s="3">
        <v>471.84199999999998</v>
      </c>
      <c r="W12">
        <v>1</v>
      </c>
      <c r="X12">
        <v>0.99399999999999999</v>
      </c>
    </row>
    <row r="13" spans="1:24" x14ac:dyDescent="0.25">
      <c r="A13">
        <v>11</v>
      </c>
      <c r="B13">
        <v>2925674035</v>
      </c>
      <c r="C13" t="s">
        <v>7</v>
      </c>
      <c r="D13">
        <v>1.7569999999999999</v>
      </c>
      <c r="E13">
        <v>45.223999999999997</v>
      </c>
      <c r="F13">
        <v>45.38</v>
      </c>
      <c r="G13">
        <v>45.487000000000002</v>
      </c>
      <c r="I13">
        <v>132</v>
      </c>
      <c r="J13">
        <v>21</v>
      </c>
      <c r="K13">
        <v>15</v>
      </c>
      <c r="L13">
        <v>8.5180816956971703E-2</v>
      </c>
      <c r="M13">
        <v>0.52108170489551398</v>
      </c>
      <c r="N13">
        <v>0</v>
      </c>
      <c r="P13">
        <f t="shared" si="0"/>
        <v>0.78656402440333661</v>
      </c>
      <c r="R13" s="3">
        <v>510.178</v>
      </c>
      <c r="S13" s="3">
        <v>455.06</v>
      </c>
      <c r="T13" s="3">
        <v>397.19900000000001</v>
      </c>
      <c r="U13" s="3">
        <v>501.54399999999998</v>
      </c>
      <c r="W13">
        <v>0.997</v>
      </c>
      <c r="X13">
        <v>0.999</v>
      </c>
    </row>
    <row r="14" spans="1:24" x14ac:dyDescent="0.25">
      <c r="A14">
        <v>12</v>
      </c>
      <c r="B14">
        <v>2925685619</v>
      </c>
      <c r="C14" t="s">
        <v>7</v>
      </c>
      <c r="D14">
        <v>1.782</v>
      </c>
      <c r="E14">
        <v>45.276000000000003</v>
      </c>
      <c r="F14">
        <v>45.432000000000002</v>
      </c>
      <c r="G14">
        <v>45.537999999999997</v>
      </c>
      <c r="I14">
        <v>130</v>
      </c>
      <c r="J14">
        <v>21</v>
      </c>
      <c r="K14">
        <v>15</v>
      </c>
      <c r="L14">
        <v>0.25642257670931601</v>
      </c>
      <c r="M14">
        <v>0.993763687497351</v>
      </c>
      <c r="N14">
        <v>0</v>
      </c>
      <c r="P14">
        <f t="shared" si="0"/>
        <v>0.58832686345411223</v>
      </c>
      <c r="R14" s="3">
        <v>171.05600000000001</v>
      </c>
      <c r="S14" s="3">
        <v>347.13400000000001</v>
      </c>
      <c r="T14" s="3">
        <v>496.452</v>
      </c>
      <c r="U14" s="3">
        <v>509.93900000000002</v>
      </c>
      <c r="W14">
        <v>1</v>
      </c>
      <c r="X14">
        <v>0.999</v>
      </c>
    </row>
    <row r="15" spans="1:24" x14ac:dyDescent="0.25">
      <c r="A15">
        <v>13</v>
      </c>
      <c r="B15">
        <v>2925693212</v>
      </c>
      <c r="C15" t="s">
        <v>7</v>
      </c>
      <c r="D15">
        <v>1.8779999999999999</v>
      </c>
      <c r="E15">
        <v>45.085000000000001</v>
      </c>
      <c r="F15">
        <v>45.241</v>
      </c>
      <c r="G15">
        <v>45.347999999999999</v>
      </c>
      <c r="I15">
        <v>124</v>
      </c>
      <c r="J15">
        <v>19</v>
      </c>
      <c r="K15">
        <v>16</v>
      </c>
      <c r="L15">
        <v>0.151360597864551</v>
      </c>
      <c r="M15">
        <v>0.167457004668461</v>
      </c>
      <c r="N15">
        <v>0</v>
      </c>
      <c r="P15">
        <f t="shared" si="0"/>
        <v>4.3890484147325229E-2</v>
      </c>
      <c r="R15" s="3">
        <v>456.178</v>
      </c>
      <c r="S15" s="3">
        <v>362.66399999999999</v>
      </c>
      <c r="T15" s="3">
        <v>432.53800000000001</v>
      </c>
      <c r="U15" s="3">
        <v>456.45299999999997</v>
      </c>
      <c r="W15">
        <v>0.99399999999999999</v>
      </c>
      <c r="X15">
        <v>0.998</v>
      </c>
    </row>
    <row r="16" spans="1:24" x14ac:dyDescent="0.25">
      <c r="A16">
        <v>14</v>
      </c>
      <c r="B16">
        <v>2925707000</v>
      </c>
      <c r="C16" t="s">
        <v>7</v>
      </c>
      <c r="D16">
        <v>1.847</v>
      </c>
      <c r="E16">
        <v>45.539000000000001</v>
      </c>
      <c r="F16">
        <v>45.695</v>
      </c>
      <c r="G16">
        <v>45.801000000000002</v>
      </c>
      <c r="I16">
        <v>131</v>
      </c>
      <c r="J16">
        <v>19</v>
      </c>
      <c r="K16">
        <v>16</v>
      </c>
      <c r="L16">
        <v>5.0689880639882397E-2</v>
      </c>
      <c r="M16">
        <v>0.36743176871092398</v>
      </c>
      <c r="N16">
        <v>0</v>
      </c>
      <c r="P16">
        <f t="shared" si="0"/>
        <v>0.8602554347704644</v>
      </c>
      <c r="R16" s="3">
        <v>678.41899999999998</v>
      </c>
      <c r="S16" s="3">
        <v>29.582999999999998</v>
      </c>
      <c r="T16" s="3">
        <v>389.70699999999999</v>
      </c>
      <c r="U16" s="3">
        <v>504.16699999999997</v>
      </c>
      <c r="W16">
        <v>0.251</v>
      </c>
      <c r="X16">
        <v>0.999</v>
      </c>
    </row>
    <row r="17" spans="1:24" x14ac:dyDescent="0.25">
      <c r="A17">
        <v>15</v>
      </c>
      <c r="B17">
        <v>2925718880</v>
      </c>
      <c r="C17" t="s">
        <v>7</v>
      </c>
      <c r="D17">
        <v>1.9219999999999999</v>
      </c>
      <c r="E17">
        <v>45.317999999999998</v>
      </c>
      <c r="F17">
        <v>45.473999999999997</v>
      </c>
      <c r="G17">
        <v>45.58</v>
      </c>
      <c r="I17">
        <v>129</v>
      </c>
      <c r="J17">
        <v>21</v>
      </c>
      <c r="K17">
        <v>16</v>
      </c>
      <c r="L17">
        <v>0.119719207362493</v>
      </c>
      <c r="M17">
        <v>0.35198683550068099</v>
      </c>
      <c r="N17">
        <v>0</v>
      </c>
      <c r="P17">
        <f t="shared" si="0"/>
        <v>0.46836258813308823</v>
      </c>
      <c r="R17" s="3">
        <v>221.18700000000001</v>
      </c>
      <c r="S17" s="3">
        <v>376.13</v>
      </c>
      <c r="T17" s="3">
        <v>232.017</v>
      </c>
      <c r="U17" s="3">
        <v>416.209</v>
      </c>
      <c r="W17">
        <v>0.44400000000000001</v>
      </c>
      <c r="X17">
        <v>0.92800000000000005</v>
      </c>
    </row>
    <row r="18" spans="1:24" x14ac:dyDescent="0.25">
      <c r="A18">
        <v>16</v>
      </c>
      <c r="B18">
        <v>2925786831</v>
      </c>
      <c r="C18" t="s">
        <v>7</v>
      </c>
      <c r="D18">
        <v>1.8460000000000001</v>
      </c>
      <c r="E18">
        <v>45.942999999999998</v>
      </c>
      <c r="F18">
        <v>46.098999999999997</v>
      </c>
      <c r="G18">
        <v>46.204999999999998</v>
      </c>
      <c r="I18">
        <v>135</v>
      </c>
      <c r="J18">
        <v>6</v>
      </c>
      <c r="K18">
        <v>6</v>
      </c>
      <c r="L18">
        <v>5.3442537593049302E-2</v>
      </c>
      <c r="M18">
        <v>0.25506354701262401</v>
      </c>
      <c r="N18">
        <v>0</v>
      </c>
      <c r="P18">
        <f t="shared" si="0"/>
        <v>0.67876132345242179</v>
      </c>
      <c r="R18" s="3">
        <v>185.87200000000001</v>
      </c>
      <c r="S18" s="3">
        <v>421.78699999999998</v>
      </c>
      <c r="T18" s="3">
        <v>365.83600000000001</v>
      </c>
      <c r="U18" s="3">
        <v>491.428</v>
      </c>
      <c r="W18">
        <v>0.97399999999999998</v>
      </c>
      <c r="X18">
        <v>0.999</v>
      </c>
    </row>
    <row r="19" spans="1:24" x14ac:dyDescent="0.25">
      <c r="A19">
        <v>17</v>
      </c>
      <c r="B19">
        <v>2925835393</v>
      </c>
      <c r="C19" t="s">
        <v>7</v>
      </c>
      <c r="D19">
        <v>1.7669999999999999</v>
      </c>
      <c r="E19">
        <v>44.930999999999997</v>
      </c>
      <c r="F19">
        <v>45.085999999999999</v>
      </c>
      <c r="G19">
        <v>45.192999999999998</v>
      </c>
      <c r="I19">
        <v>134</v>
      </c>
      <c r="J19">
        <v>19</v>
      </c>
      <c r="K19">
        <v>15</v>
      </c>
      <c r="L19">
        <v>0.16984250382885099</v>
      </c>
      <c r="M19">
        <v>0.44567936458007401</v>
      </c>
      <c r="N19">
        <v>0</v>
      </c>
      <c r="P19">
        <f t="shared" si="0"/>
        <v>0.41897614266206434</v>
      </c>
      <c r="R19" s="3">
        <v>135.56100000000001</v>
      </c>
      <c r="S19" s="3">
        <v>21.611999999999998</v>
      </c>
      <c r="T19" s="3">
        <v>441.09800000000001</v>
      </c>
      <c r="U19" s="3">
        <v>516.92700000000002</v>
      </c>
      <c r="W19">
        <v>1</v>
      </c>
      <c r="X19">
        <v>0.96799999999999997</v>
      </c>
    </row>
    <row r="20" spans="1:24" x14ac:dyDescent="0.25">
      <c r="A20">
        <v>18</v>
      </c>
      <c r="B20">
        <v>2925857917</v>
      </c>
      <c r="C20" t="s">
        <v>7</v>
      </c>
      <c r="D20">
        <v>1.9039999999999999</v>
      </c>
      <c r="E20">
        <v>45.216000000000001</v>
      </c>
      <c r="F20">
        <v>45.372</v>
      </c>
      <c r="G20">
        <v>45.478000000000002</v>
      </c>
      <c r="I20">
        <v>130</v>
      </c>
      <c r="J20">
        <v>20</v>
      </c>
      <c r="K20">
        <v>16</v>
      </c>
      <c r="L20">
        <v>0.126631741444172</v>
      </c>
      <c r="M20">
        <v>0.16574304221771799</v>
      </c>
      <c r="N20">
        <v>0</v>
      </c>
      <c r="P20">
        <f t="shared" si="0"/>
        <v>0.11689272671884261</v>
      </c>
      <c r="R20" s="3">
        <v>194.941</v>
      </c>
      <c r="S20" s="3">
        <v>54.081000000000003</v>
      </c>
      <c r="T20" s="3">
        <v>394.18</v>
      </c>
      <c r="U20" s="3">
        <v>496.17</v>
      </c>
      <c r="W20">
        <v>1</v>
      </c>
      <c r="X20">
        <v>0.999</v>
      </c>
    </row>
    <row r="21" spans="1:24" x14ac:dyDescent="0.25">
      <c r="A21">
        <v>19</v>
      </c>
      <c r="B21">
        <v>2925858108</v>
      </c>
      <c r="C21" t="s">
        <v>8</v>
      </c>
      <c r="D21">
        <v>0.68400000000000005</v>
      </c>
      <c r="E21">
        <v>44.6</v>
      </c>
      <c r="F21">
        <v>44.756</v>
      </c>
      <c r="G21">
        <v>44.863</v>
      </c>
      <c r="I21">
        <v>133</v>
      </c>
      <c r="J21">
        <v>15</v>
      </c>
      <c r="K21">
        <v>21</v>
      </c>
      <c r="L21">
        <v>0.22899372372099999</v>
      </c>
      <c r="M21">
        <v>8.5779725810954402E-2</v>
      </c>
      <c r="N21">
        <v>0.110953614472976</v>
      </c>
      <c r="P21">
        <f t="shared" si="0"/>
        <v>-0.31468212476025503</v>
      </c>
      <c r="R21" s="3">
        <v>551.60500000000002</v>
      </c>
      <c r="S21" s="3">
        <v>325.32499999999999</v>
      </c>
      <c r="T21" s="3">
        <v>13.045</v>
      </c>
      <c r="U21" s="3">
        <v>98.611000000000004</v>
      </c>
      <c r="W21">
        <v>0.999</v>
      </c>
      <c r="X21">
        <v>1</v>
      </c>
    </row>
    <row r="22" spans="1:24" x14ac:dyDescent="0.25">
      <c r="A22">
        <v>20</v>
      </c>
      <c r="B22">
        <v>2937741147</v>
      </c>
      <c r="C22" t="s">
        <v>7</v>
      </c>
      <c r="D22">
        <v>1.885</v>
      </c>
      <c r="E22">
        <v>45.552999999999997</v>
      </c>
      <c r="F22">
        <v>45.709000000000003</v>
      </c>
      <c r="G22">
        <v>45.814999999999998</v>
      </c>
      <c r="I22">
        <v>138</v>
      </c>
      <c r="J22">
        <v>25</v>
      </c>
      <c r="K22">
        <v>20</v>
      </c>
      <c r="L22">
        <v>0.10712792220230299</v>
      </c>
      <c r="M22">
        <v>0.25883113908796601</v>
      </c>
      <c r="N22">
        <v>0</v>
      </c>
      <c r="P22">
        <f t="shared" si="0"/>
        <v>0.38311384197840881</v>
      </c>
      <c r="R22" s="3">
        <v>597.13</v>
      </c>
      <c r="S22" s="3">
        <v>25.85</v>
      </c>
      <c r="T22" s="3">
        <v>348.94799999999998</v>
      </c>
      <c r="U22" s="3">
        <v>528.69000000000005</v>
      </c>
      <c r="W22">
        <v>1</v>
      </c>
      <c r="X22">
        <v>0.998</v>
      </c>
    </row>
    <row r="23" spans="1:24" x14ac:dyDescent="0.25">
      <c r="A23">
        <v>21</v>
      </c>
      <c r="B23">
        <v>2937810288</v>
      </c>
      <c r="C23" t="s">
        <v>7</v>
      </c>
      <c r="D23">
        <v>1.8420000000000001</v>
      </c>
      <c r="E23">
        <v>45.18</v>
      </c>
      <c r="F23">
        <v>45.335999999999999</v>
      </c>
      <c r="G23">
        <v>45.442999999999998</v>
      </c>
      <c r="I23">
        <v>137</v>
      </c>
      <c r="J23">
        <v>22</v>
      </c>
      <c r="K23">
        <v>20</v>
      </c>
      <c r="L23">
        <v>0.20035772018286299</v>
      </c>
      <c r="M23">
        <v>0.151816242899766</v>
      </c>
      <c r="N23">
        <v>0</v>
      </c>
      <c r="P23">
        <f t="shared" si="0"/>
        <v>-0.12048784188373508</v>
      </c>
      <c r="R23" s="3">
        <v>569.31399999999996</v>
      </c>
      <c r="S23" s="3">
        <v>544.78</v>
      </c>
      <c r="T23" s="3">
        <v>465.76499999999999</v>
      </c>
      <c r="U23" s="3">
        <v>474.62700000000001</v>
      </c>
      <c r="W23">
        <v>0.999</v>
      </c>
      <c r="X23">
        <v>1</v>
      </c>
    </row>
    <row r="24" spans="1:24" x14ac:dyDescent="0.25">
      <c r="A24">
        <v>22</v>
      </c>
      <c r="B24">
        <v>2937856748</v>
      </c>
      <c r="C24" t="s">
        <v>7</v>
      </c>
      <c r="D24">
        <v>1.722</v>
      </c>
      <c r="E24">
        <v>45.055999999999997</v>
      </c>
      <c r="F24">
        <v>45.212000000000003</v>
      </c>
      <c r="G24">
        <v>45.317999999999998</v>
      </c>
      <c r="I24">
        <v>135</v>
      </c>
      <c r="J24">
        <v>24</v>
      </c>
      <c r="K24">
        <v>16</v>
      </c>
      <c r="L24">
        <v>9.6071690539570903E-2</v>
      </c>
      <c r="M24">
        <v>0.14930848758455001</v>
      </c>
      <c r="N24">
        <v>0</v>
      </c>
      <c r="P24">
        <f t="shared" si="0"/>
        <v>0.19148906341884334</v>
      </c>
      <c r="R24" s="3">
        <v>207.69399999999999</v>
      </c>
      <c r="S24" s="3">
        <v>598.86699999999996</v>
      </c>
      <c r="T24" s="3">
        <v>401.56099999999998</v>
      </c>
      <c r="U24" s="3">
        <v>479.88200000000001</v>
      </c>
      <c r="W24">
        <v>0.97599999999999998</v>
      </c>
      <c r="X24">
        <v>0.99299999999999999</v>
      </c>
    </row>
    <row r="25" spans="1:24" x14ac:dyDescent="0.25">
      <c r="A25">
        <v>23</v>
      </c>
      <c r="B25">
        <v>2937895789</v>
      </c>
      <c r="C25" t="s">
        <v>7</v>
      </c>
      <c r="D25">
        <v>1.865</v>
      </c>
      <c r="E25">
        <v>46.457999999999998</v>
      </c>
      <c r="F25">
        <v>46.613999999999997</v>
      </c>
      <c r="G25">
        <v>46.72</v>
      </c>
      <c r="I25">
        <v>136</v>
      </c>
      <c r="J25">
        <v>18</v>
      </c>
      <c r="K25">
        <v>15</v>
      </c>
      <c r="L25">
        <v>0.14734955945787001</v>
      </c>
      <c r="M25">
        <v>4.3725174475163303E-2</v>
      </c>
      <c r="N25">
        <v>0</v>
      </c>
      <c r="P25">
        <f t="shared" si="0"/>
        <v>-0.52761729063926965</v>
      </c>
      <c r="R25" s="3">
        <v>535.90300000000002</v>
      </c>
      <c r="S25" s="3">
        <v>61.125</v>
      </c>
      <c r="T25" s="3">
        <v>595.34299999999996</v>
      </c>
      <c r="U25" s="3">
        <v>461.21300000000002</v>
      </c>
      <c r="W25">
        <v>0.999</v>
      </c>
      <c r="X25">
        <v>0.98899999999999999</v>
      </c>
    </row>
    <row r="26" spans="1:24" x14ac:dyDescent="0.25">
      <c r="A26">
        <v>24</v>
      </c>
      <c r="B26">
        <v>2937961955</v>
      </c>
      <c r="C26" t="s">
        <v>7</v>
      </c>
      <c r="D26">
        <v>1.903</v>
      </c>
      <c r="E26">
        <v>46.119</v>
      </c>
      <c r="F26">
        <v>46.274999999999999</v>
      </c>
      <c r="G26">
        <v>46.381999999999998</v>
      </c>
      <c r="I26">
        <v>133</v>
      </c>
      <c r="J26">
        <v>29</v>
      </c>
      <c r="K26">
        <v>21</v>
      </c>
      <c r="L26">
        <v>0.137870796409236</v>
      </c>
      <c r="M26">
        <v>8.4002584402187996E-2</v>
      </c>
      <c r="N26">
        <v>0</v>
      </c>
      <c r="P26">
        <f t="shared" si="0"/>
        <v>-0.21517963663307033</v>
      </c>
      <c r="R26" s="3">
        <v>524.98900000000003</v>
      </c>
      <c r="S26" s="3">
        <v>17.443999999999999</v>
      </c>
      <c r="T26" s="3">
        <v>406.44</v>
      </c>
      <c r="U26" s="3">
        <v>486.149</v>
      </c>
      <c r="W26">
        <v>1</v>
      </c>
      <c r="X26">
        <v>0.99099999999999999</v>
      </c>
    </row>
    <row r="27" spans="1:24" x14ac:dyDescent="0.25">
      <c r="A27">
        <v>25</v>
      </c>
      <c r="B27">
        <v>2938049569</v>
      </c>
      <c r="C27" t="s">
        <v>7</v>
      </c>
      <c r="D27">
        <v>1.78</v>
      </c>
      <c r="E27">
        <v>45.790999999999997</v>
      </c>
      <c r="F27">
        <v>45.945999999999998</v>
      </c>
      <c r="G27">
        <v>46.052999999999997</v>
      </c>
      <c r="I27">
        <v>143</v>
      </c>
      <c r="J27">
        <v>21</v>
      </c>
      <c r="K27">
        <v>18</v>
      </c>
      <c r="L27">
        <v>0.17506526352924701</v>
      </c>
      <c r="M27">
        <v>8.3210154910720702E-2</v>
      </c>
      <c r="N27">
        <v>0</v>
      </c>
      <c r="P27">
        <f t="shared" si="0"/>
        <v>-0.32302365133958705</v>
      </c>
      <c r="R27" s="3">
        <v>662.61599999999999</v>
      </c>
      <c r="S27" s="3">
        <v>208.10900000000001</v>
      </c>
      <c r="T27" s="3">
        <v>506.02300000000002</v>
      </c>
      <c r="U27" s="3">
        <v>528.56299999999999</v>
      </c>
      <c r="W27">
        <v>0.999</v>
      </c>
      <c r="X27">
        <v>0.998</v>
      </c>
    </row>
    <row r="28" spans="1:24" x14ac:dyDescent="0.25">
      <c r="A28">
        <v>26</v>
      </c>
      <c r="B28">
        <v>2938055829</v>
      </c>
      <c r="C28" t="s">
        <v>7</v>
      </c>
      <c r="D28">
        <v>1.7989999999999999</v>
      </c>
      <c r="E28">
        <v>45.345999999999997</v>
      </c>
      <c r="F28">
        <v>45.502000000000002</v>
      </c>
      <c r="G28">
        <v>45.609000000000002</v>
      </c>
      <c r="I28">
        <v>142</v>
      </c>
      <c r="J28">
        <v>21</v>
      </c>
      <c r="K28">
        <v>19</v>
      </c>
      <c r="L28">
        <v>0.189282305953267</v>
      </c>
      <c r="M28">
        <v>0.11688416269339701</v>
      </c>
      <c r="N28">
        <v>0</v>
      </c>
      <c r="P28">
        <f t="shared" si="0"/>
        <v>-0.20935434806400763</v>
      </c>
      <c r="R28" s="3">
        <v>120.02800000000001</v>
      </c>
      <c r="S28" s="3">
        <v>110.99299999999999</v>
      </c>
      <c r="T28" s="3">
        <v>444.48399999999998</v>
      </c>
      <c r="U28" s="3">
        <v>525.16</v>
      </c>
      <c r="W28">
        <v>1</v>
      </c>
      <c r="X28">
        <v>0.998</v>
      </c>
    </row>
    <row r="29" spans="1:24" x14ac:dyDescent="0.25">
      <c r="A29">
        <v>27</v>
      </c>
      <c r="B29">
        <v>2938228331</v>
      </c>
      <c r="C29" t="s">
        <v>7</v>
      </c>
      <c r="D29">
        <v>1.8740000000000001</v>
      </c>
      <c r="E29">
        <v>45.606999999999999</v>
      </c>
      <c r="F29">
        <v>45.762999999999998</v>
      </c>
      <c r="G29">
        <v>45.869</v>
      </c>
      <c r="I29">
        <v>140</v>
      </c>
      <c r="J29">
        <v>22</v>
      </c>
      <c r="K29">
        <v>19</v>
      </c>
      <c r="L29">
        <v>8.52149678072288E-2</v>
      </c>
      <c r="M29">
        <v>0.126873461477541</v>
      </c>
      <c r="N29">
        <v>0</v>
      </c>
      <c r="P29">
        <f t="shared" si="0"/>
        <v>0.17285490458265271</v>
      </c>
      <c r="R29" s="3">
        <v>511.79899999999998</v>
      </c>
      <c r="S29" s="3">
        <v>358.51900000000001</v>
      </c>
      <c r="T29" s="3">
        <v>402.45</v>
      </c>
      <c r="U29" s="3">
        <v>513.55999999999995</v>
      </c>
      <c r="W29">
        <v>0.84199999999999997</v>
      </c>
      <c r="X29">
        <v>0.999</v>
      </c>
    </row>
    <row r="30" spans="1:24" x14ac:dyDescent="0.25">
      <c r="A30">
        <v>28</v>
      </c>
      <c r="B30">
        <v>2938254204</v>
      </c>
      <c r="C30" t="s">
        <v>7</v>
      </c>
      <c r="D30">
        <v>1.772</v>
      </c>
      <c r="E30">
        <v>45.061999999999998</v>
      </c>
      <c r="F30">
        <v>45.218000000000004</v>
      </c>
      <c r="G30">
        <v>45.323999999999998</v>
      </c>
      <c r="I30">
        <v>131</v>
      </c>
      <c r="J30">
        <v>22</v>
      </c>
      <c r="K30">
        <v>16</v>
      </c>
      <c r="L30">
        <v>0.33017083948985199</v>
      </c>
      <c r="M30">
        <v>0.44361211311455501</v>
      </c>
      <c r="N30">
        <v>0</v>
      </c>
      <c r="P30">
        <f t="shared" si="0"/>
        <v>0.12826468236315369</v>
      </c>
      <c r="R30" s="3">
        <v>150.63</v>
      </c>
      <c r="S30" s="3">
        <v>24.355</v>
      </c>
      <c r="T30" s="3">
        <v>330.73500000000001</v>
      </c>
      <c r="U30" s="3">
        <v>527.91700000000003</v>
      </c>
      <c r="W30">
        <v>1</v>
      </c>
      <c r="X30">
        <v>0.98599999999999999</v>
      </c>
    </row>
    <row r="31" spans="1:24" x14ac:dyDescent="0.25">
      <c r="A31">
        <v>29</v>
      </c>
      <c r="B31">
        <v>2938258860</v>
      </c>
      <c r="C31" t="s">
        <v>7</v>
      </c>
      <c r="D31">
        <v>1.7769999999999999</v>
      </c>
      <c r="E31">
        <v>45.432000000000002</v>
      </c>
      <c r="F31">
        <v>45.588000000000001</v>
      </c>
      <c r="G31">
        <v>45.695</v>
      </c>
      <c r="I31">
        <v>142</v>
      </c>
      <c r="J31">
        <v>21</v>
      </c>
      <c r="K31">
        <v>5</v>
      </c>
      <c r="L31">
        <v>0.149182304592193</v>
      </c>
      <c r="M31">
        <v>0.34032206881434801</v>
      </c>
      <c r="N31">
        <v>0</v>
      </c>
      <c r="P31">
        <f t="shared" si="0"/>
        <v>0.35817280071974034</v>
      </c>
      <c r="R31" s="3">
        <v>156.26300000000001</v>
      </c>
      <c r="S31" s="3">
        <v>19.521999999999998</v>
      </c>
      <c r="T31" s="3">
        <v>408.16800000000001</v>
      </c>
      <c r="U31" s="3">
        <v>578.48400000000004</v>
      </c>
      <c r="W31">
        <v>1</v>
      </c>
      <c r="X31">
        <v>0.97299999999999998</v>
      </c>
    </row>
    <row r="32" spans="1:24" x14ac:dyDescent="0.25">
      <c r="A32">
        <v>30</v>
      </c>
      <c r="B32">
        <v>2938268664</v>
      </c>
      <c r="C32" t="s">
        <v>7</v>
      </c>
      <c r="D32">
        <v>1.7949999999999999</v>
      </c>
      <c r="E32">
        <v>44.923999999999999</v>
      </c>
      <c r="F32">
        <v>45.08</v>
      </c>
      <c r="G32">
        <v>45.186</v>
      </c>
      <c r="I32">
        <v>94</v>
      </c>
      <c r="J32">
        <v>21</v>
      </c>
      <c r="K32">
        <v>19</v>
      </c>
      <c r="L32">
        <v>0.26068935042269897</v>
      </c>
      <c r="M32">
        <v>0.34659408526171198</v>
      </c>
      <c r="N32">
        <v>0</v>
      </c>
      <c r="P32">
        <f t="shared" si="0"/>
        <v>0.12369785716182886</v>
      </c>
      <c r="R32" s="3">
        <v>193.423</v>
      </c>
      <c r="S32" s="3">
        <v>368.80500000000001</v>
      </c>
      <c r="T32" s="3">
        <v>383.39800000000002</v>
      </c>
      <c r="U32" s="3">
        <v>516.35299999999995</v>
      </c>
      <c r="W32">
        <v>0.82299999999999995</v>
      </c>
      <c r="X32">
        <v>0.96399999999999997</v>
      </c>
    </row>
    <row r="33" spans="1:24" x14ac:dyDescent="0.25">
      <c r="A33">
        <v>31</v>
      </c>
      <c r="B33">
        <v>2938398472</v>
      </c>
      <c r="C33" t="s">
        <v>7</v>
      </c>
      <c r="D33">
        <v>1.8160000000000001</v>
      </c>
      <c r="E33">
        <v>45.524000000000001</v>
      </c>
      <c r="F33">
        <v>45.68</v>
      </c>
      <c r="G33">
        <v>45.786000000000001</v>
      </c>
      <c r="I33">
        <v>136</v>
      </c>
      <c r="J33">
        <v>32</v>
      </c>
      <c r="K33">
        <v>23</v>
      </c>
      <c r="L33">
        <v>0.12313516578523</v>
      </c>
      <c r="M33">
        <v>0.226455016851008</v>
      </c>
      <c r="N33">
        <v>0</v>
      </c>
      <c r="P33">
        <f t="shared" si="0"/>
        <v>0.26459984697922456</v>
      </c>
      <c r="R33" s="3">
        <v>579.91</v>
      </c>
      <c r="S33" s="3">
        <v>28.521999999999998</v>
      </c>
      <c r="T33" s="3">
        <v>392.88600000000002</v>
      </c>
      <c r="U33" s="3">
        <v>514.92499999999995</v>
      </c>
      <c r="W33">
        <v>0.98899999999999999</v>
      </c>
      <c r="X33">
        <v>0.998</v>
      </c>
    </row>
    <row r="34" spans="1:24" x14ac:dyDescent="0.25">
      <c r="A34">
        <v>32</v>
      </c>
      <c r="B34">
        <v>2938497808</v>
      </c>
      <c r="C34" t="s">
        <v>7</v>
      </c>
      <c r="D34">
        <v>1.915</v>
      </c>
      <c r="E34">
        <v>45.521999999999998</v>
      </c>
      <c r="F34">
        <v>45.677999999999997</v>
      </c>
      <c r="G34">
        <v>45.783999999999999</v>
      </c>
      <c r="I34">
        <v>137</v>
      </c>
      <c r="J34">
        <v>18</v>
      </c>
      <c r="K34">
        <v>16</v>
      </c>
      <c r="L34">
        <v>0.22024451216423899</v>
      </c>
      <c r="M34">
        <v>0.210699214756734</v>
      </c>
      <c r="N34">
        <v>0</v>
      </c>
      <c r="P34">
        <f t="shared" si="0"/>
        <v>-1.924217883388496E-2</v>
      </c>
      <c r="R34" s="3">
        <v>517.39200000000005</v>
      </c>
      <c r="S34" s="3">
        <v>24.41</v>
      </c>
      <c r="T34" s="3">
        <v>390.60899999999998</v>
      </c>
      <c r="U34" s="3">
        <v>555.34</v>
      </c>
      <c r="W34">
        <v>1</v>
      </c>
      <c r="X34">
        <v>0.86499999999999999</v>
      </c>
    </row>
    <row r="35" spans="1:24" x14ac:dyDescent="0.25">
      <c r="A35">
        <v>33</v>
      </c>
      <c r="B35">
        <v>2938498296</v>
      </c>
      <c r="C35" t="s">
        <v>7</v>
      </c>
      <c r="D35">
        <v>1.9239999999999999</v>
      </c>
      <c r="E35">
        <v>45.131</v>
      </c>
      <c r="F35">
        <v>45.286000000000001</v>
      </c>
      <c r="G35">
        <v>45.393000000000001</v>
      </c>
      <c r="I35">
        <v>132</v>
      </c>
      <c r="J35">
        <v>13</v>
      </c>
      <c r="K35">
        <v>12</v>
      </c>
      <c r="L35">
        <v>0.14043039289260301</v>
      </c>
      <c r="M35">
        <v>0</v>
      </c>
      <c r="N35">
        <v>0.46744024201682299</v>
      </c>
      <c r="P35">
        <f t="shared" si="0"/>
        <v>0.52226498725097437</v>
      </c>
      <c r="R35" s="3">
        <v>538.59400000000005</v>
      </c>
      <c r="S35" s="3">
        <v>509.83300000000003</v>
      </c>
      <c r="T35" s="3">
        <v>412.80399999999997</v>
      </c>
      <c r="U35" s="3">
        <v>295.82499999999999</v>
      </c>
      <c r="W35">
        <v>0.99399999999999999</v>
      </c>
      <c r="X35">
        <v>0.998</v>
      </c>
    </row>
    <row r="36" spans="1:24" x14ac:dyDescent="0.25">
      <c r="A36">
        <v>34</v>
      </c>
      <c r="B36">
        <v>2938638637</v>
      </c>
      <c r="C36" t="s">
        <v>7</v>
      </c>
      <c r="D36">
        <v>1.792</v>
      </c>
      <c r="E36">
        <v>45.500999999999998</v>
      </c>
      <c r="F36">
        <v>45.656999999999996</v>
      </c>
      <c r="G36">
        <v>45.764000000000003</v>
      </c>
      <c r="I36">
        <v>135</v>
      </c>
      <c r="J36">
        <v>22</v>
      </c>
      <c r="K36">
        <v>19</v>
      </c>
      <c r="L36">
        <v>0.30686454282636599</v>
      </c>
      <c r="M36">
        <v>0.14613453842302401</v>
      </c>
      <c r="N36">
        <v>0</v>
      </c>
      <c r="P36">
        <f t="shared" si="0"/>
        <v>-0.32219383789822775</v>
      </c>
      <c r="R36" s="3">
        <v>193.30500000000001</v>
      </c>
      <c r="S36" s="3">
        <v>321.05900000000003</v>
      </c>
      <c r="T36" s="3">
        <v>367.41800000000001</v>
      </c>
      <c r="U36" s="3">
        <v>505.63600000000002</v>
      </c>
      <c r="W36">
        <v>0.99299999999999999</v>
      </c>
      <c r="X36">
        <v>0.99</v>
      </c>
    </row>
    <row r="37" spans="1:24" x14ac:dyDescent="0.25">
      <c r="A37">
        <v>35</v>
      </c>
      <c r="B37">
        <v>2938666749</v>
      </c>
      <c r="C37" t="s">
        <v>7</v>
      </c>
      <c r="D37">
        <v>1.8360000000000001</v>
      </c>
      <c r="E37">
        <v>45.213000000000001</v>
      </c>
      <c r="F37">
        <v>45.368000000000002</v>
      </c>
      <c r="G37">
        <v>45.475000000000001</v>
      </c>
      <c r="I37">
        <v>136</v>
      </c>
      <c r="J37">
        <v>23</v>
      </c>
      <c r="K37">
        <v>20</v>
      </c>
      <c r="L37">
        <v>0.322859977962003</v>
      </c>
      <c r="M37">
        <v>0.18742726824639699</v>
      </c>
      <c r="N37">
        <v>0</v>
      </c>
      <c r="P37">
        <f t="shared" si="0"/>
        <v>-0.23618143740029587</v>
      </c>
      <c r="R37" s="3">
        <v>782.35400000000004</v>
      </c>
      <c r="S37" s="3">
        <v>45.984999999999999</v>
      </c>
      <c r="T37" s="3">
        <v>418.15499999999997</v>
      </c>
      <c r="U37" s="3">
        <v>500.87700000000001</v>
      </c>
      <c r="W37">
        <v>1</v>
      </c>
      <c r="X37">
        <v>0.998</v>
      </c>
    </row>
    <row r="38" spans="1:24" x14ac:dyDescent="0.25">
      <c r="A38">
        <v>36</v>
      </c>
      <c r="B38">
        <v>2938756405</v>
      </c>
      <c r="C38" t="s">
        <v>7</v>
      </c>
      <c r="D38">
        <v>1.7949999999999999</v>
      </c>
      <c r="E38">
        <v>45.14</v>
      </c>
      <c r="F38">
        <v>45.295999999999999</v>
      </c>
      <c r="G38">
        <v>45.402000000000001</v>
      </c>
      <c r="I38">
        <v>134</v>
      </c>
      <c r="J38">
        <v>33</v>
      </c>
      <c r="K38">
        <v>25</v>
      </c>
      <c r="L38">
        <v>0.197490586157725</v>
      </c>
      <c r="M38">
        <v>0.234368366391869</v>
      </c>
      <c r="N38">
        <v>0</v>
      </c>
      <c r="P38">
        <f t="shared" si="0"/>
        <v>7.4352594077569251E-2</v>
      </c>
      <c r="R38" s="3">
        <v>532.74800000000005</v>
      </c>
      <c r="S38" s="3">
        <v>18.117999999999999</v>
      </c>
      <c r="T38" s="3">
        <v>373.69</v>
      </c>
      <c r="U38" s="3">
        <v>446.08600000000001</v>
      </c>
      <c r="W38">
        <v>1</v>
      </c>
      <c r="X38">
        <v>0.98499999999999999</v>
      </c>
    </row>
    <row r="39" spans="1:24" x14ac:dyDescent="0.25">
      <c r="A39">
        <v>37</v>
      </c>
      <c r="B39">
        <v>2938870373</v>
      </c>
      <c r="C39" t="s">
        <v>7</v>
      </c>
      <c r="D39">
        <v>1.83</v>
      </c>
      <c r="E39">
        <v>44.965000000000003</v>
      </c>
      <c r="F39">
        <v>45.121000000000002</v>
      </c>
      <c r="G39">
        <v>45.226999999999997</v>
      </c>
      <c r="I39">
        <v>132</v>
      </c>
      <c r="J39">
        <v>22</v>
      </c>
      <c r="K39">
        <v>18</v>
      </c>
      <c r="L39">
        <v>0.103816269817923</v>
      </c>
      <c r="M39">
        <v>0.36001424397507198</v>
      </c>
      <c r="N39">
        <v>0</v>
      </c>
      <c r="P39">
        <f t="shared" si="0"/>
        <v>0.54005426362549869</v>
      </c>
      <c r="R39" s="3">
        <v>523.06700000000001</v>
      </c>
      <c r="S39" s="3">
        <v>41.526000000000003</v>
      </c>
      <c r="T39" s="3">
        <v>464.14100000000002</v>
      </c>
      <c r="U39" s="3">
        <v>563.69200000000001</v>
      </c>
      <c r="W39">
        <v>0.96599999999999997</v>
      </c>
      <c r="X39">
        <v>0.99</v>
      </c>
    </row>
    <row r="40" spans="1:24" x14ac:dyDescent="0.25">
      <c r="A40">
        <v>38</v>
      </c>
      <c r="B40">
        <v>2938878570</v>
      </c>
      <c r="C40" t="s">
        <v>7</v>
      </c>
      <c r="D40">
        <v>1.9</v>
      </c>
      <c r="E40">
        <v>45.386000000000003</v>
      </c>
      <c r="F40">
        <v>45.542000000000002</v>
      </c>
      <c r="G40">
        <v>45.648000000000003</v>
      </c>
      <c r="I40">
        <v>133</v>
      </c>
      <c r="J40">
        <v>30</v>
      </c>
      <c r="K40">
        <v>25</v>
      </c>
      <c r="L40">
        <v>0.27264929266246302</v>
      </c>
      <c r="M40">
        <v>0.215753382613837</v>
      </c>
      <c r="N40">
        <v>0</v>
      </c>
      <c r="P40">
        <f t="shared" si="0"/>
        <v>-0.10164676195405178</v>
      </c>
      <c r="R40" s="3">
        <v>531.72799999999995</v>
      </c>
      <c r="S40" s="3">
        <v>178.292</v>
      </c>
      <c r="T40" s="3">
        <v>435.87400000000002</v>
      </c>
      <c r="U40" s="3">
        <v>490.71199999999999</v>
      </c>
      <c r="W40">
        <v>0.96699999999999997</v>
      </c>
      <c r="X40">
        <v>0.98599999999999999</v>
      </c>
    </row>
    <row r="41" spans="1:24" x14ac:dyDescent="0.25">
      <c r="A41">
        <v>39</v>
      </c>
      <c r="B41">
        <v>2938969598</v>
      </c>
      <c r="C41" t="s">
        <v>7</v>
      </c>
      <c r="D41">
        <v>1.825</v>
      </c>
      <c r="E41">
        <v>45.353999999999999</v>
      </c>
      <c r="F41">
        <v>45.509</v>
      </c>
      <c r="G41">
        <v>45.616</v>
      </c>
      <c r="I41">
        <v>136</v>
      </c>
      <c r="J41">
        <v>33</v>
      </c>
      <c r="K41">
        <v>24</v>
      </c>
      <c r="L41">
        <v>0.18052715570644901</v>
      </c>
      <c r="M41">
        <v>0.14978344192326001</v>
      </c>
      <c r="N41">
        <v>0</v>
      </c>
      <c r="P41">
        <f t="shared" si="0"/>
        <v>-8.1078733522608512E-2</v>
      </c>
      <c r="R41" s="3">
        <v>507.72399999999999</v>
      </c>
      <c r="S41" s="3">
        <v>89.451999999999998</v>
      </c>
      <c r="T41" s="3">
        <v>441.90600000000001</v>
      </c>
      <c r="U41" s="3">
        <v>602.33199999999999</v>
      </c>
      <c r="W41">
        <v>1</v>
      </c>
      <c r="X41">
        <v>0.97699999999999998</v>
      </c>
    </row>
    <row r="42" spans="1:24" x14ac:dyDescent="0.25">
      <c r="A42">
        <v>40</v>
      </c>
      <c r="B42">
        <v>2938985411</v>
      </c>
      <c r="C42" t="s">
        <v>7</v>
      </c>
      <c r="D42">
        <v>1.8440000000000001</v>
      </c>
      <c r="E42">
        <v>45.481000000000002</v>
      </c>
      <c r="F42">
        <v>45.637</v>
      </c>
      <c r="G42">
        <v>45.744</v>
      </c>
      <c r="I42">
        <v>135</v>
      </c>
      <c r="J42">
        <v>32</v>
      </c>
      <c r="K42">
        <v>24</v>
      </c>
      <c r="L42">
        <v>0.111780335237497</v>
      </c>
      <c r="M42">
        <v>9.7034275912992698E-2</v>
      </c>
      <c r="N42">
        <v>0</v>
      </c>
      <c r="P42">
        <f t="shared" si="0"/>
        <v>-6.1440238337453462E-2</v>
      </c>
      <c r="R42" s="3">
        <v>491.976</v>
      </c>
      <c r="S42" s="3">
        <v>97.861999999999995</v>
      </c>
      <c r="T42" s="3">
        <v>395.22800000000001</v>
      </c>
      <c r="U42" s="3">
        <v>537.81399999999996</v>
      </c>
      <c r="W42">
        <v>0.998</v>
      </c>
      <c r="X42">
        <v>0.99399999999999999</v>
      </c>
    </row>
    <row r="43" spans="1:24" x14ac:dyDescent="0.25">
      <c r="A43">
        <v>41</v>
      </c>
      <c r="B43">
        <v>2939225137</v>
      </c>
      <c r="C43" t="s">
        <v>7</v>
      </c>
      <c r="D43">
        <v>1.7490000000000001</v>
      </c>
      <c r="E43">
        <v>45.295999999999999</v>
      </c>
      <c r="F43">
        <v>45.451999999999998</v>
      </c>
      <c r="G43">
        <v>45.558</v>
      </c>
      <c r="I43">
        <v>170</v>
      </c>
      <c r="J43">
        <v>29</v>
      </c>
      <c r="K43">
        <v>21</v>
      </c>
      <c r="L43">
        <v>0.16436148583266</v>
      </c>
      <c r="M43">
        <v>0.13288535173334001</v>
      </c>
      <c r="N43">
        <v>0</v>
      </c>
      <c r="P43">
        <f t="shared" si="0"/>
        <v>-9.2322948369378793E-2</v>
      </c>
      <c r="R43" s="3">
        <v>195.041</v>
      </c>
      <c r="S43" s="3">
        <v>209.90700000000001</v>
      </c>
      <c r="T43" s="3">
        <v>412.51600000000002</v>
      </c>
      <c r="U43" s="3">
        <v>523.678</v>
      </c>
      <c r="W43">
        <v>0.95399999999999996</v>
      </c>
      <c r="X43">
        <v>0.998</v>
      </c>
    </row>
    <row r="44" spans="1:24" x14ac:dyDescent="0.25">
      <c r="A44">
        <v>42</v>
      </c>
      <c r="B44">
        <v>2939317867</v>
      </c>
      <c r="C44" t="s">
        <v>7</v>
      </c>
      <c r="D44">
        <v>1.8149999999999999</v>
      </c>
      <c r="E44">
        <v>44.972000000000001</v>
      </c>
      <c r="F44">
        <v>45.128</v>
      </c>
      <c r="G44">
        <v>45.234000000000002</v>
      </c>
      <c r="I44">
        <v>156</v>
      </c>
      <c r="J44">
        <v>28</v>
      </c>
      <c r="K44">
        <v>14</v>
      </c>
      <c r="L44">
        <v>9.5082551735666196E-2</v>
      </c>
      <c r="M44">
        <v>0.69724888876054303</v>
      </c>
      <c r="N44">
        <v>0</v>
      </c>
      <c r="P44">
        <f t="shared" si="0"/>
        <v>0.86528700238498779</v>
      </c>
      <c r="R44" s="3">
        <v>80.715000000000003</v>
      </c>
      <c r="S44" s="3">
        <v>27.925000000000001</v>
      </c>
      <c r="T44" s="3">
        <v>378.39800000000002</v>
      </c>
      <c r="U44" s="3">
        <v>445.42099999999999</v>
      </c>
      <c r="W44">
        <v>0.996</v>
      </c>
      <c r="X44">
        <v>0.98899999999999999</v>
      </c>
    </row>
    <row r="45" spans="1:24" x14ac:dyDescent="0.25">
      <c r="A45">
        <v>43</v>
      </c>
      <c r="B45">
        <v>2939348426</v>
      </c>
      <c r="C45" t="s">
        <v>7</v>
      </c>
      <c r="D45">
        <v>1.7789999999999999</v>
      </c>
      <c r="E45">
        <v>45.222000000000001</v>
      </c>
      <c r="F45">
        <v>45.378</v>
      </c>
      <c r="G45">
        <v>45.484000000000002</v>
      </c>
      <c r="I45">
        <v>149</v>
      </c>
      <c r="J45">
        <v>40</v>
      </c>
      <c r="K45">
        <v>24</v>
      </c>
      <c r="L45">
        <v>4.6285843752699597E-2</v>
      </c>
      <c r="M45">
        <v>0.32254818136672397</v>
      </c>
      <c r="N45">
        <v>0</v>
      </c>
      <c r="P45">
        <f t="shared" si="0"/>
        <v>0.84314641257397027</v>
      </c>
      <c r="R45" s="3">
        <v>189.05099999999999</v>
      </c>
      <c r="S45" s="3">
        <v>398.50700000000001</v>
      </c>
      <c r="T45" s="3">
        <v>382.49799999999999</v>
      </c>
      <c r="U45" s="3">
        <v>493.16500000000002</v>
      </c>
      <c r="W45">
        <v>0.67500000000000004</v>
      </c>
      <c r="X45">
        <v>0.999</v>
      </c>
    </row>
    <row r="46" spans="1:24" x14ac:dyDescent="0.25">
      <c r="A46">
        <v>44</v>
      </c>
      <c r="B46">
        <v>2939394160</v>
      </c>
      <c r="C46" t="s">
        <v>7</v>
      </c>
      <c r="D46">
        <v>1.7470000000000001</v>
      </c>
      <c r="E46">
        <v>45.375</v>
      </c>
      <c r="F46">
        <v>45.530999999999999</v>
      </c>
      <c r="G46">
        <v>45.637</v>
      </c>
      <c r="I46">
        <v>139</v>
      </c>
      <c r="J46">
        <v>28</v>
      </c>
      <c r="K46">
        <v>22</v>
      </c>
      <c r="L46">
        <v>0.172729378731241</v>
      </c>
      <c r="M46">
        <v>0.28461726747277999</v>
      </c>
      <c r="N46">
        <v>0</v>
      </c>
      <c r="P46">
        <f t="shared" si="0"/>
        <v>0.21689503383695646</v>
      </c>
      <c r="R46" s="3">
        <v>552.88699999999994</v>
      </c>
      <c r="S46" s="3">
        <v>348.82499999999999</v>
      </c>
      <c r="T46" s="3">
        <v>449.596</v>
      </c>
      <c r="U46" s="3">
        <v>534.26099999999997</v>
      </c>
      <c r="W46">
        <v>0.876</v>
      </c>
      <c r="X46">
        <v>0.996</v>
      </c>
    </row>
    <row r="47" spans="1:24" x14ac:dyDescent="0.25">
      <c r="A47">
        <v>45</v>
      </c>
      <c r="B47">
        <v>2939489514</v>
      </c>
      <c r="C47" t="s">
        <v>7</v>
      </c>
      <c r="D47">
        <v>1.8009999999999999</v>
      </c>
      <c r="E47">
        <v>45.411000000000001</v>
      </c>
      <c r="F47">
        <v>45.567</v>
      </c>
      <c r="G47">
        <v>45.673000000000002</v>
      </c>
      <c r="I47">
        <v>169</v>
      </c>
      <c r="J47">
        <v>32</v>
      </c>
      <c r="K47">
        <v>20</v>
      </c>
      <c r="L47">
        <v>0.17718132827059099</v>
      </c>
      <c r="M47">
        <v>0.24934871371313599</v>
      </c>
      <c r="N47">
        <v>0</v>
      </c>
      <c r="P47">
        <f t="shared" si="0"/>
        <v>0.14838917908967117</v>
      </c>
      <c r="R47" s="3">
        <v>519.19299999999998</v>
      </c>
      <c r="S47" s="3">
        <v>354.32</v>
      </c>
      <c r="T47" s="3">
        <v>395.49299999999999</v>
      </c>
      <c r="U47" s="3">
        <v>510.74099999999999</v>
      </c>
      <c r="W47">
        <v>0.94599999999999995</v>
      </c>
      <c r="X47">
        <v>0.999</v>
      </c>
    </row>
    <row r="48" spans="1:24" x14ac:dyDescent="0.25">
      <c r="A48">
        <v>46</v>
      </c>
      <c r="B48">
        <v>2939520972</v>
      </c>
      <c r="C48" t="s">
        <v>7</v>
      </c>
      <c r="D48">
        <v>1.917</v>
      </c>
      <c r="E48">
        <v>45.767000000000003</v>
      </c>
      <c r="F48">
        <v>45.923000000000002</v>
      </c>
      <c r="G48">
        <v>46.029000000000003</v>
      </c>
      <c r="I48">
        <v>166</v>
      </c>
      <c r="J48">
        <v>32</v>
      </c>
      <c r="K48">
        <v>21</v>
      </c>
      <c r="L48">
        <v>0.113309360568357</v>
      </c>
      <c r="M48">
        <v>0.17682754442700099</v>
      </c>
      <c r="N48">
        <v>0</v>
      </c>
      <c r="P48">
        <f t="shared" si="0"/>
        <v>0.19328412727181138</v>
      </c>
      <c r="R48" s="3">
        <v>168.238</v>
      </c>
      <c r="S48" s="3">
        <v>48.4</v>
      </c>
      <c r="T48" s="3">
        <v>415.56299999999999</v>
      </c>
      <c r="U48" s="3">
        <v>514.84900000000005</v>
      </c>
      <c r="W48">
        <v>0.70499999999999996</v>
      </c>
      <c r="X48">
        <v>0.998</v>
      </c>
    </row>
    <row r="49" spans="1:24" x14ac:dyDescent="0.25">
      <c r="A49">
        <v>47</v>
      </c>
      <c r="B49">
        <v>2939531854</v>
      </c>
      <c r="C49" t="s">
        <v>7</v>
      </c>
      <c r="D49">
        <v>1.9159999999999999</v>
      </c>
      <c r="E49">
        <v>45.241999999999997</v>
      </c>
      <c r="F49">
        <v>45.398000000000003</v>
      </c>
      <c r="G49">
        <v>45.505000000000003</v>
      </c>
      <c r="I49">
        <v>154</v>
      </c>
      <c r="J49">
        <v>29</v>
      </c>
      <c r="K49">
        <v>19</v>
      </c>
      <c r="L49">
        <v>0.122073381049612</v>
      </c>
      <c r="M49">
        <v>0.130231942264036</v>
      </c>
      <c r="N49">
        <v>0</v>
      </c>
      <c r="P49">
        <f t="shared" si="0"/>
        <v>2.8096544290096673E-2</v>
      </c>
      <c r="R49" s="3">
        <v>542.38800000000003</v>
      </c>
      <c r="S49" s="3">
        <v>265.88499999999999</v>
      </c>
      <c r="T49" s="3">
        <v>453.84399999999999</v>
      </c>
      <c r="U49" s="3">
        <v>624.15099999999995</v>
      </c>
      <c r="W49">
        <v>0.80500000000000005</v>
      </c>
      <c r="X49">
        <v>0.99399999999999999</v>
      </c>
    </row>
    <row r="50" spans="1:24" x14ac:dyDescent="0.25">
      <c r="A50">
        <v>48</v>
      </c>
      <c r="B50">
        <v>2939622630</v>
      </c>
      <c r="C50" t="s">
        <v>7</v>
      </c>
      <c r="D50">
        <v>1.92</v>
      </c>
      <c r="E50">
        <v>45.512999999999998</v>
      </c>
      <c r="F50">
        <v>45.668999999999997</v>
      </c>
      <c r="G50">
        <v>45.774999999999999</v>
      </c>
      <c r="I50">
        <v>205</v>
      </c>
      <c r="J50">
        <v>34</v>
      </c>
      <c r="K50">
        <v>22</v>
      </c>
      <c r="L50">
        <v>0.16852345144550601</v>
      </c>
      <c r="M50">
        <v>0.16564515337479599</v>
      </c>
      <c r="N50">
        <v>0</v>
      </c>
      <c r="P50">
        <f t="shared" si="0"/>
        <v>-7.4816117706916823E-3</v>
      </c>
      <c r="R50" s="3">
        <v>632.71299999999997</v>
      </c>
      <c r="S50" s="3">
        <v>24.302</v>
      </c>
      <c r="T50" s="3">
        <v>310.63600000000002</v>
      </c>
      <c r="U50" s="3">
        <v>317.471</v>
      </c>
      <c r="W50">
        <v>1</v>
      </c>
      <c r="X50">
        <v>0.93899999999999995</v>
      </c>
    </row>
    <row r="51" spans="1:24" x14ac:dyDescent="0.25">
      <c r="A51">
        <v>49</v>
      </c>
      <c r="B51">
        <v>2939627477</v>
      </c>
      <c r="C51" t="s">
        <v>7</v>
      </c>
      <c r="D51">
        <v>1.7529999999999999</v>
      </c>
      <c r="E51">
        <v>45.713999999999999</v>
      </c>
      <c r="F51">
        <v>45.87</v>
      </c>
      <c r="G51">
        <v>45.976999999999997</v>
      </c>
      <c r="I51">
        <v>172</v>
      </c>
      <c r="J51">
        <v>33</v>
      </c>
      <c r="K51">
        <v>21</v>
      </c>
      <c r="L51">
        <v>8.76214643722521E-2</v>
      </c>
      <c r="M51">
        <v>0.205110451559329</v>
      </c>
      <c r="N51">
        <v>0</v>
      </c>
      <c r="P51">
        <f t="shared" si="0"/>
        <v>0.36937728369636741</v>
      </c>
      <c r="R51" s="3">
        <v>628.72699999999998</v>
      </c>
      <c r="S51" s="3">
        <v>27.111000000000001</v>
      </c>
      <c r="T51" s="3">
        <v>383.03899999999999</v>
      </c>
      <c r="U51" s="3">
        <v>487.19900000000001</v>
      </c>
      <c r="W51">
        <v>0.95</v>
      </c>
      <c r="X51">
        <v>0.999</v>
      </c>
    </row>
    <row r="52" spans="1:24" x14ac:dyDescent="0.25">
      <c r="A52">
        <v>51</v>
      </c>
      <c r="B52">
        <v>2939649603</v>
      </c>
      <c r="C52" t="s">
        <v>7</v>
      </c>
      <c r="D52">
        <v>1.7729999999999999</v>
      </c>
      <c r="E52">
        <v>44.826000000000001</v>
      </c>
      <c r="F52">
        <v>44.981999999999999</v>
      </c>
      <c r="G52">
        <v>45.088999999999999</v>
      </c>
      <c r="I52">
        <v>144</v>
      </c>
      <c r="J52">
        <v>25</v>
      </c>
      <c r="K52">
        <v>21</v>
      </c>
      <c r="L52">
        <v>0.46804827514464598</v>
      </c>
      <c r="M52">
        <v>0.25997573133873503</v>
      </c>
      <c r="N52">
        <v>0</v>
      </c>
      <c r="P52">
        <f t="shared" si="0"/>
        <v>-0.25535784052073601</v>
      </c>
      <c r="R52" s="3">
        <v>751.93</v>
      </c>
      <c r="S52" s="3">
        <v>79.319999999999993</v>
      </c>
      <c r="T52" s="3">
        <v>350.31599999999997</v>
      </c>
      <c r="U52" s="3">
        <v>499.26600000000002</v>
      </c>
      <c r="W52">
        <v>1</v>
      </c>
      <c r="X52">
        <v>0.999</v>
      </c>
    </row>
    <row r="53" spans="1:24" x14ac:dyDescent="0.25">
      <c r="A53">
        <v>52</v>
      </c>
      <c r="B53">
        <v>2939652807</v>
      </c>
      <c r="C53" t="s">
        <v>7</v>
      </c>
      <c r="D53">
        <v>1.786</v>
      </c>
      <c r="E53">
        <v>44.866</v>
      </c>
      <c r="F53">
        <v>45.021999999999998</v>
      </c>
      <c r="G53">
        <v>45.128</v>
      </c>
      <c r="I53">
        <v>106</v>
      </c>
      <c r="J53">
        <v>23</v>
      </c>
      <c r="K53">
        <v>19</v>
      </c>
      <c r="L53">
        <v>0.21435010652425701</v>
      </c>
      <c r="M53">
        <v>0.25348768303822</v>
      </c>
      <c r="N53">
        <v>0</v>
      </c>
      <c r="P53">
        <f t="shared" si="0"/>
        <v>7.2833158145894514E-2</v>
      </c>
      <c r="R53" s="3">
        <v>156.042</v>
      </c>
      <c r="S53" s="3">
        <v>98.484999999999999</v>
      </c>
      <c r="T53" s="3">
        <v>246.136</v>
      </c>
      <c r="U53" s="3">
        <v>496.63900000000001</v>
      </c>
      <c r="W53">
        <v>0.999</v>
      </c>
      <c r="X53">
        <v>0.997</v>
      </c>
    </row>
    <row r="54" spans="1:24" x14ac:dyDescent="0.25">
      <c r="A54">
        <v>53</v>
      </c>
      <c r="B54">
        <v>2939694336</v>
      </c>
      <c r="C54" t="s">
        <v>7</v>
      </c>
      <c r="D54">
        <v>1.75</v>
      </c>
      <c r="E54">
        <v>45.508000000000003</v>
      </c>
      <c r="F54">
        <v>45.664000000000001</v>
      </c>
      <c r="G54">
        <v>45.771000000000001</v>
      </c>
      <c r="I54">
        <v>154</v>
      </c>
      <c r="J54">
        <v>28</v>
      </c>
      <c r="K54">
        <v>22</v>
      </c>
      <c r="L54">
        <v>0.10303668800912701</v>
      </c>
      <c r="M54">
        <v>0.14434961338782601</v>
      </c>
      <c r="N54">
        <v>0</v>
      </c>
      <c r="P54">
        <f t="shared" si="0"/>
        <v>0.14642373468120382</v>
      </c>
      <c r="R54" s="3">
        <v>524.92399999999998</v>
      </c>
      <c r="S54" s="3">
        <v>38.869</v>
      </c>
      <c r="T54" s="3">
        <v>408.94499999999999</v>
      </c>
      <c r="U54" s="3">
        <v>517.73699999999997</v>
      </c>
      <c r="W54">
        <v>0.71699999999999997</v>
      </c>
      <c r="X54">
        <v>0.999</v>
      </c>
    </row>
    <row r="55" spans="1:24" x14ac:dyDescent="0.25">
      <c r="A55">
        <v>54</v>
      </c>
      <c r="B55">
        <v>2939771369</v>
      </c>
      <c r="C55" t="s">
        <v>7</v>
      </c>
      <c r="D55">
        <v>1.831</v>
      </c>
      <c r="E55">
        <v>45.109000000000002</v>
      </c>
      <c r="F55">
        <v>45.265000000000001</v>
      </c>
      <c r="G55">
        <v>45.372</v>
      </c>
      <c r="I55">
        <v>85</v>
      </c>
      <c r="J55">
        <v>24</v>
      </c>
      <c r="K55">
        <v>19</v>
      </c>
      <c r="L55">
        <v>9.9084745736231494E-2</v>
      </c>
      <c r="M55">
        <v>0.24005221950837</v>
      </c>
      <c r="N55">
        <v>0</v>
      </c>
      <c r="P55">
        <f t="shared" si="0"/>
        <v>0.38429892652117403</v>
      </c>
      <c r="R55" s="3">
        <v>288.35700000000003</v>
      </c>
      <c r="S55" s="3">
        <v>434.18700000000001</v>
      </c>
      <c r="T55" s="3">
        <v>430.91500000000002</v>
      </c>
      <c r="U55" s="3">
        <v>501.23899999999998</v>
      </c>
      <c r="W55">
        <v>0.94</v>
      </c>
      <c r="X55">
        <v>0.999</v>
      </c>
    </row>
    <row r="56" spans="1:24" x14ac:dyDescent="0.25">
      <c r="A56">
        <v>55</v>
      </c>
      <c r="B56">
        <v>2939776918</v>
      </c>
      <c r="C56" t="s">
        <v>7</v>
      </c>
      <c r="D56">
        <v>1.784</v>
      </c>
      <c r="E56">
        <v>45.540999999999997</v>
      </c>
      <c r="F56">
        <v>45.695999999999998</v>
      </c>
      <c r="G56">
        <v>45.802999999999997</v>
      </c>
      <c r="I56">
        <v>147</v>
      </c>
      <c r="J56">
        <v>25</v>
      </c>
      <c r="K56">
        <v>22</v>
      </c>
      <c r="L56">
        <v>0.12297119675559701</v>
      </c>
      <c r="M56">
        <v>0.25587841677501899</v>
      </c>
      <c r="N56">
        <v>0</v>
      </c>
      <c r="P56">
        <f t="shared" si="0"/>
        <v>0.31823025528498683</v>
      </c>
      <c r="R56" s="3">
        <v>556.13800000000003</v>
      </c>
      <c r="S56" s="3">
        <v>50.512</v>
      </c>
      <c r="T56" s="3">
        <v>381.22</v>
      </c>
      <c r="U56" s="3">
        <v>528.79</v>
      </c>
      <c r="W56">
        <v>0.999</v>
      </c>
      <c r="X56">
        <v>0.998</v>
      </c>
    </row>
    <row r="57" spans="1:24" x14ac:dyDescent="0.25">
      <c r="A57">
        <v>56</v>
      </c>
      <c r="B57">
        <v>2939791816</v>
      </c>
      <c r="C57" t="s">
        <v>7</v>
      </c>
      <c r="D57">
        <v>1.835</v>
      </c>
      <c r="E57">
        <v>45.131999999999998</v>
      </c>
      <c r="F57">
        <v>45.287999999999997</v>
      </c>
      <c r="G57">
        <v>45.393999999999998</v>
      </c>
      <c r="I57">
        <v>225</v>
      </c>
      <c r="J57">
        <v>55</v>
      </c>
      <c r="K57">
        <v>26</v>
      </c>
      <c r="L57">
        <v>0.115150921309416</v>
      </c>
      <c r="M57">
        <v>0.14156715644943901</v>
      </c>
      <c r="N57">
        <v>0</v>
      </c>
      <c r="P57">
        <f t="shared" si="0"/>
        <v>8.9695091756201092E-2</v>
      </c>
      <c r="R57" s="3">
        <v>525.64</v>
      </c>
      <c r="S57" s="3">
        <v>60.404000000000003</v>
      </c>
      <c r="T57" s="3">
        <v>515.88900000000001</v>
      </c>
      <c r="U57" s="3">
        <v>562.447</v>
      </c>
      <c r="W57">
        <v>0.999</v>
      </c>
      <c r="X57">
        <v>0.99399999999999999</v>
      </c>
    </row>
    <row r="58" spans="1:24" x14ac:dyDescent="0.25">
      <c r="A58">
        <v>57</v>
      </c>
      <c r="B58">
        <v>2940060892</v>
      </c>
      <c r="C58" t="s">
        <v>7</v>
      </c>
      <c r="D58">
        <v>1.76</v>
      </c>
      <c r="E58">
        <v>45.426000000000002</v>
      </c>
      <c r="F58">
        <v>45.582000000000001</v>
      </c>
      <c r="G58">
        <v>45.689</v>
      </c>
      <c r="I58">
        <v>139</v>
      </c>
      <c r="J58">
        <v>24</v>
      </c>
      <c r="K58">
        <v>20</v>
      </c>
      <c r="L58">
        <v>6.2023814672533498E-2</v>
      </c>
      <c r="M58">
        <v>0.13001416142792299</v>
      </c>
      <c r="N58">
        <v>0</v>
      </c>
      <c r="P58">
        <f t="shared" si="0"/>
        <v>0.32143218590245887</v>
      </c>
      <c r="R58" s="3">
        <v>186.87299999999999</v>
      </c>
      <c r="S58" s="3">
        <v>420.904</v>
      </c>
      <c r="T58" s="3">
        <v>386.96300000000002</v>
      </c>
      <c r="U58" s="3">
        <v>505.846</v>
      </c>
      <c r="W58">
        <v>0.84099999999999997</v>
      </c>
      <c r="X58">
        <v>0.999</v>
      </c>
    </row>
    <row r="59" spans="1:24" x14ac:dyDescent="0.25">
      <c r="A59">
        <v>58</v>
      </c>
      <c r="B59">
        <v>2940088831</v>
      </c>
      <c r="C59" t="s">
        <v>7</v>
      </c>
      <c r="D59">
        <v>1.9079999999999999</v>
      </c>
      <c r="E59">
        <v>44.69</v>
      </c>
      <c r="F59">
        <v>44.845999999999997</v>
      </c>
      <c r="G59">
        <v>44.951999999999998</v>
      </c>
      <c r="I59">
        <v>131</v>
      </c>
      <c r="J59">
        <v>23</v>
      </c>
      <c r="K59">
        <v>19</v>
      </c>
      <c r="L59">
        <v>0.13816204085544101</v>
      </c>
      <c r="M59">
        <v>0.30497061080075899</v>
      </c>
      <c r="N59">
        <v>0</v>
      </c>
      <c r="P59">
        <f t="shared" si="0"/>
        <v>0.34386924979807798</v>
      </c>
      <c r="R59" s="3">
        <v>200.499</v>
      </c>
      <c r="S59" s="3">
        <v>21.914999999999999</v>
      </c>
      <c r="T59" s="3">
        <v>472.77</v>
      </c>
      <c r="U59" s="3">
        <v>420.98599999999999</v>
      </c>
      <c r="W59">
        <v>0.98299999999999998</v>
      </c>
      <c r="X59">
        <v>0.95199999999999996</v>
      </c>
    </row>
    <row r="60" spans="1:24" x14ac:dyDescent="0.25">
      <c r="A60">
        <v>59</v>
      </c>
      <c r="B60">
        <v>2940097386</v>
      </c>
      <c r="C60" t="s">
        <v>7</v>
      </c>
      <c r="D60">
        <v>1.909</v>
      </c>
      <c r="E60">
        <v>45.487000000000002</v>
      </c>
      <c r="F60">
        <v>45.643000000000001</v>
      </c>
      <c r="G60">
        <v>45.749000000000002</v>
      </c>
      <c r="I60">
        <v>139</v>
      </c>
      <c r="J60">
        <v>23</v>
      </c>
      <c r="K60">
        <v>19</v>
      </c>
      <c r="L60">
        <v>8.56320203364727E-2</v>
      </c>
      <c r="M60">
        <v>0.18300834345643199</v>
      </c>
      <c r="N60">
        <v>0</v>
      </c>
      <c r="P60">
        <f t="shared" si="0"/>
        <v>0.32983469936398729</v>
      </c>
      <c r="R60" s="3">
        <v>521.80799999999999</v>
      </c>
      <c r="S60" s="3">
        <v>79.584000000000003</v>
      </c>
      <c r="T60" s="3">
        <v>367.06900000000002</v>
      </c>
      <c r="U60" s="3">
        <v>500.10599999999999</v>
      </c>
      <c r="W60">
        <v>0.91200000000000003</v>
      </c>
      <c r="X60">
        <v>0.995</v>
      </c>
    </row>
    <row r="61" spans="1:24" x14ac:dyDescent="0.25">
      <c r="A61">
        <v>60</v>
      </c>
      <c r="B61">
        <v>2940140085</v>
      </c>
      <c r="C61" t="s">
        <v>7</v>
      </c>
      <c r="D61">
        <v>1.839</v>
      </c>
      <c r="E61">
        <v>45.03</v>
      </c>
      <c r="F61">
        <v>45.186</v>
      </c>
      <c r="G61">
        <v>45.292999999999999</v>
      </c>
      <c r="I61">
        <v>162</v>
      </c>
      <c r="J61">
        <v>40</v>
      </c>
      <c r="K61">
        <v>27</v>
      </c>
      <c r="L61">
        <v>0</v>
      </c>
      <c r="M61">
        <v>0.277054156377046</v>
      </c>
      <c r="N61">
        <v>0</v>
      </c>
      <c r="P61" t="e">
        <f t="shared" si="0"/>
        <v>#DIV/0!</v>
      </c>
      <c r="R61" s="3">
        <v>542.61400000000003</v>
      </c>
      <c r="S61" s="3">
        <v>79.039000000000001</v>
      </c>
      <c r="T61" s="3">
        <v>394.04899999999998</v>
      </c>
      <c r="U61" s="3">
        <v>502.964</v>
      </c>
      <c r="W61">
        <v>0.99299999999999999</v>
      </c>
      <c r="X61">
        <v>0.998</v>
      </c>
    </row>
    <row r="62" spans="1:24" x14ac:dyDescent="0.25">
      <c r="A62">
        <v>61</v>
      </c>
      <c r="B62">
        <v>2940147277</v>
      </c>
      <c r="C62" t="s">
        <v>7</v>
      </c>
      <c r="D62">
        <v>1.8939999999999999</v>
      </c>
      <c r="E62">
        <v>44.963000000000001</v>
      </c>
      <c r="F62">
        <v>45.119</v>
      </c>
      <c r="G62">
        <v>45.225000000000001</v>
      </c>
      <c r="I62">
        <v>176</v>
      </c>
      <c r="J62">
        <v>39</v>
      </c>
      <c r="K62">
        <v>26</v>
      </c>
      <c r="L62">
        <v>0.19449022615679401</v>
      </c>
      <c r="M62">
        <v>0.30938584878907199</v>
      </c>
      <c r="N62">
        <v>0</v>
      </c>
      <c r="P62">
        <f t="shared" si="0"/>
        <v>0.20160266399687846</v>
      </c>
      <c r="R62" s="3">
        <v>162.51599999999999</v>
      </c>
      <c r="S62" s="3">
        <v>11.824999999999999</v>
      </c>
      <c r="T62" s="3">
        <v>287.16000000000003</v>
      </c>
      <c r="U62" s="3">
        <v>492.70600000000002</v>
      </c>
      <c r="W62">
        <v>1</v>
      </c>
      <c r="X62">
        <v>0.97899999999999998</v>
      </c>
    </row>
    <row r="63" spans="1:24" x14ac:dyDescent="0.25">
      <c r="A63">
        <v>62</v>
      </c>
      <c r="B63">
        <v>2940260013</v>
      </c>
      <c r="C63" t="s">
        <v>7</v>
      </c>
      <c r="D63">
        <v>1.821</v>
      </c>
      <c r="E63">
        <v>45.262999999999998</v>
      </c>
      <c r="F63">
        <v>45.418999999999997</v>
      </c>
      <c r="G63">
        <v>45.526000000000003</v>
      </c>
      <c r="I63">
        <v>149</v>
      </c>
      <c r="J63">
        <v>27</v>
      </c>
      <c r="K63">
        <v>22</v>
      </c>
      <c r="L63">
        <v>6.7451083976546297E-2</v>
      </c>
      <c r="M63">
        <v>0.133552452995121</v>
      </c>
      <c r="N63">
        <v>0</v>
      </c>
      <c r="P63">
        <f t="shared" si="0"/>
        <v>0.29666293581982695</v>
      </c>
      <c r="R63" s="3">
        <v>524.67700000000002</v>
      </c>
      <c r="S63" s="3">
        <v>315.54599999999999</v>
      </c>
      <c r="T63" s="3">
        <v>385.60700000000003</v>
      </c>
      <c r="U63" s="3">
        <v>493.81900000000002</v>
      </c>
      <c r="W63">
        <v>0.91200000000000003</v>
      </c>
      <c r="X63">
        <v>0.999</v>
      </c>
    </row>
    <row r="64" spans="1:24" x14ac:dyDescent="0.25">
      <c r="A64">
        <v>63</v>
      </c>
      <c r="B64">
        <v>2940327071</v>
      </c>
      <c r="C64" t="s">
        <v>7</v>
      </c>
      <c r="D64">
        <v>1.732</v>
      </c>
      <c r="E64">
        <v>45.353999999999999</v>
      </c>
      <c r="F64">
        <v>45.51</v>
      </c>
      <c r="G64">
        <v>45.616</v>
      </c>
      <c r="I64">
        <v>142</v>
      </c>
      <c r="J64">
        <v>22</v>
      </c>
      <c r="K64">
        <v>19</v>
      </c>
      <c r="L64">
        <v>0.111803549286166</v>
      </c>
      <c r="M64">
        <v>0.157946766751726</v>
      </c>
      <c r="N64">
        <v>0</v>
      </c>
      <c r="P64">
        <f t="shared" si="0"/>
        <v>0.15005514934173941</v>
      </c>
      <c r="R64" s="3">
        <v>195.61199999999999</v>
      </c>
      <c r="S64" s="3">
        <v>52.725999999999999</v>
      </c>
      <c r="T64" s="3">
        <v>441.98</v>
      </c>
      <c r="U64" s="3">
        <v>491.40199999999999</v>
      </c>
      <c r="W64">
        <v>0.98499999999999999</v>
      </c>
      <c r="X64">
        <v>0.998</v>
      </c>
    </row>
    <row r="65" spans="1:24" x14ac:dyDescent="0.25">
      <c r="A65">
        <v>64</v>
      </c>
      <c r="B65">
        <v>2940351862</v>
      </c>
      <c r="C65" t="s">
        <v>7</v>
      </c>
      <c r="D65">
        <v>1.8240000000000001</v>
      </c>
      <c r="E65">
        <v>45.197000000000003</v>
      </c>
      <c r="F65">
        <v>45.353000000000002</v>
      </c>
      <c r="G65">
        <v>45.459000000000003</v>
      </c>
      <c r="I65">
        <v>134</v>
      </c>
      <c r="J65">
        <v>24</v>
      </c>
      <c r="K65">
        <v>20</v>
      </c>
      <c r="L65">
        <v>0.10677239553494799</v>
      </c>
      <c r="M65">
        <v>0.75479675684181102</v>
      </c>
      <c r="N65">
        <v>0</v>
      </c>
      <c r="P65">
        <f t="shared" si="0"/>
        <v>0.84937103882956078</v>
      </c>
      <c r="R65" s="3">
        <v>181.578</v>
      </c>
      <c r="S65" s="3">
        <v>53.003999999999998</v>
      </c>
      <c r="T65" s="3">
        <v>396.50599999999997</v>
      </c>
      <c r="U65" s="3">
        <v>503.65</v>
      </c>
      <c r="W65">
        <v>1</v>
      </c>
      <c r="X65">
        <v>0.98</v>
      </c>
    </row>
    <row r="66" spans="1:24" x14ac:dyDescent="0.25">
      <c r="A66">
        <v>65</v>
      </c>
      <c r="B66">
        <v>2940510474</v>
      </c>
      <c r="C66" t="s">
        <v>7</v>
      </c>
      <c r="D66">
        <v>1.923</v>
      </c>
      <c r="E66">
        <v>45.058</v>
      </c>
      <c r="F66">
        <v>45.213999999999999</v>
      </c>
      <c r="G66">
        <v>45.320999999999998</v>
      </c>
      <c r="I66">
        <v>180</v>
      </c>
      <c r="J66">
        <v>42</v>
      </c>
      <c r="K66">
        <v>27</v>
      </c>
      <c r="L66">
        <v>0.114261180910727</v>
      </c>
      <c r="M66">
        <v>0.31867981958006503</v>
      </c>
      <c r="N66">
        <v>0</v>
      </c>
      <c r="P66">
        <f t="shared" si="0"/>
        <v>0.44545585435603763</v>
      </c>
      <c r="R66" s="3">
        <v>527.07299999999998</v>
      </c>
      <c r="S66" s="3">
        <v>27.768999999999998</v>
      </c>
      <c r="T66" s="3">
        <v>119.045</v>
      </c>
      <c r="U66" s="3">
        <v>114.973</v>
      </c>
      <c r="W66">
        <v>0.995</v>
      </c>
      <c r="X66">
        <v>0.89700000000000002</v>
      </c>
    </row>
    <row r="67" spans="1:24" x14ac:dyDescent="0.25">
      <c r="A67">
        <v>66</v>
      </c>
      <c r="B67">
        <v>2940557913</v>
      </c>
      <c r="C67" t="s">
        <v>7</v>
      </c>
      <c r="D67">
        <v>1.8180000000000001</v>
      </c>
      <c r="E67">
        <v>44.781999999999996</v>
      </c>
      <c r="F67">
        <v>44.938000000000002</v>
      </c>
      <c r="G67">
        <v>45.043999999999997</v>
      </c>
      <c r="I67">
        <v>119</v>
      </c>
      <c r="J67">
        <v>36</v>
      </c>
      <c r="K67">
        <v>23</v>
      </c>
      <c r="L67">
        <v>0.167167514037768</v>
      </c>
      <c r="M67">
        <v>0.37021251553171503</v>
      </c>
      <c r="N67">
        <v>0</v>
      </c>
      <c r="P67">
        <f t="shared" ref="P67:P93" si="1">LOG(MAX(M67:N67)/L67)</f>
        <v>0.34529921249537293</v>
      </c>
      <c r="R67" s="3">
        <v>509.22</v>
      </c>
      <c r="S67" s="3">
        <v>382.68900000000002</v>
      </c>
      <c r="T67" s="3">
        <v>389.64800000000002</v>
      </c>
      <c r="U67" s="3">
        <v>507.56299999999999</v>
      </c>
      <c r="W67">
        <v>0.96799999999999997</v>
      </c>
      <c r="X67">
        <v>0.98699999999999999</v>
      </c>
    </row>
    <row r="68" spans="1:24" x14ac:dyDescent="0.25">
      <c r="A68">
        <v>67</v>
      </c>
      <c r="B68">
        <v>2940670625</v>
      </c>
      <c r="C68" t="s">
        <v>7</v>
      </c>
      <c r="D68">
        <v>1.7490000000000001</v>
      </c>
      <c r="E68">
        <v>45.247999999999998</v>
      </c>
      <c r="F68">
        <v>45.404000000000003</v>
      </c>
      <c r="G68">
        <v>45.51</v>
      </c>
      <c r="I68">
        <v>152</v>
      </c>
      <c r="J68">
        <v>16</v>
      </c>
      <c r="K68">
        <v>12</v>
      </c>
      <c r="L68">
        <v>8.6281252128937294E-2</v>
      </c>
      <c r="M68">
        <v>0.550004958845558</v>
      </c>
      <c r="N68">
        <v>0</v>
      </c>
      <c r="P68">
        <f t="shared" si="1"/>
        <v>0.80445016607630582</v>
      </c>
      <c r="R68" s="3">
        <v>179.42099999999999</v>
      </c>
      <c r="S68" s="3">
        <v>31.795999999999999</v>
      </c>
      <c r="T68" s="3">
        <v>388.19799999999998</v>
      </c>
      <c r="U68" s="3">
        <v>491.24599999999998</v>
      </c>
      <c r="W68">
        <v>0.99</v>
      </c>
      <c r="X68">
        <v>0.998</v>
      </c>
    </row>
    <row r="69" spans="1:24" x14ac:dyDescent="0.25">
      <c r="A69">
        <v>68</v>
      </c>
      <c r="B69">
        <v>2940876978</v>
      </c>
      <c r="C69" t="s">
        <v>7</v>
      </c>
      <c r="D69">
        <v>1.8240000000000001</v>
      </c>
      <c r="E69">
        <v>45.152999999999999</v>
      </c>
      <c r="F69">
        <v>45.308999999999997</v>
      </c>
      <c r="G69">
        <v>45.415999999999997</v>
      </c>
      <c r="I69">
        <v>186</v>
      </c>
      <c r="J69">
        <v>35</v>
      </c>
      <c r="K69">
        <v>25</v>
      </c>
      <c r="L69">
        <v>0.13578575076432101</v>
      </c>
      <c r="M69">
        <v>0.173284114501771</v>
      </c>
      <c r="N69">
        <v>0</v>
      </c>
      <c r="P69">
        <f t="shared" si="1"/>
        <v>0.10590455354183415</v>
      </c>
      <c r="R69" s="3">
        <v>552.55999999999995</v>
      </c>
      <c r="S69" s="3">
        <v>67.236000000000004</v>
      </c>
      <c r="T69" s="3">
        <v>454.23899999999998</v>
      </c>
      <c r="U69" s="3">
        <v>457.29399999999998</v>
      </c>
      <c r="W69">
        <v>0.98699999999999999</v>
      </c>
      <c r="X69">
        <v>0.996</v>
      </c>
    </row>
    <row r="70" spans="1:24" x14ac:dyDescent="0.25">
      <c r="A70">
        <v>69</v>
      </c>
      <c r="B70">
        <v>2940901822</v>
      </c>
      <c r="C70" t="s">
        <v>7</v>
      </c>
      <c r="D70">
        <v>1.7310000000000001</v>
      </c>
      <c r="E70">
        <v>45.393000000000001</v>
      </c>
      <c r="F70">
        <v>45.548999999999999</v>
      </c>
      <c r="G70">
        <v>45.655999999999999</v>
      </c>
      <c r="I70">
        <v>190</v>
      </c>
      <c r="J70">
        <v>38</v>
      </c>
      <c r="K70">
        <v>25</v>
      </c>
      <c r="L70">
        <v>0.17776054598281399</v>
      </c>
      <c r="M70">
        <v>0.151639797140487</v>
      </c>
      <c r="N70">
        <v>0</v>
      </c>
      <c r="P70">
        <f t="shared" si="1"/>
        <v>-6.902218074540116E-2</v>
      </c>
      <c r="R70" s="3">
        <v>216.04400000000001</v>
      </c>
      <c r="S70" s="3">
        <v>348.14800000000002</v>
      </c>
      <c r="T70" s="3">
        <v>415.75099999999998</v>
      </c>
      <c r="U70" s="3">
        <v>491.255</v>
      </c>
      <c r="W70">
        <v>0.995</v>
      </c>
      <c r="X70">
        <v>0.996</v>
      </c>
    </row>
    <row r="71" spans="1:24" x14ac:dyDescent="0.25">
      <c r="A71">
        <v>70</v>
      </c>
      <c r="B71">
        <v>2940908514</v>
      </c>
      <c r="C71" t="s">
        <v>7</v>
      </c>
      <c r="D71">
        <v>1.8220000000000001</v>
      </c>
      <c r="E71">
        <v>45.116</v>
      </c>
      <c r="F71">
        <v>45.271999999999998</v>
      </c>
      <c r="G71">
        <v>45.378</v>
      </c>
      <c r="I71">
        <v>182</v>
      </c>
      <c r="J71">
        <v>40</v>
      </c>
      <c r="K71">
        <v>27</v>
      </c>
      <c r="L71">
        <v>0.12889075132436001</v>
      </c>
      <c r="M71">
        <v>0.11519111383359899</v>
      </c>
      <c r="N71">
        <v>0</v>
      </c>
      <c r="P71">
        <f t="shared" si="1"/>
        <v>-4.8802777585336916E-2</v>
      </c>
      <c r="R71" s="3">
        <v>161.71700000000001</v>
      </c>
      <c r="S71" s="3">
        <v>375.536</v>
      </c>
      <c r="T71" s="3">
        <v>352.73500000000001</v>
      </c>
      <c r="U71" s="3">
        <v>487.48500000000001</v>
      </c>
      <c r="W71">
        <v>0.93600000000000005</v>
      </c>
      <c r="X71">
        <v>0.997</v>
      </c>
    </row>
    <row r="72" spans="1:24" x14ac:dyDescent="0.25">
      <c r="A72">
        <v>71</v>
      </c>
      <c r="B72">
        <v>2940922093</v>
      </c>
      <c r="C72" t="s">
        <v>7</v>
      </c>
      <c r="D72">
        <v>1.8009999999999999</v>
      </c>
      <c r="E72">
        <v>45.406999999999996</v>
      </c>
      <c r="F72">
        <v>45.563000000000002</v>
      </c>
      <c r="G72">
        <v>45.668999999999997</v>
      </c>
      <c r="I72">
        <v>197</v>
      </c>
      <c r="J72">
        <v>40</v>
      </c>
      <c r="K72">
        <v>26</v>
      </c>
      <c r="L72">
        <v>0.246904145341794</v>
      </c>
      <c r="M72">
        <v>0.128091881855141</v>
      </c>
      <c r="N72">
        <v>0</v>
      </c>
      <c r="P72">
        <f t="shared" si="1"/>
        <v>-0.28500677537012198</v>
      </c>
      <c r="R72" s="3">
        <v>188.87899999999999</v>
      </c>
      <c r="S72" s="3">
        <v>616.572</v>
      </c>
      <c r="T72" s="3">
        <v>375.56599999999997</v>
      </c>
      <c r="U72" s="3">
        <v>509.87599999999998</v>
      </c>
      <c r="W72">
        <v>0.74099999999999999</v>
      </c>
      <c r="X72">
        <v>0.999</v>
      </c>
    </row>
    <row r="73" spans="1:24" x14ac:dyDescent="0.25">
      <c r="A73">
        <v>72</v>
      </c>
      <c r="B73">
        <v>2940963619</v>
      </c>
      <c r="C73" t="s">
        <v>7</v>
      </c>
      <c r="D73">
        <v>1.7829999999999999</v>
      </c>
      <c r="E73">
        <v>45.171999999999997</v>
      </c>
      <c r="F73">
        <v>45.328000000000003</v>
      </c>
      <c r="G73">
        <v>45.433999999999997</v>
      </c>
      <c r="I73">
        <v>147</v>
      </c>
      <c r="J73">
        <v>34</v>
      </c>
      <c r="K73">
        <v>23</v>
      </c>
      <c r="L73">
        <v>0.160235853384916</v>
      </c>
      <c r="M73">
        <v>0.18804340445294301</v>
      </c>
      <c r="N73">
        <v>0</v>
      </c>
      <c r="P73">
        <f t="shared" si="1"/>
        <v>6.9498407648136196E-2</v>
      </c>
      <c r="R73" s="3">
        <v>750.27300000000002</v>
      </c>
      <c r="S73" s="3">
        <v>280.93700000000001</v>
      </c>
      <c r="T73" s="3">
        <v>402.29700000000003</v>
      </c>
      <c r="U73" s="3">
        <v>465.339</v>
      </c>
      <c r="W73">
        <v>0.999</v>
      </c>
      <c r="X73">
        <v>1</v>
      </c>
    </row>
    <row r="74" spans="1:24" x14ac:dyDescent="0.25">
      <c r="A74">
        <v>73</v>
      </c>
      <c r="B74">
        <v>2970356187</v>
      </c>
      <c r="C74" t="s">
        <v>7</v>
      </c>
      <c r="D74">
        <v>1.7490000000000001</v>
      </c>
      <c r="E74">
        <v>45.488</v>
      </c>
      <c r="F74">
        <v>45.643000000000001</v>
      </c>
      <c r="G74">
        <v>45.75</v>
      </c>
      <c r="I74">
        <v>115</v>
      </c>
      <c r="J74">
        <v>31</v>
      </c>
      <c r="K74">
        <v>17</v>
      </c>
      <c r="L74">
        <v>0.19721024361869499</v>
      </c>
      <c r="M74">
        <v>0.17256593257198199</v>
      </c>
      <c r="N74">
        <v>0</v>
      </c>
      <c r="P74">
        <f t="shared" si="1"/>
        <v>-5.7974406809229606E-2</v>
      </c>
      <c r="R74" s="3">
        <v>478.16300000000001</v>
      </c>
      <c r="S74" s="3">
        <v>83.405000000000001</v>
      </c>
      <c r="T74" s="3">
        <v>400.86500000000001</v>
      </c>
      <c r="U74" s="3">
        <v>486.13600000000002</v>
      </c>
      <c r="W74">
        <v>0.999</v>
      </c>
      <c r="X74">
        <v>0.999</v>
      </c>
    </row>
    <row r="75" spans="1:24" x14ac:dyDescent="0.25">
      <c r="A75">
        <v>74</v>
      </c>
      <c r="B75">
        <v>2970386160</v>
      </c>
      <c r="C75" t="s">
        <v>7</v>
      </c>
      <c r="D75">
        <v>1.861</v>
      </c>
      <c r="E75">
        <v>45.551000000000002</v>
      </c>
      <c r="F75">
        <v>45.707000000000001</v>
      </c>
      <c r="G75">
        <v>45.814</v>
      </c>
      <c r="I75">
        <v>115</v>
      </c>
      <c r="J75">
        <v>39</v>
      </c>
      <c r="K75">
        <v>22</v>
      </c>
      <c r="L75">
        <v>8.1993318845261398E-2</v>
      </c>
      <c r="M75">
        <v>9.9188370393055197E-2</v>
      </c>
      <c r="N75">
        <v>0</v>
      </c>
      <c r="P75">
        <f t="shared" si="1"/>
        <v>8.2682289401036571E-2</v>
      </c>
      <c r="R75" s="3">
        <v>512.74199999999996</v>
      </c>
      <c r="S75" s="3">
        <v>35.338999999999999</v>
      </c>
      <c r="T75" s="3">
        <v>619.16099999999994</v>
      </c>
      <c r="U75" s="3">
        <v>490.89600000000002</v>
      </c>
      <c r="W75">
        <v>0.999</v>
      </c>
      <c r="X75">
        <v>0.996</v>
      </c>
    </row>
    <row r="76" spans="1:24" x14ac:dyDescent="0.25">
      <c r="A76">
        <v>75</v>
      </c>
      <c r="B76">
        <v>2970400768</v>
      </c>
      <c r="C76" t="s">
        <v>7</v>
      </c>
      <c r="D76">
        <v>1.7909999999999999</v>
      </c>
      <c r="E76">
        <v>45.308999999999997</v>
      </c>
      <c r="F76">
        <v>45.465000000000003</v>
      </c>
      <c r="G76">
        <v>45.570999999999998</v>
      </c>
      <c r="I76">
        <v>142</v>
      </c>
      <c r="J76">
        <v>38</v>
      </c>
      <c r="K76">
        <v>22</v>
      </c>
      <c r="L76">
        <v>9.9507911097929697E-2</v>
      </c>
      <c r="M76">
        <v>0.48425897487964598</v>
      </c>
      <c r="N76">
        <v>0</v>
      </c>
      <c r="P76">
        <f t="shared" si="1"/>
        <v>0.68722006885687559</v>
      </c>
      <c r="R76" s="3">
        <v>546.03200000000004</v>
      </c>
      <c r="S76" s="3">
        <v>39.186999999999998</v>
      </c>
      <c r="T76" s="3">
        <v>285.98899999999998</v>
      </c>
      <c r="U76" s="3">
        <v>471.20499999999998</v>
      </c>
      <c r="W76">
        <v>0.997</v>
      </c>
      <c r="X76">
        <v>0.95</v>
      </c>
    </row>
    <row r="77" spans="1:24" x14ac:dyDescent="0.25">
      <c r="A77">
        <v>76</v>
      </c>
      <c r="B77">
        <v>2970414144</v>
      </c>
      <c r="C77" t="s">
        <v>7</v>
      </c>
      <c r="D77">
        <v>1.873</v>
      </c>
      <c r="E77">
        <v>45.63</v>
      </c>
      <c r="F77">
        <v>45.786000000000001</v>
      </c>
      <c r="G77">
        <v>45.893000000000001</v>
      </c>
      <c r="I77">
        <v>145</v>
      </c>
      <c r="J77">
        <v>42</v>
      </c>
      <c r="K77">
        <v>24</v>
      </c>
      <c r="L77">
        <v>0.20107594099588</v>
      </c>
      <c r="M77">
        <v>0.18311811410807299</v>
      </c>
      <c r="N77">
        <v>0</v>
      </c>
      <c r="P77">
        <f t="shared" si="1"/>
        <v>-4.0628802803000331E-2</v>
      </c>
      <c r="R77" s="3">
        <v>510.76600000000002</v>
      </c>
      <c r="S77" s="3">
        <v>373.82900000000001</v>
      </c>
      <c r="T77" s="3">
        <v>393.32400000000001</v>
      </c>
      <c r="U77" s="3">
        <v>528.45600000000002</v>
      </c>
      <c r="W77">
        <v>0.87</v>
      </c>
      <c r="X77">
        <v>0.995</v>
      </c>
    </row>
    <row r="78" spans="1:24" x14ac:dyDescent="0.25">
      <c r="A78">
        <v>77</v>
      </c>
      <c r="B78">
        <v>2970460831</v>
      </c>
      <c r="C78" t="s">
        <v>7</v>
      </c>
      <c r="D78">
        <v>1.8180000000000001</v>
      </c>
      <c r="E78">
        <v>45.473999999999997</v>
      </c>
      <c r="F78">
        <v>45.628999999999998</v>
      </c>
      <c r="G78">
        <v>45.735999999999997</v>
      </c>
      <c r="I78">
        <v>178</v>
      </c>
      <c r="J78">
        <v>63</v>
      </c>
      <c r="K78">
        <v>23</v>
      </c>
      <c r="L78">
        <v>0.190902880096291</v>
      </c>
      <c r="M78">
        <v>0.140522369557739</v>
      </c>
      <c r="N78">
        <v>0</v>
      </c>
      <c r="P78">
        <f t="shared" si="1"/>
        <v>-0.13306701604755317</v>
      </c>
      <c r="R78" s="3">
        <v>140.74</v>
      </c>
      <c r="S78" s="3">
        <v>41.850999999999999</v>
      </c>
      <c r="T78" s="3">
        <v>262.154</v>
      </c>
      <c r="U78" s="3">
        <v>438.76299999999998</v>
      </c>
      <c r="W78">
        <v>0.999</v>
      </c>
      <c r="X78">
        <v>0.96899999999999997</v>
      </c>
    </row>
    <row r="79" spans="1:24" x14ac:dyDescent="0.25">
      <c r="A79">
        <v>78</v>
      </c>
      <c r="B79">
        <v>2970569124</v>
      </c>
      <c r="C79" t="s">
        <v>7</v>
      </c>
      <c r="D79">
        <v>1.841</v>
      </c>
      <c r="E79">
        <v>45.459000000000003</v>
      </c>
      <c r="F79">
        <v>45.615000000000002</v>
      </c>
      <c r="G79">
        <v>45.722000000000001</v>
      </c>
      <c r="I79">
        <v>151</v>
      </c>
      <c r="J79">
        <v>38</v>
      </c>
      <c r="K79">
        <v>24</v>
      </c>
      <c r="L79">
        <v>0.144880651903187</v>
      </c>
      <c r="M79">
        <v>0.23980234649020801</v>
      </c>
      <c r="N79">
        <v>0</v>
      </c>
      <c r="P79">
        <f t="shared" si="1"/>
        <v>0.21884303694256996</v>
      </c>
      <c r="R79" s="3">
        <v>560.17200000000003</v>
      </c>
      <c r="S79" s="3">
        <v>25.006</v>
      </c>
      <c r="T79" s="3">
        <v>419.858</v>
      </c>
      <c r="U79" s="3">
        <v>471.19799999999998</v>
      </c>
      <c r="W79">
        <v>1</v>
      </c>
      <c r="X79">
        <v>0.97799999999999998</v>
      </c>
    </row>
    <row r="80" spans="1:24" x14ac:dyDescent="0.25">
      <c r="A80">
        <v>79</v>
      </c>
      <c r="B80">
        <v>2970604169</v>
      </c>
      <c r="C80" t="s">
        <v>8</v>
      </c>
      <c r="D80">
        <v>0.68200000000000005</v>
      </c>
      <c r="E80">
        <v>44.63</v>
      </c>
      <c r="F80">
        <v>44.786000000000001</v>
      </c>
      <c r="G80">
        <v>44.892000000000003</v>
      </c>
      <c r="I80">
        <v>143</v>
      </c>
      <c r="J80">
        <v>21</v>
      </c>
      <c r="K80">
        <v>35</v>
      </c>
      <c r="L80">
        <v>0.130190913744752</v>
      </c>
      <c r="M80">
        <v>0.20919755281598801</v>
      </c>
      <c r="N80">
        <v>0.158564706371738</v>
      </c>
      <c r="P80">
        <f t="shared" si="1"/>
        <v>0.20597592476060844</v>
      </c>
      <c r="R80" s="3">
        <v>160.43199999999999</v>
      </c>
      <c r="S80" s="3">
        <v>83.426000000000002</v>
      </c>
      <c r="T80" s="3">
        <v>259.38799999999998</v>
      </c>
      <c r="U80" s="3">
        <v>41.015000000000001</v>
      </c>
      <c r="W80">
        <v>0.97</v>
      </c>
      <c r="X80">
        <v>0.99399999999999999</v>
      </c>
    </row>
    <row r="81" spans="1:24" x14ac:dyDescent="0.25">
      <c r="A81">
        <v>80</v>
      </c>
      <c r="B81">
        <v>2970611652</v>
      </c>
      <c r="C81" t="s">
        <v>7</v>
      </c>
      <c r="D81">
        <v>1.819</v>
      </c>
      <c r="E81">
        <v>45.25</v>
      </c>
      <c r="F81">
        <v>45.405999999999999</v>
      </c>
      <c r="G81">
        <v>45.512999999999998</v>
      </c>
      <c r="I81">
        <v>141</v>
      </c>
      <c r="J81">
        <v>25</v>
      </c>
      <c r="K81">
        <v>21</v>
      </c>
      <c r="L81">
        <v>0.17084584274485901</v>
      </c>
      <c r="M81">
        <v>0.306860225577198</v>
      </c>
      <c r="N81">
        <v>0</v>
      </c>
      <c r="P81">
        <f t="shared" si="1"/>
        <v>0.25433618454575091</v>
      </c>
      <c r="R81" s="3">
        <v>522.00800000000004</v>
      </c>
      <c r="S81" s="3">
        <v>17.006</v>
      </c>
      <c r="T81" s="3">
        <v>467.27499999999998</v>
      </c>
      <c r="U81" s="3">
        <v>497.50299999999999</v>
      </c>
      <c r="W81">
        <v>1</v>
      </c>
      <c r="X81">
        <v>0.99099999999999999</v>
      </c>
    </row>
    <row r="82" spans="1:24" x14ac:dyDescent="0.25">
      <c r="A82">
        <v>81</v>
      </c>
      <c r="B82">
        <v>2970744291</v>
      </c>
      <c r="C82" t="s">
        <v>7</v>
      </c>
      <c r="D82">
        <v>1.714</v>
      </c>
      <c r="E82">
        <v>45.198999999999998</v>
      </c>
      <c r="F82">
        <v>45.354999999999997</v>
      </c>
      <c r="G82">
        <v>45.462000000000003</v>
      </c>
      <c r="I82">
        <v>141</v>
      </c>
      <c r="J82">
        <v>39</v>
      </c>
      <c r="K82">
        <v>21</v>
      </c>
      <c r="L82">
        <v>0.104183564729132</v>
      </c>
      <c r="M82">
        <v>0.252760707828941</v>
      </c>
      <c r="N82">
        <v>0</v>
      </c>
      <c r="P82">
        <f t="shared" si="1"/>
        <v>0.38491034978286259</v>
      </c>
      <c r="R82" s="3">
        <v>178.34800000000001</v>
      </c>
      <c r="S82" s="3">
        <v>342.77</v>
      </c>
      <c r="T82" s="3">
        <v>386.62299999999999</v>
      </c>
      <c r="U82" s="3">
        <v>450.96300000000002</v>
      </c>
      <c r="W82">
        <v>0.35599999999999998</v>
      </c>
      <c r="X82">
        <v>0.998</v>
      </c>
    </row>
    <row r="83" spans="1:24" x14ac:dyDescent="0.25">
      <c r="A83">
        <v>82</v>
      </c>
      <c r="B83">
        <v>2970786038</v>
      </c>
      <c r="C83" t="s">
        <v>7</v>
      </c>
      <c r="D83">
        <v>1.8149999999999999</v>
      </c>
      <c r="E83">
        <v>45.231999999999999</v>
      </c>
      <c r="F83">
        <v>45.387</v>
      </c>
      <c r="G83">
        <v>45.494</v>
      </c>
      <c r="I83">
        <v>146</v>
      </c>
      <c r="J83">
        <v>38</v>
      </c>
      <c r="K83">
        <v>22</v>
      </c>
      <c r="L83">
        <v>9.5091746653591394E-2</v>
      </c>
      <c r="M83">
        <v>0.304168530398507</v>
      </c>
      <c r="N83">
        <v>0</v>
      </c>
      <c r="P83">
        <f t="shared" si="1"/>
        <v>0.50497145483867767</v>
      </c>
      <c r="R83" s="3">
        <v>175.208</v>
      </c>
      <c r="S83" s="3">
        <v>25.669</v>
      </c>
      <c r="T83" s="3">
        <v>359.01799999999997</v>
      </c>
      <c r="U83" s="3">
        <v>481.21499999999997</v>
      </c>
      <c r="W83">
        <v>1</v>
      </c>
      <c r="X83">
        <v>0.98</v>
      </c>
    </row>
    <row r="84" spans="1:24" x14ac:dyDescent="0.25">
      <c r="A84">
        <v>83</v>
      </c>
      <c r="B84">
        <v>2970791376</v>
      </c>
      <c r="C84" t="s">
        <v>7</v>
      </c>
      <c r="D84">
        <v>1.8089999999999999</v>
      </c>
      <c r="E84">
        <v>45.423999999999999</v>
      </c>
      <c r="F84">
        <v>45.58</v>
      </c>
      <c r="G84">
        <v>45.686999999999998</v>
      </c>
      <c r="I84">
        <v>145</v>
      </c>
      <c r="J84">
        <v>39</v>
      </c>
      <c r="K84">
        <v>5</v>
      </c>
      <c r="L84">
        <v>0.20326199190757799</v>
      </c>
      <c r="M84">
        <v>0.32960321526041603</v>
      </c>
      <c r="N84">
        <v>0</v>
      </c>
      <c r="P84">
        <f t="shared" si="1"/>
        <v>0.2099352623420821</v>
      </c>
      <c r="R84" s="3">
        <v>784.74699999999996</v>
      </c>
      <c r="S84" s="3">
        <v>2.431</v>
      </c>
      <c r="T84" s="3">
        <v>525.59400000000005</v>
      </c>
      <c r="U84" s="3">
        <v>472.65100000000001</v>
      </c>
      <c r="W84">
        <v>1</v>
      </c>
      <c r="X84">
        <v>0.98099999999999998</v>
      </c>
    </row>
    <row r="85" spans="1:24" x14ac:dyDescent="0.25">
      <c r="A85">
        <v>84</v>
      </c>
      <c r="B85">
        <v>2970798013</v>
      </c>
      <c r="C85" t="s">
        <v>7</v>
      </c>
      <c r="D85">
        <v>1.7809999999999999</v>
      </c>
      <c r="E85">
        <v>45.354999999999997</v>
      </c>
      <c r="F85">
        <v>45.511000000000003</v>
      </c>
      <c r="G85">
        <v>45.616999999999997</v>
      </c>
      <c r="I85">
        <v>147</v>
      </c>
      <c r="J85">
        <v>37</v>
      </c>
      <c r="K85">
        <v>24</v>
      </c>
      <c r="L85">
        <v>0.12675558159907699</v>
      </c>
      <c r="M85">
        <v>0.119820309520874</v>
      </c>
      <c r="N85">
        <v>0</v>
      </c>
      <c r="P85">
        <f t="shared" si="1"/>
        <v>-2.4436655170605795E-2</v>
      </c>
      <c r="R85" s="3">
        <v>133.33199999999999</v>
      </c>
      <c r="S85" s="3">
        <v>51.991</v>
      </c>
      <c r="T85" s="3">
        <v>353.18900000000002</v>
      </c>
      <c r="U85" s="3">
        <v>482.88099999999997</v>
      </c>
      <c r="W85">
        <v>0.998</v>
      </c>
      <c r="X85">
        <v>0.999</v>
      </c>
    </row>
    <row r="86" spans="1:24" x14ac:dyDescent="0.25">
      <c r="A86">
        <v>85</v>
      </c>
      <c r="B86">
        <v>2970807282</v>
      </c>
      <c r="C86" t="s">
        <v>7</v>
      </c>
      <c r="D86">
        <v>1.7350000000000001</v>
      </c>
      <c r="E86">
        <v>45.283000000000001</v>
      </c>
      <c r="F86">
        <v>45.439</v>
      </c>
      <c r="G86">
        <v>45.545999999999999</v>
      </c>
      <c r="I86">
        <v>145</v>
      </c>
      <c r="J86">
        <v>41</v>
      </c>
      <c r="K86">
        <v>24</v>
      </c>
      <c r="L86">
        <v>0.13063555862170201</v>
      </c>
      <c r="M86">
        <v>0.19903448533867801</v>
      </c>
      <c r="N86">
        <v>0</v>
      </c>
      <c r="P86">
        <f t="shared" si="1"/>
        <v>0.1828669234180442</v>
      </c>
      <c r="R86" s="3">
        <v>585.49300000000005</v>
      </c>
      <c r="S86" s="3">
        <v>35.460999999999999</v>
      </c>
      <c r="T86" s="3">
        <v>348.91699999999997</v>
      </c>
      <c r="U86" s="3">
        <v>502.38900000000001</v>
      </c>
      <c r="W86">
        <v>0.98699999999999999</v>
      </c>
      <c r="X86">
        <v>0.99099999999999999</v>
      </c>
    </row>
    <row r="87" spans="1:24" x14ac:dyDescent="0.25">
      <c r="A87">
        <v>86</v>
      </c>
      <c r="B87">
        <v>2970850376</v>
      </c>
      <c r="C87" t="s">
        <v>7</v>
      </c>
      <c r="D87">
        <v>1.81</v>
      </c>
      <c r="E87">
        <v>45.472999999999999</v>
      </c>
      <c r="F87">
        <v>45.628999999999998</v>
      </c>
      <c r="G87">
        <v>45.734999999999999</v>
      </c>
      <c r="I87">
        <v>147</v>
      </c>
      <c r="J87">
        <v>41</v>
      </c>
      <c r="K87">
        <v>24</v>
      </c>
      <c r="L87">
        <v>0.11362218022675399</v>
      </c>
      <c r="M87">
        <v>0.23060645189548501</v>
      </c>
      <c r="N87">
        <v>0</v>
      </c>
      <c r="P87">
        <f t="shared" si="1"/>
        <v>0.3074083353641347</v>
      </c>
      <c r="R87" s="3">
        <v>510.54500000000002</v>
      </c>
      <c r="S87" s="3">
        <v>20.765999999999998</v>
      </c>
      <c r="T87" s="3">
        <v>314.77999999999997</v>
      </c>
      <c r="U87" s="3">
        <v>444.49400000000003</v>
      </c>
      <c r="W87">
        <v>1</v>
      </c>
      <c r="X87">
        <v>0.97599999999999998</v>
      </c>
    </row>
    <row r="88" spans="1:24" x14ac:dyDescent="0.25">
      <c r="A88">
        <v>87</v>
      </c>
      <c r="B88">
        <v>2970951335</v>
      </c>
      <c r="C88" t="s">
        <v>7</v>
      </c>
      <c r="D88">
        <v>1.9119999999999999</v>
      </c>
      <c r="E88">
        <v>45.975999999999999</v>
      </c>
      <c r="F88">
        <v>46.131999999999998</v>
      </c>
      <c r="G88">
        <v>46.238999999999997</v>
      </c>
      <c r="I88">
        <v>117</v>
      </c>
      <c r="J88">
        <v>43</v>
      </c>
      <c r="K88">
        <v>23</v>
      </c>
      <c r="L88">
        <v>7.8882064098566004E-2</v>
      </c>
      <c r="M88">
        <v>0.11011425445916399</v>
      </c>
      <c r="N88">
        <v>0</v>
      </c>
      <c r="P88">
        <f t="shared" si="1"/>
        <v>0.14486527647860836</v>
      </c>
      <c r="R88" s="3">
        <v>557.26800000000003</v>
      </c>
      <c r="S88" s="3">
        <v>29.884</v>
      </c>
      <c r="T88" s="3">
        <v>402.53500000000003</v>
      </c>
      <c r="U88" s="3">
        <v>500.25700000000001</v>
      </c>
      <c r="W88">
        <v>0.99399999999999999</v>
      </c>
      <c r="X88">
        <v>0.998</v>
      </c>
    </row>
    <row r="89" spans="1:24" x14ac:dyDescent="0.25">
      <c r="A89">
        <v>88</v>
      </c>
      <c r="B89">
        <v>2971028700</v>
      </c>
      <c r="C89" t="s">
        <v>8</v>
      </c>
      <c r="D89">
        <v>0.65400000000000003</v>
      </c>
      <c r="E89">
        <v>44.317999999999998</v>
      </c>
      <c r="F89">
        <v>44.473999999999997</v>
      </c>
      <c r="G89">
        <v>44.581000000000003</v>
      </c>
      <c r="I89">
        <v>117</v>
      </c>
      <c r="J89">
        <v>22</v>
      </c>
      <c r="K89">
        <v>38</v>
      </c>
      <c r="L89">
        <v>8.3865099510027796E-2</v>
      </c>
      <c r="M89">
        <v>0.12367515292093501</v>
      </c>
      <c r="N89">
        <v>0.218967453794637</v>
      </c>
      <c r="P89">
        <f t="shared" si="1"/>
        <v>0.41679830169428184</v>
      </c>
      <c r="R89" s="3">
        <v>152.524</v>
      </c>
      <c r="S89" s="3">
        <v>100.657</v>
      </c>
      <c r="T89" s="3">
        <v>12.112</v>
      </c>
      <c r="U89" s="3">
        <v>116.334</v>
      </c>
      <c r="W89">
        <v>0.98799999999999999</v>
      </c>
      <c r="X89">
        <v>0.95499999999999996</v>
      </c>
    </row>
    <row r="90" spans="1:24" x14ac:dyDescent="0.25">
      <c r="A90">
        <v>89</v>
      </c>
      <c r="B90">
        <v>2971049565</v>
      </c>
      <c r="C90" t="s">
        <v>7</v>
      </c>
      <c r="D90">
        <v>1.7709999999999999</v>
      </c>
      <c r="E90">
        <v>45.308999999999997</v>
      </c>
      <c r="F90">
        <v>45.465000000000003</v>
      </c>
      <c r="G90">
        <v>45.570999999999998</v>
      </c>
      <c r="I90">
        <v>115</v>
      </c>
      <c r="J90">
        <v>34</v>
      </c>
      <c r="K90">
        <v>18</v>
      </c>
      <c r="L90">
        <v>9.2839015263233501E-2</v>
      </c>
      <c r="M90">
        <v>0.24011588912544701</v>
      </c>
      <c r="N90">
        <v>0</v>
      </c>
      <c r="P90">
        <f t="shared" si="1"/>
        <v>0.41269037418427501</v>
      </c>
      <c r="R90" s="3">
        <v>526.59900000000005</v>
      </c>
      <c r="S90" s="3">
        <v>378.30900000000003</v>
      </c>
      <c r="T90" s="3">
        <v>314.49700000000001</v>
      </c>
      <c r="U90" s="3">
        <v>422.71</v>
      </c>
      <c r="W90">
        <v>0.98599999999999999</v>
      </c>
      <c r="X90">
        <v>0.97599999999999998</v>
      </c>
    </row>
    <row r="91" spans="1:24" x14ac:dyDescent="0.25">
      <c r="A91">
        <v>90</v>
      </c>
      <c r="B91">
        <v>2971086054</v>
      </c>
      <c r="C91" t="s">
        <v>8</v>
      </c>
      <c r="D91">
        <v>0.66700000000000004</v>
      </c>
      <c r="E91">
        <v>44.402000000000001</v>
      </c>
      <c r="F91">
        <v>44.558</v>
      </c>
      <c r="G91">
        <v>44.664999999999999</v>
      </c>
      <c r="I91">
        <v>114</v>
      </c>
      <c r="J91">
        <v>23</v>
      </c>
      <c r="K91">
        <v>35</v>
      </c>
      <c r="L91">
        <v>0.15384804912656</v>
      </c>
      <c r="M91">
        <v>0.11189979249364899</v>
      </c>
      <c r="N91">
        <v>0.27021829864723101</v>
      </c>
      <c r="P91">
        <f t="shared" si="1"/>
        <v>0.24462276170473371</v>
      </c>
      <c r="R91" s="3">
        <v>155.08000000000001</v>
      </c>
      <c r="S91" s="3">
        <v>54.076000000000001</v>
      </c>
      <c r="T91" s="3">
        <v>525.76400000000001</v>
      </c>
      <c r="U91" s="3">
        <v>367.84699999999998</v>
      </c>
      <c r="W91">
        <v>0.81599999999999995</v>
      </c>
      <c r="X91">
        <v>0.96099999999999997</v>
      </c>
    </row>
    <row r="92" spans="1:24" x14ac:dyDescent="0.25">
      <c r="A92">
        <v>91</v>
      </c>
      <c r="B92">
        <v>2971134055</v>
      </c>
      <c r="C92" t="s">
        <v>8</v>
      </c>
      <c r="D92">
        <v>0.67900000000000005</v>
      </c>
      <c r="E92">
        <v>44.317999999999998</v>
      </c>
      <c r="F92">
        <v>44.472999999999999</v>
      </c>
      <c r="G92">
        <v>44.58</v>
      </c>
      <c r="I92">
        <v>115</v>
      </c>
      <c r="J92">
        <v>22</v>
      </c>
      <c r="K92">
        <v>39</v>
      </c>
      <c r="L92">
        <v>0.108552640209363</v>
      </c>
      <c r="M92">
        <v>8.9573587479918296E-2</v>
      </c>
      <c r="N92">
        <v>0.16510599654668101</v>
      </c>
      <c r="P92">
        <f t="shared" si="1"/>
        <v>0.1821224560561221</v>
      </c>
      <c r="R92" s="3">
        <v>143.131</v>
      </c>
      <c r="S92" s="3">
        <v>330.25400000000002</v>
      </c>
      <c r="T92" s="3">
        <v>537.94200000000001</v>
      </c>
      <c r="U92" s="3">
        <v>42.030999999999999</v>
      </c>
      <c r="W92">
        <v>0.97499999999999998</v>
      </c>
      <c r="X92">
        <v>0.98299999999999998</v>
      </c>
    </row>
    <row r="93" spans="1:24" x14ac:dyDescent="0.25">
      <c r="A93">
        <v>92</v>
      </c>
      <c r="B93">
        <v>2971214955</v>
      </c>
      <c r="C93" t="s">
        <v>7</v>
      </c>
      <c r="D93">
        <v>1.746</v>
      </c>
      <c r="E93">
        <v>45.414000000000001</v>
      </c>
      <c r="F93">
        <v>45.57</v>
      </c>
      <c r="G93">
        <v>45.677</v>
      </c>
      <c r="I93">
        <v>116</v>
      </c>
      <c r="J93">
        <v>39</v>
      </c>
      <c r="K93">
        <v>23</v>
      </c>
      <c r="L93">
        <v>0.18570946070185401</v>
      </c>
      <c r="M93">
        <v>0.21203959087420801</v>
      </c>
      <c r="N93">
        <v>0</v>
      </c>
      <c r="P93">
        <f t="shared" si="1"/>
        <v>5.7582928781195204E-2</v>
      </c>
      <c r="R93" s="3">
        <v>545.94600000000003</v>
      </c>
      <c r="S93" s="3">
        <v>12.183999999999999</v>
      </c>
      <c r="T93" s="3">
        <v>416.99299999999999</v>
      </c>
      <c r="U93" s="3">
        <v>534.05499999999995</v>
      </c>
      <c r="W93">
        <v>1</v>
      </c>
      <c r="X93">
        <v>0.95599999999999996</v>
      </c>
    </row>
  </sheetData>
  <conditionalFormatting sqref="W2:X93">
    <cfRule type="cellIs" dxfId="1" priority="3" operator="lessThan">
      <formula>0.95</formula>
    </cfRule>
  </conditionalFormatting>
  <conditionalFormatting sqref="S1:S1048576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U1:U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D7FC-ADBF-4CAF-8A53-947BC7762D88}">
  <dimension ref="A1:AE109"/>
  <sheetViews>
    <sheetView tabSelected="1" workbookViewId="0">
      <selection activeCell="Q14" sqref="Q14"/>
    </sheetView>
  </sheetViews>
  <sheetFormatPr defaultRowHeight="15" x14ac:dyDescent="0.25"/>
  <cols>
    <col min="1" max="1" width="9.140625" style="4"/>
    <col min="2" max="2" width="11" style="4" bestFit="1" customWidth="1"/>
    <col min="3" max="3" width="11.28515625" style="4" bestFit="1" customWidth="1"/>
    <col min="4" max="4" width="9.140625" style="4"/>
    <col min="5" max="5" width="1.85546875" style="4" customWidth="1"/>
    <col min="6" max="8" width="6.7109375" style="4" customWidth="1"/>
    <col min="9" max="9" width="1.85546875" style="4" customWidth="1"/>
    <col min="10" max="13" width="10" style="4" customWidth="1"/>
    <col min="14" max="14" width="1.85546875" style="4" customWidth="1"/>
    <col min="15" max="16" width="7.28515625" style="4" customWidth="1"/>
    <col min="29" max="29" width="11.28515625" customWidth="1"/>
    <col min="30" max="30" width="9.5703125" customWidth="1"/>
  </cols>
  <sheetData>
    <row r="1" spans="1:31" x14ac:dyDescent="0.25">
      <c r="A1" s="7"/>
      <c r="B1" s="7"/>
      <c r="C1" s="7"/>
      <c r="D1" s="7"/>
      <c r="E1" s="7"/>
      <c r="F1" s="8" t="s">
        <v>19</v>
      </c>
      <c r="G1" s="8"/>
      <c r="H1" s="8"/>
      <c r="I1" s="7"/>
      <c r="J1" s="8" t="s">
        <v>21</v>
      </c>
      <c r="K1" s="8"/>
      <c r="L1" s="8"/>
      <c r="M1" s="8"/>
      <c r="N1" s="7"/>
      <c r="O1" s="8" t="s">
        <v>20</v>
      </c>
      <c r="P1" s="8"/>
    </row>
    <row r="2" spans="1:31" ht="26.25" thickBot="1" x14ac:dyDescent="0.3">
      <c r="A2" s="6" t="s">
        <v>26</v>
      </c>
      <c r="B2" s="6" t="s">
        <v>17</v>
      </c>
      <c r="C2" s="6" t="s">
        <v>0</v>
      </c>
      <c r="D2" s="6" t="s">
        <v>9</v>
      </c>
      <c r="E2" s="6"/>
      <c r="F2" s="6" t="s">
        <v>27</v>
      </c>
      <c r="G2" s="6" t="s">
        <v>28</v>
      </c>
      <c r="H2" s="6" t="s">
        <v>29</v>
      </c>
      <c r="I2" s="6"/>
      <c r="J2" s="6" t="s">
        <v>22</v>
      </c>
      <c r="K2" s="6" t="s">
        <v>23</v>
      </c>
      <c r="L2" s="6" t="s">
        <v>24</v>
      </c>
      <c r="M2" s="6" t="s">
        <v>25</v>
      </c>
      <c r="N2" s="6"/>
      <c r="O2" s="6" t="s">
        <v>18</v>
      </c>
      <c r="P2" s="6" t="s">
        <v>18</v>
      </c>
      <c r="X2" t="s">
        <v>31</v>
      </c>
    </row>
    <row r="3" spans="1:31" ht="15.75" thickTop="1" x14ac:dyDescent="0.25">
      <c r="A3" s="4">
        <v>7</v>
      </c>
      <c r="B3" s="4">
        <v>2925552152</v>
      </c>
      <c r="C3" s="4" t="s">
        <v>8</v>
      </c>
      <c r="D3" s="9">
        <v>0.65500000000000003</v>
      </c>
      <c r="F3" s="10">
        <v>0.37957576518395397</v>
      </c>
      <c r="G3" s="10">
        <v>9.2646328950801202E-2</v>
      </c>
      <c r="H3" s="10">
        <v>0.113043848073191</v>
      </c>
      <c r="J3" s="5">
        <v>111.943</v>
      </c>
      <c r="K3" s="5">
        <v>88.581999999999994</v>
      </c>
      <c r="L3" s="5">
        <v>540.92100000000005</v>
      </c>
      <c r="M3" s="5">
        <v>150.35300000000001</v>
      </c>
      <c r="O3" s="10">
        <v>0.995</v>
      </c>
      <c r="P3" s="10">
        <v>0.97899999999999998</v>
      </c>
      <c r="S3" t="b" cm="1">
        <f t="array" ref="S3:S94">IF(F3:F94=0,TRUE,G3:G94/F3:F94&gt;X7)</f>
        <v>0</v>
      </c>
      <c r="T3" t="b">
        <f>O3&lt;$X$8</f>
        <v>0</v>
      </c>
      <c r="W3" s="4"/>
      <c r="X3" s="4">
        <f>COUNTIF(S:S,TRUE)</f>
        <v>48</v>
      </c>
      <c r="Y3" s="4">
        <f>Z6-X3</f>
        <v>44</v>
      </c>
    </row>
    <row r="4" spans="1:31" x14ac:dyDescent="0.25">
      <c r="A4" s="4">
        <v>19</v>
      </c>
      <c r="B4" s="4">
        <v>2925858108</v>
      </c>
      <c r="C4" s="4" t="s">
        <v>8</v>
      </c>
      <c r="D4" s="9">
        <v>0.68400000000000005</v>
      </c>
      <c r="F4" s="10">
        <v>0.22899372372099999</v>
      </c>
      <c r="G4" s="10">
        <v>8.5779725810954402E-2</v>
      </c>
      <c r="H4" s="10">
        <v>0.110953614472976</v>
      </c>
      <c r="J4" s="5">
        <v>551.60500000000002</v>
      </c>
      <c r="K4" s="5">
        <v>325.32499999999999</v>
      </c>
      <c r="L4" s="5">
        <v>13.045</v>
      </c>
      <c r="M4" s="5">
        <v>98.611000000000004</v>
      </c>
      <c r="O4" s="10">
        <v>0.999</v>
      </c>
      <c r="P4" s="10">
        <v>1</v>
      </c>
      <c r="S4" t="b">
        <v>0</v>
      </c>
      <c r="T4" t="b">
        <f t="shared" ref="T4:T67" si="0">O4&lt;$X$8</f>
        <v>0</v>
      </c>
      <c r="V4" t="s">
        <v>30</v>
      </c>
      <c r="W4" s="4">
        <f>COUNTIF(T:T,TRUE)</f>
        <v>31</v>
      </c>
      <c r="X4" s="4" cm="1">
        <f t="array" ref="X4">SUM(_xlfn.ANCHORARRAY(S3)*T3:T94)</f>
        <v>22</v>
      </c>
      <c r="Y4" s="4">
        <f>Y3-Y5</f>
        <v>9</v>
      </c>
      <c r="AC4" s="3">
        <f>(X$3/$Z$6)*($W4/$Z$6)*$Z$6</f>
        <v>16.173913043478258</v>
      </c>
      <c r="AD4" s="3">
        <f>(Y$3/$Z$6)*($W4/$Z$6)*$Z$6</f>
        <v>14.82608695652174</v>
      </c>
    </row>
    <row r="5" spans="1:31" x14ac:dyDescent="0.25">
      <c r="A5" s="4">
        <v>79</v>
      </c>
      <c r="B5" s="4">
        <v>2970604169</v>
      </c>
      <c r="C5" s="4" t="s">
        <v>8</v>
      </c>
      <c r="D5" s="9">
        <v>0.68200000000000005</v>
      </c>
      <c r="F5" s="10">
        <v>0.130190913744752</v>
      </c>
      <c r="G5" s="10">
        <v>0.20919755281598801</v>
      </c>
      <c r="H5" s="10">
        <v>0.158564706371738</v>
      </c>
      <c r="J5" s="5">
        <v>160.43199999999999</v>
      </c>
      <c r="K5" s="5">
        <v>83.426000000000002</v>
      </c>
      <c r="L5" s="5">
        <v>259.38799999999998</v>
      </c>
      <c r="M5" s="5">
        <v>41.015000000000001</v>
      </c>
      <c r="O5" s="10">
        <v>0.97</v>
      </c>
      <c r="P5" s="10">
        <v>0.99399999999999999</v>
      </c>
      <c r="S5" t="b">
        <v>1</v>
      </c>
      <c r="T5" t="b">
        <f t="shared" si="0"/>
        <v>1</v>
      </c>
      <c r="W5" s="4">
        <f>Z6-W4</f>
        <v>61</v>
      </c>
      <c r="X5" s="4">
        <f>X3-X4</f>
        <v>26</v>
      </c>
      <c r="Y5" s="4" cm="1">
        <f t="array" ref="Y5">SUM((1-_xlfn.ANCHORARRAY(S3))*(1-T3:T94))</f>
        <v>35</v>
      </c>
      <c r="AC5" s="3">
        <f>(X$3/$Z$6)*($W5/$Z$6)*$Z$6</f>
        <v>31.826086956521735</v>
      </c>
      <c r="AD5" s="3">
        <f>(Y$3/$Z$6)*($W5/$Z$6)*$Z$6</f>
        <v>29.173913043478258</v>
      </c>
    </row>
    <row r="6" spans="1:31" x14ac:dyDescent="0.25">
      <c r="A6" s="4">
        <v>88</v>
      </c>
      <c r="B6" s="4">
        <v>2971028700</v>
      </c>
      <c r="C6" s="4" t="s">
        <v>8</v>
      </c>
      <c r="D6" s="9">
        <v>0.65400000000000003</v>
      </c>
      <c r="F6" s="10">
        <v>8.3865099510027796E-2</v>
      </c>
      <c r="G6" s="10">
        <v>0.12367515292093501</v>
      </c>
      <c r="H6" s="10">
        <v>0.218967453794637</v>
      </c>
      <c r="J6" s="5">
        <v>152.524</v>
      </c>
      <c r="K6" s="5">
        <v>100.657</v>
      </c>
      <c r="L6" s="5">
        <v>12.112</v>
      </c>
      <c r="M6" s="5">
        <v>116.334</v>
      </c>
      <c r="O6" s="10">
        <v>0.98799999999999999</v>
      </c>
      <c r="P6" s="10">
        <v>0.95499999999999996</v>
      </c>
      <c r="S6" t="b">
        <v>1</v>
      </c>
      <c r="T6" t="b">
        <f t="shared" si="0"/>
        <v>0</v>
      </c>
      <c r="Z6">
        <f>COUNTA(_xlfn.ANCHORARRAY(S3))</f>
        <v>92</v>
      </c>
    </row>
    <row r="7" spans="1:31" x14ac:dyDescent="0.25">
      <c r="A7" s="4">
        <v>90</v>
      </c>
      <c r="B7" s="4">
        <v>2971086054</v>
      </c>
      <c r="C7" s="4" t="s">
        <v>8</v>
      </c>
      <c r="D7" s="9">
        <v>0.66700000000000004</v>
      </c>
      <c r="F7" s="10">
        <v>0.15384804912656</v>
      </c>
      <c r="G7" s="10">
        <v>0.11189979249364899</v>
      </c>
      <c r="H7" s="10">
        <v>0.27021829864723101</v>
      </c>
      <c r="J7" s="5">
        <v>155.08000000000001</v>
      </c>
      <c r="K7" s="5">
        <v>54.076000000000001</v>
      </c>
      <c r="L7" s="5">
        <v>525.76400000000001</v>
      </c>
      <c r="M7" s="5">
        <v>367.84699999999998</v>
      </c>
      <c r="O7" s="10">
        <v>0.81599999999999995</v>
      </c>
      <c r="P7" s="10">
        <v>0.96099999999999997</v>
      </c>
      <c r="S7" t="b">
        <v>0</v>
      </c>
      <c r="T7" t="b">
        <f t="shared" si="0"/>
        <v>1</v>
      </c>
      <c r="W7" t="s">
        <v>32</v>
      </c>
      <c r="X7">
        <v>1.4</v>
      </c>
      <c r="AC7" s="2">
        <f>(X4-AC4)^2 / AC4</f>
        <v>2.098644226273962</v>
      </c>
      <c r="AD7" s="2">
        <f t="shared" ref="AD7:AD8" si="1">(Y4-AD4)^2 / AD4</f>
        <v>2.2894300650261385</v>
      </c>
    </row>
    <row r="8" spans="1:31" x14ac:dyDescent="0.25">
      <c r="A8" s="4">
        <v>91</v>
      </c>
      <c r="B8" s="4">
        <v>2971134055</v>
      </c>
      <c r="C8" s="4" t="s">
        <v>8</v>
      </c>
      <c r="D8" s="9">
        <v>0.67900000000000005</v>
      </c>
      <c r="F8" s="10">
        <v>0.108552640209363</v>
      </c>
      <c r="G8" s="10">
        <v>8.9573587479918296E-2</v>
      </c>
      <c r="H8" s="10">
        <v>0.16510599654668101</v>
      </c>
      <c r="J8" s="5">
        <v>143.131</v>
      </c>
      <c r="K8" s="5">
        <v>330.25400000000002</v>
      </c>
      <c r="L8" s="5">
        <v>537.94200000000001</v>
      </c>
      <c r="M8" s="5">
        <v>42.030999999999999</v>
      </c>
      <c r="O8" s="10">
        <v>0.97499999999999998</v>
      </c>
      <c r="P8" s="10">
        <v>0.98299999999999998</v>
      </c>
      <c r="S8" t="b">
        <v>0</v>
      </c>
      <c r="T8" t="b">
        <f t="shared" si="0"/>
        <v>1</v>
      </c>
      <c r="W8" t="s">
        <v>33</v>
      </c>
      <c r="X8">
        <v>0.98</v>
      </c>
      <c r="AC8" s="2">
        <f t="shared" ref="AC8" si="2">(X5-AC5)^2 / AC5</f>
        <v>1.0665241149916831</v>
      </c>
      <c r="AD8" s="2">
        <f t="shared" si="1"/>
        <v>1.1634808527182023</v>
      </c>
    </row>
    <row r="9" spans="1:31" x14ac:dyDescent="0.25">
      <c r="A9" s="4">
        <v>0</v>
      </c>
      <c r="B9" s="4">
        <v>2925372393</v>
      </c>
      <c r="C9" s="4" t="s">
        <v>7</v>
      </c>
      <c r="D9" s="9">
        <v>1.841</v>
      </c>
      <c r="F9" s="10">
        <v>0.116101770509676</v>
      </c>
      <c r="G9" s="10">
        <v>0.37683506274954998</v>
      </c>
      <c r="H9" s="10">
        <v>0</v>
      </c>
      <c r="J9" s="5">
        <v>204.78200000000001</v>
      </c>
      <c r="K9" s="5">
        <v>62.595999999999997</v>
      </c>
      <c r="L9" s="5">
        <v>418.49799999999999</v>
      </c>
      <c r="M9" s="5">
        <v>496.13600000000002</v>
      </c>
      <c r="O9" s="10">
        <v>0.98</v>
      </c>
      <c r="P9" s="10">
        <v>0.999</v>
      </c>
      <c r="S9" t="b">
        <v>1</v>
      </c>
      <c r="T9" t="b">
        <f t="shared" si="0"/>
        <v>0</v>
      </c>
      <c r="AE9" s="2">
        <f>SUM(AC7:AD8)</f>
        <v>6.6180792590099857</v>
      </c>
    </row>
    <row r="10" spans="1:31" x14ac:dyDescent="0.25">
      <c r="A10" s="4">
        <v>1</v>
      </c>
      <c r="B10" s="4">
        <v>2925373860</v>
      </c>
      <c r="C10" s="4" t="s">
        <v>7</v>
      </c>
      <c r="D10" s="9">
        <v>1.875</v>
      </c>
      <c r="F10" s="10">
        <v>0.16917106801114001</v>
      </c>
      <c r="G10" s="10">
        <v>0.40210018086087901</v>
      </c>
      <c r="H10" s="10">
        <v>0</v>
      </c>
      <c r="J10" s="5">
        <v>161.21700000000001</v>
      </c>
      <c r="K10" s="5">
        <v>368.19499999999999</v>
      </c>
      <c r="L10" s="5">
        <v>359.95299999999997</v>
      </c>
      <c r="M10" s="5">
        <v>523.51400000000001</v>
      </c>
      <c r="O10" s="10">
        <v>0.94899999999999995</v>
      </c>
      <c r="P10" s="10">
        <v>0.995</v>
      </c>
      <c r="S10" t="b">
        <v>1</v>
      </c>
      <c r="T10" t="b">
        <f t="shared" si="0"/>
        <v>1</v>
      </c>
    </row>
    <row r="11" spans="1:31" x14ac:dyDescent="0.25">
      <c r="A11" s="4">
        <v>2</v>
      </c>
      <c r="B11" s="4">
        <v>2925375402</v>
      </c>
      <c r="C11" s="4" t="s">
        <v>7</v>
      </c>
      <c r="D11" s="9">
        <v>1.867</v>
      </c>
      <c r="F11" s="10">
        <v>9.8631430966551706E-2</v>
      </c>
      <c r="G11" s="10">
        <v>0.165892605985311</v>
      </c>
      <c r="H11" s="10">
        <v>0</v>
      </c>
      <c r="J11" s="5">
        <v>511.77</v>
      </c>
      <c r="K11" s="5">
        <v>344.73700000000002</v>
      </c>
      <c r="L11" s="5">
        <v>405.77</v>
      </c>
      <c r="M11" s="5">
        <v>499.79500000000002</v>
      </c>
      <c r="O11" s="10">
        <v>0.57799999999999996</v>
      </c>
      <c r="P11" s="10">
        <v>0.996</v>
      </c>
      <c r="S11" t="b">
        <v>1</v>
      </c>
      <c r="T11" t="b">
        <f t="shared" si="0"/>
        <v>1</v>
      </c>
      <c r="AB11" s="12" t="s">
        <v>34</v>
      </c>
      <c r="AC11" s="11">
        <f>1-_xlfn.CHISQ.DIST(AE9,1,TRUE)</f>
        <v>1.009486453854147E-2</v>
      </c>
    </row>
    <row r="12" spans="1:31" x14ac:dyDescent="0.25">
      <c r="A12" s="4">
        <v>3</v>
      </c>
      <c r="B12" s="4">
        <v>2925420688</v>
      </c>
      <c r="C12" s="4" t="s">
        <v>7</v>
      </c>
      <c r="D12" s="9">
        <v>1.8839999999999999</v>
      </c>
      <c r="F12" s="10">
        <v>0.16298646166580399</v>
      </c>
      <c r="G12" s="10">
        <v>0.17452553419407199</v>
      </c>
      <c r="H12" s="10">
        <v>0</v>
      </c>
      <c r="J12" s="5">
        <v>42.158999999999999</v>
      </c>
      <c r="K12" s="5">
        <v>16.873000000000001</v>
      </c>
      <c r="L12" s="5">
        <v>423.947</v>
      </c>
      <c r="M12" s="5">
        <v>528.44899999999996</v>
      </c>
      <c r="O12" s="10">
        <v>1</v>
      </c>
      <c r="P12" s="10">
        <v>0.999</v>
      </c>
      <c r="S12" t="b">
        <v>0</v>
      </c>
      <c r="T12" t="b">
        <f t="shared" si="0"/>
        <v>0</v>
      </c>
      <c r="AB12" s="12" t="s">
        <v>35</v>
      </c>
      <c r="AC12" t="b">
        <f>AC11&lt;0.05</f>
        <v>1</v>
      </c>
    </row>
    <row r="13" spans="1:31" x14ac:dyDescent="0.25">
      <c r="A13" s="4">
        <v>4</v>
      </c>
      <c r="B13" s="4">
        <v>2925515125</v>
      </c>
      <c r="C13" s="4" t="s">
        <v>7</v>
      </c>
      <c r="D13" s="9">
        <v>1.8620000000000001</v>
      </c>
      <c r="F13" s="10">
        <v>0.23302051918689901</v>
      </c>
      <c r="G13" s="10">
        <v>0.21516420541985601</v>
      </c>
      <c r="H13" s="10">
        <v>0</v>
      </c>
      <c r="J13" s="5">
        <v>781.42899999999997</v>
      </c>
      <c r="K13" s="5">
        <v>31.856000000000002</v>
      </c>
      <c r="L13" s="5">
        <v>505.41699999999997</v>
      </c>
      <c r="M13" s="5">
        <v>493.39299999999997</v>
      </c>
      <c r="O13" s="10">
        <v>1</v>
      </c>
      <c r="P13" s="10">
        <v>0.997</v>
      </c>
      <c r="S13" t="b">
        <v>0</v>
      </c>
      <c r="T13" t="b">
        <f t="shared" si="0"/>
        <v>0</v>
      </c>
    </row>
    <row r="14" spans="1:31" x14ac:dyDescent="0.25">
      <c r="A14" s="4">
        <v>5</v>
      </c>
      <c r="B14" s="4">
        <v>2925523772</v>
      </c>
      <c r="C14" s="4" t="s">
        <v>7</v>
      </c>
      <c r="D14" s="9">
        <v>1.917</v>
      </c>
      <c r="F14" s="10">
        <v>9.8643201361364605E-2</v>
      </c>
      <c r="G14" s="10">
        <v>0.21331123461821899</v>
      </c>
      <c r="H14" s="10">
        <v>0</v>
      </c>
      <c r="J14" s="5">
        <v>509.827</v>
      </c>
      <c r="K14" s="5">
        <v>399.416</v>
      </c>
      <c r="L14" s="5">
        <v>135.33699999999999</v>
      </c>
      <c r="M14" s="5">
        <v>148.02199999999999</v>
      </c>
      <c r="O14" s="10">
        <v>0.90600000000000003</v>
      </c>
      <c r="P14" s="10">
        <v>0.86699999999999999</v>
      </c>
      <c r="S14" t="b">
        <v>1</v>
      </c>
      <c r="T14" t="b">
        <f t="shared" si="0"/>
        <v>1</v>
      </c>
    </row>
    <row r="15" spans="1:31" x14ac:dyDescent="0.25">
      <c r="A15" s="4">
        <v>6</v>
      </c>
      <c r="B15" s="4">
        <v>2925551147</v>
      </c>
      <c r="C15" s="4" t="s">
        <v>7</v>
      </c>
      <c r="D15" s="9">
        <v>1.823</v>
      </c>
      <c r="F15" s="10">
        <v>0.27803928718712201</v>
      </c>
      <c r="G15" s="10">
        <v>7.9594583156396601E-2</v>
      </c>
      <c r="H15" s="10">
        <v>0</v>
      </c>
      <c r="J15" s="5">
        <v>606.48599999999999</v>
      </c>
      <c r="K15" s="5">
        <v>284.97899999999998</v>
      </c>
      <c r="L15" s="5">
        <v>496.09</v>
      </c>
      <c r="M15" s="5">
        <v>483.13499999999999</v>
      </c>
      <c r="O15" s="10">
        <v>0.999</v>
      </c>
      <c r="P15" s="10">
        <v>0.999</v>
      </c>
      <c r="S15" t="b">
        <v>0</v>
      </c>
      <c r="T15" t="b">
        <f t="shared" si="0"/>
        <v>0</v>
      </c>
    </row>
    <row r="16" spans="1:31" x14ac:dyDescent="0.25">
      <c r="A16" s="4">
        <v>8</v>
      </c>
      <c r="B16" s="4">
        <v>2925606181</v>
      </c>
      <c r="C16" s="4" t="s">
        <v>7</v>
      </c>
      <c r="D16" s="9">
        <v>1.7290000000000001</v>
      </c>
      <c r="F16" s="10">
        <v>0.30791780490769499</v>
      </c>
      <c r="G16" s="10">
        <v>0.20848456477284499</v>
      </c>
      <c r="H16" s="10">
        <v>0</v>
      </c>
      <c r="J16" s="5">
        <v>518.03300000000002</v>
      </c>
      <c r="K16" s="5">
        <v>17.716999999999999</v>
      </c>
      <c r="L16" s="5">
        <v>390.673</v>
      </c>
      <c r="M16" s="5">
        <v>522.61800000000005</v>
      </c>
      <c r="O16" s="10">
        <v>1</v>
      </c>
      <c r="P16" s="10">
        <v>0.97699999999999998</v>
      </c>
      <c r="S16" t="b">
        <v>0</v>
      </c>
      <c r="T16" t="b">
        <f t="shared" si="0"/>
        <v>0</v>
      </c>
    </row>
    <row r="17" spans="1:26" x14ac:dyDescent="0.25">
      <c r="A17" s="4">
        <v>9</v>
      </c>
      <c r="B17" s="4">
        <v>2925609647</v>
      </c>
      <c r="C17" s="4" t="s">
        <v>7</v>
      </c>
      <c r="D17" s="9">
        <v>1.74</v>
      </c>
      <c r="F17" s="10">
        <v>7.0056880741513797E-2</v>
      </c>
      <c r="G17" s="10">
        <v>0.30236288314187598</v>
      </c>
      <c r="H17" s="10">
        <v>0</v>
      </c>
      <c r="J17" s="5">
        <v>155.86099999999999</v>
      </c>
      <c r="K17" s="5">
        <v>72.430000000000007</v>
      </c>
      <c r="L17" s="5">
        <v>341.41</v>
      </c>
      <c r="M17" s="5">
        <v>494.161</v>
      </c>
      <c r="O17" s="10">
        <v>0.997</v>
      </c>
      <c r="P17" s="10">
        <v>0.99299999999999999</v>
      </c>
      <c r="S17" t="b">
        <v>1</v>
      </c>
      <c r="T17" t="b">
        <f t="shared" si="0"/>
        <v>0</v>
      </c>
    </row>
    <row r="18" spans="1:26" x14ac:dyDescent="0.25">
      <c r="A18" s="4">
        <v>10</v>
      </c>
      <c r="B18" s="4">
        <v>2925637387</v>
      </c>
      <c r="C18" s="4" t="s">
        <v>7</v>
      </c>
      <c r="D18" s="9">
        <v>1.8340000000000001</v>
      </c>
      <c r="F18" s="10">
        <v>0.21257718959084701</v>
      </c>
      <c r="G18" s="10">
        <v>0.26683176276260001</v>
      </c>
      <c r="H18" s="10">
        <v>0</v>
      </c>
      <c r="J18" s="5">
        <v>529.99199999999996</v>
      </c>
      <c r="K18" s="5">
        <v>34.418999999999997</v>
      </c>
      <c r="L18" s="5">
        <v>340.42599999999999</v>
      </c>
      <c r="M18" s="5">
        <v>471.84199999999998</v>
      </c>
      <c r="O18" s="10">
        <v>1</v>
      </c>
      <c r="P18" s="10">
        <v>0.99399999999999999</v>
      </c>
      <c r="S18" t="b">
        <v>0</v>
      </c>
      <c r="T18" t="b">
        <f t="shared" si="0"/>
        <v>0</v>
      </c>
      <c r="X18" cm="1">
        <f t="array" ref="X18:X109">IF(_xlfn.ANCHORARRAY(S3),1,0)</f>
        <v>0</v>
      </c>
      <c r="Y18" cm="1">
        <f t="array" ref="Y18:Y109">IF(T3:T94,1,0)</f>
        <v>0</v>
      </c>
      <c r="Z18">
        <f>CORREL(_xlfn.ANCHORARRAY(X18),_xlfn.ANCHORARRAY(Y18))</f>
        <v>0.26820821038826104</v>
      </c>
    </row>
    <row r="19" spans="1:26" x14ac:dyDescent="0.25">
      <c r="A19" s="4">
        <v>11</v>
      </c>
      <c r="B19" s="4">
        <v>2925674035</v>
      </c>
      <c r="C19" s="4" t="s">
        <v>7</v>
      </c>
      <c r="D19" s="9">
        <v>1.7569999999999999</v>
      </c>
      <c r="F19" s="10">
        <v>8.5180816956971703E-2</v>
      </c>
      <c r="G19" s="10">
        <v>0.52108170489551398</v>
      </c>
      <c r="H19" s="10">
        <v>0</v>
      </c>
      <c r="J19" s="5">
        <v>510.178</v>
      </c>
      <c r="K19" s="5">
        <v>455.06</v>
      </c>
      <c r="L19" s="5">
        <v>397.19900000000001</v>
      </c>
      <c r="M19" s="5">
        <v>501.54399999999998</v>
      </c>
      <c r="O19" s="10">
        <v>0.997</v>
      </c>
      <c r="P19" s="10">
        <v>0.999</v>
      </c>
      <c r="S19" t="b">
        <v>1</v>
      </c>
      <c r="T19" t="b">
        <f t="shared" si="0"/>
        <v>0</v>
      </c>
      <c r="X19">
        <v>0</v>
      </c>
      <c r="Y19">
        <v>0</v>
      </c>
    </row>
    <row r="20" spans="1:26" x14ac:dyDescent="0.25">
      <c r="A20" s="4">
        <v>12</v>
      </c>
      <c r="B20" s="4">
        <v>2925685619</v>
      </c>
      <c r="C20" s="4" t="s">
        <v>7</v>
      </c>
      <c r="D20" s="9">
        <v>1.782</v>
      </c>
      <c r="F20" s="10">
        <v>0.25642257670931601</v>
      </c>
      <c r="G20" s="10">
        <v>0.993763687497351</v>
      </c>
      <c r="H20" s="10">
        <v>0</v>
      </c>
      <c r="J20" s="5">
        <v>171.05600000000001</v>
      </c>
      <c r="K20" s="5">
        <v>347.13400000000001</v>
      </c>
      <c r="L20" s="5">
        <v>496.452</v>
      </c>
      <c r="M20" s="5">
        <v>509.93900000000002</v>
      </c>
      <c r="O20" s="10">
        <v>1</v>
      </c>
      <c r="P20" s="10">
        <v>0.999</v>
      </c>
      <c r="S20" t="b">
        <v>1</v>
      </c>
      <c r="T20" t="b">
        <f t="shared" si="0"/>
        <v>0</v>
      </c>
      <c r="X20">
        <v>1</v>
      </c>
      <c r="Y20">
        <v>1</v>
      </c>
    </row>
    <row r="21" spans="1:26" x14ac:dyDescent="0.25">
      <c r="A21" s="4">
        <v>13</v>
      </c>
      <c r="B21" s="4">
        <v>2925693212</v>
      </c>
      <c r="C21" s="4" t="s">
        <v>7</v>
      </c>
      <c r="D21" s="9">
        <v>1.8779999999999999</v>
      </c>
      <c r="F21" s="10">
        <v>0.151360597864551</v>
      </c>
      <c r="G21" s="10">
        <v>0.167457004668461</v>
      </c>
      <c r="H21" s="10">
        <v>0</v>
      </c>
      <c r="J21" s="5">
        <v>456.178</v>
      </c>
      <c r="K21" s="5">
        <v>362.66399999999999</v>
      </c>
      <c r="L21" s="5">
        <v>432.53800000000001</v>
      </c>
      <c r="M21" s="5">
        <v>456.45299999999997</v>
      </c>
      <c r="O21" s="10">
        <v>0.99399999999999999</v>
      </c>
      <c r="P21" s="10">
        <v>0.998</v>
      </c>
      <c r="S21" t="b">
        <v>0</v>
      </c>
      <c r="T21" t="b">
        <f t="shared" si="0"/>
        <v>0</v>
      </c>
      <c r="X21">
        <v>1</v>
      </c>
      <c r="Y21">
        <v>0</v>
      </c>
    </row>
    <row r="22" spans="1:26" x14ac:dyDescent="0.25">
      <c r="A22" s="4">
        <v>14</v>
      </c>
      <c r="B22" s="4">
        <v>2925707000</v>
      </c>
      <c r="C22" s="4" t="s">
        <v>7</v>
      </c>
      <c r="D22" s="9">
        <v>1.847</v>
      </c>
      <c r="F22" s="10">
        <v>5.0689880639882397E-2</v>
      </c>
      <c r="G22" s="10">
        <v>0.36743176871092398</v>
      </c>
      <c r="H22" s="10">
        <v>0</v>
      </c>
      <c r="J22" s="5">
        <v>678.41899999999998</v>
      </c>
      <c r="K22" s="5">
        <v>29.582999999999998</v>
      </c>
      <c r="L22" s="5">
        <v>389.70699999999999</v>
      </c>
      <c r="M22" s="5">
        <v>504.16699999999997</v>
      </c>
      <c r="O22" s="10">
        <v>0.251</v>
      </c>
      <c r="P22" s="10">
        <v>0.999</v>
      </c>
      <c r="S22" t="b">
        <v>1</v>
      </c>
      <c r="T22" t="b">
        <f t="shared" si="0"/>
        <v>1</v>
      </c>
      <c r="X22">
        <v>0</v>
      </c>
      <c r="Y22">
        <v>1</v>
      </c>
    </row>
    <row r="23" spans="1:26" x14ac:dyDescent="0.25">
      <c r="A23" s="4">
        <v>15</v>
      </c>
      <c r="B23" s="4">
        <v>2925718880</v>
      </c>
      <c r="C23" s="4" t="s">
        <v>7</v>
      </c>
      <c r="D23" s="9">
        <v>1.9219999999999999</v>
      </c>
      <c r="F23" s="10">
        <v>0.119719207362493</v>
      </c>
      <c r="G23" s="10">
        <v>0.35198683550068099</v>
      </c>
      <c r="H23" s="10">
        <v>0</v>
      </c>
      <c r="J23" s="5">
        <v>221.18700000000001</v>
      </c>
      <c r="K23" s="5">
        <v>376.13</v>
      </c>
      <c r="L23" s="5">
        <v>232.017</v>
      </c>
      <c r="M23" s="5">
        <v>416.209</v>
      </c>
      <c r="O23" s="10">
        <v>0.44400000000000001</v>
      </c>
      <c r="P23" s="10">
        <v>0.92800000000000005</v>
      </c>
      <c r="S23" t="b">
        <v>1</v>
      </c>
      <c r="T23" t="b">
        <f t="shared" si="0"/>
        <v>1</v>
      </c>
      <c r="X23">
        <v>0</v>
      </c>
      <c r="Y23">
        <v>1</v>
      </c>
    </row>
    <row r="24" spans="1:26" x14ac:dyDescent="0.25">
      <c r="A24" s="4">
        <v>16</v>
      </c>
      <c r="B24" s="4">
        <v>2925786831</v>
      </c>
      <c r="C24" s="4" t="s">
        <v>7</v>
      </c>
      <c r="D24" s="9">
        <v>1.8460000000000001</v>
      </c>
      <c r="F24" s="10">
        <v>5.3442537593049302E-2</v>
      </c>
      <c r="G24" s="10">
        <v>0.25506354701262401</v>
      </c>
      <c r="H24" s="10">
        <v>0</v>
      </c>
      <c r="J24" s="5">
        <v>185.87200000000001</v>
      </c>
      <c r="K24" s="5">
        <v>421.78699999999998</v>
      </c>
      <c r="L24" s="5">
        <v>365.83600000000001</v>
      </c>
      <c r="M24" s="5">
        <v>491.428</v>
      </c>
      <c r="O24" s="10">
        <v>0.97399999999999998</v>
      </c>
      <c r="P24" s="10">
        <v>0.999</v>
      </c>
      <c r="S24" t="b">
        <v>1</v>
      </c>
      <c r="T24" t="b">
        <f t="shared" si="0"/>
        <v>1</v>
      </c>
      <c r="X24">
        <v>1</v>
      </c>
      <c r="Y24">
        <v>0</v>
      </c>
    </row>
    <row r="25" spans="1:26" x14ac:dyDescent="0.25">
      <c r="A25" s="4">
        <v>17</v>
      </c>
      <c r="B25" s="4">
        <v>2925835393</v>
      </c>
      <c r="C25" s="4" t="s">
        <v>7</v>
      </c>
      <c r="D25" s="9">
        <v>1.7669999999999999</v>
      </c>
      <c r="F25" s="10">
        <v>0.16984250382885099</v>
      </c>
      <c r="G25" s="10">
        <v>0.44567936458007401</v>
      </c>
      <c r="H25" s="10">
        <v>0</v>
      </c>
      <c r="J25" s="5">
        <v>135.56100000000001</v>
      </c>
      <c r="K25" s="5">
        <v>21.611999999999998</v>
      </c>
      <c r="L25" s="5">
        <v>441.09800000000001</v>
      </c>
      <c r="M25" s="5">
        <v>516.92700000000002</v>
      </c>
      <c r="O25" s="10">
        <v>1</v>
      </c>
      <c r="P25" s="10">
        <v>0.96799999999999997</v>
      </c>
      <c r="S25" t="b">
        <v>1</v>
      </c>
      <c r="T25" t="b">
        <f t="shared" si="0"/>
        <v>0</v>
      </c>
      <c r="X25">
        <v>1</v>
      </c>
      <c r="Y25">
        <v>1</v>
      </c>
    </row>
    <row r="26" spans="1:26" x14ac:dyDescent="0.25">
      <c r="A26" s="4">
        <v>18</v>
      </c>
      <c r="B26" s="4">
        <v>2925857917</v>
      </c>
      <c r="C26" s="4" t="s">
        <v>7</v>
      </c>
      <c r="D26" s="9">
        <v>1.9039999999999999</v>
      </c>
      <c r="F26" s="10">
        <v>0.126631741444172</v>
      </c>
      <c r="G26" s="10">
        <v>0.16574304221771799</v>
      </c>
      <c r="H26" s="10">
        <v>0</v>
      </c>
      <c r="J26" s="5">
        <v>194.941</v>
      </c>
      <c r="K26" s="5">
        <v>54.081000000000003</v>
      </c>
      <c r="L26" s="5">
        <v>394.18</v>
      </c>
      <c r="M26" s="5">
        <v>496.17</v>
      </c>
      <c r="O26" s="10">
        <v>1</v>
      </c>
      <c r="P26" s="10">
        <v>0.999</v>
      </c>
      <c r="S26" t="b">
        <v>0</v>
      </c>
      <c r="T26" t="b">
        <f t="shared" si="0"/>
        <v>0</v>
      </c>
      <c r="X26">
        <v>1</v>
      </c>
      <c r="Y26">
        <v>1</v>
      </c>
    </row>
    <row r="27" spans="1:26" x14ac:dyDescent="0.25">
      <c r="A27" s="4">
        <v>20</v>
      </c>
      <c r="B27" s="4">
        <v>2937741147</v>
      </c>
      <c r="C27" s="4" t="s">
        <v>7</v>
      </c>
      <c r="D27" s="9">
        <v>1.885</v>
      </c>
      <c r="F27" s="10">
        <v>0.10712792220230299</v>
      </c>
      <c r="G27" s="10">
        <v>0.25883113908796601</v>
      </c>
      <c r="H27" s="10">
        <v>0</v>
      </c>
      <c r="J27" s="5">
        <v>597.13</v>
      </c>
      <c r="K27" s="5">
        <v>25.85</v>
      </c>
      <c r="L27" s="5">
        <v>348.94799999999998</v>
      </c>
      <c r="M27" s="5">
        <v>528.69000000000005</v>
      </c>
      <c r="O27" s="10">
        <v>1</v>
      </c>
      <c r="P27" s="10">
        <v>0.998</v>
      </c>
      <c r="S27" t="b">
        <v>1</v>
      </c>
      <c r="T27" t="b">
        <f t="shared" si="0"/>
        <v>0</v>
      </c>
      <c r="X27">
        <v>0</v>
      </c>
      <c r="Y27">
        <v>0</v>
      </c>
    </row>
    <row r="28" spans="1:26" x14ac:dyDescent="0.25">
      <c r="A28" s="4">
        <v>21</v>
      </c>
      <c r="B28" s="4">
        <v>2937810288</v>
      </c>
      <c r="C28" s="4" t="s">
        <v>7</v>
      </c>
      <c r="D28" s="9">
        <v>1.8420000000000001</v>
      </c>
      <c r="F28" s="10">
        <v>0.20035772018286299</v>
      </c>
      <c r="G28" s="10">
        <v>0.151816242899766</v>
      </c>
      <c r="H28" s="10">
        <v>0</v>
      </c>
      <c r="J28" s="5">
        <v>569.31399999999996</v>
      </c>
      <c r="K28" s="5">
        <v>544.78</v>
      </c>
      <c r="L28" s="5">
        <v>465.76499999999999</v>
      </c>
      <c r="M28" s="5">
        <v>474.62700000000001</v>
      </c>
      <c r="O28" s="10">
        <v>0.999</v>
      </c>
      <c r="P28" s="10">
        <v>1</v>
      </c>
      <c r="S28" t="b">
        <v>0</v>
      </c>
      <c r="T28" t="b">
        <f t="shared" si="0"/>
        <v>0</v>
      </c>
      <c r="X28">
        <v>0</v>
      </c>
      <c r="Y28">
        <v>0</v>
      </c>
    </row>
    <row r="29" spans="1:26" x14ac:dyDescent="0.25">
      <c r="A29" s="4">
        <v>22</v>
      </c>
      <c r="B29" s="4">
        <v>2937856748</v>
      </c>
      <c r="C29" s="4" t="s">
        <v>7</v>
      </c>
      <c r="D29" s="9">
        <v>1.722</v>
      </c>
      <c r="F29" s="10">
        <v>9.6071690539570903E-2</v>
      </c>
      <c r="G29" s="10">
        <v>0.14930848758455001</v>
      </c>
      <c r="H29" s="10">
        <v>0</v>
      </c>
      <c r="J29" s="5">
        <v>207.69399999999999</v>
      </c>
      <c r="K29" s="5">
        <v>598.86699999999996</v>
      </c>
      <c r="L29" s="5">
        <v>401.56099999999998</v>
      </c>
      <c r="M29" s="5">
        <v>479.88200000000001</v>
      </c>
      <c r="O29" s="10">
        <v>0.97599999999999998</v>
      </c>
      <c r="P29" s="10">
        <v>0.99299999999999999</v>
      </c>
      <c r="S29" t="b">
        <v>1</v>
      </c>
      <c r="T29" t="b">
        <f t="shared" si="0"/>
        <v>1</v>
      </c>
      <c r="X29">
        <v>1</v>
      </c>
      <c r="Y29">
        <v>1</v>
      </c>
    </row>
    <row r="30" spans="1:26" x14ac:dyDescent="0.25">
      <c r="A30" s="4">
        <v>23</v>
      </c>
      <c r="B30" s="4">
        <v>2937895789</v>
      </c>
      <c r="C30" s="4" t="s">
        <v>7</v>
      </c>
      <c r="D30" s="9">
        <v>1.865</v>
      </c>
      <c r="F30" s="10">
        <v>0.14734955945787001</v>
      </c>
      <c r="G30" s="10">
        <v>4.3725174475163303E-2</v>
      </c>
      <c r="H30" s="10">
        <v>0</v>
      </c>
      <c r="J30" s="5">
        <v>535.90300000000002</v>
      </c>
      <c r="K30" s="5">
        <v>61.125</v>
      </c>
      <c r="L30" s="5">
        <v>595.34299999999996</v>
      </c>
      <c r="M30" s="5">
        <v>461.21300000000002</v>
      </c>
      <c r="O30" s="10">
        <v>0.999</v>
      </c>
      <c r="P30" s="10">
        <v>0.98899999999999999</v>
      </c>
      <c r="S30" t="b">
        <v>0</v>
      </c>
      <c r="T30" t="b">
        <f t="shared" si="0"/>
        <v>0</v>
      </c>
      <c r="X30">
        <v>0</v>
      </c>
      <c r="Y30">
        <v>0</v>
      </c>
    </row>
    <row r="31" spans="1:26" x14ac:dyDescent="0.25">
      <c r="A31" s="4">
        <v>24</v>
      </c>
      <c r="B31" s="4">
        <v>2937961955</v>
      </c>
      <c r="C31" s="4" t="s">
        <v>7</v>
      </c>
      <c r="D31" s="9">
        <v>1.903</v>
      </c>
      <c r="F31" s="10">
        <v>0.137870796409236</v>
      </c>
      <c r="G31" s="10">
        <v>8.4002584402187996E-2</v>
      </c>
      <c r="H31" s="10">
        <v>0</v>
      </c>
      <c r="J31" s="5">
        <v>524.98900000000003</v>
      </c>
      <c r="K31" s="5">
        <v>17.443999999999999</v>
      </c>
      <c r="L31" s="5">
        <v>406.44</v>
      </c>
      <c r="M31" s="5">
        <v>486.149</v>
      </c>
      <c r="O31" s="10">
        <v>1</v>
      </c>
      <c r="P31" s="10">
        <v>0.99099999999999999</v>
      </c>
      <c r="S31" t="b">
        <v>0</v>
      </c>
      <c r="T31" t="b">
        <f t="shared" si="0"/>
        <v>0</v>
      </c>
      <c r="X31">
        <v>0</v>
      </c>
      <c r="Y31">
        <v>0</v>
      </c>
    </row>
    <row r="32" spans="1:26" x14ac:dyDescent="0.25">
      <c r="A32" s="4">
        <v>25</v>
      </c>
      <c r="B32" s="4">
        <v>2938049569</v>
      </c>
      <c r="C32" s="4" t="s">
        <v>7</v>
      </c>
      <c r="D32" s="9">
        <v>1.78</v>
      </c>
      <c r="F32" s="10">
        <v>0.17506526352924701</v>
      </c>
      <c r="G32" s="10">
        <v>8.3210154910720702E-2</v>
      </c>
      <c r="H32" s="10">
        <v>0</v>
      </c>
      <c r="J32" s="5">
        <v>662.61599999999999</v>
      </c>
      <c r="K32" s="5">
        <v>208.10900000000001</v>
      </c>
      <c r="L32" s="5">
        <v>506.02300000000002</v>
      </c>
      <c r="M32" s="5">
        <v>528.56299999999999</v>
      </c>
      <c r="O32" s="10">
        <v>0.999</v>
      </c>
      <c r="P32" s="10">
        <v>0.998</v>
      </c>
      <c r="S32" t="b">
        <v>0</v>
      </c>
      <c r="T32" t="b">
        <f t="shared" si="0"/>
        <v>0</v>
      </c>
      <c r="X32">
        <v>1</v>
      </c>
      <c r="Y32">
        <v>0</v>
      </c>
    </row>
    <row r="33" spans="1:25" x14ac:dyDescent="0.25">
      <c r="A33" s="4">
        <v>26</v>
      </c>
      <c r="B33" s="4">
        <v>2938055829</v>
      </c>
      <c r="C33" s="4" t="s">
        <v>7</v>
      </c>
      <c r="D33" s="9">
        <v>1.7989999999999999</v>
      </c>
      <c r="F33" s="10">
        <v>0.189282305953267</v>
      </c>
      <c r="G33" s="10">
        <v>0.11688416269339701</v>
      </c>
      <c r="H33" s="10">
        <v>0</v>
      </c>
      <c r="J33" s="5">
        <v>120.02800000000001</v>
      </c>
      <c r="K33" s="5">
        <v>110.99299999999999</v>
      </c>
      <c r="L33" s="5">
        <v>444.48399999999998</v>
      </c>
      <c r="M33" s="5">
        <v>525.16</v>
      </c>
      <c r="O33" s="10">
        <v>1</v>
      </c>
      <c r="P33" s="10">
        <v>0.998</v>
      </c>
      <c r="S33" t="b">
        <v>0</v>
      </c>
      <c r="T33" t="b">
        <f t="shared" si="0"/>
        <v>0</v>
      </c>
      <c r="X33">
        <v>0</v>
      </c>
      <c r="Y33">
        <v>0</v>
      </c>
    </row>
    <row r="34" spans="1:25" x14ac:dyDescent="0.25">
      <c r="A34" s="4">
        <v>27</v>
      </c>
      <c r="B34" s="4">
        <v>2938228331</v>
      </c>
      <c r="C34" s="4" t="s">
        <v>7</v>
      </c>
      <c r="D34" s="9">
        <v>1.8740000000000001</v>
      </c>
      <c r="F34" s="10">
        <v>8.52149678072288E-2</v>
      </c>
      <c r="G34" s="10">
        <v>0.126873461477541</v>
      </c>
      <c r="H34" s="10">
        <v>0</v>
      </c>
      <c r="J34" s="5">
        <v>511.79899999999998</v>
      </c>
      <c r="K34" s="5">
        <v>358.51900000000001</v>
      </c>
      <c r="L34" s="5">
        <v>402.45</v>
      </c>
      <c r="M34" s="5">
        <v>513.55999999999995</v>
      </c>
      <c r="O34" s="10">
        <v>0.84199999999999997</v>
      </c>
      <c r="P34" s="10">
        <v>0.999</v>
      </c>
      <c r="S34" t="b">
        <v>1</v>
      </c>
      <c r="T34" t="b">
        <f t="shared" si="0"/>
        <v>1</v>
      </c>
      <c r="X34">
        <v>1</v>
      </c>
      <c r="Y34">
        <v>0</v>
      </c>
    </row>
    <row r="35" spans="1:25" x14ac:dyDescent="0.25">
      <c r="A35" s="4">
        <v>28</v>
      </c>
      <c r="B35" s="4">
        <v>2938254204</v>
      </c>
      <c r="C35" s="4" t="s">
        <v>7</v>
      </c>
      <c r="D35" s="9">
        <v>1.772</v>
      </c>
      <c r="F35" s="10">
        <v>0.33017083948985199</v>
      </c>
      <c r="G35" s="10">
        <v>0.44361211311455501</v>
      </c>
      <c r="H35" s="10">
        <v>0</v>
      </c>
      <c r="J35" s="5">
        <v>150.63</v>
      </c>
      <c r="K35" s="5">
        <v>24.355</v>
      </c>
      <c r="L35" s="5">
        <v>330.73500000000001</v>
      </c>
      <c r="M35" s="5">
        <v>527.91700000000003</v>
      </c>
      <c r="O35" s="10">
        <v>1</v>
      </c>
      <c r="P35" s="10">
        <v>0.98599999999999999</v>
      </c>
      <c r="S35" t="b">
        <v>0</v>
      </c>
      <c r="T35" t="b">
        <f t="shared" si="0"/>
        <v>0</v>
      </c>
      <c r="X35">
        <v>1</v>
      </c>
      <c r="Y35">
        <v>0</v>
      </c>
    </row>
    <row r="36" spans="1:25" x14ac:dyDescent="0.25">
      <c r="A36" s="4">
        <v>29</v>
      </c>
      <c r="B36" s="4">
        <v>2938258860</v>
      </c>
      <c r="C36" s="4" t="s">
        <v>7</v>
      </c>
      <c r="D36" s="9">
        <v>1.7769999999999999</v>
      </c>
      <c r="F36" s="10">
        <v>0.149182304592193</v>
      </c>
      <c r="G36" s="10">
        <v>0.34032206881434801</v>
      </c>
      <c r="H36" s="10">
        <v>0</v>
      </c>
      <c r="J36" s="5">
        <v>156.26300000000001</v>
      </c>
      <c r="K36" s="5">
        <v>19.521999999999998</v>
      </c>
      <c r="L36" s="5">
        <v>408.16800000000001</v>
      </c>
      <c r="M36" s="5">
        <v>578.48400000000004</v>
      </c>
      <c r="O36" s="10">
        <v>1</v>
      </c>
      <c r="P36" s="10">
        <v>0.97299999999999998</v>
      </c>
      <c r="S36" t="b">
        <v>1</v>
      </c>
      <c r="T36" t="b">
        <f t="shared" si="0"/>
        <v>0</v>
      </c>
      <c r="X36">
        <v>0</v>
      </c>
      <c r="Y36">
        <v>0</v>
      </c>
    </row>
    <row r="37" spans="1:25" x14ac:dyDescent="0.25">
      <c r="A37" s="4">
        <v>30</v>
      </c>
      <c r="B37" s="4">
        <v>2938268664</v>
      </c>
      <c r="C37" s="4" t="s">
        <v>7</v>
      </c>
      <c r="D37" s="9">
        <v>1.7949999999999999</v>
      </c>
      <c r="F37" s="10">
        <v>0.26068935042269897</v>
      </c>
      <c r="G37" s="10">
        <v>0.34659408526171198</v>
      </c>
      <c r="H37" s="10">
        <v>0</v>
      </c>
      <c r="J37" s="5">
        <v>193.423</v>
      </c>
      <c r="K37" s="5">
        <v>368.80500000000001</v>
      </c>
      <c r="L37" s="5">
        <v>383.39800000000002</v>
      </c>
      <c r="M37" s="5">
        <v>516.35299999999995</v>
      </c>
      <c r="O37" s="10">
        <v>0.82299999999999995</v>
      </c>
      <c r="P37" s="10">
        <v>0.96399999999999997</v>
      </c>
      <c r="S37" t="b">
        <v>0</v>
      </c>
      <c r="T37" t="b">
        <f t="shared" si="0"/>
        <v>1</v>
      </c>
      <c r="X37">
        <v>1</v>
      </c>
      <c r="Y37">
        <v>1</v>
      </c>
    </row>
    <row r="38" spans="1:25" x14ac:dyDescent="0.25">
      <c r="A38" s="4">
        <v>31</v>
      </c>
      <c r="B38" s="4">
        <v>2938398472</v>
      </c>
      <c r="C38" s="4" t="s">
        <v>7</v>
      </c>
      <c r="D38" s="9">
        <v>1.8160000000000001</v>
      </c>
      <c r="F38" s="10">
        <v>0.12313516578523</v>
      </c>
      <c r="G38" s="10">
        <v>0.226455016851008</v>
      </c>
      <c r="H38" s="10">
        <v>0</v>
      </c>
      <c r="J38" s="5">
        <v>579.91</v>
      </c>
      <c r="K38" s="5">
        <v>28.521999999999998</v>
      </c>
      <c r="L38" s="5">
        <v>392.88600000000002</v>
      </c>
      <c r="M38" s="5">
        <v>514.92499999999995</v>
      </c>
      <c r="O38" s="10">
        <v>0.98899999999999999</v>
      </c>
      <c r="P38" s="10">
        <v>0.998</v>
      </c>
      <c r="S38" t="b">
        <v>1</v>
      </c>
      <c r="T38" t="b">
        <f t="shared" si="0"/>
        <v>0</v>
      </c>
      <c r="X38">
        <v>1</v>
      </c>
      <c r="Y38">
        <v>1</v>
      </c>
    </row>
    <row r="39" spans="1:25" x14ac:dyDescent="0.25">
      <c r="A39" s="4">
        <v>32</v>
      </c>
      <c r="B39" s="4">
        <v>2938497808</v>
      </c>
      <c r="C39" s="4" t="s">
        <v>7</v>
      </c>
      <c r="D39" s="9">
        <v>1.915</v>
      </c>
      <c r="F39" s="10">
        <v>0.22024451216423899</v>
      </c>
      <c r="G39" s="10">
        <v>0.210699214756734</v>
      </c>
      <c r="H39" s="10">
        <v>0</v>
      </c>
      <c r="J39" s="5">
        <v>517.39200000000005</v>
      </c>
      <c r="K39" s="5">
        <v>24.41</v>
      </c>
      <c r="L39" s="5">
        <v>390.60899999999998</v>
      </c>
      <c r="M39" s="5">
        <v>555.34</v>
      </c>
      <c r="O39" s="10">
        <v>1</v>
      </c>
      <c r="P39" s="10">
        <v>0.86499999999999999</v>
      </c>
      <c r="S39" t="b">
        <v>0</v>
      </c>
      <c r="T39" t="b">
        <f t="shared" si="0"/>
        <v>0</v>
      </c>
      <c r="X39">
        <v>1</v>
      </c>
      <c r="Y39">
        <v>1</v>
      </c>
    </row>
    <row r="40" spans="1:25" x14ac:dyDescent="0.25">
      <c r="A40" s="4">
        <v>33</v>
      </c>
      <c r="B40" s="4">
        <v>2938498296</v>
      </c>
      <c r="C40" s="4" t="s">
        <v>7</v>
      </c>
      <c r="D40" s="9">
        <v>1.9239999999999999</v>
      </c>
      <c r="F40" s="10">
        <v>0.14043039289260301</v>
      </c>
      <c r="G40" s="10">
        <v>0</v>
      </c>
      <c r="H40" s="10">
        <v>0.46744024201682299</v>
      </c>
      <c r="J40" s="5">
        <v>538.59400000000005</v>
      </c>
      <c r="K40" s="5">
        <v>509.83300000000003</v>
      </c>
      <c r="L40" s="5">
        <v>412.80399999999997</v>
      </c>
      <c r="M40" s="5">
        <v>295.82499999999999</v>
      </c>
      <c r="O40" s="10">
        <v>0.99399999999999999</v>
      </c>
      <c r="P40" s="10">
        <v>0.998</v>
      </c>
      <c r="S40" t="b">
        <v>0</v>
      </c>
      <c r="T40" t="b">
        <f t="shared" si="0"/>
        <v>0</v>
      </c>
      <c r="X40">
        <v>1</v>
      </c>
      <c r="Y40">
        <v>0</v>
      </c>
    </row>
    <row r="41" spans="1:25" x14ac:dyDescent="0.25">
      <c r="A41" s="4">
        <v>34</v>
      </c>
      <c r="B41" s="4">
        <v>2938638637</v>
      </c>
      <c r="C41" s="4" t="s">
        <v>7</v>
      </c>
      <c r="D41" s="9">
        <v>1.792</v>
      </c>
      <c r="F41" s="10">
        <v>0.30686454282636599</v>
      </c>
      <c r="G41" s="10">
        <v>0.14613453842302401</v>
      </c>
      <c r="H41" s="10">
        <v>0</v>
      </c>
      <c r="J41" s="5">
        <v>193.30500000000001</v>
      </c>
      <c r="K41" s="5">
        <v>321.05900000000003</v>
      </c>
      <c r="L41" s="5">
        <v>367.41800000000001</v>
      </c>
      <c r="M41" s="5">
        <v>505.63600000000002</v>
      </c>
      <c r="O41" s="10">
        <v>0.99299999999999999</v>
      </c>
      <c r="P41" s="10">
        <v>0.99</v>
      </c>
      <c r="S41" t="b">
        <v>0</v>
      </c>
      <c r="T41" t="b">
        <f t="shared" si="0"/>
        <v>0</v>
      </c>
      <c r="X41">
        <v>0</v>
      </c>
      <c r="Y41">
        <v>0</v>
      </c>
    </row>
    <row r="42" spans="1:25" x14ac:dyDescent="0.25">
      <c r="A42" s="4">
        <v>35</v>
      </c>
      <c r="B42" s="4">
        <v>2938666749</v>
      </c>
      <c r="C42" s="4" t="s">
        <v>7</v>
      </c>
      <c r="D42" s="9">
        <v>1.8360000000000001</v>
      </c>
      <c r="F42" s="10">
        <v>0.322859977962003</v>
      </c>
      <c r="G42" s="10">
        <v>0.18742726824639699</v>
      </c>
      <c r="H42" s="10">
        <v>0</v>
      </c>
      <c r="J42" s="5">
        <v>782.35400000000004</v>
      </c>
      <c r="K42" s="5">
        <v>45.984999999999999</v>
      </c>
      <c r="L42" s="5">
        <v>418.15499999999997</v>
      </c>
      <c r="M42" s="5">
        <v>500.87700000000001</v>
      </c>
      <c r="O42" s="10">
        <v>1</v>
      </c>
      <c r="P42" s="10">
        <v>0.998</v>
      </c>
      <c r="S42" t="b">
        <v>0</v>
      </c>
      <c r="T42" t="b">
        <f t="shared" si="0"/>
        <v>0</v>
      </c>
      <c r="X42">
        <v>1</v>
      </c>
      <c r="Y42">
        <v>0</v>
      </c>
    </row>
    <row r="43" spans="1:25" x14ac:dyDescent="0.25">
      <c r="A43" s="4">
        <v>36</v>
      </c>
      <c r="B43" s="4">
        <v>2938756405</v>
      </c>
      <c r="C43" s="4" t="s">
        <v>7</v>
      </c>
      <c r="D43" s="9">
        <v>1.7949999999999999</v>
      </c>
      <c r="F43" s="10">
        <v>0.197490586157725</v>
      </c>
      <c r="G43" s="10">
        <v>0.234368366391869</v>
      </c>
      <c r="H43" s="10">
        <v>0</v>
      </c>
      <c r="J43" s="5">
        <v>532.74800000000005</v>
      </c>
      <c r="K43" s="5">
        <v>18.117999999999999</v>
      </c>
      <c r="L43" s="5">
        <v>373.69</v>
      </c>
      <c r="M43" s="5">
        <v>446.08600000000001</v>
      </c>
      <c r="O43" s="10">
        <v>1</v>
      </c>
      <c r="P43" s="10">
        <v>0.98499999999999999</v>
      </c>
      <c r="S43" t="b">
        <v>0</v>
      </c>
      <c r="T43" t="b">
        <f t="shared" si="0"/>
        <v>0</v>
      </c>
      <c r="X43">
        <v>0</v>
      </c>
      <c r="Y43">
        <v>0</v>
      </c>
    </row>
    <row r="44" spans="1:25" x14ac:dyDescent="0.25">
      <c r="A44" s="4">
        <v>37</v>
      </c>
      <c r="B44" s="4">
        <v>2938870373</v>
      </c>
      <c r="C44" s="4" t="s">
        <v>7</v>
      </c>
      <c r="D44" s="9">
        <v>1.83</v>
      </c>
      <c r="F44" s="10">
        <v>0.103816269817923</v>
      </c>
      <c r="G44" s="10">
        <v>0.36001424397507198</v>
      </c>
      <c r="H44" s="10">
        <v>0</v>
      </c>
      <c r="J44" s="5">
        <v>523.06700000000001</v>
      </c>
      <c r="K44" s="5">
        <v>41.526000000000003</v>
      </c>
      <c r="L44" s="5">
        <v>464.14100000000002</v>
      </c>
      <c r="M44" s="5">
        <v>563.69200000000001</v>
      </c>
      <c r="O44" s="10">
        <v>0.96599999999999997</v>
      </c>
      <c r="P44" s="10">
        <v>0.99</v>
      </c>
      <c r="S44" t="b">
        <v>1</v>
      </c>
      <c r="T44" t="b">
        <f t="shared" si="0"/>
        <v>1</v>
      </c>
      <c r="X44">
        <v>1</v>
      </c>
      <c r="Y44">
        <v>1</v>
      </c>
    </row>
    <row r="45" spans="1:25" x14ac:dyDescent="0.25">
      <c r="A45" s="4">
        <v>38</v>
      </c>
      <c r="B45" s="4">
        <v>2938878570</v>
      </c>
      <c r="C45" s="4" t="s">
        <v>7</v>
      </c>
      <c r="D45" s="9">
        <v>1.9</v>
      </c>
      <c r="F45" s="10">
        <v>0.27264929266246302</v>
      </c>
      <c r="G45" s="10">
        <v>0.215753382613837</v>
      </c>
      <c r="H45" s="10">
        <v>0</v>
      </c>
      <c r="J45" s="5">
        <v>531.72799999999995</v>
      </c>
      <c r="K45" s="5">
        <v>178.292</v>
      </c>
      <c r="L45" s="5">
        <v>435.87400000000002</v>
      </c>
      <c r="M45" s="5">
        <v>490.71199999999999</v>
      </c>
      <c r="O45" s="10">
        <v>0.96699999999999997</v>
      </c>
      <c r="P45" s="10">
        <v>0.98599999999999999</v>
      </c>
      <c r="S45" t="b">
        <v>0</v>
      </c>
      <c r="T45" t="b">
        <f t="shared" si="0"/>
        <v>1</v>
      </c>
      <c r="X45">
        <v>0</v>
      </c>
      <c r="Y45">
        <v>0</v>
      </c>
    </row>
    <row r="46" spans="1:25" x14ac:dyDescent="0.25">
      <c r="A46" s="4">
        <v>39</v>
      </c>
      <c r="B46" s="4">
        <v>2938969598</v>
      </c>
      <c r="C46" s="4" t="s">
        <v>7</v>
      </c>
      <c r="D46" s="9">
        <v>1.825</v>
      </c>
      <c r="F46" s="10">
        <v>0.18052715570644901</v>
      </c>
      <c r="G46" s="10">
        <v>0.14978344192326001</v>
      </c>
      <c r="H46" s="10">
        <v>0</v>
      </c>
      <c r="J46" s="5">
        <v>507.72399999999999</v>
      </c>
      <c r="K46" s="5">
        <v>89.451999999999998</v>
      </c>
      <c r="L46" s="5">
        <v>441.90600000000001</v>
      </c>
      <c r="M46" s="5">
        <v>602.33199999999999</v>
      </c>
      <c r="O46" s="10">
        <v>1</v>
      </c>
      <c r="P46" s="10">
        <v>0.97699999999999998</v>
      </c>
      <c r="S46" t="b">
        <v>0</v>
      </c>
      <c r="T46" t="b">
        <f t="shared" si="0"/>
        <v>0</v>
      </c>
      <c r="X46">
        <v>0</v>
      </c>
      <c r="Y46">
        <v>0</v>
      </c>
    </row>
    <row r="47" spans="1:25" x14ac:dyDescent="0.25">
      <c r="A47" s="4">
        <v>40</v>
      </c>
      <c r="B47" s="4">
        <v>2938985411</v>
      </c>
      <c r="C47" s="4" t="s">
        <v>7</v>
      </c>
      <c r="D47" s="9">
        <v>1.8440000000000001</v>
      </c>
      <c r="F47" s="10">
        <v>0.111780335237497</v>
      </c>
      <c r="G47" s="10">
        <v>9.7034275912992698E-2</v>
      </c>
      <c r="H47" s="10">
        <v>0</v>
      </c>
      <c r="J47" s="5">
        <v>491.976</v>
      </c>
      <c r="K47" s="5">
        <v>97.861999999999995</v>
      </c>
      <c r="L47" s="5">
        <v>395.22800000000001</v>
      </c>
      <c r="M47" s="5">
        <v>537.81399999999996</v>
      </c>
      <c r="O47" s="10">
        <v>0.998</v>
      </c>
      <c r="P47" s="10">
        <v>0.99399999999999999</v>
      </c>
      <c r="S47" t="b">
        <v>0</v>
      </c>
      <c r="T47" t="b">
        <f t="shared" si="0"/>
        <v>0</v>
      </c>
      <c r="X47">
        <v>0</v>
      </c>
      <c r="Y47">
        <v>0</v>
      </c>
    </row>
    <row r="48" spans="1:25" x14ac:dyDescent="0.25">
      <c r="A48" s="4">
        <v>41</v>
      </c>
      <c r="B48" s="4">
        <v>2939225137</v>
      </c>
      <c r="C48" s="4" t="s">
        <v>7</v>
      </c>
      <c r="D48" s="9">
        <v>1.7490000000000001</v>
      </c>
      <c r="F48" s="10">
        <v>0.16436148583266</v>
      </c>
      <c r="G48" s="10">
        <v>0.13288535173334001</v>
      </c>
      <c r="H48" s="10">
        <v>0</v>
      </c>
      <c r="J48" s="5">
        <v>195.041</v>
      </c>
      <c r="K48" s="5">
        <v>209.90700000000001</v>
      </c>
      <c r="L48" s="5">
        <v>412.51600000000002</v>
      </c>
      <c r="M48" s="5">
        <v>523.678</v>
      </c>
      <c r="O48" s="10">
        <v>0.95399999999999996</v>
      </c>
      <c r="P48" s="10">
        <v>0.998</v>
      </c>
      <c r="S48" t="b">
        <v>0</v>
      </c>
      <c r="T48" t="b">
        <f t="shared" si="0"/>
        <v>1</v>
      </c>
      <c r="X48">
        <v>0</v>
      </c>
      <c r="Y48">
        <v>0</v>
      </c>
    </row>
    <row r="49" spans="1:25" x14ac:dyDescent="0.25">
      <c r="A49" s="4">
        <v>42</v>
      </c>
      <c r="B49" s="4">
        <v>2939317867</v>
      </c>
      <c r="C49" s="4" t="s">
        <v>7</v>
      </c>
      <c r="D49" s="9">
        <v>1.8149999999999999</v>
      </c>
      <c r="F49" s="10">
        <v>9.5082551735666196E-2</v>
      </c>
      <c r="G49" s="10">
        <v>0.69724888876054303</v>
      </c>
      <c r="H49" s="10">
        <v>0</v>
      </c>
      <c r="J49" s="5">
        <v>80.715000000000003</v>
      </c>
      <c r="K49" s="5">
        <v>27.925000000000001</v>
      </c>
      <c r="L49" s="5">
        <v>378.39800000000002</v>
      </c>
      <c r="M49" s="5">
        <v>445.42099999999999</v>
      </c>
      <c r="O49" s="10">
        <v>0.996</v>
      </c>
      <c r="P49" s="10">
        <v>0.98899999999999999</v>
      </c>
      <c r="S49" t="b">
        <v>1</v>
      </c>
      <c r="T49" t="b">
        <f t="shared" si="0"/>
        <v>0</v>
      </c>
      <c r="X49">
        <v>1</v>
      </c>
      <c r="Y49">
        <v>1</v>
      </c>
    </row>
    <row r="50" spans="1:25" x14ac:dyDescent="0.25">
      <c r="A50" s="4">
        <v>43</v>
      </c>
      <c r="B50" s="4">
        <v>2939348426</v>
      </c>
      <c r="C50" s="4" t="s">
        <v>7</v>
      </c>
      <c r="D50" s="9">
        <v>1.7789999999999999</v>
      </c>
      <c r="F50" s="10">
        <v>4.6285843752699597E-2</v>
      </c>
      <c r="G50" s="10">
        <v>0.32254818136672397</v>
      </c>
      <c r="H50" s="10">
        <v>0</v>
      </c>
      <c r="J50" s="5">
        <v>189.05099999999999</v>
      </c>
      <c r="K50" s="5">
        <v>398.50700000000001</v>
      </c>
      <c r="L50" s="5">
        <v>382.49799999999999</v>
      </c>
      <c r="M50" s="5">
        <v>493.16500000000002</v>
      </c>
      <c r="O50" s="10">
        <v>0.67500000000000004</v>
      </c>
      <c r="P50" s="10">
        <v>0.999</v>
      </c>
      <c r="S50" t="b">
        <v>1</v>
      </c>
      <c r="T50" t="b">
        <f t="shared" si="0"/>
        <v>1</v>
      </c>
      <c r="X50">
        <v>0</v>
      </c>
      <c r="Y50">
        <v>0</v>
      </c>
    </row>
    <row r="51" spans="1:25" x14ac:dyDescent="0.25">
      <c r="A51" s="4">
        <v>44</v>
      </c>
      <c r="B51" s="4">
        <v>2939394160</v>
      </c>
      <c r="C51" s="4" t="s">
        <v>7</v>
      </c>
      <c r="D51" s="9">
        <v>1.7470000000000001</v>
      </c>
      <c r="F51" s="10">
        <v>0.172729378731241</v>
      </c>
      <c r="G51" s="10">
        <v>0.28461726747277999</v>
      </c>
      <c r="H51" s="10">
        <v>0</v>
      </c>
      <c r="J51" s="5">
        <v>552.88699999999994</v>
      </c>
      <c r="K51" s="5">
        <v>348.82499999999999</v>
      </c>
      <c r="L51" s="5">
        <v>449.596</v>
      </c>
      <c r="M51" s="5">
        <v>534.26099999999997</v>
      </c>
      <c r="O51" s="10">
        <v>0.876</v>
      </c>
      <c r="P51" s="10">
        <v>0.996</v>
      </c>
      <c r="S51" t="b">
        <v>1</v>
      </c>
      <c r="T51" t="b">
        <f t="shared" si="0"/>
        <v>1</v>
      </c>
      <c r="X51">
        <v>1</v>
      </c>
      <c r="Y51">
        <v>0</v>
      </c>
    </row>
    <row r="52" spans="1:25" x14ac:dyDescent="0.25">
      <c r="A52" s="4">
        <v>45</v>
      </c>
      <c r="B52" s="4">
        <v>2939489514</v>
      </c>
      <c r="C52" s="4" t="s">
        <v>7</v>
      </c>
      <c r="D52" s="9">
        <v>1.8009999999999999</v>
      </c>
      <c r="F52" s="10">
        <v>0.17718132827059099</v>
      </c>
      <c r="G52" s="10">
        <v>0.24934871371313599</v>
      </c>
      <c r="H52" s="10">
        <v>0</v>
      </c>
      <c r="J52" s="5">
        <v>519.19299999999998</v>
      </c>
      <c r="K52" s="5">
        <v>354.32</v>
      </c>
      <c r="L52" s="5">
        <v>395.49299999999999</v>
      </c>
      <c r="M52" s="5">
        <v>510.74099999999999</v>
      </c>
      <c r="O52" s="10">
        <v>0.94599999999999995</v>
      </c>
      <c r="P52" s="10">
        <v>0.999</v>
      </c>
      <c r="S52" t="b">
        <v>1</v>
      </c>
      <c r="T52" t="b">
        <f t="shared" si="0"/>
        <v>1</v>
      </c>
      <c r="X52">
        <v>0</v>
      </c>
      <c r="Y52">
        <v>1</v>
      </c>
    </row>
    <row r="53" spans="1:25" x14ac:dyDescent="0.25">
      <c r="A53" s="4">
        <v>46</v>
      </c>
      <c r="B53" s="4">
        <v>2939520972</v>
      </c>
      <c r="C53" s="4" t="s">
        <v>7</v>
      </c>
      <c r="D53" s="9">
        <v>1.917</v>
      </c>
      <c r="F53" s="10">
        <v>0.113309360568357</v>
      </c>
      <c r="G53" s="10">
        <v>0.17682754442700099</v>
      </c>
      <c r="H53" s="10">
        <v>0</v>
      </c>
      <c r="J53" s="5">
        <v>168.238</v>
      </c>
      <c r="K53" s="5">
        <v>48.4</v>
      </c>
      <c r="L53" s="5">
        <v>415.56299999999999</v>
      </c>
      <c r="M53" s="5">
        <v>514.84900000000005</v>
      </c>
      <c r="O53" s="10">
        <v>0.70499999999999996</v>
      </c>
      <c r="P53" s="10">
        <v>0.998</v>
      </c>
      <c r="S53" t="b">
        <v>1</v>
      </c>
      <c r="T53" t="b">
        <f t="shared" si="0"/>
        <v>1</v>
      </c>
      <c r="X53">
        <v>1</v>
      </c>
      <c r="Y53">
        <v>0</v>
      </c>
    </row>
    <row r="54" spans="1:25" x14ac:dyDescent="0.25">
      <c r="A54" s="4">
        <v>47</v>
      </c>
      <c r="B54" s="4">
        <v>2939531854</v>
      </c>
      <c r="C54" s="4" t="s">
        <v>7</v>
      </c>
      <c r="D54" s="9">
        <v>1.9159999999999999</v>
      </c>
      <c r="F54" s="10">
        <v>0.122073381049612</v>
      </c>
      <c r="G54" s="10">
        <v>0.130231942264036</v>
      </c>
      <c r="H54" s="10">
        <v>0</v>
      </c>
      <c r="J54" s="5">
        <v>542.38800000000003</v>
      </c>
      <c r="K54" s="5">
        <v>265.88499999999999</v>
      </c>
      <c r="L54" s="5">
        <v>453.84399999999999</v>
      </c>
      <c r="M54" s="5">
        <v>624.15099999999995</v>
      </c>
      <c r="O54" s="10">
        <v>0.80500000000000005</v>
      </c>
      <c r="P54" s="10">
        <v>0.99399999999999999</v>
      </c>
      <c r="S54" t="b">
        <v>0</v>
      </c>
      <c r="T54" t="b">
        <f t="shared" si="0"/>
        <v>1</v>
      </c>
      <c r="X54">
        <v>0</v>
      </c>
      <c r="Y54">
        <v>0</v>
      </c>
    </row>
    <row r="55" spans="1:25" x14ac:dyDescent="0.25">
      <c r="A55" s="4">
        <v>48</v>
      </c>
      <c r="B55" s="4">
        <v>2939622630</v>
      </c>
      <c r="C55" s="4" t="s">
        <v>7</v>
      </c>
      <c r="D55" s="9">
        <v>1.92</v>
      </c>
      <c r="F55" s="10">
        <v>0.16852345144550601</v>
      </c>
      <c r="G55" s="10">
        <v>0.16564515337479599</v>
      </c>
      <c r="H55" s="10">
        <v>0</v>
      </c>
      <c r="J55" s="5">
        <v>632.71299999999997</v>
      </c>
      <c r="K55" s="5">
        <v>24.302</v>
      </c>
      <c r="L55" s="5">
        <v>310.63600000000002</v>
      </c>
      <c r="M55" s="5">
        <v>317.471</v>
      </c>
      <c r="O55" s="10">
        <v>1</v>
      </c>
      <c r="P55" s="10">
        <v>0.93899999999999995</v>
      </c>
      <c r="S55" t="b">
        <v>0</v>
      </c>
      <c r="T55" t="b">
        <f t="shared" si="0"/>
        <v>0</v>
      </c>
      <c r="X55">
        <v>0</v>
      </c>
      <c r="Y55">
        <v>0</v>
      </c>
    </row>
    <row r="56" spans="1:25" x14ac:dyDescent="0.25">
      <c r="A56" s="4">
        <v>49</v>
      </c>
      <c r="B56" s="4">
        <v>2939627477</v>
      </c>
      <c r="C56" s="4" t="s">
        <v>7</v>
      </c>
      <c r="D56" s="9">
        <v>1.7529999999999999</v>
      </c>
      <c r="F56" s="10">
        <v>8.76214643722521E-2</v>
      </c>
      <c r="G56" s="10">
        <v>0.205110451559329</v>
      </c>
      <c r="H56" s="10">
        <v>0</v>
      </c>
      <c r="J56" s="5">
        <v>628.72699999999998</v>
      </c>
      <c r="K56" s="5">
        <v>27.111000000000001</v>
      </c>
      <c r="L56" s="5">
        <v>383.03899999999999</v>
      </c>
      <c r="M56" s="5">
        <v>487.19900000000001</v>
      </c>
      <c r="O56" s="10">
        <v>0.95</v>
      </c>
      <c r="P56" s="10">
        <v>0.999</v>
      </c>
      <c r="S56" t="b">
        <v>1</v>
      </c>
      <c r="T56" t="b">
        <f t="shared" si="0"/>
        <v>1</v>
      </c>
      <c r="X56">
        <v>0</v>
      </c>
      <c r="Y56">
        <v>0</v>
      </c>
    </row>
    <row r="57" spans="1:25" x14ac:dyDescent="0.25">
      <c r="A57" s="4">
        <v>51</v>
      </c>
      <c r="B57" s="4">
        <v>2939649603</v>
      </c>
      <c r="C57" s="4" t="s">
        <v>7</v>
      </c>
      <c r="D57" s="9">
        <v>1.7729999999999999</v>
      </c>
      <c r="F57" s="10">
        <v>0.46804827514464598</v>
      </c>
      <c r="G57" s="10">
        <v>0.25997573133873503</v>
      </c>
      <c r="H57" s="10">
        <v>0</v>
      </c>
      <c r="J57" s="5">
        <v>751.93</v>
      </c>
      <c r="K57" s="5">
        <v>79.319999999999993</v>
      </c>
      <c r="L57" s="5">
        <v>350.31599999999997</v>
      </c>
      <c r="M57" s="5">
        <v>499.26600000000002</v>
      </c>
      <c r="O57" s="10">
        <v>1</v>
      </c>
      <c r="P57" s="10">
        <v>0.999</v>
      </c>
      <c r="S57" t="b">
        <v>0</v>
      </c>
      <c r="T57" t="b">
        <f t="shared" si="0"/>
        <v>0</v>
      </c>
      <c r="X57">
        <v>0</v>
      </c>
      <c r="Y57">
        <v>0</v>
      </c>
    </row>
    <row r="58" spans="1:25" x14ac:dyDescent="0.25">
      <c r="A58" s="4">
        <v>52</v>
      </c>
      <c r="B58" s="4">
        <v>2939652807</v>
      </c>
      <c r="C58" s="4" t="s">
        <v>7</v>
      </c>
      <c r="D58" s="9">
        <v>1.786</v>
      </c>
      <c r="F58" s="10">
        <v>0.21435010652425701</v>
      </c>
      <c r="G58" s="10">
        <v>0.25348768303822</v>
      </c>
      <c r="H58" s="10">
        <v>0</v>
      </c>
      <c r="J58" s="5">
        <v>156.042</v>
      </c>
      <c r="K58" s="5">
        <v>98.484999999999999</v>
      </c>
      <c r="L58" s="5">
        <v>246.136</v>
      </c>
      <c r="M58" s="5">
        <v>496.63900000000001</v>
      </c>
      <c r="O58" s="10">
        <v>0.999</v>
      </c>
      <c r="P58" s="10">
        <v>0.997</v>
      </c>
      <c r="S58" t="b">
        <v>0</v>
      </c>
      <c r="T58" t="b">
        <f t="shared" si="0"/>
        <v>0</v>
      </c>
      <c r="X58">
        <v>0</v>
      </c>
      <c r="Y58">
        <v>0</v>
      </c>
    </row>
    <row r="59" spans="1:25" x14ac:dyDescent="0.25">
      <c r="A59" s="4">
        <v>53</v>
      </c>
      <c r="B59" s="4">
        <v>2939694336</v>
      </c>
      <c r="C59" s="4" t="s">
        <v>7</v>
      </c>
      <c r="D59" s="9">
        <v>1.75</v>
      </c>
      <c r="F59" s="10">
        <v>0.10303668800912701</v>
      </c>
      <c r="G59" s="10">
        <v>0.14434961338782601</v>
      </c>
      <c r="H59" s="10">
        <v>0</v>
      </c>
      <c r="J59" s="5">
        <v>524.92399999999998</v>
      </c>
      <c r="K59" s="5">
        <v>38.869</v>
      </c>
      <c r="L59" s="5">
        <v>408.94499999999999</v>
      </c>
      <c r="M59" s="5">
        <v>517.73699999999997</v>
      </c>
      <c r="O59" s="10">
        <v>0.71699999999999997</v>
      </c>
      <c r="P59" s="10">
        <v>0.999</v>
      </c>
      <c r="S59" t="b">
        <v>1</v>
      </c>
      <c r="T59" t="b">
        <f t="shared" si="0"/>
        <v>1</v>
      </c>
      <c r="X59">
        <v>1</v>
      </c>
      <c r="Y59">
        <v>1</v>
      </c>
    </row>
    <row r="60" spans="1:25" x14ac:dyDescent="0.25">
      <c r="A60" s="4">
        <v>54</v>
      </c>
      <c r="B60" s="4">
        <v>2939771369</v>
      </c>
      <c r="C60" s="4" t="s">
        <v>7</v>
      </c>
      <c r="D60" s="9">
        <v>1.831</v>
      </c>
      <c r="F60" s="10">
        <v>9.9084745736231494E-2</v>
      </c>
      <c r="G60" s="10">
        <v>0.24005221950837</v>
      </c>
      <c r="H60" s="10">
        <v>0</v>
      </c>
      <c r="J60" s="5">
        <v>288.35700000000003</v>
      </c>
      <c r="K60" s="5">
        <v>434.18700000000001</v>
      </c>
      <c r="L60" s="5">
        <v>430.91500000000002</v>
      </c>
      <c r="M60" s="5">
        <v>501.23899999999998</v>
      </c>
      <c r="O60" s="10">
        <v>0.94</v>
      </c>
      <c r="P60" s="10">
        <v>0.999</v>
      </c>
      <c r="S60" t="b">
        <v>1</v>
      </c>
      <c r="T60" t="b">
        <f t="shared" si="0"/>
        <v>1</v>
      </c>
      <c r="X60">
        <v>0</v>
      </c>
      <c r="Y60">
        <v>1</v>
      </c>
    </row>
    <row r="61" spans="1:25" x14ac:dyDescent="0.25">
      <c r="A61" s="4">
        <v>55</v>
      </c>
      <c r="B61" s="4">
        <v>2939776918</v>
      </c>
      <c r="C61" s="4" t="s">
        <v>7</v>
      </c>
      <c r="D61" s="9">
        <v>1.784</v>
      </c>
      <c r="F61" s="10">
        <v>0.12297119675559701</v>
      </c>
      <c r="G61" s="10">
        <v>0.25587841677501899</v>
      </c>
      <c r="H61" s="10">
        <v>0</v>
      </c>
      <c r="J61" s="5">
        <v>556.13800000000003</v>
      </c>
      <c r="K61" s="5">
        <v>50.512</v>
      </c>
      <c r="L61" s="5">
        <v>381.22</v>
      </c>
      <c r="M61" s="5">
        <v>528.79</v>
      </c>
      <c r="O61" s="10">
        <v>0.999</v>
      </c>
      <c r="P61" s="10">
        <v>0.998</v>
      </c>
      <c r="S61" t="b">
        <v>1</v>
      </c>
      <c r="T61" t="b">
        <f t="shared" si="0"/>
        <v>0</v>
      </c>
      <c r="X61">
        <v>0</v>
      </c>
      <c r="Y61">
        <v>0</v>
      </c>
    </row>
    <row r="62" spans="1:25" x14ac:dyDescent="0.25">
      <c r="A62" s="4">
        <v>56</v>
      </c>
      <c r="B62" s="4">
        <v>2939791816</v>
      </c>
      <c r="C62" s="4" t="s">
        <v>7</v>
      </c>
      <c r="D62" s="9">
        <v>1.835</v>
      </c>
      <c r="F62" s="10">
        <v>0.115150921309416</v>
      </c>
      <c r="G62" s="10">
        <v>0.14156715644943901</v>
      </c>
      <c r="H62" s="10">
        <v>0</v>
      </c>
      <c r="J62" s="5">
        <v>525.64</v>
      </c>
      <c r="K62" s="5">
        <v>60.404000000000003</v>
      </c>
      <c r="L62" s="5">
        <v>515.88900000000001</v>
      </c>
      <c r="M62" s="5">
        <v>562.447</v>
      </c>
      <c r="O62" s="10">
        <v>0.999</v>
      </c>
      <c r="P62" s="10">
        <v>0.99399999999999999</v>
      </c>
      <c r="S62" t="b">
        <v>0</v>
      </c>
      <c r="T62" t="b">
        <f t="shared" si="0"/>
        <v>0</v>
      </c>
      <c r="X62">
        <v>0</v>
      </c>
      <c r="Y62">
        <v>0</v>
      </c>
    </row>
    <row r="63" spans="1:25" x14ac:dyDescent="0.25">
      <c r="A63" s="4">
        <v>57</v>
      </c>
      <c r="B63" s="4">
        <v>2940060892</v>
      </c>
      <c r="C63" s="4" t="s">
        <v>7</v>
      </c>
      <c r="D63" s="9">
        <v>1.76</v>
      </c>
      <c r="F63" s="10">
        <v>6.2023814672533498E-2</v>
      </c>
      <c r="G63" s="10">
        <v>0.13001416142792299</v>
      </c>
      <c r="H63" s="10">
        <v>0</v>
      </c>
      <c r="J63" s="5">
        <v>186.87299999999999</v>
      </c>
      <c r="K63" s="5">
        <v>420.904</v>
      </c>
      <c r="L63" s="5">
        <v>386.96300000000002</v>
      </c>
      <c r="M63" s="5">
        <v>505.846</v>
      </c>
      <c r="O63" s="10">
        <v>0.84099999999999997</v>
      </c>
      <c r="P63" s="10">
        <v>0.999</v>
      </c>
      <c r="S63" t="b">
        <v>1</v>
      </c>
      <c r="T63" t="b">
        <f t="shared" si="0"/>
        <v>1</v>
      </c>
      <c r="X63">
        <v>0</v>
      </c>
      <c r="Y63">
        <v>1</v>
      </c>
    </row>
    <row r="64" spans="1:25" x14ac:dyDescent="0.25">
      <c r="A64" s="4">
        <v>58</v>
      </c>
      <c r="B64" s="4">
        <v>2940088831</v>
      </c>
      <c r="C64" s="4" t="s">
        <v>7</v>
      </c>
      <c r="D64" s="9">
        <v>1.9079999999999999</v>
      </c>
      <c r="F64" s="10">
        <v>0.13816204085544101</v>
      </c>
      <c r="G64" s="10">
        <v>0.30497061080075899</v>
      </c>
      <c r="H64" s="10">
        <v>0</v>
      </c>
      <c r="J64" s="5">
        <v>200.499</v>
      </c>
      <c r="K64" s="5">
        <v>21.914999999999999</v>
      </c>
      <c r="L64" s="5">
        <v>472.77</v>
      </c>
      <c r="M64" s="5">
        <v>420.98599999999999</v>
      </c>
      <c r="O64" s="10">
        <v>0.98299999999999998</v>
      </c>
      <c r="P64" s="10">
        <v>0.95199999999999996</v>
      </c>
      <c r="S64" t="b">
        <v>1</v>
      </c>
      <c r="T64" t="b">
        <f t="shared" si="0"/>
        <v>0</v>
      </c>
      <c r="X64">
        <v>1</v>
      </c>
      <c r="Y64">
        <v>0</v>
      </c>
    </row>
    <row r="65" spans="1:25" x14ac:dyDescent="0.25">
      <c r="A65" s="4">
        <v>59</v>
      </c>
      <c r="B65" s="4">
        <v>2940097386</v>
      </c>
      <c r="C65" s="4" t="s">
        <v>7</v>
      </c>
      <c r="D65" s="9">
        <v>1.909</v>
      </c>
      <c r="F65" s="10">
        <v>8.56320203364727E-2</v>
      </c>
      <c r="G65" s="10">
        <v>0.18300834345643199</v>
      </c>
      <c r="H65" s="10">
        <v>0</v>
      </c>
      <c r="J65" s="5">
        <v>521.80799999999999</v>
      </c>
      <c r="K65" s="5">
        <v>79.584000000000003</v>
      </c>
      <c r="L65" s="5">
        <v>367.06900000000002</v>
      </c>
      <c r="M65" s="5">
        <v>500.10599999999999</v>
      </c>
      <c r="O65" s="10">
        <v>0.91200000000000003</v>
      </c>
      <c r="P65" s="10">
        <v>0.995</v>
      </c>
      <c r="S65" t="b">
        <v>1</v>
      </c>
      <c r="T65" t="b">
        <f t="shared" si="0"/>
        <v>1</v>
      </c>
      <c r="X65">
        <v>1</v>
      </c>
      <c r="Y65">
        <v>1</v>
      </c>
    </row>
    <row r="66" spans="1:25" x14ac:dyDescent="0.25">
      <c r="A66" s="4">
        <v>60</v>
      </c>
      <c r="B66" s="4">
        <v>2940140085</v>
      </c>
      <c r="C66" s="4" t="s">
        <v>7</v>
      </c>
      <c r="D66" s="9">
        <v>1.839</v>
      </c>
      <c r="F66" s="10">
        <v>0</v>
      </c>
      <c r="G66" s="10">
        <v>0.277054156377046</v>
      </c>
      <c r="H66" s="10">
        <v>0</v>
      </c>
      <c r="J66" s="5">
        <v>542.61400000000003</v>
      </c>
      <c r="K66" s="5">
        <v>79.039000000000001</v>
      </c>
      <c r="L66" s="5">
        <v>394.04899999999998</v>
      </c>
      <c r="M66" s="5">
        <v>502.964</v>
      </c>
      <c r="O66" s="10">
        <v>0.99299999999999999</v>
      </c>
      <c r="P66" s="10">
        <v>0.998</v>
      </c>
      <c r="S66" t="b">
        <v>1</v>
      </c>
      <c r="T66" t="b">
        <f t="shared" si="0"/>
        <v>0</v>
      </c>
      <c r="X66">
        <v>1</v>
      </c>
      <c r="Y66">
        <v>1</v>
      </c>
    </row>
    <row r="67" spans="1:25" x14ac:dyDescent="0.25">
      <c r="A67" s="4">
        <v>61</v>
      </c>
      <c r="B67" s="4">
        <v>2940147277</v>
      </c>
      <c r="C67" s="4" t="s">
        <v>7</v>
      </c>
      <c r="D67" s="9">
        <v>1.8939999999999999</v>
      </c>
      <c r="F67" s="10">
        <v>0.19449022615679401</v>
      </c>
      <c r="G67" s="10">
        <v>0.30938584878907199</v>
      </c>
      <c r="H67" s="10">
        <v>0</v>
      </c>
      <c r="J67" s="5">
        <v>162.51599999999999</v>
      </c>
      <c r="K67" s="5">
        <v>11.824999999999999</v>
      </c>
      <c r="L67" s="5">
        <v>287.16000000000003</v>
      </c>
      <c r="M67" s="5">
        <v>492.70600000000002</v>
      </c>
      <c r="O67" s="10">
        <v>1</v>
      </c>
      <c r="P67" s="10">
        <v>0.97899999999999998</v>
      </c>
      <c r="S67" t="b">
        <v>1</v>
      </c>
      <c r="T67" t="b">
        <f t="shared" si="0"/>
        <v>0</v>
      </c>
      <c r="X67">
        <v>1</v>
      </c>
      <c r="Y67">
        <v>1</v>
      </c>
    </row>
    <row r="68" spans="1:25" x14ac:dyDescent="0.25">
      <c r="A68" s="4">
        <v>62</v>
      </c>
      <c r="B68" s="4">
        <v>2940260013</v>
      </c>
      <c r="C68" s="4" t="s">
        <v>7</v>
      </c>
      <c r="D68" s="9">
        <v>1.821</v>
      </c>
      <c r="F68" s="10">
        <v>6.7451083976546297E-2</v>
      </c>
      <c r="G68" s="10">
        <v>0.133552452995121</v>
      </c>
      <c r="H68" s="10">
        <v>0</v>
      </c>
      <c r="J68" s="5">
        <v>524.67700000000002</v>
      </c>
      <c r="K68" s="5">
        <v>315.54599999999999</v>
      </c>
      <c r="L68" s="5">
        <v>385.60700000000003</v>
      </c>
      <c r="M68" s="5">
        <v>493.81900000000002</v>
      </c>
      <c r="O68" s="10">
        <v>0.91200000000000003</v>
      </c>
      <c r="P68" s="10">
        <v>0.999</v>
      </c>
      <c r="S68" t="b">
        <v>1</v>
      </c>
      <c r="T68" t="b">
        <f t="shared" ref="T68:T94" si="3">O68&lt;$X$8</f>
        <v>1</v>
      </c>
      <c r="X68">
        <v>1</v>
      </c>
      <c r="Y68">
        <v>1</v>
      </c>
    </row>
    <row r="69" spans="1:25" x14ac:dyDescent="0.25">
      <c r="A69" s="4">
        <v>63</v>
      </c>
      <c r="B69" s="4">
        <v>2940327071</v>
      </c>
      <c r="C69" s="4" t="s">
        <v>7</v>
      </c>
      <c r="D69" s="9">
        <v>1.732</v>
      </c>
      <c r="F69" s="10">
        <v>0.111803549286166</v>
      </c>
      <c r="G69" s="10">
        <v>0.157946766751726</v>
      </c>
      <c r="H69" s="10">
        <v>0</v>
      </c>
      <c r="J69" s="5">
        <v>195.61199999999999</v>
      </c>
      <c r="K69" s="5">
        <v>52.725999999999999</v>
      </c>
      <c r="L69" s="5">
        <v>441.98</v>
      </c>
      <c r="M69" s="5">
        <v>491.40199999999999</v>
      </c>
      <c r="O69" s="10">
        <v>0.98499999999999999</v>
      </c>
      <c r="P69" s="10">
        <v>0.998</v>
      </c>
      <c r="S69" t="b">
        <v>1</v>
      </c>
      <c r="T69" t="b">
        <f t="shared" si="3"/>
        <v>0</v>
      </c>
      <c r="X69">
        <v>0</v>
      </c>
      <c r="Y69">
        <v>1</v>
      </c>
    </row>
    <row r="70" spans="1:25" x14ac:dyDescent="0.25">
      <c r="A70" s="4">
        <v>64</v>
      </c>
      <c r="B70" s="4">
        <v>2940351862</v>
      </c>
      <c r="C70" s="4" t="s">
        <v>7</v>
      </c>
      <c r="D70" s="9">
        <v>1.8240000000000001</v>
      </c>
      <c r="F70" s="10">
        <v>0.10677239553494799</v>
      </c>
      <c r="G70" s="10">
        <v>0.75479675684181102</v>
      </c>
      <c r="H70" s="10">
        <v>0</v>
      </c>
      <c r="J70" s="5">
        <v>181.578</v>
      </c>
      <c r="K70" s="5">
        <v>53.003999999999998</v>
      </c>
      <c r="L70" s="5">
        <v>396.50599999999997</v>
      </c>
      <c r="M70" s="5">
        <v>503.65</v>
      </c>
      <c r="O70" s="10">
        <v>1</v>
      </c>
      <c r="P70" s="10">
        <v>0.98</v>
      </c>
      <c r="S70" t="b">
        <v>1</v>
      </c>
      <c r="T70" t="b">
        <f t="shared" si="3"/>
        <v>0</v>
      </c>
      <c r="X70">
        <v>0</v>
      </c>
      <c r="Y70">
        <v>0</v>
      </c>
    </row>
    <row r="71" spans="1:25" x14ac:dyDescent="0.25">
      <c r="A71" s="4">
        <v>65</v>
      </c>
      <c r="B71" s="4">
        <v>2940510474</v>
      </c>
      <c r="C71" s="4" t="s">
        <v>7</v>
      </c>
      <c r="D71" s="9">
        <v>1.923</v>
      </c>
      <c r="F71" s="10">
        <v>0.114261180910727</v>
      </c>
      <c r="G71" s="10">
        <v>0.31867981958006503</v>
      </c>
      <c r="H71" s="10">
        <v>0</v>
      </c>
      <c r="J71" s="5">
        <v>527.07299999999998</v>
      </c>
      <c r="K71" s="5">
        <v>27.768999999999998</v>
      </c>
      <c r="L71" s="5">
        <v>119.045</v>
      </c>
      <c r="M71" s="5">
        <v>114.973</v>
      </c>
      <c r="O71" s="10">
        <v>0.995</v>
      </c>
      <c r="P71" s="10">
        <v>0.89700000000000002</v>
      </c>
      <c r="S71" t="b">
        <v>1</v>
      </c>
      <c r="T71" t="b">
        <f t="shared" si="3"/>
        <v>0</v>
      </c>
      <c r="X71">
        <v>1</v>
      </c>
      <c r="Y71">
        <v>1</v>
      </c>
    </row>
    <row r="72" spans="1:25" x14ac:dyDescent="0.25">
      <c r="A72" s="4">
        <v>66</v>
      </c>
      <c r="B72" s="4">
        <v>2940557913</v>
      </c>
      <c r="C72" s="4" t="s">
        <v>7</v>
      </c>
      <c r="D72" s="9">
        <v>1.8180000000000001</v>
      </c>
      <c r="F72" s="10">
        <v>0.167167514037768</v>
      </c>
      <c r="G72" s="10">
        <v>0.37021251553171503</v>
      </c>
      <c r="H72" s="10">
        <v>0</v>
      </c>
      <c r="J72" s="5">
        <v>509.22</v>
      </c>
      <c r="K72" s="5">
        <v>382.68900000000002</v>
      </c>
      <c r="L72" s="5">
        <v>389.64800000000002</v>
      </c>
      <c r="M72" s="5">
        <v>507.56299999999999</v>
      </c>
      <c r="O72" s="10">
        <v>0.96799999999999997</v>
      </c>
      <c r="P72" s="10">
        <v>0.98699999999999999</v>
      </c>
      <c r="S72" t="b">
        <v>1</v>
      </c>
      <c r="T72" t="b">
        <f t="shared" si="3"/>
        <v>1</v>
      </c>
      <c r="X72">
        <v>0</v>
      </c>
      <c r="Y72">
        <v>0</v>
      </c>
    </row>
    <row r="73" spans="1:25" x14ac:dyDescent="0.25">
      <c r="A73" s="4">
        <v>67</v>
      </c>
      <c r="B73" s="4">
        <v>2940670625</v>
      </c>
      <c r="C73" s="4" t="s">
        <v>7</v>
      </c>
      <c r="D73" s="9">
        <v>1.7490000000000001</v>
      </c>
      <c r="F73" s="10">
        <v>8.6281252128937294E-2</v>
      </c>
      <c r="G73" s="10">
        <v>0.550004958845558</v>
      </c>
      <c r="H73" s="10">
        <v>0</v>
      </c>
      <c r="J73" s="5">
        <v>179.42099999999999</v>
      </c>
      <c r="K73" s="5">
        <v>31.795999999999999</v>
      </c>
      <c r="L73" s="5">
        <v>388.19799999999998</v>
      </c>
      <c r="M73" s="5">
        <v>491.24599999999998</v>
      </c>
      <c r="O73" s="10">
        <v>0.99</v>
      </c>
      <c r="P73" s="10">
        <v>0.998</v>
      </c>
      <c r="S73" t="b">
        <v>1</v>
      </c>
      <c r="T73" t="b">
        <f t="shared" si="3"/>
        <v>0</v>
      </c>
      <c r="X73">
        <v>0</v>
      </c>
      <c r="Y73">
        <v>0</v>
      </c>
    </row>
    <row r="74" spans="1:25" x14ac:dyDescent="0.25">
      <c r="A74" s="4">
        <v>68</v>
      </c>
      <c r="B74" s="4">
        <v>2940876978</v>
      </c>
      <c r="C74" s="4" t="s">
        <v>7</v>
      </c>
      <c r="D74" s="9">
        <v>1.8240000000000001</v>
      </c>
      <c r="F74" s="10">
        <v>0.13578575076432101</v>
      </c>
      <c r="G74" s="10">
        <v>0.173284114501771</v>
      </c>
      <c r="H74" s="10">
        <v>0</v>
      </c>
      <c r="J74" s="5">
        <v>552.55999999999995</v>
      </c>
      <c r="K74" s="5">
        <v>67.236000000000004</v>
      </c>
      <c r="L74" s="5">
        <v>454.23899999999998</v>
      </c>
      <c r="M74" s="5">
        <v>457.29399999999998</v>
      </c>
      <c r="O74" s="10">
        <v>0.98699999999999999</v>
      </c>
      <c r="P74" s="10">
        <v>0.996</v>
      </c>
      <c r="S74" t="b">
        <v>0</v>
      </c>
      <c r="T74" t="b">
        <f t="shared" si="3"/>
        <v>0</v>
      </c>
      <c r="X74">
        <v>1</v>
      </c>
      <c r="Y74">
        <v>1</v>
      </c>
    </row>
    <row r="75" spans="1:25" x14ac:dyDescent="0.25">
      <c r="A75" s="4">
        <v>69</v>
      </c>
      <c r="B75" s="4">
        <v>2940901822</v>
      </c>
      <c r="C75" s="4" t="s">
        <v>7</v>
      </c>
      <c r="D75" s="9">
        <v>1.7310000000000001</v>
      </c>
      <c r="F75" s="10">
        <v>0.17776054598281399</v>
      </c>
      <c r="G75" s="10">
        <v>0.151639797140487</v>
      </c>
      <c r="H75" s="10">
        <v>0</v>
      </c>
      <c r="J75" s="5">
        <v>216.04400000000001</v>
      </c>
      <c r="K75" s="5">
        <v>348.14800000000002</v>
      </c>
      <c r="L75" s="5">
        <v>415.75099999999998</v>
      </c>
      <c r="M75" s="5">
        <v>491.255</v>
      </c>
      <c r="O75" s="10">
        <v>0.995</v>
      </c>
      <c r="P75" s="10">
        <v>0.996</v>
      </c>
      <c r="S75" t="b">
        <v>0</v>
      </c>
      <c r="T75" t="b">
        <f t="shared" si="3"/>
        <v>0</v>
      </c>
      <c r="X75">
        <v>1</v>
      </c>
      <c r="Y75">
        <v>1</v>
      </c>
    </row>
    <row r="76" spans="1:25" x14ac:dyDescent="0.25">
      <c r="A76" s="4">
        <v>70</v>
      </c>
      <c r="B76" s="4">
        <v>2940908514</v>
      </c>
      <c r="C76" s="4" t="s">
        <v>7</v>
      </c>
      <c r="D76" s="9">
        <v>1.8220000000000001</v>
      </c>
      <c r="F76" s="10">
        <v>0.12889075132436001</v>
      </c>
      <c r="G76" s="10">
        <v>0.11519111383359899</v>
      </c>
      <c r="H76" s="10">
        <v>0</v>
      </c>
      <c r="J76" s="5">
        <v>161.71700000000001</v>
      </c>
      <c r="K76" s="5">
        <v>375.536</v>
      </c>
      <c r="L76" s="5">
        <v>352.73500000000001</v>
      </c>
      <c r="M76" s="5">
        <v>487.48500000000001</v>
      </c>
      <c r="O76" s="10">
        <v>0.93600000000000005</v>
      </c>
      <c r="P76" s="10">
        <v>0.997</v>
      </c>
      <c r="S76" t="b">
        <v>0</v>
      </c>
      <c r="T76" t="b">
        <f t="shared" si="3"/>
        <v>1</v>
      </c>
      <c r="X76">
        <v>1</v>
      </c>
      <c r="Y76">
        <v>0</v>
      </c>
    </row>
    <row r="77" spans="1:25" x14ac:dyDescent="0.25">
      <c r="A77" s="4">
        <v>71</v>
      </c>
      <c r="B77" s="4">
        <v>2940922093</v>
      </c>
      <c r="C77" s="4" t="s">
        <v>7</v>
      </c>
      <c r="D77" s="9">
        <v>1.8009999999999999</v>
      </c>
      <c r="F77" s="10">
        <v>0.246904145341794</v>
      </c>
      <c r="G77" s="10">
        <v>0.128091881855141</v>
      </c>
      <c r="H77" s="10">
        <v>0</v>
      </c>
      <c r="J77" s="5">
        <v>188.87899999999999</v>
      </c>
      <c r="K77" s="5">
        <v>616.572</v>
      </c>
      <c r="L77" s="5">
        <v>375.56599999999997</v>
      </c>
      <c r="M77" s="5">
        <v>509.87599999999998</v>
      </c>
      <c r="O77" s="10">
        <v>0.74099999999999999</v>
      </c>
      <c r="P77" s="10">
        <v>0.999</v>
      </c>
      <c r="S77" t="b">
        <v>0</v>
      </c>
      <c r="T77" t="b">
        <f t="shared" si="3"/>
        <v>1</v>
      </c>
      <c r="X77">
        <v>0</v>
      </c>
      <c r="Y77">
        <v>0</v>
      </c>
    </row>
    <row r="78" spans="1:25" x14ac:dyDescent="0.25">
      <c r="A78" s="4">
        <v>72</v>
      </c>
      <c r="B78" s="4">
        <v>2940963619</v>
      </c>
      <c r="C78" s="4" t="s">
        <v>7</v>
      </c>
      <c r="D78" s="9">
        <v>1.7829999999999999</v>
      </c>
      <c r="F78" s="10">
        <v>0.160235853384916</v>
      </c>
      <c r="G78" s="10">
        <v>0.18804340445294301</v>
      </c>
      <c r="H78" s="10">
        <v>0</v>
      </c>
      <c r="J78" s="5">
        <v>750.27300000000002</v>
      </c>
      <c r="K78" s="5">
        <v>280.93700000000001</v>
      </c>
      <c r="L78" s="5">
        <v>402.29700000000003</v>
      </c>
      <c r="M78" s="5">
        <v>465.339</v>
      </c>
      <c r="O78" s="10">
        <v>0.999</v>
      </c>
      <c r="P78" s="10">
        <v>1</v>
      </c>
      <c r="S78" t="b">
        <v>0</v>
      </c>
      <c r="T78" t="b">
        <f t="shared" si="3"/>
        <v>0</v>
      </c>
      <c r="X78">
        <v>1</v>
      </c>
      <c r="Y78">
        <v>1</v>
      </c>
    </row>
    <row r="79" spans="1:25" x14ac:dyDescent="0.25">
      <c r="A79" s="4">
        <v>73</v>
      </c>
      <c r="B79" s="4">
        <v>2970356187</v>
      </c>
      <c r="C79" s="4" t="s">
        <v>7</v>
      </c>
      <c r="D79" s="9">
        <v>1.7490000000000001</v>
      </c>
      <c r="F79" s="10">
        <v>0.19721024361869499</v>
      </c>
      <c r="G79" s="10">
        <v>0.17256593257198199</v>
      </c>
      <c r="H79" s="10">
        <v>0</v>
      </c>
      <c r="J79" s="5">
        <v>478.16300000000001</v>
      </c>
      <c r="K79" s="5">
        <v>83.405000000000001</v>
      </c>
      <c r="L79" s="5">
        <v>400.86500000000001</v>
      </c>
      <c r="M79" s="5">
        <v>486.13600000000002</v>
      </c>
      <c r="O79" s="10">
        <v>0.999</v>
      </c>
      <c r="P79" s="10">
        <v>0.999</v>
      </c>
      <c r="S79" t="b">
        <v>0</v>
      </c>
      <c r="T79" t="b">
        <f t="shared" si="3"/>
        <v>0</v>
      </c>
      <c r="X79">
        <v>1</v>
      </c>
      <c r="Y79">
        <v>0</v>
      </c>
    </row>
    <row r="80" spans="1:25" x14ac:dyDescent="0.25">
      <c r="A80" s="4">
        <v>74</v>
      </c>
      <c r="B80" s="4">
        <v>2970386160</v>
      </c>
      <c r="C80" s="4" t="s">
        <v>7</v>
      </c>
      <c r="D80" s="9">
        <v>1.861</v>
      </c>
      <c r="F80" s="10">
        <v>8.1993318845261398E-2</v>
      </c>
      <c r="G80" s="10">
        <v>9.9188370393055197E-2</v>
      </c>
      <c r="H80" s="10">
        <v>0</v>
      </c>
      <c r="J80" s="5">
        <v>512.74199999999996</v>
      </c>
      <c r="K80" s="5">
        <v>35.338999999999999</v>
      </c>
      <c r="L80" s="5">
        <v>619.16099999999994</v>
      </c>
      <c r="M80" s="5">
        <v>490.89600000000002</v>
      </c>
      <c r="O80" s="10">
        <v>0.999</v>
      </c>
      <c r="P80" s="10">
        <v>0.996</v>
      </c>
      <c r="S80" t="b">
        <v>0</v>
      </c>
      <c r="T80" t="b">
        <f t="shared" si="3"/>
        <v>0</v>
      </c>
      <c r="X80">
        <v>1</v>
      </c>
      <c r="Y80">
        <v>1</v>
      </c>
    </row>
    <row r="81" spans="1:25" x14ac:dyDescent="0.25">
      <c r="A81" s="4">
        <v>75</v>
      </c>
      <c r="B81" s="4">
        <v>2970400768</v>
      </c>
      <c r="C81" s="4" t="s">
        <v>7</v>
      </c>
      <c r="D81" s="9">
        <v>1.7909999999999999</v>
      </c>
      <c r="F81" s="10">
        <v>9.9507911097929697E-2</v>
      </c>
      <c r="G81" s="10">
        <v>0.48425897487964598</v>
      </c>
      <c r="H81" s="10">
        <v>0</v>
      </c>
      <c r="J81" s="5">
        <v>546.03200000000004</v>
      </c>
      <c r="K81" s="5">
        <v>39.186999999999998</v>
      </c>
      <c r="L81" s="5">
        <v>285.98899999999998</v>
      </c>
      <c r="M81" s="5">
        <v>471.20499999999998</v>
      </c>
      <c r="O81" s="10">
        <v>0.997</v>
      </c>
      <c r="P81" s="10">
        <v>0.95</v>
      </c>
      <c r="S81" t="b">
        <v>1</v>
      </c>
      <c r="T81" t="b">
        <f t="shared" si="3"/>
        <v>0</v>
      </c>
      <c r="X81">
        <v>1</v>
      </c>
      <c r="Y81">
        <v>0</v>
      </c>
    </row>
    <row r="82" spans="1:25" x14ac:dyDescent="0.25">
      <c r="A82" s="4">
        <v>76</v>
      </c>
      <c r="B82" s="4">
        <v>2970414144</v>
      </c>
      <c r="C82" s="4" t="s">
        <v>7</v>
      </c>
      <c r="D82" s="9">
        <v>1.873</v>
      </c>
      <c r="F82" s="10">
        <v>0.20107594099588</v>
      </c>
      <c r="G82" s="10">
        <v>0.18311811410807299</v>
      </c>
      <c r="H82" s="10">
        <v>0</v>
      </c>
      <c r="J82" s="5">
        <v>510.76600000000002</v>
      </c>
      <c r="K82" s="5">
        <v>373.82900000000001</v>
      </c>
      <c r="L82" s="5">
        <v>393.32400000000001</v>
      </c>
      <c r="M82" s="5">
        <v>528.45600000000002</v>
      </c>
      <c r="O82" s="10">
        <v>0.87</v>
      </c>
      <c r="P82" s="10">
        <v>0.995</v>
      </c>
      <c r="S82" t="b">
        <v>0</v>
      </c>
      <c r="T82" t="b">
        <f t="shared" si="3"/>
        <v>1</v>
      </c>
      <c r="X82">
        <v>1</v>
      </c>
      <c r="Y82">
        <v>0</v>
      </c>
    </row>
    <row r="83" spans="1:25" x14ac:dyDescent="0.25">
      <c r="A83" s="4">
        <v>77</v>
      </c>
      <c r="B83" s="4">
        <v>2970460831</v>
      </c>
      <c r="C83" s="4" t="s">
        <v>7</v>
      </c>
      <c r="D83" s="9">
        <v>1.8180000000000001</v>
      </c>
      <c r="F83" s="10">
        <v>0.190902880096291</v>
      </c>
      <c r="G83" s="10">
        <v>0.140522369557739</v>
      </c>
      <c r="H83" s="10">
        <v>0</v>
      </c>
      <c r="J83" s="5">
        <v>140.74</v>
      </c>
      <c r="K83" s="5">
        <v>41.850999999999999</v>
      </c>
      <c r="L83" s="5">
        <v>262.154</v>
      </c>
      <c r="M83" s="5">
        <v>438.76299999999998</v>
      </c>
      <c r="O83" s="10">
        <v>0.999</v>
      </c>
      <c r="P83" s="10">
        <v>0.96899999999999997</v>
      </c>
      <c r="S83" t="b">
        <v>0</v>
      </c>
      <c r="T83" t="b">
        <f t="shared" si="3"/>
        <v>0</v>
      </c>
      <c r="X83">
        <v>1</v>
      </c>
      <c r="Y83">
        <v>1</v>
      </c>
    </row>
    <row r="84" spans="1:25" x14ac:dyDescent="0.25">
      <c r="A84" s="4">
        <v>78</v>
      </c>
      <c r="B84" s="4">
        <v>2970569124</v>
      </c>
      <c r="C84" s="4" t="s">
        <v>7</v>
      </c>
      <c r="D84" s="9">
        <v>1.841</v>
      </c>
      <c r="F84" s="10">
        <v>0.144880651903187</v>
      </c>
      <c r="G84" s="10">
        <v>0.23980234649020801</v>
      </c>
      <c r="H84" s="10">
        <v>0</v>
      </c>
      <c r="J84" s="5">
        <v>560.17200000000003</v>
      </c>
      <c r="K84" s="5">
        <v>25.006</v>
      </c>
      <c r="L84" s="5">
        <v>419.858</v>
      </c>
      <c r="M84" s="5">
        <v>471.19799999999998</v>
      </c>
      <c r="O84" s="10">
        <v>1</v>
      </c>
      <c r="P84" s="10">
        <v>0.97799999999999998</v>
      </c>
      <c r="S84" t="b">
        <v>1</v>
      </c>
      <c r="T84" t="b">
        <f t="shared" si="3"/>
        <v>0</v>
      </c>
      <c r="X84">
        <v>1</v>
      </c>
      <c r="Y84">
        <v>0</v>
      </c>
    </row>
    <row r="85" spans="1:25" x14ac:dyDescent="0.25">
      <c r="A85" s="4">
        <v>80</v>
      </c>
      <c r="B85" s="4">
        <v>2970611652</v>
      </c>
      <c r="C85" s="4" t="s">
        <v>7</v>
      </c>
      <c r="D85" s="9">
        <v>1.819</v>
      </c>
      <c r="F85" s="10">
        <v>0.17084584274485901</v>
      </c>
      <c r="G85" s="10">
        <v>0.306860225577198</v>
      </c>
      <c r="H85" s="10">
        <v>0</v>
      </c>
      <c r="J85" s="5">
        <v>522.00800000000004</v>
      </c>
      <c r="K85" s="5">
        <v>17.006</v>
      </c>
      <c r="L85" s="5">
        <v>467.27499999999998</v>
      </c>
      <c r="M85" s="5">
        <v>497.50299999999999</v>
      </c>
      <c r="O85" s="10">
        <v>1</v>
      </c>
      <c r="P85" s="10">
        <v>0.99099999999999999</v>
      </c>
      <c r="S85" t="b">
        <v>1</v>
      </c>
      <c r="T85" t="b">
        <f t="shared" si="3"/>
        <v>0</v>
      </c>
      <c r="X85">
        <v>1</v>
      </c>
      <c r="Y85">
        <v>0</v>
      </c>
    </row>
    <row r="86" spans="1:25" x14ac:dyDescent="0.25">
      <c r="A86" s="4">
        <v>81</v>
      </c>
      <c r="B86" s="4">
        <v>2970744291</v>
      </c>
      <c r="C86" s="4" t="s">
        <v>7</v>
      </c>
      <c r="D86" s="9">
        <v>1.714</v>
      </c>
      <c r="F86" s="10">
        <v>0.104183564729132</v>
      </c>
      <c r="G86" s="10">
        <v>0.252760707828941</v>
      </c>
      <c r="H86" s="10">
        <v>0</v>
      </c>
      <c r="J86" s="5">
        <v>178.34800000000001</v>
      </c>
      <c r="K86" s="5">
        <v>342.77</v>
      </c>
      <c r="L86" s="5">
        <v>386.62299999999999</v>
      </c>
      <c r="M86" s="5">
        <v>450.96300000000002</v>
      </c>
      <c r="O86" s="10">
        <v>0.35599999999999998</v>
      </c>
      <c r="P86" s="10">
        <v>0.998</v>
      </c>
      <c r="S86" t="b">
        <v>1</v>
      </c>
      <c r="T86" t="b">
        <f t="shared" si="3"/>
        <v>1</v>
      </c>
      <c r="X86">
        <v>1</v>
      </c>
      <c r="Y86">
        <v>0</v>
      </c>
    </row>
    <row r="87" spans="1:25" x14ac:dyDescent="0.25">
      <c r="A87" s="4">
        <v>82</v>
      </c>
      <c r="B87" s="4">
        <v>2970786038</v>
      </c>
      <c r="C87" s="4" t="s">
        <v>7</v>
      </c>
      <c r="D87" s="9">
        <v>1.8149999999999999</v>
      </c>
      <c r="F87" s="10">
        <v>9.5091746653591394E-2</v>
      </c>
      <c r="G87" s="10">
        <v>0.304168530398507</v>
      </c>
      <c r="H87" s="10">
        <v>0</v>
      </c>
      <c r="J87" s="5">
        <v>175.208</v>
      </c>
      <c r="K87" s="5">
        <v>25.669</v>
      </c>
      <c r="L87" s="5">
        <v>359.01799999999997</v>
      </c>
      <c r="M87" s="5">
        <v>481.21499999999997</v>
      </c>
      <c r="O87" s="10">
        <v>1</v>
      </c>
      <c r="P87" s="10">
        <v>0.98</v>
      </c>
      <c r="S87" t="b">
        <v>1</v>
      </c>
      <c r="T87" t="b">
        <f t="shared" si="3"/>
        <v>0</v>
      </c>
      <c r="X87">
        <v>1</v>
      </c>
      <c r="Y87">
        <v>1</v>
      </c>
    </row>
    <row r="88" spans="1:25" x14ac:dyDescent="0.25">
      <c r="A88" s="4">
        <v>83</v>
      </c>
      <c r="B88" s="4">
        <v>2970791376</v>
      </c>
      <c r="C88" s="4" t="s">
        <v>7</v>
      </c>
      <c r="D88" s="9">
        <v>1.8089999999999999</v>
      </c>
      <c r="F88" s="10">
        <v>0.20326199190757799</v>
      </c>
      <c r="G88" s="10">
        <v>0.32960321526041603</v>
      </c>
      <c r="H88" s="10">
        <v>0</v>
      </c>
      <c r="J88" s="5">
        <v>784.74699999999996</v>
      </c>
      <c r="K88" s="5">
        <v>2.431</v>
      </c>
      <c r="L88" s="5">
        <v>525.59400000000005</v>
      </c>
      <c r="M88" s="5">
        <v>472.65100000000001</v>
      </c>
      <c r="O88" s="10">
        <v>1</v>
      </c>
      <c r="P88" s="10">
        <v>0.98099999999999998</v>
      </c>
      <c r="S88" t="b">
        <v>1</v>
      </c>
      <c r="T88" t="b">
        <f t="shared" si="3"/>
        <v>0</v>
      </c>
      <c r="X88">
        <v>1</v>
      </c>
      <c r="Y88">
        <v>0</v>
      </c>
    </row>
    <row r="89" spans="1:25" x14ac:dyDescent="0.25">
      <c r="A89" s="4">
        <v>84</v>
      </c>
      <c r="B89" s="4">
        <v>2970798013</v>
      </c>
      <c r="C89" s="4" t="s">
        <v>7</v>
      </c>
      <c r="D89" s="9">
        <v>1.7809999999999999</v>
      </c>
      <c r="F89" s="10">
        <v>0.12675558159907699</v>
      </c>
      <c r="G89" s="10">
        <v>0.119820309520874</v>
      </c>
      <c r="H89" s="10">
        <v>0</v>
      </c>
      <c r="J89" s="5">
        <v>133.33199999999999</v>
      </c>
      <c r="K89" s="5">
        <v>51.991</v>
      </c>
      <c r="L89" s="5">
        <v>353.18900000000002</v>
      </c>
      <c r="M89" s="5">
        <v>482.88099999999997</v>
      </c>
      <c r="O89" s="10">
        <v>0.998</v>
      </c>
      <c r="P89" s="10">
        <v>0.999</v>
      </c>
      <c r="S89" t="b">
        <v>0</v>
      </c>
      <c r="T89" t="b">
        <f t="shared" si="3"/>
        <v>0</v>
      </c>
      <c r="X89">
        <v>0</v>
      </c>
      <c r="Y89">
        <v>0</v>
      </c>
    </row>
    <row r="90" spans="1:25" x14ac:dyDescent="0.25">
      <c r="A90" s="4">
        <v>85</v>
      </c>
      <c r="B90" s="4">
        <v>2970807282</v>
      </c>
      <c r="C90" s="4" t="s">
        <v>7</v>
      </c>
      <c r="D90" s="9">
        <v>1.7350000000000001</v>
      </c>
      <c r="F90" s="10">
        <v>0.13063555862170201</v>
      </c>
      <c r="G90" s="10">
        <v>0.19903448533867801</v>
      </c>
      <c r="H90" s="10">
        <v>0</v>
      </c>
      <c r="J90" s="5">
        <v>585.49300000000005</v>
      </c>
      <c r="K90" s="5">
        <v>35.460999999999999</v>
      </c>
      <c r="L90" s="5">
        <v>348.91699999999997</v>
      </c>
      <c r="M90" s="5">
        <v>502.38900000000001</v>
      </c>
      <c r="O90" s="10">
        <v>0.98699999999999999</v>
      </c>
      <c r="P90" s="10">
        <v>0.99099999999999999</v>
      </c>
      <c r="S90" t="b">
        <v>1</v>
      </c>
      <c r="T90" t="b">
        <f t="shared" si="3"/>
        <v>0</v>
      </c>
      <c r="X90">
        <v>0</v>
      </c>
      <c r="Y90">
        <v>0</v>
      </c>
    </row>
    <row r="91" spans="1:25" x14ac:dyDescent="0.25">
      <c r="A91" s="4">
        <v>86</v>
      </c>
      <c r="B91" s="4">
        <v>2970850376</v>
      </c>
      <c r="C91" s="4" t="s">
        <v>7</v>
      </c>
      <c r="D91" s="9">
        <v>1.81</v>
      </c>
      <c r="F91" s="10">
        <v>0.11362218022675399</v>
      </c>
      <c r="G91" s="10">
        <v>0.23060645189548501</v>
      </c>
      <c r="H91" s="10">
        <v>0</v>
      </c>
      <c r="J91" s="5">
        <v>510.54500000000002</v>
      </c>
      <c r="K91" s="5">
        <v>20.765999999999998</v>
      </c>
      <c r="L91" s="5">
        <v>314.77999999999997</v>
      </c>
      <c r="M91" s="5">
        <v>444.49400000000003</v>
      </c>
      <c r="O91" s="10">
        <v>1</v>
      </c>
      <c r="P91" s="10">
        <v>0.97599999999999998</v>
      </c>
      <c r="S91" t="b">
        <v>1</v>
      </c>
      <c r="T91" t="b">
        <f t="shared" si="3"/>
        <v>0</v>
      </c>
      <c r="X91">
        <v>0</v>
      </c>
      <c r="Y91">
        <v>1</v>
      </c>
    </row>
    <row r="92" spans="1:25" x14ac:dyDescent="0.25">
      <c r="A92" s="4">
        <v>87</v>
      </c>
      <c r="B92" s="4">
        <v>2970951335</v>
      </c>
      <c r="C92" s="4" t="s">
        <v>7</v>
      </c>
      <c r="D92" s="9">
        <v>1.9119999999999999</v>
      </c>
      <c r="F92" s="10">
        <v>7.8882064098566004E-2</v>
      </c>
      <c r="G92" s="10">
        <v>0.11011425445916399</v>
      </c>
      <c r="H92" s="10">
        <v>0</v>
      </c>
      <c r="J92" s="5">
        <v>557.26800000000003</v>
      </c>
      <c r="K92" s="5">
        <v>29.884</v>
      </c>
      <c r="L92" s="5">
        <v>402.53500000000003</v>
      </c>
      <c r="M92" s="5">
        <v>500.25700000000001</v>
      </c>
      <c r="O92" s="10">
        <v>0.99399999999999999</v>
      </c>
      <c r="P92" s="10">
        <v>0.998</v>
      </c>
      <c r="S92" t="b">
        <v>0</v>
      </c>
      <c r="T92" t="b">
        <f t="shared" si="3"/>
        <v>0</v>
      </c>
      <c r="X92">
        <v>0</v>
      </c>
      <c r="Y92">
        <v>1</v>
      </c>
    </row>
    <row r="93" spans="1:25" x14ac:dyDescent="0.25">
      <c r="A93" s="4">
        <v>89</v>
      </c>
      <c r="B93" s="4">
        <v>2971049565</v>
      </c>
      <c r="C93" s="4" t="s">
        <v>7</v>
      </c>
      <c r="D93" s="9">
        <v>1.7709999999999999</v>
      </c>
      <c r="F93" s="10">
        <v>9.2839015263233501E-2</v>
      </c>
      <c r="G93" s="10">
        <v>0.24011588912544701</v>
      </c>
      <c r="H93" s="10">
        <v>0</v>
      </c>
      <c r="J93" s="5">
        <v>526.59900000000005</v>
      </c>
      <c r="K93" s="5">
        <v>378.30900000000003</v>
      </c>
      <c r="L93" s="5">
        <v>314.49700000000001</v>
      </c>
      <c r="M93" s="5">
        <v>422.71</v>
      </c>
      <c r="O93" s="10">
        <v>0.98599999999999999</v>
      </c>
      <c r="P93" s="10">
        <v>0.97599999999999998</v>
      </c>
      <c r="S93" t="b">
        <v>1</v>
      </c>
      <c r="T93" t="b">
        <f t="shared" si="3"/>
        <v>0</v>
      </c>
      <c r="X93">
        <v>0</v>
      </c>
      <c r="Y93">
        <v>0</v>
      </c>
    </row>
    <row r="94" spans="1:25" x14ac:dyDescent="0.25">
      <c r="A94" s="4">
        <v>92</v>
      </c>
      <c r="B94" s="4">
        <v>2971214955</v>
      </c>
      <c r="C94" s="4" t="s">
        <v>7</v>
      </c>
      <c r="D94" s="9">
        <v>1.746</v>
      </c>
      <c r="F94" s="10">
        <v>0.18570946070185401</v>
      </c>
      <c r="G94" s="10">
        <v>0.21203959087420801</v>
      </c>
      <c r="H94" s="10">
        <v>0</v>
      </c>
      <c r="J94" s="5">
        <v>545.94600000000003</v>
      </c>
      <c r="K94" s="5">
        <v>12.183999999999999</v>
      </c>
      <c r="L94" s="5">
        <v>416.99299999999999</v>
      </c>
      <c r="M94" s="5">
        <v>534.05499999999995</v>
      </c>
      <c r="O94" s="10">
        <v>1</v>
      </c>
      <c r="P94" s="10">
        <v>0.95599999999999996</v>
      </c>
      <c r="S94" t="b">
        <v>0</v>
      </c>
      <c r="T94" t="b">
        <f t="shared" si="3"/>
        <v>0</v>
      </c>
      <c r="X94">
        <v>0</v>
      </c>
      <c r="Y94">
        <v>0</v>
      </c>
    </row>
    <row r="95" spans="1:25" x14ac:dyDescent="0.25">
      <c r="X95">
        <v>0</v>
      </c>
      <c r="Y95">
        <v>0</v>
      </c>
    </row>
    <row r="96" spans="1:25" x14ac:dyDescent="0.25">
      <c r="X96">
        <v>1</v>
      </c>
      <c r="Y96">
        <v>0</v>
      </c>
    </row>
    <row r="97" spans="24:25" x14ac:dyDescent="0.25">
      <c r="X97">
        <v>0</v>
      </c>
      <c r="Y97">
        <v>1</v>
      </c>
    </row>
    <row r="98" spans="24:25" x14ac:dyDescent="0.25">
      <c r="X98">
        <v>0</v>
      </c>
      <c r="Y98">
        <v>0</v>
      </c>
    </row>
    <row r="99" spans="24:25" x14ac:dyDescent="0.25">
      <c r="X99">
        <v>1</v>
      </c>
      <c r="Y99">
        <v>0</v>
      </c>
    </row>
    <row r="100" spans="24:25" x14ac:dyDescent="0.25">
      <c r="X100">
        <v>1</v>
      </c>
      <c r="Y100">
        <v>0</v>
      </c>
    </row>
    <row r="101" spans="24:25" x14ac:dyDescent="0.25">
      <c r="X101">
        <v>1</v>
      </c>
      <c r="Y101">
        <v>1</v>
      </c>
    </row>
    <row r="102" spans="24:25" x14ac:dyDescent="0.25">
      <c r="X102">
        <v>1</v>
      </c>
      <c r="Y102">
        <v>0</v>
      </c>
    </row>
    <row r="103" spans="24:25" x14ac:dyDescent="0.25">
      <c r="X103">
        <v>1</v>
      </c>
      <c r="Y103">
        <v>0</v>
      </c>
    </row>
    <row r="104" spans="24:25" x14ac:dyDescent="0.25">
      <c r="X104">
        <v>0</v>
      </c>
      <c r="Y104">
        <v>0</v>
      </c>
    </row>
    <row r="105" spans="24:25" x14ac:dyDescent="0.25">
      <c r="X105">
        <v>1</v>
      </c>
      <c r="Y105">
        <v>0</v>
      </c>
    </row>
    <row r="106" spans="24:25" x14ac:dyDescent="0.25">
      <c r="X106">
        <v>1</v>
      </c>
      <c r="Y106">
        <v>0</v>
      </c>
    </row>
    <row r="107" spans="24:25" x14ac:dyDescent="0.25">
      <c r="X107">
        <v>0</v>
      </c>
      <c r="Y107">
        <v>0</v>
      </c>
    </row>
    <row r="108" spans="24:25" x14ac:dyDescent="0.25">
      <c r="X108">
        <v>1</v>
      </c>
      <c r="Y108">
        <v>0</v>
      </c>
    </row>
    <row r="109" spans="24:25" x14ac:dyDescent="0.25">
      <c r="X109">
        <v>0</v>
      </c>
      <c r="Y109">
        <v>0</v>
      </c>
    </row>
  </sheetData>
  <sortState xmlns:xlrd2="http://schemas.microsoft.com/office/spreadsheetml/2017/richdata2" ref="A3:P94">
    <sortCondition ref="C3:C94"/>
  </sortState>
  <mergeCells count="3">
    <mergeCell ref="O1:P1"/>
    <mergeCell ref="J1:M1"/>
    <mergeCell ref="F1:H1"/>
  </mergeCells>
  <conditionalFormatting sqref="K2:K1048576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3:M1048576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O3:P94">
    <cfRule type="cellIs" dxfId="0" priority="2" operator="lessThan">
      <formula>0.95</formula>
    </cfRule>
  </conditionalFormatting>
  <conditionalFormatting sqref="M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McDougall</dc:creator>
  <cp:lastModifiedBy>Hugh McDougall</cp:lastModifiedBy>
  <dcterms:created xsi:type="dcterms:W3CDTF">2023-05-07T20:56:50Z</dcterms:created>
  <dcterms:modified xsi:type="dcterms:W3CDTF">2023-05-08T01:00:41Z</dcterms:modified>
</cp:coreProperties>
</file>