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317"/>
  <workbookPr autoCompressPictures="0"/>
  <bookViews>
    <workbookView xWindow="0" yWindow="0" windowWidth="41600" windowHeight="16720"/>
  </bookViews>
  <sheets>
    <sheet name="Sheet1" sheetId="1"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G4" i="1"/>
  <c r="I4" i="1"/>
  <c r="G22" i="1"/>
  <c r="N22" i="1"/>
  <c r="N12" i="1"/>
  <c r="O12" i="1"/>
  <c r="P12" i="1"/>
  <c r="P16" i="1"/>
  <c r="O16" i="1"/>
  <c r="N16" i="1"/>
  <c r="N18" i="1"/>
  <c r="O18" i="1"/>
  <c r="P18" i="1"/>
  <c r="I18" i="1"/>
  <c r="H18" i="1"/>
  <c r="G18" i="1"/>
  <c r="G16" i="1"/>
  <c r="H16" i="1"/>
  <c r="I16" i="1"/>
  <c r="G12" i="1"/>
  <c r="H12" i="1"/>
  <c r="I12" i="1"/>
  <c r="I8" i="1"/>
  <c r="H8" i="1"/>
  <c r="G8" i="1"/>
  <c r="P4" i="1"/>
  <c r="O4" i="1"/>
  <c r="N8" i="1"/>
  <c r="O8" i="1"/>
  <c r="P8" i="1"/>
  <c r="N4" i="1"/>
  <c r="H4" i="1"/>
  <c r="Q16" i="1"/>
  <c r="Q12" i="1"/>
  <c r="Q8" i="1"/>
  <c r="Q4" i="1"/>
  <c r="J16" i="1"/>
  <c r="J8" i="1"/>
  <c r="J12" i="1"/>
  <c r="J4" i="1"/>
</calcChain>
</file>

<file path=xl/sharedStrings.xml><?xml version="1.0" encoding="utf-8"?>
<sst xmlns="http://schemas.openxmlformats.org/spreadsheetml/2006/main" count="84" uniqueCount="69">
  <si>
    <t>E</t>
  </si>
  <si>
    <t>c</t>
  </si>
  <si>
    <t>Right Hand, Middle Finger Key Stroks</t>
  </si>
  <si>
    <t>Enter Text Below</t>
  </si>
  <si>
    <t>D</t>
  </si>
  <si>
    <t>Total</t>
  </si>
  <si>
    <t>Right Hand, Pinky Finger Key Stroks</t>
  </si>
  <si>
    <t>Right Hand, Ring Finger Key Stroks</t>
  </si>
  <si>
    <t>Right Hand, Index Finger Key Stroks</t>
  </si>
  <si>
    <t>Right Hand, Thumb Finger Key Stroks</t>
  </si>
  <si>
    <t>a</t>
  </si>
  <si>
    <t>q</t>
  </si>
  <si>
    <t>z</t>
  </si>
  <si>
    <t>w</t>
  </si>
  <si>
    <t>s</t>
  </si>
  <si>
    <t>x</t>
  </si>
  <si>
    <t>r</t>
  </si>
  <si>
    <t>f</t>
  </si>
  <si>
    <t>v</t>
  </si>
  <si>
    <t>t</t>
  </si>
  <si>
    <t>g</t>
  </si>
  <si>
    <t>b</t>
  </si>
  <si>
    <t>Space</t>
  </si>
  <si>
    <t>Left Hand, Pinky Finger Key Stroks</t>
  </si>
  <si>
    <t>Left Hand, Ring Finger Key Stroks</t>
  </si>
  <si>
    <t>Left Hand, Middle Finger Key Stroks</t>
  </si>
  <si>
    <t>Left Hand, Index Finger Key Stroks</t>
  </si>
  <si>
    <t>Left Hand, Thumb Finger Key Stroks</t>
  </si>
  <si>
    <t>p</t>
  </si>
  <si>
    <t>;</t>
  </si>
  <si>
    <t>/</t>
  </si>
  <si>
    <t>l</t>
  </si>
  <si>
    <t>o</t>
  </si>
  <si>
    <t>.</t>
  </si>
  <si>
    <t>k</t>
  </si>
  <si>
    <t>i</t>
  </si>
  <si>
    <t>,</t>
  </si>
  <si>
    <t>j</t>
  </si>
  <si>
    <t>u</t>
  </si>
  <si>
    <t>m</t>
  </si>
  <si>
    <t>h</t>
  </si>
  <si>
    <t>y</t>
  </si>
  <si>
    <t>n</t>
  </si>
  <si>
    <t>é</t>
  </si>
  <si>
    <t>Some notes form Hugh:</t>
  </si>
  <si>
    <t>e</t>
  </si>
  <si>
    <t>Pinky</t>
  </si>
  <si>
    <t>1. This is pretty cool but not powerful enough.</t>
  </si>
  <si>
    <t>pinky count</t>
  </si>
  <si>
    <t>ring Ring count</t>
  </si>
  <si>
    <t>6. all keys need to be represented, this includes shift, and number keys.</t>
  </si>
  <si>
    <t>7. Currently only lower case is being counted. This is an exact match. This is ok if shift state is implimented independently.</t>
  </si>
  <si>
    <t>\\`1234567890-=~!@#$%^&amp;*()_+qwertyuiop[]\QWERTYUIOP{}|asdfghjkl;'ASDFGHJKL:"zxcvbnm,./ZXCVBNM&lt;&gt;?</t>
  </si>
  <si>
    <r>
      <t>\\`¡™£¢∞§¶•ªº–≠œ∑´®†¥¨ˆøπ“‘«åß∂ƒ©˙∆˚¬…æΩ≈ç√∫˜µ≤≥÷`⁄€‹›ﬁﬂ‡°·‚—±Œ„´‰ˇÁ¨ˆØ∏”’»ÅÍÎÏ˝ÓÔ</t>
    </r>
    <r>
      <rPr>
        <sz val="11"/>
        <color theme="1"/>
        <rFont val="Monaco"/>
        <family val="2"/>
      </rPr>
      <t>ÒÚÆ¸˛Ç◊ı˜Â¯˘¿</t>
    </r>
  </si>
  <si>
    <t>\\àèùìòáéúíóäëÿüïöâêûîôãõñ</t>
  </si>
  <si>
    <t>Alt then alt+shift</t>
  </si>
  <si>
    <t>Various characters found under alt+deadkey</t>
  </si>
  <si>
    <t>2. generally there these charts go left to right following the fingers.</t>
  </si>
  <si>
    <t>THIS é</t>
  </si>
  <si>
    <t>Key</t>
  </si>
  <si>
    <t>Value</t>
  </si>
  <si>
    <t>d3</t>
  </si>
  <si>
    <t>Measures: Distance</t>
  </si>
  <si>
    <t>Fitness: a weighted measure</t>
  </si>
  <si>
    <t>Base interlaced with shift</t>
  </si>
  <si>
    <t>8. Distance: yes this is important. But how it is counted varries widely. I have seen it counted using 19mm center offsets on keys. And the Pagroean theorm. A2+B2=C2 (2=squared) see: http://patorjk.com/blog/2009/07/12/typing-distance/ but he then computes back to pixels and if I am not mistaken pixel dinsity is a variable for everyone based on screen used... so I am not sure that the pixel/per inch is accurate. Another source of variation is when to count a distance and where to start counting. My fingers actually never go back to home row. They sorta hang in the air. So, is lateral distance counted or is only vertical distance counted? see the following discussion: http://colemak.com/Compare</t>
  </si>
  <si>
    <t>3. instead of hard coding the alpha character in the "=LEN(B5)-LEN(SUBSTITUTE(B5,"a",""))" the character should be set to a variable. Like the value of the cell below it (or to the left or right of it) following recommendation #2. See I4 and the ensuing cells for an example.</t>
  </si>
  <si>
    <t>4. the cell below (or to the left or right of it) should be set to a variable to match the keyboard. As in the case in cell Y5</t>
  </si>
  <si>
    <t>5. More states are needed: Shift, Shift+alt, Alt, base, and up to 6 deadkey states. It remaines an open question on how these are best encoded.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</si>
</sst>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0"/>
      <color rgb="FF333333"/>
      <name val="Calibri"/>
      <family val="2"/>
      <scheme val="minor"/>
    </font>
    <font>
      <sz val="12"/>
      <color rgb="FF006100"/>
      <name val="Calibri"/>
      <family val="2"/>
      <scheme val="minor"/>
    </font>
    <font>
      <sz val="12"/>
      <color rgb="FF3F3F76"/>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color theme="1"/>
      <name val="Monaco"/>
      <family val="2"/>
    </font>
  </fonts>
  <fills count="6">
    <fill>
      <patternFill patternType="none"/>
    </fill>
    <fill>
      <patternFill patternType="gray125"/>
    </fill>
    <fill>
      <patternFill patternType="solid">
        <fgColor theme="5" tint="-0.249977111117893"/>
        <bgColor indexed="64"/>
      </patternFill>
    </fill>
    <fill>
      <patternFill patternType="solid">
        <fgColor theme="5" tint="0.59999389629810485"/>
        <bgColor indexed="64"/>
      </patternFill>
    </fill>
    <fill>
      <patternFill patternType="solid">
        <fgColor rgb="FFC6EFCE"/>
      </patternFill>
    </fill>
    <fill>
      <patternFill patternType="solid">
        <fgColor rgb="FFFFCC99"/>
      </patternFill>
    </fill>
  </fills>
  <borders count="14">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2" fillId="4" borderId="0" applyNumberFormat="0" applyBorder="0" applyAlignment="0" applyProtection="0"/>
    <xf numFmtId="0" fontId="3" fillId="5" borderId="13"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3">
    <xf numFmtId="0" fontId="0" fillId="0" borderId="0" xfId="0"/>
    <xf numFmtId="0" fontId="0" fillId="0" borderId="0" xfId="0"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2" borderId="2" xfId="0" applyFill="1" applyBorder="1" applyAlignment="1">
      <alignment horizontal="center"/>
    </xf>
    <xf numFmtId="0" fontId="0" fillId="3" borderId="7" xfId="0" applyFill="1" applyBorder="1"/>
    <xf numFmtId="0" fontId="0" fillId="3" borderId="9" xfId="0" applyFill="1" applyBorder="1"/>
    <xf numFmtId="0" fontId="0" fillId="3" borderId="11" xfId="0" applyFill="1" applyBorder="1"/>
    <xf numFmtId="0" fontId="0" fillId="3" borderId="3" xfId="0" applyFill="1" applyBorder="1"/>
    <xf numFmtId="0" fontId="0" fillId="3" borderId="8" xfId="0" applyFill="1" applyBorder="1"/>
    <xf numFmtId="0" fontId="0" fillId="3" borderId="10" xfId="0" applyFill="1" applyBorder="1"/>
    <xf numFmtId="0" fontId="0" fillId="3" borderId="12" xfId="0" applyFill="1" applyBorder="1"/>
    <xf numFmtId="0" fontId="0" fillId="3" borderId="0" xfId="0" applyFill="1" applyBorder="1" applyAlignment="1">
      <alignment horizontal="center"/>
    </xf>
    <xf numFmtId="0" fontId="0" fillId="3" borderId="0" xfId="0" applyFill="1" applyBorder="1"/>
    <xf numFmtId="0" fontId="0" fillId="3" borderId="1" xfId="0" applyFill="1" applyBorder="1"/>
    <xf numFmtId="0" fontId="0" fillId="3" borderId="0" xfId="0" applyFill="1" applyBorder="1" applyAlignment="1">
      <alignment horizontal="center"/>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2" fillId="4" borderId="0" xfId="1"/>
    <xf numFmtId="0" fontId="0" fillId="0" borderId="0" xfId="0" applyAlignment="1">
      <alignment wrapText="1"/>
    </xf>
    <xf numFmtId="0" fontId="6" fillId="0" borderId="0" xfId="0" applyFont="1" applyAlignment="1">
      <alignment wrapText="1"/>
    </xf>
    <xf numFmtId="0" fontId="3" fillId="5" borderId="13" xfId="2"/>
  </cellXfs>
  <cellStyles count="7">
    <cellStyle name="Followed Hyperlink" xfId="4" builtinId="9" hidden="1"/>
    <cellStyle name="Followed Hyperlink" xfId="6" builtinId="9" hidden="1"/>
    <cellStyle name="Good" xfId="1" builtinId="26"/>
    <cellStyle name="Hyperlink" xfId="3" builtinId="8" hidden="1"/>
    <cellStyle name="Hyperlink" xfId="5" builtinId="8" hidden="1"/>
    <cellStyle name="Input" xfId="2"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tabSelected="1" workbookViewId="0">
      <selection activeCell="G8" sqref="G8"/>
    </sheetView>
  </sheetViews>
  <sheetFormatPr baseColWidth="10" defaultColWidth="8.83203125" defaultRowHeight="14" x14ac:dyDescent="0"/>
  <cols>
    <col min="1" max="1" width="23" customWidth="1"/>
    <col min="2" max="2" width="71.6640625" bestFit="1" customWidth="1"/>
    <col min="5" max="5" width="10" customWidth="1"/>
    <col min="20" max="20" width="19.5" customWidth="1"/>
  </cols>
  <sheetData>
    <row r="1" spans="2:25" ht="15" thickBot="1"/>
    <row r="2" spans="2:25">
      <c r="F2" s="5"/>
      <c r="G2" s="8"/>
      <c r="H2" s="8"/>
      <c r="I2" s="8"/>
      <c r="J2" s="8"/>
      <c r="K2" s="9"/>
      <c r="M2" s="5"/>
      <c r="N2" s="8"/>
      <c r="O2" s="8"/>
      <c r="P2" s="8"/>
      <c r="Q2" s="8"/>
      <c r="R2" s="9"/>
    </row>
    <row r="3" spans="2:25">
      <c r="F3" s="6"/>
      <c r="G3" s="15" t="s">
        <v>6</v>
      </c>
      <c r="H3" s="15"/>
      <c r="I3" s="15"/>
      <c r="J3" s="15"/>
      <c r="K3" s="10"/>
      <c r="M3" s="6"/>
      <c r="N3" s="15" t="s">
        <v>23</v>
      </c>
      <c r="O3" s="15"/>
      <c r="P3" s="15"/>
      <c r="Q3" s="15"/>
      <c r="R3" s="10"/>
    </row>
    <row r="4" spans="2:25" ht="14.25" customHeight="1" thickBot="1">
      <c r="B4" s="1" t="s">
        <v>3</v>
      </c>
      <c r="F4" s="6"/>
      <c r="G4" s="2">
        <f>LEN(B5)-LEN(SUBSTITUTE(B5,"a",""))</f>
        <v>0</v>
      </c>
      <c r="H4" s="3">
        <f>LEN(B5)-LEN(SUBSTITUTE(B5,"q",""))</f>
        <v>0</v>
      </c>
      <c r="I4" s="3">
        <f>LEN(B5)-LEN(SUBSTITUTE(B5,I5,""))</f>
        <v>1</v>
      </c>
      <c r="J4" s="4">
        <f>I4+H4+G4</f>
        <v>1</v>
      </c>
      <c r="K4" s="10"/>
      <c r="M4" s="6"/>
      <c r="N4" s="2">
        <f>LEN(B5)-LEN(SUBSTITUTE(B5,";",""))</f>
        <v>0</v>
      </c>
      <c r="O4" s="2">
        <f>LEN(B5)-LEN(SUBSTITUTE(B5,"p",""))</f>
        <v>0</v>
      </c>
      <c r="P4" s="2">
        <f>LEN(B5)-LEN(SUBSTITUTE(B5,"/",""))</f>
        <v>0</v>
      </c>
      <c r="Q4" s="4">
        <f>P4+O4+N4</f>
        <v>0</v>
      </c>
      <c r="R4" s="10"/>
      <c r="X4" t="s">
        <v>59</v>
      </c>
      <c r="Y4" t="s">
        <v>60</v>
      </c>
    </row>
    <row r="5" spans="2:25">
      <c r="B5" s="16" t="s">
        <v>58</v>
      </c>
      <c r="F5" s="6"/>
      <c r="G5" s="12" t="s">
        <v>10</v>
      </c>
      <c r="H5" s="12" t="s">
        <v>11</v>
      </c>
      <c r="I5" s="12" t="str">
        <f>Y5</f>
        <v>é</v>
      </c>
      <c r="J5" s="12" t="s">
        <v>5</v>
      </c>
      <c r="K5" s="10"/>
      <c r="M5" s="6"/>
      <c r="N5" s="12" t="s">
        <v>29</v>
      </c>
      <c r="O5" s="12" t="s">
        <v>28</v>
      </c>
      <c r="P5" s="12" t="s">
        <v>30</v>
      </c>
      <c r="Q5" s="12" t="s">
        <v>5</v>
      </c>
      <c r="R5" s="10"/>
      <c r="X5" t="s">
        <v>61</v>
      </c>
      <c r="Y5" t="s">
        <v>43</v>
      </c>
    </row>
    <row r="6" spans="2:25">
      <c r="B6" s="17"/>
      <c r="F6" s="6"/>
      <c r="G6" s="13"/>
      <c r="H6" s="13"/>
      <c r="I6" s="13"/>
      <c r="J6" s="13"/>
      <c r="K6" s="10"/>
      <c r="M6" s="6"/>
      <c r="N6" s="13"/>
      <c r="O6" s="13"/>
      <c r="P6" s="13"/>
      <c r="Q6" s="13"/>
      <c r="R6" s="10"/>
    </row>
    <row r="7" spans="2:25">
      <c r="B7" s="17"/>
      <c r="F7" s="6"/>
      <c r="G7" s="15" t="s">
        <v>7</v>
      </c>
      <c r="H7" s="15"/>
      <c r="I7" s="15"/>
      <c r="J7" s="15"/>
      <c r="K7" s="10"/>
      <c r="M7" s="6"/>
      <c r="N7" s="15" t="s">
        <v>24</v>
      </c>
      <c r="O7" s="15"/>
      <c r="P7" s="15"/>
      <c r="Q7" s="15"/>
      <c r="R7" s="10"/>
    </row>
    <row r="8" spans="2:25">
      <c r="B8" s="17"/>
      <c r="F8" s="6"/>
      <c r="G8" s="2">
        <f>LEN(B5)-LEN(SUBSTITUTE(B5,"s",""))</f>
        <v>0</v>
      </c>
      <c r="H8" s="3">
        <f>LEN(B5)-LEN(SUBSTITUTE(B5,"w",""))</f>
        <v>0</v>
      </c>
      <c r="I8" s="3">
        <f>LEN(B5)-LEN(SUBSTITUTE(B5,"x",""))</f>
        <v>0</v>
      </c>
      <c r="J8" s="4">
        <f>I8+H8+G8</f>
        <v>0</v>
      </c>
      <c r="K8" s="10"/>
      <c r="M8" s="6"/>
      <c r="N8" s="2">
        <f>LEN(B5)-LEN(SUBSTITUTE(B5,"l",""))</f>
        <v>0</v>
      </c>
      <c r="O8" s="2">
        <f>LEN(B5)-LEN(SUBSTITUTE(B5,"o",""))</f>
        <v>0</v>
      </c>
      <c r="P8" s="2">
        <f>LEN(B5)-LEN(SUBSTITUTE(B5,".",""))</f>
        <v>0</v>
      </c>
      <c r="Q8" s="4">
        <f>P8+O8+N8</f>
        <v>0</v>
      </c>
      <c r="R8" s="10"/>
    </row>
    <row r="9" spans="2:25">
      <c r="B9" s="17"/>
      <c r="F9" s="6"/>
      <c r="G9" s="12" t="s">
        <v>14</v>
      </c>
      <c r="H9" s="12" t="s">
        <v>13</v>
      </c>
      <c r="I9" s="12" t="s">
        <v>15</v>
      </c>
      <c r="J9" s="12" t="s">
        <v>5</v>
      </c>
      <c r="K9" s="10"/>
      <c r="M9" s="6"/>
      <c r="N9" s="12" t="s">
        <v>31</v>
      </c>
      <c r="O9" s="12" t="s">
        <v>32</v>
      </c>
      <c r="P9" s="12" t="s">
        <v>33</v>
      </c>
      <c r="Q9" s="12" t="s">
        <v>5</v>
      </c>
      <c r="R9" s="10"/>
    </row>
    <row r="10" spans="2:25">
      <c r="B10" s="17"/>
      <c r="F10" s="6"/>
      <c r="G10" s="13"/>
      <c r="H10" s="13"/>
      <c r="I10" s="13"/>
      <c r="J10" s="13"/>
      <c r="K10" s="10"/>
      <c r="M10" s="6"/>
      <c r="N10" s="13"/>
      <c r="O10" s="13"/>
      <c r="P10" s="13"/>
      <c r="Q10" s="13"/>
      <c r="R10" s="10"/>
    </row>
    <row r="11" spans="2:25">
      <c r="B11" s="17"/>
      <c r="F11" s="6"/>
      <c r="G11" s="15" t="s">
        <v>2</v>
      </c>
      <c r="H11" s="15"/>
      <c r="I11" s="15"/>
      <c r="J11" s="15"/>
      <c r="K11" s="10"/>
      <c r="M11" s="6"/>
      <c r="N11" s="15" t="s">
        <v>25</v>
      </c>
      <c r="O11" s="15"/>
      <c r="P11" s="15"/>
      <c r="Q11" s="15"/>
      <c r="R11" s="10"/>
    </row>
    <row r="12" spans="2:25">
      <c r="B12" s="17"/>
      <c r="F12" s="6"/>
      <c r="G12" s="2">
        <f>LEN(B5)-LEN(SUBSTITUTE(B5,"d",""))</f>
        <v>0</v>
      </c>
      <c r="H12" s="3">
        <f>LEN(B5)-LEN(SUBSTITUTE(B5,"e",""))</f>
        <v>0</v>
      </c>
      <c r="I12" s="3">
        <f>LEN(B5)-LEN(SUBSTITUTE(B5,"c",""))</f>
        <v>0</v>
      </c>
      <c r="J12" s="4">
        <f>I12+H12+G12</f>
        <v>0</v>
      </c>
      <c r="K12" s="10"/>
      <c r="M12" s="6"/>
      <c r="N12" s="2">
        <f>LEN(B5)-LEN(SUBSTITUTE(B5,"k",""))</f>
        <v>0</v>
      </c>
      <c r="O12" s="2">
        <f>LEN(B5)-LEN(SUBSTITUTE(B5,"i",""))</f>
        <v>0</v>
      </c>
      <c r="P12" s="2">
        <f>LEN(B5)-LEN(SUBSTITUTE(B5,",",""))</f>
        <v>0</v>
      </c>
      <c r="Q12" s="4">
        <f>P12+O12+N12</f>
        <v>0</v>
      </c>
      <c r="R12" s="10"/>
    </row>
    <row r="13" spans="2:25">
      <c r="B13" s="17"/>
      <c r="F13" s="6"/>
      <c r="G13" s="12" t="s">
        <v>4</v>
      </c>
      <c r="H13" s="12" t="s">
        <v>0</v>
      </c>
      <c r="I13" s="12" t="s">
        <v>1</v>
      </c>
      <c r="J13" s="12" t="s">
        <v>5</v>
      </c>
      <c r="K13" s="10"/>
      <c r="M13" s="6"/>
      <c r="N13" s="12" t="s">
        <v>34</v>
      </c>
      <c r="O13" s="12" t="s">
        <v>35</v>
      </c>
      <c r="P13" s="12" t="s">
        <v>36</v>
      </c>
      <c r="Q13" s="12" t="s">
        <v>5</v>
      </c>
      <c r="R13" s="10"/>
    </row>
    <row r="14" spans="2:25">
      <c r="B14" s="17"/>
      <c r="F14" s="6"/>
      <c r="G14" s="13"/>
      <c r="H14" s="13"/>
      <c r="I14" s="13"/>
      <c r="J14" s="13"/>
      <c r="K14" s="10"/>
      <c r="M14" s="6"/>
      <c r="N14" s="13"/>
      <c r="O14" s="13"/>
      <c r="P14" s="13"/>
      <c r="Q14" s="13"/>
      <c r="R14" s="10"/>
    </row>
    <row r="15" spans="2:25">
      <c r="B15" s="17"/>
      <c r="F15" s="6"/>
      <c r="G15" s="15" t="s">
        <v>8</v>
      </c>
      <c r="H15" s="15"/>
      <c r="I15" s="15"/>
      <c r="J15" s="15"/>
      <c r="K15" s="10"/>
      <c r="M15" s="6"/>
      <c r="N15" s="15" t="s">
        <v>26</v>
      </c>
      <c r="O15" s="15"/>
      <c r="P15" s="15"/>
      <c r="Q15" s="15"/>
      <c r="R15" s="10"/>
    </row>
    <row r="16" spans="2:25">
      <c r="B16" s="17"/>
      <c r="F16" s="6"/>
      <c r="G16" s="2">
        <f>LEN(B5)-LEN(SUBSTITUTE(B5,"f",""))</f>
        <v>0</v>
      </c>
      <c r="H16" s="3">
        <f>LEN(B5)-LEN(SUBSTITUTE(B5,"r",""))</f>
        <v>0</v>
      </c>
      <c r="I16" s="3">
        <f>LEN(B5)-LEN(SUBSTITUTE(B5,"v",""))</f>
        <v>0</v>
      </c>
      <c r="J16" s="4">
        <f>I16+H16+G16</f>
        <v>0</v>
      </c>
      <c r="K16" s="10"/>
      <c r="M16" s="6"/>
      <c r="N16" s="2">
        <f>LEN(B5)-LEN(SUBSTITUTE(B5,"j",""))</f>
        <v>0</v>
      </c>
      <c r="O16" s="2">
        <f>LEN(B5)-LEN(SUBSTITUTE(B5,"u",""))</f>
        <v>0</v>
      </c>
      <c r="P16" s="2">
        <f>LEN(B5)-LEN(SUBSTITUTE(B5,"m",""))</f>
        <v>0</v>
      </c>
      <c r="Q16" s="4">
        <f>P16+O16+N16</f>
        <v>0</v>
      </c>
      <c r="R16" s="10"/>
    </row>
    <row r="17" spans="2:18">
      <c r="B17" s="17"/>
      <c r="F17" s="6"/>
      <c r="G17" s="12" t="s">
        <v>17</v>
      </c>
      <c r="H17" s="12" t="s">
        <v>16</v>
      </c>
      <c r="I17" s="12" t="s">
        <v>18</v>
      </c>
      <c r="J17" s="12" t="s">
        <v>5</v>
      </c>
      <c r="K17" s="10"/>
      <c r="M17" s="6"/>
      <c r="N17" s="12" t="s">
        <v>37</v>
      </c>
      <c r="O17" s="12" t="s">
        <v>38</v>
      </c>
      <c r="P17" s="12" t="s">
        <v>39</v>
      </c>
      <c r="Q17" s="12" t="s">
        <v>5</v>
      </c>
      <c r="R17" s="10"/>
    </row>
    <row r="18" spans="2:18">
      <c r="B18" s="17"/>
      <c r="F18" s="6"/>
      <c r="G18" s="2">
        <f>LEN(B5)-LEN(SUBSTITUTE(B5,"t",""))</f>
        <v>0</v>
      </c>
      <c r="H18" s="3">
        <f>LEN(B5)-LEN(SUBSTITUTE(B5,"g",""))</f>
        <v>0</v>
      </c>
      <c r="I18" s="3">
        <f>LEN(B5)-LEN(SUBSTITUTE(B5,"b",""))</f>
        <v>0</v>
      </c>
      <c r="J18" s="13"/>
      <c r="K18" s="10"/>
      <c r="M18" s="6"/>
      <c r="N18" s="2">
        <f>LEN(B5)-LEN(SUBSTITUTE(B5,"h",""))</f>
        <v>0</v>
      </c>
      <c r="O18" s="2">
        <f>LEN(B5)-LEN(SUBSTITUTE(B5,"y",""))</f>
        <v>0</v>
      </c>
      <c r="P18" s="2">
        <f>LEN(B5)-LEN(SUBSTITUTE(B5,"n",""))</f>
        <v>0</v>
      </c>
      <c r="Q18" s="13"/>
      <c r="R18" s="10"/>
    </row>
    <row r="19" spans="2:18">
      <c r="B19" s="17"/>
      <c r="F19" s="6"/>
      <c r="G19" s="12" t="s">
        <v>19</v>
      </c>
      <c r="H19" s="12" t="s">
        <v>20</v>
      </c>
      <c r="I19" s="12" t="s">
        <v>21</v>
      </c>
      <c r="J19" s="13"/>
      <c r="K19" s="10"/>
      <c r="M19" s="6"/>
      <c r="N19" s="12" t="s">
        <v>40</v>
      </c>
      <c r="O19" s="12" t="s">
        <v>41</v>
      </c>
      <c r="P19" s="12" t="s">
        <v>42</v>
      </c>
      <c r="Q19" s="13"/>
      <c r="R19" s="10"/>
    </row>
    <row r="20" spans="2:18">
      <c r="B20" s="17"/>
      <c r="F20" s="6"/>
      <c r="G20" s="13"/>
      <c r="H20" s="13"/>
      <c r="I20" s="13"/>
      <c r="J20" s="13"/>
      <c r="K20" s="10"/>
      <c r="M20" s="6"/>
      <c r="N20" s="13"/>
      <c r="O20" s="13"/>
      <c r="P20" s="13"/>
      <c r="Q20" s="13"/>
      <c r="R20" s="10"/>
    </row>
    <row r="21" spans="2:18">
      <c r="B21" s="17"/>
      <c r="F21" s="6"/>
      <c r="G21" s="15" t="s">
        <v>9</v>
      </c>
      <c r="H21" s="15"/>
      <c r="I21" s="15"/>
      <c r="J21" s="15"/>
      <c r="K21" s="10"/>
      <c r="M21" s="6"/>
      <c r="N21" s="15" t="s">
        <v>27</v>
      </c>
      <c r="O21" s="15"/>
      <c r="P21" s="15"/>
      <c r="Q21" s="15"/>
      <c r="R21" s="10"/>
    </row>
    <row r="22" spans="2:18">
      <c r="B22" s="17"/>
      <c r="F22" s="6"/>
      <c r="G22" s="2">
        <f>LEN(B5)-LEN(SUBSTITUTE(B5," ",""))</f>
        <v>1</v>
      </c>
      <c r="H22" s="3"/>
      <c r="I22" s="3"/>
      <c r="J22" s="4"/>
      <c r="K22" s="10"/>
      <c r="M22" s="6"/>
      <c r="N22" s="2">
        <f>LEN(B5)-LEN(SUBSTITUTE(B5," ",""))</f>
        <v>1</v>
      </c>
      <c r="O22" s="3"/>
      <c r="P22" s="3"/>
      <c r="Q22" s="4"/>
      <c r="R22" s="10"/>
    </row>
    <row r="23" spans="2:18" ht="15" thickBot="1">
      <c r="B23" s="18"/>
      <c r="F23" s="6"/>
      <c r="G23" s="12" t="s">
        <v>22</v>
      </c>
      <c r="H23" s="12"/>
      <c r="I23" s="12"/>
      <c r="J23" s="12"/>
      <c r="K23" s="10"/>
      <c r="M23" s="6"/>
      <c r="N23" s="12" t="s">
        <v>22</v>
      </c>
      <c r="O23" s="12"/>
      <c r="P23" s="12"/>
      <c r="Q23" s="12"/>
      <c r="R23" s="10"/>
    </row>
    <row r="24" spans="2:18">
      <c r="F24" s="6"/>
      <c r="G24" s="13"/>
      <c r="H24" s="13"/>
      <c r="I24" s="13"/>
      <c r="J24" s="13"/>
      <c r="K24" s="10"/>
      <c r="M24" s="6"/>
      <c r="N24" s="13"/>
      <c r="O24" s="13"/>
      <c r="P24" s="13"/>
      <c r="Q24" s="13"/>
      <c r="R24" s="10"/>
    </row>
    <row r="25" spans="2:18" ht="15" thickBot="1">
      <c r="F25" s="7"/>
      <c r="G25" s="14"/>
      <c r="H25" s="14"/>
      <c r="I25" s="14"/>
      <c r="J25" s="14"/>
      <c r="K25" s="11"/>
      <c r="M25" s="7"/>
      <c r="N25" s="14"/>
      <c r="O25" s="14"/>
      <c r="P25" s="14"/>
      <c r="Q25" s="14"/>
      <c r="R25" s="11"/>
    </row>
    <row r="32" spans="2:18" ht="28">
      <c r="B32" s="20" t="s">
        <v>44</v>
      </c>
      <c r="C32" s="20" t="s">
        <v>46</v>
      </c>
      <c r="D32" s="20" t="s">
        <v>48</v>
      </c>
      <c r="E32" s="20" t="s">
        <v>49</v>
      </c>
    </row>
    <row r="33" spans="1:9" ht="15">
      <c r="B33" s="21" t="s">
        <v>47</v>
      </c>
      <c r="C33" s="19" t="s">
        <v>11</v>
      </c>
      <c r="D33">
        <v>1</v>
      </c>
      <c r="E33" s="19" t="s">
        <v>13</v>
      </c>
      <c r="F33" s="19" t="s">
        <v>45</v>
      </c>
      <c r="G33" s="19" t="s">
        <v>16</v>
      </c>
      <c r="H33" s="19" t="s">
        <v>19</v>
      </c>
      <c r="I33" s="19" t="s">
        <v>41</v>
      </c>
    </row>
    <row r="34" spans="1:9" ht="15">
      <c r="B34" s="20" t="s">
        <v>57</v>
      </c>
      <c r="C34" s="19" t="s">
        <v>10</v>
      </c>
      <c r="D34">
        <v>2</v>
      </c>
    </row>
    <row r="35" spans="1:9" ht="42">
      <c r="B35" s="20" t="s">
        <v>66</v>
      </c>
      <c r="C35" s="19" t="s">
        <v>12</v>
      </c>
      <c r="D35">
        <v>3</v>
      </c>
    </row>
    <row r="36" spans="1:9" ht="28">
      <c r="B36" s="20" t="s">
        <v>67</v>
      </c>
      <c r="C36" s="22" t="s">
        <v>5</v>
      </c>
      <c r="D36" s="22">
        <v>6</v>
      </c>
    </row>
    <row r="37" spans="1:9" ht="28">
      <c r="B37" s="20" t="s">
        <v>68</v>
      </c>
    </row>
    <row r="38" spans="1:9">
      <c r="B38" s="20" t="s">
        <v>50</v>
      </c>
    </row>
    <row r="39" spans="1:9" ht="28">
      <c r="B39" s="20" t="s">
        <v>51</v>
      </c>
    </row>
    <row r="40" spans="1:9">
      <c r="B40" s="20" t="s">
        <v>64</v>
      </c>
      <c r="C40" t="s">
        <v>52</v>
      </c>
    </row>
    <row r="41" spans="1:9" ht="15">
      <c r="B41" s="20" t="s">
        <v>55</v>
      </c>
      <c r="C41" t="s">
        <v>53</v>
      </c>
    </row>
    <row r="42" spans="1:9">
      <c r="B42" s="20" t="s">
        <v>56</v>
      </c>
      <c r="C42" t="s">
        <v>54</v>
      </c>
    </row>
    <row r="43" spans="1:9" ht="112">
      <c r="B43" s="20" t="s">
        <v>65</v>
      </c>
    </row>
    <row r="44" spans="1:9">
      <c r="A44" t="s">
        <v>62</v>
      </c>
    </row>
    <row r="45" spans="1:9">
      <c r="A45" t="s">
        <v>63</v>
      </c>
    </row>
  </sheetData>
  <mergeCells count="11">
    <mergeCell ref="B5:B23"/>
    <mergeCell ref="G3:J3"/>
    <mergeCell ref="G7:J7"/>
    <mergeCell ref="G11:J11"/>
    <mergeCell ref="G15:J15"/>
    <mergeCell ref="G21:J21"/>
    <mergeCell ref="N3:Q3"/>
    <mergeCell ref="N7:Q7"/>
    <mergeCell ref="N11:Q11"/>
    <mergeCell ref="N15:Q15"/>
    <mergeCell ref="N21:Q21"/>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United States Army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Paterson, Jeremiah J 1LT MIL USA TRADOC</dc:creator>
  <cp:lastModifiedBy>Hugh Paterson</cp:lastModifiedBy>
  <dcterms:created xsi:type="dcterms:W3CDTF">2015-04-28T11:57:13Z</dcterms:created>
  <dcterms:modified xsi:type="dcterms:W3CDTF">2015-04-28T19:20:21Z</dcterms:modified>
</cp:coreProperties>
</file>