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filterPrivacy="1" defaultThemeVersion="124226"/>
  <bookViews>
    <workbookView xWindow="0" yWindow="0" windowWidth="20490" windowHeight="8115" xr2:uid="{00000000-000D-0000-FFFF-FFFF00000000}"/>
  </bookViews>
  <sheets>
    <sheet name="Feuil1" sheetId="1" r:id="rId1"/>
  </sheets>
  <calcPr calcId="171027"/>
</workbook>
</file>

<file path=xl/calcChain.xml><?xml version="1.0" encoding="utf-8"?>
<calcChain xmlns="http://schemas.openxmlformats.org/spreadsheetml/2006/main">
  <c r="D33" i="1" l="1"/>
  <c r="J11" i="1" l="1"/>
  <c r="J22" i="1"/>
  <c r="J23" i="1"/>
  <c r="D41" i="1"/>
  <c r="J27" i="1"/>
  <c r="J26" i="1"/>
  <c r="J13" i="1"/>
  <c r="J14" i="1"/>
  <c r="J15" i="1"/>
  <c r="J16" i="1"/>
  <c r="J17" i="1"/>
  <c r="J18" i="1"/>
  <c r="J19" i="1"/>
  <c r="J20" i="1" l="1"/>
  <c r="J21" i="1"/>
  <c r="J24" i="1"/>
  <c r="J7" i="1"/>
  <c r="J8" i="1"/>
  <c r="J9" i="1"/>
  <c r="J10" i="1"/>
  <c r="J12" i="1"/>
  <c r="J6" i="1"/>
  <c r="L28" i="1" s="1"/>
  <c r="D28" i="1"/>
  <c r="D29" i="1"/>
  <c r="D30" i="1"/>
  <c r="D31" i="1"/>
  <c r="D25" i="1"/>
  <c r="D24" i="1" l="1"/>
  <c r="D23" i="1"/>
  <c r="D16" i="1"/>
  <c r="D17" i="1"/>
  <c r="D18" i="1"/>
  <c r="D19" i="1"/>
  <c r="D20" i="1"/>
  <c r="D21" i="1"/>
  <c r="D22" i="1"/>
  <c r="D15" i="1"/>
  <c r="E26" i="1" l="1"/>
  <c r="E42" i="1" s="1"/>
  <c r="E47" i="1" l="1"/>
</calcChain>
</file>

<file path=xl/sharedStrings.xml><?xml version="1.0" encoding="utf-8"?>
<sst xmlns="http://schemas.openxmlformats.org/spreadsheetml/2006/main" count="77" uniqueCount="74">
  <si>
    <t>Unité</t>
  </si>
  <si>
    <t>Prix (€)</t>
  </si>
  <si>
    <t>Total (€)</t>
  </si>
  <si>
    <t>Fibre monomode  - 50 m</t>
  </si>
  <si>
    <t>Fibre optique  monomode - 100m</t>
  </si>
  <si>
    <t>Matériel électrique</t>
  </si>
  <si>
    <t>Armoire de distribution 630A</t>
  </si>
  <si>
    <t>Electricien</t>
  </si>
  <si>
    <t>Câbles ethernet S/FTP - 8m</t>
  </si>
  <si>
    <t>Câbles ethernet S/FTP - 15m</t>
  </si>
  <si>
    <t>Câbles ethernet S/FTP - 20m</t>
  </si>
  <si>
    <t>Câbles ethernet S/FTP - 25m</t>
  </si>
  <si>
    <t>Câbles ethernet S/FTP - 30m</t>
  </si>
  <si>
    <t>Câbles ethernet S/FTP - 1,5m</t>
  </si>
  <si>
    <t>Rallonge electrique - 30m</t>
  </si>
  <si>
    <t>Rallonge electrique - 40m</t>
  </si>
  <si>
    <t>Rallonge electrique - 50m</t>
  </si>
  <si>
    <t>Multiprise 8/16 A</t>
  </si>
  <si>
    <t>Rallonge electrique - 15m</t>
  </si>
  <si>
    <t xml:space="preserve">Câbles </t>
  </si>
  <si>
    <t>Colonne1</t>
  </si>
  <si>
    <t>Colonne2</t>
  </si>
  <si>
    <t>MICROSOFT</t>
  </si>
  <si>
    <t>SONY</t>
  </si>
  <si>
    <t>NINTENDO</t>
  </si>
  <si>
    <t>ORANGE</t>
  </si>
  <si>
    <t>YOUTUBE</t>
  </si>
  <si>
    <t>Paul</t>
  </si>
  <si>
    <t xml:space="preserve">Otacos </t>
  </si>
  <si>
    <t xml:space="preserve">Coca Cola </t>
  </si>
  <si>
    <t>Monster</t>
  </si>
  <si>
    <t xml:space="preserve">Ubisoft </t>
  </si>
  <si>
    <t xml:space="preserve">game one </t>
  </si>
  <si>
    <t>CDHG</t>
  </si>
  <si>
    <t>syfy</t>
  </si>
  <si>
    <t>anime store</t>
  </si>
  <si>
    <t>gameplay</t>
  </si>
  <si>
    <t>mini-jeux</t>
  </si>
  <si>
    <t>maquillage</t>
  </si>
  <si>
    <t>Objectif 3D/VR</t>
  </si>
  <si>
    <t>TOTAL €</t>
  </si>
  <si>
    <t>Colonne6</t>
  </si>
  <si>
    <t>Colonne7</t>
  </si>
  <si>
    <t>Nom</t>
  </si>
  <si>
    <t>gain €</t>
  </si>
  <si>
    <t>donnation €</t>
  </si>
  <si>
    <t>cesi</t>
  </si>
  <si>
    <t>BDE</t>
  </si>
  <si>
    <t>Rapport gains dépenses</t>
  </si>
  <si>
    <t>€</t>
  </si>
  <si>
    <t>Switch 48 ports</t>
  </si>
  <si>
    <t>Disjoncteur 16A x 5</t>
  </si>
  <si>
    <t>Total Cumulé</t>
  </si>
  <si>
    <t>Switch 20 ports</t>
  </si>
  <si>
    <t>Routeur wifi</t>
  </si>
  <si>
    <t>Point d'accès</t>
  </si>
  <si>
    <t>Cutter boite de 36</t>
  </si>
  <si>
    <t>Matériel</t>
  </si>
  <si>
    <t>Scotch</t>
  </si>
  <si>
    <t>Mesure Laser</t>
  </si>
  <si>
    <t xml:space="preserve">Protège câbles </t>
  </si>
  <si>
    <t>Sécurité</t>
  </si>
  <si>
    <t>Taillle m²</t>
  </si>
  <si>
    <t>TGS evenment</t>
  </si>
  <si>
    <t>Place Joueur</t>
  </si>
  <si>
    <t>Place Visiteur</t>
  </si>
  <si>
    <t>Cash Prize</t>
  </si>
  <si>
    <t>League of Legends</t>
  </si>
  <si>
    <t>Hearthstone</t>
  </si>
  <si>
    <t>PUBG</t>
  </si>
  <si>
    <t>Rocket League</t>
  </si>
  <si>
    <t>Counter Strike</t>
  </si>
  <si>
    <t>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</si>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</sst>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34998626667073579"/>
        <bgColor theme="0" tint="-0.34998626667073579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3" fillId="0" borderId="0" xfId="1"/>
    <xf numFmtId="0" fontId="0" fillId="0" borderId="0" xfId="0"/>
    <xf numFmtId="0" fontId="1" fillId="0" borderId="0" xfId="0" applyFont="1"/>
    <xf numFmtId="0" fontId="3" fillId="0" borderId="0" xfId="1"/>
    <xf numFmtId="0" fontId="2" fillId="0" borderId="0" xfId="0" applyFont="1"/>
    <xf numFmtId="0" fontId="5" fillId="0" borderId="0" xfId="1" applyFont="1" applyAlignment="1">
      <alignment vertical="center"/>
    </xf>
    <xf numFmtId="0" fontId="4" fillId="0" borderId="0" xfId="1" applyFont="1"/>
    <xf numFmtId="0" fontId="5" fillId="0" borderId="0" xfId="1" applyFont="1"/>
    <xf numFmtId="0" fontId="2" fillId="2" borderId="2" xfId="0" applyFont="1" applyFill="1" applyBorder="1"/>
    <xf numFmtId="0" fontId="2" fillId="3" borderId="2" xfId="0" applyFont="1" applyFill="1" applyBorder="1"/>
    <xf numFmtId="0" fontId="0" fillId="3" borderId="1" xfId="0" applyFont="1" applyFill="1" applyBorder="1"/>
    <xf numFmtId="0" fontId="0" fillId="2" borderId="1" xfId="0" applyFont="1" applyFill="1" applyBorder="1"/>
    <xf numFmtId="0" fontId="1" fillId="3" borderId="1" xfId="0" applyFont="1" applyFill="1" applyBorder="1"/>
    <xf numFmtId="0" fontId="8" fillId="3" borderId="3" xfId="0" applyFont="1" applyFill="1" applyBorder="1"/>
    <xf numFmtId="0" fontId="2" fillId="3" borderId="4" xfId="0" applyFont="1" applyFill="1" applyBorder="1"/>
    <xf numFmtId="0" fontId="0" fillId="0" borderId="0" xfId="0" applyNumberFormat="1"/>
  </cellXfs>
  <cellStyles count="2">
    <cellStyle name="Lien hypertexte" xfId="1" builtinId="8"/>
    <cellStyle name="Normal" xfId="0" builtinId="0"/>
  </cellStyles>
  <dxfs count="7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BA69AF-70B0-459E-AE1D-ADD6B1073499}" name="Tableau1" displayName="Tableau1" ref="A1:F43" totalsRowShown="0" headerRowDxfId="6" dataDxfId="5">
  <autoFilter ref="A1:F43" xr:uid="{235CE7C0-C28A-489E-A226-67C469CBB080}"/>
  <tableColumns count="6">
    <tableColumn id="1" xr3:uid="{256E8B09-033A-4294-86DA-A14DCA278661}" name="Colonne1"/>
    <tableColumn id="2" xr3:uid="{5076C4BA-B48A-45A4-8F47-643945E953D1}" name="Unité" dataDxfId="4"/>
    <tableColumn id="3" xr3:uid="{58E193C1-006A-4CCF-869B-F6820788A527}" name="Prix (€)" dataDxfId="3"/>
    <tableColumn id="4" xr3:uid="{610ED359-360C-4522-9B16-75A398897939}" name="Total (€)" dataDxfId="2"/>
    <tableColumn id="5" xr3:uid="{630225A1-9B42-4DAE-947D-C4AE9C6BC017}" name="Total Cumulé"/>
    <tableColumn id="6" xr3:uid="{292755DD-B77D-4AB0-8E6B-71E8B7EA992D}" name="Colonne2" dataDxfId="1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969A27-DC75-495F-A8FA-1855DFD99542}" name="Tableau2" displayName="Tableau2" ref="G1:M28" totalsRowShown="0">
  <autoFilter ref="G1:M28" xr:uid="{0A4BE73F-88B2-43F0-B629-AFAEBAB86287}"/>
  <tableColumns count="7">
    <tableColumn id="1" xr3:uid="{FE4852AA-671D-48BD-90F2-3DA2BD712A0D}" name="Colonne1"/>
    <tableColumn id="2" xr3:uid="{240C908C-5C8B-4008-A7F0-905968652E50}" name="Nom"/>
    <tableColumn id="3" xr3:uid="{6FF50B1B-8745-4FCE-8B10-2932763A39AE}" name="Taillle m²"/>
    <tableColumn id="4" xr3:uid="{9C612776-07B0-4170-BC4E-3161B165AA71}" name="gain €"/>
    <tableColumn id="5" xr3:uid="{623562C7-CAD6-4581-9258-5456D7D8273E}" name="donnation €"/>
    <tableColumn id="6" xr3:uid="{C03B1A76-4657-4757-B668-B96CAD9A9BA6}" name="Colonne6" dataDxfId="0">
      <calculatedColumnFormula>Somme</calculatedColumnFormula>
    </tableColumn>
    <tableColumn id="7" xr3:uid="{3CF38C52-A68E-4441-AC8F-3F9627CA2A19}" name="Colonne7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discount.com/bricolage/electricite/rallonge-electrique-de-jardin-cable-ho5vvf-2x1-5mm/f-1661404-192205.html" TargetMode="External"/><Relationship Id="rId13" Type="http://schemas.openxmlformats.org/officeDocument/2006/relationships/hyperlink" Target="https://www.amazon.fr/Cisco-SRW2016-K9-EU-300-20-Switch-Gigabit/dp/B0043TVQTI/ref=sr_1_1?ie=UTF8&amp;qid=1513591620&amp;sr=8-1&amp;keywords=switch+cisco+20+port" TargetMode="External"/><Relationship Id="rId18" Type="http://schemas.openxmlformats.org/officeDocument/2006/relationships/hyperlink" Target="https://www.cablematic.fr/ref/BT32?gclid=CjwKCAiAjuPRBRBxEiwAeQ2QPpkYk4LhE_WHZSVB180aR7w9weMg6R_pMrD32FU7OcEVQ1_78A7rGxoCnlkQAvD_BwE" TargetMode="External"/><Relationship Id="rId3" Type="http://schemas.openxmlformats.org/officeDocument/2006/relationships/hyperlink" Target="https://www.maison-du-cable.com/Prix/CORDON-DUPLEX-OS2-9-125-LSOH-28994.html?utm_source=google&amp;utm_medium=comparateur&amp;utm_campaign=shopping" TargetMode="External"/><Relationship Id="rId21" Type="http://schemas.openxmlformats.org/officeDocument/2006/relationships/table" Target="../tables/table2.xml"/><Relationship Id="rId7" Type="http://schemas.openxmlformats.org/officeDocument/2006/relationships/hyperlink" Target="https://www.manomano.fr/rallonge-260?model_id=1934491&amp;referer_id=537135&amp;ach=ff062&amp;achsqrt=c4a77&amp;gclid=EAIaIQobChMI1MKL8fmY2AIVIQvTCh0ElgqLEAQYBCABEgKpuPD_BwE" TargetMode="External"/><Relationship Id="rId12" Type="http://schemas.openxmlformats.org/officeDocument/2006/relationships/hyperlink" Target="https://www.amazon.fr/Cisco-SRW2016-K9-EU-300-20-Switch-Gigabit/dp/B0043TVQTI/ref=sr_1_1?ie=UTF8&amp;qid=1513591620&amp;sr=8-1&amp;keywords=switch+cisco+20+port" TargetMode="External"/><Relationship Id="rId17" Type="http://schemas.openxmlformats.org/officeDocument/2006/relationships/hyperlink" Target="https://www.google.fr/shopping/product/823954831228270930?biw=681&amp;bih=657&amp;q=mesure+20M&amp;oq=mesure+20M&amp;prds=paur:ClkAsKraX-eZeaAnxXUfexhgwRPK3B4OnywKh9vDGjdKcXxm5d9sg6v2UymV5saHwn0qDnfv-_s_kjnPB705WWGOcOZhw7feZ9ZesQSYWa8MU7Ap16RcTDxtLhIZAFPVH70KPfYnUPAU9zYvxEis3Wr7o7NVRw&amp;sa=X&amp;ved=0ahUKEwimgau85ZrYAhWJB8AKHQsdDp8Q8wII_gIwCA" TargetMode="External"/><Relationship Id="rId2" Type="http://schemas.openxmlformats.org/officeDocument/2006/relationships/hyperlink" Target="https://www.cablematic.fr/ref/FI73?gclid=CjwKCAiAjuPRBRBxEiwAeQ2QPhn8D8vyKm_SPbm1isPTvjxL2LUvYEGLjRp6zVFLb6CIZ9E90bDq8BoCUnIQAvD_BwE" TargetMode="External"/><Relationship Id="rId16" Type="http://schemas.openxmlformats.org/officeDocument/2006/relationships/hyperlink" Target="https://www.google.fr/shopping/product/5759141830243550756?biw=681&amp;bih=657&amp;q=scotch&amp;oq=scotch&amp;prds=paur:ClkAsKraX_lNm24ziAW0ipzWBktzJCc5HyEXewJG-4B0rxPd6ESCrIDUSXjtahhzSa0qPvgUaJ_Z3-H14ue-kki-tDGwdUZ5-1zvr_eEu8jpN0NCszfxgfY8thIZAFPVH70xIYcKSOh4d6ap6FRxjfi354fxxQ&amp;sa=X&amp;ved=0ahUKEwjSsKyM5ZrYAhWMHsAKHbK-BwIQ8wII1AIwAA" TargetMode="External"/><Relationship Id="rId20" Type="http://schemas.openxmlformats.org/officeDocument/2006/relationships/table" Target="../tables/table1.xml"/><Relationship Id="rId1" Type="http://schemas.openxmlformats.org/officeDocument/2006/relationships/hyperlink" Target="https://www.amazon.fr/Cisco-SLM2048T-EU-Smart-Switch-Gigabit/dp/B004GQL3XW/ref=sr_1_1?ie=UTF8&amp;qid=1513590098&amp;sr=8-1&amp;keywords=switch+48+port" TargetMode="External"/><Relationship Id="rId6" Type="http://schemas.openxmlformats.org/officeDocument/2006/relationships/hyperlink" Target="https://www.manomano.fr/rallonge-260?model_id=2295647&amp;referer_id=537135&amp;ach=82101&amp;achsqrt=c4a77&amp;gclid=EAIaIQobChMI7sClzPmY2AIVEB4bCh2FFg77EAQYAiABEgKybPD_BwE" TargetMode="External"/><Relationship Id="rId11" Type="http://schemas.openxmlformats.org/officeDocument/2006/relationships/hyperlink" Target="https://www.cdiscount.com/bricolage/electricite/brennenstuhl-bloc-multiprise-parasurtenseur-eco-li/f-1661404-1159291138.html" TargetMode="External"/><Relationship Id="rId5" Type="http://schemas.openxmlformats.org/officeDocument/2006/relationships/hyperlink" Target="http://www.cable-rj45.fr/index.php" TargetMode="External"/><Relationship Id="rId15" Type="http://schemas.openxmlformats.org/officeDocument/2006/relationships/hyperlink" Target="https://www.google.fr/shopping/product/1755178634237502092?q=cutter&amp;biw=681&amp;bih=657&amp;prds=paur:ClkAsKraX8fTM4-jztL1bEjNxE2s1YBi48r1NXDjPzRgTZaAZTXjVmlZeSr7qCHHZO6OyH0csFHkkd07yf0BJF573qp2G9qmhppbVkVM_hME0rQVKGDDa71nlxIZAFPVH72dfNR4Mlnq_EkUeZqwFf-DllVaQg&amp;sa=X&amp;ved=0ahUKEwjIsYHp5JrYAhWCEVAKHVHfCBgQ8wII4AIwAw" TargetMode="External"/><Relationship Id="rId10" Type="http://schemas.openxmlformats.org/officeDocument/2006/relationships/hyperlink" Target="https://www.amazon.fr/Siemens-Disjoncteurs-%C3%A9lectriques-phase-neutre/dp/B01EAOOWLE/ref=sr_1_1?ie=UTF8&amp;qid=1513785738&amp;sr=8-1&amp;keywords=disjoncteurs+16a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ww.cable-rj45.fr/index.php" TargetMode="External"/><Relationship Id="rId9" Type="http://schemas.openxmlformats.org/officeDocument/2006/relationships/hyperlink" Target="https://www.amazon.fr/Zenitech-Prolongateur-HO5VVF-2x1-5-Orange/dp/B00CALE26K/ref=sr_1_1?ie=UTF8&amp;qid=1513785606&amp;sr=8-1&amp;keywords=rallonge+electrique+50m" TargetMode="External"/><Relationship Id="rId14" Type="http://schemas.openxmlformats.org/officeDocument/2006/relationships/hyperlink" Target="https://www.google.fr/aclk?sa=l&amp;ai=DChcSEwixzdKL5JrYAhVIKNMKHYWIClUYABAGGgJ3Yg&amp;sig=AOD64_3zhIV_Ow1m__a8S4m_VKbxmoctoQ&amp;ctype=5&amp;q=&amp;ved=0ahUKEwiNnMyL5JrYAhULLVAKHY2HAxoQ9aACCDM&amp;adurl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"/>
  <sheetViews>
    <sheetView tabSelected="1" zoomScale="85" zoomScaleNormal="85" workbookViewId="0">
      <selection activeCell="L7" sqref="L7"/>
    </sheetView>
  </sheetViews>
  <sheetFormatPr baseColWidth="10" defaultColWidth="8.85546875" defaultRowHeight="15" x14ac:dyDescent="0.25"/>
  <cols>
    <col min="1" max="1" width="37" customWidth="1"/>
    <col min="2" max="4" width="12.5703125" customWidth="1"/>
    <col min="5" max="5" width="10.7109375" customWidth="1"/>
    <col min="7" max="7" width="10.7109375" customWidth="1"/>
    <col min="8" max="8" width="15.7109375" customWidth="1"/>
    <col min="9" max="13" width="10.7109375" customWidth="1"/>
  </cols>
  <sheetData>
    <row r="1" spans="1:13" ht="15.75" x14ac:dyDescent="0.25">
      <c r="A1" s="6" t="s">
        <v>20</v>
      </c>
      <c r="B1" s="7" t="s">
        <v>0</v>
      </c>
      <c r="C1" s="7" t="s">
        <v>1</v>
      </c>
      <c r="D1" s="7" t="s">
        <v>2</v>
      </c>
      <c r="E1" s="6" t="s">
        <v>52</v>
      </c>
      <c r="F1" s="7" t="s">
        <v>21</v>
      </c>
      <c r="G1" t="s">
        <v>20</v>
      </c>
      <c r="H1" s="2" t="s">
        <v>43</v>
      </c>
      <c r="I1" s="2" t="s">
        <v>62</v>
      </c>
      <c r="J1" s="2" t="s">
        <v>44</v>
      </c>
      <c r="K1" s="2" t="s">
        <v>45</v>
      </c>
      <c r="L1" t="s">
        <v>41</v>
      </c>
      <c r="M1" t="s">
        <v>42</v>
      </c>
    </row>
    <row r="2" spans="1:13" ht="15.75" x14ac:dyDescent="0.25">
      <c r="A2" s="7" t="s">
        <v>19</v>
      </c>
      <c r="B2" s="6"/>
      <c r="C2" s="6"/>
      <c r="D2" s="6"/>
      <c r="E2" s="6"/>
      <c r="F2" s="9"/>
      <c r="G2" s="2"/>
      <c r="L2" s="2"/>
    </row>
    <row r="3" spans="1:13" ht="15.75" x14ac:dyDescent="0.25">
      <c r="A3" s="12" t="s">
        <v>13</v>
      </c>
      <c r="B3" s="9">
        <v>10</v>
      </c>
      <c r="C3" s="9">
        <v>1.76</v>
      </c>
      <c r="D3" s="9">
        <v>17.600000000000001</v>
      </c>
      <c r="E3" s="9"/>
      <c r="F3" s="9"/>
      <c r="G3" s="2"/>
      <c r="H3" s="2"/>
      <c r="I3" s="2"/>
      <c r="J3" s="2"/>
      <c r="K3" s="2"/>
      <c r="L3" s="2"/>
    </row>
    <row r="4" spans="1:13" ht="15.75" x14ac:dyDescent="0.25">
      <c r="A4" s="12" t="s">
        <v>8</v>
      </c>
      <c r="B4" s="9">
        <v>44</v>
      </c>
      <c r="C4" s="9">
        <v>23.4</v>
      </c>
      <c r="D4" s="9">
        <v>1029.5999999999999</v>
      </c>
      <c r="E4" s="11"/>
      <c r="F4" s="9"/>
      <c r="H4" s="2" t="s">
        <v>46</v>
      </c>
      <c r="K4">
        <v>2500</v>
      </c>
    </row>
    <row r="5" spans="1:13" ht="15.75" x14ac:dyDescent="0.25">
      <c r="A5" s="12" t="s">
        <v>9</v>
      </c>
      <c r="B5" s="9">
        <v>124</v>
      </c>
      <c r="C5" s="9">
        <v>17.02</v>
      </c>
      <c r="D5" s="9">
        <v>2110.48</v>
      </c>
      <c r="E5" s="9"/>
      <c r="F5" s="9"/>
      <c r="H5" s="2" t="s">
        <v>47</v>
      </c>
      <c r="I5" t="s">
        <v>73</v>
      </c>
      <c r="K5">
        <v>1000</v>
      </c>
    </row>
    <row r="6" spans="1:13" ht="15.75" x14ac:dyDescent="0.25">
      <c r="A6" s="12" t="s">
        <v>10</v>
      </c>
      <c r="B6" s="9">
        <v>100</v>
      </c>
      <c r="C6" s="9">
        <v>21.17</v>
      </c>
      <c r="D6" s="9">
        <v>2117</v>
      </c>
      <c r="E6" s="9"/>
      <c r="F6" s="9"/>
      <c r="H6" s="2" t="s">
        <v>22</v>
      </c>
      <c r="I6">
        <v>18</v>
      </c>
      <c r="J6">
        <f>150*Tableau2[[#This Row],[Taillle m²]]</f>
        <v>2700</v>
      </c>
    </row>
    <row r="7" spans="1:13" ht="15.75" x14ac:dyDescent="0.25">
      <c r="A7" s="12" t="s">
        <v>11</v>
      </c>
      <c r="B7" s="9">
        <v>120</v>
      </c>
      <c r="C7" s="9">
        <v>25.76</v>
      </c>
      <c r="D7" s="9">
        <v>3091.2000000000003</v>
      </c>
      <c r="E7" s="9"/>
      <c r="F7" s="9"/>
      <c r="H7" s="2" t="s">
        <v>23</v>
      </c>
      <c r="I7" s="6">
        <v>18</v>
      </c>
      <c r="J7" s="6">
        <f>150*Tableau2[[#This Row],[Taillle m²]]</f>
        <v>2700</v>
      </c>
    </row>
    <row r="8" spans="1:13" ht="15.75" x14ac:dyDescent="0.25">
      <c r="A8" s="12" t="s">
        <v>12</v>
      </c>
      <c r="B8" s="9">
        <v>70</v>
      </c>
      <c r="C8" s="9">
        <v>30.19</v>
      </c>
      <c r="D8" s="9">
        <v>2113.3000000000002</v>
      </c>
      <c r="E8" s="9"/>
      <c r="F8" s="9"/>
      <c r="H8" s="2" t="s">
        <v>24</v>
      </c>
      <c r="I8" s="6">
        <v>18</v>
      </c>
      <c r="J8" s="6">
        <f>150*Tableau2[[#This Row],[Taillle m²]]</f>
        <v>2700</v>
      </c>
    </row>
    <row r="9" spans="1:13" ht="15.75" x14ac:dyDescent="0.25">
      <c r="A9" s="10" t="s">
        <v>3</v>
      </c>
      <c r="B9" s="9">
        <v>2</v>
      </c>
      <c r="C9" s="9">
        <v>42.96</v>
      </c>
      <c r="D9" s="9">
        <v>85.92</v>
      </c>
      <c r="E9" s="9"/>
      <c r="F9" s="9"/>
      <c r="H9" s="2" t="s">
        <v>25</v>
      </c>
      <c r="I9" s="6">
        <v>18</v>
      </c>
      <c r="J9" s="6">
        <f>150*Tableau2[[#This Row],[Taillle m²]]</f>
        <v>2700</v>
      </c>
    </row>
    <row r="10" spans="1:13" ht="15.75" x14ac:dyDescent="0.25">
      <c r="A10" s="10" t="s">
        <v>4</v>
      </c>
      <c r="B10" s="9">
        <v>1</v>
      </c>
      <c r="C10" s="9">
        <v>120.96</v>
      </c>
      <c r="D10" s="9">
        <v>120.96</v>
      </c>
      <c r="E10" s="9"/>
      <c r="F10" s="9"/>
      <c r="H10" s="2" t="s">
        <v>26</v>
      </c>
      <c r="I10">
        <v>9</v>
      </c>
      <c r="J10" s="6">
        <f>150*Tableau2[[#This Row],[Taillle m²]]</f>
        <v>1350</v>
      </c>
    </row>
    <row r="11" spans="1:13" ht="15.75" x14ac:dyDescent="0.25">
      <c r="A11" s="9"/>
      <c r="B11" s="9"/>
      <c r="C11" s="9"/>
      <c r="D11" s="9"/>
      <c r="E11" s="7">
        <v>10668.460000000001</v>
      </c>
      <c r="F11" s="9" t="s">
        <v>49</v>
      </c>
      <c r="G11">
        <v>2</v>
      </c>
      <c r="H11" s="2" t="s">
        <v>27</v>
      </c>
      <c r="I11" s="6">
        <v>9</v>
      </c>
      <c r="J11" s="6">
        <f>150*Tableau2[[#This Row],[Taillle m²]]*2</f>
        <v>2700</v>
      </c>
    </row>
    <row r="12" spans="1:13" ht="15.75" x14ac:dyDescent="0.25">
      <c r="A12" s="6"/>
      <c r="B12" s="9"/>
      <c r="C12" s="9"/>
      <c r="D12" s="9"/>
      <c r="E12" s="6"/>
      <c r="F12" s="9"/>
      <c r="H12" s="2" t="s">
        <v>28</v>
      </c>
      <c r="I12" s="6">
        <v>9</v>
      </c>
      <c r="J12" s="6">
        <f>150*Tableau2[[#This Row],[Taillle m²]]</f>
        <v>1350</v>
      </c>
    </row>
    <row r="13" spans="1:13" ht="15.75" x14ac:dyDescent="0.25">
      <c r="A13" s="7" t="s">
        <v>5</v>
      </c>
      <c r="B13" s="9"/>
      <c r="C13" s="9"/>
      <c r="D13" s="9"/>
      <c r="E13" s="6"/>
      <c r="F13" s="9"/>
      <c r="H13" s="2" t="s">
        <v>29</v>
      </c>
      <c r="I13" s="6">
        <v>9</v>
      </c>
      <c r="J13" s="6">
        <f>150*Tableau2[[#This Row],[Taillle m²]]</f>
        <v>1350</v>
      </c>
      <c r="K13" s="6"/>
    </row>
    <row r="14" spans="1:13" ht="15.75" x14ac:dyDescent="0.25">
      <c r="A14" s="9" t="s">
        <v>6</v>
      </c>
      <c r="B14" s="9"/>
      <c r="C14" s="9"/>
      <c r="D14" s="9"/>
      <c r="E14" s="6"/>
      <c r="F14" s="9"/>
      <c r="H14" s="2" t="s">
        <v>30</v>
      </c>
      <c r="I14" s="6">
        <v>9</v>
      </c>
      <c r="J14" s="6">
        <f>150*Tableau2[[#This Row],[Taillle m²]]</f>
        <v>1350</v>
      </c>
      <c r="K14" s="6"/>
    </row>
    <row r="15" spans="1:13" ht="15.75" x14ac:dyDescent="0.25">
      <c r="A15" s="9" t="s">
        <v>7</v>
      </c>
      <c r="B15" s="9">
        <v>2</v>
      </c>
      <c r="C15" s="9">
        <v>3216</v>
      </c>
      <c r="D15" s="9">
        <f>Tableau1[[#This Row],[Prix (€)]]*Tableau1[[#This Row],[Unité]]</f>
        <v>6432</v>
      </c>
      <c r="E15" s="6"/>
      <c r="F15" s="9"/>
      <c r="H15" s="2" t="s">
        <v>31</v>
      </c>
      <c r="I15" s="6">
        <v>9</v>
      </c>
      <c r="J15" s="6">
        <f>150*Tableau2[[#This Row],[Taillle m²]]</f>
        <v>1350</v>
      </c>
      <c r="K15" s="6"/>
    </row>
    <row r="16" spans="1:13" ht="15.75" x14ac:dyDescent="0.25">
      <c r="A16" s="12" t="s">
        <v>18</v>
      </c>
      <c r="B16" s="9">
        <v>20</v>
      </c>
      <c r="C16" s="9">
        <v>13.9</v>
      </c>
      <c r="D16" s="9">
        <f>Tableau1[[#This Row],[Prix (€)]]*Tableau1[[#This Row],[Unité]]</f>
        <v>278</v>
      </c>
      <c r="F16" s="9"/>
      <c r="H16" s="2" t="s">
        <v>32</v>
      </c>
      <c r="I16" s="6">
        <v>9</v>
      </c>
      <c r="J16" s="6">
        <f>150*Tableau2[[#This Row],[Taillle m²]]</f>
        <v>1350</v>
      </c>
      <c r="K16" s="6"/>
    </row>
    <row r="17" spans="1:19" ht="15.75" x14ac:dyDescent="0.25">
      <c r="A17" s="12" t="s">
        <v>14</v>
      </c>
      <c r="B17" s="9">
        <v>26</v>
      </c>
      <c r="C17" s="9">
        <v>33.99</v>
      </c>
      <c r="D17" s="9">
        <f>Tableau1[[#This Row],[Prix (€)]]*Tableau1[[#This Row],[Unité]]</f>
        <v>883.74</v>
      </c>
      <c r="F17" s="9"/>
      <c r="H17" s="2" t="s">
        <v>63</v>
      </c>
      <c r="I17" s="6">
        <v>9</v>
      </c>
      <c r="J17" s="6">
        <f>150*Tableau2[[#This Row],[Taillle m²]]</f>
        <v>1350</v>
      </c>
      <c r="K17" s="6"/>
    </row>
    <row r="18" spans="1:19" ht="15.75" x14ac:dyDescent="0.25">
      <c r="A18" s="12" t="s">
        <v>15</v>
      </c>
      <c r="B18" s="9">
        <v>20</v>
      </c>
      <c r="C18" s="9">
        <v>24.99</v>
      </c>
      <c r="D18" s="9">
        <f>Tableau1[[#This Row],[Prix (€)]]*Tableau1[[#This Row],[Unité]]</f>
        <v>499.79999999999995</v>
      </c>
      <c r="F18" s="9"/>
      <c r="H18" s="2" t="s">
        <v>33</v>
      </c>
      <c r="I18" s="6">
        <v>9</v>
      </c>
      <c r="J18" s="6">
        <f>150*Tableau2[[#This Row],[Taillle m²]]</f>
        <v>1350</v>
      </c>
      <c r="K18" s="6"/>
    </row>
    <row r="19" spans="1:19" ht="15.75" x14ac:dyDescent="0.25">
      <c r="A19" s="12" t="s">
        <v>16</v>
      </c>
      <c r="B19" s="9">
        <v>20</v>
      </c>
      <c r="C19" s="9">
        <v>35.5</v>
      </c>
      <c r="D19" s="9">
        <f>Tableau1[[#This Row],[Prix (€)]]*Tableau1[[#This Row],[Unité]]</f>
        <v>710</v>
      </c>
      <c r="F19" s="9"/>
      <c r="H19" s="2" t="s">
        <v>34</v>
      </c>
      <c r="I19" s="6">
        <v>9</v>
      </c>
      <c r="J19" s="6">
        <f>150*Tableau2[[#This Row],[Taillle m²]]</f>
        <v>1350</v>
      </c>
      <c r="K19" s="6"/>
    </row>
    <row r="20" spans="1:19" ht="15.75" x14ac:dyDescent="0.25">
      <c r="A20" s="8" t="s">
        <v>17</v>
      </c>
      <c r="B20" s="9">
        <v>125</v>
      </c>
      <c r="C20" s="9">
        <v>12.99</v>
      </c>
      <c r="D20" s="9">
        <f>Tableau1[[#This Row],[Prix (€)]]*Tableau1[[#This Row],[Unité]]</f>
        <v>1623.75</v>
      </c>
      <c r="F20" s="9"/>
      <c r="H20" s="2" t="s">
        <v>35</v>
      </c>
      <c r="I20">
        <v>9</v>
      </c>
      <c r="J20" s="6">
        <f>150*Tableau2[[#This Row],[Taillle m²]]</f>
        <v>1350</v>
      </c>
    </row>
    <row r="21" spans="1:19" ht="15.75" x14ac:dyDescent="0.25">
      <c r="A21" s="12" t="s">
        <v>51</v>
      </c>
      <c r="B21" s="9">
        <v>40</v>
      </c>
      <c r="C21" s="9">
        <v>35</v>
      </c>
      <c r="D21" s="9">
        <f>Tableau1[[#This Row],[Prix (€)]]*Tableau1[[#This Row],[Unité]]</f>
        <v>1400</v>
      </c>
      <c r="F21" s="9"/>
      <c r="H21" s="2" t="s">
        <v>36</v>
      </c>
      <c r="I21" s="6">
        <v>9</v>
      </c>
      <c r="J21" s="6">
        <f>150*Tableau2[[#This Row],[Taillle m²]]</f>
        <v>1350</v>
      </c>
    </row>
    <row r="22" spans="1:19" ht="15.75" x14ac:dyDescent="0.25">
      <c r="A22" s="5" t="s">
        <v>50</v>
      </c>
      <c r="B22" s="9">
        <v>10</v>
      </c>
      <c r="C22" s="9">
        <v>446.72</v>
      </c>
      <c r="D22" s="9">
        <f>Tableau1[[#This Row],[Prix (€)]]*Tableau1[[#This Row],[Unité]]</f>
        <v>4467.2000000000007</v>
      </c>
      <c r="F22" s="9"/>
      <c r="G22">
        <v>2</v>
      </c>
      <c r="H22" s="2" t="s">
        <v>37</v>
      </c>
      <c r="I22" s="6">
        <v>9</v>
      </c>
      <c r="J22" s="6">
        <f>150*Tableau2[[#This Row],[Taillle m²]]*2</f>
        <v>2700</v>
      </c>
    </row>
    <row r="23" spans="1:19" ht="15.75" x14ac:dyDescent="0.25">
      <c r="A23" s="8" t="s">
        <v>53</v>
      </c>
      <c r="B23" s="9">
        <v>3</v>
      </c>
      <c r="C23" s="9">
        <v>226.6</v>
      </c>
      <c r="D23" s="9">
        <f>Tableau1[[#This Row],[Prix (€)]]*Tableau1[[#This Row],[Unité]]</f>
        <v>679.8</v>
      </c>
      <c r="F23" s="9"/>
      <c r="G23">
        <v>3</v>
      </c>
      <c r="H23" s="2" t="s">
        <v>38</v>
      </c>
      <c r="I23" s="6">
        <v>9</v>
      </c>
      <c r="J23" s="6">
        <f>150*Tableau2[[#This Row],[Taillle m²]]*3</f>
        <v>4050</v>
      </c>
    </row>
    <row r="24" spans="1:19" ht="15.75" x14ac:dyDescent="0.25">
      <c r="A24" s="8" t="s">
        <v>54</v>
      </c>
      <c r="B24" s="9">
        <v>2</v>
      </c>
      <c r="C24" s="9">
        <v>125</v>
      </c>
      <c r="D24" s="9">
        <f>Tableau1[[#This Row],[Prix (€)]]*Tableau1[[#This Row],[Unité]]</f>
        <v>250</v>
      </c>
      <c r="F24" s="9"/>
      <c r="H24" s="2" t="s">
        <v>39</v>
      </c>
      <c r="I24" s="6">
        <v>9</v>
      </c>
      <c r="J24" s="6">
        <f>150*Tableau2[[#This Row],[Taillle m²]]</f>
        <v>1350</v>
      </c>
    </row>
    <row r="25" spans="1:19" ht="15.75" x14ac:dyDescent="0.25">
      <c r="A25" s="8" t="s">
        <v>55</v>
      </c>
      <c r="B25" s="1">
        <v>42</v>
      </c>
      <c r="C25" s="1">
        <v>180</v>
      </c>
      <c r="D25" s="9">
        <f>Tableau1[[#This Row],[Prix (€)]]*Tableau1[[#This Row],[Unité]]</f>
        <v>7560</v>
      </c>
      <c r="F25" s="9"/>
      <c r="G25" s="6"/>
      <c r="H25" s="2"/>
      <c r="I25" s="6"/>
      <c r="J25" s="6"/>
      <c r="K25" s="6"/>
      <c r="L25" s="20"/>
      <c r="M25" s="6"/>
    </row>
    <row r="26" spans="1:19" ht="15.75" x14ac:dyDescent="0.25">
      <c r="D26" s="9"/>
      <c r="E26" s="17">
        <f>SUM(D15:D25)</f>
        <v>24784.29</v>
      </c>
      <c r="F26" s="13" t="s">
        <v>49</v>
      </c>
      <c r="G26" s="6"/>
      <c r="H26" s="2" t="s">
        <v>64</v>
      </c>
      <c r="I26" s="6">
        <v>500</v>
      </c>
      <c r="J26" s="6">
        <f>10*Tableau2[[#This Row],[Taillle m²]]</f>
        <v>5000</v>
      </c>
      <c r="K26" s="6"/>
      <c r="L26" s="20"/>
      <c r="M26" s="6"/>
      <c r="N26" s="6"/>
      <c r="O26" s="6"/>
      <c r="P26" s="6"/>
      <c r="Q26" s="6"/>
      <c r="R26" s="6"/>
      <c r="S26" s="6"/>
    </row>
    <row r="27" spans="1:19" ht="15.75" x14ac:dyDescent="0.25">
      <c r="A27" s="7" t="s">
        <v>57</v>
      </c>
      <c r="B27" s="9"/>
      <c r="C27" s="9"/>
      <c r="D27" s="9"/>
      <c r="F27" s="9"/>
      <c r="H27" t="s">
        <v>65</v>
      </c>
      <c r="I27">
        <v>2500</v>
      </c>
      <c r="J27">
        <f>5*Tableau2[[#This Row],[Taillle m²]]</f>
        <v>12500</v>
      </c>
    </row>
    <row r="28" spans="1:19" ht="18.75" x14ac:dyDescent="0.3">
      <c r="A28" s="8" t="s">
        <v>56</v>
      </c>
      <c r="B28" s="9">
        <v>1</v>
      </c>
      <c r="C28">
        <v>22.41</v>
      </c>
      <c r="D28" s="9">
        <f>Tableau1[[#This Row],[Prix (€)]]*Tableau1[[#This Row],[Unité]]</f>
        <v>22.41</v>
      </c>
      <c r="F28" s="9"/>
      <c r="H28" t="s">
        <v>40</v>
      </c>
      <c r="L28" s="3">
        <f>SUM(J4:K27)</f>
        <v>57450</v>
      </c>
      <c r="M28" s="6"/>
    </row>
    <row r="29" spans="1:19" ht="15.75" x14ac:dyDescent="0.25">
      <c r="A29" s="8" t="s">
        <v>58</v>
      </c>
      <c r="B29" s="9">
        <v>6</v>
      </c>
      <c r="C29" s="9">
        <v>14</v>
      </c>
      <c r="D29" s="9">
        <f>Tableau1[[#This Row],[Prix (€)]]*Tableau1[[#This Row],[Unité]]</f>
        <v>84</v>
      </c>
      <c r="F29" s="9"/>
    </row>
    <row r="30" spans="1:19" ht="15.75" x14ac:dyDescent="0.25">
      <c r="A30" s="8" t="s">
        <v>59</v>
      </c>
      <c r="B30" s="9">
        <v>1</v>
      </c>
      <c r="C30" s="9">
        <v>39</v>
      </c>
      <c r="D30" s="9">
        <f>Tableau1[[#This Row],[Prix (€)]]*Tableau1[[#This Row],[Unité]]</f>
        <v>39</v>
      </c>
      <c r="F30" s="9"/>
    </row>
    <row r="31" spans="1:19" ht="15.75" x14ac:dyDescent="0.25">
      <c r="A31" s="8" t="s">
        <v>60</v>
      </c>
      <c r="B31" s="9">
        <v>340</v>
      </c>
      <c r="C31" s="9">
        <v>20</v>
      </c>
      <c r="D31" s="9">
        <f>Tableau1[[#This Row],[Prix (€)]]*Tableau1[[#This Row],[Unité]]</f>
        <v>6800</v>
      </c>
      <c r="E31" s="15"/>
      <c r="F31" s="14"/>
    </row>
    <row r="32" spans="1:19" ht="15.75" x14ac:dyDescent="0.25">
      <c r="A32" s="1"/>
      <c r="B32" s="9"/>
      <c r="C32" s="9"/>
      <c r="D32" s="9"/>
      <c r="E32" s="16"/>
      <c r="F32" s="9"/>
    </row>
    <row r="33" spans="1:6" ht="15.75" x14ac:dyDescent="0.25">
      <c r="A33" s="7" t="s">
        <v>61</v>
      </c>
      <c r="B33" s="9">
        <v>22</v>
      </c>
      <c r="C33" s="9">
        <v>390</v>
      </c>
      <c r="D33" s="9">
        <f>Tableau1[[#This Row],[Prix (€)]]*Tableau1[[#This Row],[Unité]]</f>
        <v>8580</v>
      </c>
      <c r="F33" s="9"/>
    </row>
    <row r="34" spans="1:6" ht="15.75" x14ac:dyDescent="0.25">
      <c r="B34" s="9"/>
      <c r="C34" s="9"/>
      <c r="D34" s="9"/>
      <c r="F34" s="9"/>
    </row>
    <row r="35" spans="1:6" ht="15.75" x14ac:dyDescent="0.25">
      <c r="A35" s="7" t="s">
        <v>66</v>
      </c>
      <c r="B35" s="9"/>
      <c r="C35" s="9"/>
      <c r="D35" s="9"/>
      <c r="F35" s="9"/>
    </row>
    <row r="36" spans="1:6" ht="15.75" x14ac:dyDescent="0.25">
      <c r="A36" t="s">
        <v>67</v>
      </c>
      <c r="B36" s="9"/>
      <c r="C36" s="9"/>
      <c r="D36" s="9">
        <v>6000</v>
      </c>
      <c r="F36" s="9"/>
    </row>
    <row r="37" spans="1:6" ht="15.75" x14ac:dyDescent="0.25">
      <c r="A37" s="6" t="s">
        <v>68</v>
      </c>
      <c r="B37" s="9"/>
      <c r="C37" s="9"/>
      <c r="D37" s="9">
        <v>2600</v>
      </c>
      <c r="E37" s="6"/>
      <c r="F37" s="9"/>
    </row>
    <row r="38" spans="1:6" ht="15.75" x14ac:dyDescent="0.25">
      <c r="A38" s="6" t="s">
        <v>69</v>
      </c>
      <c r="B38" s="9"/>
      <c r="C38" s="9"/>
      <c r="D38" s="9">
        <v>500</v>
      </c>
      <c r="E38" s="6"/>
      <c r="F38" s="9"/>
    </row>
    <row r="39" spans="1:6" ht="15.75" x14ac:dyDescent="0.25">
      <c r="A39" s="6" t="s">
        <v>70</v>
      </c>
      <c r="B39" s="9"/>
      <c r="C39" s="9"/>
      <c r="D39" s="9">
        <v>2100</v>
      </c>
      <c r="E39" s="6"/>
      <c r="F39" s="9"/>
    </row>
    <row r="40" spans="1:6" ht="15.75" x14ac:dyDescent="0.25">
      <c r="A40" s="6" t="s">
        <v>71</v>
      </c>
      <c r="B40" s="9"/>
      <c r="C40" s="9"/>
      <c r="D40" s="9">
        <v>3800</v>
      </c>
      <c r="E40" s="6"/>
      <c r="F40" s="9"/>
    </row>
    <row r="41" spans="1:6" ht="15.75" x14ac:dyDescent="0.25">
      <c r="A41" s="7" t="s">
        <v>72</v>
      </c>
      <c r="B41" s="9"/>
      <c r="C41" s="9"/>
      <c r="D41" s="9">
        <f>D36+D37+D38+D39+D40</f>
        <v>15000</v>
      </c>
      <c r="F41" s="14"/>
    </row>
    <row r="42" spans="1:6" ht="18.75" x14ac:dyDescent="0.3">
      <c r="B42" s="9"/>
      <c r="C42" s="9"/>
      <c r="D42" s="9"/>
      <c r="E42" s="18">
        <f>E26+E11+D33+D41</f>
        <v>59032.75</v>
      </c>
      <c r="F42" s="13"/>
    </row>
    <row r="43" spans="1:6" ht="15.75" x14ac:dyDescent="0.25">
      <c r="B43" s="9"/>
      <c r="C43" s="9"/>
      <c r="D43" s="9"/>
      <c r="F43" s="19"/>
    </row>
    <row r="45" spans="1:6" ht="15.75" x14ac:dyDescent="0.25">
      <c r="D45" s="1"/>
      <c r="E45" t="s">
        <v>48</v>
      </c>
    </row>
    <row r="46" spans="1:6" ht="15.75" x14ac:dyDescent="0.25">
      <c r="D46" s="1"/>
    </row>
    <row r="47" spans="1:6" ht="18.75" x14ac:dyDescent="0.3">
      <c r="E47" s="4">
        <f>L28-E42</f>
        <v>-1582.75</v>
      </c>
      <c r="F47" s="4" t="s">
        <v>49</v>
      </c>
    </row>
  </sheetData>
  <hyperlinks>
    <hyperlink ref="A22" r:id="rId1" xr:uid="{96510319-AE70-419D-A273-A6E2B04E7A9D}"/>
    <hyperlink ref="A10" r:id="rId2" xr:uid="{00000000-0004-0000-0000-000000000000}"/>
    <hyperlink ref="A9" r:id="rId3" xr:uid="{00000000-0004-0000-0000-000001000000}"/>
    <hyperlink ref="A4:A8" r:id="rId4" display="Câbles ethernet S/FTP - 8m" xr:uid="{00000000-0004-0000-0000-000002000000}"/>
    <hyperlink ref="A3" r:id="rId5" display="Câbles ethernet S/FTP - 8m" xr:uid="{00000000-0004-0000-0000-000003000000}"/>
    <hyperlink ref="A16" r:id="rId6" xr:uid="{00000000-0004-0000-0000-000004000000}"/>
    <hyperlink ref="A17" r:id="rId7" xr:uid="{00000000-0004-0000-0000-000005000000}"/>
    <hyperlink ref="A18" r:id="rId8" location="desc" xr:uid="{00000000-0004-0000-0000-000006000000}"/>
    <hyperlink ref="A19" r:id="rId9" xr:uid="{00000000-0004-0000-0000-000007000000}"/>
    <hyperlink ref="A21" r:id="rId10" xr:uid="{00000000-0004-0000-0000-000008000000}"/>
    <hyperlink ref="A20" r:id="rId11" location="mpos=2|cd" xr:uid="{00000000-0004-0000-0000-000009000000}"/>
    <hyperlink ref="A23" r:id="rId12" xr:uid="{B96178DB-23CE-44CE-AD87-DC6BBE9928EC}"/>
    <hyperlink ref="A24" r:id="rId13" xr:uid="{39117631-CB2E-4ACC-B237-FD52F4FCE4A4}"/>
    <hyperlink ref="A25" r:id="rId14" xr:uid="{1238FFAC-CFB5-4CB6-B43E-3E608EDBF86A}"/>
    <hyperlink ref="A28" r:id="rId15" xr:uid="{04C186F9-23EC-4182-8C62-D60F58818440}"/>
    <hyperlink ref="A29" r:id="rId16" xr:uid="{8363B082-F509-4BC7-89C3-A31F7E379C70}"/>
    <hyperlink ref="A30" r:id="rId17" xr:uid="{5D3462B2-4C9F-4476-A388-6E2622DC2B7E}"/>
    <hyperlink ref="A31" r:id="rId18" xr:uid="{8AADFF33-5F58-4CF0-949A-13B0F6F128C6}"/>
  </hyperlinks>
  <pageMargins left="0.7" right="0.7" top="0.75" bottom="0.75" header="0.3" footer="0.3"/>
  <pageSetup paperSize="9" orientation="portrait" r:id="rId19"/>
  <tableParts count="2">
    <tablePart r:id="rId20"/>
    <tablePart r:id="rId2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2017-12-22T07:41:31Z</dcterms:modified>
</cp:coreProperties>
</file>