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RAGE\Documents\School\Projet\Projet CES'ESPORT\"/>
    </mc:Choice>
  </mc:AlternateContent>
  <bookViews>
    <workbookView xWindow="0" yWindow="0" windowWidth="18825" windowHeight="6925" xr2:uid="{14B43D02-D078-4CEE-A717-3BA2A9A5078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1" l="1"/>
  <c r="E10" i="1"/>
  <c r="G10" i="1" s="1"/>
  <c r="G17" i="1"/>
  <c r="G21" i="1"/>
  <c r="G29" i="1"/>
  <c r="G8" i="1"/>
  <c r="G27" i="1"/>
  <c r="G30" i="1"/>
  <c r="G24" i="1"/>
  <c r="G22" i="1"/>
  <c r="G23" i="1"/>
  <c r="G20" i="1"/>
  <c r="G26" i="1"/>
  <c r="G19" i="1"/>
  <c r="G18" i="1"/>
  <c r="G25" i="1"/>
  <c r="G16" i="1"/>
  <c r="G15" i="1"/>
  <c r="G14" i="1"/>
  <c r="G13" i="1"/>
  <c r="G12" i="1"/>
  <c r="G7" i="1"/>
  <c r="G6" i="1"/>
  <c r="G5" i="1"/>
  <c r="G32" i="1" l="1"/>
  <c r="G31" i="1"/>
  <c r="G33" i="1" l="1"/>
  <c r="G34" i="1" s="1"/>
</calcChain>
</file>

<file path=xl/sharedStrings.xml><?xml version="1.0" encoding="utf-8"?>
<sst xmlns="http://schemas.openxmlformats.org/spreadsheetml/2006/main" count="99" uniqueCount="81">
  <si>
    <t>BUDGET PREVISIONNEL</t>
  </si>
  <si>
    <t>Détails</t>
  </si>
  <si>
    <t>Unité</t>
  </si>
  <si>
    <t>Quantité</t>
  </si>
  <si>
    <t>Prix Unitaire TTC (en €)</t>
  </si>
  <si>
    <t>Total TTC (en €)</t>
  </si>
  <si>
    <t>Type</t>
  </si>
  <si>
    <t>Chiffres d'Affaires</t>
  </si>
  <si>
    <t>Dépenses</t>
  </si>
  <si>
    <t>CES'ESPORT - Budget Prévisionnel du 20 Décembre 2017</t>
  </si>
  <si>
    <t>Entrées</t>
  </si>
  <si>
    <t>Entrées Participants</t>
  </si>
  <si>
    <t>Entrées Manager</t>
  </si>
  <si>
    <t>Catégories</t>
  </si>
  <si>
    <t>Devise : EUR €</t>
  </si>
  <si>
    <t>Entrées Visiteurs</t>
  </si>
  <si>
    <t>Entrée des Visiteurs
~2500 personnes attendues</t>
  </si>
  <si>
    <t>Entrée des Joueurs
~500 personnes attendues</t>
  </si>
  <si>
    <t>Entrée des Manager des Joueurs
~60 personnes attendues</t>
  </si>
  <si>
    <t>Ressources Humaines</t>
  </si>
  <si>
    <t>Immobilier</t>
  </si>
  <si>
    <t xml:space="preserve">Location </t>
  </si>
  <si>
    <t>Temps : Jours</t>
  </si>
  <si>
    <t>Location d'une salle de 3000m²
au Parc des Exposition de Reims</t>
  </si>
  <si>
    <t>Services</t>
  </si>
  <si>
    <t>Electrique</t>
  </si>
  <si>
    <t>Internet</t>
  </si>
  <si>
    <t>Armoire éléctrique 630A
avec prestataire (éléctricien)</t>
  </si>
  <si>
    <t>2ème Armoire éléctrique 630A</t>
  </si>
  <si>
    <t>Connexion Internet Fibre 300Mb/s</t>
  </si>
  <si>
    <t>Sécurité</t>
  </si>
  <si>
    <t>Temps : Heures</t>
  </si>
  <si>
    <t>10 Agents de sécurité
Moyenne dans la région de 20€/h par agent</t>
  </si>
  <si>
    <t>Bénéfices</t>
  </si>
  <si>
    <t>Total des Dépenses</t>
  </si>
  <si>
    <t>Total du CA</t>
  </si>
  <si>
    <t>Prix</t>
  </si>
  <si>
    <t>Récompenses</t>
  </si>
  <si>
    <t>Récompenses aux gagnants</t>
  </si>
  <si>
    <t>Personnes Attendues</t>
  </si>
  <si>
    <t>Matériels</t>
  </si>
  <si>
    <t>Mobiliers</t>
  </si>
  <si>
    <t>Chaises</t>
  </si>
  <si>
    <t>Tables</t>
  </si>
  <si>
    <t>900 Chaises : 102.60€ les 50</t>
  </si>
  <si>
    <t>Switch</t>
  </si>
  <si>
    <t>Switch 2960 24TC-S</t>
  </si>
  <si>
    <t>Routeur</t>
  </si>
  <si>
    <t>Router 4431
Débit : 500 Mbits/s</t>
  </si>
  <si>
    <t>Point d'Accès</t>
  </si>
  <si>
    <t>Aironet 3500p
Norme : 208.11N</t>
  </si>
  <si>
    <t>120 Tables : 9.60€ l'unité</t>
  </si>
  <si>
    <t>Câblage</t>
  </si>
  <si>
    <t>Serveur CS:GO</t>
  </si>
  <si>
    <t>Serveur
RAM : 8 Gbits
ROM : 1000 GBits</t>
  </si>
  <si>
    <t>Bloc ménager 6 prises 2P+T 16A</t>
  </si>
  <si>
    <t>Multiprises</t>
  </si>
  <si>
    <t>Communication / Marketing</t>
  </si>
  <si>
    <t>Salaire Administration pour chaques membres (5)</t>
  </si>
  <si>
    <t>Flyers durant l'évènement
(avec planning et plan)</t>
  </si>
  <si>
    <t>Vistaprint Flyers A5</t>
  </si>
  <si>
    <t>Ethernet categorie 5
Débit : 100 Mbits/s</t>
  </si>
  <si>
    <t>Prix au mètre</t>
  </si>
  <si>
    <t>Présentateurs</t>
  </si>
  <si>
    <t>Sponsoring des Exposants</t>
  </si>
  <si>
    <t>Affichage PUB écran</t>
  </si>
  <si>
    <t>Temps : Minutes</t>
  </si>
  <si>
    <t>CESI EXIA et son BDE</t>
  </si>
  <si>
    <t>2 présentateurs pour la scène principale payé 150€/h</t>
  </si>
  <si>
    <t>Graphiste</t>
  </si>
  <si>
    <t>Affiches Publicitaires et Informatives pour le marketing</t>
  </si>
  <si>
    <t>Affichage total de 6h15 sur l'écran de la scène principale (150€/min)</t>
  </si>
  <si>
    <t>Pacquets de 50</t>
  </si>
  <si>
    <t>Goulotte PVC</t>
  </si>
  <si>
    <t>Gaine Câbles</t>
  </si>
  <si>
    <t>Ecran Géant</t>
  </si>
  <si>
    <t>Ecran 6m*3m installation transport compris</t>
  </si>
  <si>
    <t>Exposants</t>
  </si>
  <si>
    <t>Location Espace Exposant</t>
  </si>
  <si>
    <t>Prix au mètre carré</t>
  </si>
  <si>
    <t>30 Espace de 9m²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</si>
</sst>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C]_-;\-* #,##0.00\ [$€-40C]_-;_-* &quot;-&quot;??\ [$€-40C]_-;_-@_-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Protection="0">
      <alignment horizontal="left" vertical="center"/>
    </xf>
    <xf numFmtId="0" fontId="3" fillId="3" borderId="0" applyNumberFormat="0" applyBorder="0" applyProtection="0">
      <alignment horizontal="left" vertical="center"/>
    </xf>
    <xf numFmtId="0" fontId="1" fillId="4" borderId="0" applyNumberFormat="0" applyBorder="0" applyAlignment="0" applyProtection="0"/>
  </cellStyleXfs>
  <cellXfs count="1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0" xfId="1">
      <alignment horizontal="left" vertical="center"/>
    </xf>
    <xf numFmtId="0" fontId="1" fillId="2" borderId="0" xfId="1" applyAlignment="1">
      <alignment horizontal="center" vertical="center"/>
    </xf>
    <xf numFmtId="0" fontId="3" fillId="3" borderId="0" xfId="2" applyFont="1" applyAlignment="1">
      <alignment horizontal="left" vertical="center"/>
    </xf>
    <xf numFmtId="0" fontId="3" fillId="3" borderId="0" xfId="2">
      <alignment horizontal="left" vertical="center"/>
    </xf>
    <xf numFmtId="0" fontId="2" fillId="2" borderId="0" xfId="1" applyFont="1" applyAlignment="1">
      <alignment vertical="center"/>
    </xf>
    <xf numFmtId="0" fontId="4" fillId="2" borderId="0" xfId="1" applyFont="1" applyAlignment="1">
      <alignment horizontal="right" vertical="center"/>
    </xf>
    <xf numFmtId="0" fontId="4" fillId="2" borderId="0" xfId="1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4" fontId="0" fillId="0" borderId="0" xfId="0" applyNumberFormat="1">
      <alignment vertical="center"/>
    </xf>
    <xf numFmtId="1" fontId="0" fillId="0" borderId="0" xfId="0" applyNumberFormat="1">
      <alignment vertical="center"/>
    </xf>
    <xf numFmtId="0" fontId="1" fillId="2" borderId="0" xfId="1" applyAlignment="1">
      <alignment horizontal="right" vertical="center"/>
    </xf>
    <xf numFmtId="164" fontId="1" fillId="2" borderId="0" xfId="1" applyNumberForma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0" xfId="1" applyAlignment="1">
      <alignment horizontal="right" vertical="center"/>
    </xf>
    <xf numFmtId="164" fontId="1" fillId="2" borderId="0" xfId="1" applyNumberFormat="1" applyAlignment="1">
      <alignment horizontal="center" vertical="center"/>
    </xf>
  </cellXfs>
  <cellStyles count="4">
    <cellStyle name="60% - Accent3" xfId="2" builtinId="40" customBuiltin="1"/>
    <cellStyle name="60% - Accent6" xfId="3" builtinId="52" customBuiltin="1"/>
    <cellStyle name="Accent2" xfId="1" builtinId="33" customBuiltin="1"/>
    <cellStyle name="Normal" xfId="0" builtinId="0" customBuiltin="1"/>
  </cellStyles>
  <dxfs count="0"/>
  <tableStyles count="0" defaultTableStyle="TableStyleMedium2" defaultPivotStyle="PivotStyleLight16"/>
  <colors>
    <mruColors>
      <color rgb="FF01AF05"/>
      <color rgb="FF21FD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E9947-E589-447B-967F-E4FA61DA4246}">
  <dimension ref="A1:G34"/>
  <sheetViews>
    <sheetView tabSelected="1" topLeftCell="A5" workbookViewId="0">
      <selection activeCell="B5" sqref="B5"/>
    </sheetView>
  </sheetViews>
  <sheetFormatPr defaultColWidth="22.21875" defaultRowHeight="26.2" customHeight="1" x14ac:dyDescent="0.3"/>
  <cols>
    <col min="1" max="1" width="25.5546875" customWidth="1"/>
    <col min="3" max="3" width="27.33203125" customWidth="1"/>
    <col min="4" max="4" width="18.77734375" customWidth="1"/>
    <col min="5" max="5" width="12.5546875" customWidth="1"/>
  </cols>
  <sheetData>
    <row r="1" spans="1:7" ht="26.2" customHeight="1" x14ac:dyDescent="0.3">
      <c r="A1" s="6" t="s">
        <v>0</v>
      </c>
      <c r="B1" s="6"/>
      <c r="C1" s="6"/>
      <c r="D1" s="8"/>
      <c r="E1" s="7" t="s">
        <v>9</v>
      </c>
      <c r="F1" s="7"/>
      <c r="G1" s="7"/>
    </row>
    <row r="2" spans="1:7" ht="13.1" customHeight="1" x14ac:dyDescent="0.3">
      <c r="A2" s="3"/>
      <c r="B2" s="3"/>
      <c r="C2" s="3"/>
      <c r="D2" s="3"/>
      <c r="E2" s="3"/>
      <c r="F2" s="3"/>
      <c r="G2" s="3"/>
    </row>
    <row r="3" spans="1:7" ht="26.2" customHeight="1" x14ac:dyDescent="0.3">
      <c r="A3" s="2" t="s">
        <v>13</v>
      </c>
      <c r="B3" s="2" t="s">
        <v>6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1:7" ht="19.649999999999999" customHeight="1" x14ac:dyDescent="0.3">
      <c r="A4" s="4" t="s">
        <v>7</v>
      </c>
      <c r="B4" s="4"/>
      <c r="C4" s="4"/>
      <c r="D4" s="4"/>
      <c r="E4" s="4"/>
      <c r="F4" s="4"/>
      <c r="G4" s="4"/>
    </row>
    <row r="5" spans="1:7" ht="32.75" customHeight="1" x14ac:dyDescent="0.3">
      <c r="A5" s="1" t="s">
        <v>10</v>
      </c>
      <c r="B5" s="10" t="s">
        <v>15</v>
      </c>
      <c r="C5" s="11" t="s">
        <v>16</v>
      </c>
      <c r="D5" t="s">
        <v>39</v>
      </c>
      <c r="E5" s="13">
        <v>2500</v>
      </c>
      <c r="F5" s="12">
        <v>20</v>
      </c>
      <c r="G5" s="12">
        <f>F5*E5</f>
        <v>50000</v>
      </c>
    </row>
    <row r="6" spans="1:7" ht="32.75" customHeight="1" x14ac:dyDescent="0.3">
      <c r="A6" s="1"/>
      <c r="B6" t="s">
        <v>11</v>
      </c>
      <c r="C6" s="11" t="s">
        <v>17</v>
      </c>
      <c r="D6" t="s">
        <v>39</v>
      </c>
      <c r="E6" s="13">
        <v>500</v>
      </c>
      <c r="F6" s="12">
        <v>25</v>
      </c>
      <c r="G6" s="12">
        <f>F6*E6</f>
        <v>12500</v>
      </c>
    </row>
    <row r="7" spans="1:7" ht="32.75" customHeight="1" x14ac:dyDescent="0.3">
      <c r="A7" s="1"/>
      <c r="B7" t="s">
        <v>12</v>
      </c>
      <c r="C7" s="11" t="s">
        <v>18</v>
      </c>
      <c r="D7" t="s">
        <v>39</v>
      </c>
      <c r="E7" s="13">
        <v>60</v>
      </c>
      <c r="F7" s="12">
        <v>15</v>
      </c>
      <c r="G7" s="12">
        <f>F7*E7</f>
        <v>900</v>
      </c>
    </row>
    <row r="8" spans="1:7" ht="19.8" customHeight="1" x14ac:dyDescent="0.3">
      <c r="A8" s="1" t="s">
        <v>57</v>
      </c>
      <c r="B8" t="s">
        <v>64</v>
      </c>
      <c r="C8" s="11" t="s">
        <v>67</v>
      </c>
      <c r="D8" t="s">
        <v>14</v>
      </c>
      <c r="E8" s="13">
        <v>1</v>
      </c>
      <c r="F8" s="12">
        <v>3500</v>
      </c>
      <c r="G8" s="12">
        <f t="shared" ref="G8:G10" si="0">F8*E8</f>
        <v>3500</v>
      </c>
    </row>
    <row r="9" spans="1:7" ht="32.75" customHeight="1" x14ac:dyDescent="0.3">
      <c r="A9" s="1"/>
      <c r="B9" t="s">
        <v>65</v>
      </c>
      <c r="C9" s="11" t="s">
        <v>71</v>
      </c>
      <c r="D9" t="s">
        <v>66</v>
      </c>
      <c r="E9" s="13">
        <v>375</v>
      </c>
      <c r="F9" s="12">
        <v>150</v>
      </c>
      <c r="G9" s="12">
        <f t="shared" si="0"/>
        <v>56250</v>
      </c>
    </row>
    <row r="10" spans="1:7" ht="32.75" customHeight="1" x14ac:dyDescent="0.3">
      <c r="A10" s="9" t="s">
        <v>77</v>
      </c>
      <c r="B10" t="s">
        <v>78</v>
      </c>
      <c r="C10" s="11" t="s">
        <v>80</v>
      </c>
      <c r="D10" t="s">
        <v>79</v>
      </c>
      <c r="E10">
        <f>30*9</f>
        <v>270</v>
      </c>
      <c r="F10" s="12">
        <v>55.55</v>
      </c>
      <c r="G10" s="12">
        <f t="shared" si="0"/>
        <v>14998.5</v>
      </c>
    </row>
    <row r="11" spans="1:7" ht="19.649999999999999" customHeight="1" x14ac:dyDescent="0.3">
      <c r="A11" s="5" t="s">
        <v>8</v>
      </c>
      <c r="B11" s="5"/>
      <c r="C11" s="5"/>
      <c r="D11" s="5"/>
      <c r="E11" s="5"/>
      <c r="F11" s="5"/>
      <c r="G11" s="5"/>
    </row>
    <row r="12" spans="1:7" ht="32.75" customHeight="1" x14ac:dyDescent="0.3">
      <c r="A12" t="s">
        <v>20</v>
      </c>
      <c r="B12" t="s">
        <v>21</v>
      </c>
      <c r="C12" s="11" t="s">
        <v>23</v>
      </c>
      <c r="D12" t="s">
        <v>22</v>
      </c>
      <c r="E12">
        <v>2</v>
      </c>
      <c r="F12" s="12">
        <v>10476</v>
      </c>
      <c r="G12" s="12">
        <f>F12*E12</f>
        <v>20952</v>
      </c>
    </row>
    <row r="13" spans="1:7" ht="32.75" customHeight="1" x14ac:dyDescent="0.3">
      <c r="A13" s="1" t="s">
        <v>24</v>
      </c>
      <c r="B13" s="1" t="s">
        <v>25</v>
      </c>
      <c r="C13" s="11" t="s">
        <v>27</v>
      </c>
      <c r="D13" t="s">
        <v>22</v>
      </c>
      <c r="E13">
        <v>2</v>
      </c>
      <c r="F13" s="12">
        <v>1608</v>
      </c>
      <c r="G13" s="12">
        <f>F13*E13</f>
        <v>3216</v>
      </c>
    </row>
    <row r="14" spans="1:7" ht="26.2" customHeight="1" x14ac:dyDescent="0.3">
      <c r="A14" s="1"/>
      <c r="B14" s="1"/>
      <c r="C14" t="s">
        <v>28</v>
      </c>
      <c r="D14" t="s">
        <v>22</v>
      </c>
      <c r="E14">
        <v>2</v>
      </c>
      <c r="F14" s="12">
        <v>428.4</v>
      </c>
      <c r="G14" s="12">
        <f>F14*E14</f>
        <v>856.8</v>
      </c>
    </row>
    <row r="15" spans="1:7" ht="32.75" customHeight="1" x14ac:dyDescent="0.3">
      <c r="A15" s="1"/>
      <c r="B15" t="s">
        <v>26</v>
      </c>
      <c r="C15" s="11" t="s">
        <v>29</v>
      </c>
      <c r="D15" t="s">
        <v>22</v>
      </c>
      <c r="E15">
        <v>2</v>
      </c>
      <c r="F15" s="12">
        <v>1925</v>
      </c>
      <c r="G15" s="12">
        <f>F15*E15</f>
        <v>3850</v>
      </c>
    </row>
    <row r="16" spans="1:7" ht="26.2" customHeight="1" x14ac:dyDescent="0.3">
      <c r="A16" t="s">
        <v>37</v>
      </c>
      <c r="B16" t="s">
        <v>36</v>
      </c>
      <c r="C16" s="11" t="s">
        <v>38</v>
      </c>
      <c r="D16" t="s">
        <v>14</v>
      </c>
      <c r="E16">
        <v>1</v>
      </c>
      <c r="F16" s="12">
        <v>15000</v>
      </c>
      <c r="G16" s="12">
        <f>F16*E16</f>
        <v>15000</v>
      </c>
    </row>
    <row r="17" spans="1:7" ht="39.299999999999997" customHeight="1" x14ac:dyDescent="0.3">
      <c r="A17" s="1" t="s">
        <v>40</v>
      </c>
      <c r="B17" t="s">
        <v>75</v>
      </c>
      <c r="C17" s="11" t="s">
        <v>76</v>
      </c>
      <c r="D17" t="s">
        <v>2</v>
      </c>
      <c r="E17">
        <v>1</v>
      </c>
      <c r="F17" s="12">
        <v>2099</v>
      </c>
      <c r="G17" s="12">
        <f>F17*E17</f>
        <v>2099</v>
      </c>
    </row>
    <row r="18" spans="1:7" ht="26.2" customHeight="1" x14ac:dyDescent="0.3">
      <c r="A18" s="1"/>
      <c r="B18" t="s">
        <v>45</v>
      </c>
      <c r="C18" s="11" t="s">
        <v>46</v>
      </c>
      <c r="D18" t="s">
        <v>2</v>
      </c>
      <c r="E18">
        <v>16</v>
      </c>
      <c r="F18" s="12">
        <v>62.9</v>
      </c>
      <c r="G18" s="12">
        <f>F18*E18</f>
        <v>1006.4</v>
      </c>
    </row>
    <row r="19" spans="1:7" ht="32.75" customHeight="1" x14ac:dyDescent="0.3">
      <c r="A19" s="1"/>
      <c r="B19" t="s">
        <v>47</v>
      </c>
      <c r="C19" s="11" t="s">
        <v>48</v>
      </c>
      <c r="D19" t="s">
        <v>2</v>
      </c>
      <c r="E19">
        <v>1</v>
      </c>
      <c r="F19" s="12">
        <v>396.35</v>
      </c>
      <c r="G19" s="12">
        <f>F19*E19</f>
        <v>396.35</v>
      </c>
    </row>
    <row r="20" spans="1:7" ht="32.75" customHeight="1" x14ac:dyDescent="0.3">
      <c r="A20" s="1"/>
      <c r="B20" t="s">
        <v>49</v>
      </c>
      <c r="C20" s="11" t="s">
        <v>50</v>
      </c>
      <c r="D20" t="s">
        <v>2</v>
      </c>
      <c r="E20">
        <v>2</v>
      </c>
      <c r="F20" s="12">
        <v>216.46</v>
      </c>
      <c r="G20" s="12">
        <f>F20*E20</f>
        <v>432.92</v>
      </c>
    </row>
    <row r="21" spans="1:7" ht="32.75" customHeight="1" x14ac:dyDescent="0.3">
      <c r="A21" s="1"/>
      <c r="B21" t="s">
        <v>74</v>
      </c>
      <c r="C21" t="s">
        <v>73</v>
      </c>
      <c r="D21" t="s">
        <v>62</v>
      </c>
      <c r="E21">
        <v>700</v>
      </c>
      <c r="F21" s="12">
        <v>1.91</v>
      </c>
      <c r="G21" s="12">
        <f>F21*E21</f>
        <v>1337</v>
      </c>
    </row>
    <row r="22" spans="1:7" ht="45.85" customHeight="1" x14ac:dyDescent="0.3">
      <c r="A22" s="1"/>
      <c r="B22" t="s">
        <v>52</v>
      </c>
      <c r="C22" s="11" t="s">
        <v>61</v>
      </c>
      <c r="D22" t="s">
        <v>62</v>
      </c>
      <c r="E22">
        <v>710</v>
      </c>
      <c r="F22" s="12">
        <v>0.23</v>
      </c>
      <c r="G22" s="12">
        <f t="shared" ref="G22:G24" si="1">F22*E22</f>
        <v>163.30000000000001</v>
      </c>
    </row>
    <row r="23" spans="1:7" ht="45.85" customHeight="1" x14ac:dyDescent="0.3">
      <c r="A23" s="1"/>
      <c r="B23" t="s">
        <v>53</v>
      </c>
      <c r="C23" s="11" t="s">
        <v>54</v>
      </c>
      <c r="D23" t="s">
        <v>2</v>
      </c>
      <c r="E23">
        <v>1</v>
      </c>
      <c r="F23" s="12">
        <v>141.65</v>
      </c>
      <c r="G23" s="12">
        <f t="shared" si="1"/>
        <v>141.65</v>
      </c>
    </row>
    <row r="24" spans="1:7" ht="45.85" customHeight="1" x14ac:dyDescent="0.3">
      <c r="A24" s="1"/>
      <c r="B24" t="s">
        <v>56</v>
      </c>
      <c r="C24" s="11" t="s">
        <v>55</v>
      </c>
      <c r="D24" t="s">
        <v>2</v>
      </c>
      <c r="E24">
        <v>147</v>
      </c>
      <c r="F24" s="12">
        <v>4</v>
      </c>
      <c r="G24" s="12">
        <f t="shared" si="1"/>
        <v>588</v>
      </c>
    </row>
    <row r="25" spans="1:7" ht="32.75" customHeight="1" x14ac:dyDescent="0.3">
      <c r="A25" s="1" t="s">
        <v>41</v>
      </c>
      <c r="B25" t="s">
        <v>42</v>
      </c>
      <c r="C25" s="16" t="s">
        <v>44</v>
      </c>
      <c r="D25" s="11" t="s">
        <v>72</v>
      </c>
      <c r="E25">
        <v>18</v>
      </c>
      <c r="F25" s="12">
        <v>102.6</v>
      </c>
      <c r="G25" s="12">
        <f>F25*E25</f>
        <v>1846.8</v>
      </c>
    </row>
    <row r="26" spans="1:7" ht="32.75" customHeight="1" x14ac:dyDescent="0.3">
      <c r="A26" s="1"/>
      <c r="B26" t="s">
        <v>43</v>
      </c>
      <c r="C26" s="11" t="s">
        <v>51</v>
      </c>
      <c r="D26" t="s">
        <v>2</v>
      </c>
      <c r="E26">
        <v>120</v>
      </c>
      <c r="F26" s="12">
        <v>9.6</v>
      </c>
      <c r="G26" s="12">
        <f>F26*E26</f>
        <v>1152</v>
      </c>
    </row>
    <row r="27" spans="1:7" ht="32.75" customHeight="1" x14ac:dyDescent="0.3">
      <c r="A27" s="9" t="s">
        <v>57</v>
      </c>
      <c r="B27" s="11" t="s">
        <v>59</v>
      </c>
      <c r="C27" s="11" t="s">
        <v>60</v>
      </c>
      <c r="D27" t="s">
        <v>2</v>
      </c>
      <c r="E27">
        <v>3100</v>
      </c>
      <c r="F27" s="12">
        <v>0.04</v>
      </c>
      <c r="G27" s="12">
        <f>F27*E27</f>
        <v>124</v>
      </c>
    </row>
    <row r="28" spans="1:7" ht="32.75" customHeight="1" x14ac:dyDescent="0.3">
      <c r="A28" s="1" t="s">
        <v>19</v>
      </c>
      <c r="B28" s="11" t="s">
        <v>69</v>
      </c>
      <c r="C28" s="11" t="s">
        <v>70</v>
      </c>
      <c r="D28" t="s">
        <v>2</v>
      </c>
      <c r="E28">
        <v>1</v>
      </c>
      <c r="F28" s="12">
        <v>2600</v>
      </c>
      <c r="G28" s="12">
        <v>2600</v>
      </c>
    </row>
    <row r="29" spans="1:7" ht="32.75" customHeight="1" x14ac:dyDescent="0.3">
      <c r="A29" s="1"/>
      <c r="B29" s="11" t="s">
        <v>63</v>
      </c>
      <c r="C29" s="11" t="s">
        <v>68</v>
      </c>
      <c r="D29" t="s">
        <v>31</v>
      </c>
      <c r="E29">
        <v>26</v>
      </c>
      <c r="F29" s="12">
        <v>150</v>
      </c>
      <c r="G29" s="12">
        <f>F29*E29*2</f>
        <v>7800</v>
      </c>
    </row>
    <row r="30" spans="1:7" ht="45.85" customHeight="1" x14ac:dyDescent="0.3">
      <c r="A30" s="1"/>
      <c r="B30" t="s">
        <v>30</v>
      </c>
      <c r="C30" s="11" t="s">
        <v>32</v>
      </c>
      <c r="D30" t="s">
        <v>31</v>
      </c>
      <c r="E30">
        <v>32</v>
      </c>
      <c r="F30" s="12">
        <v>29</v>
      </c>
      <c r="G30" s="12">
        <f>F30*E30*10</f>
        <v>9280</v>
      </c>
    </row>
    <row r="31" spans="1:7" ht="26.2" customHeight="1" x14ac:dyDescent="0.3">
      <c r="A31" s="2"/>
      <c r="B31" s="2"/>
      <c r="C31" s="2"/>
      <c r="D31" s="2"/>
      <c r="E31" s="2"/>
      <c r="F31" s="14" t="s">
        <v>35</v>
      </c>
      <c r="G31" s="15">
        <f>SUM(G5:G9)</f>
        <v>123150</v>
      </c>
    </row>
    <row r="32" spans="1:7" ht="26.2" customHeight="1" x14ac:dyDescent="0.3">
      <c r="A32" s="2"/>
      <c r="B32" s="2"/>
      <c r="C32" s="2"/>
      <c r="D32" s="2"/>
      <c r="E32" s="2"/>
      <c r="F32" s="14" t="s">
        <v>34</v>
      </c>
      <c r="G32" s="15">
        <f>SUM(G12:G30)</f>
        <v>72842.22</v>
      </c>
    </row>
    <row r="33" spans="1:7" ht="26.2" customHeight="1" x14ac:dyDescent="0.3">
      <c r="A33" s="2"/>
      <c r="B33" s="2"/>
      <c r="C33" s="2"/>
      <c r="D33" s="2"/>
      <c r="E33" s="2"/>
      <c r="F33" s="14" t="s">
        <v>33</v>
      </c>
      <c r="G33" s="18">
        <f>G31-G32</f>
        <v>50307.78</v>
      </c>
    </row>
    <row r="34" spans="1:7" ht="26.2" customHeight="1" x14ac:dyDescent="0.3">
      <c r="A34" s="2"/>
      <c r="B34" s="2"/>
      <c r="C34" s="2"/>
      <c r="D34" s="17" t="s">
        <v>58</v>
      </c>
      <c r="E34" s="17"/>
      <c r="F34" s="17"/>
      <c r="G34" s="15">
        <f>G33/5</f>
        <v>10061.556</v>
      </c>
    </row>
  </sheetData>
  <mergeCells count="12">
    <mergeCell ref="A25:A26"/>
    <mergeCell ref="D34:F34"/>
    <mergeCell ref="A8:A9"/>
    <mergeCell ref="A28:A30"/>
    <mergeCell ref="A17:A24"/>
    <mergeCell ref="A2:G2"/>
    <mergeCell ref="A13:A15"/>
    <mergeCell ref="B13:B14"/>
    <mergeCell ref="A4:G4"/>
    <mergeCell ref="A11:G11"/>
    <mergeCell ref="E1:G1"/>
    <mergeCell ref="A5:A7"/>
  </mergeCells>
  <conditionalFormatting sqref="G34">
    <cfRule type="colorScale" priority="2">
      <colorScale>
        <cfvo type="num" val="0"/>
        <cfvo type="num" val="0"/>
        <color rgb="FFFF0000"/>
        <color rgb="FF00B050"/>
      </colorScale>
    </cfRule>
  </conditionalFormatting>
  <conditionalFormatting sqref="G33">
    <cfRule type="colorScale" priority="1">
      <colorScale>
        <cfvo type="num" val="0"/>
        <cfvo type="num" val="0"/>
        <color rgb="FFFF0000"/>
        <color rgb="FF00B050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Viel</dc:creator>
  <cp:lastModifiedBy>Quentin Viel</cp:lastModifiedBy>
  <dcterms:created xsi:type="dcterms:W3CDTF">2017-12-20T08:58:29Z</dcterms:created>
  <dcterms:modified xsi:type="dcterms:W3CDTF">2017-12-20T15:47:43Z</dcterms:modified>
</cp:coreProperties>
</file>