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5715" windowHeight="7485"/>
  </bookViews>
  <sheets>
    <sheet name="FileName2014_06_26_14_33_37" sheetId="2" r:id="rId1"/>
    <sheet name="Hoja1" sheetId="3" r:id="rId2"/>
  </sheets>
  <calcPr calcId="125725"/>
</workbook>
</file>

<file path=xl/calcChain.xml><?xml version="1.0" encoding="utf-8"?>
<calcChain xmlns="http://schemas.openxmlformats.org/spreadsheetml/2006/main">
  <c r="X17" i="2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Y17"/>
  <c r="AB17"/>
  <c r="AA17"/>
  <c r="Z17"/>
</calcChain>
</file>

<file path=xl/sharedStrings.xml><?xml version="1.0" encoding="utf-8"?>
<sst xmlns="http://schemas.openxmlformats.org/spreadsheetml/2006/main" count="102" uniqueCount="102">
  <si>
    <t>BOLIVIA: DEFLACTOR IMPLÍCITO DEL PRODUCTO INTERNO BRUTO, SEGÚN ACTIVIDAD ECONÓMICA</t>
  </si>
  <si>
    <t>(En porcentaje )</t>
  </si>
  <si>
    <t>DESCRIPCION</t>
  </si>
  <si>
    <t>  1 9 9 0  </t>
  </si>
  <si>
    <t>  1 9 9 1  </t>
  </si>
  <si>
    <t>  1 9 9 2  </t>
  </si>
  <si>
    <t>  1 9 9 3  </t>
  </si>
  <si>
    <t>  1 9 9 4  </t>
  </si>
  <si>
    <t>  1 9 9 5  </t>
  </si>
  <si>
    <t>  1 9 9 6  </t>
  </si>
  <si>
    <t>  1 9 9 7  </t>
  </si>
  <si>
    <t>  1 9 9 8  </t>
  </si>
  <si>
    <t>  1 9 9 9  </t>
  </si>
  <si>
    <t>  2 0 0 0  </t>
  </si>
  <si>
    <t>  2 0 0 1  </t>
  </si>
  <si>
    <t>  2 0 0 2  </t>
  </si>
  <si>
    <t>  2 0 0 3  </t>
  </si>
  <si>
    <t>  2 0 0 4  </t>
  </si>
  <si>
    <t>  2 0 0 5  </t>
  </si>
  <si>
    <t>  2 0 0 6 (p)  </t>
  </si>
  <si>
    <t>  2 0 0 7 (p)  </t>
  </si>
  <si>
    <t>  2 0 0 8 (p)  </t>
  </si>
  <si>
    <t>  2 0 0 9 (p)  </t>
  </si>
  <si>
    <t>  2 0 1 0 (p)  </t>
  </si>
  <si>
    <t>  2 0 1 1 (p)  </t>
  </si>
  <si>
    <t>2012(p)</t>
  </si>
  <si>
    <t>2013(p)</t>
  </si>
  <si>
    <t>PIB A PRECIOS DE MERCADO</t>
  </si>
  <si>
    <t>DERECHOS DE IMPORTACIÓN, IVA, IT Y OTROS IMPUESTOS INDIRECTOS</t>
  </si>
  <si>
    <t>PIB A PRECIOS BÁSICOS</t>
  </si>
  <si>
    <t>AGRICULTURA, SILVICULTURA, CAZA Y PESCA</t>
  </si>
  <si>
    <t>PETRÓLEO CRUDO Y GAS NATURAL</t>
  </si>
  <si>
    <t>MINERALES METÁLICOS Y NO METÁLICOS</t>
  </si>
  <si>
    <t>INDUSTRIA MANUFACTURERA</t>
  </si>
  <si>
    <t>ELECTRICIDAD, GAS Y AGUA</t>
  </si>
  <si>
    <t>CONSTRUCCIÓN</t>
  </si>
  <si>
    <t>COMERCIO</t>
  </si>
  <si>
    <t>TRANSPORTE Y COMUNICACIONES</t>
  </si>
  <si>
    <t>ESTABLECIMIENTOS FINANCIEROS, SEGUROS, BIENES INMUEBLES Y SERVICIOS A LAS EMPRESAS</t>
  </si>
  <si>
    <t>SERVICIOS DE LA ADMINISTRACIÓN PÚBLICA</t>
  </si>
  <si>
    <t>OTROS SERVICIOS</t>
  </si>
  <si>
    <t>SERVICIOS BANCARIOS IMPUTADOS</t>
  </si>
  <si>
    <t>Fuente: INSTITUTO NACIONAL DE ESTADÍSTICA</t>
  </si>
  <si>
    <t>(p): Preliminar</t>
  </si>
  <si>
    <t>http://www.ine.gob.bo/indice/general.aspx?codigo=40204</t>
  </si>
  <si>
    <t>484,90</t>
  </si>
  <si>
    <t>519,33</t>
  </si>
  <si>
    <t>550,47</t>
  </si>
  <si>
    <t>561,75</t>
  </si>
  <si>
    <t>1.012,77</t>
  </si>
  <si>
    <t>1.121,83</t>
  </si>
  <si>
    <t>1.192,24</t>
  </si>
  <si>
    <t>1.178,20</t>
  </si>
  <si>
    <t>422,96</t>
  </si>
  <si>
    <t>443,92</t>
  </si>
  <si>
    <t>466,85</t>
  </si>
  <si>
    <t>478,33</t>
  </si>
  <si>
    <t>382,36</t>
  </si>
  <si>
    <t>415,14</t>
  </si>
  <si>
    <t>455,98</t>
  </si>
  <si>
    <t>461,93</t>
  </si>
  <si>
    <t>465,62</t>
  </si>
  <si>
    <t>568,39</t>
  </si>
  <si>
    <t>607,83</t>
  </si>
  <si>
    <t>567,37</t>
  </si>
  <si>
    <t>767,42</t>
  </si>
  <si>
    <t>691,15</t>
  </si>
  <si>
    <t>649,05</t>
  </si>
  <si>
    <t>635,62</t>
  </si>
  <si>
    <t>301,72</t>
  </si>
  <si>
    <t>320,41</t>
  </si>
  <si>
    <t>332,31</t>
  </si>
  <si>
    <t>337,22</t>
  </si>
  <si>
    <t>346,82</t>
  </si>
  <si>
    <t>368,71</t>
  </si>
  <si>
    <t>381,47</t>
  </si>
  <si>
    <t>402,50</t>
  </si>
  <si>
    <t>465,77</t>
  </si>
  <si>
    <t>473,47</t>
  </si>
  <si>
    <t>496,64</t>
  </si>
  <si>
    <t>507,91</t>
  </si>
  <si>
    <t>361,69</t>
  </si>
  <si>
    <t>376,96</t>
  </si>
  <si>
    <t>394,06</t>
  </si>
  <si>
    <t>415,04</t>
  </si>
  <si>
    <t>427,31</t>
  </si>
  <si>
    <t>435,20</t>
  </si>
  <si>
    <t>455,72</t>
  </si>
  <si>
    <t>458,06</t>
  </si>
  <si>
    <t>336,71</t>
  </si>
  <si>
    <t>374,16</t>
  </si>
  <si>
    <t>397,83</t>
  </si>
  <si>
    <t>418,44</t>
  </si>
  <si>
    <t>621,14</t>
  </si>
  <si>
    <t>648,43</t>
  </si>
  <si>
    <t>687,29</t>
  </si>
  <si>
    <t>745,78</t>
  </si>
  <si>
    <t>412,98</t>
  </si>
  <si>
    <t>439,87</t>
  </si>
  <si>
    <t>451,28</t>
  </si>
  <si>
    <t>474,07</t>
  </si>
  <si>
    <t>2014(p)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</si>
</sst>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 style="thin">
        <color rgb="FF000000"/>
      </top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thin">
        <color rgb="FFDCDCDC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33" borderId="0" xfId="0" applyFont="1" applyFill="1"/>
    <xf numFmtId="0" fontId="19" fillId="33" borderId="12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left" wrapText="1"/>
    </xf>
    <xf numFmtId="0" fontId="18" fillId="0" borderId="0" xfId="0" applyFont="1"/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right" wrapText="1"/>
    </xf>
    <xf numFmtId="0" fontId="21" fillId="0" borderId="0" xfId="0" applyFont="1"/>
    <xf numFmtId="0" fontId="0" fillId="33" borderId="10" xfId="0" applyFont="1" applyFill="1" applyBorder="1" applyAlignment="1">
      <alignment horizontal="right" wrapText="1"/>
    </xf>
    <xf numFmtId="0" fontId="24" fillId="33" borderId="13" xfId="0" applyFont="1" applyFill="1" applyBorder="1" applyAlignment="1">
      <alignment wrapText="1"/>
    </xf>
    <xf numFmtId="0" fontId="24" fillId="33" borderId="11" xfId="0" applyFont="1" applyFill="1" applyBorder="1" applyAlignment="1">
      <alignment wrapText="1"/>
    </xf>
    <xf numFmtId="0" fontId="24" fillId="33" borderId="14" xfId="0" applyFont="1" applyFill="1" applyBorder="1" applyAlignment="1">
      <alignment wrapText="1"/>
    </xf>
    <xf numFmtId="0" fontId="24" fillId="33" borderId="15" xfId="0" applyFont="1" applyFill="1" applyBorder="1" applyAlignment="1">
      <alignment wrapText="1"/>
    </xf>
    <xf numFmtId="0" fontId="23" fillId="34" borderId="16" xfId="0" applyFont="1" applyFill="1" applyBorder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4" borderId="16" xfId="0" applyFont="1" applyFill="1" applyBorder="1" applyAlignment="1">
      <alignment horizontal="center" wrapText="1"/>
    </xf>
    <xf numFmtId="0" fontId="22" fillId="34" borderId="0" xfId="0" applyFont="1" applyFill="1" applyBorder="1" applyAlignment="1">
      <alignment horizontal="center" wrapText="1"/>
    </xf>
    <xf numFmtId="0" fontId="18" fillId="33" borderId="17" xfId="0" applyFont="1" applyFill="1" applyBorder="1" applyAlignment="1">
      <alignment horizontal="left" wrapText="1"/>
    </xf>
    <xf numFmtId="0" fontId="20" fillId="33" borderId="17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0"/>
  <sheetViews>
    <sheetView showGridLines="0" tabSelected="1" zoomScale="85" zoomScaleNormal="85" workbookViewId="0">
      <selection activeCell="C4" sqref="C4"/>
    </sheetView>
  </sheetViews>
  <sheetFormatPr baseColWidth="10" defaultRowHeight="14.25"/>
  <cols>
    <col min="1" max="1" width="45.7109375" style="4" bestFit="1" customWidth="1"/>
    <col min="2" max="3" width="5.85546875" style="4" bestFit="1" customWidth="1"/>
    <col min="4" max="27" width="12.85546875" style="7" customWidth="1"/>
    <col min="28" max="16384" width="11.42578125" style="4"/>
  </cols>
  <sheetData>
    <row r="1" spans="1:28" s="1" customFormat="1" ht="21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1" customFormat="1" ht="15" customHeight="1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s="1" customFormat="1" ht="15">
      <c r="A3" s="2" t="s">
        <v>2</v>
      </c>
      <c r="B3" s="18">
        <v>1988</v>
      </c>
      <c r="C3" s="18">
        <v>1989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101</v>
      </c>
    </row>
    <row r="4" spans="1:28" s="1" customFormat="1" ht="15">
      <c r="A4" s="3" t="s">
        <v>27</v>
      </c>
      <c r="B4" s="17"/>
      <c r="C4" s="17"/>
      <c r="D4" s="6">
        <v>100</v>
      </c>
      <c r="E4" s="6">
        <v>117.69</v>
      </c>
      <c r="F4" s="6">
        <v>133.22</v>
      </c>
      <c r="G4" s="6">
        <v>141.96</v>
      </c>
      <c r="H4" s="6">
        <v>153.25</v>
      </c>
      <c r="I4" s="6">
        <v>170.76</v>
      </c>
      <c r="J4" s="6">
        <v>190.53</v>
      </c>
      <c r="K4" s="6">
        <v>201.4</v>
      </c>
      <c r="L4" s="6">
        <v>215.61</v>
      </c>
      <c r="M4" s="6">
        <v>220.81</v>
      </c>
      <c r="N4" s="6">
        <v>232.28</v>
      </c>
      <c r="O4" s="6">
        <v>236.62</v>
      </c>
      <c r="P4" s="6">
        <v>243.3</v>
      </c>
      <c r="Q4" s="6">
        <v>258.7</v>
      </c>
      <c r="R4" s="6">
        <v>279.31</v>
      </c>
      <c r="S4" s="6">
        <v>295.89999999999998</v>
      </c>
      <c r="T4" s="6">
        <v>336.33</v>
      </c>
      <c r="U4" s="6">
        <v>361.13</v>
      </c>
      <c r="V4" s="6">
        <v>398.62</v>
      </c>
      <c r="W4" s="6">
        <v>388.97</v>
      </c>
      <c r="X4" s="6">
        <v>423.12</v>
      </c>
      <c r="Y4" s="8" t="s">
        <v>45</v>
      </c>
      <c r="Z4" s="8" t="s">
        <v>46</v>
      </c>
      <c r="AA4" s="8" t="s">
        <v>47</v>
      </c>
      <c r="AB4" s="8" t="s">
        <v>48</v>
      </c>
    </row>
    <row r="5" spans="1:28" s="1" customFormat="1" ht="29.25">
      <c r="A5" s="3" t="s">
        <v>28</v>
      </c>
      <c r="B5" s="17"/>
      <c r="C5" s="17"/>
      <c r="D5" s="6">
        <v>100</v>
      </c>
      <c r="E5" s="6">
        <v>126.42</v>
      </c>
      <c r="F5" s="6">
        <v>159.30000000000001</v>
      </c>
      <c r="G5" s="6">
        <v>174.73</v>
      </c>
      <c r="H5" s="6">
        <v>201.23</v>
      </c>
      <c r="I5" s="6">
        <v>237.84</v>
      </c>
      <c r="J5" s="6">
        <v>299</v>
      </c>
      <c r="K5" s="6">
        <v>315.45</v>
      </c>
      <c r="L5" s="6">
        <v>331.29</v>
      </c>
      <c r="M5" s="6">
        <v>333.94</v>
      </c>
      <c r="N5" s="6">
        <v>387.3</v>
      </c>
      <c r="O5" s="6">
        <v>369.87</v>
      </c>
      <c r="P5" s="6">
        <v>363.92</v>
      </c>
      <c r="Q5" s="6">
        <v>382.36</v>
      </c>
      <c r="R5" s="6">
        <v>404.26</v>
      </c>
      <c r="S5" s="6">
        <v>554.84</v>
      </c>
      <c r="T5" s="6">
        <v>734.64</v>
      </c>
      <c r="U5" s="6">
        <v>815.89</v>
      </c>
      <c r="V5" s="6">
        <v>902.89</v>
      </c>
      <c r="W5" s="6">
        <v>799.95</v>
      </c>
      <c r="X5" s="6">
        <v>825.65</v>
      </c>
      <c r="Y5" s="8" t="s">
        <v>49</v>
      </c>
      <c r="Z5" s="8" t="s">
        <v>50</v>
      </c>
      <c r="AA5" s="8" t="s">
        <v>51</v>
      </c>
      <c r="AB5" s="8" t="s">
        <v>52</v>
      </c>
    </row>
    <row r="6" spans="1:28" s="1" customFormat="1" ht="15">
      <c r="A6" s="3" t="s">
        <v>29</v>
      </c>
      <c r="B6" s="17"/>
      <c r="C6" s="17"/>
      <c r="D6" s="6">
        <v>100</v>
      </c>
      <c r="E6" s="6">
        <v>116.89</v>
      </c>
      <c r="F6" s="6">
        <v>130.81</v>
      </c>
      <c r="G6" s="6">
        <v>138.97</v>
      </c>
      <c r="H6" s="6">
        <v>148.88999999999999</v>
      </c>
      <c r="I6" s="6">
        <v>164.44</v>
      </c>
      <c r="J6" s="6">
        <v>180.42</v>
      </c>
      <c r="K6" s="6">
        <v>190.67</v>
      </c>
      <c r="L6" s="6">
        <v>204.07</v>
      </c>
      <c r="M6" s="6">
        <v>210.85</v>
      </c>
      <c r="N6" s="6">
        <v>218.5</v>
      </c>
      <c r="O6" s="6">
        <v>224.66</v>
      </c>
      <c r="P6" s="6">
        <v>231.77</v>
      </c>
      <c r="Q6" s="6">
        <v>246.86</v>
      </c>
      <c r="R6" s="6">
        <v>266.61</v>
      </c>
      <c r="S6" s="6">
        <v>268.44</v>
      </c>
      <c r="T6" s="6">
        <v>293.57</v>
      </c>
      <c r="U6" s="6">
        <v>311.43</v>
      </c>
      <c r="V6" s="6">
        <v>343.08</v>
      </c>
      <c r="W6" s="6">
        <v>346.27</v>
      </c>
      <c r="X6" s="6">
        <v>379.28</v>
      </c>
      <c r="Y6" s="8" t="s">
        <v>53</v>
      </c>
      <c r="Z6" s="8" t="s">
        <v>54</v>
      </c>
      <c r="AA6" s="8" t="s">
        <v>55</v>
      </c>
      <c r="AB6" s="8" t="s">
        <v>56</v>
      </c>
    </row>
    <row r="7" spans="1:28" s="1" customFormat="1" ht="29.25">
      <c r="A7" s="3" t="s">
        <v>30</v>
      </c>
      <c r="B7" s="17"/>
      <c r="C7" s="17"/>
      <c r="D7" s="6">
        <v>100</v>
      </c>
      <c r="E7" s="6">
        <v>114.15</v>
      </c>
      <c r="F7" s="6">
        <v>127.12</v>
      </c>
      <c r="G7" s="6">
        <v>137.91</v>
      </c>
      <c r="H7" s="6">
        <v>152.02000000000001</v>
      </c>
      <c r="I7" s="6">
        <v>170.45</v>
      </c>
      <c r="J7" s="6">
        <v>177.57</v>
      </c>
      <c r="K7" s="6">
        <v>198.16</v>
      </c>
      <c r="L7" s="6">
        <v>197.3</v>
      </c>
      <c r="M7" s="6">
        <v>207.87</v>
      </c>
      <c r="N7" s="6">
        <v>211.85</v>
      </c>
      <c r="O7" s="6">
        <v>216.85</v>
      </c>
      <c r="P7" s="6">
        <v>222.33</v>
      </c>
      <c r="Q7" s="6">
        <v>231.5</v>
      </c>
      <c r="R7" s="6">
        <v>257.7</v>
      </c>
      <c r="S7" s="6">
        <v>240.37</v>
      </c>
      <c r="T7" s="6">
        <v>254.71</v>
      </c>
      <c r="U7" s="6">
        <v>263.08</v>
      </c>
      <c r="V7" s="6">
        <v>313.33</v>
      </c>
      <c r="W7" s="6">
        <v>325.51</v>
      </c>
      <c r="X7" s="6">
        <v>347.58</v>
      </c>
      <c r="Y7" s="8" t="s">
        <v>57</v>
      </c>
      <c r="Z7" s="8" t="s">
        <v>58</v>
      </c>
      <c r="AA7" s="8" t="s">
        <v>59</v>
      </c>
      <c r="AB7" s="8" t="s">
        <v>60</v>
      </c>
    </row>
    <row r="8" spans="1:28" s="1" customFormat="1" ht="15">
      <c r="A8" s="3" t="s">
        <v>31</v>
      </c>
      <c r="B8" s="17"/>
      <c r="C8" s="17"/>
      <c r="D8" s="6">
        <v>100</v>
      </c>
      <c r="E8" s="6">
        <v>95.82</v>
      </c>
      <c r="F8" s="6">
        <v>94.72</v>
      </c>
      <c r="G8" s="6">
        <v>71.2</v>
      </c>
      <c r="H8" s="6">
        <v>33.840000000000003</v>
      </c>
      <c r="I8" s="6">
        <v>49.86</v>
      </c>
      <c r="J8" s="6">
        <v>59.84</v>
      </c>
      <c r="K8" s="6">
        <v>94.89</v>
      </c>
      <c r="L8" s="6">
        <v>87.66</v>
      </c>
      <c r="M8" s="6">
        <v>100.25</v>
      </c>
      <c r="N8" s="6">
        <v>151.69</v>
      </c>
      <c r="O8" s="6">
        <v>161.05000000000001</v>
      </c>
      <c r="P8" s="6">
        <v>166.89</v>
      </c>
      <c r="Q8" s="6">
        <v>215.31</v>
      </c>
      <c r="R8" s="6">
        <v>272.67</v>
      </c>
      <c r="S8" s="6">
        <v>277.8</v>
      </c>
      <c r="T8" s="6">
        <v>317.88</v>
      </c>
      <c r="U8" s="6">
        <v>342.62</v>
      </c>
      <c r="V8" s="6">
        <v>344.99</v>
      </c>
      <c r="W8" s="6">
        <v>355.51</v>
      </c>
      <c r="X8" s="6">
        <v>362.88</v>
      </c>
      <c r="Y8" s="8" t="s">
        <v>61</v>
      </c>
      <c r="Z8" s="8" t="s">
        <v>62</v>
      </c>
      <c r="AA8" s="8" t="s">
        <v>63</v>
      </c>
      <c r="AB8" s="8" t="s">
        <v>64</v>
      </c>
    </row>
    <row r="9" spans="1:28" s="1" customFormat="1" ht="15">
      <c r="A9" s="3" t="s">
        <v>32</v>
      </c>
      <c r="B9" s="17"/>
      <c r="C9" s="17"/>
      <c r="D9" s="6">
        <v>100</v>
      </c>
      <c r="E9" s="6">
        <v>90.04</v>
      </c>
      <c r="F9" s="6">
        <v>99.89</v>
      </c>
      <c r="G9" s="6">
        <v>74.37</v>
      </c>
      <c r="H9" s="6">
        <v>105.32</v>
      </c>
      <c r="I9" s="6">
        <v>135.5</v>
      </c>
      <c r="J9" s="6">
        <v>159.24</v>
      </c>
      <c r="K9" s="6">
        <v>161.15</v>
      </c>
      <c r="L9" s="6">
        <v>155.36000000000001</v>
      </c>
      <c r="M9" s="6">
        <v>157.19999999999999</v>
      </c>
      <c r="N9" s="6">
        <v>165.88</v>
      </c>
      <c r="O9" s="6">
        <v>160.96</v>
      </c>
      <c r="P9" s="6">
        <v>168.72</v>
      </c>
      <c r="Q9" s="6">
        <v>194.39</v>
      </c>
      <c r="R9" s="6">
        <v>251.61</v>
      </c>
      <c r="S9" s="6">
        <v>255.95</v>
      </c>
      <c r="T9" s="6">
        <v>429.12</v>
      </c>
      <c r="U9" s="6">
        <v>489.1</v>
      </c>
      <c r="V9" s="6">
        <v>540.17999999999995</v>
      </c>
      <c r="W9" s="6">
        <v>460.18</v>
      </c>
      <c r="X9" s="6">
        <v>606.58000000000004</v>
      </c>
      <c r="Y9" s="8" t="s">
        <v>65</v>
      </c>
      <c r="Z9" s="8" t="s">
        <v>66</v>
      </c>
      <c r="AA9" s="8" t="s">
        <v>67</v>
      </c>
      <c r="AB9" s="8" t="s">
        <v>68</v>
      </c>
    </row>
    <row r="10" spans="1:28" s="1" customFormat="1" ht="15">
      <c r="A10" s="3" t="s">
        <v>33</v>
      </c>
      <c r="B10" s="17"/>
      <c r="C10" s="17"/>
      <c r="D10" s="6">
        <v>100</v>
      </c>
      <c r="E10" s="6">
        <v>123.54</v>
      </c>
      <c r="F10" s="6">
        <v>137.32</v>
      </c>
      <c r="G10" s="6">
        <v>144.29</v>
      </c>
      <c r="H10" s="6">
        <v>152.69</v>
      </c>
      <c r="I10" s="6">
        <v>167.49</v>
      </c>
      <c r="J10" s="6">
        <v>182.61</v>
      </c>
      <c r="K10" s="6">
        <v>175.54</v>
      </c>
      <c r="L10" s="6">
        <v>185.58</v>
      </c>
      <c r="M10" s="6">
        <v>180.17</v>
      </c>
      <c r="N10" s="6">
        <v>185.91</v>
      </c>
      <c r="O10" s="6">
        <v>189</v>
      </c>
      <c r="P10" s="6">
        <v>194.06</v>
      </c>
      <c r="Q10" s="6">
        <v>200.24</v>
      </c>
      <c r="R10" s="6">
        <v>208.69</v>
      </c>
      <c r="S10" s="6">
        <v>208.35</v>
      </c>
      <c r="T10" s="6">
        <v>223.77</v>
      </c>
      <c r="U10" s="6">
        <v>238.55</v>
      </c>
      <c r="V10" s="6">
        <v>263.81</v>
      </c>
      <c r="W10" s="6">
        <v>264.05</v>
      </c>
      <c r="X10" s="6">
        <v>282.83</v>
      </c>
      <c r="Y10" s="8" t="s">
        <v>69</v>
      </c>
      <c r="Z10" s="8" t="s">
        <v>70</v>
      </c>
      <c r="AA10" s="8" t="s">
        <v>71</v>
      </c>
      <c r="AB10" s="8" t="s">
        <v>72</v>
      </c>
    </row>
    <row r="11" spans="1:28" s="1" customFormat="1" ht="15">
      <c r="A11" s="3" t="s">
        <v>34</v>
      </c>
      <c r="B11" s="17"/>
      <c r="C11" s="17"/>
      <c r="D11" s="6">
        <v>100</v>
      </c>
      <c r="E11" s="6">
        <v>142.69</v>
      </c>
      <c r="F11" s="6">
        <v>208.5</v>
      </c>
      <c r="G11" s="6">
        <v>244.57</v>
      </c>
      <c r="H11" s="6">
        <v>266.27999999999997</v>
      </c>
      <c r="I11" s="6">
        <v>283.42</v>
      </c>
      <c r="J11" s="6">
        <v>279.2</v>
      </c>
      <c r="K11" s="6">
        <v>271.17</v>
      </c>
      <c r="L11" s="6">
        <v>303.24</v>
      </c>
      <c r="M11" s="6">
        <v>304.29000000000002</v>
      </c>
      <c r="N11" s="6">
        <v>328.49</v>
      </c>
      <c r="O11" s="6">
        <v>345.78</v>
      </c>
      <c r="P11" s="6">
        <v>349.11</v>
      </c>
      <c r="Q11" s="6">
        <v>375.14</v>
      </c>
      <c r="R11" s="6">
        <v>383.08</v>
      </c>
      <c r="S11" s="6">
        <v>387.41</v>
      </c>
      <c r="T11" s="6">
        <v>396.56</v>
      </c>
      <c r="U11" s="6">
        <v>403.12</v>
      </c>
      <c r="V11" s="6">
        <v>420.39</v>
      </c>
      <c r="W11" s="6">
        <v>427.87</v>
      </c>
      <c r="X11" s="6">
        <v>456.08</v>
      </c>
      <c r="Y11" s="8" t="s">
        <v>77</v>
      </c>
      <c r="Z11" s="8" t="s">
        <v>78</v>
      </c>
      <c r="AA11" s="8" t="s">
        <v>79</v>
      </c>
      <c r="AB11" s="8" t="s">
        <v>80</v>
      </c>
    </row>
    <row r="12" spans="1:28" s="1" customFormat="1" ht="15">
      <c r="A12" s="3" t="s">
        <v>35</v>
      </c>
      <c r="B12" s="17"/>
      <c r="C12" s="17"/>
      <c r="D12" s="6">
        <v>100</v>
      </c>
      <c r="E12" s="6">
        <v>117.27</v>
      </c>
      <c r="F12" s="6">
        <v>122.43</v>
      </c>
      <c r="G12" s="6">
        <v>138.97999999999999</v>
      </c>
      <c r="H12" s="6">
        <v>144.81</v>
      </c>
      <c r="I12" s="6">
        <v>150.68</v>
      </c>
      <c r="J12" s="6">
        <v>143.11000000000001</v>
      </c>
      <c r="K12" s="6">
        <v>164.71</v>
      </c>
      <c r="L12" s="6">
        <v>181.35</v>
      </c>
      <c r="M12" s="6">
        <v>192.23</v>
      </c>
      <c r="N12" s="6">
        <v>200.66</v>
      </c>
      <c r="O12" s="6">
        <v>204.55</v>
      </c>
      <c r="P12" s="6">
        <v>208.21</v>
      </c>
      <c r="Q12" s="6">
        <v>220.33</v>
      </c>
      <c r="R12" s="6">
        <v>222.75</v>
      </c>
      <c r="S12" s="6">
        <v>240.99</v>
      </c>
      <c r="T12" s="6">
        <v>287.54000000000002</v>
      </c>
      <c r="U12" s="6">
        <v>283.66000000000003</v>
      </c>
      <c r="V12" s="6">
        <v>293.67</v>
      </c>
      <c r="W12" s="6">
        <v>287.31</v>
      </c>
      <c r="X12" s="6">
        <v>324.92</v>
      </c>
      <c r="Y12" s="8" t="s">
        <v>73</v>
      </c>
      <c r="Z12" s="8" t="s">
        <v>74</v>
      </c>
      <c r="AA12" s="8" t="s">
        <v>75</v>
      </c>
      <c r="AB12" s="8" t="s">
        <v>76</v>
      </c>
    </row>
    <row r="13" spans="1:28" s="1" customFormat="1" ht="15">
      <c r="A13" s="3" t="s">
        <v>36</v>
      </c>
      <c r="B13" s="17"/>
      <c r="C13" s="17"/>
      <c r="D13" s="6">
        <v>100</v>
      </c>
      <c r="E13" s="6">
        <v>115.74</v>
      </c>
      <c r="F13" s="6">
        <v>124.54</v>
      </c>
      <c r="G13" s="6">
        <v>132.75</v>
      </c>
      <c r="H13" s="6">
        <v>148.84</v>
      </c>
      <c r="I13" s="6">
        <v>167.26</v>
      </c>
      <c r="J13" s="6">
        <v>178.97</v>
      </c>
      <c r="K13" s="6">
        <v>183.55</v>
      </c>
      <c r="L13" s="6">
        <v>197.4</v>
      </c>
      <c r="M13" s="6">
        <v>194.93</v>
      </c>
      <c r="N13" s="6">
        <v>197.53</v>
      </c>
      <c r="O13" s="6">
        <v>203.38</v>
      </c>
      <c r="P13" s="6">
        <v>208.4</v>
      </c>
      <c r="Q13" s="6">
        <v>212.71</v>
      </c>
      <c r="R13" s="6">
        <v>234.88</v>
      </c>
      <c r="S13" s="6">
        <v>238.76</v>
      </c>
      <c r="T13" s="6">
        <v>265.69</v>
      </c>
      <c r="U13" s="6">
        <v>298.93</v>
      </c>
      <c r="V13" s="6">
        <v>345.67</v>
      </c>
      <c r="W13" s="6">
        <v>341.6</v>
      </c>
      <c r="X13" s="6">
        <v>381.58</v>
      </c>
      <c r="Y13" s="8" t="s">
        <v>85</v>
      </c>
      <c r="Z13" s="8" t="s">
        <v>86</v>
      </c>
      <c r="AA13" s="8" t="s">
        <v>87</v>
      </c>
      <c r="AB13" s="8" t="s">
        <v>88</v>
      </c>
    </row>
    <row r="14" spans="1:28" s="1" customFormat="1" ht="15">
      <c r="A14" s="3" t="s">
        <v>37</v>
      </c>
      <c r="B14" s="17"/>
      <c r="C14" s="17"/>
      <c r="D14" s="6">
        <v>100</v>
      </c>
      <c r="E14" s="6">
        <v>123.56</v>
      </c>
      <c r="F14" s="6">
        <v>144.32</v>
      </c>
      <c r="G14" s="6">
        <v>161.88999999999999</v>
      </c>
      <c r="H14" s="6">
        <v>168.59</v>
      </c>
      <c r="I14" s="6">
        <v>172.91</v>
      </c>
      <c r="J14" s="6">
        <v>194.19</v>
      </c>
      <c r="K14" s="6">
        <v>206.09</v>
      </c>
      <c r="L14" s="6">
        <v>238.23</v>
      </c>
      <c r="M14" s="6">
        <v>244.36</v>
      </c>
      <c r="N14" s="6">
        <v>246.76</v>
      </c>
      <c r="O14" s="6">
        <v>252.61</v>
      </c>
      <c r="P14" s="6">
        <v>263.52999999999997</v>
      </c>
      <c r="Q14" s="6">
        <v>286.81</v>
      </c>
      <c r="R14" s="6">
        <v>298.02999999999997</v>
      </c>
      <c r="S14" s="6">
        <v>304.33</v>
      </c>
      <c r="T14" s="6">
        <v>315.08999999999997</v>
      </c>
      <c r="U14" s="6">
        <v>314.95999999999998</v>
      </c>
      <c r="V14" s="6">
        <v>318.13</v>
      </c>
      <c r="W14" s="6">
        <v>318.44</v>
      </c>
      <c r="X14" s="6">
        <v>340.31</v>
      </c>
      <c r="Y14" s="8" t="s">
        <v>81</v>
      </c>
      <c r="Z14" s="8" t="s">
        <v>82</v>
      </c>
      <c r="AA14" s="8" t="s">
        <v>83</v>
      </c>
      <c r="AB14" s="8" t="s">
        <v>84</v>
      </c>
    </row>
    <row r="15" spans="1:28" s="1" customFormat="1" ht="43.5">
      <c r="A15" s="3" t="s">
        <v>38</v>
      </c>
      <c r="B15" s="17"/>
      <c r="C15" s="17"/>
      <c r="D15" s="6">
        <v>100</v>
      </c>
      <c r="E15" s="6">
        <v>121.01</v>
      </c>
      <c r="F15" s="6">
        <v>131.47999999999999</v>
      </c>
      <c r="G15" s="6">
        <v>139.69</v>
      </c>
      <c r="H15" s="6">
        <v>145.24</v>
      </c>
      <c r="I15" s="6">
        <v>156.59</v>
      </c>
      <c r="J15" s="6">
        <v>180.3</v>
      </c>
      <c r="K15" s="6">
        <v>195.02</v>
      </c>
      <c r="L15" s="6">
        <v>206.33</v>
      </c>
      <c r="M15" s="6">
        <v>222.39</v>
      </c>
      <c r="N15" s="6">
        <v>224.61</v>
      </c>
      <c r="O15" s="6">
        <v>222.4</v>
      </c>
      <c r="P15" s="6">
        <v>224.31</v>
      </c>
      <c r="Q15" s="6">
        <v>230.08</v>
      </c>
      <c r="R15" s="6">
        <v>235.62</v>
      </c>
      <c r="S15" s="6">
        <v>246.33</v>
      </c>
      <c r="T15" s="6">
        <v>255.54</v>
      </c>
      <c r="U15" s="6">
        <v>272.47000000000003</v>
      </c>
      <c r="V15" s="6">
        <v>294.62</v>
      </c>
      <c r="W15" s="6">
        <v>299.20999999999998</v>
      </c>
      <c r="X15" s="6">
        <v>319.35000000000002</v>
      </c>
      <c r="Y15" s="8" t="s">
        <v>89</v>
      </c>
      <c r="Z15" s="8" t="s">
        <v>90</v>
      </c>
      <c r="AA15" s="8" t="s">
        <v>91</v>
      </c>
      <c r="AB15" s="8" t="s">
        <v>92</v>
      </c>
    </row>
    <row r="16" spans="1:28" s="1" customFormat="1" ht="29.25">
      <c r="A16" s="3" t="s">
        <v>39</v>
      </c>
      <c r="B16" s="17"/>
      <c r="C16" s="17"/>
      <c r="D16" s="6">
        <v>100</v>
      </c>
      <c r="E16" s="6">
        <v>124.52</v>
      </c>
      <c r="F16" s="6">
        <v>148.06</v>
      </c>
      <c r="G16" s="6">
        <v>167.15</v>
      </c>
      <c r="H16" s="6">
        <v>183.8</v>
      </c>
      <c r="I16" s="6">
        <v>203.01</v>
      </c>
      <c r="J16" s="6">
        <v>228.84</v>
      </c>
      <c r="K16" s="6">
        <v>248.66</v>
      </c>
      <c r="L16" s="6">
        <v>283.77999999999997</v>
      </c>
      <c r="M16" s="6">
        <v>290.20999999999998</v>
      </c>
      <c r="N16" s="6">
        <v>300.83999999999997</v>
      </c>
      <c r="O16" s="6">
        <v>321.02999999999997</v>
      </c>
      <c r="P16" s="6">
        <v>330.41</v>
      </c>
      <c r="Q16" s="6">
        <v>352.93</v>
      </c>
      <c r="R16" s="6">
        <v>377.48</v>
      </c>
      <c r="S16" s="6">
        <v>390.89</v>
      </c>
      <c r="T16" s="6">
        <v>409.18</v>
      </c>
      <c r="U16" s="6">
        <v>443.67</v>
      </c>
      <c r="V16" s="6">
        <v>474.22</v>
      </c>
      <c r="W16" s="6">
        <v>512.74</v>
      </c>
      <c r="X16" s="6">
        <v>560.04</v>
      </c>
      <c r="Y16" s="8" t="s">
        <v>93</v>
      </c>
      <c r="Z16" s="8" t="s">
        <v>94</v>
      </c>
      <c r="AA16" s="8" t="s">
        <v>95</v>
      </c>
      <c r="AB16" s="8" t="s">
        <v>96</v>
      </c>
    </row>
    <row r="17" spans="1:28" s="1" customFormat="1">
      <c r="A17" s="3" t="s">
        <v>40</v>
      </c>
      <c r="B17" s="17"/>
      <c r="C17" s="17"/>
      <c r="D17" s="6">
        <v>100</v>
      </c>
      <c r="E17" s="6">
        <f>110.75+117.66</f>
        <v>228.41</v>
      </c>
      <c r="F17" s="6">
        <f>123.14+126.55</f>
        <v>249.69</v>
      </c>
      <c r="G17" s="6">
        <f>138.9+135.21</f>
        <v>274.11</v>
      </c>
      <c r="H17" s="6">
        <f>152.47+133.93</f>
        <v>286.39999999999998</v>
      </c>
      <c r="I17" s="6">
        <f>171.25+152.58</f>
        <v>323.83000000000004</v>
      </c>
      <c r="J17" s="6">
        <f>190.57+182.62</f>
        <v>373.19</v>
      </c>
      <c r="K17" s="6">
        <f>211.8+194.62</f>
        <v>406.42</v>
      </c>
      <c r="L17" s="6">
        <f>237.32+227.78</f>
        <v>465.1</v>
      </c>
      <c r="M17" s="6">
        <f>256.51+227.06</f>
        <v>483.57</v>
      </c>
      <c r="N17" s="6">
        <f>265.91+231.06</f>
        <v>496.97</v>
      </c>
      <c r="O17" s="6">
        <f>277.92+234.3</f>
        <v>512.22</v>
      </c>
      <c r="P17" s="6">
        <f>290.97+247.61</f>
        <v>538.58000000000004</v>
      </c>
      <c r="Q17" s="6">
        <f>306.56+264.69</f>
        <v>571.25</v>
      </c>
      <c r="R17" s="6">
        <f>323.33+277.71</f>
        <v>601.04</v>
      </c>
      <c r="S17" s="6">
        <f>326.09+280.01</f>
        <v>606.09999999999991</v>
      </c>
      <c r="T17" s="6">
        <f>351.22+301.76</f>
        <v>652.98</v>
      </c>
      <c r="U17" s="6">
        <f>368.72+309.27</f>
        <v>677.99</v>
      </c>
      <c r="V17" s="6">
        <f>388.89+345.09</f>
        <v>733.98</v>
      </c>
      <c r="W17" s="6">
        <f>408.53+372.01</f>
        <v>780.54</v>
      </c>
      <c r="X17" s="6">
        <f>429.5+394.28</f>
        <v>823.78</v>
      </c>
      <c r="Y17" s="6">
        <f>453.04+432.81</f>
        <v>885.85</v>
      </c>
      <c r="Z17" s="6">
        <f>484.21+448.42</f>
        <v>932.63</v>
      </c>
      <c r="AA17" s="6">
        <f>516.02+474.89</f>
        <v>990.91</v>
      </c>
      <c r="AB17" s="6">
        <f>535.74+490.6</f>
        <v>1026.3400000000001</v>
      </c>
    </row>
    <row r="18" spans="1:28" s="1" customFormat="1" ht="15">
      <c r="A18" s="3" t="s">
        <v>41</v>
      </c>
      <c r="B18" s="17"/>
      <c r="C18" s="17"/>
      <c r="D18" s="6">
        <v>100</v>
      </c>
      <c r="E18" s="6">
        <v>123.65</v>
      </c>
      <c r="F18" s="6">
        <v>145.91999999999999</v>
      </c>
      <c r="G18" s="6">
        <v>158.35</v>
      </c>
      <c r="H18" s="6">
        <v>171.84</v>
      </c>
      <c r="I18" s="6">
        <v>193.46</v>
      </c>
      <c r="J18" s="6">
        <v>209.67</v>
      </c>
      <c r="K18" s="6">
        <v>231.53</v>
      </c>
      <c r="L18" s="6">
        <v>252.03</v>
      </c>
      <c r="M18" s="6">
        <v>256.62</v>
      </c>
      <c r="N18" s="6">
        <v>259.74</v>
      </c>
      <c r="O18" s="6">
        <v>258.12</v>
      </c>
      <c r="P18" s="6">
        <v>257.73</v>
      </c>
      <c r="Q18" s="6">
        <v>266.31</v>
      </c>
      <c r="R18" s="6">
        <v>278.13</v>
      </c>
      <c r="S18" s="6">
        <v>296.74</v>
      </c>
      <c r="T18" s="6">
        <v>307.83</v>
      </c>
      <c r="U18" s="6">
        <v>328.71</v>
      </c>
      <c r="V18" s="6">
        <v>363.88</v>
      </c>
      <c r="W18" s="6">
        <v>360.06</v>
      </c>
      <c r="X18" s="6">
        <v>382</v>
      </c>
      <c r="Y18" s="8" t="s">
        <v>97</v>
      </c>
      <c r="Z18" s="8" t="s">
        <v>98</v>
      </c>
      <c r="AA18" s="8" t="s">
        <v>99</v>
      </c>
      <c r="AB18" s="8" t="s">
        <v>100</v>
      </c>
    </row>
    <row r="19" spans="1:28" s="1" customFormat="1" ht="15" customHeight="1">
      <c r="A19" s="9" t="s">
        <v>42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8" s="1" customFormat="1" ht="15" customHeight="1">
      <c r="A20" s="11" t="s">
        <v>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</sheetData>
  <mergeCells count="4">
    <mergeCell ref="A19:AA19"/>
    <mergeCell ref="A20:AA20"/>
    <mergeCell ref="A1:AB1"/>
    <mergeCell ref="A2:AB2"/>
  </mergeCells>
  <pageMargins left="0.75" right="0.75" top="1" bottom="1" header="0.5" footer="0.5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FileName2014_06_26_14_33_37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Mattos</dc:creator>
  <cp:lastModifiedBy>jsandoval</cp:lastModifiedBy>
  <dcterms:created xsi:type="dcterms:W3CDTF">2014-06-26T18:34:19Z</dcterms:created>
  <dcterms:modified xsi:type="dcterms:W3CDTF">2016-08-08T19:53:32Z</dcterms:modified>
</cp:coreProperties>
</file>