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E7833F9B-EAC1-48BF-942E-523861332894}" xr6:coauthVersionLast="47" xr6:coauthVersionMax="47" xr10:uidLastSave="{00000000-0000-0000-0000-000000000000}"/>
  <bookViews>
    <workbookView xWindow="-120" yWindow="-120" windowWidth="20730" windowHeight="11160" activeTab="1" xr2:uid="{255CFAC6-715B-4C6B-AC80-5626B26B3ED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G9" i="2"/>
  <c r="H12" i="2"/>
  <c r="H7" i="2"/>
  <c r="H6" i="2"/>
  <c r="H5" i="2"/>
  <c r="G5" i="2"/>
  <c r="G7" i="2"/>
  <c r="G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<sst xmlns="http://schemas.openxmlformats.org/spreadsheetml/2006/main" count="18" uniqueCount="14">
  <si>
    <t>Mesa</t>
  </si>
  <si>
    <t xml:space="preserve">Comprimento(cm) </t>
  </si>
  <si>
    <t>Largura(cm)</t>
  </si>
  <si>
    <t>Área(cm²)</t>
  </si>
  <si>
    <t>Grandezas</t>
  </si>
  <si>
    <t>Médias</t>
  </si>
  <si>
    <t>Largura (cm)</t>
  </si>
  <si>
    <t>Comprimento (cm)</t>
  </si>
  <si>
    <t>Área (cm²)</t>
  </si>
  <si>
    <t>Desvio Padrão</t>
  </si>
  <si>
    <t xml:space="preserve">Erro da média </t>
  </si>
  <si>
    <t>Total de medidas</t>
  </si>
  <si>
    <t>Raiz das medidas</t>
  </si>
  <si>
    <t>Calculo da área(L media x C media):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</si>
</sst>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Comprimento (cm)</a:t>
            </a:r>
            <a:endParaRPr lang="pt-BR"/>
          </a:p>
        </c:rich>
      </c:tx>
      <c:layout>
        <c:manualLayout>
          <c:xMode val="edge"/>
          <c:yMode val="edge"/>
          <c:x val="0.281266282469179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DCD-BC7E-327D353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8576"/>
        <c:axId val="485919560"/>
      </c:barChart>
      <c:catAx>
        <c:axId val="485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9560"/>
        <c:crosses val="autoZero"/>
        <c:auto val="1"/>
        <c:lblAlgn val="ctr"/>
        <c:lblOffset val="100"/>
        <c:noMultiLvlLbl val="0"/>
      </c:catAx>
      <c:valAx>
        <c:axId val="48591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Área das Mesas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Planilha1!$D$2:$D$26</c:f>
              <c:numCache>
                <c:formatCode>00,000</c:formatCode>
                <c:ptCount val="25"/>
                <c:pt idx="0">
                  <c:v>11175</c:v>
                </c:pt>
                <c:pt idx="1">
                  <c:v>11250</c:v>
                </c:pt>
                <c:pt idx="2">
                  <c:v>11025</c:v>
                </c:pt>
                <c:pt idx="3">
                  <c:v>11250</c:v>
                </c:pt>
                <c:pt idx="4">
                  <c:v>11175</c:v>
                </c:pt>
                <c:pt idx="5">
                  <c:v>11175</c:v>
                </c:pt>
                <c:pt idx="6">
                  <c:v>11212.5</c:v>
                </c:pt>
                <c:pt idx="7">
                  <c:v>11205.04</c:v>
                </c:pt>
                <c:pt idx="8">
                  <c:v>11197.56</c:v>
                </c:pt>
                <c:pt idx="9">
                  <c:v>11145.199999999999</c:v>
                </c:pt>
                <c:pt idx="10">
                  <c:v>11250</c:v>
                </c:pt>
                <c:pt idx="11">
                  <c:v>11175</c:v>
                </c:pt>
                <c:pt idx="12">
                  <c:v>11175</c:v>
                </c:pt>
                <c:pt idx="13">
                  <c:v>11205</c:v>
                </c:pt>
                <c:pt idx="14">
                  <c:v>11160.1</c:v>
                </c:pt>
                <c:pt idx="15">
                  <c:v>11220</c:v>
                </c:pt>
                <c:pt idx="16">
                  <c:v>11235</c:v>
                </c:pt>
                <c:pt idx="17">
                  <c:v>11235</c:v>
                </c:pt>
                <c:pt idx="18">
                  <c:v>11235</c:v>
                </c:pt>
                <c:pt idx="19">
                  <c:v>11227.5</c:v>
                </c:pt>
                <c:pt idx="20">
                  <c:v>11227.5</c:v>
                </c:pt>
                <c:pt idx="21">
                  <c:v>11205.04</c:v>
                </c:pt>
                <c:pt idx="22">
                  <c:v>11235</c:v>
                </c:pt>
                <c:pt idx="23">
                  <c:v>11250</c:v>
                </c:pt>
                <c:pt idx="24">
                  <c:v>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CED-B4D5-A78CF755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11944"/>
        <c:axId val="474710632"/>
      </c:barChart>
      <c:catAx>
        <c:axId val="47471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0632"/>
        <c:crosses val="autoZero"/>
        <c:auto val="1"/>
        <c:lblAlgn val="ctr"/>
        <c:lblOffset val="100"/>
        <c:noMultiLvlLbl val="0"/>
      </c:catAx>
      <c:valAx>
        <c:axId val="474710632"/>
        <c:scaling>
          <c:orientation val="minMax"/>
          <c:max val="1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Largura(cm)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</xdr:rowOff>
    </xdr:from>
    <xdr:to>
      <xdr:col>10</xdr:col>
      <xdr:colOff>504825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</xdr:row>
      <xdr:rowOff>4762</xdr:rowOff>
    </xdr:from>
    <xdr:to>
      <xdr:col>18</xdr:col>
      <xdr:colOff>0</xdr:colOff>
      <xdr:row>14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5EEB92-A017-4638-99C7-B5C16C58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0</xdr:row>
      <xdr:rowOff>28574</xdr:rowOff>
    </xdr:from>
    <xdr:to>
      <xdr:col>15</xdr:col>
      <xdr:colOff>381000</xdr:colOff>
      <xdr:row>1</xdr:row>
      <xdr:rowOff>171450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10086975" y="28574"/>
          <a:ext cx="1228725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18</xdr:col>
      <xdr:colOff>85726</xdr:colOff>
      <xdr:row>2</xdr:row>
      <xdr:rowOff>0</xdr:rowOff>
    </xdr:from>
    <xdr:to>
      <xdr:col>24</xdr:col>
      <xdr:colOff>466726</xdr:colOff>
      <xdr:row>13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2CEC2B-AF8F-433E-92CD-1F392E21F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85724</xdr:colOff>
      <xdr:row>14</xdr:row>
      <xdr:rowOff>119062</xdr:rowOff>
    </xdr:from>
    <xdr:to>
      <xdr:col>10</xdr:col>
      <xdr:colOff>485775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1181101</xdr:colOff>
      <xdr:row>0</xdr:row>
      <xdr:rowOff>104775</xdr:rowOff>
    </xdr:from>
    <xdr:to>
      <xdr:col>7</xdr:col>
      <xdr:colOff>1</xdr:colOff>
      <xdr:row>2</xdr:row>
      <xdr:rowOff>57151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6019801" y="104775"/>
          <a:ext cx="1219200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11" dataDxfId="10">
  <autoFilter ref="A1:D26" xr:uid="{AF5E4E7F-7658-4C1F-988D-38E964DF83DE}"/>
  <tableColumns count="4">
    <tableColumn id="1" xr3:uid="{4B7B588D-2180-4D9A-97EC-7C0442261E4F}" name="Mesa" dataDxfId="9"/>
    <tableColumn id="2" xr3:uid="{05BFC711-E78F-40BC-944A-F2446CFDCA92}" name="Comprimento(cm) " dataDxfId="8"/>
    <tableColumn id="3" xr3:uid="{4BA50CAF-CBD9-4E01-A1F8-EB12D5851A64}" name="Largura(cm)" dataDxfId="7"/>
    <tableColumn id="4" xr3:uid="{2E8B38ED-96C8-49DC-B05E-3A4584396171}" name="Área(cm²)" dataDxfId="6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D26" totalsRowShown="0" headerRowDxfId="5" dataDxfId="4">
  <autoFilter ref="A1:D26" xr:uid="{F1750D9D-9607-414E-9CC4-DB7EF2D5A2AA}"/>
  <tableColumns count="4">
    <tableColumn id="1" xr3:uid="{C719A252-3CF0-42C4-9891-E56D6792B6DF}" name="Mesa" dataDxfId="3"/>
    <tableColumn id="2" xr3:uid="{37948ADD-F344-4C00-B307-4C1DF03BCADC}" name="Comprimento(cm) " dataDxfId="2"/>
    <tableColumn id="3" xr3:uid="{3B523544-9789-480E-8B1F-A748D05FFEBD}" name="Largura(cm)" dataDxfId="1"/>
    <tableColumn id="4" xr3:uid="{74BC4C81-F794-4BD0-85A2-C6B9DD0B5C1E}" name="Área(cm²)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D29"/>
  <sheetViews>
    <sheetView workbookViewId="0">
      <selection sqref="A1:D26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4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4" x14ac:dyDescent="0.25">
      <c r="A4" s="1">
        <v>3</v>
      </c>
      <c r="B4" s="1">
        <v>75</v>
      </c>
      <c r="C4" s="1">
        <v>147</v>
      </c>
      <c r="D4" s="2">
        <f t="shared" si="0"/>
        <v>11025</v>
      </c>
    </row>
    <row r="5" spans="1:4" x14ac:dyDescent="0.25">
      <c r="A5" s="1">
        <v>4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5</v>
      </c>
      <c r="B6" s="1">
        <v>75</v>
      </c>
      <c r="C6" s="1">
        <v>149</v>
      </c>
      <c r="D6" s="2">
        <f t="shared" si="0"/>
        <v>11175</v>
      </c>
    </row>
    <row r="7" spans="1:4" x14ac:dyDescent="0.25">
      <c r="A7" s="1">
        <v>6</v>
      </c>
      <c r="B7" s="1">
        <v>75</v>
      </c>
      <c r="C7" s="1">
        <v>149</v>
      </c>
      <c r="D7" s="2">
        <f t="shared" si="0"/>
        <v>11175</v>
      </c>
    </row>
    <row r="8" spans="1:4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4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</row>
    <row r="10" spans="1:4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4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</row>
    <row r="12" spans="1:4" x14ac:dyDescent="0.25">
      <c r="A12" s="1">
        <v>11</v>
      </c>
      <c r="B12" s="1">
        <v>75</v>
      </c>
      <c r="C12" s="1">
        <v>150</v>
      </c>
      <c r="D12" s="2">
        <f t="shared" si="0"/>
        <v>11250</v>
      </c>
    </row>
    <row r="13" spans="1:4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4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4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4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4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4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</row>
    <row r="19" spans="1:4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</row>
    <row r="20" spans="1:4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4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4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4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4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4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H26"/>
  <sheetViews>
    <sheetView tabSelected="1" workbookViewId="0">
      <selection activeCell="F17" sqref="F17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  <col min="6" max="6" width="33" bestFit="1" customWidth="1"/>
    <col min="7" max="7" width="18" bestFit="1" customWidth="1"/>
    <col min="8" max="8" width="16.140625" bestFit="1" customWidth="1"/>
    <col min="9" max="9" width="22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8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8" x14ac:dyDescent="0.25">
      <c r="A4" s="1">
        <v>3</v>
      </c>
      <c r="B4" s="1">
        <v>75</v>
      </c>
      <c r="C4" s="1">
        <v>147</v>
      </c>
      <c r="D4" s="2">
        <f t="shared" si="0"/>
        <v>11025</v>
      </c>
      <c r="F4" s="3" t="s">
        <v>4</v>
      </c>
      <c r="G4" s="3" t="s">
        <v>5</v>
      </c>
      <c r="H4" s="3" t="s">
        <v>9</v>
      </c>
    </row>
    <row r="5" spans="1:8" x14ac:dyDescent="0.25">
      <c r="A5" s="1">
        <v>4</v>
      </c>
      <c r="B5" s="1">
        <v>75</v>
      </c>
      <c r="C5" s="1">
        <v>150</v>
      </c>
      <c r="D5" s="2">
        <f t="shared" si="0"/>
        <v>11250</v>
      </c>
      <c r="F5" s="3" t="s">
        <v>6</v>
      </c>
      <c r="G5" s="3">
        <f>AVERAGE(Tabela22[Largura(cm)])</f>
        <v>149.50400000000002</v>
      </c>
      <c r="H5" s="3">
        <f>_xlfn.STDEV.P(Tabela22[Largura(cm)])</f>
        <v>0.63022535651939704</v>
      </c>
    </row>
    <row r="6" spans="1:8" x14ac:dyDescent="0.25">
      <c r="A6" s="1">
        <v>5</v>
      </c>
      <c r="B6" s="1">
        <v>75</v>
      </c>
      <c r="C6" s="1">
        <v>149</v>
      </c>
      <c r="D6" s="2">
        <f t="shared" si="0"/>
        <v>11175</v>
      </c>
      <c r="F6" s="3" t="s">
        <v>7</v>
      </c>
      <c r="G6" s="3">
        <f>AVERAGE(Tabela22[Comprimento(cm) ])</f>
        <v>74.935999999999993</v>
      </c>
      <c r="H6" s="3">
        <f>_xlfn.STDEV.P(Tabela22[Comprimento(cm) ])</f>
        <v>0.12289833196589778</v>
      </c>
    </row>
    <row r="7" spans="1:8" x14ac:dyDescent="0.25">
      <c r="A7" s="1">
        <v>6</v>
      </c>
      <c r="B7" s="1">
        <v>75</v>
      </c>
      <c r="C7" s="1">
        <v>149</v>
      </c>
      <c r="D7" s="2">
        <f t="shared" si="0"/>
        <v>11175</v>
      </c>
      <c r="F7" s="3" t="s">
        <v>8</v>
      </c>
      <c r="G7" s="3">
        <f>AVERAGE(Tabela22[Área(cm²)])</f>
        <v>11203.2176</v>
      </c>
      <c r="H7" s="3">
        <f>_xlfn.STDEV.S(Tabela22[Área(cm²)])</f>
        <v>48.46035022572584</v>
      </c>
    </row>
    <row r="8" spans="1:8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8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  <c r="F9" s="4" t="s">
        <v>13</v>
      </c>
      <c r="G9" s="3">
        <f>G5*G6</f>
        <v>11203.231744000001</v>
      </c>
    </row>
    <row r="10" spans="1:8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8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  <c r="F11" s="4" t="s">
        <v>10</v>
      </c>
      <c r="G11" s="3" t="s">
        <v>11</v>
      </c>
      <c r="H11" s="3" t="s">
        <v>12</v>
      </c>
    </row>
    <row r="12" spans="1:8" x14ac:dyDescent="0.25">
      <c r="A12" s="1">
        <v>11</v>
      </c>
      <c r="B12" s="1">
        <v>75</v>
      </c>
      <c r="C12" s="1">
        <v>150</v>
      </c>
      <c r="D12" s="2">
        <f t="shared" si="0"/>
        <v>11250</v>
      </c>
      <c r="F12" s="3">
        <f>G9/H12</f>
        <v>2240.6463487999999</v>
      </c>
      <c r="G12" s="3">
        <v>25</v>
      </c>
      <c r="H12" s="3">
        <f>SQRT(G12)</f>
        <v>5</v>
      </c>
    </row>
    <row r="13" spans="1:8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8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8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8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4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4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</row>
    <row r="19" spans="1:4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</row>
    <row r="20" spans="1:4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4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4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4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4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4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2022-06-27T17:57:52Z</dcterms:modified>
</cp:coreProperties>
</file>