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3\Excel_Analise_Dados\"/>
    </mc:Choice>
  </mc:AlternateContent>
  <xr:revisionPtr revIDLastSave="0" documentId="13_ncr:1_{FDDF7FE3-851D-49C8-BB82-CDC4278F5E3D}" xr6:coauthVersionLast="47" xr6:coauthVersionMax="47" xr10:uidLastSave="{00000000-0000-0000-0000-000000000000}"/>
  <bookViews>
    <workbookView xWindow="-120" yWindow="-120" windowWidth="20730" windowHeight="11160" xr2:uid="{2F2BB2E4-A89C-46FC-9125-6ACCD337CF8E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D20" i="1"/>
  <c r="H2" i="2"/>
  <c r="F10" i="2"/>
  <c r="F2" i="2"/>
  <c r="G2" i="2"/>
  <c r="D24" i="1"/>
  <c r="D22" i="1"/>
  <c r="J19" i="1"/>
  <c r="G19" i="1"/>
  <c r="B25" i="1"/>
  <c r="B26" i="1"/>
  <c r="L19" i="1" s="1"/>
  <c r="D26" i="1" s="1"/>
  <c r="K19" i="1"/>
  <c r="D25" i="1" s="1"/>
  <c r="C26" i="1"/>
  <c r="C25" i="1"/>
  <c r="B24" i="1"/>
  <c r="C24" i="1"/>
  <c r="B23" i="1"/>
  <c r="C23" i="1"/>
  <c r="C22" i="1"/>
  <c r="B22" i="1"/>
  <c r="I19" i="1" s="1"/>
  <c r="D23" i="1" s="1"/>
  <c r="B21" i="1"/>
  <c r="H19" i="1" s="1"/>
  <c r="D21" i="1" s="1"/>
  <c r="B20" i="1"/>
  <c r="D16" i="1"/>
  <c r="E16" i="1"/>
  <c r="F16" i="1"/>
  <c r="G16" i="1"/>
  <c r="C16" i="1"/>
  <c r="E15" i="1"/>
  <c r="F15" i="1"/>
  <c r="G15" i="1"/>
  <c r="D15" i="1"/>
  <c r="C15" i="1"/>
  <c r="H7" i="1"/>
  <c r="I7" i="1" s="1"/>
  <c r="I15" i="1" s="1"/>
  <c r="H8" i="1"/>
  <c r="H9" i="1"/>
  <c r="I9" i="1" s="1"/>
  <c r="H10" i="1"/>
  <c r="I10" i="1" s="1"/>
  <c r="H11" i="1"/>
  <c r="I11" i="1" s="1"/>
  <c r="H6" i="1"/>
  <c r="I6" i="1" s="1"/>
  <c r="J6" i="1" l="1"/>
  <c r="J11" i="1"/>
  <c r="J7" i="1"/>
  <c r="J10" i="1"/>
  <c r="J9" i="1"/>
  <c r="H15" i="1"/>
  <c r="J15" i="1" s="1"/>
  <c r="H16" i="1"/>
  <c r="I8" i="1"/>
  <c r="I16" i="1" s="1"/>
  <c r="J16" i="1" l="1"/>
  <c r="K16" i="1" s="1"/>
  <c r="L16" i="1" s="1"/>
  <c r="K15" i="1"/>
  <c r="L15" i="1" s="1"/>
  <c r="J8" i="1"/>
</calcChain>
</file>

<file path=xl/sharedStrings.xml><?xml version="1.0" encoding="utf-8"?>
<sst xmlns="http://schemas.openxmlformats.org/spreadsheetml/2006/main" count="45" uniqueCount="35">
  <si>
    <t>Nome</t>
  </si>
  <si>
    <t>Hugo</t>
  </si>
  <si>
    <t>Lucas Alves</t>
  </si>
  <si>
    <t>Passorola</t>
  </si>
  <si>
    <t>Adonai</t>
  </si>
  <si>
    <t>Marcio</t>
  </si>
  <si>
    <t>Henrique</t>
  </si>
  <si>
    <t>Penetração</t>
  </si>
  <si>
    <t>Cobertura</t>
  </si>
  <si>
    <t>Mobilidade</t>
  </si>
  <si>
    <t>Espaço</t>
  </si>
  <si>
    <t>Unidade Ofensiva</t>
  </si>
  <si>
    <t>Equilibrio</t>
  </si>
  <si>
    <t>Concentração</t>
  </si>
  <si>
    <t>Média</t>
  </si>
  <si>
    <t>Melhores Notas</t>
  </si>
  <si>
    <t>Fundamentos</t>
  </si>
  <si>
    <t>Nomes</t>
  </si>
  <si>
    <t>Melhor Fundamento</t>
  </si>
  <si>
    <t>A</t>
  </si>
  <si>
    <t>B</t>
  </si>
  <si>
    <t>C</t>
  </si>
  <si>
    <t>Ana</t>
  </si>
  <si>
    <t>Beto</t>
  </si>
  <si>
    <t>Carla</t>
  </si>
  <si>
    <t>Idade</t>
  </si>
  <si>
    <t>Cidade</t>
  </si>
  <si>
    <t>Rio</t>
  </si>
  <si>
    <t>Salvador</t>
  </si>
  <si>
    <t>Minas</t>
  </si>
  <si>
    <t>Indice só na coluna B</t>
  </si>
  <si>
    <t>Índice na coluna A e B</t>
  </si>
  <si>
    <t xml:space="preserve">Índice por linha(linha 3 e coluna 2) </t>
  </si>
  <si>
    <t>Utilizando o corresp diretamente na função índice</t>
  </si>
  <si>
    <t>Utilizando o procv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</si>
</sst>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1" fillId="2" borderId="1" xfId="0" applyFont="1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/>
    </xf>
    <xf numFmtId="0" fontId="1" fillId="2" borderId="3" xfId="0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</a:t>
            </a:r>
            <a:r>
              <a:rPr lang="pt-BR" baseline="0"/>
              <a:t> Comparativa de Fundamentos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Planilha1!$B$6</c:f>
              <c:strCache>
                <c:ptCount val="1"/>
                <c:pt idx="0">
                  <c:v>Hugo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Planilha1!$C$5:$I$5</c:f>
              <c:strCache>
                <c:ptCount val="7"/>
                <c:pt idx="0">
                  <c:v>Penetração</c:v>
                </c:pt>
                <c:pt idx="1">
                  <c:v>Cobertura</c:v>
                </c:pt>
                <c:pt idx="2">
                  <c:v>Mobilidade</c:v>
                </c:pt>
                <c:pt idx="3">
                  <c:v>Espaço</c:v>
                </c:pt>
                <c:pt idx="4">
                  <c:v>Unidade Ofensiva</c:v>
                </c:pt>
                <c:pt idx="5">
                  <c:v>Equilibrio</c:v>
                </c:pt>
                <c:pt idx="6">
                  <c:v>Concentração</c:v>
                </c:pt>
              </c:strCache>
            </c:strRef>
          </c:cat>
          <c:val>
            <c:numRef>
              <c:f>Planilha1!$C$15:$I$15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7-42E7-95A0-A784CBD27262}"/>
            </c:ext>
          </c:extLst>
        </c:ser>
        <c:ser>
          <c:idx val="1"/>
          <c:order val="1"/>
          <c:tx>
            <c:strRef>
              <c:f>Planilha1!$B$9</c:f>
              <c:strCache>
                <c:ptCount val="1"/>
                <c:pt idx="0">
                  <c:v>Adonai</c:v>
                </c:pt>
              </c:strCache>
            </c:strRef>
          </c:tx>
          <c:spPr>
            <a:ln w="38100" cap="rnd" cmpd="sng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Planilha1!$C$5:$I$5</c:f>
              <c:strCache>
                <c:ptCount val="7"/>
                <c:pt idx="0">
                  <c:v>Penetração</c:v>
                </c:pt>
                <c:pt idx="1">
                  <c:v>Cobertura</c:v>
                </c:pt>
                <c:pt idx="2">
                  <c:v>Mobilidade</c:v>
                </c:pt>
                <c:pt idx="3">
                  <c:v>Espaço</c:v>
                </c:pt>
                <c:pt idx="4">
                  <c:v>Unidade Ofensiva</c:v>
                </c:pt>
                <c:pt idx="5">
                  <c:v>Equilibrio</c:v>
                </c:pt>
                <c:pt idx="6">
                  <c:v>Concentração</c:v>
                </c:pt>
              </c:strCache>
            </c:strRef>
          </c:cat>
          <c:val>
            <c:numRef>
              <c:f>Planilha1!$C$16:$I$16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7-42E7-95A0-A784CBD27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64624"/>
        <c:axId val="503766064"/>
      </c:radarChart>
      <c:catAx>
        <c:axId val="50376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766064"/>
        <c:crosses val="autoZero"/>
        <c:auto val="1"/>
        <c:lblAlgn val="ctr"/>
        <c:lblOffset val="100"/>
        <c:noMultiLvlLbl val="0"/>
      </c:catAx>
      <c:valAx>
        <c:axId val="503766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376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$15" fmlaRange="$B$6:$B$11" noThreeD="1" sel="6" val="0"/>
</file>

<file path=xl/ctrlProps/ctrlProp2.xml><?xml version="1.0" encoding="utf-8"?>
<formControlPr xmlns="http://schemas.microsoft.com/office/spreadsheetml/2009/9/main" objectType="Drop" dropStyle="combo" dx="22" fmlaLink="$A$16" fmlaRange="$B$6:$B$11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180975</xdr:rowOff>
        </xdr:from>
        <xdr:to>
          <xdr:col>2</xdr:col>
          <xdr:colOff>0</xdr:colOff>
          <xdr:row>15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9525</xdr:rowOff>
        </xdr:from>
        <xdr:to>
          <xdr:col>2</xdr:col>
          <xdr:colOff>0</xdr:colOff>
          <xdr:row>16</xdr:row>
          <xdr:rowOff>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962025</xdr:colOff>
      <xdr:row>20</xdr:row>
      <xdr:rowOff>38100</xdr:rowOff>
    </xdr:from>
    <xdr:to>
      <xdr:col>12</xdr:col>
      <xdr:colOff>247650</xdr:colOff>
      <xdr:row>31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847725</xdr:colOff>
      <xdr:row>1</xdr:row>
      <xdr:rowOff>66675</xdr:rowOff>
    </xdr:from>
    <xdr:to>
      <xdr:col>5</xdr:col>
      <xdr:colOff>457200</xdr:colOff>
      <xdr:row>3</xdr:row>
      <xdr:rowOff>19050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105275" y="257175"/>
          <a:ext cx="1447800" cy="333375"/>
        </a:xfrm>
        <a:prstGeom prst="roundRect">
          <a:avLst/>
        </a:prstGeom>
        <a:solidFill>
          <a:schemeClr val="tx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Fundamentos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5</xdr:row>
      <xdr:rowOff>85725</xdr:rowOff>
    </xdr:from>
    <xdr:to>
      <xdr:col>7</xdr:col>
      <xdr:colOff>2619375</xdr:colOff>
      <xdr:row>7</xdr:row>
      <xdr:rowOff>133350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257550" y="1038225"/>
          <a:ext cx="5934075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47625</xdr:colOff>
      <xdr:row>5</xdr:row>
      <xdr:rowOff>142875</xdr:rowOff>
    </xdr:from>
    <xdr:to>
      <xdr:col>7</xdr:col>
      <xdr:colOff>2495550</xdr:colOff>
      <xdr:row>7</xdr:row>
      <xdr:rowOff>47625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 txBox="1">
          <a:spLocks noChangeArrowheads="1"/>
        </xdr:cNvSpPr>
      </xdr:nvSpPr>
      <xdr:spPr bwMode="auto">
        <a:xfrm>
          <a:off x="3343275" y="1095375"/>
          <a:ext cx="5724525" cy="285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Se você quiser encontrar o valor na terceira linha e segunda coluna (que seria “30” neste caso)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FAF8-204F-4CA2-B8DC-6BD2C790550F}">
  <dimension ref="A1:L26"/>
  <sheetViews>
    <sheetView tabSelected="1" topLeftCell="A2" zoomScaleNormal="100" workbookViewId="0">
      <selection activeCell="L15" sqref="L15"/>
    </sheetView>
  </sheetViews>
  <sheetFormatPr defaultRowHeight="15" x14ac:dyDescent="0.25"/>
  <cols>
    <col min="2" max="2" width="20.28515625" bestFit="1" customWidth="1"/>
    <col min="3" max="3" width="19.42578125" style="9" bestFit="1" customWidth="1"/>
    <col min="4" max="4" width="16.42578125" bestFit="1" customWidth="1"/>
    <col min="5" max="5" width="11.140625" bestFit="1" customWidth="1"/>
    <col min="7" max="7" width="16.85546875" bestFit="1" customWidth="1"/>
    <col min="9" max="9" width="13.140625" bestFit="1" customWidth="1"/>
    <col min="10" max="10" width="19.42578125" bestFit="1" customWidth="1"/>
    <col min="12" max="12" width="9.85546875" bestFit="1" customWidth="1"/>
  </cols>
  <sheetData>
    <row r="1" spans="1:12" x14ac:dyDescent="0.25">
      <c r="C1"/>
    </row>
    <row r="2" spans="1:12" x14ac:dyDescent="0.25">
      <c r="C2"/>
    </row>
    <row r="3" spans="1:12" x14ac:dyDescent="0.25">
      <c r="C3"/>
    </row>
    <row r="4" spans="1:12" x14ac:dyDescent="0.25">
      <c r="C4"/>
    </row>
    <row r="5" spans="1:12" x14ac:dyDescent="0.25">
      <c r="B5" s="1" t="s">
        <v>0</v>
      </c>
      <c r="C5" s="2" t="s">
        <v>7</v>
      </c>
      <c r="D5" s="2" t="s">
        <v>8</v>
      </c>
      <c r="E5" s="2" t="s">
        <v>9</v>
      </c>
      <c r="F5" s="2" t="s">
        <v>10</v>
      </c>
      <c r="G5" s="2" t="s">
        <v>11</v>
      </c>
      <c r="H5" s="2" t="s">
        <v>12</v>
      </c>
      <c r="I5" s="7" t="s">
        <v>13</v>
      </c>
      <c r="J5" s="8" t="s">
        <v>14</v>
      </c>
    </row>
    <row r="6" spans="1:12" x14ac:dyDescent="0.25">
      <c r="B6" s="1" t="s">
        <v>1</v>
      </c>
      <c r="C6" s="1">
        <v>6</v>
      </c>
      <c r="D6" s="1">
        <v>7</v>
      </c>
      <c r="E6" s="1">
        <v>5</v>
      </c>
      <c r="F6" s="1">
        <v>8</v>
      </c>
      <c r="G6" s="1">
        <v>1</v>
      </c>
      <c r="H6" s="1">
        <f>G6*2</f>
        <v>2</v>
      </c>
      <c r="I6" s="6">
        <f>H6*2</f>
        <v>4</v>
      </c>
      <c r="J6" s="1">
        <f>MEDIAN(C6:I6)</f>
        <v>5</v>
      </c>
    </row>
    <row r="7" spans="1:12" x14ac:dyDescent="0.25">
      <c r="B7" s="1" t="s">
        <v>2</v>
      </c>
      <c r="C7" s="1">
        <v>4</v>
      </c>
      <c r="D7" s="1">
        <v>3</v>
      </c>
      <c r="E7" s="1">
        <v>4</v>
      </c>
      <c r="F7" s="1">
        <v>4</v>
      </c>
      <c r="G7" s="1">
        <v>9</v>
      </c>
      <c r="H7" s="1">
        <f>G7*1</f>
        <v>9</v>
      </c>
      <c r="I7" s="6">
        <f>H7*1</f>
        <v>9</v>
      </c>
      <c r="J7" s="1">
        <f t="shared" ref="J7:J11" si="0">MEDIAN(C7:I7)</f>
        <v>4</v>
      </c>
    </row>
    <row r="8" spans="1:12" x14ac:dyDescent="0.25">
      <c r="B8" s="1" t="s">
        <v>3</v>
      </c>
      <c r="C8" s="1">
        <v>5</v>
      </c>
      <c r="D8" s="1">
        <v>9</v>
      </c>
      <c r="E8" s="1">
        <v>8</v>
      </c>
      <c r="F8" s="1">
        <v>2</v>
      </c>
      <c r="G8" s="1">
        <v>8</v>
      </c>
      <c r="H8" s="1">
        <f>G8*1</f>
        <v>8</v>
      </c>
      <c r="I8" s="6">
        <f>H8*1</f>
        <v>8</v>
      </c>
      <c r="J8" s="1">
        <f t="shared" si="0"/>
        <v>8</v>
      </c>
    </row>
    <row r="9" spans="1:12" x14ac:dyDescent="0.25">
      <c r="B9" s="1" t="s">
        <v>4</v>
      </c>
      <c r="C9" s="1">
        <v>1</v>
      </c>
      <c r="D9" s="1">
        <v>9</v>
      </c>
      <c r="E9" s="1">
        <v>6</v>
      </c>
      <c r="F9" s="1">
        <v>7</v>
      </c>
      <c r="G9" s="1">
        <v>2</v>
      </c>
      <c r="H9" s="1">
        <f t="shared" ref="H9:H11" si="1">G9*2</f>
        <v>4</v>
      </c>
      <c r="I9" s="6">
        <f>H9*1</f>
        <v>4</v>
      </c>
      <c r="J9" s="1">
        <f t="shared" si="0"/>
        <v>4</v>
      </c>
    </row>
    <row r="10" spans="1:12" x14ac:dyDescent="0.25">
      <c r="B10" s="1" t="s">
        <v>5</v>
      </c>
      <c r="C10" s="1">
        <v>6</v>
      </c>
      <c r="D10" s="1">
        <v>3</v>
      </c>
      <c r="E10" s="1">
        <v>2</v>
      </c>
      <c r="F10" s="1">
        <v>8</v>
      </c>
      <c r="G10" s="1">
        <v>5</v>
      </c>
      <c r="H10" s="1">
        <f t="shared" si="1"/>
        <v>10</v>
      </c>
      <c r="I10" s="6">
        <f>H10*0.5</f>
        <v>5</v>
      </c>
      <c r="J10" s="1">
        <f t="shared" si="0"/>
        <v>5</v>
      </c>
    </row>
    <row r="11" spans="1:12" x14ac:dyDescent="0.25">
      <c r="B11" s="1" t="s">
        <v>6</v>
      </c>
      <c r="C11" s="1">
        <v>8</v>
      </c>
      <c r="D11" s="1">
        <v>7</v>
      </c>
      <c r="E11" s="1">
        <v>8</v>
      </c>
      <c r="F11" s="1">
        <v>9</v>
      </c>
      <c r="G11" s="1">
        <v>1</v>
      </c>
      <c r="H11" s="1">
        <f t="shared" si="1"/>
        <v>2</v>
      </c>
      <c r="I11" s="6">
        <f t="shared" ref="I11" si="2">H11*2</f>
        <v>4</v>
      </c>
      <c r="J11" s="1">
        <f t="shared" si="0"/>
        <v>7</v>
      </c>
    </row>
    <row r="12" spans="1:12" x14ac:dyDescent="0.25">
      <c r="C12"/>
    </row>
    <row r="13" spans="1:12" x14ac:dyDescent="0.25">
      <c r="C13"/>
    </row>
    <row r="14" spans="1:12" x14ac:dyDescent="0.25">
      <c r="C14" s="2" t="s">
        <v>7</v>
      </c>
      <c r="D14" s="2" t="s">
        <v>8</v>
      </c>
      <c r="E14" s="2" t="s">
        <v>9</v>
      </c>
      <c r="F14" s="2" t="s">
        <v>10</v>
      </c>
      <c r="G14" s="2" t="s">
        <v>11</v>
      </c>
      <c r="H14" s="2" t="s">
        <v>12</v>
      </c>
      <c r="I14" s="2" t="s">
        <v>13</v>
      </c>
      <c r="J14" s="10" t="s">
        <v>18</v>
      </c>
    </row>
    <row r="15" spans="1:12" x14ac:dyDescent="0.25">
      <c r="A15">
        <v>6</v>
      </c>
      <c r="C15" s="4">
        <f t="shared" ref="C15:I15" ca="1" si="3">OFFSET(C5,$A$15,0,1,5)</f>
        <v>8</v>
      </c>
      <c r="D15" s="4">
        <f t="shared" ca="1" si="3"/>
        <v>7</v>
      </c>
      <c r="E15" s="4">
        <f t="shared" ca="1" si="3"/>
        <v>8</v>
      </c>
      <c r="F15" s="4">
        <f t="shared" ca="1" si="3"/>
        <v>9</v>
      </c>
      <c r="G15" s="4">
        <f t="shared" ca="1" si="3"/>
        <v>1</v>
      </c>
      <c r="H15" s="4">
        <f t="shared" ca="1" si="3"/>
        <v>2</v>
      </c>
      <c r="I15" s="4">
        <f t="shared" ca="1" si="3"/>
        <v>4</v>
      </c>
      <c r="J15" s="11">
        <f ca="1">LARGE(C15:I15,1)</f>
        <v>9</v>
      </c>
      <c r="K15" s="11">
        <f ca="1">MATCH(J15,C15:I15,0)</f>
        <v>4</v>
      </c>
      <c r="L15" t="str">
        <f ca="1">INDEX(C14:I14,K15)</f>
        <v>Espaço</v>
      </c>
    </row>
    <row r="16" spans="1:12" x14ac:dyDescent="0.25">
      <c r="A16">
        <v>1</v>
      </c>
      <c r="C16" s="3">
        <f t="shared" ref="C16:I16" ca="1" si="4">OFFSET(C5,$A$16,0,1,5)</f>
        <v>6</v>
      </c>
      <c r="D16" s="3">
        <f t="shared" ca="1" si="4"/>
        <v>7</v>
      </c>
      <c r="E16" s="3">
        <f t="shared" ca="1" si="4"/>
        <v>5</v>
      </c>
      <c r="F16" s="3">
        <f t="shared" ca="1" si="4"/>
        <v>8</v>
      </c>
      <c r="G16" s="3">
        <f t="shared" ca="1" si="4"/>
        <v>1</v>
      </c>
      <c r="H16" s="3">
        <f t="shared" ca="1" si="4"/>
        <v>2</v>
      </c>
      <c r="I16" s="3">
        <f t="shared" ca="1" si="4"/>
        <v>4</v>
      </c>
      <c r="J16" s="11">
        <f ca="1">LARGE(C16:I16,1)</f>
        <v>8</v>
      </c>
      <c r="K16" s="11">
        <f ca="1">MATCH(J16,C16:I16,0)</f>
        <v>4</v>
      </c>
      <c r="L16" t="str">
        <f ca="1">INDEX(C14:I14,K16)</f>
        <v>Espaço</v>
      </c>
    </row>
    <row r="17" spans="2:12" x14ac:dyDescent="0.25">
      <c r="C17"/>
    </row>
    <row r="18" spans="2:12" x14ac:dyDescent="0.25">
      <c r="C18" s="5"/>
    </row>
    <row r="19" spans="2:12" x14ac:dyDescent="0.25">
      <c r="B19" s="2" t="s">
        <v>15</v>
      </c>
      <c r="C19" s="2" t="s">
        <v>16</v>
      </c>
      <c r="D19" s="2" t="s">
        <v>17</v>
      </c>
      <c r="E19" s="9"/>
      <c r="G19" s="5">
        <f>MATCH(B20,C5:C11,0)</f>
        <v>7</v>
      </c>
      <c r="H19" s="5">
        <f>MATCH(B21,D5:D11,0)</f>
        <v>4</v>
      </c>
      <c r="I19" s="5">
        <f>MATCH(B22,E6:E11,0)</f>
        <v>3</v>
      </c>
      <c r="J19" s="5">
        <f>MATCH(B24,G6:G11,0)</f>
        <v>2</v>
      </c>
      <c r="K19" s="5">
        <f>MATCH(B25,H6:H11,0)</f>
        <v>5</v>
      </c>
      <c r="L19" s="5">
        <f>MATCH(B26,I6:I11,0)</f>
        <v>2</v>
      </c>
    </row>
    <row r="20" spans="2:12" x14ac:dyDescent="0.25">
      <c r="B20" s="2">
        <f>MAX(C6:C11)</f>
        <v>8</v>
      </c>
      <c r="C20" s="2" t="s">
        <v>7</v>
      </c>
      <c r="D20" s="2" t="str">
        <f>INDEX(B5:B11,G19,1)</f>
        <v>Henrique</v>
      </c>
    </row>
    <row r="21" spans="2:12" x14ac:dyDescent="0.25">
      <c r="B21" s="2">
        <f>MAX(D6:D11)</f>
        <v>9</v>
      </c>
      <c r="C21" s="2" t="s">
        <v>8</v>
      </c>
      <c r="D21" s="2" t="str">
        <f>INDEX(B6:B11:D5:D11,H19,1)</f>
        <v>Passorola</v>
      </c>
    </row>
    <row r="22" spans="2:12" x14ac:dyDescent="0.25">
      <c r="B22" s="2">
        <f>MAX(E6:E11)</f>
        <v>8</v>
      </c>
      <c r="C22" s="2" t="str">
        <f>E5</f>
        <v>Mobilidade</v>
      </c>
      <c r="D22" s="2" t="str">
        <f>INDEX(B6:B11,I19,1)</f>
        <v>Passorola</v>
      </c>
    </row>
    <row r="23" spans="2:12" x14ac:dyDescent="0.25">
      <c r="B23" s="2">
        <f>MAX(F6:F11)</f>
        <v>9</v>
      </c>
      <c r="C23" s="2" t="str">
        <f>F5</f>
        <v>Espaço</v>
      </c>
      <c r="D23" s="2" t="str">
        <f>INDEX(B6:B11:F6:F11,I19,1)</f>
        <v>Passorola</v>
      </c>
    </row>
    <row r="24" spans="2:12" x14ac:dyDescent="0.25">
      <c r="B24" s="2">
        <f>MAX(G6:G11)</f>
        <v>9</v>
      </c>
      <c r="C24" s="2" t="str">
        <f>G5</f>
        <v>Unidade Ofensiva</v>
      </c>
      <c r="D24" s="2" t="str">
        <f>INDEX($B$6:$B$11:G6:G11,J19,1)</f>
        <v>Lucas Alves</v>
      </c>
    </row>
    <row r="25" spans="2:12" x14ac:dyDescent="0.25">
      <c r="B25" s="2">
        <f>MAX(H6:H11)</f>
        <v>10</v>
      </c>
      <c r="C25" s="2" t="str">
        <f>H5</f>
        <v>Equilibrio</v>
      </c>
      <c r="D25" s="2" t="str">
        <f>INDEX($B$6:$B$11:H6:H11,K19,1)</f>
        <v>Marcio</v>
      </c>
    </row>
    <row r="26" spans="2:12" x14ac:dyDescent="0.25">
      <c r="B26" s="2">
        <f>MAX(I6:I11)</f>
        <v>9</v>
      </c>
      <c r="C26" s="2" t="str">
        <f>I5</f>
        <v>Concentração</v>
      </c>
      <c r="D26" s="2" t="str">
        <f>INDEX($B$6:$B$11:I6:I11,L19,1)</f>
        <v>Lucas Alves</v>
      </c>
    </row>
  </sheetData>
  <conditionalFormatting sqref="J6:J11">
    <cfRule type="cellIs" dxfId="3" priority="3" operator="greaterThan">
      <formula>5</formula>
    </cfRule>
    <cfRule type="cellIs" dxfId="2" priority="4" operator="lessThan">
      <formula>5</formula>
    </cfRule>
  </conditionalFormatting>
  <conditionalFormatting sqref="C6:I11">
    <cfRule type="cellIs" dxfId="1" priority="1" operator="greaterThan">
      <formula>5.5</formula>
    </cfRule>
    <cfRule type="cellIs" dxfId="0" priority="2" operator="lessThan">
      <formula>5.5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1</xdr:col>
                    <xdr:colOff>0</xdr:colOff>
                    <xdr:row>13</xdr:row>
                    <xdr:rowOff>180975</xdr:rowOff>
                  </from>
                  <to>
                    <xdr:col>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Drop Down 4">
              <controlPr defaultSize="0" autoLine="0" autoPict="0">
                <anchor moveWithCells="1">
                  <from>
                    <xdr:col>1</xdr:col>
                    <xdr:colOff>0</xdr:colOff>
                    <xdr:row>15</xdr:row>
                    <xdr:rowOff>9525</xdr:rowOff>
                  </from>
                  <to>
                    <xdr:col>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8E789-F62A-4078-9904-6C8CBE145AE1}">
  <dimension ref="A1:H10"/>
  <sheetViews>
    <sheetView workbookViewId="0">
      <selection activeCell="H6" sqref="H6"/>
    </sheetView>
  </sheetViews>
  <sheetFormatPr defaultRowHeight="15" x14ac:dyDescent="0.25"/>
  <cols>
    <col min="1" max="1" width="22" bestFit="1" customWidth="1"/>
    <col min="6" max="6" width="19.5703125" bestFit="1" customWidth="1"/>
    <col min="7" max="7" width="20.42578125" bestFit="1" customWidth="1"/>
    <col min="8" max="9" width="46" bestFit="1" customWidth="1"/>
  </cols>
  <sheetData>
    <row r="1" spans="1:8" x14ac:dyDescent="0.25">
      <c r="B1" t="s">
        <v>19</v>
      </c>
      <c r="C1" t="s">
        <v>20</v>
      </c>
      <c r="D1" t="s">
        <v>21</v>
      </c>
      <c r="F1" t="s">
        <v>30</v>
      </c>
      <c r="G1" t="s">
        <v>31</v>
      </c>
      <c r="H1" t="s">
        <v>32</v>
      </c>
    </row>
    <row r="2" spans="1:8" x14ac:dyDescent="0.25">
      <c r="A2">
        <v>1</v>
      </c>
      <c r="B2" s="9" t="s">
        <v>0</v>
      </c>
      <c r="C2" s="9" t="s">
        <v>25</v>
      </c>
      <c r="D2" s="9" t="s">
        <v>26</v>
      </c>
      <c r="F2" s="9">
        <f>INDEX(C2:C5,3)</f>
        <v>30</v>
      </c>
      <c r="G2" s="9">
        <f>INDEX(B2:C5,3,2)</f>
        <v>30</v>
      </c>
      <c r="H2" s="9">
        <f>INDEX(B4:D4,2)</f>
        <v>30</v>
      </c>
    </row>
    <row r="3" spans="1:8" x14ac:dyDescent="0.25">
      <c r="A3">
        <v>2</v>
      </c>
      <c r="B3" s="9" t="s">
        <v>22</v>
      </c>
      <c r="C3" s="9">
        <v>25</v>
      </c>
      <c r="D3" s="9" t="s">
        <v>27</v>
      </c>
    </row>
    <row r="4" spans="1:8" x14ac:dyDescent="0.25">
      <c r="A4">
        <v>3</v>
      </c>
      <c r="B4" s="9" t="s">
        <v>23</v>
      </c>
      <c r="C4" s="9">
        <v>30</v>
      </c>
      <c r="D4" s="9" t="s">
        <v>28</v>
      </c>
      <c r="H4" t="s">
        <v>33</v>
      </c>
    </row>
    <row r="5" spans="1:8" x14ac:dyDescent="0.25">
      <c r="A5">
        <v>4</v>
      </c>
      <c r="B5" s="9" t="s">
        <v>24</v>
      </c>
      <c r="C5" s="9">
        <v>32</v>
      </c>
      <c r="D5" s="9" t="s">
        <v>29</v>
      </c>
      <c r="H5" t="str">
        <f>INDEX(B3:B5,MATCH(SMALL(C3:C5,1),C3:C5,0),1)</f>
        <v>Ana</v>
      </c>
    </row>
    <row r="9" spans="1:8" x14ac:dyDescent="0.25">
      <c r="F9" s="9" t="s">
        <v>34</v>
      </c>
    </row>
    <row r="10" spans="1:8" x14ac:dyDescent="0.25">
      <c r="F10" s="9">
        <f>VLOOKUP(B4,B3:C5,2,TRUE)</f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Costa</dc:creator>
  <cp:lastModifiedBy>Hugo Costa</cp:lastModifiedBy>
  <dcterms:created xsi:type="dcterms:W3CDTF">2023-12-18T14:21:39Z</dcterms:created>
  <dcterms:modified xsi:type="dcterms:W3CDTF">2023-12-19T19:48:25Z</dcterms:modified>
</cp:coreProperties>
</file>