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9.xml" ContentType="application/vnd.openxmlformats-officedocument.spreadsheetml.table+xml"/>
  <Override PartName="/xl/drawings/drawing3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iour\Google Drive\STA201\RFI\Assignment\"/>
    </mc:Choice>
  </mc:AlternateContent>
  <xr:revisionPtr revIDLastSave="0" documentId="13_ncr:1_{F4AA4EDD-C6D3-4656-B95F-DEBFBF1B9BB4}" xr6:coauthVersionLast="38" xr6:coauthVersionMax="38" xr10:uidLastSave="{00000000-0000-0000-0000-000000000000}"/>
  <bookViews>
    <workbookView xWindow="0" yWindow="0" windowWidth="14920" windowHeight="8400" activeTab="2" xr2:uid="{00000000-000D-0000-FFFF-FFFF00000000}"/>
  </bookViews>
  <sheets>
    <sheet name="Sheet3" sheetId="4" r:id="rId1"/>
    <sheet name="Sheet4" sheetId="5" r:id="rId2"/>
    <sheet name="Sheet1" sheetId="2" r:id="rId3"/>
    <sheet name="Sheet2" sheetId="3" r:id="rId4"/>
  </sheets>
  <calcPr calcId="181029"/>
</workbook>
</file>

<file path=xl/calcChain.xml><?xml version="1.0" encoding="utf-8"?>
<calcChain xmlns="http://schemas.openxmlformats.org/spreadsheetml/2006/main">
  <c r="G25" i="5" l="1"/>
  <c r="L25" i="5"/>
  <c r="L36" i="4"/>
  <c r="AD64" i="3" l="1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31" i="3"/>
  <c r="AC64" i="3"/>
  <c r="AC32" i="3"/>
  <c r="AC33" i="3"/>
  <c r="AC34" i="3"/>
  <c r="AC35" i="3"/>
  <c r="AC36" i="3"/>
  <c r="AC37" i="3"/>
  <c r="AC38" i="3"/>
  <c r="AC39" i="3"/>
  <c r="AC40" i="3"/>
  <c r="AC41" i="3"/>
  <c r="AC42" i="3"/>
  <c r="AC43" i="3"/>
  <c r="AC44" i="3"/>
  <c r="AC45" i="3"/>
  <c r="AC46" i="3"/>
  <c r="AC47" i="3"/>
  <c r="AC48" i="3"/>
  <c r="AC49" i="3"/>
  <c r="AC50" i="3"/>
  <c r="AC51" i="3"/>
  <c r="AC52" i="3"/>
  <c r="AC53" i="3"/>
  <c r="AC54" i="3"/>
  <c r="AC55" i="3"/>
  <c r="AC56" i="3"/>
  <c r="AC57" i="3"/>
  <c r="AC58" i="3"/>
  <c r="AC59" i="3"/>
  <c r="AC60" i="3"/>
  <c r="AC61" i="3"/>
  <c r="AC62" i="3"/>
  <c r="AC63" i="3"/>
  <c r="AC31" i="3"/>
  <c r="AB64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31" i="3"/>
  <c r="AA64" i="3"/>
  <c r="Z64" i="3" a="1"/>
  <c r="Z64" i="3" s="1"/>
  <c r="AD27" i="3"/>
  <c r="AC27" i="3"/>
  <c r="AB27" i="3"/>
  <c r="AD5" i="3"/>
  <c r="AD6" i="3"/>
  <c r="AD7" i="3"/>
  <c r="AD8" i="3"/>
  <c r="AD9" i="3"/>
  <c r="AD10" i="3"/>
  <c r="AD11" i="3"/>
  <c r="AD12" i="3"/>
  <c r="AD13" i="3"/>
  <c r="AD14" i="3"/>
  <c r="AD15" i="3"/>
  <c r="AD16" i="3"/>
  <c r="AD17" i="3"/>
  <c r="AD18" i="3"/>
  <c r="AD19" i="3"/>
  <c r="AD20" i="3"/>
  <c r="AD21" i="3"/>
  <c r="AD22" i="3"/>
  <c r="AD23" i="3"/>
  <c r="AD24" i="3"/>
  <c r="AD25" i="3"/>
  <c r="AD26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B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A27" i="3"/>
  <c r="Z27" i="3"/>
  <c r="X64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31" i="3"/>
  <c r="W64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31" i="3"/>
  <c r="V64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31" i="3"/>
  <c r="U64" i="3"/>
  <c r="T64" i="3"/>
  <c r="T64" i="3" a="1"/>
  <c r="X27" i="3"/>
  <c r="W27" i="3"/>
  <c r="V27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W5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V5" i="3"/>
  <c r="V6" i="3"/>
  <c r="V7" i="3"/>
  <c r="V8" i="3"/>
  <c r="V9" i="3"/>
  <c r="V10" i="3"/>
  <c r="V11" i="3"/>
  <c r="V12" i="3"/>
  <c r="V13" i="3"/>
  <c r="V14" i="3"/>
  <c r="V15" i="3"/>
  <c r="V16" i="3"/>
  <c r="V17" i="3"/>
  <c r="V18" i="3"/>
  <c r="V19" i="3"/>
  <c r="V20" i="3"/>
  <c r="V21" i="3"/>
  <c r="V22" i="3"/>
  <c r="V23" i="3"/>
  <c r="V24" i="3"/>
  <c r="V25" i="3"/>
  <c r="V26" i="3"/>
  <c r="U27" i="3"/>
  <c r="T27" i="3"/>
  <c r="R63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30" i="3"/>
  <c r="Q63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30" i="3"/>
  <c r="P63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30" i="3"/>
  <c r="O63" i="3" a="1"/>
  <c r="O63" i="3" s="1"/>
  <c r="N63" i="3" a="1"/>
  <c r="N63" i="3" s="1"/>
  <c r="R27" i="3"/>
  <c r="Q27" i="3"/>
  <c r="P27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O27" i="3"/>
  <c r="N27" i="3"/>
  <c r="L63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30" i="3"/>
  <c r="K63" i="3" a="1"/>
  <c r="K63" i="3" s="1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30" i="3"/>
  <c r="J63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30" i="3"/>
  <c r="I63" i="3"/>
  <c r="H63" i="3"/>
  <c r="H63" i="3" a="1"/>
  <c r="L27" i="3" a="1"/>
  <c r="L27" i="3" s="1"/>
  <c r="K27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J27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I27" i="3"/>
  <c r="H27" i="3"/>
  <c r="E67" i="3" a="1"/>
  <c r="E67" i="3" s="1"/>
  <c r="E35" i="3" a="1"/>
  <c r="E35" i="3" s="1"/>
  <c r="E36" i="3" a="1"/>
  <c r="E36" i="3"/>
  <c r="E37" i="3" a="1"/>
  <c r="E37" i="3" s="1"/>
  <c r="E38" i="3" a="1"/>
  <c r="E38" i="3"/>
  <c r="E39" i="3" a="1"/>
  <c r="E39" i="3" s="1"/>
  <c r="E40" i="3" a="1"/>
  <c r="E40" i="3"/>
  <c r="E41" i="3" a="1"/>
  <c r="E41" i="3" s="1"/>
  <c r="E42" i="3" a="1"/>
  <c r="E42" i="3"/>
  <c r="E43" i="3" a="1"/>
  <c r="E43" i="3" s="1"/>
  <c r="E44" i="3" a="1"/>
  <c r="E44" i="3"/>
  <c r="E45" i="3" a="1"/>
  <c r="E45" i="3" s="1"/>
  <c r="E46" i="3" a="1"/>
  <c r="E46" i="3"/>
  <c r="E47" i="3" a="1"/>
  <c r="E47" i="3" s="1"/>
  <c r="E48" i="3" a="1"/>
  <c r="E48" i="3"/>
  <c r="E49" i="3" a="1"/>
  <c r="E49" i="3" s="1"/>
  <c r="E50" i="3" a="1"/>
  <c r="E50" i="3"/>
  <c r="E51" i="3" a="1"/>
  <c r="E51" i="3" s="1"/>
  <c r="E52" i="3" a="1"/>
  <c r="E52" i="3"/>
  <c r="E53" i="3" a="1"/>
  <c r="E53" i="3" s="1"/>
  <c r="E54" i="3" a="1"/>
  <c r="E54" i="3"/>
  <c r="E55" i="3" a="1"/>
  <c r="E55" i="3" s="1"/>
  <c r="E56" i="3" a="1"/>
  <c r="E56" i="3"/>
  <c r="E57" i="3" a="1"/>
  <c r="E57" i="3" s="1"/>
  <c r="E58" i="3" a="1"/>
  <c r="E58" i="3"/>
  <c r="E59" i="3" a="1"/>
  <c r="E59" i="3" s="1"/>
  <c r="E60" i="3" a="1"/>
  <c r="E60" i="3"/>
  <c r="E61" i="3" a="1"/>
  <c r="E61" i="3" s="1"/>
  <c r="E62" i="3" a="1"/>
  <c r="E62" i="3"/>
  <c r="E63" i="3" a="1"/>
  <c r="E63" i="3" s="1"/>
  <c r="E64" i="3" a="1"/>
  <c r="E64" i="3"/>
  <c r="E65" i="3" a="1"/>
  <c r="E65" i="3" s="1"/>
  <c r="E66" i="3" a="1"/>
  <c r="E66" i="3"/>
  <c r="E34" i="3" a="1"/>
  <c r="E34" i="3" s="1"/>
  <c r="D67" i="3" a="1"/>
  <c r="D67" i="3" s="1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34" i="3"/>
  <c r="C67" i="3" a="1"/>
  <c r="C67" i="3" s="1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34" i="3"/>
  <c r="B67" i="3"/>
  <c r="A67" i="3" a="1"/>
  <c r="A67" i="3" s="1"/>
  <c r="B27" i="3"/>
  <c r="A27" i="3"/>
  <c r="C27" i="3"/>
  <c r="D27" i="3"/>
  <c r="E27" i="3" a="1"/>
  <c r="E27" i="3" s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J36" i="4"/>
  <c r="K75" i="4"/>
  <c r="N74" i="4"/>
  <c r="N74" i="4" a="1"/>
  <c r="M74" i="4"/>
  <c r="N73" i="4" a="1"/>
  <c r="N73" i="4" s="1"/>
  <c r="M73" i="4"/>
  <c r="N72" i="4"/>
  <c r="N72" i="4" a="1"/>
  <c r="M72" i="4"/>
  <c r="N71" i="4" a="1"/>
  <c r="N71" i="4" s="1"/>
  <c r="M71" i="4"/>
  <c r="N70" i="4"/>
  <c r="N70" i="4" a="1"/>
  <c r="M70" i="4"/>
  <c r="P59" i="5"/>
  <c r="O59" i="5"/>
  <c r="L59" i="5"/>
  <c r="Q59" i="5" s="1"/>
  <c r="P58" i="5"/>
  <c r="O58" i="5"/>
  <c r="L58" i="5"/>
  <c r="Q58" i="5" s="1"/>
  <c r="I36" i="4" a="1"/>
  <c r="I36" i="4" s="1"/>
  <c r="N43" i="4" a="1"/>
  <c r="N43" i="4" s="1"/>
  <c r="N44" i="4" a="1"/>
  <c r="N44" i="4"/>
  <c r="N45" i="4" a="1"/>
  <c r="N45" i="4" s="1"/>
  <c r="N46" i="4" a="1"/>
  <c r="N46" i="4"/>
  <c r="N42" i="4" a="1"/>
  <c r="N42" i="4" s="1"/>
  <c r="M43" i="4"/>
  <c r="M44" i="4"/>
  <c r="M45" i="4"/>
  <c r="M46" i="4"/>
  <c r="M42" i="4"/>
  <c r="K47" i="4"/>
  <c r="K50" i="4" a="1"/>
  <c r="K50" i="4" s="1"/>
  <c r="J25" i="5"/>
  <c r="I25" i="5"/>
  <c r="Q31" i="5"/>
  <c r="Q32" i="5"/>
  <c r="Q33" i="5"/>
  <c r="Q34" i="5"/>
  <c r="Q36" i="5" s="1" a="1"/>
  <c r="Q36" i="5" s="1"/>
  <c r="Q35" i="5"/>
  <c r="P31" i="5"/>
  <c r="P32" i="5"/>
  <c r="P33" i="5"/>
  <c r="P34" i="5"/>
  <c r="P35" i="5"/>
  <c r="O31" i="5"/>
  <c r="O32" i="5"/>
  <c r="O33" i="5"/>
  <c r="O34" i="5"/>
  <c r="O35" i="5"/>
  <c r="M36" i="5" a="1"/>
  <c r="M36" i="5" s="1"/>
  <c r="L32" i="5"/>
  <c r="L33" i="5"/>
  <c r="L34" i="5"/>
  <c r="L35" i="5"/>
  <c r="L31" i="5"/>
  <c r="G36" i="4"/>
  <c r="F75" i="4"/>
  <c r="G75" i="4" s="1"/>
  <c r="C75" i="4"/>
  <c r="H75" i="4" s="1"/>
  <c r="F74" i="4"/>
  <c r="G74" i="4" s="1"/>
  <c r="C74" i="4"/>
  <c r="H74" i="4" s="1"/>
  <c r="F73" i="4"/>
  <c r="G73" i="4" s="1"/>
  <c r="C73" i="4"/>
  <c r="H73" i="4" s="1"/>
  <c r="H72" i="4"/>
  <c r="F72" i="4"/>
  <c r="G72" i="4" s="1"/>
  <c r="C72" i="4"/>
  <c r="F71" i="4"/>
  <c r="G71" i="4" s="1"/>
  <c r="C71" i="4"/>
  <c r="H71" i="4" s="1"/>
  <c r="H70" i="4"/>
  <c r="H77" i="4" s="1" a="1"/>
  <c r="F70" i="4"/>
  <c r="G70" i="4" s="1"/>
  <c r="C70" i="4"/>
  <c r="D58" i="5"/>
  <c r="C57" i="5"/>
  <c r="H57" i="5" s="1"/>
  <c r="C56" i="5"/>
  <c r="H56" i="5" s="1"/>
  <c r="F55" i="5"/>
  <c r="G55" i="5" s="1"/>
  <c r="C55" i="5"/>
  <c r="H55" i="5" s="1"/>
  <c r="F54" i="5"/>
  <c r="G54" i="5" s="1"/>
  <c r="C54" i="5"/>
  <c r="H54" i="5" s="1"/>
  <c r="C53" i="5"/>
  <c r="H53" i="5" s="1"/>
  <c r="H31" i="5"/>
  <c r="C32" i="5"/>
  <c r="H32" i="5" s="1"/>
  <c r="C33" i="5"/>
  <c r="H33" i="5" s="1"/>
  <c r="C34" i="5"/>
  <c r="H34" i="5" s="1"/>
  <c r="C35" i="5"/>
  <c r="H35" i="5" s="1"/>
  <c r="C31" i="5"/>
  <c r="D36" i="5"/>
  <c r="F35" i="5" s="1"/>
  <c r="G35" i="5" s="1"/>
  <c r="H36" i="4" a="1"/>
  <c r="H36" i="4" s="1"/>
  <c r="H49" i="4" a="1"/>
  <c r="H49" i="4" s="1"/>
  <c r="H42" i="4"/>
  <c r="H43" i="4"/>
  <c r="H44" i="4"/>
  <c r="H45" i="4"/>
  <c r="H46" i="4"/>
  <c r="H47" i="4"/>
  <c r="C42" i="4"/>
  <c r="C43" i="4"/>
  <c r="C44" i="4"/>
  <c r="C45" i="4"/>
  <c r="C46" i="4"/>
  <c r="C47" i="4"/>
  <c r="H25" i="5"/>
  <c r="F43" i="4"/>
  <c r="F44" i="4"/>
  <c r="F45" i="4"/>
  <c r="F46" i="4"/>
  <c r="F47" i="4"/>
  <c r="G47" i="4" s="1"/>
  <c r="F42" i="4"/>
  <c r="K53" i="4" l="1"/>
  <c r="K52" i="4"/>
  <c r="K51" i="4"/>
  <c r="K54" i="4"/>
  <c r="H77" i="4"/>
  <c r="H58" i="5" a="1"/>
  <c r="H58" i="5" s="1"/>
  <c r="F53" i="5"/>
  <c r="G53" i="5" s="1"/>
  <c r="F57" i="5"/>
  <c r="G57" i="5" s="1"/>
  <c r="H36" i="5" a="1"/>
  <c r="H36" i="5" s="1"/>
  <c r="F56" i="5"/>
  <c r="G56" i="5" s="1"/>
  <c r="F34" i="5"/>
  <c r="G34" i="5" s="1"/>
  <c r="F33" i="5"/>
  <c r="G33" i="5" s="1"/>
  <c r="F31" i="5"/>
  <c r="G31" i="5" s="1"/>
  <c r="F32" i="5"/>
  <c r="G32" i="5" s="1"/>
  <c r="G44" i="4"/>
  <c r="G45" i="4"/>
  <c r="G42" i="4"/>
  <c r="G46" i="4"/>
  <c r="G43" i="4"/>
  <c r="E36" i="4"/>
  <c r="E59" i="2" a="1"/>
  <c r="E59" i="2"/>
  <c r="L59" i="2" l="1" a="1"/>
  <c r="L59" i="2" s="1"/>
  <c r="J59" i="2" a="1"/>
  <c r="J59" i="2" s="1"/>
  <c r="I59" i="2" a="1"/>
  <c r="I59" i="2" s="1"/>
  <c r="H59" i="2" a="1"/>
  <c r="H59" i="2" s="1"/>
  <c r="G59" i="2" a="1"/>
  <c r="G59" i="2" s="1"/>
</calcChain>
</file>

<file path=xl/sharedStrings.xml><?xml version="1.0" encoding="utf-8"?>
<sst xmlns="http://schemas.openxmlformats.org/spreadsheetml/2006/main" count="644" uniqueCount="93">
  <si>
    <t>Student ID</t>
  </si>
  <si>
    <t>Gender</t>
  </si>
  <si>
    <t>Age</t>
  </si>
  <si>
    <t>GPA(HSC)</t>
  </si>
  <si>
    <t>GPA(SSC)</t>
  </si>
  <si>
    <t>BRAC University</t>
  </si>
  <si>
    <t>Male</t>
  </si>
  <si>
    <t>5th</t>
  </si>
  <si>
    <t>CSE</t>
  </si>
  <si>
    <t>4th</t>
  </si>
  <si>
    <t xml:space="preserve">Bangladesh University Of Business &amp; Technology     </t>
  </si>
  <si>
    <t>BBA</t>
  </si>
  <si>
    <t xml:space="preserve">International Islamic University Chittagong   </t>
  </si>
  <si>
    <t>6th</t>
  </si>
  <si>
    <t>Female</t>
  </si>
  <si>
    <t xml:space="preserve">6th </t>
  </si>
  <si>
    <t>3th</t>
  </si>
  <si>
    <t>PHARMACY</t>
  </si>
  <si>
    <t xml:space="preserve">CSE </t>
  </si>
  <si>
    <t>International Islamic University Chittagong</t>
  </si>
  <si>
    <t>CUET</t>
  </si>
  <si>
    <t>7th</t>
  </si>
  <si>
    <t>EEE</t>
  </si>
  <si>
    <t>8th</t>
  </si>
  <si>
    <t>11th</t>
  </si>
  <si>
    <t>ENH</t>
  </si>
  <si>
    <t>north south university</t>
  </si>
  <si>
    <t>13th</t>
  </si>
  <si>
    <t>LLB</t>
  </si>
  <si>
    <t>ESS</t>
  </si>
  <si>
    <t>9th</t>
  </si>
  <si>
    <t>12th</t>
  </si>
  <si>
    <t>ARCHI</t>
  </si>
  <si>
    <t xml:space="preserve"> University</t>
  </si>
  <si>
    <t>Semester</t>
  </si>
  <si>
    <t>Credit</t>
  </si>
  <si>
    <t>CGPA</t>
  </si>
  <si>
    <t>Department</t>
  </si>
  <si>
    <t xml:space="preserve">Daily study hour </t>
  </si>
  <si>
    <t>Serial No</t>
  </si>
  <si>
    <t>CGPA x</t>
  </si>
  <si>
    <t>Age y</t>
  </si>
  <si>
    <t>x^2</t>
  </si>
  <si>
    <t>y^2</t>
  </si>
  <si>
    <t>xy</t>
  </si>
  <si>
    <t>Correlation table between CGPA and age</t>
  </si>
  <si>
    <t>Correlation table between CGPA and credit</t>
  </si>
  <si>
    <t>Credit y</t>
  </si>
  <si>
    <t>GPA(HSC) y</t>
  </si>
  <si>
    <t>GPA(SSC) y</t>
  </si>
  <si>
    <t>Daily study hour y</t>
  </si>
  <si>
    <t>Raw Data of the interview(Combine)</t>
  </si>
  <si>
    <t>Raw Data of the interview from Male students</t>
  </si>
  <si>
    <t>Raw Data of the interview from female students</t>
  </si>
  <si>
    <t>Frequency of CGPA</t>
  </si>
  <si>
    <t>Class</t>
  </si>
  <si>
    <t>2.5-2.8</t>
  </si>
  <si>
    <t>2.8-3.1</t>
  </si>
  <si>
    <t>3.1-3.4</t>
  </si>
  <si>
    <t>3.4-3.7</t>
  </si>
  <si>
    <t>3.7-4</t>
  </si>
  <si>
    <t>Cumulative Frequency</t>
  </si>
  <si>
    <t>Relative frequency</t>
  </si>
  <si>
    <t>Relative frequency x 100%</t>
  </si>
  <si>
    <t>2.2-2.5</t>
  </si>
  <si>
    <t>Mid point x</t>
  </si>
  <si>
    <t>Frequency f</t>
  </si>
  <si>
    <t>fx^2</t>
  </si>
  <si>
    <t>f*x^2</t>
  </si>
  <si>
    <t>Frequency of credits</t>
  </si>
  <si>
    <t>8-31</t>
  </si>
  <si>
    <t>31-54</t>
  </si>
  <si>
    <t>54-77</t>
  </si>
  <si>
    <t>77-100</t>
  </si>
  <si>
    <t>100-123</t>
  </si>
  <si>
    <t>Credit frequency table</t>
  </si>
  <si>
    <t>15-30</t>
  </si>
  <si>
    <t>30-45</t>
  </si>
  <si>
    <t>45-60</t>
  </si>
  <si>
    <t>60-75</t>
  </si>
  <si>
    <t>75-90</t>
  </si>
  <si>
    <t>90-105</t>
  </si>
  <si>
    <t>Frequency of HSC GPA</t>
  </si>
  <si>
    <t>3.5-3.8</t>
  </si>
  <si>
    <t>3.8-4.1</t>
  </si>
  <si>
    <t>4.1-4.4</t>
  </si>
  <si>
    <t>4.4-4.7</t>
  </si>
  <si>
    <t>4.7-5</t>
  </si>
  <si>
    <t xml:space="preserve">Frequency </t>
  </si>
  <si>
    <t>Frequency of SSC GPA</t>
  </si>
  <si>
    <t>female</t>
  </si>
  <si>
    <t>Frequency table of SSC GPA</t>
  </si>
  <si>
    <t>Serial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</si>
</sst>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indexed="64"/>
      </patternFill>
    </fill>
  </fills>
  <borders count="20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medium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medium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 style="medium">
        <color theme="6"/>
      </bottom>
      <diagonal/>
    </border>
    <border>
      <left style="thin">
        <color theme="6"/>
      </left>
      <right/>
      <top/>
      <bottom style="medium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medium">
        <color rgb="FF70AD47"/>
      </left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medium">
        <color rgb="FF70AD47"/>
      </left>
      <right style="medium">
        <color rgb="FF70AD47"/>
      </right>
      <top/>
      <bottom style="medium">
        <color rgb="FF70AD47"/>
      </bottom>
      <diagonal/>
    </border>
    <border>
      <left/>
      <right style="medium">
        <color rgb="FF70AD47"/>
      </right>
      <top/>
      <bottom style="medium">
        <color rgb="FF70AD47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0" xfId="0" applyFont="1" applyAlignment="1"/>
    <xf numFmtId="0" fontId="7" fillId="0" borderId="1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2" fontId="0" fillId="0" borderId="0" xfId="0" applyNumberFormat="1" applyFont="1" applyAlignment="1"/>
    <xf numFmtId="0" fontId="7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0" fontId="6" fillId="0" borderId="13" xfId="0" applyFont="1" applyBorder="1" applyAlignment="1">
      <alignment horizontal="center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8" fillId="3" borderId="15" xfId="0" applyFont="1" applyFill="1" applyBorder="1" applyAlignment="1">
      <alignment horizontal="center"/>
    </xf>
    <xf numFmtId="2" fontId="8" fillId="3" borderId="15" xfId="0" applyNumberFormat="1" applyFont="1" applyFill="1" applyBorder="1" applyAlignment="1">
      <alignment horizontal="center"/>
    </xf>
    <xf numFmtId="1" fontId="8" fillId="3" borderId="15" xfId="0" applyNumberFormat="1" applyFont="1" applyFill="1" applyBorder="1" applyAlignment="1">
      <alignment horizontal="center"/>
    </xf>
    <xf numFmtId="0" fontId="8" fillId="0" borderId="15" xfId="0" applyFont="1" applyBorder="1" applyAlignment="1">
      <alignment horizontal="center"/>
    </xf>
    <xf numFmtId="2" fontId="8" fillId="0" borderId="15" xfId="0" applyNumberFormat="1" applyFont="1" applyBorder="1" applyAlignment="1">
      <alignment horizontal="center"/>
    </xf>
    <xf numFmtId="1" fontId="8" fillId="0" borderId="15" xfId="0" applyNumberFormat="1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Fill="1" applyBorder="1" applyAlignment="1">
      <alignment horizontal="center"/>
    </xf>
    <xf numFmtId="1" fontId="8" fillId="0" borderId="17" xfId="0" applyNumberFormat="1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2" fontId="8" fillId="3" borderId="17" xfId="0" applyNumberFormat="1" applyFont="1" applyFill="1" applyBorder="1" applyAlignment="1">
      <alignment horizontal="center"/>
    </xf>
    <xf numFmtId="1" fontId="8" fillId="3" borderId="17" xfId="0" applyNumberFormat="1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2" fontId="8" fillId="0" borderId="16" xfId="0" applyNumberFormat="1" applyFont="1" applyBorder="1" applyAlignment="1">
      <alignment horizontal="center"/>
    </xf>
    <xf numFmtId="0" fontId="0" fillId="0" borderId="0" xfId="0" applyNumberFormat="1" applyFont="1" applyAlignment="1"/>
    <xf numFmtId="2" fontId="8" fillId="3" borderId="16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1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3" borderId="0" xfId="0" applyFont="1" applyFill="1" applyAlignment="1">
      <alignment horizontal="center"/>
    </xf>
    <xf numFmtId="0" fontId="0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2" fontId="5" fillId="0" borderId="15" xfId="0" applyNumberFormat="1" applyFont="1" applyBorder="1" applyAlignment="1">
      <alignment horizontal="center"/>
    </xf>
    <xf numFmtId="2" fontId="5" fillId="3" borderId="15" xfId="0" applyNumberFormat="1" applyFont="1" applyFill="1" applyBorder="1" applyAlignment="1">
      <alignment horizontal="center"/>
    </xf>
    <xf numFmtId="2" fontId="5" fillId="3" borderId="17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18" xfId="0" applyFont="1" applyBorder="1" applyAlignment="1"/>
    <xf numFmtId="0" fontId="9" fillId="0" borderId="19" xfId="0" applyFont="1" applyBorder="1" applyAlignment="1"/>
    <xf numFmtId="2" fontId="5" fillId="4" borderId="19" xfId="0" applyNumberFormat="1" applyFont="1" applyFill="1" applyBorder="1" applyAlignment="1">
      <alignment horizontal="center" vertical="center"/>
    </xf>
    <xf numFmtId="1" fontId="5" fillId="4" borderId="19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/>
    </xf>
    <xf numFmtId="2" fontId="5" fillId="0" borderId="0" xfId="0" applyNumberFormat="1" applyFont="1" applyAlignment="1"/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7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theme="6"/>
        </left>
        <right/>
        <top style="thin">
          <color theme="6"/>
        </top>
        <bottom style="thin">
          <color theme="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general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left style="thin">
          <color theme="6"/>
        </left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alignment horizontal="center" vertical="bottom" textRotation="0" wrapText="0" indent="0" justifyLastLine="0" shrinkToFit="0" readingOrder="0"/>
    </dxf>
    <dxf>
      <border outline="0">
        <right style="thin">
          <color theme="6"/>
        </right>
        <top style="thin">
          <color theme="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theme="6" tint="0.79998168889431442"/>
          <bgColor theme="6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medium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2" formatCode="0.00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/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alignment horizontal="center" vertical="bottom" textRotation="0" wrapText="0" indent="0" justifyLastLine="0" shrinkToFit="0" readingOrder="0"/>
    </dxf>
    <dxf>
      <border outline="0">
        <right style="thin">
          <color theme="6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8206555604901039E-2"/>
          <c:y val="5.2572801601377658E-2"/>
          <c:w val="0.89807105061125281"/>
          <c:h val="0.8002334729141982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EAF-42EC-88E4-2070A268AAE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3%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EAF-42EC-88E4-2070A268AAE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1</a:t>
                    </a:r>
                    <a:fld id="{89B7716B-394C-444D-B25B-C47A0DA4AF50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7EAF-42EC-88E4-2070A268AAE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27%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AF-42EC-88E4-2070A268AAE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27%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EAF-42EC-88E4-2070A268AAE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18%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EAF-42EC-88E4-2070A268AA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Sheet3!$A$42:$A$47</c:f>
              <c:strCache>
                <c:ptCount val="6"/>
                <c:pt idx="0">
                  <c:v>2.2-2.5</c:v>
                </c:pt>
                <c:pt idx="1">
                  <c:v>2.5-2.8</c:v>
                </c:pt>
                <c:pt idx="2">
                  <c:v>2.8-3.1</c:v>
                </c:pt>
                <c:pt idx="3">
                  <c:v>3.1-3.4</c:v>
                </c:pt>
                <c:pt idx="4">
                  <c:v>3.4-3.7</c:v>
                </c:pt>
                <c:pt idx="5">
                  <c:v>3.7-4</c:v>
                </c:pt>
              </c:strCache>
            </c:strRef>
          </c:cat>
          <c:val>
            <c:numRef>
              <c:f>Sheet3!$D$42:$D$47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9</c:v>
                </c:pt>
                <c:pt idx="4">
                  <c:v>9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AF-42EC-88E4-2070A268A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32148976"/>
        <c:axId val="532146024"/>
      </c:barChart>
      <c:catAx>
        <c:axId val="53214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46024"/>
        <c:crosses val="autoZero"/>
        <c:auto val="1"/>
        <c:lblAlgn val="ctr"/>
        <c:lblOffset val="100"/>
        <c:noMultiLvlLbl val="0"/>
      </c:catAx>
      <c:valAx>
        <c:axId val="532146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4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 i="0" baseline="0"/>
                      <a:t>24%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95B2-43EC-A677-5952126FAEA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 i="0" baseline="0"/>
                      <a:t>48%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2-95B2-43EC-A677-5952126FAEA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1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="1" i="0" baseline="0"/>
                      <a:t>12%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95B2-43EC-A677-5952126FAEA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3%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5B2-43EC-A677-5952126FAEA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5B2-43EC-A677-5952126FAEA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r>
                      <a:rPr lang="en-US"/>
                      <a:t>6%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5B2-43EC-A677-5952126FAEA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Sheet3!$A$70:$A$75</c:f>
              <c:strCache>
                <c:ptCount val="6"/>
                <c:pt idx="0">
                  <c:v>15-30</c:v>
                </c:pt>
                <c:pt idx="1">
                  <c:v>30-45</c:v>
                </c:pt>
                <c:pt idx="2">
                  <c:v>45-60</c:v>
                </c:pt>
                <c:pt idx="3">
                  <c:v>60-75</c:v>
                </c:pt>
                <c:pt idx="4">
                  <c:v>75-90</c:v>
                </c:pt>
                <c:pt idx="5">
                  <c:v>90-105</c:v>
                </c:pt>
              </c:strCache>
            </c:strRef>
          </c:cat>
          <c:val>
            <c:numRef>
              <c:f>Sheet3!$D$70:$D$75</c:f>
              <c:numCache>
                <c:formatCode>General</c:formatCode>
                <c:ptCount val="6"/>
                <c:pt idx="0">
                  <c:v>2</c:v>
                </c:pt>
                <c:pt idx="1">
                  <c:v>19</c:v>
                </c:pt>
                <c:pt idx="2">
                  <c:v>7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B2-43EC-A677-5952126FA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32901424"/>
        <c:axId val="430761544"/>
      </c:barChart>
      <c:catAx>
        <c:axId val="43290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61544"/>
        <c:crosses val="autoZero"/>
        <c:auto val="1"/>
        <c:lblAlgn val="ctr"/>
        <c:lblOffset val="100"/>
        <c:noMultiLvlLbl val="0"/>
      </c:catAx>
      <c:valAx>
        <c:axId val="430761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90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580927384076991E-2"/>
          <c:y val="4.6296296296296294E-2"/>
          <c:w val="0.9028635170603674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Sheet3!$J$42:$J$46</c:f>
              <c:strCache>
                <c:ptCount val="5"/>
                <c:pt idx="0">
                  <c:v>3.5-3.8</c:v>
                </c:pt>
                <c:pt idx="1">
                  <c:v>3.8-4.1</c:v>
                </c:pt>
                <c:pt idx="2">
                  <c:v>4.1-4.4</c:v>
                </c:pt>
                <c:pt idx="3">
                  <c:v>4.4-4.7</c:v>
                </c:pt>
                <c:pt idx="4">
                  <c:v>4.7-5</c:v>
                </c:pt>
              </c:strCache>
            </c:strRef>
          </c:cat>
          <c:val>
            <c:numRef>
              <c:f>Sheet3!$K$42:$K$46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66-4D90-A3B9-9BBFFBCF5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5"/>
        <c:axId val="433717960"/>
        <c:axId val="433722880"/>
      </c:barChart>
      <c:catAx>
        <c:axId val="433717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722880"/>
        <c:crosses val="autoZero"/>
        <c:auto val="1"/>
        <c:lblAlgn val="ctr"/>
        <c:lblOffset val="100"/>
        <c:noMultiLvlLbl val="0"/>
      </c:catAx>
      <c:valAx>
        <c:axId val="43372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717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1839833852911264"/>
          <c:y val="3.9124058504880987E-2"/>
          <c:w val="0.5868349505259316"/>
          <c:h val="0.72224867007686544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BAA-41EA-AB4C-2EC8405387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BAA-41EA-AB4C-2EC8405387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BAA-41EA-AB4C-2EC8405387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BAA-41EA-AB4C-2EC8405387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98-4825-9B0B-047494ACB69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Sheet3!$J$70:$J$74</c:f>
              <c:strCache>
                <c:ptCount val="5"/>
                <c:pt idx="0">
                  <c:v>3.5-3.8</c:v>
                </c:pt>
                <c:pt idx="1">
                  <c:v>3.8-4.1</c:v>
                </c:pt>
                <c:pt idx="2">
                  <c:v>4.1-4.4</c:v>
                </c:pt>
                <c:pt idx="3">
                  <c:v>4.4-4.7</c:v>
                </c:pt>
                <c:pt idx="4">
                  <c:v>4.7-5</c:v>
                </c:pt>
              </c:strCache>
            </c:strRef>
          </c:cat>
          <c:val>
            <c:numRef>
              <c:f>Sheet3!$K$70:$K$74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498-4825-9B0B-047494ACB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5469816272965877E-2"/>
          <c:y val="7.407407407407407E-2"/>
          <c:w val="0.90286351706036749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9%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743-46CF-8615-40AF209B2AC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5%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743-46CF-8615-40AF209B2AC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r>
                      <a:rPr lang="en-US"/>
                      <a:t>41%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743-46CF-8615-40AF209B2AC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27%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743-46CF-8615-40AF209B2AC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18%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743-46CF-8615-40AF209B2AC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Sheet4!$A$31:$A$35</c:f>
              <c:strCache>
                <c:ptCount val="5"/>
                <c:pt idx="0">
                  <c:v>2.5-2.8</c:v>
                </c:pt>
                <c:pt idx="1">
                  <c:v>2.8-3.1</c:v>
                </c:pt>
                <c:pt idx="2">
                  <c:v>3.1-3.4</c:v>
                </c:pt>
                <c:pt idx="3">
                  <c:v>3.4-3.7</c:v>
                </c:pt>
                <c:pt idx="4">
                  <c:v>3.7-4</c:v>
                </c:pt>
              </c:strCache>
            </c:strRef>
          </c:cat>
          <c:val>
            <c:numRef>
              <c:f>Sheet4!$D$31:$D$35</c:f>
              <c:numCache>
                <c:formatCode>General</c:formatCode>
                <c:ptCount val="5"/>
                <c:pt idx="0">
                  <c:v>2</c:v>
                </c:pt>
                <c:pt idx="1">
                  <c:v>1</c:v>
                </c:pt>
                <c:pt idx="2">
                  <c:v>9</c:v>
                </c:pt>
                <c:pt idx="3">
                  <c:v>6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3-46CF-8615-40AF209B2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532148320"/>
        <c:axId val="532142088"/>
      </c:barChart>
      <c:catAx>
        <c:axId val="53214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42088"/>
        <c:crosses val="autoZero"/>
        <c:auto val="1"/>
        <c:lblAlgn val="ctr"/>
        <c:lblOffset val="100"/>
        <c:noMultiLvlLbl val="0"/>
      </c:catAx>
      <c:valAx>
        <c:axId val="532142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14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9625037683516462E-2"/>
          <c:y val="6.7676202934437116E-2"/>
          <c:w val="0.9085176354263762"/>
          <c:h val="0.8246420387931939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solidFill>
                <a:schemeClr val="tx1"/>
              </a:solidFill>
            </a:ln>
            <a:effectLst/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r>
                      <a:rPr lang="en-US"/>
                      <a:t>14%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E6-40E4-BB48-E64B052324B4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r>
                      <a:rPr lang="en-US"/>
                      <a:t>41%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E6-40E4-BB48-E64B052324B4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ED3EC77-7DEC-41D2-9D87-50271074BBA4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5EE6-40E4-BB48-E64B052324B4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r>
                      <a:rPr lang="en-US"/>
                      <a:t>27%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EE6-40E4-BB48-E64B052324B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r>
                      <a:rPr lang="en-US"/>
                      <a:t>18%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EE6-40E4-BB48-E64B052324B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Sheet4!$A$53:$A$57</c:f>
              <c:strCache>
                <c:ptCount val="5"/>
                <c:pt idx="0">
                  <c:v>8-31</c:v>
                </c:pt>
                <c:pt idx="1">
                  <c:v>31-54</c:v>
                </c:pt>
                <c:pt idx="2">
                  <c:v>54-77</c:v>
                </c:pt>
                <c:pt idx="3">
                  <c:v>77-100</c:v>
                </c:pt>
                <c:pt idx="4">
                  <c:v>100-123</c:v>
                </c:pt>
              </c:strCache>
            </c:strRef>
          </c:cat>
          <c:val>
            <c:numRef>
              <c:f>Sheet4!$D$53:$D$57</c:f>
              <c:numCache>
                <c:formatCode>General</c:formatCode>
                <c:ptCount val="5"/>
                <c:pt idx="0">
                  <c:v>3</c:v>
                </c:pt>
                <c:pt idx="1">
                  <c:v>9</c:v>
                </c:pt>
                <c:pt idx="2">
                  <c:v>1</c:v>
                </c:pt>
                <c:pt idx="3">
                  <c:v>5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E6-40E4-BB48-E64B05232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87952320"/>
        <c:axId val="87952976"/>
      </c:barChart>
      <c:catAx>
        <c:axId val="8795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2976"/>
        <c:crosses val="autoZero"/>
        <c:auto val="1"/>
        <c:lblAlgn val="ctr"/>
        <c:lblOffset val="100"/>
        <c:noMultiLvlLbl val="0"/>
      </c:catAx>
      <c:valAx>
        <c:axId val="8795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95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solidFill>
                <a:schemeClr val="tx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Sheet4!$J$31:$J$35</c:f>
              <c:strCache>
                <c:ptCount val="5"/>
                <c:pt idx="0">
                  <c:v>3.5-3.8</c:v>
                </c:pt>
                <c:pt idx="1">
                  <c:v>3.8-4.1</c:v>
                </c:pt>
                <c:pt idx="2">
                  <c:v>4.1-4.4</c:v>
                </c:pt>
                <c:pt idx="3">
                  <c:v>4.4-4.7</c:v>
                </c:pt>
                <c:pt idx="4">
                  <c:v>4.7-5</c:v>
                </c:pt>
              </c:strCache>
            </c:strRef>
          </c:cat>
          <c:val>
            <c:numRef>
              <c:f>Sheet4!$M$31:$M$35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D3-4665-B4BA-42AA22767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3"/>
        <c:axId val="430758264"/>
        <c:axId val="430760888"/>
      </c:barChart>
      <c:catAx>
        <c:axId val="430758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60888"/>
        <c:crosses val="autoZero"/>
        <c:auto val="1"/>
        <c:lblAlgn val="ctr"/>
        <c:lblOffset val="100"/>
        <c:noMultiLvlLbl val="0"/>
      </c:catAx>
      <c:valAx>
        <c:axId val="430760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0758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6FE-4DCF-947A-0909EC8CBF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6FE-4DCF-947A-0909EC8CBF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Sheet4!$J$58:$J$59</c:f>
              <c:strCache>
                <c:ptCount val="2"/>
                <c:pt idx="0">
                  <c:v>4.4-4.7</c:v>
                </c:pt>
                <c:pt idx="1">
                  <c:v>4.7-5</c:v>
                </c:pt>
              </c:strCache>
            </c:strRef>
          </c:cat>
          <c:val>
            <c:numRef>
              <c:f>Sheet4!$M$58:$M$59</c:f>
              <c:numCache>
                <c:formatCode>General</c:formatCode>
                <c:ptCount val="2"/>
                <c:pt idx="0">
                  <c:v>3</c:v>
                </c:pt>
                <c:pt idx="1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36-480F-BB8A-1DC0B539A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3803149606299209E-2"/>
          <c:y val="6.2465368912219307E-2"/>
          <c:w val="0.89653018372703408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Sheet2!$A$4:$A$25</c:f>
              <c:strCache>
                <c:ptCount val="22"/>
                <c:pt idx="0">
                  <c:v>CGPA x</c:v>
                </c:pt>
                <c:pt idx="1">
                  <c:v>3.15</c:v>
                </c:pt>
                <c:pt idx="2">
                  <c:v>3.56</c:v>
                </c:pt>
                <c:pt idx="3">
                  <c:v>3.43</c:v>
                </c:pt>
                <c:pt idx="4">
                  <c:v>3.78</c:v>
                </c:pt>
                <c:pt idx="5">
                  <c:v>3.22</c:v>
                </c:pt>
                <c:pt idx="6">
                  <c:v>3.31</c:v>
                </c:pt>
                <c:pt idx="7">
                  <c:v>3.52</c:v>
                </c:pt>
                <c:pt idx="8">
                  <c:v>3.22</c:v>
                </c:pt>
                <c:pt idx="9">
                  <c:v>3.71</c:v>
                </c:pt>
                <c:pt idx="10">
                  <c:v>3.34</c:v>
                </c:pt>
                <c:pt idx="11">
                  <c:v>3.56</c:v>
                </c:pt>
                <c:pt idx="12">
                  <c:v>3.97</c:v>
                </c:pt>
                <c:pt idx="13">
                  <c:v>3.78</c:v>
                </c:pt>
                <c:pt idx="14">
                  <c:v>2.7</c:v>
                </c:pt>
                <c:pt idx="15">
                  <c:v>3.6</c:v>
                </c:pt>
                <c:pt idx="16">
                  <c:v>3.43</c:v>
                </c:pt>
                <c:pt idx="17">
                  <c:v>3</c:v>
                </c:pt>
                <c:pt idx="18">
                  <c:v>3.14</c:v>
                </c:pt>
                <c:pt idx="19">
                  <c:v>3.13</c:v>
                </c:pt>
                <c:pt idx="20">
                  <c:v>2.7</c:v>
                </c:pt>
                <c:pt idx="21">
                  <c:v>3.35</c:v>
                </c:pt>
              </c:strCache>
            </c:strRef>
          </c:xVal>
          <c:yVal>
            <c:numRef>
              <c:f>Sheet2!$B$4:$B$25</c:f>
              <c:numCache>
                <c:formatCode>General</c:formatCode>
                <c:ptCount val="22"/>
                <c:pt idx="0">
                  <c:v>0</c:v>
                </c:pt>
                <c:pt idx="1">
                  <c:v>20</c:v>
                </c:pt>
                <c:pt idx="2">
                  <c:v>23</c:v>
                </c:pt>
                <c:pt idx="3">
                  <c:v>22</c:v>
                </c:pt>
                <c:pt idx="4">
                  <c:v>19</c:v>
                </c:pt>
                <c:pt idx="5">
                  <c:v>24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  <c:pt idx="12">
                  <c:v>22</c:v>
                </c:pt>
                <c:pt idx="13">
                  <c:v>23</c:v>
                </c:pt>
                <c:pt idx="14">
                  <c:v>20</c:v>
                </c:pt>
                <c:pt idx="15">
                  <c:v>21</c:v>
                </c:pt>
                <c:pt idx="16">
                  <c:v>21</c:v>
                </c:pt>
                <c:pt idx="17">
                  <c:v>20</c:v>
                </c:pt>
                <c:pt idx="18">
                  <c:v>20</c:v>
                </c:pt>
                <c:pt idx="19">
                  <c:v>21</c:v>
                </c:pt>
                <c:pt idx="20">
                  <c:v>20</c:v>
                </c:pt>
                <c:pt idx="21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E6-40FA-94A2-9178FE9E10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900872"/>
        <c:axId val="277899232"/>
      </c:scatterChart>
      <c:valAx>
        <c:axId val="277900872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899232"/>
        <c:crosses val="autoZero"/>
        <c:crossBetween val="midCat"/>
      </c:valAx>
      <c:valAx>
        <c:axId val="27789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00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Sheet2!$A$34:$A$66</c:f>
              <c:numCache>
                <c:formatCode>General</c:formatCode>
                <c:ptCount val="33"/>
                <c:pt idx="0">
                  <c:v>3.66</c:v>
                </c:pt>
                <c:pt idx="1">
                  <c:v>3.16</c:v>
                </c:pt>
                <c:pt idx="2">
                  <c:v>3.02</c:v>
                </c:pt>
                <c:pt idx="3">
                  <c:v>3.74</c:v>
                </c:pt>
                <c:pt idx="4">
                  <c:v>2.5</c:v>
                </c:pt>
                <c:pt idx="5">
                  <c:v>3.95</c:v>
                </c:pt>
                <c:pt idx="6">
                  <c:v>3.5</c:v>
                </c:pt>
                <c:pt idx="7">
                  <c:v>3.01</c:v>
                </c:pt>
                <c:pt idx="8">
                  <c:v>3.47</c:v>
                </c:pt>
                <c:pt idx="9">
                  <c:v>3.6</c:v>
                </c:pt>
                <c:pt idx="10">
                  <c:v>2.4500000000000002</c:v>
                </c:pt>
                <c:pt idx="11">
                  <c:v>3.87</c:v>
                </c:pt>
                <c:pt idx="12">
                  <c:v>3.27</c:v>
                </c:pt>
                <c:pt idx="13">
                  <c:v>3.39</c:v>
                </c:pt>
                <c:pt idx="14">
                  <c:v>3.33</c:v>
                </c:pt>
                <c:pt idx="15">
                  <c:v>3.67</c:v>
                </c:pt>
                <c:pt idx="16">
                  <c:v>3.33</c:v>
                </c:pt>
                <c:pt idx="17">
                  <c:v>3.23</c:v>
                </c:pt>
                <c:pt idx="18">
                  <c:v>3.67</c:v>
                </c:pt>
                <c:pt idx="19">
                  <c:v>3.65</c:v>
                </c:pt>
                <c:pt idx="20">
                  <c:v>2.9</c:v>
                </c:pt>
                <c:pt idx="21">
                  <c:v>2.84</c:v>
                </c:pt>
                <c:pt idx="22">
                  <c:v>3.6</c:v>
                </c:pt>
                <c:pt idx="23">
                  <c:v>3.26</c:v>
                </c:pt>
                <c:pt idx="24">
                  <c:v>3.23</c:v>
                </c:pt>
                <c:pt idx="25">
                  <c:v>2.56</c:v>
                </c:pt>
                <c:pt idx="26">
                  <c:v>2.23</c:v>
                </c:pt>
                <c:pt idx="27">
                  <c:v>3.83</c:v>
                </c:pt>
                <c:pt idx="28">
                  <c:v>3.34</c:v>
                </c:pt>
                <c:pt idx="29">
                  <c:v>3.94</c:v>
                </c:pt>
                <c:pt idx="30">
                  <c:v>2.9</c:v>
                </c:pt>
                <c:pt idx="31">
                  <c:v>3.47</c:v>
                </c:pt>
                <c:pt idx="32">
                  <c:v>3.85</c:v>
                </c:pt>
              </c:numCache>
            </c:numRef>
          </c:xVal>
          <c:yVal>
            <c:numRef>
              <c:f>Sheet2!$B$34:$B$66</c:f>
              <c:numCache>
                <c:formatCode>General</c:formatCode>
                <c:ptCount val="33"/>
                <c:pt idx="0">
                  <c:v>20</c:v>
                </c:pt>
                <c:pt idx="1">
                  <c:v>22</c:v>
                </c:pt>
                <c:pt idx="2">
                  <c:v>21</c:v>
                </c:pt>
                <c:pt idx="3">
                  <c:v>23</c:v>
                </c:pt>
                <c:pt idx="4">
                  <c:v>22</c:v>
                </c:pt>
                <c:pt idx="5">
                  <c:v>21</c:v>
                </c:pt>
                <c:pt idx="6">
                  <c:v>22</c:v>
                </c:pt>
                <c:pt idx="7">
                  <c:v>21</c:v>
                </c:pt>
                <c:pt idx="8">
                  <c:v>21</c:v>
                </c:pt>
                <c:pt idx="9">
                  <c:v>20</c:v>
                </c:pt>
                <c:pt idx="10">
                  <c:v>22</c:v>
                </c:pt>
                <c:pt idx="11">
                  <c:v>21</c:v>
                </c:pt>
                <c:pt idx="12">
                  <c:v>20</c:v>
                </c:pt>
                <c:pt idx="13">
                  <c:v>22</c:v>
                </c:pt>
                <c:pt idx="14">
                  <c:v>22</c:v>
                </c:pt>
                <c:pt idx="15">
                  <c:v>21</c:v>
                </c:pt>
                <c:pt idx="16">
                  <c:v>21</c:v>
                </c:pt>
                <c:pt idx="17">
                  <c:v>21</c:v>
                </c:pt>
                <c:pt idx="18">
                  <c:v>20</c:v>
                </c:pt>
                <c:pt idx="19">
                  <c:v>20</c:v>
                </c:pt>
                <c:pt idx="20">
                  <c:v>22</c:v>
                </c:pt>
                <c:pt idx="21">
                  <c:v>20</c:v>
                </c:pt>
                <c:pt idx="22">
                  <c:v>20</c:v>
                </c:pt>
                <c:pt idx="23">
                  <c:v>23</c:v>
                </c:pt>
                <c:pt idx="24">
                  <c:v>20</c:v>
                </c:pt>
                <c:pt idx="25">
                  <c:v>23</c:v>
                </c:pt>
                <c:pt idx="26">
                  <c:v>22</c:v>
                </c:pt>
                <c:pt idx="27">
                  <c:v>25</c:v>
                </c:pt>
                <c:pt idx="28">
                  <c:v>22</c:v>
                </c:pt>
                <c:pt idx="29">
                  <c:v>20</c:v>
                </c:pt>
                <c:pt idx="30">
                  <c:v>21</c:v>
                </c:pt>
                <c:pt idx="31">
                  <c:v>21</c:v>
                </c:pt>
                <c:pt idx="32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E5D-4743-A0C3-6E6E105DC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799056"/>
        <c:axId val="439795776"/>
      </c:scatterChart>
      <c:valAx>
        <c:axId val="439799056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95776"/>
        <c:crosses val="autoZero"/>
        <c:crossBetween val="midCat"/>
        <c:majorUnit val="0.2"/>
      </c:valAx>
      <c:valAx>
        <c:axId val="43979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799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Sheet2!$H$5:$H$26</c:f>
              <c:numCache>
                <c:formatCode>General</c:formatCode>
                <c:ptCount val="22"/>
                <c:pt idx="0">
                  <c:v>3.15</c:v>
                </c:pt>
                <c:pt idx="1">
                  <c:v>3.56</c:v>
                </c:pt>
                <c:pt idx="2">
                  <c:v>3.43</c:v>
                </c:pt>
                <c:pt idx="3">
                  <c:v>3.78</c:v>
                </c:pt>
                <c:pt idx="4">
                  <c:v>3.22</c:v>
                </c:pt>
                <c:pt idx="5">
                  <c:v>3.31</c:v>
                </c:pt>
                <c:pt idx="6">
                  <c:v>3.52</c:v>
                </c:pt>
                <c:pt idx="7">
                  <c:v>3.22</c:v>
                </c:pt>
                <c:pt idx="8">
                  <c:v>3.71</c:v>
                </c:pt>
                <c:pt idx="9">
                  <c:v>3.34</c:v>
                </c:pt>
                <c:pt idx="10">
                  <c:v>3.56</c:v>
                </c:pt>
                <c:pt idx="11">
                  <c:v>3.97</c:v>
                </c:pt>
                <c:pt idx="12">
                  <c:v>3.78</c:v>
                </c:pt>
                <c:pt idx="13">
                  <c:v>2.7</c:v>
                </c:pt>
                <c:pt idx="14">
                  <c:v>3.6</c:v>
                </c:pt>
                <c:pt idx="15">
                  <c:v>3.43</c:v>
                </c:pt>
                <c:pt idx="16">
                  <c:v>3</c:v>
                </c:pt>
                <c:pt idx="17">
                  <c:v>3.14</c:v>
                </c:pt>
                <c:pt idx="18">
                  <c:v>3.13</c:v>
                </c:pt>
                <c:pt idx="19">
                  <c:v>2.7</c:v>
                </c:pt>
                <c:pt idx="20">
                  <c:v>3.35</c:v>
                </c:pt>
                <c:pt idx="21">
                  <c:v>3.21</c:v>
                </c:pt>
              </c:numCache>
            </c:numRef>
          </c:xVal>
          <c:yVal>
            <c:numRef>
              <c:f>Sheet2!$I$5:$I$26</c:f>
              <c:numCache>
                <c:formatCode>General</c:formatCode>
                <c:ptCount val="22"/>
                <c:pt idx="0">
                  <c:v>33</c:v>
                </c:pt>
                <c:pt idx="1">
                  <c:v>105</c:v>
                </c:pt>
                <c:pt idx="2">
                  <c:v>84</c:v>
                </c:pt>
                <c:pt idx="3">
                  <c:v>15</c:v>
                </c:pt>
                <c:pt idx="4">
                  <c:v>114</c:v>
                </c:pt>
                <c:pt idx="5">
                  <c:v>42</c:v>
                </c:pt>
                <c:pt idx="6">
                  <c:v>39</c:v>
                </c:pt>
                <c:pt idx="7">
                  <c:v>112</c:v>
                </c:pt>
                <c:pt idx="8">
                  <c:v>75</c:v>
                </c:pt>
                <c:pt idx="9">
                  <c:v>87</c:v>
                </c:pt>
                <c:pt idx="10">
                  <c:v>120</c:v>
                </c:pt>
                <c:pt idx="11">
                  <c:v>84</c:v>
                </c:pt>
                <c:pt idx="12">
                  <c:v>87</c:v>
                </c:pt>
                <c:pt idx="13">
                  <c:v>33</c:v>
                </c:pt>
                <c:pt idx="14">
                  <c:v>81</c:v>
                </c:pt>
                <c:pt idx="15">
                  <c:v>45</c:v>
                </c:pt>
                <c:pt idx="16">
                  <c:v>42</c:v>
                </c:pt>
                <c:pt idx="17">
                  <c:v>37</c:v>
                </c:pt>
                <c:pt idx="18">
                  <c:v>39</c:v>
                </c:pt>
                <c:pt idx="19">
                  <c:v>21</c:v>
                </c:pt>
                <c:pt idx="20">
                  <c:v>33</c:v>
                </c:pt>
                <c:pt idx="21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DD-4D65-A04E-113CFD433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82096"/>
        <c:axId val="429776848"/>
      </c:scatterChart>
      <c:valAx>
        <c:axId val="429782096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76848"/>
        <c:crosses val="autoZero"/>
        <c:crossBetween val="midCat"/>
        <c:majorUnit val="0.2"/>
      </c:valAx>
      <c:valAx>
        <c:axId val="42977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8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Sheet2!$H$30:$H$62</c:f>
              <c:numCache>
                <c:formatCode>General</c:formatCode>
                <c:ptCount val="33"/>
                <c:pt idx="0">
                  <c:v>3.66</c:v>
                </c:pt>
                <c:pt idx="1">
                  <c:v>3.16</c:v>
                </c:pt>
                <c:pt idx="2">
                  <c:v>3.02</c:v>
                </c:pt>
                <c:pt idx="3">
                  <c:v>3.74</c:v>
                </c:pt>
                <c:pt idx="4">
                  <c:v>2.5</c:v>
                </c:pt>
                <c:pt idx="5">
                  <c:v>3.95</c:v>
                </c:pt>
                <c:pt idx="6">
                  <c:v>3.5</c:v>
                </c:pt>
                <c:pt idx="7">
                  <c:v>3.01</c:v>
                </c:pt>
                <c:pt idx="8">
                  <c:v>3.47</c:v>
                </c:pt>
                <c:pt idx="9">
                  <c:v>3.6</c:v>
                </c:pt>
                <c:pt idx="10">
                  <c:v>2.4500000000000002</c:v>
                </c:pt>
                <c:pt idx="11">
                  <c:v>3.87</c:v>
                </c:pt>
                <c:pt idx="12">
                  <c:v>3.27</c:v>
                </c:pt>
                <c:pt idx="13">
                  <c:v>3.39</c:v>
                </c:pt>
                <c:pt idx="14">
                  <c:v>3.33</c:v>
                </c:pt>
                <c:pt idx="15">
                  <c:v>3.67</c:v>
                </c:pt>
                <c:pt idx="16">
                  <c:v>3.33</c:v>
                </c:pt>
                <c:pt idx="17">
                  <c:v>3.23</c:v>
                </c:pt>
                <c:pt idx="18">
                  <c:v>3.67</c:v>
                </c:pt>
                <c:pt idx="19">
                  <c:v>3.65</c:v>
                </c:pt>
                <c:pt idx="20">
                  <c:v>2.9</c:v>
                </c:pt>
                <c:pt idx="21">
                  <c:v>2.84</c:v>
                </c:pt>
                <c:pt idx="22">
                  <c:v>3.6</c:v>
                </c:pt>
                <c:pt idx="23">
                  <c:v>3.26</c:v>
                </c:pt>
                <c:pt idx="24">
                  <c:v>3.23</c:v>
                </c:pt>
                <c:pt idx="25">
                  <c:v>2.56</c:v>
                </c:pt>
                <c:pt idx="26">
                  <c:v>2.23</c:v>
                </c:pt>
                <c:pt idx="27">
                  <c:v>3.83</c:v>
                </c:pt>
                <c:pt idx="28">
                  <c:v>3.34</c:v>
                </c:pt>
                <c:pt idx="29">
                  <c:v>3.94</c:v>
                </c:pt>
                <c:pt idx="30">
                  <c:v>2.9</c:v>
                </c:pt>
                <c:pt idx="31">
                  <c:v>3.47</c:v>
                </c:pt>
                <c:pt idx="32">
                  <c:v>3.85</c:v>
                </c:pt>
              </c:numCache>
            </c:numRef>
          </c:xVal>
          <c:yVal>
            <c:numRef>
              <c:f>Sheet2!$I$30:$I$62</c:f>
              <c:numCache>
                <c:formatCode>General</c:formatCode>
                <c:ptCount val="33"/>
                <c:pt idx="0">
                  <c:v>33</c:v>
                </c:pt>
                <c:pt idx="1">
                  <c:v>30</c:v>
                </c:pt>
                <c:pt idx="2">
                  <c:v>33</c:v>
                </c:pt>
                <c:pt idx="3">
                  <c:v>33</c:v>
                </c:pt>
                <c:pt idx="4">
                  <c:v>21</c:v>
                </c:pt>
                <c:pt idx="5">
                  <c:v>49</c:v>
                </c:pt>
                <c:pt idx="6">
                  <c:v>98</c:v>
                </c:pt>
                <c:pt idx="7">
                  <c:v>45</c:v>
                </c:pt>
                <c:pt idx="8">
                  <c:v>37</c:v>
                </c:pt>
                <c:pt idx="9">
                  <c:v>37</c:v>
                </c:pt>
                <c:pt idx="10">
                  <c:v>45</c:v>
                </c:pt>
                <c:pt idx="11">
                  <c:v>30</c:v>
                </c:pt>
                <c:pt idx="12">
                  <c:v>30</c:v>
                </c:pt>
                <c:pt idx="13">
                  <c:v>95</c:v>
                </c:pt>
                <c:pt idx="14">
                  <c:v>54</c:v>
                </c:pt>
                <c:pt idx="15">
                  <c:v>39</c:v>
                </c:pt>
                <c:pt idx="16">
                  <c:v>43</c:v>
                </c:pt>
                <c:pt idx="17">
                  <c:v>39</c:v>
                </c:pt>
                <c:pt idx="18">
                  <c:v>30</c:v>
                </c:pt>
                <c:pt idx="19">
                  <c:v>36</c:v>
                </c:pt>
                <c:pt idx="20">
                  <c:v>27</c:v>
                </c:pt>
                <c:pt idx="21">
                  <c:v>56</c:v>
                </c:pt>
                <c:pt idx="22">
                  <c:v>51</c:v>
                </c:pt>
                <c:pt idx="23">
                  <c:v>81</c:v>
                </c:pt>
                <c:pt idx="24">
                  <c:v>39</c:v>
                </c:pt>
                <c:pt idx="25">
                  <c:v>84</c:v>
                </c:pt>
                <c:pt idx="26">
                  <c:v>42</c:v>
                </c:pt>
                <c:pt idx="27">
                  <c:v>72</c:v>
                </c:pt>
                <c:pt idx="28">
                  <c:v>42</c:v>
                </c:pt>
                <c:pt idx="29">
                  <c:v>30</c:v>
                </c:pt>
                <c:pt idx="30">
                  <c:v>30</c:v>
                </c:pt>
                <c:pt idx="31">
                  <c:v>37</c:v>
                </c:pt>
                <c:pt idx="32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7C-4D20-B751-6B1225102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369032"/>
        <c:axId val="673371328"/>
      </c:scatterChart>
      <c:valAx>
        <c:axId val="673369032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371328"/>
        <c:crosses val="autoZero"/>
        <c:crossBetween val="midCat"/>
        <c:majorUnit val="0.2"/>
      </c:valAx>
      <c:valAx>
        <c:axId val="67337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36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Sheet2!$N$5:$N$26</c:f>
              <c:numCache>
                <c:formatCode>General</c:formatCode>
                <c:ptCount val="22"/>
                <c:pt idx="0">
                  <c:v>3.15</c:v>
                </c:pt>
                <c:pt idx="1">
                  <c:v>3.56</c:v>
                </c:pt>
                <c:pt idx="2">
                  <c:v>3.43</c:v>
                </c:pt>
                <c:pt idx="3">
                  <c:v>3.78</c:v>
                </c:pt>
                <c:pt idx="4">
                  <c:v>3.22</c:v>
                </c:pt>
                <c:pt idx="5">
                  <c:v>3.31</c:v>
                </c:pt>
                <c:pt idx="6">
                  <c:v>3.52</c:v>
                </c:pt>
                <c:pt idx="7">
                  <c:v>3.22</c:v>
                </c:pt>
                <c:pt idx="8">
                  <c:v>3.71</c:v>
                </c:pt>
                <c:pt idx="9">
                  <c:v>3.34</c:v>
                </c:pt>
                <c:pt idx="10">
                  <c:v>3.56</c:v>
                </c:pt>
                <c:pt idx="11">
                  <c:v>3.97</c:v>
                </c:pt>
                <c:pt idx="12">
                  <c:v>3.78</c:v>
                </c:pt>
                <c:pt idx="13">
                  <c:v>2.7</c:v>
                </c:pt>
                <c:pt idx="14">
                  <c:v>3.6</c:v>
                </c:pt>
                <c:pt idx="15">
                  <c:v>3.43</c:v>
                </c:pt>
                <c:pt idx="16">
                  <c:v>3</c:v>
                </c:pt>
                <c:pt idx="17">
                  <c:v>3.14</c:v>
                </c:pt>
                <c:pt idx="18">
                  <c:v>3.13</c:v>
                </c:pt>
                <c:pt idx="19">
                  <c:v>2.7</c:v>
                </c:pt>
                <c:pt idx="20">
                  <c:v>3.35</c:v>
                </c:pt>
                <c:pt idx="21">
                  <c:v>3.21</c:v>
                </c:pt>
              </c:numCache>
            </c:numRef>
          </c:xVal>
          <c:yVal>
            <c:numRef>
              <c:f>Sheet2!$O$5:$O$26</c:f>
              <c:numCache>
                <c:formatCode>General</c:formatCode>
                <c:ptCount val="22"/>
                <c:pt idx="0">
                  <c:v>4.5</c:v>
                </c:pt>
                <c:pt idx="1">
                  <c:v>5</c:v>
                </c:pt>
                <c:pt idx="2">
                  <c:v>4.67</c:v>
                </c:pt>
                <c:pt idx="3">
                  <c:v>4.88</c:v>
                </c:pt>
                <c:pt idx="4">
                  <c:v>4.08</c:v>
                </c:pt>
                <c:pt idx="5">
                  <c:v>5</c:v>
                </c:pt>
                <c:pt idx="6">
                  <c:v>5</c:v>
                </c:pt>
                <c:pt idx="7">
                  <c:v>3.56</c:v>
                </c:pt>
                <c:pt idx="8">
                  <c:v>5</c:v>
                </c:pt>
                <c:pt idx="9">
                  <c:v>5</c:v>
                </c:pt>
                <c:pt idx="10">
                  <c:v>4.45</c:v>
                </c:pt>
                <c:pt idx="11">
                  <c:v>5</c:v>
                </c:pt>
                <c:pt idx="12">
                  <c:v>5</c:v>
                </c:pt>
                <c:pt idx="13">
                  <c:v>4.38</c:v>
                </c:pt>
                <c:pt idx="14">
                  <c:v>5</c:v>
                </c:pt>
                <c:pt idx="15">
                  <c:v>4.88</c:v>
                </c:pt>
                <c:pt idx="16">
                  <c:v>5</c:v>
                </c:pt>
                <c:pt idx="17">
                  <c:v>4.9400000000000004</c:v>
                </c:pt>
                <c:pt idx="18">
                  <c:v>5</c:v>
                </c:pt>
                <c:pt idx="19">
                  <c:v>5</c:v>
                </c:pt>
                <c:pt idx="20">
                  <c:v>4.5</c:v>
                </c:pt>
                <c:pt idx="21">
                  <c:v>4.17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62-460A-8D01-7494A7700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783080"/>
        <c:axId val="429781112"/>
      </c:scatterChart>
      <c:valAx>
        <c:axId val="429783080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81112"/>
        <c:crosses val="autoZero"/>
        <c:crossBetween val="midCat"/>
        <c:majorUnit val="0.2"/>
      </c:valAx>
      <c:valAx>
        <c:axId val="429781112"/>
        <c:scaling>
          <c:orientation val="minMax"/>
          <c:max val="5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78308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Sheet2!$N$30:$N$62</c:f>
              <c:numCache>
                <c:formatCode>General</c:formatCode>
                <c:ptCount val="33"/>
                <c:pt idx="0">
                  <c:v>3.66</c:v>
                </c:pt>
                <c:pt idx="1">
                  <c:v>3.16</c:v>
                </c:pt>
                <c:pt idx="2">
                  <c:v>3.02</c:v>
                </c:pt>
                <c:pt idx="3">
                  <c:v>3.74</c:v>
                </c:pt>
                <c:pt idx="4">
                  <c:v>2.5</c:v>
                </c:pt>
                <c:pt idx="5">
                  <c:v>3.95</c:v>
                </c:pt>
                <c:pt idx="6">
                  <c:v>3.5</c:v>
                </c:pt>
                <c:pt idx="7">
                  <c:v>3.01</c:v>
                </c:pt>
                <c:pt idx="8">
                  <c:v>3.47</c:v>
                </c:pt>
                <c:pt idx="9">
                  <c:v>3.6</c:v>
                </c:pt>
                <c:pt idx="10">
                  <c:v>2.4500000000000002</c:v>
                </c:pt>
                <c:pt idx="11">
                  <c:v>3.87</c:v>
                </c:pt>
                <c:pt idx="12">
                  <c:v>3.27</c:v>
                </c:pt>
                <c:pt idx="13">
                  <c:v>3.39</c:v>
                </c:pt>
                <c:pt idx="14">
                  <c:v>3.33</c:v>
                </c:pt>
                <c:pt idx="15">
                  <c:v>3.67</c:v>
                </c:pt>
                <c:pt idx="16">
                  <c:v>3.33</c:v>
                </c:pt>
                <c:pt idx="17">
                  <c:v>3.23</c:v>
                </c:pt>
                <c:pt idx="18">
                  <c:v>3.67</c:v>
                </c:pt>
                <c:pt idx="19">
                  <c:v>3.65</c:v>
                </c:pt>
                <c:pt idx="20">
                  <c:v>2.9</c:v>
                </c:pt>
                <c:pt idx="21">
                  <c:v>2.84</c:v>
                </c:pt>
                <c:pt idx="22">
                  <c:v>3.6</c:v>
                </c:pt>
                <c:pt idx="23">
                  <c:v>3.26</c:v>
                </c:pt>
                <c:pt idx="24">
                  <c:v>3.23</c:v>
                </c:pt>
                <c:pt idx="25">
                  <c:v>2.56</c:v>
                </c:pt>
                <c:pt idx="26">
                  <c:v>2.23</c:v>
                </c:pt>
                <c:pt idx="27">
                  <c:v>3.83</c:v>
                </c:pt>
                <c:pt idx="28">
                  <c:v>3.34</c:v>
                </c:pt>
                <c:pt idx="29">
                  <c:v>3.94</c:v>
                </c:pt>
                <c:pt idx="30">
                  <c:v>2.9</c:v>
                </c:pt>
                <c:pt idx="31">
                  <c:v>3.47</c:v>
                </c:pt>
                <c:pt idx="32">
                  <c:v>3.85</c:v>
                </c:pt>
              </c:numCache>
            </c:numRef>
          </c:xVal>
          <c:yVal>
            <c:numRef>
              <c:f>Sheet2!$O$30:$O$62</c:f>
              <c:numCache>
                <c:formatCode>General</c:formatCode>
                <c:ptCount val="33"/>
                <c:pt idx="0">
                  <c:v>5</c:v>
                </c:pt>
                <c:pt idx="1">
                  <c:v>3.83</c:v>
                </c:pt>
                <c:pt idx="2">
                  <c:v>5</c:v>
                </c:pt>
                <c:pt idx="3">
                  <c:v>4.25</c:v>
                </c:pt>
                <c:pt idx="4">
                  <c:v>5</c:v>
                </c:pt>
                <c:pt idx="5">
                  <c:v>4.25</c:v>
                </c:pt>
                <c:pt idx="6">
                  <c:v>4.17</c:v>
                </c:pt>
                <c:pt idx="7">
                  <c:v>5</c:v>
                </c:pt>
                <c:pt idx="8">
                  <c:v>4.5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3.67</c:v>
                </c:pt>
                <c:pt idx="14">
                  <c:v>5</c:v>
                </c:pt>
                <c:pt idx="15">
                  <c:v>5</c:v>
                </c:pt>
                <c:pt idx="16">
                  <c:v>4</c:v>
                </c:pt>
                <c:pt idx="17">
                  <c:v>4.5599999999999996</c:v>
                </c:pt>
                <c:pt idx="18">
                  <c:v>4.07</c:v>
                </c:pt>
                <c:pt idx="19">
                  <c:v>4.83</c:v>
                </c:pt>
                <c:pt idx="20">
                  <c:v>4.88</c:v>
                </c:pt>
                <c:pt idx="21">
                  <c:v>5</c:v>
                </c:pt>
                <c:pt idx="22">
                  <c:v>5</c:v>
                </c:pt>
                <c:pt idx="23">
                  <c:v>4.08</c:v>
                </c:pt>
                <c:pt idx="24">
                  <c:v>5</c:v>
                </c:pt>
                <c:pt idx="25">
                  <c:v>4.5599999999999996</c:v>
                </c:pt>
                <c:pt idx="26">
                  <c:v>4.25</c:v>
                </c:pt>
                <c:pt idx="27">
                  <c:v>5</c:v>
                </c:pt>
                <c:pt idx="28">
                  <c:v>4.5</c:v>
                </c:pt>
                <c:pt idx="29">
                  <c:v>5</c:v>
                </c:pt>
                <c:pt idx="30">
                  <c:v>5</c:v>
                </c:pt>
                <c:pt idx="31">
                  <c:v>4.5</c:v>
                </c:pt>
                <c:pt idx="3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2-4FF0-A25E-399FA7F58E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685320"/>
        <c:axId val="580686304"/>
      </c:scatterChart>
      <c:valAx>
        <c:axId val="580685320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86304"/>
        <c:crosses val="autoZero"/>
        <c:crossBetween val="midCat"/>
        <c:majorUnit val="0.2"/>
        <c:minorUnit val="0.1"/>
      </c:valAx>
      <c:valAx>
        <c:axId val="580686304"/>
        <c:scaling>
          <c:orientation val="minMax"/>
          <c:max val="5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685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Sheet2!$T$5:$T$26</c:f>
              <c:numCache>
                <c:formatCode>General</c:formatCode>
                <c:ptCount val="22"/>
                <c:pt idx="0">
                  <c:v>3.15</c:v>
                </c:pt>
                <c:pt idx="1">
                  <c:v>3.56</c:v>
                </c:pt>
                <c:pt idx="2">
                  <c:v>3.43</c:v>
                </c:pt>
                <c:pt idx="3">
                  <c:v>3.78</c:v>
                </c:pt>
                <c:pt idx="4">
                  <c:v>3.22</c:v>
                </c:pt>
                <c:pt idx="5">
                  <c:v>3.31</c:v>
                </c:pt>
                <c:pt idx="6">
                  <c:v>3.52</c:v>
                </c:pt>
                <c:pt idx="7">
                  <c:v>3.22</c:v>
                </c:pt>
                <c:pt idx="8">
                  <c:v>3.71</c:v>
                </c:pt>
                <c:pt idx="9">
                  <c:v>3.34</c:v>
                </c:pt>
                <c:pt idx="10">
                  <c:v>3.56</c:v>
                </c:pt>
                <c:pt idx="11">
                  <c:v>3.97</c:v>
                </c:pt>
                <c:pt idx="12">
                  <c:v>3.78</c:v>
                </c:pt>
                <c:pt idx="13">
                  <c:v>2.7</c:v>
                </c:pt>
                <c:pt idx="14">
                  <c:v>3.6</c:v>
                </c:pt>
                <c:pt idx="15">
                  <c:v>3.43</c:v>
                </c:pt>
                <c:pt idx="16">
                  <c:v>3</c:v>
                </c:pt>
                <c:pt idx="17">
                  <c:v>3.14</c:v>
                </c:pt>
                <c:pt idx="18">
                  <c:v>3.13</c:v>
                </c:pt>
                <c:pt idx="19">
                  <c:v>2.7</c:v>
                </c:pt>
                <c:pt idx="20">
                  <c:v>3.35</c:v>
                </c:pt>
                <c:pt idx="21">
                  <c:v>3.21</c:v>
                </c:pt>
              </c:numCache>
            </c:numRef>
          </c:xVal>
          <c:yVal>
            <c:numRef>
              <c:f>Sheet2!$U$5:$U$26</c:f>
              <c:numCache>
                <c:formatCode>General</c:formatCode>
                <c:ptCount val="22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4.67</c:v>
                </c:pt>
                <c:pt idx="5">
                  <c:v>5</c:v>
                </c:pt>
                <c:pt idx="6">
                  <c:v>5</c:v>
                </c:pt>
                <c:pt idx="7">
                  <c:v>4.66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4.38</c:v>
                </c:pt>
                <c:pt idx="20">
                  <c:v>5</c:v>
                </c:pt>
                <c:pt idx="2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05-46E6-9233-ADA0982D1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900216"/>
        <c:axId val="277903496"/>
      </c:scatterChart>
      <c:valAx>
        <c:axId val="277900216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03496"/>
        <c:crosses val="autoZero"/>
        <c:crossBetween val="midCat"/>
        <c:majorUnit val="0.2"/>
      </c:valAx>
      <c:valAx>
        <c:axId val="27790349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00216"/>
        <c:crosses val="autoZero"/>
        <c:crossBetween val="midCat"/>
        <c:minorUnit val="0.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Sheet2!$T$31:$T$63</c:f>
              <c:numCache>
                <c:formatCode>General</c:formatCode>
                <c:ptCount val="33"/>
                <c:pt idx="0">
                  <c:v>3.66</c:v>
                </c:pt>
                <c:pt idx="1">
                  <c:v>3.16</c:v>
                </c:pt>
                <c:pt idx="2">
                  <c:v>3.02</c:v>
                </c:pt>
                <c:pt idx="3">
                  <c:v>3.74</c:v>
                </c:pt>
                <c:pt idx="4">
                  <c:v>2.5</c:v>
                </c:pt>
                <c:pt idx="5">
                  <c:v>3.95</c:v>
                </c:pt>
                <c:pt idx="6">
                  <c:v>3.5</c:v>
                </c:pt>
                <c:pt idx="7">
                  <c:v>3.01</c:v>
                </c:pt>
                <c:pt idx="8">
                  <c:v>3.47</c:v>
                </c:pt>
                <c:pt idx="9">
                  <c:v>3.6</c:v>
                </c:pt>
                <c:pt idx="10">
                  <c:v>2.4500000000000002</c:v>
                </c:pt>
                <c:pt idx="11">
                  <c:v>3.87</c:v>
                </c:pt>
                <c:pt idx="12">
                  <c:v>3.27</c:v>
                </c:pt>
                <c:pt idx="13">
                  <c:v>3.39</c:v>
                </c:pt>
                <c:pt idx="14">
                  <c:v>3.33</c:v>
                </c:pt>
                <c:pt idx="15">
                  <c:v>3.67</c:v>
                </c:pt>
                <c:pt idx="16">
                  <c:v>3.33</c:v>
                </c:pt>
                <c:pt idx="17">
                  <c:v>3.23</c:v>
                </c:pt>
                <c:pt idx="18">
                  <c:v>3.67</c:v>
                </c:pt>
                <c:pt idx="19">
                  <c:v>3.65</c:v>
                </c:pt>
                <c:pt idx="20">
                  <c:v>2.9</c:v>
                </c:pt>
                <c:pt idx="21">
                  <c:v>2.84</c:v>
                </c:pt>
                <c:pt idx="22">
                  <c:v>3.6</c:v>
                </c:pt>
                <c:pt idx="23">
                  <c:v>3.26</c:v>
                </c:pt>
                <c:pt idx="24">
                  <c:v>3.23</c:v>
                </c:pt>
                <c:pt idx="25">
                  <c:v>2.56</c:v>
                </c:pt>
                <c:pt idx="26">
                  <c:v>2.23</c:v>
                </c:pt>
                <c:pt idx="27">
                  <c:v>3.83</c:v>
                </c:pt>
                <c:pt idx="28">
                  <c:v>3.34</c:v>
                </c:pt>
                <c:pt idx="29">
                  <c:v>3.94</c:v>
                </c:pt>
                <c:pt idx="30">
                  <c:v>2.9</c:v>
                </c:pt>
                <c:pt idx="31">
                  <c:v>3.47</c:v>
                </c:pt>
                <c:pt idx="32">
                  <c:v>3.85</c:v>
                </c:pt>
              </c:numCache>
            </c:numRef>
          </c:xVal>
          <c:yVal>
            <c:numRef>
              <c:f>Sheet2!$U$31:$U$63</c:f>
              <c:numCache>
                <c:formatCode>General</c:formatCode>
                <c:ptCount val="33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4.75</c:v>
                </c:pt>
                <c:pt idx="14">
                  <c:v>5</c:v>
                </c:pt>
                <c:pt idx="15">
                  <c:v>5</c:v>
                </c:pt>
                <c:pt idx="16">
                  <c:v>3.5</c:v>
                </c:pt>
                <c:pt idx="17">
                  <c:v>4.8899999999999997</c:v>
                </c:pt>
                <c:pt idx="18">
                  <c:v>4.9400000000000004</c:v>
                </c:pt>
                <c:pt idx="19">
                  <c:v>5</c:v>
                </c:pt>
                <c:pt idx="20">
                  <c:v>4.9400000000000004</c:v>
                </c:pt>
                <c:pt idx="21">
                  <c:v>5</c:v>
                </c:pt>
                <c:pt idx="22">
                  <c:v>5</c:v>
                </c:pt>
                <c:pt idx="23">
                  <c:v>4.33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4.67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  <c:pt idx="32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DC-4ADE-8F61-2505EFEA6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2442032"/>
        <c:axId val="302439080"/>
      </c:scatterChart>
      <c:valAx>
        <c:axId val="302442032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39080"/>
        <c:crosses val="autoZero"/>
        <c:crossBetween val="midCat"/>
        <c:majorUnit val="0.2"/>
      </c:valAx>
      <c:valAx>
        <c:axId val="302439080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44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Sheet2!$Z$5:$Z$26</c:f>
              <c:numCache>
                <c:formatCode>General</c:formatCode>
                <c:ptCount val="22"/>
                <c:pt idx="0">
                  <c:v>3.15</c:v>
                </c:pt>
                <c:pt idx="1">
                  <c:v>3.56</c:v>
                </c:pt>
                <c:pt idx="2">
                  <c:v>3.43</c:v>
                </c:pt>
                <c:pt idx="3">
                  <c:v>3.78</c:v>
                </c:pt>
                <c:pt idx="4">
                  <c:v>3.22</c:v>
                </c:pt>
                <c:pt idx="5">
                  <c:v>3.31</c:v>
                </c:pt>
                <c:pt idx="6">
                  <c:v>3.52</c:v>
                </c:pt>
                <c:pt idx="7">
                  <c:v>3.22</c:v>
                </c:pt>
                <c:pt idx="8">
                  <c:v>3.71</c:v>
                </c:pt>
                <c:pt idx="9">
                  <c:v>3.34</c:v>
                </c:pt>
                <c:pt idx="10">
                  <c:v>3.56</c:v>
                </c:pt>
                <c:pt idx="11">
                  <c:v>3.97</c:v>
                </c:pt>
                <c:pt idx="12">
                  <c:v>3.78</c:v>
                </c:pt>
                <c:pt idx="13">
                  <c:v>2.7</c:v>
                </c:pt>
                <c:pt idx="14">
                  <c:v>3.6</c:v>
                </c:pt>
                <c:pt idx="15">
                  <c:v>3.43</c:v>
                </c:pt>
                <c:pt idx="16">
                  <c:v>3</c:v>
                </c:pt>
                <c:pt idx="17">
                  <c:v>3.14</c:v>
                </c:pt>
                <c:pt idx="18">
                  <c:v>3.13</c:v>
                </c:pt>
                <c:pt idx="19">
                  <c:v>2.7</c:v>
                </c:pt>
                <c:pt idx="20">
                  <c:v>3.35</c:v>
                </c:pt>
                <c:pt idx="21">
                  <c:v>3.21</c:v>
                </c:pt>
              </c:numCache>
            </c:numRef>
          </c:xVal>
          <c:yVal>
            <c:numRef>
              <c:f>Sheet2!$AA$5:$AA$26</c:f>
              <c:numCache>
                <c:formatCode>General</c:formatCode>
                <c:ptCount val="22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0.5</c:v>
                </c:pt>
                <c:pt idx="5">
                  <c:v>2</c:v>
                </c:pt>
                <c:pt idx="6">
                  <c:v>2</c:v>
                </c:pt>
                <c:pt idx="7">
                  <c:v>0.5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0.75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4</c:v>
                </c:pt>
                <c:pt idx="17">
                  <c:v>2</c:v>
                </c:pt>
                <c:pt idx="18">
                  <c:v>0.75</c:v>
                </c:pt>
                <c:pt idx="19">
                  <c:v>0.5</c:v>
                </c:pt>
                <c:pt idx="20">
                  <c:v>0.75</c:v>
                </c:pt>
                <c:pt idx="2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4A-4F55-A36D-BCD147DFFE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542640"/>
        <c:axId val="434719696"/>
      </c:scatterChart>
      <c:valAx>
        <c:axId val="576542640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19696"/>
        <c:crosses val="autoZero"/>
        <c:crossBetween val="midCat"/>
        <c:majorUnit val="0.2"/>
      </c:valAx>
      <c:valAx>
        <c:axId val="43471969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42640"/>
        <c:crosses val="autoZero"/>
        <c:crossBetween val="midCat"/>
        <c:min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Sheet2!$Z$31:$Z$63</c:f>
              <c:numCache>
                <c:formatCode>General</c:formatCode>
                <c:ptCount val="33"/>
                <c:pt idx="0">
                  <c:v>3.66</c:v>
                </c:pt>
                <c:pt idx="1">
                  <c:v>3.16</c:v>
                </c:pt>
                <c:pt idx="2">
                  <c:v>3.02</c:v>
                </c:pt>
                <c:pt idx="3">
                  <c:v>3.74</c:v>
                </c:pt>
                <c:pt idx="4">
                  <c:v>2.5</c:v>
                </c:pt>
                <c:pt idx="5">
                  <c:v>3.95</c:v>
                </c:pt>
                <c:pt idx="6">
                  <c:v>3.5</c:v>
                </c:pt>
                <c:pt idx="7">
                  <c:v>3.01</c:v>
                </c:pt>
                <c:pt idx="8">
                  <c:v>3.47</c:v>
                </c:pt>
                <c:pt idx="9">
                  <c:v>3.6</c:v>
                </c:pt>
                <c:pt idx="10">
                  <c:v>2.4500000000000002</c:v>
                </c:pt>
                <c:pt idx="11">
                  <c:v>3.87</c:v>
                </c:pt>
                <c:pt idx="12">
                  <c:v>3.27</c:v>
                </c:pt>
                <c:pt idx="13">
                  <c:v>3.39</c:v>
                </c:pt>
                <c:pt idx="14">
                  <c:v>3.33</c:v>
                </c:pt>
                <c:pt idx="15">
                  <c:v>3.67</c:v>
                </c:pt>
                <c:pt idx="16">
                  <c:v>3.33</c:v>
                </c:pt>
                <c:pt idx="17">
                  <c:v>3.23</c:v>
                </c:pt>
                <c:pt idx="18">
                  <c:v>3.67</c:v>
                </c:pt>
                <c:pt idx="19">
                  <c:v>3.65</c:v>
                </c:pt>
                <c:pt idx="20">
                  <c:v>2.9</c:v>
                </c:pt>
                <c:pt idx="21">
                  <c:v>2.84</c:v>
                </c:pt>
                <c:pt idx="22">
                  <c:v>3.6</c:v>
                </c:pt>
                <c:pt idx="23">
                  <c:v>3.26</c:v>
                </c:pt>
                <c:pt idx="24">
                  <c:v>3.23</c:v>
                </c:pt>
                <c:pt idx="25">
                  <c:v>2.56</c:v>
                </c:pt>
                <c:pt idx="26">
                  <c:v>2.23</c:v>
                </c:pt>
                <c:pt idx="27">
                  <c:v>3.83</c:v>
                </c:pt>
                <c:pt idx="28">
                  <c:v>3.34</c:v>
                </c:pt>
                <c:pt idx="29">
                  <c:v>3.94</c:v>
                </c:pt>
                <c:pt idx="30">
                  <c:v>2.9</c:v>
                </c:pt>
                <c:pt idx="31">
                  <c:v>3.47</c:v>
                </c:pt>
                <c:pt idx="32">
                  <c:v>3.85</c:v>
                </c:pt>
              </c:numCache>
            </c:numRef>
          </c:xVal>
          <c:yVal>
            <c:numRef>
              <c:f>Sheet2!$AA$31:$AA$63</c:f>
              <c:numCache>
                <c:formatCode>General</c:formatCode>
                <c:ptCount val="33"/>
                <c:pt idx="0">
                  <c:v>0.25</c:v>
                </c:pt>
                <c:pt idx="1">
                  <c:v>0.5</c:v>
                </c:pt>
                <c:pt idx="2">
                  <c:v>2</c:v>
                </c:pt>
                <c:pt idx="3">
                  <c:v>0</c:v>
                </c:pt>
                <c:pt idx="4">
                  <c:v>0.5</c:v>
                </c:pt>
                <c:pt idx="5">
                  <c:v>2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0.25</c:v>
                </c:pt>
                <c:pt idx="12">
                  <c:v>0.5</c:v>
                </c:pt>
                <c:pt idx="13">
                  <c:v>2</c:v>
                </c:pt>
                <c:pt idx="14">
                  <c:v>3</c:v>
                </c:pt>
                <c:pt idx="15">
                  <c:v>0.01</c:v>
                </c:pt>
                <c:pt idx="16">
                  <c:v>2</c:v>
                </c:pt>
                <c:pt idx="17">
                  <c:v>0.75</c:v>
                </c:pt>
                <c:pt idx="18">
                  <c:v>4</c:v>
                </c:pt>
                <c:pt idx="19">
                  <c:v>3</c:v>
                </c:pt>
                <c:pt idx="20">
                  <c:v>1</c:v>
                </c:pt>
                <c:pt idx="21">
                  <c:v>0.5</c:v>
                </c:pt>
                <c:pt idx="22">
                  <c:v>2</c:v>
                </c:pt>
                <c:pt idx="23">
                  <c:v>0.75</c:v>
                </c:pt>
                <c:pt idx="24">
                  <c:v>2</c:v>
                </c:pt>
                <c:pt idx="25">
                  <c:v>0.5</c:v>
                </c:pt>
                <c:pt idx="26">
                  <c:v>0.75</c:v>
                </c:pt>
                <c:pt idx="27">
                  <c:v>0.5</c:v>
                </c:pt>
                <c:pt idx="28">
                  <c:v>1</c:v>
                </c:pt>
                <c:pt idx="29">
                  <c:v>2</c:v>
                </c:pt>
                <c:pt idx="30">
                  <c:v>0.25</c:v>
                </c:pt>
                <c:pt idx="31">
                  <c:v>5</c:v>
                </c:pt>
                <c:pt idx="32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DE-4DD3-95ED-8A119179B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2573384"/>
        <c:axId val="542576664"/>
      </c:scatterChart>
      <c:valAx>
        <c:axId val="542573384"/>
        <c:scaling>
          <c:orientation val="minMax"/>
          <c:max val="4"/>
          <c:min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76664"/>
        <c:crosses val="autoZero"/>
        <c:crossBetween val="midCat"/>
        <c:majorUnit val="0.2"/>
      </c:valAx>
      <c:valAx>
        <c:axId val="542576664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573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10" Type="http://schemas.openxmlformats.org/officeDocument/2006/relationships/chart" Target="../charts/chart18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73023</xdr:colOff>
      <xdr:row>48</xdr:row>
      <xdr:rowOff>81990</xdr:rowOff>
    </xdr:from>
    <xdr:to>
      <xdr:col>5</xdr:col>
      <xdr:colOff>22411</xdr:colOff>
      <xdr:row>62</xdr:row>
      <xdr:rowOff>59765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44C19C-46F9-49F8-B293-A6D381A428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291354</xdr:colOff>
      <xdr:row>78</xdr:row>
      <xdr:rowOff>73025</xdr:rowOff>
    </xdr:from>
    <xdr:to>
      <xdr:col>6</xdr:col>
      <xdr:colOff>400050</xdr:colOff>
      <xdr:row>91</xdr:row>
      <xdr:rowOff>134470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E40DF5-18E3-4171-B11E-EBB56A5FC7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556558</xdr:colOff>
      <xdr:row>47</xdr:row>
      <xdr:rowOff>55282</xdr:rowOff>
    </xdr:from>
    <xdr:to>
      <xdr:col>14</xdr:col>
      <xdr:colOff>410881</xdr:colOff>
      <xdr:row>60</xdr:row>
      <xdr:rowOff>134471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6317B6-0F69-4A94-9E6E-92304E4EC1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190500</xdr:colOff>
      <xdr:row>75</xdr:row>
      <xdr:rowOff>115046</xdr:rowOff>
    </xdr:from>
    <xdr:to>
      <xdr:col>14</xdr:col>
      <xdr:colOff>313765</xdr:colOff>
      <xdr:row>90</xdr:row>
      <xdr:rowOff>67237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F822BBF-166F-4F6C-917A-C9D8E68C86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587374</xdr:colOff>
      <xdr:row>38</xdr:row>
      <xdr:rowOff>9525</xdr:rowOff>
    </xdr:from>
    <xdr:to>
      <xdr:col>6</xdr:col>
      <xdr:colOff>450849</xdr:colOff>
      <xdr:row>47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E782767-FC97-4F4E-839F-46DA0DDD85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61</xdr:row>
      <xdr:rowOff>0</xdr:rowOff>
    </xdr:from>
    <xdr:to>
      <xdr:col>6</xdr:col>
      <xdr:colOff>57149</xdr:colOff>
      <xdr:row>76</xdr:row>
      <xdr:rowOff>146049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E17A2B-504B-40A3-B389-BC27BF0E23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587374</xdr:colOff>
      <xdr:row>36</xdr:row>
      <xdr:rowOff>149225</xdr:rowOff>
    </xdr:from>
    <xdr:to>
      <xdr:col>17</xdr:col>
      <xdr:colOff>109752</xdr:colOff>
      <xdr:row>50</xdr:row>
      <xdr:rowOff>101914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FECC8B-0AA2-4D70-91C0-7BB5B09E00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108969</xdr:colOff>
      <xdr:row>64</xdr:row>
      <xdr:rowOff>110066</xdr:rowOff>
    </xdr:from>
    <xdr:to>
      <xdr:col>15</xdr:col>
      <xdr:colOff>235969</xdr:colOff>
      <xdr:row>82</xdr:row>
      <xdr:rowOff>31044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0444776-179A-46C4-8F12-09395E8CAA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47625</xdr:rowOff>
    </xdr:from>
    <xdr:to>
      <xdr:col>2</xdr:col>
      <xdr:colOff>603250</xdr:colOff>
      <xdr:row>31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30B918-D6D1-4697-8B18-9AC414BC2A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60</xdr:row>
      <xdr:rowOff>79375</xdr:rowOff>
    </xdr:from>
    <xdr:to>
      <xdr:col>5</xdr:col>
      <xdr:colOff>568325</xdr:colOff>
      <xdr:row>77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520AF7-8DC9-4446-8E9B-710DF88F9E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136525</xdr:colOff>
      <xdr:row>10</xdr:row>
      <xdr:rowOff>28575</xdr:rowOff>
    </xdr:from>
    <xdr:to>
      <xdr:col>11</xdr:col>
      <xdr:colOff>228600</xdr:colOff>
      <xdr:row>23</xdr:row>
      <xdr:rowOff>44450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FE0545C-EBA0-4F56-B488-B1123FBF11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117475</xdr:colOff>
      <xdr:row>64</xdr:row>
      <xdr:rowOff>92075</xdr:rowOff>
    </xdr:from>
    <xdr:to>
      <xdr:col>11</xdr:col>
      <xdr:colOff>330200</xdr:colOff>
      <xdr:row>76</xdr:row>
      <xdr:rowOff>120650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75995D5-B592-429F-8E0E-9BE01FF5F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60325</xdr:colOff>
      <xdr:row>7</xdr:row>
      <xdr:rowOff>155575</xdr:rowOff>
    </xdr:from>
    <xdr:to>
      <xdr:col>17</xdr:col>
      <xdr:colOff>457200</xdr:colOff>
      <xdr:row>20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989C074-3141-466A-9530-405602E05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517525</xdr:colOff>
      <xdr:row>38</xdr:row>
      <xdr:rowOff>92075</xdr:rowOff>
    </xdr:from>
    <xdr:to>
      <xdr:col>16</xdr:col>
      <xdr:colOff>590550</xdr:colOff>
      <xdr:row>50</xdr:row>
      <xdr:rowOff>63500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49883274-0D38-4019-BA14-A2A49FCF65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34925</xdr:colOff>
      <xdr:row>8</xdr:row>
      <xdr:rowOff>123825</xdr:rowOff>
    </xdr:from>
    <xdr:to>
      <xdr:col>23</xdr:col>
      <xdr:colOff>571500</xdr:colOff>
      <xdr:row>26</xdr:row>
      <xdr:rowOff>9525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904B4193-E2A9-4EC2-8777-F3CC2DEB7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504825</xdr:colOff>
      <xdr:row>43</xdr:row>
      <xdr:rowOff>3175</xdr:rowOff>
    </xdr:from>
    <xdr:to>
      <xdr:col>23</xdr:col>
      <xdr:colOff>254000</xdr:colOff>
      <xdr:row>52</xdr:row>
      <xdr:rowOff>120650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B12AB2B-DF7B-420E-8D3F-F7800C7CF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276225</xdr:colOff>
      <xdr:row>11</xdr:row>
      <xdr:rowOff>66675</xdr:rowOff>
    </xdr:from>
    <xdr:to>
      <xdr:col>30</xdr:col>
      <xdr:colOff>88900</xdr:colOff>
      <xdr:row>24</xdr:row>
      <xdr:rowOff>101600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7AD2B5CE-CF7C-4A16-91F2-ED414211E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180975</xdr:colOff>
      <xdr:row>40</xdr:row>
      <xdr:rowOff>104775</xdr:rowOff>
    </xdr:from>
    <xdr:to>
      <xdr:col>29</xdr:col>
      <xdr:colOff>476250</xdr:colOff>
      <xdr:row>54</xdr:row>
      <xdr:rowOff>50800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D303F5A-43E6-414A-841A-3A1EB203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3CE0935-54A8-4D9C-9D39-E426A3B681A8}" name="Table9" displayName="Table9" ref="A2:L36" totalsRowCount="1" headerRowDxfId="14" dataDxfId="175" tableBorderDxfId="174">
  <autoFilter ref="A2:L35" xr:uid="{B71214AB-6768-4247-A8C0-76949867DE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E00DF1CC-C97A-49CB-B953-43DECEF73D55}" name="Serial no" dataDxfId="173" totalsRowDxfId="13"/>
    <tableColumn id="2" xr3:uid="{B19F6D23-9B32-4670-9F92-477D5D85B5E6}" name=" University" dataDxfId="172" totalsRowDxfId="12"/>
    <tableColumn id="3" xr3:uid="{FCA67CD4-9DA3-4F74-9C7A-9AECEBA25B4A}" name="Student ID" dataDxfId="171" totalsRowDxfId="11"/>
    <tableColumn id="4" xr3:uid="{16316472-8F08-4CA8-930E-0A825C37A7A7}" name="Gender" dataDxfId="170" totalsRowDxfId="10"/>
    <tableColumn id="5" xr3:uid="{3B6CDA50-7913-4E85-96F5-B362CFAABFC8}" name="Age" totalsRowFunction="custom" dataDxfId="169" totalsRowDxfId="9">
      <totalsRowFormula>SUM(E3:E35)</totalsRowFormula>
    </tableColumn>
    <tableColumn id="6" xr3:uid="{3DC05D2A-6A27-4B9E-8426-18037925C504}" name="Semester" dataDxfId="168" totalsRowDxfId="8"/>
    <tableColumn id="7" xr3:uid="{4EAD3F57-9886-4949-A78E-479F55883A5B}" name="Credit" totalsRowFunction="custom" dataDxfId="167" totalsRowDxfId="7">
      <totalsRowFormula>SUM(G3:G35)</totalsRowFormula>
    </tableColumn>
    <tableColumn id="8" xr3:uid="{D7CEB439-8C3D-4C7F-B5C9-FB5AC1DF1642}" name="CGPA" totalsRowFunction="custom" dataDxfId="166" totalsRowDxfId="6">
      <totalsRowFormula array="1">SUM(H3:H35)</totalsRowFormula>
    </tableColumn>
    <tableColumn id="9" xr3:uid="{2AF29DC0-B293-4752-9E56-8F3457928370}" name="GPA(HSC)" totalsRowFunction="custom" dataDxfId="165" totalsRowDxfId="5">
      <totalsRowFormula array="1">SUM(I3:I35)</totalsRowFormula>
    </tableColumn>
    <tableColumn id="10" xr3:uid="{2EBD8A8F-4821-4DC9-B365-6E305D3E808A}" name="GPA(SSC)" totalsRowFunction="custom" dataDxfId="164" totalsRowDxfId="4">
      <totalsRowFormula>SUM(J3:J35)</totalsRowFormula>
    </tableColumn>
    <tableColumn id="11" xr3:uid="{F376202A-F093-46EC-AFBF-AFAFF211B16D}" name="Department" dataDxfId="163" totalsRowDxfId="3"/>
    <tableColumn id="12" xr3:uid="{C45308EF-D600-469E-831B-DD35BF21B2E9}" name="Daily study hour " totalsRowFunction="custom" dataDxfId="162" totalsRowDxfId="2">
      <totalsRowFormula>SUM(L4:L35)</totalsRowFormula>
    </tableColumn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5D461B6-03EA-4660-8557-ADAE39C152AE}" name="Table10" displayName="Table10" ref="A41:H49" totalsRowCount="1" headerRowDxfId="161" dataDxfId="160" totalsRowDxfId="159">
  <autoFilter ref="A41:H48" xr:uid="{2FCAA145-3C09-4000-A8E4-891BD8E1DFF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04A7A431-8A8C-48F2-A61F-CB48CE10EB43}" name="Class" dataDxfId="158" totalsRowDxfId="157"/>
    <tableColumn id="6" xr3:uid="{BB2C360D-A43A-4694-A27E-69E17CDBCEDA}" name="Mid point x" dataDxfId="156" totalsRowDxfId="155"/>
    <tableColumn id="8" xr3:uid="{13C87F8E-2D64-4E5E-88CD-44E561F115F5}" name="x^2" dataDxfId="154" totalsRowDxfId="153">
      <calculatedColumnFormula>B42*B42</calculatedColumnFormula>
    </tableColumn>
    <tableColumn id="2" xr3:uid="{3D72EA9F-A1F7-42F2-AE3B-37DE251D07B0}" name="Frequency f" dataDxfId="152" totalsRowDxfId="151"/>
    <tableColumn id="3" xr3:uid="{A1773C3F-BE35-404A-A06E-B36D856669C4}" name="Cumulative Frequency" dataDxfId="150" totalsRowDxfId="149"/>
    <tableColumn id="4" xr3:uid="{0C8AA714-9E8D-4087-A4D5-4E74EDA3E69C}" name="Relative frequency" dataDxfId="148" totalsRowDxfId="147"/>
    <tableColumn id="5" xr3:uid="{2E09F71A-C612-4244-BF4F-F6530351F340}" name="Relative frequency x 100%" dataDxfId="146" totalsRowDxfId="145"/>
    <tableColumn id="9" xr3:uid="{E176BBDA-304E-4D20-B419-62092BFE418D}" name="f*x^2" totalsRowFunction="custom" dataDxfId="144" totalsRowDxfId="143">
      <calculatedColumnFormula>C42*D42</calculatedColumnFormula>
      <totalsRowFormula array="1">SUM(H42:H47)</totalsRow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896131-9A56-48CE-803F-F6F25FA41C82}" name="Table1013" displayName="Table1013" ref="A69:H77" totalsRowCount="1" headerRowDxfId="142" dataDxfId="141" totalsRowDxfId="140">
  <autoFilter ref="A69:H76" xr:uid="{E5825D27-1ABE-40C5-B02A-2AAC8B5FE6B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E376C03E-5ACE-444F-97AA-94712BF5A48C}" name="Class" dataDxfId="139" totalsRowDxfId="138"/>
    <tableColumn id="6" xr3:uid="{4337D934-EB32-4652-9ABD-0E41678AD851}" name="Mid point x" dataDxfId="137" totalsRowDxfId="136"/>
    <tableColumn id="8" xr3:uid="{3A95171E-61E5-40D8-B190-E537B6962EC9}" name="x^2" dataDxfId="135" totalsRowDxfId="134">
      <calculatedColumnFormula>B70*B70</calculatedColumnFormula>
    </tableColumn>
    <tableColumn id="2" xr3:uid="{7106F1D8-A8B4-4386-BCD8-08D3D492020D}" name="Frequency f" dataDxfId="133" totalsRowDxfId="132"/>
    <tableColumn id="3" xr3:uid="{083C0A99-D8AE-4A3F-B935-E63315DA8FFB}" name="Cumulative Frequency" dataDxfId="131" totalsRowDxfId="130"/>
    <tableColumn id="4" xr3:uid="{25F92232-98D1-4D08-968B-E3D05957E13E}" name="Relative frequency" dataDxfId="129" totalsRowDxfId="128"/>
    <tableColumn id="5" xr3:uid="{3CED4ADF-B21C-46DC-807F-145EE870812A}" name="Relative frequency x 100%" dataDxfId="127" totalsRowDxfId="126"/>
    <tableColumn id="9" xr3:uid="{C394B8C8-198A-4E3A-A54E-2293E05D67A0}" name="f*x^2" totalsRowFunction="custom" dataDxfId="125" totalsRowDxfId="124">
      <calculatedColumnFormula>C70*D70</calculatedColumnFormula>
      <totalsRowFormula array="1">SUM(H70:H75)</totalsRowFormula>
    </tableColumn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B1263A-AFF4-44DA-ADDA-B990B5CABCA4}" name="Table8" displayName="Table8" ref="A2:L25" totalsRowCount="1" headerRowDxfId="1" dataDxfId="122" headerRowBorderDxfId="123" tableBorderDxfId="121">
  <autoFilter ref="A2:L24" xr:uid="{F61BADAA-E43C-4407-9C14-9DD5CC532E7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A30C767-2F3D-45DD-B887-F449D24A845D}" name="Serial No" dataDxfId="120" totalsRowDxfId="26"/>
    <tableColumn id="2" xr3:uid="{90BB1028-1E4C-4154-8465-2AA37E9883E5}" name=" University" dataDxfId="119" totalsRowDxfId="25"/>
    <tableColumn id="3" xr3:uid="{0393CA7B-7781-4DAB-9145-CC58FC6DA1C8}" name="Student ID" dataDxfId="118" totalsRowDxfId="24"/>
    <tableColumn id="4" xr3:uid="{CF53B7AD-856F-4F7B-802A-B1573612A77B}" name="Gender" dataDxfId="117" totalsRowDxfId="23"/>
    <tableColumn id="5" xr3:uid="{461212F8-891A-4399-810A-F0E79717C291}" name="Age" dataDxfId="116" totalsRowDxfId="22"/>
    <tableColumn id="6" xr3:uid="{6C2BF6B7-7455-4290-BC6E-66F0708E68ED}" name="Semester" dataDxfId="115" totalsRowDxfId="21"/>
    <tableColumn id="7" xr3:uid="{B21E3F79-05B7-49AE-A7A1-1EA0D25B7594}" name="Credit" totalsRowFunction="custom" dataDxfId="114" totalsRowDxfId="20">
      <totalsRowFormula>SUM(G3:G24)</totalsRowFormula>
    </tableColumn>
    <tableColumn id="8" xr3:uid="{B51460DE-C1CF-4F07-8C2D-19EAED3E17CE}" name="CGPA" totalsRowFunction="custom" dataDxfId="113" totalsRowDxfId="19">
      <totalsRowFormula>SUM(H3:H24)</totalsRowFormula>
    </tableColumn>
    <tableColumn id="9" xr3:uid="{F34E7422-9B8C-4293-831D-7245924B11BA}" name="GPA(HSC)" totalsRowFunction="custom" dataDxfId="112" totalsRowDxfId="18">
      <totalsRowFormula>SUM(I3:I24)</totalsRowFormula>
    </tableColumn>
    <tableColumn id="10" xr3:uid="{C6989CCC-7EFE-4BF6-BA44-6C4262E8A33B}" name="GPA(SSC)" totalsRowFunction="custom" dataDxfId="111" totalsRowDxfId="17">
      <totalsRowFormula>SUM(J3:J24)</totalsRowFormula>
    </tableColumn>
    <tableColumn id="11" xr3:uid="{C7E532EE-DFE4-432B-B99F-0A2F26215222}" name="Department" dataDxfId="110" totalsRowDxfId="16"/>
    <tableColumn id="12" xr3:uid="{F51F10B0-78BA-4D26-82B9-DBCEE6C9001F}" name="Daily study hour " totalsRowFunction="custom" dataDxfId="27" totalsRowDxfId="15">
      <totalsRowFormula>SUM(L3:L24)</totalsRowFormula>
    </tableColumn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11844-CEA9-46FA-8D21-7355B5097023}" name="Table1" displayName="Table1" ref="A30:H36" totalsRowShown="0" dataDxfId="109">
  <autoFilter ref="A30:H36" xr:uid="{3469350F-4FF4-49A3-B7A6-F32EC3E24BF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9CEE55EE-5C9E-43A9-AB2B-90A53478AB45}" name="Class" dataDxfId="108"/>
    <tableColumn id="6" xr3:uid="{76CECA13-4F6F-4897-B1E1-5839F50F957F}" name="Mid point x" dataDxfId="107"/>
    <tableColumn id="7" xr3:uid="{1D8518A5-D1B1-43C5-B268-274A2AA1BF26}" name="x^2" dataDxfId="106">
      <calculatedColumnFormula>#REF!*#REF!</calculatedColumnFormula>
    </tableColumn>
    <tableColumn id="2" xr3:uid="{8A2DB612-5C43-47DE-A9D8-59F183726030}" name="Frequency f" dataDxfId="105"/>
    <tableColumn id="3" xr3:uid="{E2C3A65A-DDAC-4987-A92E-AE545A4C99D8}" name="Cumulative Frequency" dataDxfId="104"/>
    <tableColumn id="4" xr3:uid="{4A3C429E-10B0-46B3-9BCB-6A38799F4802}" name="Relative frequency" dataDxfId="103"/>
    <tableColumn id="5" xr3:uid="{EA747B3E-8842-47DE-AC7B-B7CE676D6D88}" name="Relative frequency x 100%" dataDxfId="102"/>
    <tableColumn id="8" xr3:uid="{A10C33A7-0A9F-4066-94CC-6FC7977D4CFF}" name="fx^2" dataDxfId="101">
      <calculatedColumnFormula>D31*C31</calculatedColumnFormula>
    </tableColumn>
  </tableColumns>
  <tableStyleInfo name="TableStyleLight2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DBB9194-E1FD-41D7-8C77-6282E907C4DD}" name="Table112" displayName="Table112" ref="A52:H60" totalsRowShown="0" dataDxfId="100">
  <autoFilter ref="A52:H60" xr:uid="{B5B07362-23E4-4D28-99C6-A2A772C245E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29C9C5B-D96D-4BFA-A9A6-0BB5709D2BC5}" name="Class" dataDxfId="99"/>
    <tableColumn id="6" xr3:uid="{3941F5D3-DCE8-4D36-8303-8C50A8AFD963}" name="Mid point x" dataDxfId="98"/>
    <tableColumn id="7" xr3:uid="{4A5825AF-9ABB-456E-AC8A-B0A332F5F09E}" name="x^2" dataDxfId="97">
      <calculatedColumnFormula>#REF!*#REF!</calculatedColumnFormula>
    </tableColumn>
    <tableColumn id="2" xr3:uid="{1974A37B-D8D0-48A6-8E7A-888A901F60ED}" name="Frequency f" dataDxfId="96"/>
    <tableColumn id="3" xr3:uid="{D6DBAB93-B933-4711-A723-7739DBDEA3B5}" name="Cumulative Frequency" dataDxfId="95"/>
    <tableColumn id="4" xr3:uid="{BDE3A5C9-62DF-4FBD-825A-D50CEF21530A}" name="Relative frequency" dataDxfId="94"/>
    <tableColumn id="5" xr3:uid="{02E94E35-F937-4D1A-A534-D3983FDA9609}" name="Relative frequency x 100%" dataDxfId="93"/>
    <tableColumn id="8" xr3:uid="{11227316-2D64-4827-BEA7-618F65E143C6}" name="fx^2" dataDxfId="92">
      <calculatedColumnFormula>D53*C53</calculatedColumnFormula>
    </tableColumn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91AE6C1-A054-4AF5-A699-A32066202EEA}" name="Table114" displayName="Table114" ref="J30:Q36" totalsRowShown="0" dataDxfId="91">
  <autoFilter ref="J30:Q36" xr:uid="{55616A25-0740-4D63-A1BB-94F9A21DF34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0BA46A6-9B9D-4D4E-A195-A787AA1612A5}" name="Class" dataDxfId="90"/>
    <tableColumn id="6" xr3:uid="{999A7E97-1BAC-483C-87FF-230082F6D0C1}" name="Mid point x" dataDxfId="89"/>
    <tableColumn id="7" xr3:uid="{A6D4D773-4460-4F7B-8147-367AF6B58A01}" name="x^2" dataDxfId="88">
      <calculatedColumnFormula>#REF!*#REF!</calculatedColumnFormula>
    </tableColumn>
    <tableColumn id="2" xr3:uid="{D23F4A5B-5CAA-4FAD-A719-81ACAB68FE22}" name="Frequency f" dataDxfId="87"/>
    <tableColumn id="3" xr3:uid="{0867ADF0-5330-4E6D-9E96-FFD906742BDC}" name="Cumulative Frequency" dataDxfId="86"/>
    <tableColumn id="4" xr3:uid="{FCA6D282-FCEA-4612-8444-7C3367DA4224}" name="Relative frequency" dataDxfId="85">
      <calculatedColumnFormula>M31/M$36</calculatedColumnFormula>
    </tableColumn>
    <tableColumn id="5" xr3:uid="{5CB370D0-7C2C-44AD-AFEC-8633B1EC1F79}" name="Relative frequency x 100%" dataDxfId="84">
      <calculatedColumnFormula>(M31/M$36)*100</calculatedColumnFormula>
    </tableColumn>
    <tableColumn id="8" xr3:uid="{8967CDD0-7C1B-4FC9-BF22-39CBE4E17BFB}" name="fx^2" dataDxfId="83">
      <calculatedColumnFormula>M31*L31</calculatedColumnFormula>
    </tableColumn>
  </tableColumns>
  <tableStyleInfo name="TableStyleLight2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88D262F-D87F-49A7-B75A-A63C7C3309C7}" name="Table11415" displayName="Table11415" ref="J57:Q63" totalsRowShown="0" dataDxfId="82">
  <autoFilter ref="J57:Q63" xr:uid="{EF1391B8-058F-4107-96D2-FF63324A2D6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3FDED22-F1A4-42DE-A127-65788B5F5141}" name="Class" dataDxfId="81"/>
    <tableColumn id="6" xr3:uid="{D9A2128E-9EEE-434B-8CCC-42292580E5E4}" name="Mid point x" dataDxfId="80"/>
    <tableColumn id="7" xr3:uid="{2586A08B-2594-4B1E-B399-4AC817F9FF42}" name="x^2" dataDxfId="79">
      <calculatedColumnFormula>#REF!*#REF!</calculatedColumnFormula>
    </tableColumn>
    <tableColumn id="2" xr3:uid="{C498E471-712A-42DA-B10F-67DEF5E37007}" name="Frequency f" dataDxfId="78"/>
    <tableColumn id="3" xr3:uid="{BFB972E0-00DC-48C7-993D-4FE0CB5958FC}" name="Cumulative Frequency" dataDxfId="77"/>
    <tableColumn id="4" xr3:uid="{39373FE0-0093-4151-86B0-94EBCA4FE7A4}" name="Relative frequency" dataDxfId="76">
      <calculatedColumnFormula>M58/M$36</calculatedColumnFormula>
    </tableColumn>
    <tableColumn id="5" xr3:uid="{982FC24C-114C-4899-A88B-10D7159D5E70}" name="Relative frequency x 100%" dataDxfId="75">
      <calculatedColumnFormula>(M58/M$36)*100</calculatedColumnFormula>
    </tableColumn>
    <tableColumn id="8" xr3:uid="{30DCD98E-0A8F-4317-981D-8F39840D62C1}" name="fx^2" dataDxfId="74">
      <calculatedColumnFormula>M58*L58</calculatedColumnFormula>
    </tableColumn>
  </tableColumns>
  <tableStyleInfo name="TableStyleLight2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5B2053-C350-4449-B69C-A8E4F5F8DE35}" name="Table2" displayName="Table2" ref="A3:L59" totalsRowShown="0" headerRowDxfId="0" dataDxfId="73">
  <autoFilter ref="A3:L59" xr:uid="{63FF38BA-897D-485C-95E0-8AF94F6F0EB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18380835-1268-4ED8-A0A4-8AED1F1E9252}" name="Serial No" dataDxfId="72"/>
    <tableColumn id="2" xr3:uid="{AF27AFF5-5009-4CDC-B398-D205C2A8A533}" name=" University" dataDxfId="71"/>
    <tableColumn id="3" xr3:uid="{46A4106F-9420-45D8-9401-EE6BABE4433D}" name="Student ID" dataDxfId="70"/>
    <tableColumn id="4" xr3:uid="{5DA9F9D9-5B32-47DF-B217-38DDB20FCA73}" name="Gender" dataDxfId="69"/>
    <tableColumn id="5" xr3:uid="{8F47F44E-88F9-4E16-915B-E539C65E3005}" name="Age" dataDxfId="68"/>
    <tableColumn id="6" xr3:uid="{84396BCC-C8D7-4878-87DA-51B05EFAE0DA}" name="Semester" dataDxfId="67"/>
    <tableColumn id="7" xr3:uid="{F85A6B32-A26E-4183-99A1-8FF01E447FEA}" name="Credit" dataDxfId="66"/>
    <tableColumn id="8" xr3:uid="{4D0F09EE-CB8D-4513-B4FE-D36340EC340B}" name="CGPA" dataDxfId="65"/>
    <tableColumn id="9" xr3:uid="{D6D075EE-CDE1-4140-B76B-0B12B16184AE}" name="GPA(HSC)" dataDxfId="64"/>
    <tableColumn id="10" xr3:uid="{36DC219C-A21C-4B43-A201-A2F47C032C6E}" name="GPA(SSC)" dataDxfId="63"/>
    <tableColumn id="11" xr3:uid="{43195C22-09A5-4ACB-AB81-006659B6DFD1}" name="Department" dataDxfId="62"/>
    <tableColumn id="12" xr3:uid="{E3E21AE0-3EA8-4867-8F3F-FDF0B5E755D0}" name="Daily study hour " dataDxfId="61"/>
  </tableColumns>
  <tableStyleInfo name="TableStyleLight1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275F52-4C57-438F-A75F-48BC757C7F32}" name="Table3" displayName="Table3" ref="A4:E67" totalsRowShown="0" headerRowDxfId="60" dataDxfId="59" tableBorderDxfId="58">
  <autoFilter ref="A4:E67" xr:uid="{FFC4D34E-E1F7-4451-A698-D0769191BDD7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6769CBE-6D6A-4E5D-9DE8-F64AFF330F28}" name="CGPA x" dataDxfId="57"/>
    <tableColumn id="2" xr3:uid="{526AE8F9-1887-41A5-9721-8206E4BB9103}" name="Age y" dataDxfId="56"/>
    <tableColumn id="3" xr3:uid="{2017779B-2AF2-4C82-ABDC-47C73EF2AD09}" name="xy" dataDxfId="55">
      <calculatedColumnFormula>A5*B5</calculatedColumnFormula>
    </tableColumn>
    <tableColumn id="4" xr3:uid="{1BAA6BB6-C15A-4E47-A456-EAFA49D57FB3}" name="x^2" dataDxfId="54">
      <calculatedColumnFormula>A5*A5</calculatedColumnFormula>
    </tableColumn>
    <tableColumn id="5" xr3:uid="{AC082C2C-10B7-426F-B337-5788D81D2E3F}" name="y^2" dataDxfId="53">
      <calculatedColumnFormula>B5*B5</calculatedColumnFormula>
    </tableColumn>
  </tableColumns>
  <tableStyleInfo name="TableStyleLight1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E528DF-F2D0-4439-8BBC-74A1FC8AAA6C}" name="Table4" displayName="Table4" ref="H4:L63" totalsRowShown="0" headerRowDxfId="52" dataDxfId="51">
  <autoFilter ref="H4:L63" xr:uid="{84F15293-C076-4746-95FF-EAC206DCC87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FA35610-F10A-43B7-B145-A7096675CE0B}" name="CGPA x" dataDxfId="50"/>
    <tableColumn id="2" xr3:uid="{E3004FEF-E814-45FB-BB05-8C955CD64853}" name="Credit y" dataDxfId="49"/>
    <tableColumn id="3" xr3:uid="{A4F29B2F-4235-4484-9F34-39E523BB0B59}" name="xy" dataDxfId="48">
      <calculatedColumnFormula>H5*I5</calculatedColumnFormula>
    </tableColumn>
    <tableColumn id="4" xr3:uid="{4A41B7BE-A8A1-4564-A6F6-569225BD5656}" name="x^2" dataDxfId="47">
      <calculatedColumnFormula>H5*H5</calculatedColumnFormula>
    </tableColumn>
    <tableColumn id="5" xr3:uid="{63EEB139-57C7-4821-8561-E543053D29B4}" name="y^2" dataDxfId="46">
      <calculatedColumnFormula>I5*I5</calculatedColumnFormula>
    </tableColumn>
  </tableColumns>
  <tableStyleInfo name="TableStyleLight1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8D59E4-2C7B-4F04-8D0D-260A28833010}" name="Table5" displayName="Table5" ref="N4:R63" totalsRowShown="0" headerRowDxfId="45" dataDxfId="44">
  <autoFilter ref="N4:R63" xr:uid="{D7FCCC67-5D8A-41F7-800E-50C055CE114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D14FA72-FFF0-4A84-8F8B-04F98F58AFC3}" name="CGPA x" dataDxfId="43"/>
    <tableColumn id="2" xr3:uid="{34678DBF-DDCD-4B52-8891-B58987C3752C}" name="GPA(HSC) y" dataDxfId="42"/>
    <tableColumn id="3" xr3:uid="{A087812E-1193-4CE2-B90D-50F981760CAB}" name="xy" dataDxfId="41">
      <calculatedColumnFormula>N5*O5</calculatedColumnFormula>
    </tableColumn>
    <tableColumn id="4" xr3:uid="{B6B9666E-942A-492B-8B48-2276A5C4FC42}" name="x^2" dataDxfId="40">
      <calculatedColumnFormula>N5*N5</calculatedColumnFormula>
    </tableColumn>
    <tableColumn id="5" xr3:uid="{59AB5D18-2CE9-4A68-B190-1AEB44B1C53D}" name="y^2" dataDxfId="39">
      <calculatedColumnFormula>O5*O5</calculatedColumnFormula>
    </tableColumn>
  </tableColumns>
  <tableStyleInfo name="TableStyleLight1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2B77D7-0BE8-4479-A9DD-25F261A8BE22}" name="Table6" displayName="Table6" ref="T4:X64" totalsRowShown="0" headerRowDxfId="38">
  <autoFilter ref="T4:X64" xr:uid="{F0A8FC40-F172-4D82-B575-55BD2EF43E4A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F371DE4F-FC40-486A-8F43-04778F0177DE}" name="CGPA x"/>
    <tableColumn id="2" xr3:uid="{50BC3905-3052-4677-B12F-5DEDAD6B0361}" name="GPA(SSC) y"/>
    <tableColumn id="3" xr3:uid="{FD82AEC5-E030-4FA7-A265-7667BB501A38}" name="xy" dataDxfId="37">
      <calculatedColumnFormula>T5*U5</calculatedColumnFormula>
    </tableColumn>
    <tableColumn id="4" xr3:uid="{99BDA5B9-653B-454B-8BE0-D2C10CBB3EE1}" name="x^2" dataDxfId="36">
      <calculatedColumnFormula>T5*T5</calculatedColumnFormula>
    </tableColumn>
    <tableColumn id="5" xr3:uid="{9F9D6CD1-959B-454E-861A-A20C66D68E4E}" name="y^2" dataDxfId="35">
      <calculatedColumnFormula>U5*U5</calculatedColumnFormula>
    </tableColumn>
  </tableColumns>
  <tableStyleInfo name="TableStyleLight18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6037E0-A6E1-4EBD-A937-54DC03C99E2A}" name="Table7" displayName="Table7" ref="Z4:AD64" totalsRowShown="0" headerRowDxfId="34" dataDxfId="33">
  <autoFilter ref="Z4:AD64" xr:uid="{91610BAE-2479-439E-A9BF-68C00FE0DA2C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35C1E513-0307-453B-A04B-8C1AF5F3364C}" name="CGPA x" dataDxfId="32"/>
    <tableColumn id="2" xr3:uid="{948E8A98-F7E7-4A38-A78C-A9E3E0A7BBBA}" name="Daily study hour y" dataDxfId="31"/>
    <tableColumn id="3" xr3:uid="{E09F7A4F-4252-4A4B-9922-F60ACD7D351E}" name="xy" dataDxfId="30">
      <calculatedColumnFormula>Z5*AA5</calculatedColumnFormula>
    </tableColumn>
    <tableColumn id="4" xr3:uid="{DF2A726C-30B4-4ACC-9648-878C6856E1D3}" name="x^2" dataDxfId="29">
      <calculatedColumnFormula>Z5*Z5</calculatedColumnFormula>
    </tableColumn>
    <tableColumn id="5" xr3:uid="{E892B81D-3E9A-4CBA-AD5A-85140F796196}" name="y^2" dataDxfId="28">
      <calculatedColumnFormula>AA5*AA5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CB5C4-933D-4A6E-9433-DC22A7FF6C64}">
  <dimension ref="A1:N77"/>
  <sheetViews>
    <sheetView zoomScale="85" zoomScaleNormal="85" workbookViewId="0">
      <selection activeCell="D19" sqref="D19"/>
    </sheetView>
  </sheetViews>
  <sheetFormatPr defaultRowHeight="12.5" x14ac:dyDescent="0.25"/>
  <cols>
    <col min="2" max="2" width="20.81640625" customWidth="1"/>
    <col min="3" max="3" width="17.6328125" customWidth="1"/>
    <col min="4" max="4" width="11.1796875" customWidth="1"/>
    <col min="5" max="5" width="19.81640625" customWidth="1"/>
    <col min="6" max="6" width="17.54296875" customWidth="1"/>
    <col min="7" max="7" width="22.7265625" customWidth="1"/>
    <col min="9" max="9" width="11.6328125" customWidth="1"/>
    <col min="10" max="10" width="11.54296875" customWidth="1"/>
    <col min="11" max="11" width="12.90625" customWidth="1"/>
    <col min="12" max="12" width="18.26953125" customWidth="1"/>
    <col min="14" max="14" width="8.7265625" customWidth="1"/>
  </cols>
  <sheetData>
    <row r="1" spans="1:12" ht="24" customHeight="1" x14ac:dyDescent="0.25">
      <c r="F1" s="81" t="s">
        <v>52</v>
      </c>
    </row>
    <row r="2" spans="1:12" ht="29.5" customHeight="1" thickBot="1" x14ac:dyDescent="0.3">
      <c r="A2" s="75" t="s">
        <v>92</v>
      </c>
      <c r="B2" s="76" t="s">
        <v>33</v>
      </c>
      <c r="C2" s="76" t="s">
        <v>0</v>
      </c>
      <c r="D2" s="76" t="s">
        <v>1</v>
      </c>
      <c r="E2" s="76" t="s">
        <v>2</v>
      </c>
      <c r="F2" s="76" t="s">
        <v>34</v>
      </c>
      <c r="G2" s="76" t="s">
        <v>35</v>
      </c>
      <c r="H2" s="76" t="s">
        <v>36</v>
      </c>
      <c r="I2" s="76" t="s">
        <v>3</v>
      </c>
      <c r="J2" s="76" t="s">
        <v>4</v>
      </c>
      <c r="K2" s="76" t="s">
        <v>37</v>
      </c>
      <c r="L2" s="77" t="s">
        <v>38</v>
      </c>
    </row>
    <row r="3" spans="1:12" x14ac:dyDescent="0.25">
      <c r="A3" s="5">
        <v>1</v>
      </c>
      <c r="B3" s="9" t="s">
        <v>5</v>
      </c>
      <c r="C3" s="9">
        <v>17301052</v>
      </c>
      <c r="D3" s="9" t="s">
        <v>6</v>
      </c>
      <c r="E3" s="9">
        <v>20</v>
      </c>
      <c r="F3" s="9" t="s">
        <v>7</v>
      </c>
      <c r="G3" s="9">
        <v>33</v>
      </c>
      <c r="H3" s="9">
        <v>3.66</v>
      </c>
      <c r="I3" s="9">
        <v>5</v>
      </c>
      <c r="J3" s="9">
        <v>5</v>
      </c>
      <c r="K3" s="9" t="s">
        <v>8</v>
      </c>
      <c r="L3" s="22">
        <v>0.25</v>
      </c>
    </row>
    <row r="4" spans="1:12" x14ac:dyDescent="0.25">
      <c r="A4" s="5">
        <v>2</v>
      </c>
      <c r="B4" s="10" t="s">
        <v>5</v>
      </c>
      <c r="C4" s="10">
        <v>17301164</v>
      </c>
      <c r="D4" s="10" t="s">
        <v>6</v>
      </c>
      <c r="E4" s="10">
        <v>22</v>
      </c>
      <c r="F4" s="10" t="s">
        <v>9</v>
      </c>
      <c r="G4" s="10">
        <v>30</v>
      </c>
      <c r="H4" s="10">
        <v>3.16</v>
      </c>
      <c r="I4" s="10">
        <v>3.83</v>
      </c>
      <c r="J4" s="10">
        <v>5</v>
      </c>
      <c r="K4" s="10" t="s">
        <v>8</v>
      </c>
      <c r="L4" s="21">
        <v>0.5</v>
      </c>
    </row>
    <row r="5" spans="1:12" x14ac:dyDescent="0.25">
      <c r="A5" s="5">
        <v>3</v>
      </c>
      <c r="B5" s="9" t="s">
        <v>5</v>
      </c>
      <c r="C5" s="9">
        <v>17301063</v>
      </c>
      <c r="D5" s="9" t="s">
        <v>6</v>
      </c>
      <c r="E5" s="9">
        <v>21</v>
      </c>
      <c r="F5" s="9" t="s">
        <v>7</v>
      </c>
      <c r="G5" s="9">
        <v>33</v>
      </c>
      <c r="H5" s="9">
        <v>3.02</v>
      </c>
      <c r="I5" s="9">
        <v>5</v>
      </c>
      <c r="J5" s="9">
        <v>5</v>
      </c>
      <c r="K5" s="9" t="s">
        <v>8</v>
      </c>
      <c r="L5" s="22">
        <v>2</v>
      </c>
    </row>
    <row r="6" spans="1:12" x14ac:dyDescent="0.25">
      <c r="A6" s="5">
        <v>4</v>
      </c>
      <c r="B6" s="10" t="s">
        <v>5</v>
      </c>
      <c r="C6" s="10">
        <v>17301098</v>
      </c>
      <c r="D6" s="10" t="s">
        <v>6</v>
      </c>
      <c r="E6" s="10">
        <v>23</v>
      </c>
      <c r="F6" s="10" t="s">
        <v>7</v>
      </c>
      <c r="G6" s="10">
        <v>33</v>
      </c>
      <c r="H6" s="10">
        <v>3.74</v>
      </c>
      <c r="I6" s="10">
        <v>4.25</v>
      </c>
      <c r="J6" s="10">
        <v>5</v>
      </c>
      <c r="K6" s="10" t="s">
        <v>8</v>
      </c>
      <c r="L6" s="21">
        <v>0</v>
      </c>
    </row>
    <row r="7" spans="1:12" x14ac:dyDescent="0.25">
      <c r="A7" s="5">
        <v>5</v>
      </c>
      <c r="B7" s="9" t="s">
        <v>5</v>
      </c>
      <c r="C7" s="9">
        <v>17204080</v>
      </c>
      <c r="D7" s="9" t="s">
        <v>6</v>
      </c>
      <c r="E7" s="9">
        <v>22</v>
      </c>
      <c r="F7" s="9" t="s">
        <v>9</v>
      </c>
      <c r="G7" s="9">
        <v>21</v>
      </c>
      <c r="H7" s="9">
        <v>2.5</v>
      </c>
      <c r="I7" s="9">
        <v>5</v>
      </c>
      <c r="J7" s="9">
        <v>5</v>
      </c>
      <c r="K7" s="9" t="s">
        <v>11</v>
      </c>
      <c r="L7" s="22">
        <v>0.5</v>
      </c>
    </row>
    <row r="8" spans="1:12" x14ac:dyDescent="0.25">
      <c r="A8" s="5">
        <v>6</v>
      </c>
      <c r="B8" s="10" t="s">
        <v>10</v>
      </c>
      <c r="C8" s="10">
        <v>16173101051</v>
      </c>
      <c r="D8" s="10" t="s">
        <v>6</v>
      </c>
      <c r="E8" s="10">
        <v>21</v>
      </c>
      <c r="F8" s="10" t="s">
        <v>7</v>
      </c>
      <c r="G8" s="10">
        <v>49</v>
      </c>
      <c r="H8" s="10">
        <v>3.95</v>
      </c>
      <c r="I8" s="10">
        <v>4.25</v>
      </c>
      <c r="J8" s="10">
        <v>5</v>
      </c>
      <c r="K8" s="10" t="s">
        <v>11</v>
      </c>
      <c r="L8" s="21">
        <v>2</v>
      </c>
    </row>
    <row r="9" spans="1:12" x14ac:dyDescent="0.25">
      <c r="A9" s="5">
        <v>7</v>
      </c>
      <c r="B9" s="9" t="s">
        <v>12</v>
      </c>
      <c r="C9" s="9">
        <v>161048</v>
      </c>
      <c r="D9" s="9" t="s">
        <v>6</v>
      </c>
      <c r="E9" s="9">
        <v>22</v>
      </c>
      <c r="F9" s="9" t="s">
        <v>13</v>
      </c>
      <c r="G9" s="9">
        <v>98</v>
      </c>
      <c r="H9" s="9">
        <v>3.5</v>
      </c>
      <c r="I9" s="9">
        <v>4.17</v>
      </c>
      <c r="J9" s="9">
        <v>5</v>
      </c>
      <c r="K9" s="9" t="s">
        <v>8</v>
      </c>
      <c r="L9" s="22">
        <v>5</v>
      </c>
    </row>
    <row r="10" spans="1:12" x14ac:dyDescent="0.25">
      <c r="A10" s="5">
        <v>8</v>
      </c>
      <c r="B10" s="9" t="s">
        <v>5</v>
      </c>
      <c r="C10" s="9">
        <v>17101108</v>
      </c>
      <c r="D10" s="9" t="s">
        <v>6</v>
      </c>
      <c r="E10" s="9">
        <v>21</v>
      </c>
      <c r="F10" s="9" t="s">
        <v>15</v>
      </c>
      <c r="G10" s="9">
        <v>45</v>
      </c>
      <c r="H10" s="9">
        <v>3.01</v>
      </c>
      <c r="I10" s="9">
        <v>5</v>
      </c>
      <c r="J10" s="9">
        <v>5</v>
      </c>
      <c r="K10" s="9" t="s">
        <v>8</v>
      </c>
      <c r="L10" s="22">
        <v>3</v>
      </c>
    </row>
    <row r="11" spans="1:12" x14ac:dyDescent="0.25">
      <c r="A11" s="5">
        <v>9</v>
      </c>
      <c r="B11" s="10" t="s">
        <v>5</v>
      </c>
      <c r="C11" s="10">
        <v>17346014</v>
      </c>
      <c r="D11" s="10" t="s">
        <v>6</v>
      </c>
      <c r="E11" s="10">
        <v>21</v>
      </c>
      <c r="F11" s="10" t="s">
        <v>16</v>
      </c>
      <c r="G11" s="10">
        <v>37</v>
      </c>
      <c r="H11" s="10">
        <v>3.47</v>
      </c>
      <c r="I11" s="10">
        <v>4.5</v>
      </c>
      <c r="J11" s="10">
        <v>5</v>
      </c>
      <c r="K11" s="10" t="s">
        <v>17</v>
      </c>
      <c r="L11" s="21">
        <v>2</v>
      </c>
    </row>
    <row r="12" spans="1:12" x14ac:dyDescent="0.25">
      <c r="A12" s="5">
        <v>10</v>
      </c>
      <c r="B12" s="9" t="s">
        <v>5</v>
      </c>
      <c r="C12" s="9">
        <v>17301133</v>
      </c>
      <c r="D12" s="9" t="s">
        <v>6</v>
      </c>
      <c r="E12" s="9">
        <v>20</v>
      </c>
      <c r="F12" s="9" t="s">
        <v>13</v>
      </c>
      <c r="G12" s="9">
        <v>37</v>
      </c>
      <c r="H12" s="9">
        <v>3.6</v>
      </c>
      <c r="I12" s="9">
        <v>5</v>
      </c>
      <c r="J12" s="9">
        <v>5</v>
      </c>
      <c r="K12" s="9" t="s">
        <v>8</v>
      </c>
      <c r="L12" s="22">
        <v>2</v>
      </c>
    </row>
    <row r="13" spans="1:12" x14ac:dyDescent="0.25">
      <c r="A13" s="5">
        <v>11</v>
      </c>
      <c r="B13" s="10" t="s">
        <v>5</v>
      </c>
      <c r="C13" s="10">
        <v>17101144</v>
      </c>
      <c r="D13" s="10" t="s">
        <v>6</v>
      </c>
      <c r="E13" s="10">
        <v>22</v>
      </c>
      <c r="F13" s="10" t="s">
        <v>13</v>
      </c>
      <c r="G13" s="10">
        <v>45</v>
      </c>
      <c r="H13" s="10">
        <v>2.4500000000000002</v>
      </c>
      <c r="I13" s="10">
        <v>5</v>
      </c>
      <c r="J13" s="10">
        <v>5</v>
      </c>
      <c r="K13" s="10" t="s">
        <v>8</v>
      </c>
      <c r="L13" s="21">
        <v>3</v>
      </c>
    </row>
    <row r="14" spans="1:12" x14ac:dyDescent="0.25">
      <c r="A14" s="5">
        <v>12</v>
      </c>
      <c r="B14" s="9" t="s">
        <v>5</v>
      </c>
      <c r="C14" s="9">
        <v>17201151</v>
      </c>
      <c r="D14" s="9" t="s">
        <v>6</v>
      </c>
      <c r="E14" s="9">
        <v>21</v>
      </c>
      <c r="F14" s="9" t="s">
        <v>9</v>
      </c>
      <c r="G14" s="9">
        <v>30</v>
      </c>
      <c r="H14" s="9">
        <v>3.87</v>
      </c>
      <c r="I14" s="9">
        <v>5</v>
      </c>
      <c r="J14" s="9">
        <v>5</v>
      </c>
      <c r="K14" s="9" t="s">
        <v>18</v>
      </c>
      <c r="L14" s="22">
        <v>0.25</v>
      </c>
    </row>
    <row r="15" spans="1:12" x14ac:dyDescent="0.25">
      <c r="A15" s="5">
        <v>13</v>
      </c>
      <c r="B15" s="10" t="s">
        <v>5</v>
      </c>
      <c r="C15" s="10">
        <v>17304005</v>
      </c>
      <c r="D15" s="10" t="s">
        <v>6</v>
      </c>
      <c r="E15" s="10">
        <v>20</v>
      </c>
      <c r="F15" s="10" t="s">
        <v>7</v>
      </c>
      <c r="G15" s="10">
        <v>30</v>
      </c>
      <c r="H15" s="10">
        <v>3.27</v>
      </c>
      <c r="I15" s="10">
        <v>5</v>
      </c>
      <c r="J15" s="10">
        <v>5</v>
      </c>
      <c r="K15" s="10" t="s">
        <v>8</v>
      </c>
      <c r="L15" s="21">
        <v>0.5</v>
      </c>
    </row>
    <row r="16" spans="1:12" x14ac:dyDescent="0.25">
      <c r="A16" s="5">
        <v>14</v>
      </c>
      <c r="B16" s="9" t="s">
        <v>19</v>
      </c>
      <c r="C16" s="9">
        <v>161028</v>
      </c>
      <c r="D16" s="9" t="s">
        <v>6</v>
      </c>
      <c r="E16" s="9">
        <v>22</v>
      </c>
      <c r="F16" s="9" t="s">
        <v>13</v>
      </c>
      <c r="G16" s="9">
        <v>95</v>
      </c>
      <c r="H16" s="9">
        <v>3.39</v>
      </c>
      <c r="I16" s="9">
        <v>3.67</v>
      </c>
      <c r="J16" s="9">
        <v>4.75</v>
      </c>
      <c r="K16" s="9" t="s">
        <v>8</v>
      </c>
      <c r="L16" s="22">
        <v>2</v>
      </c>
    </row>
    <row r="17" spans="1:12" x14ac:dyDescent="0.25">
      <c r="A17" s="5">
        <v>15</v>
      </c>
      <c r="B17" s="10" t="s">
        <v>5</v>
      </c>
      <c r="C17" s="10">
        <v>17101340</v>
      </c>
      <c r="D17" s="10" t="s">
        <v>6</v>
      </c>
      <c r="E17" s="10">
        <v>22</v>
      </c>
      <c r="F17" s="10" t="s">
        <v>13</v>
      </c>
      <c r="G17" s="10">
        <v>54</v>
      </c>
      <c r="H17" s="10">
        <v>3.33</v>
      </c>
      <c r="I17" s="10">
        <v>5</v>
      </c>
      <c r="J17" s="10">
        <v>5</v>
      </c>
      <c r="K17" s="10" t="s">
        <v>8</v>
      </c>
      <c r="L17" s="21">
        <v>3</v>
      </c>
    </row>
    <row r="18" spans="1:12" x14ac:dyDescent="0.25">
      <c r="A18" s="5">
        <v>16</v>
      </c>
      <c r="B18" s="9" t="s">
        <v>5</v>
      </c>
      <c r="C18" s="9">
        <v>17301184</v>
      </c>
      <c r="D18" s="9" t="s">
        <v>6</v>
      </c>
      <c r="E18" s="9">
        <v>21</v>
      </c>
      <c r="F18" s="9" t="s">
        <v>7</v>
      </c>
      <c r="G18" s="9">
        <v>39</v>
      </c>
      <c r="H18" s="9">
        <v>3.67</v>
      </c>
      <c r="I18" s="9">
        <v>5</v>
      </c>
      <c r="J18" s="9">
        <v>5</v>
      </c>
      <c r="K18" s="9" t="s">
        <v>8</v>
      </c>
      <c r="L18" s="22">
        <v>0.01</v>
      </c>
    </row>
    <row r="19" spans="1:12" x14ac:dyDescent="0.25">
      <c r="A19" s="5">
        <v>17</v>
      </c>
      <c r="B19" s="10" t="s">
        <v>5</v>
      </c>
      <c r="C19" s="10">
        <v>17301121</v>
      </c>
      <c r="D19" s="10" t="s">
        <v>6</v>
      </c>
      <c r="E19" s="10">
        <v>21</v>
      </c>
      <c r="F19" s="10" t="s">
        <v>7</v>
      </c>
      <c r="G19" s="10">
        <v>43</v>
      </c>
      <c r="H19" s="10">
        <v>3.33</v>
      </c>
      <c r="I19" s="10">
        <v>4</v>
      </c>
      <c r="J19" s="10">
        <v>3.5</v>
      </c>
      <c r="K19" s="10" t="s">
        <v>8</v>
      </c>
      <c r="L19" s="21">
        <v>2</v>
      </c>
    </row>
    <row r="20" spans="1:12" x14ac:dyDescent="0.25">
      <c r="A20" s="5">
        <v>18</v>
      </c>
      <c r="B20" s="10" t="s">
        <v>5</v>
      </c>
      <c r="C20" s="10">
        <v>17321032</v>
      </c>
      <c r="D20" s="10" t="s">
        <v>6</v>
      </c>
      <c r="E20" s="10">
        <v>21</v>
      </c>
      <c r="F20" s="10" t="s">
        <v>7</v>
      </c>
      <c r="G20" s="10">
        <v>39</v>
      </c>
      <c r="H20" s="10">
        <v>3.23</v>
      </c>
      <c r="I20" s="10">
        <v>4.5599999999999996</v>
      </c>
      <c r="J20" s="10">
        <v>4.8899999999999997</v>
      </c>
      <c r="K20" s="10" t="s">
        <v>22</v>
      </c>
      <c r="L20" s="21">
        <v>0.75</v>
      </c>
    </row>
    <row r="21" spans="1:12" x14ac:dyDescent="0.25">
      <c r="A21" s="5">
        <v>19</v>
      </c>
      <c r="B21" s="9" t="s">
        <v>5</v>
      </c>
      <c r="C21" s="9">
        <v>17304137</v>
      </c>
      <c r="D21" s="9" t="s">
        <v>6</v>
      </c>
      <c r="E21" s="9">
        <v>20</v>
      </c>
      <c r="F21" s="9" t="s">
        <v>7</v>
      </c>
      <c r="G21" s="9">
        <v>30</v>
      </c>
      <c r="H21" s="9">
        <v>3.67</v>
      </c>
      <c r="I21" s="9">
        <v>4.07</v>
      </c>
      <c r="J21" s="9">
        <v>4.9400000000000004</v>
      </c>
      <c r="K21" s="9" t="s">
        <v>11</v>
      </c>
      <c r="L21" s="22">
        <v>4</v>
      </c>
    </row>
    <row r="22" spans="1:12" x14ac:dyDescent="0.25">
      <c r="A22" s="5">
        <v>20</v>
      </c>
      <c r="B22" s="9" t="s">
        <v>5</v>
      </c>
      <c r="C22" s="9">
        <v>17301096</v>
      </c>
      <c r="D22" s="9" t="s">
        <v>6</v>
      </c>
      <c r="E22" s="9">
        <v>20</v>
      </c>
      <c r="F22" s="9" t="s">
        <v>7</v>
      </c>
      <c r="G22" s="9">
        <v>36</v>
      </c>
      <c r="H22" s="9">
        <v>3.65</v>
      </c>
      <c r="I22" s="9">
        <v>4.83</v>
      </c>
      <c r="J22" s="9">
        <v>5</v>
      </c>
      <c r="K22" s="9" t="s">
        <v>8</v>
      </c>
      <c r="L22" s="22">
        <v>3</v>
      </c>
    </row>
    <row r="23" spans="1:12" x14ac:dyDescent="0.25">
      <c r="A23" s="5">
        <v>21</v>
      </c>
      <c r="B23" s="10" t="s">
        <v>5</v>
      </c>
      <c r="C23" s="10">
        <v>17303002</v>
      </c>
      <c r="D23" s="10" t="s">
        <v>6</v>
      </c>
      <c r="E23" s="10">
        <v>22</v>
      </c>
      <c r="F23" s="10" t="s">
        <v>7</v>
      </c>
      <c r="G23" s="10">
        <v>27</v>
      </c>
      <c r="H23" s="10">
        <v>2.9</v>
      </c>
      <c r="I23" s="10">
        <v>4.88</v>
      </c>
      <c r="J23" s="10">
        <v>4.9400000000000004</v>
      </c>
      <c r="K23" s="10" t="s">
        <v>25</v>
      </c>
      <c r="L23" s="21">
        <v>1</v>
      </c>
    </row>
    <row r="24" spans="1:12" x14ac:dyDescent="0.25">
      <c r="A24" s="5">
        <v>22</v>
      </c>
      <c r="B24" s="9" t="s">
        <v>26</v>
      </c>
      <c r="C24" s="9">
        <v>1730702043</v>
      </c>
      <c r="D24" s="9" t="s">
        <v>6</v>
      </c>
      <c r="E24" s="9">
        <v>20</v>
      </c>
      <c r="F24" s="9" t="s">
        <v>7</v>
      </c>
      <c r="G24" s="9">
        <v>56</v>
      </c>
      <c r="H24" s="9">
        <v>2.84</v>
      </c>
      <c r="I24" s="9">
        <v>5</v>
      </c>
      <c r="J24" s="9">
        <v>5</v>
      </c>
      <c r="K24" s="9" t="s">
        <v>8</v>
      </c>
      <c r="L24" s="22">
        <v>0.5</v>
      </c>
    </row>
    <row r="25" spans="1:12" x14ac:dyDescent="0.25">
      <c r="A25" s="5">
        <v>23</v>
      </c>
      <c r="B25" s="10" t="s">
        <v>5</v>
      </c>
      <c r="C25" s="10">
        <v>17301133</v>
      </c>
      <c r="D25" s="10" t="s">
        <v>6</v>
      </c>
      <c r="E25" s="10">
        <v>20</v>
      </c>
      <c r="F25" s="10" t="s">
        <v>7</v>
      </c>
      <c r="G25" s="10">
        <v>51</v>
      </c>
      <c r="H25" s="10">
        <v>3.6</v>
      </c>
      <c r="I25" s="10">
        <v>5</v>
      </c>
      <c r="J25" s="10">
        <v>5</v>
      </c>
      <c r="K25" s="10" t="s">
        <v>8</v>
      </c>
      <c r="L25" s="21">
        <v>2</v>
      </c>
    </row>
    <row r="26" spans="1:12" x14ac:dyDescent="0.25">
      <c r="A26" s="5">
        <v>24</v>
      </c>
      <c r="B26" s="9" t="s">
        <v>5</v>
      </c>
      <c r="C26" s="9">
        <v>16305016</v>
      </c>
      <c r="D26" s="9" t="s">
        <v>6</v>
      </c>
      <c r="E26" s="9">
        <v>23</v>
      </c>
      <c r="F26" s="9" t="s">
        <v>23</v>
      </c>
      <c r="G26" s="9">
        <v>81</v>
      </c>
      <c r="H26" s="9">
        <v>3.26</v>
      </c>
      <c r="I26" s="9">
        <v>4.08</v>
      </c>
      <c r="J26" s="9">
        <v>4.33</v>
      </c>
      <c r="K26" s="9" t="s">
        <v>29</v>
      </c>
      <c r="L26" s="22">
        <v>0.75</v>
      </c>
    </row>
    <row r="27" spans="1:12" x14ac:dyDescent="0.25">
      <c r="A27" s="5">
        <v>25</v>
      </c>
      <c r="B27" s="10" t="s">
        <v>5</v>
      </c>
      <c r="C27" s="10">
        <v>17101273</v>
      </c>
      <c r="D27" s="10" t="s">
        <v>6</v>
      </c>
      <c r="E27" s="10">
        <v>20</v>
      </c>
      <c r="F27" s="10" t="s">
        <v>13</v>
      </c>
      <c r="G27" s="10">
        <v>39</v>
      </c>
      <c r="H27" s="10">
        <v>3.23</v>
      </c>
      <c r="I27" s="10">
        <v>5</v>
      </c>
      <c r="J27" s="10">
        <v>5</v>
      </c>
      <c r="K27" s="10" t="s">
        <v>8</v>
      </c>
      <c r="L27" s="21">
        <v>2</v>
      </c>
    </row>
    <row r="28" spans="1:12" x14ac:dyDescent="0.25">
      <c r="A28" s="5">
        <v>26</v>
      </c>
      <c r="B28" s="10" t="s">
        <v>5</v>
      </c>
      <c r="C28" s="10">
        <v>16121096</v>
      </c>
      <c r="D28" s="10" t="s">
        <v>6</v>
      </c>
      <c r="E28" s="10">
        <v>23</v>
      </c>
      <c r="F28" s="10" t="s">
        <v>30</v>
      </c>
      <c r="G28" s="10">
        <v>84</v>
      </c>
      <c r="H28" s="10">
        <v>2.56</v>
      </c>
      <c r="I28" s="10">
        <v>4.5599999999999996</v>
      </c>
      <c r="J28" s="10">
        <v>5</v>
      </c>
      <c r="K28" s="10" t="s">
        <v>22</v>
      </c>
      <c r="L28" s="21">
        <v>0.5</v>
      </c>
    </row>
    <row r="29" spans="1:12" x14ac:dyDescent="0.25">
      <c r="A29" s="5">
        <v>27</v>
      </c>
      <c r="B29" s="9" t="s">
        <v>5</v>
      </c>
      <c r="C29" s="9">
        <v>17121021</v>
      </c>
      <c r="D29" s="9" t="s">
        <v>6</v>
      </c>
      <c r="E29" s="9">
        <v>22</v>
      </c>
      <c r="F29" s="9" t="s">
        <v>13</v>
      </c>
      <c r="G29" s="9">
        <v>42</v>
      </c>
      <c r="H29" s="9">
        <v>2.23</v>
      </c>
      <c r="I29" s="9">
        <v>4.25</v>
      </c>
      <c r="J29" s="9">
        <v>5</v>
      </c>
      <c r="K29" s="9" t="s">
        <v>22</v>
      </c>
      <c r="L29" s="22">
        <v>0.75</v>
      </c>
    </row>
    <row r="30" spans="1:12" x14ac:dyDescent="0.25">
      <c r="A30" s="5">
        <v>28</v>
      </c>
      <c r="B30" s="9" t="s">
        <v>5</v>
      </c>
      <c r="C30" s="9">
        <v>13231567</v>
      </c>
      <c r="D30" s="9" t="s">
        <v>6</v>
      </c>
      <c r="E30" s="9">
        <v>25</v>
      </c>
      <c r="F30" s="9" t="s">
        <v>23</v>
      </c>
      <c r="G30" s="9">
        <v>72</v>
      </c>
      <c r="H30" s="9">
        <v>3.83</v>
      </c>
      <c r="I30" s="9">
        <v>5</v>
      </c>
      <c r="J30" s="9">
        <v>5</v>
      </c>
      <c r="K30" s="9" t="s">
        <v>25</v>
      </c>
      <c r="L30" s="22">
        <v>0.5</v>
      </c>
    </row>
    <row r="31" spans="1:12" x14ac:dyDescent="0.25">
      <c r="A31" s="5">
        <v>29</v>
      </c>
      <c r="B31" s="10" t="s">
        <v>5</v>
      </c>
      <c r="C31" s="10">
        <v>17100147</v>
      </c>
      <c r="D31" s="10" t="s">
        <v>6</v>
      </c>
      <c r="E31" s="10">
        <v>22</v>
      </c>
      <c r="F31" s="10" t="s">
        <v>13</v>
      </c>
      <c r="G31" s="10">
        <v>42</v>
      </c>
      <c r="H31" s="10">
        <v>3.34</v>
      </c>
      <c r="I31" s="10">
        <v>4.5</v>
      </c>
      <c r="J31" s="10">
        <v>4.67</v>
      </c>
      <c r="K31" s="10" t="s">
        <v>8</v>
      </c>
      <c r="L31" s="21">
        <v>1</v>
      </c>
    </row>
    <row r="32" spans="1:12" x14ac:dyDescent="0.25">
      <c r="A32" s="5">
        <v>30</v>
      </c>
      <c r="B32" s="9" t="s">
        <v>5</v>
      </c>
      <c r="C32" s="9">
        <v>17305031</v>
      </c>
      <c r="D32" s="9" t="s">
        <v>6</v>
      </c>
      <c r="E32" s="9">
        <v>20</v>
      </c>
      <c r="F32" s="9" t="s">
        <v>7</v>
      </c>
      <c r="G32" s="9">
        <v>30</v>
      </c>
      <c r="H32" s="9">
        <v>3.94</v>
      </c>
      <c r="I32" s="9">
        <v>5</v>
      </c>
      <c r="J32" s="9">
        <v>5</v>
      </c>
      <c r="K32" s="9" t="s">
        <v>29</v>
      </c>
      <c r="L32" s="22">
        <v>2</v>
      </c>
    </row>
    <row r="33" spans="1:14" x14ac:dyDescent="0.25">
      <c r="A33" s="5">
        <v>31</v>
      </c>
      <c r="B33" s="10" t="s">
        <v>5</v>
      </c>
      <c r="C33" s="10">
        <v>17301061</v>
      </c>
      <c r="D33" s="10" t="s">
        <v>6</v>
      </c>
      <c r="E33" s="10">
        <v>21</v>
      </c>
      <c r="F33" s="10" t="s">
        <v>7</v>
      </c>
      <c r="G33" s="10">
        <v>30</v>
      </c>
      <c r="H33" s="10">
        <v>2.9</v>
      </c>
      <c r="I33" s="10">
        <v>5</v>
      </c>
      <c r="J33" s="10">
        <v>5</v>
      </c>
      <c r="K33" s="10" t="s">
        <v>28</v>
      </c>
      <c r="L33" s="21">
        <v>0.25</v>
      </c>
    </row>
    <row r="34" spans="1:14" x14ac:dyDescent="0.25">
      <c r="A34" s="5">
        <v>32</v>
      </c>
      <c r="B34" s="10" t="s">
        <v>5</v>
      </c>
      <c r="C34" s="10">
        <v>17346014</v>
      </c>
      <c r="D34" s="10" t="s">
        <v>6</v>
      </c>
      <c r="E34" s="10">
        <v>21</v>
      </c>
      <c r="F34" s="10" t="s">
        <v>16</v>
      </c>
      <c r="G34" s="10">
        <v>37</v>
      </c>
      <c r="H34" s="10">
        <v>3.47</v>
      </c>
      <c r="I34" s="10">
        <v>4.5</v>
      </c>
      <c r="J34" s="10">
        <v>4</v>
      </c>
      <c r="K34" s="10" t="s">
        <v>17</v>
      </c>
      <c r="L34" s="21">
        <v>5</v>
      </c>
    </row>
    <row r="35" spans="1:14" x14ac:dyDescent="0.25">
      <c r="A35" s="5">
        <v>33</v>
      </c>
      <c r="B35" s="9" t="s">
        <v>5</v>
      </c>
      <c r="C35" s="9">
        <v>17101354</v>
      </c>
      <c r="D35" s="9" t="s">
        <v>6</v>
      </c>
      <c r="E35" s="9">
        <v>21</v>
      </c>
      <c r="F35" s="9" t="s">
        <v>13</v>
      </c>
      <c r="G35" s="9">
        <v>45</v>
      </c>
      <c r="H35" s="9">
        <v>3.85</v>
      </c>
      <c r="I35" s="9">
        <v>5</v>
      </c>
      <c r="J35" s="9">
        <v>5</v>
      </c>
      <c r="K35" s="9" t="s">
        <v>8</v>
      </c>
      <c r="L35" s="22">
        <v>1</v>
      </c>
    </row>
    <row r="36" spans="1:14" x14ac:dyDescent="0.25">
      <c r="A36" s="23"/>
      <c r="B36" s="24"/>
      <c r="C36" s="24"/>
      <c r="D36" s="24"/>
      <c r="E36" s="24">
        <f>SUM(E3:E35)</f>
        <v>703</v>
      </c>
      <c r="F36" s="24"/>
      <c r="G36" s="24">
        <f>SUM(G3:G35)</f>
        <v>1493</v>
      </c>
      <c r="H36" s="24">
        <f t="array" ref="H36">SUM(H3:H35)</f>
        <v>109.42000000000002</v>
      </c>
      <c r="I36" s="24">
        <f t="array" ref="I36">SUM(I3:I35)</f>
        <v>153.9</v>
      </c>
      <c r="J36" s="24">
        <f>SUM(J3:J35)</f>
        <v>161.01999999999998</v>
      </c>
      <c r="K36" s="24"/>
      <c r="L36" s="25">
        <f>SUM(L4:L35)</f>
        <v>52.760000000000005</v>
      </c>
    </row>
    <row r="40" spans="1:14" ht="13.5" thickBot="1" x14ac:dyDescent="0.35">
      <c r="A40" s="3" t="s">
        <v>54</v>
      </c>
      <c r="J40" s="3" t="s">
        <v>82</v>
      </c>
    </row>
    <row r="41" spans="1:14" ht="15" thickBot="1" x14ac:dyDescent="0.35">
      <c r="A41" s="29" t="s">
        <v>55</v>
      </c>
      <c r="B41" s="29" t="s">
        <v>65</v>
      </c>
      <c r="C41" s="29" t="s">
        <v>42</v>
      </c>
      <c r="D41" s="29" t="s">
        <v>66</v>
      </c>
      <c r="E41" s="30" t="s">
        <v>61</v>
      </c>
      <c r="F41" s="31" t="s">
        <v>62</v>
      </c>
      <c r="G41" s="31" t="s">
        <v>63</v>
      </c>
      <c r="H41" s="4" t="s">
        <v>68</v>
      </c>
      <c r="J41" s="63" t="s">
        <v>55</v>
      </c>
      <c r="K41" s="64" t="s">
        <v>88</v>
      </c>
      <c r="L41" s="27" t="s">
        <v>61</v>
      </c>
      <c r="M41" s="27" t="s">
        <v>62</v>
      </c>
      <c r="N41" s="27" t="s">
        <v>63</v>
      </c>
    </row>
    <row r="42" spans="1:14" ht="13" thickBot="1" x14ac:dyDescent="0.3">
      <c r="A42" s="38" t="s">
        <v>64</v>
      </c>
      <c r="B42" s="38">
        <v>3.35</v>
      </c>
      <c r="C42" s="45">
        <f t="shared" ref="C42:C47" si="0">B42*B42</f>
        <v>11.2225</v>
      </c>
      <c r="D42" s="32">
        <v>3</v>
      </c>
      <c r="E42" s="32">
        <v>3</v>
      </c>
      <c r="F42" s="33">
        <f>D42/D$48</f>
        <v>9.0909090909090912E-2</v>
      </c>
      <c r="G42" s="34">
        <f>F42*100</f>
        <v>9.0909090909090917</v>
      </c>
      <c r="H42" s="18">
        <f t="shared" ref="H42:H47" si="1">C42*D42</f>
        <v>33.667500000000004</v>
      </c>
      <c r="J42" s="65" t="s">
        <v>83</v>
      </c>
      <c r="K42" s="66">
        <v>1</v>
      </c>
      <c r="L42" s="66">
        <v>1</v>
      </c>
      <c r="M42" s="71">
        <f>K42/K$47</f>
        <v>3.0303030303030304E-2</v>
      </c>
      <c r="N42" s="72">
        <f t="array" ref="N42">(K42/K$47)*100</f>
        <v>3.0303030303030303</v>
      </c>
    </row>
    <row r="43" spans="1:14" ht="13" thickBot="1" x14ac:dyDescent="0.3">
      <c r="A43" s="32" t="s">
        <v>56</v>
      </c>
      <c r="B43" s="32">
        <v>2.65</v>
      </c>
      <c r="C43" s="33">
        <f t="shared" si="0"/>
        <v>7.0225</v>
      </c>
      <c r="D43" s="35">
        <v>1</v>
      </c>
      <c r="E43" s="35">
        <v>4</v>
      </c>
      <c r="F43" s="33">
        <f t="shared" ref="F43:F47" si="2">D43/D$48</f>
        <v>3.0303030303030304E-2</v>
      </c>
      <c r="G43" s="37">
        <f t="shared" ref="G43:G47" si="3">F43*100</f>
        <v>3.0303030303030303</v>
      </c>
      <c r="H43" s="18">
        <f t="shared" si="1"/>
        <v>7.0225</v>
      </c>
      <c r="J43" s="67" t="s">
        <v>84</v>
      </c>
      <c r="K43" s="68">
        <v>4</v>
      </c>
      <c r="L43" s="68">
        <v>5</v>
      </c>
      <c r="M43" s="71">
        <f t="shared" ref="M43:M46" si="4">K43/K$47</f>
        <v>0.12121212121212122</v>
      </c>
      <c r="N43" s="72">
        <f t="array" ref="N43">(K43/K$47)*100</f>
        <v>12.121212121212121</v>
      </c>
    </row>
    <row r="44" spans="1:14" ht="13" thickBot="1" x14ac:dyDescent="0.3">
      <c r="A44" s="35" t="s">
        <v>57</v>
      </c>
      <c r="B44" s="35">
        <v>2.95</v>
      </c>
      <c r="C44" s="36">
        <f t="shared" si="0"/>
        <v>8.7025000000000006</v>
      </c>
      <c r="D44" s="32">
        <v>5</v>
      </c>
      <c r="E44" s="32">
        <v>9</v>
      </c>
      <c r="F44" s="33">
        <f t="shared" si="2"/>
        <v>0.15151515151515152</v>
      </c>
      <c r="G44" s="34">
        <f t="shared" si="3"/>
        <v>15.151515151515152</v>
      </c>
      <c r="H44" s="18">
        <f t="shared" si="1"/>
        <v>43.512500000000003</v>
      </c>
      <c r="J44" s="65" t="s">
        <v>85</v>
      </c>
      <c r="K44" s="66">
        <v>4</v>
      </c>
      <c r="L44" s="66">
        <v>9</v>
      </c>
      <c r="M44" s="71">
        <f t="shared" si="4"/>
        <v>0.12121212121212122</v>
      </c>
      <c r="N44" s="72">
        <f t="array" ref="N44">(K44/K$47)*100</f>
        <v>12.121212121212121</v>
      </c>
    </row>
    <row r="45" spans="1:14" ht="13" thickBot="1" x14ac:dyDescent="0.3">
      <c r="A45" s="32" t="s">
        <v>58</v>
      </c>
      <c r="B45" s="32">
        <v>3.25</v>
      </c>
      <c r="C45" s="33">
        <f t="shared" si="0"/>
        <v>10.5625</v>
      </c>
      <c r="D45" s="35">
        <v>9</v>
      </c>
      <c r="E45" s="35">
        <v>18</v>
      </c>
      <c r="F45" s="33">
        <f t="shared" si="2"/>
        <v>0.27272727272727271</v>
      </c>
      <c r="G45" s="37">
        <f t="shared" si="3"/>
        <v>27.27272727272727</v>
      </c>
      <c r="H45" s="18">
        <f t="shared" si="1"/>
        <v>95.0625</v>
      </c>
      <c r="J45" s="67" t="s">
        <v>86</v>
      </c>
      <c r="K45" s="68">
        <v>5</v>
      </c>
      <c r="L45" s="68">
        <v>14</v>
      </c>
      <c r="M45" s="71">
        <f t="shared" si="4"/>
        <v>0.15151515151515152</v>
      </c>
      <c r="N45" s="72">
        <f t="array" ref="N45">(K45/K$47)*100</f>
        <v>15.151515151515152</v>
      </c>
    </row>
    <row r="46" spans="1:14" ht="13" thickBot="1" x14ac:dyDescent="0.3">
      <c r="A46" s="35" t="s">
        <v>59</v>
      </c>
      <c r="B46" s="35">
        <v>3.55</v>
      </c>
      <c r="C46" s="36">
        <f t="shared" si="0"/>
        <v>12.602499999999999</v>
      </c>
      <c r="D46" s="32">
        <v>9</v>
      </c>
      <c r="E46" s="32">
        <v>27</v>
      </c>
      <c r="F46" s="33">
        <f t="shared" si="2"/>
        <v>0.27272727272727271</v>
      </c>
      <c r="G46" s="34">
        <f t="shared" si="3"/>
        <v>27.27272727272727</v>
      </c>
      <c r="H46" s="18">
        <f t="shared" si="1"/>
        <v>113.42249999999999</v>
      </c>
      <c r="J46" s="65" t="s">
        <v>87</v>
      </c>
      <c r="K46" s="66">
        <v>19</v>
      </c>
      <c r="L46" s="66">
        <v>33</v>
      </c>
      <c r="M46" s="71">
        <f t="shared" si="4"/>
        <v>0.5757575757575758</v>
      </c>
      <c r="N46" s="72">
        <f t="array" ref="N46">(K46/K$47)*100</f>
        <v>57.575757575757578</v>
      </c>
    </row>
    <row r="47" spans="1:14" ht="15" thickBot="1" x14ac:dyDescent="0.4">
      <c r="A47" s="32" t="s">
        <v>60</v>
      </c>
      <c r="B47" s="41">
        <v>3.85</v>
      </c>
      <c r="C47" s="42">
        <f t="shared" si="0"/>
        <v>14.822500000000002</v>
      </c>
      <c r="D47" s="39">
        <v>6</v>
      </c>
      <c r="E47" s="39">
        <v>33</v>
      </c>
      <c r="F47" s="33">
        <f t="shared" si="2"/>
        <v>0.18181818181818182</v>
      </c>
      <c r="G47" s="40">
        <f t="shared" si="3"/>
        <v>18.181818181818183</v>
      </c>
      <c r="H47" s="18">
        <f t="shared" si="1"/>
        <v>88.935000000000002</v>
      </c>
      <c r="J47" s="69"/>
      <c r="K47" s="68">
        <f>SUM(K42:K46)</f>
        <v>33</v>
      </c>
      <c r="L47" s="70"/>
      <c r="M47" s="70"/>
      <c r="N47" s="70"/>
    </row>
    <row r="48" spans="1:14" x14ac:dyDescent="0.25">
      <c r="A48" s="5"/>
      <c r="B48" s="5"/>
      <c r="C48" s="5"/>
      <c r="D48" s="41">
        <v>33</v>
      </c>
      <c r="E48" s="5"/>
      <c r="F48" s="42"/>
      <c r="G48" s="43"/>
      <c r="H48" s="4"/>
    </row>
    <row r="49" spans="1:11" x14ac:dyDescent="0.25">
      <c r="A49" s="23"/>
      <c r="B49" s="23"/>
      <c r="C49" s="48"/>
      <c r="D49" s="23"/>
      <c r="E49" s="23"/>
      <c r="F49" s="47"/>
      <c r="G49" s="23"/>
      <c r="H49" s="48">
        <f t="array" ref="H49">SUM(H42:H47)</f>
        <v>381.6225</v>
      </c>
    </row>
    <row r="50" spans="1:11" x14ac:dyDescent="0.25">
      <c r="J50">
        <v>3.8</v>
      </c>
      <c r="K50">
        <f t="array" ref="K50:K54">FREQUENCY(I3:I35,J50:J54)</f>
        <v>1</v>
      </c>
    </row>
    <row r="51" spans="1:11" x14ac:dyDescent="0.25">
      <c r="J51">
        <v>4.0999999999999996</v>
      </c>
      <c r="K51">
        <v>4</v>
      </c>
    </row>
    <row r="52" spans="1:11" x14ac:dyDescent="0.25">
      <c r="J52">
        <v>4.4000000000000004</v>
      </c>
      <c r="K52">
        <v>4</v>
      </c>
    </row>
    <row r="53" spans="1:11" x14ac:dyDescent="0.25">
      <c r="J53">
        <v>4.7</v>
      </c>
      <c r="K53">
        <v>5</v>
      </c>
    </row>
    <row r="54" spans="1:11" x14ac:dyDescent="0.25">
      <c r="J54">
        <v>5</v>
      </c>
      <c r="K54">
        <v>19</v>
      </c>
    </row>
    <row r="68" spans="1:14" ht="13.5" thickBot="1" x14ac:dyDescent="0.35">
      <c r="A68" s="3" t="s">
        <v>75</v>
      </c>
      <c r="J68" s="3" t="s">
        <v>91</v>
      </c>
    </row>
    <row r="69" spans="1:14" ht="15" thickBot="1" x14ac:dyDescent="0.35">
      <c r="A69" s="29" t="s">
        <v>55</v>
      </c>
      <c r="B69" s="29" t="s">
        <v>65</v>
      </c>
      <c r="C69" s="29" t="s">
        <v>42</v>
      </c>
      <c r="D69" s="29" t="s">
        <v>66</v>
      </c>
      <c r="E69" s="30" t="s">
        <v>61</v>
      </c>
      <c r="F69" s="31" t="s">
        <v>62</v>
      </c>
      <c r="G69" s="31" t="s">
        <v>63</v>
      </c>
      <c r="H69" s="4" t="s">
        <v>68</v>
      </c>
      <c r="J69" s="63" t="s">
        <v>55</v>
      </c>
      <c r="K69" s="64" t="s">
        <v>88</v>
      </c>
      <c r="L69" s="27" t="s">
        <v>61</v>
      </c>
      <c r="M69" s="27" t="s">
        <v>62</v>
      </c>
      <c r="N69" s="27" t="s">
        <v>63</v>
      </c>
    </row>
    <row r="70" spans="1:14" ht="13" thickBot="1" x14ac:dyDescent="0.3">
      <c r="A70" s="38" t="s">
        <v>76</v>
      </c>
      <c r="B70" s="38">
        <v>22.5</v>
      </c>
      <c r="C70" s="45">
        <f t="shared" ref="C70:C75" si="5">B70*B70</f>
        <v>506.25</v>
      </c>
      <c r="D70" s="32">
        <v>2</v>
      </c>
      <c r="E70" s="32">
        <v>2</v>
      </c>
      <c r="F70" s="33">
        <f>D70/D$48</f>
        <v>6.0606060606060608E-2</v>
      </c>
      <c r="G70" s="34">
        <f>F70*100</f>
        <v>6.0606060606060606</v>
      </c>
      <c r="H70" s="18">
        <f t="shared" ref="H70:H75" si="6">C70*D70</f>
        <v>1012.5</v>
      </c>
      <c r="J70" s="65" t="s">
        <v>83</v>
      </c>
      <c r="K70" s="66">
        <v>1</v>
      </c>
      <c r="L70" s="66">
        <v>1</v>
      </c>
      <c r="M70" s="71">
        <f>K70/K$47</f>
        <v>3.0303030303030304E-2</v>
      </c>
      <c r="N70" s="72">
        <f t="array" ref="N70">(K70/K$47)*100</f>
        <v>3.0303030303030303</v>
      </c>
    </row>
    <row r="71" spans="1:14" ht="13" thickBot="1" x14ac:dyDescent="0.3">
      <c r="A71" s="32" t="s">
        <v>77</v>
      </c>
      <c r="B71" s="32">
        <v>37.5</v>
      </c>
      <c r="C71" s="33">
        <f t="shared" si="5"/>
        <v>1406.25</v>
      </c>
      <c r="D71" s="35">
        <v>19</v>
      </c>
      <c r="E71" s="35">
        <v>21</v>
      </c>
      <c r="F71" s="33">
        <f t="shared" ref="F71:F75" si="7">D71/D$48</f>
        <v>0.5757575757575758</v>
      </c>
      <c r="G71" s="37">
        <f t="shared" ref="G71:G75" si="8">F71*100</f>
        <v>57.575757575757578</v>
      </c>
      <c r="H71" s="18">
        <f t="shared" si="6"/>
        <v>26718.75</v>
      </c>
      <c r="J71" s="67" t="s">
        <v>84</v>
      </c>
      <c r="K71" s="68">
        <v>1</v>
      </c>
      <c r="L71" s="68">
        <v>2</v>
      </c>
      <c r="M71" s="71">
        <f t="shared" ref="M71:M74" si="9">K71/K$47</f>
        <v>3.0303030303030304E-2</v>
      </c>
      <c r="N71" s="72">
        <f t="array" ref="N71">(K71/K$47)*100</f>
        <v>3.0303030303030303</v>
      </c>
    </row>
    <row r="72" spans="1:14" ht="13" thickBot="1" x14ac:dyDescent="0.3">
      <c r="A72" s="35" t="s">
        <v>78</v>
      </c>
      <c r="B72" s="35">
        <v>52.5</v>
      </c>
      <c r="C72" s="36">
        <f t="shared" si="5"/>
        <v>2756.25</v>
      </c>
      <c r="D72" s="32">
        <v>7</v>
      </c>
      <c r="E72" s="35">
        <v>28</v>
      </c>
      <c r="F72" s="33">
        <f t="shared" si="7"/>
        <v>0.21212121212121213</v>
      </c>
      <c r="G72" s="34">
        <f t="shared" si="8"/>
        <v>21.212121212121211</v>
      </c>
      <c r="H72" s="18">
        <f t="shared" si="6"/>
        <v>19293.75</v>
      </c>
      <c r="J72" s="65" t="s">
        <v>85</v>
      </c>
      <c r="K72" s="66">
        <v>1</v>
      </c>
      <c r="L72" s="66">
        <v>3</v>
      </c>
      <c r="M72" s="71">
        <f t="shared" si="9"/>
        <v>3.0303030303030304E-2</v>
      </c>
      <c r="N72" s="72">
        <f t="array" ref="N72">(K72/K$47)*100</f>
        <v>3.0303030303030303</v>
      </c>
    </row>
    <row r="73" spans="1:14" ht="13" thickBot="1" x14ac:dyDescent="0.3">
      <c r="A73" s="32" t="s">
        <v>79</v>
      </c>
      <c r="B73" s="32">
        <v>67.5</v>
      </c>
      <c r="C73" s="33">
        <f t="shared" si="5"/>
        <v>4556.25</v>
      </c>
      <c r="D73" s="35">
        <v>1</v>
      </c>
      <c r="E73" s="35">
        <v>29</v>
      </c>
      <c r="F73" s="33">
        <f t="shared" si="7"/>
        <v>3.0303030303030304E-2</v>
      </c>
      <c r="G73" s="37">
        <f t="shared" si="8"/>
        <v>3.0303030303030303</v>
      </c>
      <c r="H73" s="18">
        <f t="shared" si="6"/>
        <v>4556.25</v>
      </c>
      <c r="J73" s="67" t="s">
        <v>86</v>
      </c>
      <c r="K73" s="68">
        <v>1</v>
      </c>
      <c r="L73" s="68">
        <v>14</v>
      </c>
      <c r="M73" s="71">
        <f t="shared" si="9"/>
        <v>3.0303030303030304E-2</v>
      </c>
      <c r="N73" s="72">
        <f t="array" ref="N73">(K73/K$47)*100</f>
        <v>3.0303030303030303</v>
      </c>
    </row>
    <row r="74" spans="1:14" ht="13" thickBot="1" x14ac:dyDescent="0.3">
      <c r="A74" s="35" t="s">
        <v>80</v>
      </c>
      <c r="B74" s="35">
        <v>82.5</v>
      </c>
      <c r="C74" s="36">
        <f t="shared" si="5"/>
        <v>6806.25</v>
      </c>
      <c r="D74" s="32">
        <v>2</v>
      </c>
      <c r="E74" s="35">
        <v>31</v>
      </c>
      <c r="F74" s="33">
        <f t="shared" si="7"/>
        <v>6.0606060606060608E-2</v>
      </c>
      <c r="G74" s="34">
        <f t="shared" si="8"/>
        <v>6.0606060606060606</v>
      </c>
      <c r="H74" s="18">
        <f t="shared" si="6"/>
        <v>13612.5</v>
      </c>
      <c r="J74" s="65" t="s">
        <v>87</v>
      </c>
      <c r="K74" s="66">
        <v>29</v>
      </c>
      <c r="L74" s="66">
        <v>33</v>
      </c>
      <c r="M74" s="71">
        <f t="shared" si="9"/>
        <v>0.87878787878787878</v>
      </c>
      <c r="N74" s="72">
        <f t="array" ref="N74">(K74/K$47)*100</f>
        <v>87.878787878787875</v>
      </c>
    </row>
    <row r="75" spans="1:14" ht="15" thickBot="1" x14ac:dyDescent="0.4">
      <c r="A75" s="32" t="s">
        <v>81</v>
      </c>
      <c r="B75" s="41">
        <v>97.5</v>
      </c>
      <c r="C75" s="42">
        <f t="shared" si="5"/>
        <v>9506.25</v>
      </c>
      <c r="D75" s="39">
        <v>2</v>
      </c>
      <c r="E75" s="35">
        <v>33</v>
      </c>
      <c r="F75" s="33">
        <f t="shared" si="7"/>
        <v>6.0606060606060608E-2</v>
      </c>
      <c r="G75" s="40">
        <f t="shared" si="8"/>
        <v>6.0606060606060606</v>
      </c>
      <c r="H75" s="18">
        <f t="shared" si="6"/>
        <v>19012.5</v>
      </c>
      <c r="J75" s="69"/>
      <c r="K75" s="68">
        <f>SUM(K70:K74)</f>
        <v>33</v>
      </c>
      <c r="L75" s="70"/>
      <c r="M75" s="70"/>
      <c r="N75" s="70"/>
    </row>
    <row r="76" spans="1:14" x14ac:dyDescent="0.25">
      <c r="A76" s="5"/>
      <c r="B76" s="5"/>
      <c r="C76" s="5"/>
      <c r="D76" s="41">
        <v>33</v>
      </c>
      <c r="E76" s="5"/>
      <c r="F76" s="42"/>
      <c r="G76" s="43"/>
      <c r="H76" s="4"/>
    </row>
    <row r="77" spans="1:14" x14ac:dyDescent="0.25">
      <c r="A77" s="59"/>
      <c r="B77" s="59"/>
      <c r="C77" s="60"/>
      <c r="D77" s="59"/>
      <c r="E77" s="59"/>
      <c r="F77" s="47"/>
      <c r="G77" s="59"/>
      <c r="H77" s="60">
        <f t="array" ref="H77">SUM(H70:H75)</f>
        <v>84206.25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466C0-BBC6-4815-A256-F9D531160ADE}">
  <dimension ref="A1:Q63"/>
  <sheetViews>
    <sheetView zoomScale="81" zoomScaleNormal="81" workbookViewId="0">
      <selection activeCell="F1" sqref="F1"/>
    </sheetView>
  </sheetViews>
  <sheetFormatPr defaultRowHeight="12.5" x14ac:dyDescent="0.25"/>
  <cols>
    <col min="1" max="1" width="10.54296875" customWidth="1"/>
    <col min="2" max="2" width="12.90625" customWidth="1"/>
    <col min="3" max="3" width="14.1796875" customWidth="1"/>
    <col min="4" max="4" width="10.453125" customWidth="1"/>
    <col min="5" max="5" width="17.1796875" customWidth="1"/>
    <col min="6" max="6" width="10.90625" customWidth="1"/>
    <col min="9" max="9" width="11.6328125" customWidth="1"/>
    <col min="10" max="10" width="14.7265625" customWidth="1"/>
    <col min="11" max="11" width="15.36328125" customWidth="1"/>
    <col min="12" max="12" width="26" customWidth="1"/>
  </cols>
  <sheetData>
    <row r="1" spans="1:12" ht="26.5" customHeight="1" x14ac:dyDescent="0.25">
      <c r="F1" s="81" t="s">
        <v>53</v>
      </c>
    </row>
    <row r="2" spans="1:12" ht="29" customHeight="1" thickBot="1" x14ac:dyDescent="0.3">
      <c r="A2" s="78" t="s">
        <v>39</v>
      </c>
      <c r="B2" s="79" t="s">
        <v>33</v>
      </c>
      <c r="C2" s="79" t="s">
        <v>0</v>
      </c>
      <c r="D2" s="79" t="s">
        <v>1</v>
      </c>
      <c r="E2" s="79" t="s">
        <v>2</v>
      </c>
      <c r="F2" s="79" t="s">
        <v>34</v>
      </c>
      <c r="G2" s="79" t="s">
        <v>35</v>
      </c>
      <c r="H2" s="79" t="s">
        <v>36</v>
      </c>
      <c r="I2" s="79" t="s">
        <v>3</v>
      </c>
      <c r="J2" s="79" t="s">
        <v>4</v>
      </c>
      <c r="K2" s="79" t="s">
        <v>37</v>
      </c>
      <c r="L2" s="80" t="s">
        <v>38</v>
      </c>
    </row>
    <row r="3" spans="1:12" x14ac:dyDescent="0.25">
      <c r="A3" s="5">
        <v>1</v>
      </c>
      <c r="B3" s="10" t="s">
        <v>5</v>
      </c>
      <c r="C3" s="10">
        <v>17304147</v>
      </c>
      <c r="D3" s="10" t="s">
        <v>14</v>
      </c>
      <c r="E3" s="10">
        <v>20</v>
      </c>
      <c r="F3" s="10" t="s">
        <v>7</v>
      </c>
      <c r="G3" s="10">
        <v>33</v>
      </c>
      <c r="H3" s="10">
        <v>3.15</v>
      </c>
      <c r="I3" s="10">
        <v>4.5</v>
      </c>
      <c r="J3" s="10">
        <v>5</v>
      </c>
      <c r="K3" s="10" t="s">
        <v>11</v>
      </c>
      <c r="L3" s="21">
        <v>1</v>
      </c>
    </row>
    <row r="4" spans="1:12" x14ac:dyDescent="0.25">
      <c r="A4" s="5">
        <v>2</v>
      </c>
      <c r="B4" s="9" t="s">
        <v>20</v>
      </c>
      <c r="C4" s="9">
        <v>1502026</v>
      </c>
      <c r="D4" s="9" t="s">
        <v>14</v>
      </c>
      <c r="E4" s="9">
        <v>23</v>
      </c>
      <c r="F4" s="9" t="s">
        <v>21</v>
      </c>
      <c r="G4" s="9">
        <v>105</v>
      </c>
      <c r="H4" s="9">
        <v>3.56</v>
      </c>
      <c r="I4" s="9">
        <v>5</v>
      </c>
      <c r="J4" s="9">
        <v>5</v>
      </c>
      <c r="K4" s="9" t="s">
        <v>22</v>
      </c>
      <c r="L4" s="22">
        <v>3</v>
      </c>
    </row>
    <row r="5" spans="1:12" x14ac:dyDescent="0.25">
      <c r="A5" s="5">
        <v>3</v>
      </c>
      <c r="B5" s="10" t="s">
        <v>5</v>
      </c>
      <c r="C5" s="10">
        <v>16304114</v>
      </c>
      <c r="D5" s="10" t="s">
        <v>14</v>
      </c>
      <c r="E5" s="10">
        <v>22</v>
      </c>
      <c r="F5" s="10" t="s">
        <v>23</v>
      </c>
      <c r="G5" s="10">
        <v>84</v>
      </c>
      <c r="H5" s="10">
        <v>3.43</v>
      </c>
      <c r="I5" s="10">
        <v>4.67</v>
      </c>
      <c r="J5" s="10">
        <v>5</v>
      </c>
      <c r="K5" s="10" t="s">
        <v>11</v>
      </c>
      <c r="L5" s="21">
        <v>1</v>
      </c>
    </row>
    <row r="6" spans="1:12" x14ac:dyDescent="0.25">
      <c r="A6" s="5">
        <v>4</v>
      </c>
      <c r="B6" s="9" t="s">
        <v>5</v>
      </c>
      <c r="C6" s="9">
        <v>18101184</v>
      </c>
      <c r="D6" s="9" t="s">
        <v>14</v>
      </c>
      <c r="E6" s="9">
        <v>19</v>
      </c>
      <c r="F6" s="9" t="s">
        <v>16</v>
      </c>
      <c r="G6" s="9">
        <v>15</v>
      </c>
      <c r="H6" s="9">
        <v>3.78</v>
      </c>
      <c r="I6" s="9">
        <v>4.88</v>
      </c>
      <c r="J6" s="9">
        <v>5</v>
      </c>
      <c r="K6" s="9" t="s">
        <v>8</v>
      </c>
      <c r="L6" s="22">
        <v>4</v>
      </c>
    </row>
    <row r="7" spans="1:12" x14ac:dyDescent="0.25">
      <c r="A7" s="5">
        <v>5</v>
      </c>
      <c r="B7" s="9" t="s">
        <v>5</v>
      </c>
      <c r="C7" s="9">
        <v>15104089</v>
      </c>
      <c r="D7" s="9" t="s">
        <v>14</v>
      </c>
      <c r="E7" s="9">
        <v>24</v>
      </c>
      <c r="F7" s="9" t="s">
        <v>24</v>
      </c>
      <c r="G7" s="9">
        <v>114</v>
      </c>
      <c r="H7" s="9">
        <v>3.22</v>
      </c>
      <c r="I7" s="9">
        <v>4.08</v>
      </c>
      <c r="J7" s="9">
        <v>4.67</v>
      </c>
      <c r="K7" s="9" t="s">
        <v>11</v>
      </c>
      <c r="L7" s="22">
        <v>0.5</v>
      </c>
    </row>
    <row r="8" spans="1:12" x14ac:dyDescent="0.25">
      <c r="A8" s="5">
        <v>6</v>
      </c>
      <c r="B8" s="10" t="s">
        <v>5</v>
      </c>
      <c r="C8" s="10">
        <v>17101532</v>
      </c>
      <c r="D8" s="10" t="s">
        <v>14</v>
      </c>
      <c r="E8" s="10">
        <v>20</v>
      </c>
      <c r="F8" s="10" t="s">
        <v>7</v>
      </c>
      <c r="G8" s="10">
        <v>42</v>
      </c>
      <c r="H8" s="10">
        <v>3.31</v>
      </c>
      <c r="I8" s="10">
        <v>5</v>
      </c>
      <c r="J8" s="10">
        <v>5</v>
      </c>
      <c r="K8" s="10" t="s">
        <v>8</v>
      </c>
      <c r="L8" s="21">
        <v>2</v>
      </c>
    </row>
    <row r="9" spans="1:12" x14ac:dyDescent="0.25">
      <c r="A9" s="5">
        <v>7</v>
      </c>
      <c r="B9" s="10" t="s">
        <v>5</v>
      </c>
      <c r="C9" s="10">
        <v>17101516</v>
      </c>
      <c r="D9" s="10" t="s">
        <v>14</v>
      </c>
      <c r="E9" s="10">
        <v>22</v>
      </c>
      <c r="F9" s="10" t="s">
        <v>13</v>
      </c>
      <c r="G9" s="10">
        <v>39</v>
      </c>
      <c r="H9" s="10">
        <v>3.52</v>
      </c>
      <c r="I9" s="10">
        <v>5</v>
      </c>
      <c r="J9" s="10">
        <v>5</v>
      </c>
      <c r="K9" s="10" t="s">
        <v>8</v>
      </c>
      <c r="L9" s="21">
        <v>2</v>
      </c>
    </row>
    <row r="10" spans="1:12" x14ac:dyDescent="0.25">
      <c r="A10" s="5">
        <v>8</v>
      </c>
      <c r="B10" s="9" t="s">
        <v>5</v>
      </c>
      <c r="C10" s="9">
        <v>14309015</v>
      </c>
      <c r="D10" s="9" t="s">
        <v>14</v>
      </c>
      <c r="E10" s="9">
        <v>24</v>
      </c>
      <c r="F10" s="9" t="s">
        <v>27</v>
      </c>
      <c r="G10" s="9">
        <v>112</v>
      </c>
      <c r="H10" s="9">
        <v>3.22</v>
      </c>
      <c r="I10" s="9">
        <v>3.56</v>
      </c>
      <c r="J10" s="9">
        <v>4.66</v>
      </c>
      <c r="K10" s="9" t="s">
        <v>28</v>
      </c>
      <c r="L10" s="22">
        <v>0.5</v>
      </c>
    </row>
    <row r="11" spans="1:12" x14ac:dyDescent="0.25">
      <c r="A11" s="5">
        <v>9</v>
      </c>
      <c r="B11" s="10" t="s">
        <v>5</v>
      </c>
      <c r="C11" s="10">
        <v>16309034</v>
      </c>
      <c r="D11" s="10" t="s">
        <v>14</v>
      </c>
      <c r="E11" s="10">
        <v>22</v>
      </c>
      <c r="F11" s="10" t="s">
        <v>23</v>
      </c>
      <c r="G11" s="10">
        <v>75</v>
      </c>
      <c r="H11" s="10">
        <v>3.71</v>
      </c>
      <c r="I11" s="10">
        <v>5</v>
      </c>
      <c r="J11" s="10">
        <v>5</v>
      </c>
      <c r="K11" s="10" t="s">
        <v>28</v>
      </c>
      <c r="L11" s="21">
        <v>1</v>
      </c>
    </row>
    <row r="12" spans="1:12" x14ac:dyDescent="0.25">
      <c r="A12" s="5">
        <v>10</v>
      </c>
      <c r="B12" s="9" t="s">
        <v>5</v>
      </c>
      <c r="C12" s="9">
        <v>16204100</v>
      </c>
      <c r="D12" s="9" t="s">
        <v>14</v>
      </c>
      <c r="E12" s="9">
        <v>23</v>
      </c>
      <c r="F12" s="9" t="s">
        <v>30</v>
      </c>
      <c r="G12" s="9">
        <v>87</v>
      </c>
      <c r="H12" s="9">
        <v>3.34</v>
      </c>
      <c r="I12" s="9">
        <v>5</v>
      </c>
      <c r="J12" s="9">
        <v>5</v>
      </c>
      <c r="K12" s="9" t="s">
        <v>11</v>
      </c>
      <c r="L12" s="22">
        <v>1</v>
      </c>
    </row>
    <row r="13" spans="1:12" x14ac:dyDescent="0.25">
      <c r="A13" s="5">
        <v>11</v>
      </c>
      <c r="B13" s="10" t="s">
        <v>5</v>
      </c>
      <c r="C13" s="10">
        <v>14304125</v>
      </c>
      <c r="D13" s="10" t="s">
        <v>14</v>
      </c>
      <c r="E13" s="10">
        <v>24</v>
      </c>
      <c r="F13" s="10" t="s">
        <v>31</v>
      </c>
      <c r="G13" s="10">
        <v>120</v>
      </c>
      <c r="H13" s="10">
        <v>3.56</v>
      </c>
      <c r="I13" s="10">
        <v>4.45</v>
      </c>
      <c r="J13" s="10">
        <v>5</v>
      </c>
      <c r="K13" s="10" t="s">
        <v>11</v>
      </c>
      <c r="L13" s="21">
        <v>2</v>
      </c>
    </row>
    <row r="14" spans="1:12" x14ac:dyDescent="0.25">
      <c r="A14" s="5">
        <v>12</v>
      </c>
      <c r="B14" s="9" t="s">
        <v>5</v>
      </c>
      <c r="C14" s="9">
        <v>16104030</v>
      </c>
      <c r="D14" s="9" t="s">
        <v>14</v>
      </c>
      <c r="E14" s="9">
        <v>22</v>
      </c>
      <c r="F14" s="9" t="s">
        <v>30</v>
      </c>
      <c r="G14" s="9">
        <v>84</v>
      </c>
      <c r="H14" s="9">
        <v>3.97</v>
      </c>
      <c r="I14" s="9">
        <v>5</v>
      </c>
      <c r="J14" s="9">
        <v>5</v>
      </c>
      <c r="K14" s="9" t="s">
        <v>11</v>
      </c>
      <c r="L14" s="22">
        <v>3</v>
      </c>
    </row>
    <row r="15" spans="1:12" x14ac:dyDescent="0.25">
      <c r="A15" s="5">
        <v>13</v>
      </c>
      <c r="B15" s="10" t="s">
        <v>5</v>
      </c>
      <c r="C15" s="10">
        <v>16217001</v>
      </c>
      <c r="D15" s="10" t="s">
        <v>14</v>
      </c>
      <c r="E15" s="10">
        <v>23</v>
      </c>
      <c r="F15" s="10" t="s">
        <v>23</v>
      </c>
      <c r="G15" s="10">
        <v>87</v>
      </c>
      <c r="H15" s="10">
        <v>3.78</v>
      </c>
      <c r="I15" s="10">
        <v>5</v>
      </c>
      <c r="J15" s="10">
        <v>5</v>
      </c>
      <c r="K15" s="10" t="s">
        <v>29</v>
      </c>
      <c r="L15" s="21">
        <v>0.75</v>
      </c>
    </row>
    <row r="16" spans="1:12" x14ac:dyDescent="0.25">
      <c r="A16" s="5">
        <v>14</v>
      </c>
      <c r="B16" s="9" t="s">
        <v>5</v>
      </c>
      <c r="C16" s="9">
        <v>17301021</v>
      </c>
      <c r="D16" s="9" t="s">
        <v>14</v>
      </c>
      <c r="E16" s="9">
        <v>20</v>
      </c>
      <c r="F16" s="9" t="s">
        <v>7</v>
      </c>
      <c r="G16" s="9">
        <v>33</v>
      </c>
      <c r="H16" s="9">
        <v>2.7</v>
      </c>
      <c r="I16" s="9">
        <v>4.38</v>
      </c>
      <c r="J16" s="9">
        <v>5</v>
      </c>
      <c r="K16" s="9" t="s">
        <v>8</v>
      </c>
      <c r="L16" s="22">
        <v>2</v>
      </c>
    </row>
    <row r="17" spans="1:17" x14ac:dyDescent="0.25">
      <c r="A17" s="5">
        <v>15</v>
      </c>
      <c r="B17" s="10" t="s">
        <v>5</v>
      </c>
      <c r="C17" s="10">
        <v>16346013</v>
      </c>
      <c r="D17" s="10" t="s">
        <v>14</v>
      </c>
      <c r="E17" s="10">
        <v>21</v>
      </c>
      <c r="F17" s="10" t="s">
        <v>9</v>
      </c>
      <c r="G17" s="10">
        <v>81</v>
      </c>
      <c r="H17" s="10">
        <v>3.6</v>
      </c>
      <c r="I17" s="10">
        <v>5</v>
      </c>
      <c r="J17" s="10">
        <v>5</v>
      </c>
      <c r="K17" s="10" t="s">
        <v>17</v>
      </c>
      <c r="L17" s="21">
        <v>4</v>
      </c>
    </row>
    <row r="18" spans="1:17" x14ac:dyDescent="0.25">
      <c r="A18" s="5">
        <v>16</v>
      </c>
      <c r="B18" s="10" t="s">
        <v>5</v>
      </c>
      <c r="C18" s="10">
        <v>16205006</v>
      </c>
      <c r="D18" s="10" t="s">
        <v>14</v>
      </c>
      <c r="E18" s="10">
        <v>21</v>
      </c>
      <c r="F18" s="10" t="s">
        <v>21</v>
      </c>
      <c r="G18" s="10">
        <v>45</v>
      </c>
      <c r="H18" s="10">
        <v>3.43</v>
      </c>
      <c r="I18" s="10">
        <v>4.88</v>
      </c>
      <c r="J18" s="10">
        <v>5</v>
      </c>
      <c r="K18" s="10" t="s">
        <v>11</v>
      </c>
      <c r="L18" s="21">
        <v>1</v>
      </c>
    </row>
    <row r="19" spans="1:17" x14ac:dyDescent="0.25">
      <c r="A19" s="5">
        <v>17</v>
      </c>
      <c r="B19" s="9" t="s">
        <v>5</v>
      </c>
      <c r="C19" s="9">
        <v>17108028</v>
      </c>
      <c r="D19" s="9" t="s">
        <v>14</v>
      </c>
      <c r="E19" s="9">
        <v>20</v>
      </c>
      <c r="F19" s="9" t="s">
        <v>13</v>
      </c>
      <c r="G19" s="9">
        <v>42</v>
      </c>
      <c r="H19" s="9">
        <v>3</v>
      </c>
      <c r="I19" s="9">
        <v>5</v>
      </c>
      <c r="J19" s="9">
        <v>5</v>
      </c>
      <c r="K19" s="9" t="s">
        <v>32</v>
      </c>
      <c r="L19" s="22">
        <v>4</v>
      </c>
    </row>
    <row r="20" spans="1:17" x14ac:dyDescent="0.25">
      <c r="A20" s="5">
        <v>18</v>
      </c>
      <c r="B20" s="10" t="s">
        <v>5</v>
      </c>
      <c r="C20" s="10">
        <v>17346003</v>
      </c>
      <c r="D20" s="10" t="s">
        <v>14</v>
      </c>
      <c r="E20" s="10">
        <v>20</v>
      </c>
      <c r="F20" s="10" t="s">
        <v>16</v>
      </c>
      <c r="G20" s="10">
        <v>37</v>
      </c>
      <c r="H20" s="10">
        <v>3.14</v>
      </c>
      <c r="I20" s="10">
        <v>4.9400000000000004</v>
      </c>
      <c r="J20" s="10">
        <v>5</v>
      </c>
      <c r="K20" s="10" t="s">
        <v>17</v>
      </c>
      <c r="L20" s="21">
        <v>2</v>
      </c>
    </row>
    <row r="21" spans="1:17" x14ac:dyDescent="0.25">
      <c r="A21" s="5">
        <v>19</v>
      </c>
      <c r="B21" s="9" t="s">
        <v>5</v>
      </c>
      <c r="C21" s="9">
        <v>16209010</v>
      </c>
      <c r="D21" s="9" t="s">
        <v>14</v>
      </c>
      <c r="E21" s="9">
        <v>21</v>
      </c>
      <c r="F21" s="9" t="s">
        <v>7</v>
      </c>
      <c r="G21" s="9">
        <v>39</v>
      </c>
      <c r="H21" s="9">
        <v>3.13</v>
      </c>
      <c r="I21" s="9">
        <v>5</v>
      </c>
      <c r="J21" s="9">
        <v>5</v>
      </c>
      <c r="K21" s="9" t="s">
        <v>28</v>
      </c>
      <c r="L21" s="22">
        <v>0.75</v>
      </c>
    </row>
    <row r="22" spans="1:17" x14ac:dyDescent="0.25">
      <c r="A22" s="5">
        <v>20</v>
      </c>
      <c r="B22" s="9" t="s">
        <v>5</v>
      </c>
      <c r="C22" s="9">
        <v>17301021</v>
      </c>
      <c r="D22" s="9" t="s">
        <v>14</v>
      </c>
      <c r="E22" s="9">
        <v>20</v>
      </c>
      <c r="F22" s="9" t="s">
        <v>9</v>
      </c>
      <c r="G22" s="9">
        <v>21</v>
      </c>
      <c r="H22" s="9">
        <v>2.7</v>
      </c>
      <c r="I22" s="9">
        <v>5</v>
      </c>
      <c r="J22" s="9">
        <v>4.38</v>
      </c>
      <c r="K22" s="9" t="s">
        <v>8</v>
      </c>
      <c r="L22" s="22">
        <v>0.5</v>
      </c>
    </row>
    <row r="23" spans="1:17" x14ac:dyDescent="0.25">
      <c r="A23" s="5">
        <v>21</v>
      </c>
      <c r="B23" s="10" t="s">
        <v>5</v>
      </c>
      <c r="C23" s="10">
        <v>17141007</v>
      </c>
      <c r="D23" s="10" t="s">
        <v>14</v>
      </c>
      <c r="E23" s="10">
        <v>21</v>
      </c>
      <c r="F23" s="10" t="s">
        <v>9</v>
      </c>
      <c r="G23" s="10">
        <v>33</v>
      </c>
      <c r="H23" s="10">
        <v>3.35</v>
      </c>
      <c r="I23" s="10">
        <v>4.5</v>
      </c>
      <c r="J23" s="10">
        <v>5</v>
      </c>
      <c r="K23" s="10" t="s">
        <v>8</v>
      </c>
      <c r="L23" s="21">
        <v>0.75</v>
      </c>
    </row>
    <row r="24" spans="1:17" x14ac:dyDescent="0.25">
      <c r="A24" s="5">
        <v>22</v>
      </c>
      <c r="B24" s="9" t="s">
        <v>5</v>
      </c>
      <c r="C24" s="9">
        <v>17304121</v>
      </c>
      <c r="D24" s="9" t="s">
        <v>14</v>
      </c>
      <c r="E24" s="9">
        <v>21</v>
      </c>
      <c r="F24" s="9" t="s">
        <v>7</v>
      </c>
      <c r="G24" s="9">
        <v>24</v>
      </c>
      <c r="H24" s="9">
        <v>3.21</v>
      </c>
      <c r="I24" s="9">
        <v>4.17</v>
      </c>
      <c r="J24" s="9">
        <v>5</v>
      </c>
      <c r="K24" s="9" t="s">
        <v>11</v>
      </c>
      <c r="L24" s="22">
        <v>1</v>
      </c>
    </row>
    <row r="25" spans="1:17" x14ac:dyDescent="0.25">
      <c r="A25" s="59"/>
      <c r="B25" s="44"/>
      <c r="C25" s="44"/>
      <c r="D25" s="44"/>
      <c r="E25" s="44"/>
      <c r="F25" s="44"/>
      <c r="G25" s="44">
        <f>SUM(G3:G24)</f>
        <v>1352</v>
      </c>
      <c r="H25" s="44">
        <f>SUM(H3:H24)</f>
        <v>73.809999999999988</v>
      </c>
      <c r="I25" s="44">
        <f>SUM(I3:I24)</f>
        <v>104.01</v>
      </c>
      <c r="J25" s="44">
        <f>SUM(J3:J24)</f>
        <v>108.71</v>
      </c>
      <c r="K25" s="44"/>
      <c r="L25" s="25">
        <f>SUM(L3:L24)</f>
        <v>37.75</v>
      </c>
    </row>
    <row r="29" spans="1:17" ht="13.5" thickBot="1" x14ac:dyDescent="0.35">
      <c r="A29" s="3" t="s">
        <v>54</v>
      </c>
      <c r="J29" s="3" t="s">
        <v>82</v>
      </c>
    </row>
    <row r="30" spans="1:17" ht="15" thickBot="1" x14ac:dyDescent="0.35">
      <c r="A30" s="16" t="s">
        <v>55</v>
      </c>
      <c r="B30" s="29" t="s">
        <v>65</v>
      </c>
      <c r="C30" s="29" t="s">
        <v>42</v>
      </c>
      <c r="D30" s="16" t="s">
        <v>66</v>
      </c>
      <c r="E30" s="26" t="s">
        <v>61</v>
      </c>
      <c r="F30" s="27" t="s">
        <v>62</v>
      </c>
      <c r="G30" s="27" t="s">
        <v>63</v>
      </c>
      <c r="H30" s="11" t="s">
        <v>67</v>
      </c>
      <c r="J30" s="16" t="s">
        <v>55</v>
      </c>
      <c r="K30" s="29" t="s">
        <v>65</v>
      </c>
      <c r="L30" s="29" t="s">
        <v>42</v>
      </c>
      <c r="M30" s="16" t="s">
        <v>66</v>
      </c>
      <c r="N30" s="26" t="s">
        <v>61</v>
      </c>
      <c r="O30" s="27" t="s">
        <v>62</v>
      </c>
      <c r="P30" s="27" t="s">
        <v>63</v>
      </c>
      <c r="Q30" s="11" t="s">
        <v>67</v>
      </c>
    </row>
    <row r="31" spans="1:17" x14ac:dyDescent="0.25">
      <c r="A31" s="4" t="s">
        <v>56</v>
      </c>
      <c r="B31" s="32">
        <v>2.65</v>
      </c>
      <c r="C31" s="45">
        <f>B31*B31</f>
        <v>7.0225</v>
      </c>
      <c r="D31" s="5">
        <v>2</v>
      </c>
      <c r="E31" s="5">
        <v>2</v>
      </c>
      <c r="F31" s="18">
        <f>D31/D$36</f>
        <v>9.0909090909090912E-2</v>
      </c>
      <c r="G31" s="28">
        <f>F31*100</f>
        <v>9.0909090909090917</v>
      </c>
      <c r="H31" s="4">
        <f t="shared" ref="H31:H35" si="0">D31*C31</f>
        <v>14.045</v>
      </c>
      <c r="J31" s="4" t="s">
        <v>83</v>
      </c>
      <c r="K31" s="32">
        <v>3.65</v>
      </c>
      <c r="L31" s="45">
        <f>K31*K31</f>
        <v>13.3225</v>
      </c>
      <c r="M31" s="5">
        <v>1</v>
      </c>
      <c r="N31" s="4">
        <v>1</v>
      </c>
      <c r="O31" s="18">
        <f t="shared" ref="O31:O35" si="1">M31/M$36</f>
        <v>4.5454545454545456E-2</v>
      </c>
      <c r="P31" s="28">
        <f t="shared" ref="P31:P35" si="2">(M31/M$36)*100</f>
        <v>4.5454545454545459</v>
      </c>
      <c r="Q31" s="62">
        <f t="shared" ref="Q31:Q35" si="3">M31*L31</f>
        <v>13.3225</v>
      </c>
    </row>
    <row r="32" spans="1:17" x14ac:dyDescent="0.25">
      <c r="A32" s="5" t="s">
        <v>57</v>
      </c>
      <c r="B32" s="49">
        <v>2.95</v>
      </c>
      <c r="C32" s="45">
        <f t="shared" ref="C32:C35" si="4">B32*B32</f>
        <v>8.7025000000000006</v>
      </c>
      <c r="D32" s="5">
        <v>1</v>
      </c>
      <c r="E32" s="5">
        <v>3</v>
      </c>
      <c r="F32" s="18">
        <f t="shared" ref="F32:F35" si="5">D32/D$36</f>
        <v>4.5454545454545456E-2</v>
      </c>
      <c r="G32" s="28">
        <f t="shared" ref="G32:G35" si="6">F32*100</f>
        <v>4.5454545454545459</v>
      </c>
      <c r="H32" s="4">
        <f t="shared" si="0"/>
        <v>8.7025000000000006</v>
      </c>
      <c r="J32" s="4" t="s">
        <v>84</v>
      </c>
      <c r="K32" s="49">
        <v>3.95</v>
      </c>
      <c r="L32" s="45">
        <f t="shared" ref="L32:L35" si="7">K32*K32</f>
        <v>15.602500000000001</v>
      </c>
      <c r="M32" s="5">
        <v>1</v>
      </c>
      <c r="N32" s="4">
        <v>2</v>
      </c>
      <c r="O32" s="18">
        <f t="shared" si="1"/>
        <v>4.5454545454545456E-2</v>
      </c>
      <c r="P32" s="28">
        <f t="shared" si="2"/>
        <v>4.5454545454545459</v>
      </c>
      <c r="Q32" s="62">
        <f t="shared" si="3"/>
        <v>15.602500000000001</v>
      </c>
    </row>
    <row r="33" spans="1:17" x14ac:dyDescent="0.25">
      <c r="A33" s="5" t="s">
        <v>58</v>
      </c>
      <c r="B33" s="50">
        <v>3.25</v>
      </c>
      <c r="C33" s="45">
        <f t="shared" si="4"/>
        <v>10.5625</v>
      </c>
      <c r="D33" s="5">
        <v>9</v>
      </c>
      <c r="E33" s="5">
        <v>12</v>
      </c>
      <c r="F33" s="18">
        <f t="shared" si="5"/>
        <v>0.40909090909090912</v>
      </c>
      <c r="G33" s="28">
        <f t="shared" si="6"/>
        <v>40.909090909090914</v>
      </c>
      <c r="H33" s="4">
        <f t="shared" si="0"/>
        <v>95.0625</v>
      </c>
      <c r="J33" s="4" t="s">
        <v>85</v>
      </c>
      <c r="K33" s="50">
        <v>4.25</v>
      </c>
      <c r="L33" s="45">
        <f t="shared" si="7"/>
        <v>18.0625</v>
      </c>
      <c r="M33" s="5">
        <v>2</v>
      </c>
      <c r="N33" s="4">
        <v>4</v>
      </c>
      <c r="O33" s="18">
        <f t="shared" si="1"/>
        <v>9.0909090909090912E-2</v>
      </c>
      <c r="P33" s="28">
        <f t="shared" si="2"/>
        <v>9.0909090909090917</v>
      </c>
      <c r="Q33" s="62">
        <f t="shared" si="3"/>
        <v>36.125</v>
      </c>
    </row>
    <row r="34" spans="1:17" x14ac:dyDescent="0.25">
      <c r="A34" s="5" t="s">
        <v>59</v>
      </c>
      <c r="B34" s="49">
        <v>3.55</v>
      </c>
      <c r="C34" s="45">
        <f t="shared" si="4"/>
        <v>12.602499999999999</v>
      </c>
      <c r="D34" s="5">
        <v>6</v>
      </c>
      <c r="E34" s="5">
        <v>18</v>
      </c>
      <c r="F34" s="18">
        <f t="shared" si="5"/>
        <v>0.27272727272727271</v>
      </c>
      <c r="G34" s="28">
        <f t="shared" si="6"/>
        <v>27.27272727272727</v>
      </c>
      <c r="H34" s="4">
        <f t="shared" si="0"/>
        <v>75.614999999999995</v>
      </c>
      <c r="J34" s="4" t="s">
        <v>86</v>
      </c>
      <c r="K34" s="49">
        <v>4.55</v>
      </c>
      <c r="L34" s="45">
        <f t="shared" si="7"/>
        <v>20.702499999999997</v>
      </c>
      <c r="M34" s="5">
        <v>4</v>
      </c>
      <c r="N34" s="4">
        <v>8</v>
      </c>
      <c r="O34" s="18">
        <f t="shared" si="1"/>
        <v>0.18181818181818182</v>
      </c>
      <c r="P34" s="28">
        <f t="shared" si="2"/>
        <v>18.181818181818183</v>
      </c>
      <c r="Q34" s="62">
        <f t="shared" si="3"/>
        <v>82.809999999999988</v>
      </c>
    </row>
    <row r="35" spans="1:17" x14ac:dyDescent="0.25">
      <c r="A35" s="5" t="s">
        <v>60</v>
      </c>
      <c r="B35" s="51">
        <v>3.85</v>
      </c>
      <c r="C35" s="45">
        <f t="shared" si="4"/>
        <v>14.822500000000002</v>
      </c>
      <c r="D35" s="5">
        <v>4</v>
      </c>
      <c r="E35" s="5">
        <v>22</v>
      </c>
      <c r="F35" s="18">
        <f t="shared" si="5"/>
        <v>0.18181818181818182</v>
      </c>
      <c r="G35" s="28">
        <f t="shared" si="6"/>
        <v>18.181818181818183</v>
      </c>
      <c r="H35" s="4">
        <f t="shared" si="0"/>
        <v>59.290000000000006</v>
      </c>
      <c r="J35" s="4" t="s">
        <v>87</v>
      </c>
      <c r="K35" s="51">
        <v>4.8499999999999996</v>
      </c>
      <c r="L35" s="45">
        <f t="shared" si="7"/>
        <v>23.522499999999997</v>
      </c>
      <c r="M35" s="5">
        <v>14</v>
      </c>
      <c r="N35" s="4">
        <v>22</v>
      </c>
      <c r="O35" s="18">
        <f t="shared" si="1"/>
        <v>0.63636363636363635</v>
      </c>
      <c r="P35" s="28">
        <f t="shared" si="2"/>
        <v>63.636363636363633</v>
      </c>
      <c r="Q35" s="62">
        <f t="shared" si="3"/>
        <v>329.31499999999994</v>
      </c>
    </row>
    <row r="36" spans="1:17" x14ac:dyDescent="0.25">
      <c r="A36" s="5"/>
      <c r="B36" s="4"/>
      <c r="C36" s="42"/>
      <c r="D36" s="5">
        <f>SUM(D31:D35)</f>
        <v>22</v>
      </c>
      <c r="E36" s="5"/>
      <c r="F36" s="5"/>
      <c r="G36" s="5"/>
      <c r="H36" s="4">
        <f t="array" ref="H36">SUM(H31:H35)</f>
        <v>252.71500000000003</v>
      </c>
      <c r="J36" s="5"/>
      <c r="K36" s="4"/>
      <c r="L36" s="42"/>
      <c r="M36" s="4">
        <f t="array" ref="M36">SUM(M31:M35)</f>
        <v>22</v>
      </c>
      <c r="N36" s="5"/>
      <c r="O36" s="18"/>
      <c r="P36" s="28"/>
      <c r="Q36" s="61">
        <f t="array" ref="Q36">SUM(Q31:Q35)</f>
        <v>477.17499999999995</v>
      </c>
    </row>
    <row r="51" spans="1:17" ht="13" thickBot="1" x14ac:dyDescent="0.3">
      <c r="A51" t="s">
        <v>69</v>
      </c>
    </row>
    <row r="52" spans="1:17" ht="15" thickBot="1" x14ac:dyDescent="0.35">
      <c r="A52" s="16" t="s">
        <v>55</v>
      </c>
      <c r="B52" s="29" t="s">
        <v>65</v>
      </c>
      <c r="C52" s="29" t="s">
        <v>42</v>
      </c>
      <c r="D52" s="16" t="s">
        <v>66</v>
      </c>
      <c r="E52" s="26" t="s">
        <v>61</v>
      </c>
      <c r="F52" s="27" t="s">
        <v>62</v>
      </c>
      <c r="G52" s="27" t="s">
        <v>63</v>
      </c>
      <c r="H52" s="11" t="s">
        <v>67</v>
      </c>
    </row>
    <row r="53" spans="1:17" x14ac:dyDescent="0.25">
      <c r="A53" s="55" t="s">
        <v>70</v>
      </c>
      <c r="B53" s="33">
        <v>19.5</v>
      </c>
      <c r="C53" s="45">
        <f>B53*B53</f>
        <v>380.25</v>
      </c>
      <c r="D53" s="5">
        <v>3</v>
      </c>
      <c r="E53" s="5">
        <v>3</v>
      </c>
      <c r="F53" s="18">
        <f>D53/D$36</f>
        <v>0.13636363636363635</v>
      </c>
      <c r="G53" s="28">
        <f>F53*100</f>
        <v>13.636363636363635</v>
      </c>
      <c r="H53" s="4">
        <f t="shared" ref="H53:H57" si="8">D53*C53</f>
        <v>1140.75</v>
      </c>
    </row>
    <row r="54" spans="1:17" x14ac:dyDescent="0.25">
      <c r="A54" s="4" t="s">
        <v>71</v>
      </c>
      <c r="B54" s="56">
        <v>42.5</v>
      </c>
      <c r="C54" s="45">
        <f t="shared" ref="C54:C57" si="9">B54*B54</f>
        <v>1806.25</v>
      </c>
      <c r="D54" s="5">
        <v>9</v>
      </c>
      <c r="E54" s="5">
        <v>12</v>
      </c>
      <c r="F54" s="18">
        <f t="shared" ref="F54:F57" si="10">D54/D$36</f>
        <v>0.40909090909090912</v>
      </c>
      <c r="G54" s="28">
        <f t="shared" ref="G54:G57" si="11">F54*100</f>
        <v>40.909090909090914</v>
      </c>
      <c r="H54" s="4">
        <f t="shared" si="8"/>
        <v>16256.25</v>
      </c>
    </row>
    <row r="55" spans="1:17" x14ac:dyDescent="0.25">
      <c r="A55" s="4" t="s">
        <v>72</v>
      </c>
      <c r="B55" s="57">
        <v>65.5</v>
      </c>
      <c r="C55" s="45">
        <f t="shared" si="9"/>
        <v>4290.25</v>
      </c>
      <c r="D55" s="5">
        <v>1</v>
      </c>
      <c r="E55" s="5">
        <v>12</v>
      </c>
      <c r="F55" s="18">
        <f t="shared" si="10"/>
        <v>4.5454545454545456E-2</v>
      </c>
      <c r="G55" s="28">
        <f t="shared" si="11"/>
        <v>4.5454545454545459</v>
      </c>
      <c r="H55" s="4">
        <f t="shared" si="8"/>
        <v>4290.25</v>
      </c>
    </row>
    <row r="56" spans="1:17" ht="13.5" thickBot="1" x14ac:dyDescent="0.35">
      <c r="A56" s="4" t="s">
        <v>73</v>
      </c>
      <c r="B56" s="56">
        <v>88.5</v>
      </c>
      <c r="C56" s="45">
        <f t="shared" si="9"/>
        <v>7832.25</v>
      </c>
      <c r="D56" s="5">
        <v>5</v>
      </c>
      <c r="E56" s="5">
        <v>18</v>
      </c>
      <c r="F56" s="18">
        <f t="shared" si="10"/>
        <v>0.22727272727272727</v>
      </c>
      <c r="G56" s="28">
        <f t="shared" si="11"/>
        <v>22.727272727272727</v>
      </c>
      <c r="H56" s="4">
        <f t="shared" si="8"/>
        <v>39161.25</v>
      </c>
      <c r="J56" s="3" t="s">
        <v>89</v>
      </c>
    </row>
    <row r="57" spans="1:17" ht="15" thickBot="1" x14ac:dyDescent="0.35">
      <c r="A57" s="4" t="s">
        <v>74</v>
      </c>
      <c r="B57" s="58">
        <v>111.5</v>
      </c>
      <c r="C57" s="45">
        <f t="shared" si="9"/>
        <v>12432.25</v>
      </c>
      <c r="D57" s="5">
        <v>4</v>
      </c>
      <c r="E57" s="5">
        <v>22</v>
      </c>
      <c r="F57" s="18">
        <f t="shared" si="10"/>
        <v>0.18181818181818182</v>
      </c>
      <c r="G57" s="28">
        <f t="shared" si="11"/>
        <v>18.181818181818183</v>
      </c>
      <c r="H57" s="4">
        <f t="shared" si="8"/>
        <v>49729</v>
      </c>
      <c r="J57" s="16" t="s">
        <v>55</v>
      </c>
      <c r="K57" s="29" t="s">
        <v>65</v>
      </c>
      <c r="L57" s="29" t="s">
        <v>42</v>
      </c>
      <c r="M57" s="16" t="s">
        <v>66</v>
      </c>
      <c r="N57" s="26" t="s">
        <v>61</v>
      </c>
      <c r="O57" s="27" t="s">
        <v>62</v>
      </c>
      <c r="P57" s="27" t="s">
        <v>63</v>
      </c>
      <c r="Q57" s="11" t="s">
        <v>67</v>
      </c>
    </row>
    <row r="58" spans="1:17" x14ac:dyDescent="0.25">
      <c r="A58" s="52"/>
      <c r="B58" s="4"/>
      <c r="C58" s="42"/>
      <c r="D58" s="5">
        <f>SUM(D53:D57)</f>
        <v>22</v>
      </c>
      <c r="E58" s="5"/>
      <c r="F58" s="5"/>
      <c r="G58" s="5"/>
      <c r="H58" s="4">
        <f t="array" ref="H58">SUM(H53:H57)</f>
        <v>110577.5</v>
      </c>
      <c r="J58" s="4" t="s">
        <v>86</v>
      </c>
      <c r="K58" s="32">
        <v>4.25</v>
      </c>
      <c r="L58" s="45">
        <f>K58*K58</f>
        <v>18.0625</v>
      </c>
      <c r="M58" s="5">
        <v>3</v>
      </c>
      <c r="N58" s="4">
        <v>1</v>
      </c>
      <c r="O58" s="18">
        <f t="shared" ref="O58:O59" si="12">M58/M$36</f>
        <v>0.13636363636363635</v>
      </c>
      <c r="P58" s="28">
        <f t="shared" ref="P58:P59" si="13">(M58/M$36)*100</f>
        <v>13.636363636363635</v>
      </c>
      <c r="Q58" s="62">
        <f t="shared" ref="Q58:Q59" si="14">M58*L58</f>
        <v>54.1875</v>
      </c>
    </row>
    <row r="59" spans="1:17" x14ac:dyDescent="0.25">
      <c r="A59" s="52"/>
      <c r="B59" s="5"/>
      <c r="C59" s="53"/>
      <c r="D59" s="5"/>
      <c r="E59" s="5"/>
      <c r="F59" s="18"/>
      <c r="G59" s="28"/>
      <c r="H59" s="54"/>
      <c r="J59" s="4" t="s">
        <v>87</v>
      </c>
      <c r="K59" s="49">
        <v>4.75</v>
      </c>
      <c r="L59" s="45">
        <f t="shared" ref="L59" si="15">K59*K59</f>
        <v>22.5625</v>
      </c>
      <c r="M59" s="5">
        <v>19</v>
      </c>
      <c r="N59" s="4">
        <v>2</v>
      </c>
      <c r="O59" s="18">
        <f t="shared" si="12"/>
        <v>0.86363636363636365</v>
      </c>
      <c r="P59" s="28">
        <f t="shared" si="13"/>
        <v>86.36363636363636</v>
      </c>
      <c r="Q59" s="62">
        <f t="shared" si="14"/>
        <v>428.6875</v>
      </c>
    </row>
    <row r="60" spans="1:17" x14ac:dyDescent="0.25">
      <c r="A60" s="52"/>
      <c r="B60" s="5"/>
      <c r="C60" s="53"/>
      <c r="D60" s="5"/>
      <c r="E60" s="5"/>
      <c r="F60" s="18"/>
      <c r="G60" s="28"/>
      <c r="H60" s="54"/>
      <c r="J60" s="4"/>
      <c r="K60" s="50"/>
      <c r="L60" s="45"/>
      <c r="M60" s="5"/>
      <c r="N60" s="4"/>
      <c r="O60" s="18"/>
      <c r="P60" s="28"/>
      <c r="Q60" s="62"/>
    </row>
    <row r="61" spans="1:17" x14ac:dyDescent="0.25">
      <c r="J61" s="4"/>
      <c r="K61" s="49"/>
      <c r="L61" s="45"/>
      <c r="M61" s="5"/>
      <c r="N61" s="4"/>
      <c r="O61" s="18"/>
      <c r="P61" s="28"/>
      <c r="Q61" s="62"/>
    </row>
    <row r="62" spans="1:17" x14ac:dyDescent="0.25">
      <c r="J62" s="4"/>
      <c r="K62" s="51"/>
      <c r="L62" s="45"/>
      <c r="M62" s="5"/>
      <c r="N62" s="4"/>
      <c r="O62" s="18"/>
      <c r="P62" s="28"/>
      <c r="Q62" s="62"/>
    </row>
    <row r="63" spans="1:17" x14ac:dyDescent="0.25">
      <c r="J63" s="5"/>
      <c r="K63" s="4"/>
      <c r="L63" s="42"/>
      <c r="M63" s="4"/>
      <c r="N63" s="5"/>
      <c r="O63" s="18"/>
      <c r="P63" s="28"/>
      <c r="Q63" s="61"/>
    </row>
  </sheetData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B9B3-7A0E-4844-A77A-F9490993D636}">
  <dimension ref="A2:L59"/>
  <sheetViews>
    <sheetView tabSelected="1" topLeftCell="A26" zoomScale="76" zoomScaleNormal="76" workbookViewId="0">
      <selection activeCell="S50" sqref="S50"/>
    </sheetView>
  </sheetViews>
  <sheetFormatPr defaultRowHeight="12.5" x14ac:dyDescent="0.25"/>
  <cols>
    <col min="1" max="1" width="9.26953125" customWidth="1"/>
    <col min="2" max="2" width="34.81640625" customWidth="1"/>
    <col min="3" max="3" width="12.453125" customWidth="1"/>
    <col min="4" max="4" width="9.7265625" customWidth="1"/>
    <col min="6" max="6" width="11.54296875" customWidth="1"/>
    <col min="9" max="9" width="12.26953125" customWidth="1"/>
    <col min="10" max="10" width="12.1796875" customWidth="1"/>
    <col min="11" max="11" width="13.54296875" customWidth="1"/>
    <col min="12" max="12" width="18.453125" customWidth="1"/>
  </cols>
  <sheetData>
    <row r="2" spans="1:12" ht="23" customHeight="1" x14ac:dyDescent="0.25">
      <c r="D2" s="81" t="s">
        <v>51</v>
      </c>
    </row>
    <row r="3" spans="1:12" ht="21.5" customHeight="1" x14ac:dyDescent="0.25">
      <c r="A3" s="81" t="s">
        <v>39</v>
      </c>
      <c r="B3" s="82" t="s">
        <v>33</v>
      </c>
      <c r="C3" s="82" t="s">
        <v>0</v>
      </c>
      <c r="D3" s="82" t="s">
        <v>1</v>
      </c>
      <c r="E3" s="82" t="s">
        <v>2</v>
      </c>
      <c r="F3" s="82" t="s">
        <v>34</v>
      </c>
      <c r="G3" s="82" t="s">
        <v>35</v>
      </c>
      <c r="H3" s="82" t="s">
        <v>36</v>
      </c>
      <c r="I3" s="82" t="s">
        <v>3</v>
      </c>
      <c r="J3" s="82" t="s">
        <v>4</v>
      </c>
      <c r="K3" s="82" t="s">
        <v>37</v>
      </c>
      <c r="L3" s="82" t="s">
        <v>38</v>
      </c>
    </row>
    <row r="4" spans="1:12" x14ac:dyDescent="0.25">
      <c r="A4" s="4">
        <v>1</v>
      </c>
      <c r="B4" s="1" t="s">
        <v>5</v>
      </c>
      <c r="C4" s="1">
        <v>17301052</v>
      </c>
      <c r="D4" s="1" t="s">
        <v>6</v>
      </c>
      <c r="E4" s="1">
        <v>20</v>
      </c>
      <c r="F4" s="1" t="s">
        <v>7</v>
      </c>
      <c r="G4" s="1">
        <v>33</v>
      </c>
      <c r="H4" s="1">
        <v>3.66</v>
      </c>
      <c r="I4" s="1">
        <v>5</v>
      </c>
      <c r="J4" s="1">
        <v>5</v>
      </c>
      <c r="K4" s="1" t="s">
        <v>8</v>
      </c>
      <c r="L4" s="1">
        <v>0.25</v>
      </c>
    </row>
    <row r="5" spans="1:12" x14ac:dyDescent="0.25">
      <c r="A5" s="4">
        <v>2</v>
      </c>
      <c r="B5" s="1" t="s">
        <v>5</v>
      </c>
      <c r="C5" s="1">
        <v>17301164</v>
      </c>
      <c r="D5" s="1" t="s">
        <v>6</v>
      </c>
      <c r="E5" s="1">
        <v>22</v>
      </c>
      <c r="F5" s="1" t="s">
        <v>9</v>
      </c>
      <c r="G5" s="1">
        <v>30</v>
      </c>
      <c r="H5" s="1">
        <v>3.16</v>
      </c>
      <c r="I5" s="1">
        <v>3.83</v>
      </c>
      <c r="J5" s="1">
        <v>5</v>
      </c>
      <c r="K5" s="1" t="s">
        <v>8</v>
      </c>
      <c r="L5" s="1">
        <v>0.5</v>
      </c>
    </row>
    <row r="6" spans="1:12" x14ac:dyDescent="0.25">
      <c r="A6" s="4">
        <v>3</v>
      </c>
      <c r="B6" s="1" t="s">
        <v>5</v>
      </c>
      <c r="C6" s="1">
        <v>17301063</v>
      </c>
      <c r="D6" s="1" t="s">
        <v>6</v>
      </c>
      <c r="E6" s="1">
        <v>21</v>
      </c>
      <c r="F6" s="1" t="s">
        <v>7</v>
      </c>
      <c r="G6" s="1">
        <v>33</v>
      </c>
      <c r="H6" s="1">
        <v>3.02</v>
      </c>
      <c r="I6" s="1">
        <v>5</v>
      </c>
      <c r="J6" s="1">
        <v>5</v>
      </c>
      <c r="K6" s="1" t="s">
        <v>8</v>
      </c>
      <c r="L6" s="1">
        <v>2</v>
      </c>
    </row>
    <row r="7" spans="1:12" x14ac:dyDescent="0.25">
      <c r="A7" s="4">
        <v>4</v>
      </c>
      <c r="B7" s="1" t="s">
        <v>5</v>
      </c>
      <c r="C7" s="1">
        <v>17301098</v>
      </c>
      <c r="D7" s="1" t="s">
        <v>6</v>
      </c>
      <c r="E7" s="1">
        <v>23</v>
      </c>
      <c r="F7" s="1" t="s">
        <v>7</v>
      </c>
      <c r="G7" s="1">
        <v>33</v>
      </c>
      <c r="H7" s="1">
        <v>3.74</v>
      </c>
      <c r="I7" s="1">
        <v>4.25</v>
      </c>
      <c r="J7" s="1">
        <v>5</v>
      </c>
      <c r="K7" s="1" t="s">
        <v>8</v>
      </c>
      <c r="L7" s="1">
        <v>0</v>
      </c>
    </row>
    <row r="8" spans="1:12" x14ac:dyDescent="0.25">
      <c r="A8" s="4">
        <v>5</v>
      </c>
      <c r="B8" s="1" t="s">
        <v>5</v>
      </c>
      <c r="C8" s="1">
        <v>17204080</v>
      </c>
      <c r="D8" s="1" t="s">
        <v>6</v>
      </c>
      <c r="E8" s="1">
        <v>22</v>
      </c>
      <c r="F8" s="1" t="s">
        <v>9</v>
      </c>
      <c r="G8" s="1">
        <v>21</v>
      </c>
      <c r="H8" s="1">
        <v>2.5</v>
      </c>
      <c r="I8" s="1">
        <v>5</v>
      </c>
      <c r="J8" s="1">
        <v>5</v>
      </c>
      <c r="K8" s="2" t="s">
        <v>11</v>
      </c>
      <c r="L8" s="1">
        <v>0.5</v>
      </c>
    </row>
    <row r="9" spans="1:12" x14ac:dyDescent="0.25">
      <c r="A9" s="4">
        <v>6</v>
      </c>
      <c r="B9" s="1" t="s">
        <v>10</v>
      </c>
      <c r="C9" s="1">
        <v>16173101051</v>
      </c>
      <c r="D9" s="1" t="s">
        <v>6</v>
      </c>
      <c r="E9" s="1">
        <v>21</v>
      </c>
      <c r="F9" s="1" t="s">
        <v>7</v>
      </c>
      <c r="G9" s="1">
        <v>49</v>
      </c>
      <c r="H9" s="1">
        <v>3.95</v>
      </c>
      <c r="I9" s="1">
        <v>4.25</v>
      </c>
      <c r="J9" s="1">
        <v>5</v>
      </c>
      <c r="K9" s="1" t="s">
        <v>11</v>
      </c>
      <c r="L9" s="1">
        <v>2</v>
      </c>
    </row>
    <row r="10" spans="1:12" x14ac:dyDescent="0.25">
      <c r="A10" s="4">
        <v>7</v>
      </c>
      <c r="B10" s="1" t="s">
        <v>12</v>
      </c>
      <c r="C10" s="1">
        <v>161048</v>
      </c>
      <c r="D10" s="1" t="s">
        <v>6</v>
      </c>
      <c r="E10" s="1">
        <v>22</v>
      </c>
      <c r="F10" s="1" t="s">
        <v>13</v>
      </c>
      <c r="G10" s="1">
        <v>98</v>
      </c>
      <c r="H10" s="1">
        <v>3.5</v>
      </c>
      <c r="I10" s="1">
        <v>4.17</v>
      </c>
      <c r="J10" s="1">
        <v>5</v>
      </c>
      <c r="K10" s="1" t="s">
        <v>8</v>
      </c>
      <c r="L10" s="1">
        <v>5</v>
      </c>
    </row>
    <row r="11" spans="1:12" x14ac:dyDescent="0.25">
      <c r="A11" s="4">
        <v>8</v>
      </c>
      <c r="B11" s="1" t="s">
        <v>5</v>
      </c>
      <c r="C11" s="1">
        <v>17304147</v>
      </c>
      <c r="D11" s="1" t="s">
        <v>14</v>
      </c>
      <c r="E11" s="1">
        <v>20</v>
      </c>
      <c r="F11" s="1" t="s">
        <v>7</v>
      </c>
      <c r="G11" s="1">
        <v>33</v>
      </c>
      <c r="H11" s="1">
        <v>3.15</v>
      </c>
      <c r="I11" s="1">
        <v>4.5</v>
      </c>
      <c r="J11" s="1">
        <v>5</v>
      </c>
      <c r="K11" s="1" t="s">
        <v>11</v>
      </c>
      <c r="L11" s="1">
        <v>1</v>
      </c>
    </row>
    <row r="12" spans="1:12" x14ac:dyDescent="0.25">
      <c r="A12" s="4">
        <v>9</v>
      </c>
      <c r="B12" s="1" t="s">
        <v>5</v>
      </c>
      <c r="C12" s="1">
        <v>17101108</v>
      </c>
      <c r="D12" s="1" t="s">
        <v>6</v>
      </c>
      <c r="E12" s="1">
        <v>21</v>
      </c>
      <c r="F12" s="1" t="s">
        <v>15</v>
      </c>
      <c r="G12" s="1">
        <v>45</v>
      </c>
      <c r="H12" s="1">
        <v>3.01</v>
      </c>
      <c r="I12" s="1">
        <v>5</v>
      </c>
      <c r="J12" s="1">
        <v>5</v>
      </c>
      <c r="K12" s="1" t="s">
        <v>8</v>
      </c>
      <c r="L12" s="1">
        <v>3</v>
      </c>
    </row>
    <row r="13" spans="1:12" x14ac:dyDescent="0.25">
      <c r="A13" s="4">
        <v>10</v>
      </c>
      <c r="B13" s="1" t="s">
        <v>5</v>
      </c>
      <c r="C13" s="1">
        <v>17346014</v>
      </c>
      <c r="D13" s="1" t="s">
        <v>6</v>
      </c>
      <c r="E13" s="1">
        <v>21</v>
      </c>
      <c r="F13" s="1" t="s">
        <v>16</v>
      </c>
      <c r="G13" s="1">
        <v>37</v>
      </c>
      <c r="H13" s="1">
        <v>3.47</v>
      </c>
      <c r="I13" s="1">
        <v>4.5</v>
      </c>
      <c r="J13" s="1">
        <v>5</v>
      </c>
      <c r="K13" s="1" t="s">
        <v>17</v>
      </c>
      <c r="L13" s="1">
        <v>2</v>
      </c>
    </row>
    <row r="14" spans="1:12" x14ac:dyDescent="0.25">
      <c r="A14" s="4">
        <v>11</v>
      </c>
      <c r="B14" s="1" t="s">
        <v>5</v>
      </c>
      <c r="C14" s="1">
        <v>17301133</v>
      </c>
      <c r="D14" s="1" t="s">
        <v>6</v>
      </c>
      <c r="E14" s="1">
        <v>20</v>
      </c>
      <c r="F14" s="1" t="s">
        <v>13</v>
      </c>
      <c r="G14" s="1">
        <v>37</v>
      </c>
      <c r="H14" s="1">
        <v>3.6</v>
      </c>
      <c r="I14" s="1">
        <v>5</v>
      </c>
      <c r="J14" s="1">
        <v>5</v>
      </c>
      <c r="K14" s="1" t="s">
        <v>8</v>
      </c>
      <c r="L14" s="1">
        <v>2</v>
      </c>
    </row>
    <row r="15" spans="1:12" x14ac:dyDescent="0.25">
      <c r="A15" s="4">
        <v>12</v>
      </c>
      <c r="B15" s="1" t="s">
        <v>5</v>
      </c>
      <c r="C15" s="1">
        <v>17101144</v>
      </c>
      <c r="D15" s="1" t="s">
        <v>6</v>
      </c>
      <c r="E15" s="1">
        <v>22</v>
      </c>
      <c r="F15" s="1" t="s">
        <v>13</v>
      </c>
      <c r="G15" s="1">
        <v>45</v>
      </c>
      <c r="H15" s="1">
        <v>2.4500000000000002</v>
      </c>
      <c r="I15" s="1">
        <v>5</v>
      </c>
      <c r="J15" s="1">
        <v>5</v>
      </c>
      <c r="K15" s="1" t="s">
        <v>8</v>
      </c>
      <c r="L15" s="1">
        <v>3</v>
      </c>
    </row>
    <row r="16" spans="1:12" x14ac:dyDescent="0.25">
      <c r="A16" s="4">
        <v>13</v>
      </c>
      <c r="B16" s="1" t="s">
        <v>5</v>
      </c>
      <c r="C16" s="1">
        <v>17201151</v>
      </c>
      <c r="D16" s="1" t="s">
        <v>6</v>
      </c>
      <c r="E16" s="1">
        <v>21</v>
      </c>
      <c r="F16" s="1" t="s">
        <v>9</v>
      </c>
      <c r="G16" s="1">
        <v>30</v>
      </c>
      <c r="H16" s="1">
        <v>3.87</v>
      </c>
      <c r="I16" s="1">
        <v>5</v>
      </c>
      <c r="J16" s="1">
        <v>5</v>
      </c>
      <c r="K16" s="1" t="s">
        <v>18</v>
      </c>
      <c r="L16" s="1">
        <v>0.25</v>
      </c>
    </row>
    <row r="17" spans="1:12" x14ac:dyDescent="0.25">
      <c r="A17" s="4">
        <v>14</v>
      </c>
      <c r="B17" s="1" t="s">
        <v>5</v>
      </c>
      <c r="C17" s="1">
        <v>17304005</v>
      </c>
      <c r="D17" s="1" t="s">
        <v>6</v>
      </c>
      <c r="E17" s="1">
        <v>20</v>
      </c>
      <c r="F17" s="1" t="s">
        <v>7</v>
      </c>
      <c r="G17" s="1">
        <v>30</v>
      </c>
      <c r="H17" s="1">
        <v>3.27</v>
      </c>
      <c r="I17" s="1">
        <v>5</v>
      </c>
      <c r="J17" s="1">
        <v>5</v>
      </c>
      <c r="K17" s="1" t="s">
        <v>8</v>
      </c>
      <c r="L17" s="1">
        <v>0.5</v>
      </c>
    </row>
    <row r="18" spans="1:12" x14ac:dyDescent="0.25">
      <c r="A18" s="4">
        <v>15</v>
      </c>
      <c r="B18" s="1" t="s">
        <v>19</v>
      </c>
      <c r="C18" s="1">
        <v>161028</v>
      </c>
      <c r="D18" s="1" t="s">
        <v>6</v>
      </c>
      <c r="E18" s="1">
        <v>22</v>
      </c>
      <c r="F18" s="1" t="s">
        <v>13</v>
      </c>
      <c r="G18" s="1">
        <v>95</v>
      </c>
      <c r="H18" s="1">
        <v>3.39</v>
      </c>
      <c r="I18" s="1">
        <v>3.67</v>
      </c>
      <c r="J18" s="1">
        <v>4.75</v>
      </c>
      <c r="K18" s="1" t="s">
        <v>8</v>
      </c>
      <c r="L18" s="1">
        <v>2</v>
      </c>
    </row>
    <row r="19" spans="1:12" x14ac:dyDescent="0.25">
      <c r="A19" s="4">
        <v>16</v>
      </c>
      <c r="B19" s="1" t="s">
        <v>5</v>
      </c>
      <c r="C19" s="1">
        <v>17101340</v>
      </c>
      <c r="D19" s="1" t="s">
        <v>6</v>
      </c>
      <c r="E19" s="1">
        <v>22</v>
      </c>
      <c r="F19" s="1" t="s">
        <v>13</v>
      </c>
      <c r="G19" s="1">
        <v>54</v>
      </c>
      <c r="H19" s="1">
        <v>3.33</v>
      </c>
      <c r="I19" s="1">
        <v>5</v>
      </c>
      <c r="J19" s="1">
        <v>5</v>
      </c>
      <c r="K19" s="1" t="s">
        <v>8</v>
      </c>
      <c r="L19" s="1">
        <v>3</v>
      </c>
    </row>
    <row r="20" spans="1:12" x14ac:dyDescent="0.25">
      <c r="A20" s="4">
        <v>17</v>
      </c>
      <c r="B20" s="1" t="s">
        <v>5</v>
      </c>
      <c r="C20" s="1">
        <v>17301184</v>
      </c>
      <c r="D20" s="1" t="s">
        <v>6</v>
      </c>
      <c r="E20" s="1">
        <v>21</v>
      </c>
      <c r="F20" s="1" t="s">
        <v>7</v>
      </c>
      <c r="G20" s="1">
        <v>39</v>
      </c>
      <c r="H20" s="1">
        <v>3.67</v>
      </c>
      <c r="I20" s="1">
        <v>5</v>
      </c>
      <c r="J20" s="1">
        <v>5</v>
      </c>
      <c r="K20" s="1" t="s">
        <v>8</v>
      </c>
      <c r="L20" s="1">
        <v>0.01</v>
      </c>
    </row>
    <row r="21" spans="1:12" x14ac:dyDescent="0.25">
      <c r="A21" s="4">
        <v>18</v>
      </c>
      <c r="B21" s="1" t="s">
        <v>5</v>
      </c>
      <c r="C21" s="1">
        <v>17301121</v>
      </c>
      <c r="D21" s="1" t="s">
        <v>6</v>
      </c>
      <c r="E21" s="1">
        <v>21</v>
      </c>
      <c r="F21" s="1" t="s">
        <v>7</v>
      </c>
      <c r="G21" s="1">
        <v>43</v>
      </c>
      <c r="H21" s="1">
        <v>3.33</v>
      </c>
      <c r="I21" s="1">
        <v>4</v>
      </c>
      <c r="J21" s="1">
        <v>3.5</v>
      </c>
      <c r="K21" s="1" t="s">
        <v>8</v>
      </c>
      <c r="L21" s="1">
        <v>2</v>
      </c>
    </row>
    <row r="22" spans="1:12" x14ac:dyDescent="0.25">
      <c r="A22" s="4">
        <v>19</v>
      </c>
      <c r="B22" s="1" t="s">
        <v>20</v>
      </c>
      <c r="C22" s="1">
        <v>1502026</v>
      </c>
      <c r="D22" s="1" t="s">
        <v>14</v>
      </c>
      <c r="E22" s="1">
        <v>23</v>
      </c>
      <c r="F22" s="1" t="s">
        <v>21</v>
      </c>
      <c r="G22" s="1">
        <v>105</v>
      </c>
      <c r="H22" s="1">
        <v>3.56</v>
      </c>
      <c r="I22" s="1">
        <v>5</v>
      </c>
      <c r="J22" s="1">
        <v>5</v>
      </c>
      <c r="K22" s="1" t="s">
        <v>22</v>
      </c>
      <c r="L22" s="1">
        <v>3</v>
      </c>
    </row>
    <row r="23" spans="1:12" x14ac:dyDescent="0.25">
      <c r="A23" s="4">
        <v>20</v>
      </c>
      <c r="B23" s="1" t="s">
        <v>5</v>
      </c>
      <c r="C23" s="1">
        <v>16304114</v>
      </c>
      <c r="D23" s="1" t="s">
        <v>14</v>
      </c>
      <c r="E23" s="1">
        <v>22</v>
      </c>
      <c r="F23" s="1" t="s">
        <v>23</v>
      </c>
      <c r="G23" s="1">
        <v>84</v>
      </c>
      <c r="H23" s="1">
        <v>3.43</v>
      </c>
      <c r="I23" s="1">
        <v>4.67</v>
      </c>
      <c r="J23" s="1">
        <v>5</v>
      </c>
      <c r="K23" s="1" t="s">
        <v>11</v>
      </c>
      <c r="L23" s="1">
        <v>1</v>
      </c>
    </row>
    <row r="24" spans="1:12" x14ac:dyDescent="0.25">
      <c r="A24" s="4">
        <v>21</v>
      </c>
      <c r="B24" s="1" t="s">
        <v>5</v>
      </c>
      <c r="C24" s="1">
        <v>18101184</v>
      </c>
      <c r="D24" s="1" t="s">
        <v>14</v>
      </c>
      <c r="E24" s="1">
        <v>19</v>
      </c>
      <c r="F24" s="1" t="s">
        <v>16</v>
      </c>
      <c r="G24" s="1">
        <v>15</v>
      </c>
      <c r="H24" s="1">
        <v>3.78</v>
      </c>
      <c r="I24" s="1">
        <v>4.88</v>
      </c>
      <c r="J24" s="1">
        <v>5</v>
      </c>
      <c r="K24" s="1" t="s">
        <v>8</v>
      </c>
      <c r="L24" s="1">
        <v>4</v>
      </c>
    </row>
    <row r="25" spans="1:12" x14ac:dyDescent="0.25">
      <c r="A25" s="4">
        <v>22</v>
      </c>
      <c r="B25" s="1" t="s">
        <v>5</v>
      </c>
      <c r="C25" s="1">
        <v>17321032</v>
      </c>
      <c r="D25" s="1" t="s">
        <v>6</v>
      </c>
      <c r="E25" s="1">
        <v>21</v>
      </c>
      <c r="F25" s="1" t="s">
        <v>7</v>
      </c>
      <c r="G25" s="1">
        <v>39</v>
      </c>
      <c r="H25" s="1">
        <v>3.23</v>
      </c>
      <c r="I25" s="1">
        <v>4.5599999999999996</v>
      </c>
      <c r="J25" s="1">
        <v>4.8899999999999997</v>
      </c>
      <c r="K25" s="1" t="s">
        <v>22</v>
      </c>
      <c r="L25" s="1">
        <v>0.75</v>
      </c>
    </row>
    <row r="26" spans="1:12" x14ac:dyDescent="0.25">
      <c r="A26" s="4">
        <v>23</v>
      </c>
      <c r="B26" s="1" t="s">
        <v>5</v>
      </c>
      <c r="C26" s="1">
        <v>15104089</v>
      </c>
      <c r="D26" s="1" t="s">
        <v>14</v>
      </c>
      <c r="E26" s="1">
        <v>24</v>
      </c>
      <c r="F26" s="1" t="s">
        <v>24</v>
      </c>
      <c r="G26" s="1">
        <v>114</v>
      </c>
      <c r="H26" s="1">
        <v>3.22</v>
      </c>
      <c r="I26" s="1">
        <v>4.08</v>
      </c>
      <c r="J26" s="1">
        <v>4.67</v>
      </c>
      <c r="K26" s="1" t="s">
        <v>11</v>
      </c>
      <c r="L26" s="1">
        <v>0.5</v>
      </c>
    </row>
    <row r="27" spans="1:12" x14ac:dyDescent="0.25">
      <c r="A27" s="4">
        <v>24</v>
      </c>
      <c r="B27" s="1" t="s">
        <v>5</v>
      </c>
      <c r="C27" s="1">
        <v>17101532</v>
      </c>
      <c r="D27" s="1" t="s">
        <v>14</v>
      </c>
      <c r="E27" s="1">
        <v>20</v>
      </c>
      <c r="F27" s="1" t="s">
        <v>7</v>
      </c>
      <c r="G27" s="1">
        <v>42</v>
      </c>
      <c r="H27" s="1">
        <v>3.31</v>
      </c>
      <c r="I27" s="1">
        <v>5</v>
      </c>
      <c r="J27" s="1">
        <v>5</v>
      </c>
      <c r="K27" s="1" t="s">
        <v>8</v>
      </c>
      <c r="L27" s="1">
        <v>2</v>
      </c>
    </row>
    <row r="28" spans="1:12" x14ac:dyDescent="0.25">
      <c r="A28" s="4">
        <v>25</v>
      </c>
      <c r="B28" s="1" t="s">
        <v>5</v>
      </c>
      <c r="C28" s="1">
        <v>17304137</v>
      </c>
      <c r="D28" s="1" t="s">
        <v>6</v>
      </c>
      <c r="E28" s="1">
        <v>20</v>
      </c>
      <c r="F28" s="1" t="s">
        <v>7</v>
      </c>
      <c r="G28" s="1">
        <v>30</v>
      </c>
      <c r="H28" s="1">
        <v>3.67</v>
      </c>
      <c r="I28" s="1">
        <v>4.07</v>
      </c>
      <c r="J28" s="1">
        <v>4.9400000000000004</v>
      </c>
      <c r="K28" s="1" t="s">
        <v>11</v>
      </c>
      <c r="L28" s="1">
        <v>4</v>
      </c>
    </row>
    <row r="29" spans="1:12" x14ac:dyDescent="0.25">
      <c r="A29" s="4">
        <v>26</v>
      </c>
      <c r="B29" s="1" t="s">
        <v>5</v>
      </c>
      <c r="C29" s="1">
        <v>17101516</v>
      </c>
      <c r="D29" s="1" t="s">
        <v>14</v>
      </c>
      <c r="E29" s="1">
        <v>22</v>
      </c>
      <c r="F29" s="1" t="s">
        <v>13</v>
      </c>
      <c r="G29" s="1">
        <v>39</v>
      </c>
      <c r="H29" s="1">
        <v>3.52</v>
      </c>
      <c r="I29" s="1">
        <v>5</v>
      </c>
      <c r="J29" s="1">
        <v>5</v>
      </c>
      <c r="K29" s="1" t="s">
        <v>8</v>
      </c>
      <c r="L29" s="1">
        <v>2</v>
      </c>
    </row>
    <row r="30" spans="1:12" x14ac:dyDescent="0.25">
      <c r="A30" s="4">
        <v>27</v>
      </c>
      <c r="B30" s="1" t="s">
        <v>5</v>
      </c>
      <c r="C30" s="1">
        <v>17301096</v>
      </c>
      <c r="D30" s="1" t="s">
        <v>6</v>
      </c>
      <c r="E30" s="1">
        <v>20</v>
      </c>
      <c r="F30" s="1" t="s">
        <v>7</v>
      </c>
      <c r="G30" s="1">
        <v>36</v>
      </c>
      <c r="H30" s="1">
        <v>3.65</v>
      </c>
      <c r="I30" s="1">
        <v>4.83</v>
      </c>
      <c r="J30" s="1">
        <v>5</v>
      </c>
      <c r="K30" s="1" t="s">
        <v>8</v>
      </c>
      <c r="L30" s="1">
        <v>3</v>
      </c>
    </row>
    <row r="31" spans="1:12" x14ac:dyDescent="0.25">
      <c r="A31" s="4">
        <v>28</v>
      </c>
      <c r="B31" s="1" t="s">
        <v>5</v>
      </c>
      <c r="C31" s="1">
        <v>17303002</v>
      </c>
      <c r="D31" s="1" t="s">
        <v>6</v>
      </c>
      <c r="E31" s="1">
        <v>22</v>
      </c>
      <c r="F31" s="1" t="s">
        <v>7</v>
      </c>
      <c r="G31" s="1">
        <v>27</v>
      </c>
      <c r="H31" s="1">
        <v>2.9</v>
      </c>
      <c r="I31" s="1">
        <v>4.88</v>
      </c>
      <c r="J31" s="1">
        <v>4.9400000000000004</v>
      </c>
      <c r="K31" s="1" t="s">
        <v>25</v>
      </c>
      <c r="L31" s="1">
        <v>1</v>
      </c>
    </row>
    <row r="32" spans="1:12" x14ac:dyDescent="0.25">
      <c r="A32" s="4">
        <v>29</v>
      </c>
      <c r="B32" s="1" t="s">
        <v>26</v>
      </c>
      <c r="C32" s="1">
        <v>1730702043</v>
      </c>
      <c r="D32" s="1" t="s">
        <v>6</v>
      </c>
      <c r="E32" s="1">
        <v>20</v>
      </c>
      <c r="F32" s="1" t="s">
        <v>7</v>
      </c>
      <c r="G32" s="1">
        <v>56</v>
      </c>
      <c r="H32" s="1">
        <v>2.84</v>
      </c>
      <c r="I32" s="1">
        <v>5</v>
      </c>
      <c r="J32" s="1">
        <v>5</v>
      </c>
      <c r="K32" s="1" t="s">
        <v>8</v>
      </c>
      <c r="L32" s="1">
        <v>0.5</v>
      </c>
    </row>
    <row r="33" spans="1:12" x14ac:dyDescent="0.25">
      <c r="A33" s="4">
        <v>30</v>
      </c>
      <c r="B33" s="1" t="s">
        <v>5</v>
      </c>
      <c r="C33" s="1">
        <v>17301133</v>
      </c>
      <c r="D33" s="1" t="s">
        <v>6</v>
      </c>
      <c r="E33" s="1">
        <v>20</v>
      </c>
      <c r="F33" s="1" t="s">
        <v>7</v>
      </c>
      <c r="G33" s="1">
        <v>51</v>
      </c>
      <c r="H33" s="1">
        <v>3.6</v>
      </c>
      <c r="I33" s="1">
        <v>5</v>
      </c>
      <c r="J33" s="1">
        <v>5</v>
      </c>
      <c r="K33" s="1" t="s">
        <v>8</v>
      </c>
      <c r="L33" s="1">
        <v>2</v>
      </c>
    </row>
    <row r="34" spans="1:12" x14ac:dyDescent="0.25">
      <c r="A34" s="4">
        <v>31</v>
      </c>
      <c r="B34" s="1" t="s">
        <v>5</v>
      </c>
      <c r="C34" s="1">
        <v>14309015</v>
      </c>
      <c r="D34" s="1" t="s">
        <v>14</v>
      </c>
      <c r="E34" s="1">
        <v>24</v>
      </c>
      <c r="F34" s="1" t="s">
        <v>27</v>
      </c>
      <c r="G34" s="1">
        <v>112</v>
      </c>
      <c r="H34" s="1">
        <v>3.22</v>
      </c>
      <c r="I34" s="1">
        <v>3.56</v>
      </c>
      <c r="J34" s="1">
        <v>4.66</v>
      </c>
      <c r="K34" s="1" t="s">
        <v>28</v>
      </c>
      <c r="L34" s="1">
        <v>0.5</v>
      </c>
    </row>
    <row r="35" spans="1:12" x14ac:dyDescent="0.25">
      <c r="A35" s="4">
        <v>32</v>
      </c>
      <c r="B35" s="1" t="s">
        <v>5</v>
      </c>
      <c r="C35" s="1">
        <v>16309034</v>
      </c>
      <c r="D35" s="1" t="s">
        <v>14</v>
      </c>
      <c r="E35" s="1">
        <v>22</v>
      </c>
      <c r="F35" s="1" t="s">
        <v>23</v>
      </c>
      <c r="G35" s="1">
        <v>75</v>
      </c>
      <c r="H35" s="1">
        <v>3.71</v>
      </c>
      <c r="I35" s="1">
        <v>5</v>
      </c>
      <c r="J35" s="1">
        <v>5</v>
      </c>
      <c r="K35" s="1" t="s">
        <v>28</v>
      </c>
      <c r="L35" s="1">
        <v>1</v>
      </c>
    </row>
    <row r="36" spans="1:12" x14ac:dyDescent="0.25">
      <c r="A36" s="4">
        <v>33</v>
      </c>
      <c r="B36" s="1" t="s">
        <v>5</v>
      </c>
      <c r="C36" s="1">
        <v>16305016</v>
      </c>
      <c r="D36" s="1" t="s">
        <v>6</v>
      </c>
      <c r="E36" s="1">
        <v>23</v>
      </c>
      <c r="F36" s="1" t="s">
        <v>23</v>
      </c>
      <c r="G36" s="1">
        <v>81</v>
      </c>
      <c r="H36" s="1">
        <v>3.26</v>
      </c>
      <c r="I36" s="1">
        <v>4.08</v>
      </c>
      <c r="J36" s="1">
        <v>4.33</v>
      </c>
      <c r="K36" s="1" t="s">
        <v>29</v>
      </c>
      <c r="L36" s="1">
        <v>0.75</v>
      </c>
    </row>
    <row r="37" spans="1:12" x14ac:dyDescent="0.25">
      <c r="A37" s="4">
        <v>34</v>
      </c>
      <c r="B37" s="1" t="s">
        <v>5</v>
      </c>
      <c r="C37" s="1">
        <v>17101273</v>
      </c>
      <c r="D37" s="1" t="s">
        <v>6</v>
      </c>
      <c r="E37" s="1">
        <v>20</v>
      </c>
      <c r="F37" s="1" t="s">
        <v>13</v>
      </c>
      <c r="G37" s="1">
        <v>39</v>
      </c>
      <c r="H37" s="1">
        <v>3.23</v>
      </c>
      <c r="I37" s="1">
        <v>5</v>
      </c>
      <c r="J37" s="1">
        <v>5</v>
      </c>
      <c r="K37" s="1" t="s">
        <v>8</v>
      </c>
      <c r="L37" s="1">
        <v>2</v>
      </c>
    </row>
    <row r="38" spans="1:12" x14ac:dyDescent="0.25">
      <c r="A38" s="4">
        <v>35</v>
      </c>
      <c r="B38" s="1" t="s">
        <v>5</v>
      </c>
      <c r="C38" s="1">
        <v>16204100</v>
      </c>
      <c r="D38" s="1" t="s">
        <v>14</v>
      </c>
      <c r="E38" s="1">
        <v>23</v>
      </c>
      <c r="F38" s="1" t="s">
        <v>30</v>
      </c>
      <c r="G38" s="1">
        <v>87</v>
      </c>
      <c r="H38" s="1">
        <v>3.34</v>
      </c>
      <c r="I38" s="1">
        <v>5</v>
      </c>
      <c r="J38" s="1">
        <v>5</v>
      </c>
      <c r="K38" s="1" t="s">
        <v>11</v>
      </c>
      <c r="L38" s="1">
        <v>1</v>
      </c>
    </row>
    <row r="39" spans="1:12" x14ac:dyDescent="0.25">
      <c r="A39" s="4">
        <v>36</v>
      </c>
      <c r="B39" s="1" t="s">
        <v>5</v>
      </c>
      <c r="C39" s="1">
        <v>14304125</v>
      </c>
      <c r="D39" s="1" t="s">
        <v>14</v>
      </c>
      <c r="E39" s="1">
        <v>24</v>
      </c>
      <c r="F39" s="1" t="s">
        <v>31</v>
      </c>
      <c r="G39" s="1">
        <v>120</v>
      </c>
      <c r="H39" s="1">
        <v>3.56</v>
      </c>
      <c r="I39" s="1">
        <v>4.45</v>
      </c>
      <c r="J39" s="1">
        <v>5</v>
      </c>
      <c r="K39" s="1" t="s">
        <v>11</v>
      </c>
      <c r="L39" s="1">
        <v>2</v>
      </c>
    </row>
    <row r="40" spans="1:12" x14ac:dyDescent="0.25">
      <c r="A40" s="4">
        <v>37</v>
      </c>
      <c r="B40" s="1" t="s">
        <v>5</v>
      </c>
      <c r="C40" s="1">
        <v>16104030</v>
      </c>
      <c r="D40" s="1" t="s">
        <v>14</v>
      </c>
      <c r="E40" s="1">
        <v>22</v>
      </c>
      <c r="F40" s="1" t="s">
        <v>30</v>
      </c>
      <c r="G40" s="1">
        <v>84</v>
      </c>
      <c r="H40" s="1">
        <v>3.97</v>
      </c>
      <c r="I40" s="1">
        <v>5</v>
      </c>
      <c r="J40" s="1">
        <v>5</v>
      </c>
      <c r="K40" s="1" t="s">
        <v>11</v>
      </c>
      <c r="L40" s="1">
        <v>3</v>
      </c>
    </row>
    <row r="41" spans="1:12" x14ac:dyDescent="0.25">
      <c r="A41" s="4">
        <v>38</v>
      </c>
      <c r="B41" s="1" t="s">
        <v>5</v>
      </c>
      <c r="C41" s="1">
        <v>16121096</v>
      </c>
      <c r="D41" s="1" t="s">
        <v>6</v>
      </c>
      <c r="E41" s="1">
        <v>23</v>
      </c>
      <c r="F41" s="1" t="s">
        <v>30</v>
      </c>
      <c r="G41" s="1">
        <v>84</v>
      </c>
      <c r="H41" s="1">
        <v>2.56</v>
      </c>
      <c r="I41" s="1">
        <v>4.5599999999999996</v>
      </c>
      <c r="J41" s="1">
        <v>5</v>
      </c>
      <c r="K41" s="1" t="s">
        <v>22</v>
      </c>
      <c r="L41" s="1">
        <v>0.5</v>
      </c>
    </row>
    <row r="42" spans="1:12" x14ac:dyDescent="0.25">
      <c r="A42" s="4">
        <v>39</v>
      </c>
      <c r="B42" s="1" t="s">
        <v>5</v>
      </c>
      <c r="C42" s="1">
        <v>17121021</v>
      </c>
      <c r="D42" s="1" t="s">
        <v>6</v>
      </c>
      <c r="E42" s="1">
        <v>22</v>
      </c>
      <c r="F42" s="1" t="s">
        <v>13</v>
      </c>
      <c r="G42" s="1">
        <v>42</v>
      </c>
      <c r="H42" s="1">
        <v>2.23</v>
      </c>
      <c r="I42" s="1">
        <v>4.25</v>
      </c>
      <c r="J42" s="1">
        <v>5</v>
      </c>
      <c r="K42" s="1" t="s">
        <v>22</v>
      </c>
      <c r="L42" s="1">
        <v>0.75</v>
      </c>
    </row>
    <row r="43" spans="1:12" x14ac:dyDescent="0.25">
      <c r="A43" s="4">
        <v>40</v>
      </c>
      <c r="B43" s="1" t="s">
        <v>5</v>
      </c>
      <c r="C43" s="1">
        <v>16217001</v>
      </c>
      <c r="D43" s="1" t="s">
        <v>14</v>
      </c>
      <c r="E43" s="1">
        <v>23</v>
      </c>
      <c r="F43" s="1" t="s">
        <v>23</v>
      </c>
      <c r="G43" s="1">
        <v>87</v>
      </c>
      <c r="H43" s="1">
        <v>3.78</v>
      </c>
      <c r="I43" s="1">
        <v>5</v>
      </c>
      <c r="J43" s="1">
        <v>5</v>
      </c>
      <c r="K43" s="2" t="s">
        <v>29</v>
      </c>
      <c r="L43" s="1">
        <v>0.75</v>
      </c>
    </row>
    <row r="44" spans="1:12" x14ac:dyDescent="0.25">
      <c r="A44" s="4">
        <v>41</v>
      </c>
      <c r="B44" s="1" t="s">
        <v>5</v>
      </c>
      <c r="C44" s="1">
        <v>17301021</v>
      </c>
      <c r="D44" s="1" t="s">
        <v>14</v>
      </c>
      <c r="E44" s="1">
        <v>20</v>
      </c>
      <c r="F44" s="1" t="s">
        <v>7</v>
      </c>
      <c r="G44" s="1">
        <v>33</v>
      </c>
      <c r="H44" s="1">
        <v>2.7</v>
      </c>
      <c r="I44" s="1">
        <v>4.38</v>
      </c>
      <c r="J44" s="1">
        <v>5</v>
      </c>
      <c r="K44" s="1" t="s">
        <v>8</v>
      </c>
      <c r="L44" s="1">
        <v>2</v>
      </c>
    </row>
    <row r="45" spans="1:12" x14ac:dyDescent="0.25">
      <c r="A45" s="4">
        <v>42</v>
      </c>
      <c r="B45" s="1" t="s">
        <v>5</v>
      </c>
      <c r="C45" s="1">
        <v>16346013</v>
      </c>
      <c r="D45" s="1" t="s">
        <v>14</v>
      </c>
      <c r="E45" s="1">
        <v>21</v>
      </c>
      <c r="F45" s="1" t="s">
        <v>9</v>
      </c>
      <c r="G45" s="1">
        <v>81</v>
      </c>
      <c r="H45" s="1">
        <v>3.6</v>
      </c>
      <c r="I45" s="1">
        <v>5</v>
      </c>
      <c r="J45" s="1">
        <v>5</v>
      </c>
      <c r="K45" s="1" t="s">
        <v>17</v>
      </c>
      <c r="L45" s="1">
        <v>4</v>
      </c>
    </row>
    <row r="46" spans="1:12" x14ac:dyDescent="0.25">
      <c r="A46" s="4">
        <v>43</v>
      </c>
      <c r="B46" s="1" t="s">
        <v>5</v>
      </c>
      <c r="C46" s="1">
        <v>13231567</v>
      </c>
      <c r="D46" s="1" t="s">
        <v>6</v>
      </c>
      <c r="E46" s="1">
        <v>25</v>
      </c>
      <c r="F46" s="1" t="s">
        <v>23</v>
      </c>
      <c r="G46" s="1">
        <v>72</v>
      </c>
      <c r="H46" s="1">
        <v>3.83</v>
      </c>
      <c r="I46" s="1">
        <v>5</v>
      </c>
      <c r="J46" s="1">
        <v>5</v>
      </c>
      <c r="K46" s="2" t="s">
        <v>25</v>
      </c>
      <c r="L46" s="1">
        <v>0.5</v>
      </c>
    </row>
    <row r="47" spans="1:12" x14ac:dyDescent="0.25">
      <c r="A47" s="4">
        <v>44</v>
      </c>
      <c r="B47" s="1" t="s">
        <v>5</v>
      </c>
      <c r="C47" s="1">
        <v>17100147</v>
      </c>
      <c r="D47" s="1" t="s">
        <v>6</v>
      </c>
      <c r="E47" s="1">
        <v>22</v>
      </c>
      <c r="F47" s="1" t="s">
        <v>13</v>
      </c>
      <c r="G47" s="1">
        <v>42</v>
      </c>
      <c r="H47" s="1">
        <v>3.34</v>
      </c>
      <c r="I47" s="1">
        <v>4.5</v>
      </c>
      <c r="J47" s="1">
        <v>4.67</v>
      </c>
      <c r="K47" s="1" t="s">
        <v>8</v>
      </c>
      <c r="L47" s="1">
        <v>1</v>
      </c>
    </row>
    <row r="48" spans="1:12" x14ac:dyDescent="0.25">
      <c r="A48" s="4">
        <v>45</v>
      </c>
      <c r="B48" s="1" t="s">
        <v>5</v>
      </c>
      <c r="C48" s="1">
        <v>17305031</v>
      </c>
      <c r="D48" s="1" t="s">
        <v>6</v>
      </c>
      <c r="E48" s="1">
        <v>20</v>
      </c>
      <c r="F48" s="1" t="s">
        <v>7</v>
      </c>
      <c r="G48" s="1">
        <v>30</v>
      </c>
      <c r="H48" s="1">
        <v>3.94</v>
      </c>
      <c r="I48" s="1">
        <v>5</v>
      </c>
      <c r="J48" s="1">
        <v>5</v>
      </c>
      <c r="K48" s="2" t="s">
        <v>29</v>
      </c>
      <c r="L48" s="1">
        <v>2</v>
      </c>
    </row>
    <row r="49" spans="1:12" x14ac:dyDescent="0.25">
      <c r="A49" s="4">
        <v>46</v>
      </c>
      <c r="B49" s="1" t="s">
        <v>5</v>
      </c>
      <c r="C49" s="1">
        <v>16205006</v>
      </c>
      <c r="D49" s="1" t="s">
        <v>14</v>
      </c>
      <c r="E49" s="1">
        <v>21</v>
      </c>
      <c r="F49" s="1" t="s">
        <v>21</v>
      </c>
      <c r="G49" s="1">
        <v>45</v>
      </c>
      <c r="H49" s="1">
        <v>3.43</v>
      </c>
      <c r="I49" s="1">
        <v>4.88</v>
      </c>
      <c r="J49" s="1">
        <v>5</v>
      </c>
      <c r="K49" s="1" t="s">
        <v>11</v>
      </c>
      <c r="L49" s="1">
        <v>1</v>
      </c>
    </row>
    <row r="50" spans="1:12" x14ac:dyDescent="0.25">
      <c r="A50" s="4">
        <v>47</v>
      </c>
      <c r="B50" s="1" t="s">
        <v>5</v>
      </c>
      <c r="C50" s="1">
        <v>17108028</v>
      </c>
      <c r="D50" s="1" t="s">
        <v>14</v>
      </c>
      <c r="E50" s="1">
        <v>20</v>
      </c>
      <c r="F50" s="1" t="s">
        <v>13</v>
      </c>
      <c r="G50" s="1">
        <v>42</v>
      </c>
      <c r="H50" s="1">
        <v>3</v>
      </c>
      <c r="I50" s="1">
        <v>5</v>
      </c>
      <c r="J50" s="1">
        <v>5</v>
      </c>
      <c r="K50" s="1" t="s">
        <v>32</v>
      </c>
      <c r="L50" s="1">
        <v>4</v>
      </c>
    </row>
    <row r="51" spans="1:12" x14ac:dyDescent="0.25">
      <c r="A51" s="4">
        <v>48</v>
      </c>
      <c r="B51" s="1" t="s">
        <v>5</v>
      </c>
      <c r="C51" s="1">
        <v>17346003</v>
      </c>
      <c r="D51" s="1" t="s">
        <v>14</v>
      </c>
      <c r="E51" s="1">
        <v>20</v>
      </c>
      <c r="F51" s="1" t="s">
        <v>16</v>
      </c>
      <c r="G51" s="1">
        <v>37</v>
      </c>
      <c r="H51" s="1">
        <v>3.14</v>
      </c>
      <c r="I51" s="1">
        <v>4.9400000000000004</v>
      </c>
      <c r="J51" s="1">
        <v>5</v>
      </c>
      <c r="K51" s="1" t="s">
        <v>17</v>
      </c>
      <c r="L51" s="1">
        <v>2</v>
      </c>
    </row>
    <row r="52" spans="1:12" x14ac:dyDescent="0.25">
      <c r="A52" s="4">
        <v>49</v>
      </c>
      <c r="B52" s="1" t="s">
        <v>5</v>
      </c>
      <c r="C52" s="1">
        <v>16209010</v>
      </c>
      <c r="D52" s="1" t="s">
        <v>14</v>
      </c>
      <c r="E52" s="1">
        <v>21</v>
      </c>
      <c r="F52" s="1" t="s">
        <v>7</v>
      </c>
      <c r="G52" s="1">
        <v>39</v>
      </c>
      <c r="H52" s="1">
        <v>3.13</v>
      </c>
      <c r="I52" s="1">
        <v>5</v>
      </c>
      <c r="J52" s="1">
        <v>5</v>
      </c>
      <c r="K52" s="1" t="s">
        <v>28</v>
      </c>
      <c r="L52" s="1">
        <v>0.75</v>
      </c>
    </row>
    <row r="53" spans="1:12" x14ac:dyDescent="0.25">
      <c r="A53" s="4">
        <v>50</v>
      </c>
      <c r="B53" s="1" t="s">
        <v>5</v>
      </c>
      <c r="C53" s="1">
        <v>17301061</v>
      </c>
      <c r="D53" s="1" t="s">
        <v>6</v>
      </c>
      <c r="E53" s="1">
        <v>21</v>
      </c>
      <c r="F53" s="1" t="s">
        <v>7</v>
      </c>
      <c r="G53" s="1">
        <v>30</v>
      </c>
      <c r="H53" s="1">
        <v>2.9</v>
      </c>
      <c r="I53" s="1">
        <v>5</v>
      </c>
      <c r="J53" s="1">
        <v>5</v>
      </c>
      <c r="K53" s="1" t="s">
        <v>28</v>
      </c>
      <c r="L53" s="1">
        <v>0.25</v>
      </c>
    </row>
    <row r="54" spans="1:12" x14ac:dyDescent="0.25">
      <c r="A54" s="4">
        <v>51</v>
      </c>
      <c r="B54" s="1" t="s">
        <v>5</v>
      </c>
      <c r="C54" s="1">
        <v>17301021</v>
      </c>
      <c r="D54" s="1" t="s">
        <v>14</v>
      </c>
      <c r="E54" s="1">
        <v>20</v>
      </c>
      <c r="F54" s="1" t="s">
        <v>9</v>
      </c>
      <c r="G54" s="1">
        <v>21</v>
      </c>
      <c r="H54" s="1">
        <v>2.7</v>
      </c>
      <c r="I54" s="1">
        <v>5</v>
      </c>
      <c r="J54" s="1">
        <v>4.38</v>
      </c>
      <c r="K54" s="1" t="s">
        <v>8</v>
      </c>
      <c r="L54" s="1">
        <v>0.5</v>
      </c>
    </row>
    <row r="55" spans="1:12" x14ac:dyDescent="0.25">
      <c r="A55" s="4">
        <v>52</v>
      </c>
      <c r="B55" s="1" t="s">
        <v>5</v>
      </c>
      <c r="C55" s="1">
        <v>17346014</v>
      </c>
      <c r="D55" s="1" t="s">
        <v>6</v>
      </c>
      <c r="E55" s="1">
        <v>21</v>
      </c>
      <c r="F55" s="1" t="s">
        <v>16</v>
      </c>
      <c r="G55" s="1">
        <v>37</v>
      </c>
      <c r="H55" s="1">
        <v>3.47</v>
      </c>
      <c r="I55" s="1">
        <v>4.5</v>
      </c>
      <c r="J55" s="1">
        <v>4</v>
      </c>
      <c r="K55" s="1" t="s">
        <v>17</v>
      </c>
      <c r="L55" s="1">
        <v>5</v>
      </c>
    </row>
    <row r="56" spans="1:12" x14ac:dyDescent="0.25">
      <c r="A56" s="4">
        <v>53</v>
      </c>
      <c r="B56" s="1" t="s">
        <v>5</v>
      </c>
      <c r="C56" s="1">
        <v>17101354</v>
      </c>
      <c r="D56" s="1" t="s">
        <v>6</v>
      </c>
      <c r="E56" s="1">
        <v>21</v>
      </c>
      <c r="F56" s="1" t="s">
        <v>13</v>
      </c>
      <c r="G56" s="1">
        <v>45</v>
      </c>
      <c r="H56" s="1">
        <v>3.85</v>
      </c>
      <c r="I56" s="1">
        <v>5</v>
      </c>
      <c r="J56" s="1">
        <v>5</v>
      </c>
      <c r="K56" s="1" t="s">
        <v>8</v>
      </c>
      <c r="L56" s="1">
        <v>1</v>
      </c>
    </row>
    <row r="57" spans="1:12" x14ac:dyDescent="0.25">
      <c r="A57" s="4">
        <v>54</v>
      </c>
      <c r="B57" s="1" t="s">
        <v>5</v>
      </c>
      <c r="C57" s="1">
        <v>17141007</v>
      </c>
      <c r="D57" s="1" t="s">
        <v>14</v>
      </c>
      <c r="E57" s="1">
        <v>21</v>
      </c>
      <c r="F57" s="1" t="s">
        <v>9</v>
      </c>
      <c r="G57" s="1">
        <v>33</v>
      </c>
      <c r="H57" s="1">
        <v>3.35</v>
      </c>
      <c r="I57" s="1">
        <v>4.5</v>
      </c>
      <c r="J57" s="1">
        <v>5</v>
      </c>
      <c r="K57" s="1" t="s">
        <v>8</v>
      </c>
      <c r="L57" s="1">
        <v>0.75</v>
      </c>
    </row>
    <row r="58" spans="1:12" x14ac:dyDescent="0.25">
      <c r="A58" s="4">
        <v>55</v>
      </c>
      <c r="B58" s="1" t="s">
        <v>5</v>
      </c>
      <c r="C58" s="1">
        <v>17304121</v>
      </c>
      <c r="D58" s="1" t="s">
        <v>14</v>
      </c>
      <c r="E58" s="1">
        <v>21</v>
      </c>
      <c r="F58" s="1" t="s">
        <v>7</v>
      </c>
      <c r="G58" s="1">
        <v>24</v>
      </c>
      <c r="H58" s="1">
        <v>3.21</v>
      </c>
      <c r="I58" s="1">
        <v>4.17</v>
      </c>
      <c r="J58" s="1">
        <v>5</v>
      </c>
      <c r="K58" s="1" t="s">
        <v>11</v>
      </c>
      <c r="L58" s="1">
        <v>1</v>
      </c>
    </row>
    <row r="59" spans="1:12" ht="13" x14ac:dyDescent="0.3">
      <c r="A59" s="5"/>
      <c r="B59" s="1"/>
      <c r="C59" s="1"/>
      <c r="D59" s="1"/>
      <c r="E59" s="83">
        <f t="array" ref="E59">SUM(E4:E58)</f>
        <v>1176</v>
      </c>
      <c r="F59" s="83"/>
      <c r="G59" s="83">
        <f t="array" ref="G59">SUM((G4:G58))</f>
        <v>2845</v>
      </c>
      <c r="H59" s="83">
        <f t="array" ref="H59">SUM(H4:H58)</f>
        <v>183.23</v>
      </c>
      <c r="I59" s="83">
        <f t="array" ref="I59">SUM(I4:I58)</f>
        <v>257.91000000000003</v>
      </c>
      <c r="J59" s="83">
        <f t="array" ref="J59">SUM(J4:J58)</f>
        <v>269.73</v>
      </c>
      <c r="K59" s="83"/>
      <c r="L59" s="83">
        <f t="array" ref="L59">SUM(L4:L58)</f>
        <v>90.76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8A39-27F1-4AD9-962E-CDDC9B91786F}">
  <dimension ref="A1:AD67"/>
  <sheetViews>
    <sheetView workbookViewId="0">
      <selection activeCell="Z31" sqref="Z31:AA63"/>
    </sheetView>
  </sheetViews>
  <sheetFormatPr defaultRowHeight="12.5" x14ac:dyDescent="0.25"/>
  <cols>
    <col min="1" max="1" width="9.453125" customWidth="1"/>
    <col min="8" max="8" width="9.453125" customWidth="1"/>
    <col min="9" max="9" width="9.54296875" customWidth="1"/>
    <col min="14" max="14" width="9.453125" customWidth="1"/>
    <col min="15" max="15" width="13.1796875" customWidth="1"/>
    <col min="20" max="20" width="9.453125" customWidth="1"/>
    <col min="21" max="21" width="13.08984375" customWidth="1"/>
    <col min="26" max="26" width="9.453125" customWidth="1"/>
    <col min="27" max="27" width="18.453125" customWidth="1"/>
  </cols>
  <sheetData>
    <row r="1" spans="1:30" x14ac:dyDescent="0.25">
      <c r="C1" s="11" t="s">
        <v>90</v>
      </c>
      <c r="H1" s="11" t="s">
        <v>90</v>
      </c>
      <c r="O1" s="11" t="s">
        <v>90</v>
      </c>
    </row>
    <row r="2" spans="1:30" x14ac:dyDescent="0.25">
      <c r="B2" s="11" t="s">
        <v>45</v>
      </c>
      <c r="G2" s="11" t="s">
        <v>46</v>
      </c>
      <c r="U2" s="11" t="s">
        <v>14</v>
      </c>
      <c r="AA2" s="11" t="s">
        <v>14</v>
      </c>
    </row>
    <row r="4" spans="1:30" ht="13.5" thickBot="1" x14ac:dyDescent="0.35">
      <c r="A4" s="15" t="s">
        <v>40</v>
      </c>
      <c r="B4" s="16" t="s">
        <v>41</v>
      </c>
      <c r="C4" s="16" t="s">
        <v>44</v>
      </c>
      <c r="D4" s="16" t="s">
        <v>42</v>
      </c>
      <c r="E4" s="16" t="s">
        <v>43</v>
      </c>
      <c r="H4" s="12" t="s">
        <v>40</v>
      </c>
      <c r="I4" s="12" t="s">
        <v>47</v>
      </c>
      <c r="J4" s="16" t="s">
        <v>44</v>
      </c>
      <c r="K4" s="20" t="s">
        <v>42</v>
      </c>
      <c r="L4" s="20" t="s">
        <v>43</v>
      </c>
      <c r="N4" s="12" t="s">
        <v>40</v>
      </c>
      <c r="O4" s="6" t="s">
        <v>48</v>
      </c>
      <c r="P4" s="16" t="s">
        <v>44</v>
      </c>
      <c r="Q4" s="16" t="s">
        <v>42</v>
      </c>
      <c r="R4" s="16" t="s">
        <v>43</v>
      </c>
      <c r="T4" s="12" t="s">
        <v>40</v>
      </c>
      <c r="U4" s="6" t="s">
        <v>49</v>
      </c>
      <c r="V4" s="3" t="s">
        <v>44</v>
      </c>
      <c r="W4" s="3" t="s">
        <v>42</v>
      </c>
      <c r="X4" s="3" t="s">
        <v>43</v>
      </c>
      <c r="Z4" s="12" t="s">
        <v>40</v>
      </c>
      <c r="AA4" s="6" t="s">
        <v>50</v>
      </c>
      <c r="AB4" s="16" t="s">
        <v>44</v>
      </c>
      <c r="AC4" s="16" t="s">
        <v>42</v>
      </c>
      <c r="AD4" s="16" t="s">
        <v>43</v>
      </c>
    </row>
    <row r="5" spans="1:30" x14ac:dyDescent="0.25">
      <c r="A5" s="10">
        <v>3.15</v>
      </c>
      <c r="B5" s="10">
        <v>20</v>
      </c>
      <c r="C5" s="13">
        <f t="shared" ref="C5:C26" si="0">A5*B5</f>
        <v>63</v>
      </c>
      <c r="D5" s="18">
        <f t="shared" ref="D5:D26" si="1">A5*A5</f>
        <v>9.9224999999999994</v>
      </c>
      <c r="E5" s="5">
        <f t="shared" ref="E5:E26" si="2">B5*B5</f>
        <v>400</v>
      </c>
      <c r="H5" s="10">
        <v>3.15</v>
      </c>
      <c r="I5" s="10">
        <v>33</v>
      </c>
      <c r="J5" s="5">
        <f t="shared" ref="J5:J26" si="3">H5*I5</f>
        <v>103.95</v>
      </c>
      <c r="K5" s="18">
        <f t="shared" ref="K5:K26" si="4">H5*H5</f>
        <v>9.9224999999999994</v>
      </c>
      <c r="L5" s="5">
        <f t="shared" ref="L5:L26" si="5">I5*I5</f>
        <v>1089</v>
      </c>
      <c r="N5" s="10">
        <v>3.15</v>
      </c>
      <c r="O5" s="10">
        <v>4.5</v>
      </c>
      <c r="P5" s="18">
        <f t="shared" ref="P5:P26" si="6">N5*O5</f>
        <v>14.174999999999999</v>
      </c>
      <c r="Q5" s="18">
        <f t="shared" ref="Q5:Q26" si="7">N5*N5</f>
        <v>9.9224999999999994</v>
      </c>
      <c r="R5" s="18">
        <f t="shared" ref="R5:R26" si="8">O5*O5</f>
        <v>20.25</v>
      </c>
      <c r="T5" s="10">
        <v>3.15</v>
      </c>
      <c r="U5" s="10">
        <v>5</v>
      </c>
      <c r="V5">
        <f t="shared" ref="V5:V26" si="9">T5*U5</f>
        <v>15.75</v>
      </c>
      <c r="W5" s="14">
        <f t="shared" ref="W5:W26" si="10">T5*T5</f>
        <v>9.9224999999999994</v>
      </c>
      <c r="X5" s="14">
        <f t="shared" ref="X5:X26" si="11">U5*U5</f>
        <v>25</v>
      </c>
      <c r="Z5" s="10">
        <v>3.15</v>
      </c>
      <c r="AA5" s="21">
        <v>1</v>
      </c>
      <c r="AB5" s="18">
        <f t="shared" ref="AB5:AB26" si="12">Z5*AA5</f>
        <v>3.15</v>
      </c>
      <c r="AC5" s="18">
        <f t="shared" ref="AC5:AC26" si="13">Z5*Z5</f>
        <v>9.9224999999999994</v>
      </c>
      <c r="AD5" s="18">
        <f t="shared" ref="AD5:AD26" si="14">AA5*AA5</f>
        <v>1</v>
      </c>
    </row>
    <row r="6" spans="1:30" x14ac:dyDescent="0.25">
      <c r="A6" s="9">
        <v>3.56</v>
      </c>
      <c r="B6" s="9">
        <v>23</v>
      </c>
      <c r="C6" s="13">
        <f t="shared" si="0"/>
        <v>81.88</v>
      </c>
      <c r="D6" s="18">
        <f t="shared" si="1"/>
        <v>12.6736</v>
      </c>
      <c r="E6" s="5">
        <f t="shared" si="2"/>
        <v>529</v>
      </c>
      <c r="H6" s="9">
        <v>3.56</v>
      </c>
      <c r="I6" s="9">
        <v>105</v>
      </c>
      <c r="J6" s="5">
        <f t="shared" si="3"/>
        <v>373.8</v>
      </c>
      <c r="K6" s="18">
        <f t="shared" si="4"/>
        <v>12.6736</v>
      </c>
      <c r="L6" s="5">
        <f t="shared" si="5"/>
        <v>11025</v>
      </c>
      <c r="N6" s="9">
        <v>3.56</v>
      </c>
      <c r="O6" s="9">
        <v>5</v>
      </c>
      <c r="P6" s="18">
        <f t="shared" si="6"/>
        <v>17.8</v>
      </c>
      <c r="Q6" s="18">
        <f t="shared" si="7"/>
        <v>12.6736</v>
      </c>
      <c r="R6" s="18">
        <f t="shared" si="8"/>
        <v>25</v>
      </c>
      <c r="T6" s="9">
        <v>3.56</v>
      </c>
      <c r="U6" s="9">
        <v>5</v>
      </c>
      <c r="V6">
        <f t="shared" si="9"/>
        <v>17.8</v>
      </c>
      <c r="W6" s="14">
        <f t="shared" si="10"/>
        <v>12.6736</v>
      </c>
      <c r="X6" s="14">
        <f t="shared" si="11"/>
        <v>25</v>
      </c>
      <c r="Z6" s="9">
        <v>3.56</v>
      </c>
      <c r="AA6" s="22">
        <v>3</v>
      </c>
      <c r="AB6" s="18">
        <f t="shared" si="12"/>
        <v>10.68</v>
      </c>
      <c r="AC6" s="18">
        <f t="shared" si="13"/>
        <v>12.6736</v>
      </c>
      <c r="AD6" s="18">
        <f t="shared" si="14"/>
        <v>9</v>
      </c>
    </row>
    <row r="7" spans="1:30" x14ac:dyDescent="0.25">
      <c r="A7" s="10">
        <v>3.43</v>
      </c>
      <c r="B7" s="10">
        <v>22</v>
      </c>
      <c r="C7" s="13">
        <f t="shared" si="0"/>
        <v>75.460000000000008</v>
      </c>
      <c r="D7" s="18">
        <f t="shared" si="1"/>
        <v>11.764900000000001</v>
      </c>
      <c r="E7" s="5">
        <f t="shared" si="2"/>
        <v>484</v>
      </c>
      <c r="H7" s="10">
        <v>3.43</v>
      </c>
      <c r="I7" s="10">
        <v>84</v>
      </c>
      <c r="J7" s="5">
        <f t="shared" si="3"/>
        <v>288.12</v>
      </c>
      <c r="K7" s="18">
        <f t="shared" si="4"/>
        <v>11.764900000000001</v>
      </c>
      <c r="L7" s="5">
        <f t="shared" si="5"/>
        <v>7056</v>
      </c>
      <c r="N7" s="10">
        <v>3.43</v>
      </c>
      <c r="O7" s="10">
        <v>4.67</v>
      </c>
      <c r="P7" s="18">
        <f t="shared" si="6"/>
        <v>16.0181</v>
      </c>
      <c r="Q7" s="18">
        <f t="shared" si="7"/>
        <v>11.764900000000001</v>
      </c>
      <c r="R7" s="18">
        <f t="shared" si="8"/>
        <v>21.808899999999998</v>
      </c>
      <c r="T7" s="10">
        <v>3.43</v>
      </c>
      <c r="U7" s="10">
        <v>5</v>
      </c>
      <c r="V7">
        <f t="shared" si="9"/>
        <v>17.150000000000002</v>
      </c>
      <c r="W7" s="14">
        <f t="shared" si="10"/>
        <v>11.764900000000001</v>
      </c>
      <c r="X7" s="14">
        <f t="shared" si="11"/>
        <v>25</v>
      </c>
      <c r="Z7" s="10">
        <v>3.43</v>
      </c>
      <c r="AA7" s="21">
        <v>1</v>
      </c>
      <c r="AB7" s="18">
        <f t="shared" si="12"/>
        <v>3.43</v>
      </c>
      <c r="AC7" s="18">
        <f t="shared" si="13"/>
        <v>11.764900000000001</v>
      </c>
      <c r="AD7" s="18">
        <f t="shared" si="14"/>
        <v>1</v>
      </c>
    </row>
    <row r="8" spans="1:30" x14ac:dyDescent="0.25">
      <c r="A8" s="9">
        <v>3.78</v>
      </c>
      <c r="B8" s="9">
        <v>19</v>
      </c>
      <c r="C8" s="13">
        <f t="shared" si="0"/>
        <v>71.819999999999993</v>
      </c>
      <c r="D8" s="18">
        <f t="shared" si="1"/>
        <v>14.288399999999999</v>
      </c>
      <c r="E8" s="5">
        <f t="shared" si="2"/>
        <v>361</v>
      </c>
      <c r="H8" s="9">
        <v>3.78</v>
      </c>
      <c r="I8" s="9">
        <v>15</v>
      </c>
      <c r="J8" s="5">
        <f t="shared" si="3"/>
        <v>56.699999999999996</v>
      </c>
      <c r="K8" s="18">
        <f t="shared" si="4"/>
        <v>14.288399999999999</v>
      </c>
      <c r="L8" s="5">
        <f t="shared" si="5"/>
        <v>225</v>
      </c>
      <c r="N8" s="9">
        <v>3.78</v>
      </c>
      <c r="O8" s="9">
        <v>4.88</v>
      </c>
      <c r="P8" s="18">
        <f t="shared" si="6"/>
        <v>18.446399999999997</v>
      </c>
      <c r="Q8" s="18">
        <f t="shared" si="7"/>
        <v>14.288399999999999</v>
      </c>
      <c r="R8" s="18">
        <f t="shared" si="8"/>
        <v>23.814399999999999</v>
      </c>
      <c r="T8" s="9">
        <v>3.78</v>
      </c>
      <c r="U8" s="9">
        <v>5</v>
      </c>
      <c r="V8">
        <f t="shared" si="9"/>
        <v>18.899999999999999</v>
      </c>
      <c r="W8" s="14">
        <f t="shared" si="10"/>
        <v>14.288399999999999</v>
      </c>
      <c r="X8" s="14">
        <f t="shared" si="11"/>
        <v>25</v>
      </c>
      <c r="Z8" s="9">
        <v>3.78</v>
      </c>
      <c r="AA8" s="22">
        <v>4</v>
      </c>
      <c r="AB8" s="18">
        <f t="shared" si="12"/>
        <v>15.12</v>
      </c>
      <c r="AC8" s="18">
        <f t="shared" si="13"/>
        <v>14.288399999999999</v>
      </c>
      <c r="AD8" s="18">
        <f t="shared" si="14"/>
        <v>16</v>
      </c>
    </row>
    <row r="9" spans="1:30" x14ac:dyDescent="0.25">
      <c r="A9" s="9">
        <v>3.22</v>
      </c>
      <c r="B9" s="9">
        <v>24</v>
      </c>
      <c r="C9" s="13">
        <f t="shared" si="0"/>
        <v>77.28</v>
      </c>
      <c r="D9" s="18">
        <f t="shared" si="1"/>
        <v>10.368400000000001</v>
      </c>
      <c r="E9" s="5">
        <f t="shared" si="2"/>
        <v>576</v>
      </c>
      <c r="H9" s="9">
        <v>3.22</v>
      </c>
      <c r="I9" s="9">
        <v>114</v>
      </c>
      <c r="J9" s="5">
        <f t="shared" si="3"/>
        <v>367.08000000000004</v>
      </c>
      <c r="K9" s="18">
        <f t="shared" si="4"/>
        <v>10.368400000000001</v>
      </c>
      <c r="L9" s="5">
        <f t="shared" si="5"/>
        <v>12996</v>
      </c>
      <c r="N9" s="9">
        <v>3.22</v>
      </c>
      <c r="O9" s="9">
        <v>4.08</v>
      </c>
      <c r="P9" s="18">
        <f t="shared" si="6"/>
        <v>13.137600000000001</v>
      </c>
      <c r="Q9" s="18">
        <f t="shared" si="7"/>
        <v>10.368400000000001</v>
      </c>
      <c r="R9" s="18">
        <f t="shared" si="8"/>
        <v>16.6464</v>
      </c>
      <c r="T9" s="9">
        <v>3.22</v>
      </c>
      <c r="U9" s="9">
        <v>4.67</v>
      </c>
      <c r="V9">
        <f t="shared" si="9"/>
        <v>15.0374</v>
      </c>
      <c r="W9" s="14">
        <f t="shared" si="10"/>
        <v>10.368400000000001</v>
      </c>
      <c r="X9" s="14">
        <f t="shared" si="11"/>
        <v>21.808899999999998</v>
      </c>
      <c r="Z9" s="9">
        <v>3.22</v>
      </c>
      <c r="AA9" s="22">
        <v>0.5</v>
      </c>
      <c r="AB9" s="18">
        <f t="shared" si="12"/>
        <v>1.61</v>
      </c>
      <c r="AC9" s="18">
        <f t="shared" si="13"/>
        <v>10.368400000000001</v>
      </c>
      <c r="AD9" s="18">
        <f t="shared" si="14"/>
        <v>0.25</v>
      </c>
    </row>
    <row r="10" spans="1:30" x14ac:dyDescent="0.25">
      <c r="A10" s="10">
        <v>3.31</v>
      </c>
      <c r="B10" s="10">
        <v>20</v>
      </c>
      <c r="C10" s="13">
        <f t="shared" si="0"/>
        <v>66.2</v>
      </c>
      <c r="D10" s="18">
        <f t="shared" si="1"/>
        <v>10.956100000000001</v>
      </c>
      <c r="E10" s="5">
        <f t="shared" si="2"/>
        <v>400</v>
      </c>
      <c r="H10" s="10">
        <v>3.31</v>
      </c>
      <c r="I10" s="10">
        <v>42</v>
      </c>
      <c r="J10" s="5">
        <f t="shared" si="3"/>
        <v>139.02000000000001</v>
      </c>
      <c r="K10" s="18">
        <f t="shared" si="4"/>
        <v>10.956100000000001</v>
      </c>
      <c r="L10" s="5">
        <f t="shared" si="5"/>
        <v>1764</v>
      </c>
      <c r="N10" s="10">
        <v>3.31</v>
      </c>
      <c r="O10" s="10">
        <v>5</v>
      </c>
      <c r="P10" s="18">
        <f t="shared" si="6"/>
        <v>16.55</v>
      </c>
      <c r="Q10" s="18">
        <f t="shared" si="7"/>
        <v>10.956100000000001</v>
      </c>
      <c r="R10" s="18">
        <f t="shared" si="8"/>
        <v>25</v>
      </c>
      <c r="T10" s="10">
        <v>3.31</v>
      </c>
      <c r="U10" s="10">
        <v>5</v>
      </c>
      <c r="V10">
        <f t="shared" si="9"/>
        <v>16.55</v>
      </c>
      <c r="W10" s="14">
        <f t="shared" si="10"/>
        <v>10.956100000000001</v>
      </c>
      <c r="X10" s="14">
        <f t="shared" si="11"/>
        <v>25</v>
      </c>
      <c r="Z10" s="10">
        <v>3.31</v>
      </c>
      <c r="AA10" s="21">
        <v>2</v>
      </c>
      <c r="AB10" s="18">
        <f t="shared" si="12"/>
        <v>6.62</v>
      </c>
      <c r="AC10" s="18">
        <f t="shared" si="13"/>
        <v>10.956100000000001</v>
      </c>
      <c r="AD10" s="18">
        <f t="shared" si="14"/>
        <v>4</v>
      </c>
    </row>
    <row r="11" spans="1:30" x14ac:dyDescent="0.25">
      <c r="A11" s="10">
        <v>3.52</v>
      </c>
      <c r="B11" s="10">
        <v>22</v>
      </c>
      <c r="C11" s="13">
        <f t="shared" si="0"/>
        <v>77.44</v>
      </c>
      <c r="D11" s="18">
        <f t="shared" si="1"/>
        <v>12.3904</v>
      </c>
      <c r="E11" s="5">
        <f t="shared" si="2"/>
        <v>484</v>
      </c>
      <c r="H11" s="10">
        <v>3.52</v>
      </c>
      <c r="I11" s="10">
        <v>39</v>
      </c>
      <c r="J11" s="5">
        <f t="shared" si="3"/>
        <v>137.28</v>
      </c>
      <c r="K11" s="18">
        <f t="shared" si="4"/>
        <v>12.3904</v>
      </c>
      <c r="L11" s="5">
        <f t="shared" si="5"/>
        <v>1521</v>
      </c>
      <c r="N11" s="10">
        <v>3.52</v>
      </c>
      <c r="O11" s="10">
        <v>5</v>
      </c>
      <c r="P11" s="18">
        <f t="shared" si="6"/>
        <v>17.600000000000001</v>
      </c>
      <c r="Q11" s="18">
        <f t="shared" si="7"/>
        <v>12.3904</v>
      </c>
      <c r="R11" s="18">
        <f t="shared" si="8"/>
        <v>25</v>
      </c>
      <c r="T11" s="10">
        <v>3.52</v>
      </c>
      <c r="U11" s="10">
        <v>5</v>
      </c>
      <c r="V11">
        <f t="shared" si="9"/>
        <v>17.600000000000001</v>
      </c>
      <c r="W11" s="14">
        <f t="shared" si="10"/>
        <v>12.3904</v>
      </c>
      <c r="X11" s="14">
        <f t="shared" si="11"/>
        <v>25</v>
      </c>
      <c r="Z11" s="10">
        <v>3.52</v>
      </c>
      <c r="AA11" s="21">
        <v>2</v>
      </c>
      <c r="AB11" s="18">
        <f t="shared" si="12"/>
        <v>7.04</v>
      </c>
      <c r="AC11" s="18">
        <f t="shared" si="13"/>
        <v>12.3904</v>
      </c>
      <c r="AD11" s="18">
        <f t="shared" si="14"/>
        <v>4</v>
      </c>
    </row>
    <row r="12" spans="1:30" x14ac:dyDescent="0.25">
      <c r="A12" s="9">
        <v>3.22</v>
      </c>
      <c r="B12" s="9">
        <v>24</v>
      </c>
      <c r="C12" s="13">
        <f t="shared" si="0"/>
        <v>77.28</v>
      </c>
      <c r="D12" s="18">
        <f t="shared" si="1"/>
        <v>10.368400000000001</v>
      </c>
      <c r="E12" s="5">
        <f t="shared" si="2"/>
        <v>576</v>
      </c>
      <c r="H12" s="9">
        <v>3.22</v>
      </c>
      <c r="I12" s="9">
        <v>112</v>
      </c>
      <c r="J12" s="5">
        <f t="shared" si="3"/>
        <v>360.64000000000004</v>
      </c>
      <c r="K12" s="18">
        <f t="shared" si="4"/>
        <v>10.368400000000001</v>
      </c>
      <c r="L12" s="5">
        <f t="shared" si="5"/>
        <v>12544</v>
      </c>
      <c r="N12" s="9">
        <v>3.22</v>
      </c>
      <c r="O12" s="9">
        <v>3.56</v>
      </c>
      <c r="P12" s="18">
        <f t="shared" si="6"/>
        <v>11.463200000000001</v>
      </c>
      <c r="Q12" s="18">
        <f t="shared" si="7"/>
        <v>10.368400000000001</v>
      </c>
      <c r="R12" s="18">
        <f t="shared" si="8"/>
        <v>12.6736</v>
      </c>
      <c r="T12" s="9">
        <v>3.22</v>
      </c>
      <c r="U12" s="9">
        <v>4.66</v>
      </c>
      <c r="V12">
        <f t="shared" si="9"/>
        <v>15.005200000000002</v>
      </c>
      <c r="W12" s="14">
        <f t="shared" si="10"/>
        <v>10.368400000000001</v>
      </c>
      <c r="X12" s="14">
        <f t="shared" si="11"/>
        <v>21.715600000000002</v>
      </c>
      <c r="Z12" s="9">
        <v>3.22</v>
      </c>
      <c r="AA12" s="22">
        <v>0.5</v>
      </c>
      <c r="AB12" s="18">
        <f t="shared" si="12"/>
        <v>1.61</v>
      </c>
      <c r="AC12" s="18">
        <f t="shared" si="13"/>
        <v>10.368400000000001</v>
      </c>
      <c r="AD12" s="18">
        <f t="shared" si="14"/>
        <v>0.25</v>
      </c>
    </row>
    <row r="13" spans="1:30" x14ac:dyDescent="0.25">
      <c r="A13" s="10">
        <v>3.71</v>
      </c>
      <c r="B13" s="10">
        <v>22</v>
      </c>
      <c r="C13" s="13">
        <f t="shared" si="0"/>
        <v>81.62</v>
      </c>
      <c r="D13" s="18">
        <f t="shared" si="1"/>
        <v>13.764099999999999</v>
      </c>
      <c r="E13" s="5">
        <f t="shared" si="2"/>
        <v>484</v>
      </c>
      <c r="H13" s="10">
        <v>3.71</v>
      </c>
      <c r="I13" s="10">
        <v>75</v>
      </c>
      <c r="J13" s="5">
        <f t="shared" si="3"/>
        <v>278.25</v>
      </c>
      <c r="K13" s="18">
        <f t="shared" si="4"/>
        <v>13.764099999999999</v>
      </c>
      <c r="L13" s="5">
        <f t="shared" si="5"/>
        <v>5625</v>
      </c>
      <c r="N13" s="10">
        <v>3.71</v>
      </c>
      <c r="O13" s="10">
        <v>5</v>
      </c>
      <c r="P13" s="18">
        <f t="shared" si="6"/>
        <v>18.55</v>
      </c>
      <c r="Q13" s="18">
        <f t="shared" si="7"/>
        <v>13.764099999999999</v>
      </c>
      <c r="R13" s="18">
        <f t="shared" si="8"/>
        <v>25</v>
      </c>
      <c r="T13" s="10">
        <v>3.71</v>
      </c>
      <c r="U13" s="10">
        <v>5</v>
      </c>
      <c r="V13">
        <f t="shared" si="9"/>
        <v>18.55</v>
      </c>
      <c r="W13" s="14">
        <f t="shared" si="10"/>
        <v>13.764099999999999</v>
      </c>
      <c r="X13" s="14">
        <f t="shared" si="11"/>
        <v>25</v>
      </c>
      <c r="Z13" s="10">
        <v>3.71</v>
      </c>
      <c r="AA13" s="21">
        <v>1</v>
      </c>
      <c r="AB13" s="18">
        <f t="shared" si="12"/>
        <v>3.71</v>
      </c>
      <c r="AC13" s="18">
        <f t="shared" si="13"/>
        <v>13.764099999999999</v>
      </c>
      <c r="AD13" s="18">
        <f t="shared" si="14"/>
        <v>1</v>
      </c>
    </row>
    <row r="14" spans="1:30" x14ac:dyDescent="0.25">
      <c r="A14" s="9">
        <v>3.34</v>
      </c>
      <c r="B14" s="9">
        <v>23</v>
      </c>
      <c r="C14" s="13">
        <f t="shared" si="0"/>
        <v>76.819999999999993</v>
      </c>
      <c r="D14" s="18">
        <f t="shared" si="1"/>
        <v>11.1556</v>
      </c>
      <c r="E14" s="5">
        <f t="shared" si="2"/>
        <v>529</v>
      </c>
      <c r="H14" s="9">
        <v>3.34</v>
      </c>
      <c r="I14" s="9">
        <v>87</v>
      </c>
      <c r="J14" s="5">
        <f t="shared" si="3"/>
        <v>290.58</v>
      </c>
      <c r="K14" s="18">
        <f t="shared" si="4"/>
        <v>11.1556</v>
      </c>
      <c r="L14" s="5">
        <f t="shared" si="5"/>
        <v>7569</v>
      </c>
      <c r="N14" s="9">
        <v>3.34</v>
      </c>
      <c r="O14" s="9">
        <v>5</v>
      </c>
      <c r="P14" s="18">
        <f t="shared" si="6"/>
        <v>16.7</v>
      </c>
      <c r="Q14" s="18">
        <f t="shared" si="7"/>
        <v>11.1556</v>
      </c>
      <c r="R14" s="18">
        <f t="shared" si="8"/>
        <v>25</v>
      </c>
      <c r="T14" s="9">
        <v>3.34</v>
      </c>
      <c r="U14" s="9">
        <v>5</v>
      </c>
      <c r="V14">
        <f t="shared" si="9"/>
        <v>16.7</v>
      </c>
      <c r="W14" s="14">
        <f t="shared" si="10"/>
        <v>11.1556</v>
      </c>
      <c r="X14" s="14">
        <f t="shared" si="11"/>
        <v>25</v>
      </c>
      <c r="Z14" s="9">
        <v>3.34</v>
      </c>
      <c r="AA14" s="22">
        <v>1</v>
      </c>
      <c r="AB14" s="18">
        <f t="shared" si="12"/>
        <v>3.34</v>
      </c>
      <c r="AC14" s="18">
        <f t="shared" si="13"/>
        <v>11.1556</v>
      </c>
      <c r="AD14" s="18">
        <f t="shared" si="14"/>
        <v>1</v>
      </c>
    </row>
    <row r="15" spans="1:30" x14ac:dyDescent="0.25">
      <c r="A15" s="10">
        <v>3.56</v>
      </c>
      <c r="B15" s="10">
        <v>24</v>
      </c>
      <c r="C15" s="13">
        <f t="shared" si="0"/>
        <v>85.44</v>
      </c>
      <c r="D15" s="18">
        <f t="shared" si="1"/>
        <v>12.6736</v>
      </c>
      <c r="E15" s="5">
        <f t="shared" si="2"/>
        <v>576</v>
      </c>
      <c r="H15" s="10">
        <v>3.56</v>
      </c>
      <c r="I15" s="10">
        <v>120</v>
      </c>
      <c r="J15" s="5">
        <f t="shared" si="3"/>
        <v>427.2</v>
      </c>
      <c r="K15" s="18">
        <f t="shared" si="4"/>
        <v>12.6736</v>
      </c>
      <c r="L15" s="5">
        <f t="shared" si="5"/>
        <v>14400</v>
      </c>
      <c r="N15" s="10">
        <v>3.56</v>
      </c>
      <c r="O15" s="10">
        <v>4.45</v>
      </c>
      <c r="P15" s="18">
        <f t="shared" si="6"/>
        <v>15.842000000000001</v>
      </c>
      <c r="Q15" s="18">
        <f t="shared" si="7"/>
        <v>12.6736</v>
      </c>
      <c r="R15" s="18">
        <f t="shared" si="8"/>
        <v>19.802500000000002</v>
      </c>
      <c r="T15" s="10">
        <v>3.56</v>
      </c>
      <c r="U15" s="10">
        <v>5</v>
      </c>
      <c r="V15">
        <f t="shared" si="9"/>
        <v>17.8</v>
      </c>
      <c r="W15" s="14">
        <f t="shared" si="10"/>
        <v>12.6736</v>
      </c>
      <c r="X15" s="14">
        <f t="shared" si="11"/>
        <v>25</v>
      </c>
      <c r="Z15" s="10">
        <v>3.56</v>
      </c>
      <c r="AA15" s="21">
        <v>2</v>
      </c>
      <c r="AB15" s="18">
        <f t="shared" si="12"/>
        <v>7.12</v>
      </c>
      <c r="AC15" s="18">
        <f t="shared" si="13"/>
        <v>12.6736</v>
      </c>
      <c r="AD15" s="18">
        <f t="shared" si="14"/>
        <v>4</v>
      </c>
    </row>
    <row r="16" spans="1:30" x14ac:dyDescent="0.25">
      <c r="A16" s="9">
        <v>3.97</v>
      </c>
      <c r="B16" s="9">
        <v>22</v>
      </c>
      <c r="C16" s="13">
        <f t="shared" si="0"/>
        <v>87.34</v>
      </c>
      <c r="D16" s="18">
        <f t="shared" si="1"/>
        <v>15.760900000000001</v>
      </c>
      <c r="E16" s="5">
        <f t="shared" si="2"/>
        <v>484</v>
      </c>
      <c r="H16" s="9">
        <v>3.97</v>
      </c>
      <c r="I16" s="9">
        <v>84</v>
      </c>
      <c r="J16" s="5">
        <f t="shared" si="3"/>
        <v>333.48</v>
      </c>
      <c r="K16" s="18">
        <f t="shared" si="4"/>
        <v>15.760900000000001</v>
      </c>
      <c r="L16" s="5">
        <f t="shared" si="5"/>
        <v>7056</v>
      </c>
      <c r="N16" s="9">
        <v>3.97</v>
      </c>
      <c r="O16" s="9">
        <v>5</v>
      </c>
      <c r="P16" s="18">
        <f t="shared" si="6"/>
        <v>19.850000000000001</v>
      </c>
      <c r="Q16" s="18">
        <f t="shared" si="7"/>
        <v>15.760900000000001</v>
      </c>
      <c r="R16" s="18">
        <f t="shared" si="8"/>
        <v>25</v>
      </c>
      <c r="T16" s="9">
        <v>3.97</v>
      </c>
      <c r="U16" s="9">
        <v>5</v>
      </c>
      <c r="V16">
        <f t="shared" si="9"/>
        <v>19.850000000000001</v>
      </c>
      <c r="W16" s="14">
        <f t="shared" si="10"/>
        <v>15.760900000000001</v>
      </c>
      <c r="X16" s="14">
        <f t="shared" si="11"/>
        <v>25</v>
      </c>
      <c r="Z16" s="9">
        <v>3.97</v>
      </c>
      <c r="AA16" s="22">
        <v>3</v>
      </c>
      <c r="AB16" s="18">
        <f t="shared" si="12"/>
        <v>11.91</v>
      </c>
      <c r="AC16" s="18">
        <f t="shared" si="13"/>
        <v>15.760900000000001</v>
      </c>
      <c r="AD16" s="18">
        <f t="shared" si="14"/>
        <v>9</v>
      </c>
    </row>
    <row r="17" spans="1:30" x14ac:dyDescent="0.25">
      <c r="A17" s="10">
        <v>3.78</v>
      </c>
      <c r="B17" s="10">
        <v>23</v>
      </c>
      <c r="C17" s="13">
        <f t="shared" si="0"/>
        <v>86.94</v>
      </c>
      <c r="D17" s="18">
        <f t="shared" si="1"/>
        <v>14.288399999999999</v>
      </c>
      <c r="E17" s="5">
        <f t="shared" si="2"/>
        <v>529</v>
      </c>
      <c r="H17" s="10">
        <v>3.78</v>
      </c>
      <c r="I17" s="10">
        <v>87</v>
      </c>
      <c r="J17" s="5">
        <f t="shared" si="3"/>
        <v>328.85999999999996</v>
      </c>
      <c r="K17" s="18">
        <f t="shared" si="4"/>
        <v>14.288399999999999</v>
      </c>
      <c r="L17" s="5">
        <f t="shared" si="5"/>
        <v>7569</v>
      </c>
      <c r="N17" s="10">
        <v>3.78</v>
      </c>
      <c r="O17" s="10">
        <v>5</v>
      </c>
      <c r="P17" s="18">
        <f t="shared" si="6"/>
        <v>18.899999999999999</v>
      </c>
      <c r="Q17" s="18">
        <f t="shared" si="7"/>
        <v>14.288399999999999</v>
      </c>
      <c r="R17" s="18">
        <f t="shared" si="8"/>
        <v>25</v>
      </c>
      <c r="T17" s="10">
        <v>3.78</v>
      </c>
      <c r="U17" s="10">
        <v>5</v>
      </c>
      <c r="V17">
        <f t="shared" si="9"/>
        <v>18.899999999999999</v>
      </c>
      <c r="W17" s="14">
        <f t="shared" si="10"/>
        <v>14.288399999999999</v>
      </c>
      <c r="X17" s="14">
        <f t="shared" si="11"/>
        <v>25</v>
      </c>
      <c r="Z17" s="10">
        <v>3.78</v>
      </c>
      <c r="AA17" s="21">
        <v>0.75</v>
      </c>
      <c r="AB17" s="18">
        <f t="shared" si="12"/>
        <v>2.835</v>
      </c>
      <c r="AC17" s="18">
        <f t="shared" si="13"/>
        <v>14.288399999999999</v>
      </c>
      <c r="AD17" s="18">
        <f t="shared" si="14"/>
        <v>0.5625</v>
      </c>
    </row>
    <row r="18" spans="1:30" x14ac:dyDescent="0.25">
      <c r="A18" s="9">
        <v>2.7</v>
      </c>
      <c r="B18" s="9">
        <v>20</v>
      </c>
      <c r="C18" s="13">
        <f t="shared" si="0"/>
        <v>54</v>
      </c>
      <c r="D18" s="18">
        <f t="shared" si="1"/>
        <v>7.2900000000000009</v>
      </c>
      <c r="E18" s="5">
        <f t="shared" si="2"/>
        <v>400</v>
      </c>
      <c r="H18" s="9">
        <v>2.7</v>
      </c>
      <c r="I18" s="9">
        <v>33</v>
      </c>
      <c r="J18" s="5">
        <f t="shared" si="3"/>
        <v>89.100000000000009</v>
      </c>
      <c r="K18" s="18">
        <f t="shared" si="4"/>
        <v>7.2900000000000009</v>
      </c>
      <c r="L18" s="5">
        <f t="shared" si="5"/>
        <v>1089</v>
      </c>
      <c r="N18" s="9">
        <v>2.7</v>
      </c>
      <c r="O18" s="9">
        <v>4.38</v>
      </c>
      <c r="P18" s="18">
        <f t="shared" si="6"/>
        <v>11.826000000000001</v>
      </c>
      <c r="Q18" s="18">
        <f t="shared" si="7"/>
        <v>7.2900000000000009</v>
      </c>
      <c r="R18" s="18">
        <f t="shared" si="8"/>
        <v>19.1844</v>
      </c>
      <c r="T18" s="9">
        <v>2.7</v>
      </c>
      <c r="U18" s="9">
        <v>5</v>
      </c>
      <c r="V18">
        <f t="shared" si="9"/>
        <v>13.5</v>
      </c>
      <c r="W18" s="14">
        <f t="shared" si="10"/>
        <v>7.2900000000000009</v>
      </c>
      <c r="X18" s="14">
        <f t="shared" si="11"/>
        <v>25</v>
      </c>
      <c r="Z18" s="9">
        <v>2.7</v>
      </c>
      <c r="AA18" s="22">
        <v>2</v>
      </c>
      <c r="AB18" s="18">
        <f t="shared" si="12"/>
        <v>5.4</v>
      </c>
      <c r="AC18" s="18">
        <f t="shared" si="13"/>
        <v>7.2900000000000009</v>
      </c>
      <c r="AD18" s="18">
        <f t="shared" si="14"/>
        <v>4</v>
      </c>
    </row>
    <row r="19" spans="1:30" x14ac:dyDescent="0.25">
      <c r="A19" s="10">
        <v>3.6</v>
      </c>
      <c r="B19" s="10">
        <v>21</v>
      </c>
      <c r="C19" s="13">
        <f t="shared" si="0"/>
        <v>75.600000000000009</v>
      </c>
      <c r="D19" s="18">
        <f t="shared" si="1"/>
        <v>12.96</v>
      </c>
      <c r="E19" s="5">
        <f t="shared" si="2"/>
        <v>441</v>
      </c>
      <c r="H19" s="10">
        <v>3.6</v>
      </c>
      <c r="I19" s="10">
        <v>81</v>
      </c>
      <c r="J19" s="5">
        <f t="shared" si="3"/>
        <v>291.60000000000002</v>
      </c>
      <c r="K19" s="18">
        <f t="shared" si="4"/>
        <v>12.96</v>
      </c>
      <c r="L19" s="5">
        <f t="shared" si="5"/>
        <v>6561</v>
      </c>
      <c r="N19" s="10">
        <v>3.6</v>
      </c>
      <c r="O19" s="10">
        <v>5</v>
      </c>
      <c r="P19" s="18">
        <f t="shared" si="6"/>
        <v>18</v>
      </c>
      <c r="Q19" s="18">
        <f t="shared" si="7"/>
        <v>12.96</v>
      </c>
      <c r="R19" s="18">
        <f t="shared" si="8"/>
        <v>25</v>
      </c>
      <c r="T19" s="10">
        <v>3.6</v>
      </c>
      <c r="U19" s="10">
        <v>5</v>
      </c>
      <c r="V19">
        <f t="shared" si="9"/>
        <v>18</v>
      </c>
      <c r="W19" s="14">
        <f t="shared" si="10"/>
        <v>12.96</v>
      </c>
      <c r="X19" s="14">
        <f t="shared" si="11"/>
        <v>25</v>
      </c>
      <c r="Z19" s="10">
        <v>3.6</v>
      </c>
      <c r="AA19" s="21">
        <v>4</v>
      </c>
      <c r="AB19" s="18">
        <f t="shared" si="12"/>
        <v>14.4</v>
      </c>
      <c r="AC19" s="18">
        <f t="shared" si="13"/>
        <v>12.96</v>
      </c>
      <c r="AD19" s="18">
        <f t="shared" si="14"/>
        <v>16</v>
      </c>
    </row>
    <row r="20" spans="1:30" x14ac:dyDescent="0.25">
      <c r="A20" s="10">
        <v>3.43</v>
      </c>
      <c r="B20" s="10">
        <v>21</v>
      </c>
      <c r="C20" s="13">
        <f t="shared" si="0"/>
        <v>72.03</v>
      </c>
      <c r="D20" s="18">
        <f t="shared" si="1"/>
        <v>11.764900000000001</v>
      </c>
      <c r="E20" s="5">
        <f t="shared" si="2"/>
        <v>441</v>
      </c>
      <c r="H20" s="10">
        <v>3.43</v>
      </c>
      <c r="I20" s="10">
        <v>45</v>
      </c>
      <c r="J20" s="5">
        <f t="shared" si="3"/>
        <v>154.35</v>
      </c>
      <c r="K20" s="18">
        <f t="shared" si="4"/>
        <v>11.764900000000001</v>
      </c>
      <c r="L20" s="5">
        <f t="shared" si="5"/>
        <v>2025</v>
      </c>
      <c r="N20" s="10">
        <v>3.43</v>
      </c>
      <c r="O20" s="10">
        <v>4.88</v>
      </c>
      <c r="P20" s="18">
        <f t="shared" si="6"/>
        <v>16.738400000000002</v>
      </c>
      <c r="Q20" s="18">
        <f t="shared" si="7"/>
        <v>11.764900000000001</v>
      </c>
      <c r="R20" s="18">
        <f t="shared" si="8"/>
        <v>23.814399999999999</v>
      </c>
      <c r="T20" s="10">
        <v>3.43</v>
      </c>
      <c r="U20" s="10">
        <v>5</v>
      </c>
      <c r="V20">
        <f t="shared" si="9"/>
        <v>17.150000000000002</v>
      </c>
      <c r="W20" s="14">
        <f t="shared" si="10"/>
        <v>11.764900000000001</v>
      </c>
      <c r="X20" s="14">
        <f t="shared" si="11"/>
        <v>25</v>
      </c>
      <c r="Z20" s="10">
        <v>3.43</v>
      </c>
      <c r="AA20" s="21">
        <v>1</v>
      </c>
      <c r="AB20" s="18">
        <f t="shared" si="12"/>
        <v>3.43</v>
      </c>
      <c r="AC20" s="18">
        <f t="shared" si="13"/>
        <v>11.764900000000001</v>
      </c>
      <c r="AD20" s="18">
        <f t="shared" si="14"/>
        <v>1</v>
      </c>
    </row>
    <row r="21" spans="1:30" x14ac:dyDescent="0.25">
      <c r="A21" s="9">
        <v>3</v>
      </c>
      <c r="B21" s="9">
        <v>20</v>
      </c>
      <c r="C21" s="13">
        <f t="shared" si="0"/>
        <v>60</v>
      </c>
      <c r="D21" s="18">
        <f t="shared" si="1"/>
        <v>9</v>
      </c>
      <c r="E21" s="5">
        <f t="shared" si="2"/>
        <v>400</v>
      </c>
      <c r="H21" s="9">
        <v>3</v>
      </c>
      <c r="I21" s="9">
        <v>42</v>
      </c>
      <c r="J21" s="5">
        <f t="shared" si="3"/>
        <v>126</v>
      </c>
      <c r="K21" s="18">
        <f t="shared" si="4"/>
        <v>9</v>
      </c>
      <c r="L21" s="5">
        <f t="shared" si="5"/>
        <v>1764</v>
      </c>
      <c r="N21" s="9">
        <v>3</v>
      </c>
      <c r="O21" s="9">
        <v>5</v>
      </c>
      <c r="P21" s="18">
        <f t="shared" si="6"/>
        <v>15</v>
      </c>
      <c r="Q21" s="18">
        <f t="shared" si="7"/>
        <v>9</v>
      </c>
      <c r="R21" s="18">
        <f t="shared" si="8"/>
        <v>25</v>
      </c>
      <c r="T21" s="9">
        <v>3</v>
      </c>
      <c r="U21" s="9">
        <v>5</v>
      </c>
      <c r="V21">
        <f t="shared" si="9"/>
        <v>15</v>
      </c>
      <c r="W21" s="14">
        <f t="shared" si="10"/>
        <v>9</v>
      </c>
      <c r="X21" s="14">
        <f t="shared" si="11"/>
        <v>25</v>
      </c>
      <c r="Z21" s="9">
        <v>3</v>
      </c>
      <c r="AA21" s="22">
        <v>4</v>
      </c>
      <c r="AB21" s="18">
        <f t="shared" si="12"/>
        <v>12</v>
      </c>
      <c r="AC21" s="18">
        <f t="shared" si="13"/>
        <v>9</v>
      </c>
      <c r="AD21" s="18">
        <f t="shared" si="14"/>
        <v>16</v>
      </c>
    </row>
    <row r="22" spans="1:30" x14ac:dyDescent="0.25">
      <c r="A22" s="10">
        <v>3.14</v>
      </c>
      <c r="B22" s="10">
        <v>20</v>
      </c>
      <c r="C22" s="13">
        <f t="shared" si="0"/>
        <v>62.800000000000004</v>
      </c>
      <c r="D22" s="18">
        <f t="shared" si="1"/>
        <v>9.8596000000000004</v>
      </c>
      <c r="E22" s="5">
        <f t="shared" si="2"/>
        <v>400</v>
      </c>
      <c r="H22" s="10">
        <v>3.14</v>
      </c>
      <c r="I22" s="10">
        <v>37</v>
      </c>
      <c r="J22" s="5">
        <f t="shared" si="3"/>
        <v>116.18</v>
      </c>
      <c r="K22" s="18">
        <f t="shared" si="4"/>
        <v>9.8596000000000004</v>
      </c>
      <c r="L22" s="5">
        <f t="shared" si="5"/>
        <v>1369</v>
      </c>
      <c r="N22" s="10">
        <v>3.14</v>
      </c>
      <c r="O22" s="10">
        <v>4.9400000000000004</v>
      </c>
      <c r="P22" s="18">
        <f t="shared" si="6"/>
        <v>15.511600000000001</v>
      </c>
      <c r="Q22" s="18">
        <f t="shared" si="7"/>
        <v>9.8596000000000004</v>
      </c>
      <c r="R22" s="18">
        <f t="shared" si="8"/>
        <v>24.403600000000004</v>
      </c>
      <c r="T22" s="10">
        <v>3.14</v>
      </c>
      <c r="U22" s="10">
        <v>5</v>
      </c>
      <c r="V22">
        <f t="shared" si="9"/>
        <v>15.700000000000001</v>
      </c>
      <c r="W22" s="14">
        <f t="shared" si="10"/>
        <v>9.8596000000000004</v>
      </c>
      <c r="X22" s="14">
        <f t="shared" si="11"/>
        <v>25</v>
      </c>
      <c r="Z22" s="10">
        <v>3.14</v>
      </c>
      <c r="AA22" s="21">
        <v>2</v>
      </c>
      <c r="AB22" s="18">
        <f t="shared" si="12"/>
        <v>6.28</v>
      </c>
      <c r="AC22" s="18">
        <f t="shared" si="13"/>
        <v>9.8596000000000004</v>
      </c>
      <c r="AD22" s="18">
        <f t="shared" si="14"/>
        <v>4</v>
      </c>
    </row>
    <row r="23" spans="1:30" x14ac:dyDescent="0.25">
      <c r="A23" s="9">
        <v>3.13</v>
      </c>
      <c r="B23" s="9">
        <v>21</v>
      </c>
      <c r="C23" s="13">
        <f t="shared" si="0"/>
        <v>65.73</v>
      </c>
      <c r="D23" s="18">
        <f t="shared" si="1"/>
        <v>9.7968999999999991</v>
      </c>
      <c r="E23" s="5">
        <f t="shared" si="2"/>
        <v>441</v>
      </c>
      <c r="H23" s="9">
        <v>3.13</v>
      </c>
      <c r="I23" s="9">
        <v>39</v>
      </c>
      <c r="J23" s="5">
        <f t="shared" si="3"/>
        <v>122.07</v>
      </c>
      <c r="K23" s="18">
        <f t="shared" si="4"/>
        <v>9.7968999999999991</v>
      </c>
      <c r="L23" s="5">
        <f t="shared" si="5"/>
        <v>1521</v>
      </c>
      <c r="N23" s="9">
        <v>3.13</v>
      </c>
      <c r="O23" s="9">
        <v>5</v>
      </c>
      <c r="P23" s="18">
        <f t="shared" si="6"/>
        <v>15.649999999999999</v>
      </c>
      <c r="Q23" s="18">
        <f t="shared" si="7"/>
        <v>9.7968999999999991</v>
      </c>
      <c r="R23" s="18">
        <f t="shared" si="8"/>
        <v>25</v>
      </c>
      <c r="T23" s="9">
        <v>3.13</v>
      </c>
      <c r="U23" s="9">
        <v>5</v>
      </c>
      <c r="V23">
        <f t="shared" si="9"/>
        <v>15.649999999999999</v>
      </c>
      <c r="W23" s="14">
        <f t="shared" si="10"/>
        <v>9.7968999999999991</v>
      </c>
      <c r="X23" s="14">
        <f t="shared" si="11"/>
        <v>25</v>
      </c>
      <c r="Z23" s="9">
        <v>3.13</v>
      </c>
      <c r="AA23" s="22">
        <v>0.75</v>
      </c>
      <c r="AB23" s="18">
        <f t="shared" si="12"/>
        <v>2.3475000000000001</v>
      </c>
      <c r="AC23" s="18">
        <f t="shared" si="13"/>
        <v>9.7968999999999991</v>
      </c>
      <c r="AD23" s="18">
        <f t="shared" si="14"/>
        <v>0.5625</v>
      </c>
    </row>
    <row r="24" spans="1:30" x14ac:dyDescent="0.25">
      <c r="A24" s="9">
        <v>2.7</v>
      </c>
      <c r="B24" s="9">
        <v>20</v>
      </c>
      <c r="C24" s="13">
        <f t="shared" si="0"/>
        <v>54</v>
      </c>
      <c r="D24" s="18">
        <f t="shared" si="1"/>
        <v>7.2900000000000009</v>
      </c>
      <c r="E24" s="5">
        <f t="shared" si="2"/>
        <v>400</v>
      </c>
      <c r="H24" s="9">
        <v>2.7</v>
      </c>
      <c r="I24" s="9">
        <v>21</v>
      </c>
      <c r="J24" s="5">
        <f t="shared" si="3"/>
        <v>56.7</v>
      </c>
      <c r="K24" s="18">
        <f t="shared" si="4"/>
        <v>7.2900000000000009</v>
      </c>
      <c r="L24" s="5">
        <f t="shared" si="5"/>
        <v>441</v>
      </c>
      <c r="N24" s="9">
        <v>2.7</v>
      </c>
      <c r="O24" s="9">
        <v>5</v>
      </c>
      <c r="P24" s="18">
        <f t="shared" si="6"/>
        <v>13.5</v>
      </c>
      <c r="Q24" s="18">
        <f t="shared" si="7"/>
        <v>7.2900000000000009</v>
      </c>
      <c r="R24" s="18">
        <f t="shared" si="8"/>
        <v>25</v>
      </c>
      <c r="T24" s="9">
        <v>2.7</v>
      </c>
      <c r="U24" s="9">
        <v>4.38</v>
      </c>
      <c r="V24">
        <f t="shared" si="9"/>
        <v>11.826000000000001</v>
      </c>
      <c r="W24" s="14">
        <f t="shared" si="10"/>
        <v>7.2900000000000009</v>
      </c>
      <c r="X24" s="14">
        <f t="shared" si="11"/>
        <v>19.1844</v>
      </c>
      <c r="Z24" s="9">
        <v>2.7</v>
      </c>
      <c r="AA24" s="22">
        <v>0.5</v>
      </c>
      <c r="AB24" s="18">
        <f t="shared" si="12"/>
        <v>1.35</v>
      </c>
      <c r="AC24" s="18">
        <f t="shared" si="13"/>
        <v>7.2900000000000009</v>
      </c>
      <c r="AD24" s="18">
        <f t="shared" si="14"/>
        <v>0.25</v>
      </c>
    </row>
    <row r="25" spans="1:30" x14ac:dyDescent="0.25">
      <c r="A25" s="10">
        <v>3.35</v>
      </c>
      <c r="B25" s="10">
        <v>21</v>
      </c>
      <c r="C25" s="13">
        <f t="shared" si="0"/>
        <v>70.350000000000009</v>
      </c>
      <c r="D25" s="18">
        <f t="shared" si="1"/>
        <v>11.2225</v>
      </c>
      <c r="E25" s="5">
        <f t="shared" si="2"/>
        <v>441</v>
      </c>
      <c r="H25" s="10">
        <v>3.35</v>
      </c>
      <c r="I25" s="10">
        <v>33</v>
      </c>
      <c r="J25" s="5">
        <f t="shared" si="3"/>
        <v>110.55</v>
      </c>
      <c r="K25" s="18">
        <f t="shared" si="4"/>
        <v>11.2225</v>
      </c>
      <c r="L25" s="5">
        <f t="shared" si="5"/>
        <v>1089</v>
      </c>
      <c r="N25" s="10">
        <v>3.35</v>
      </c>
      <c r="O25" s="10">
        <v>4.5</v>
      </c>
      <c r="P25" s="18">
        <f t="shared" si="6"/>
        <v>15.075000000000001</v>
      </c>
      <c r="Q25" s="18">
        <f t="shared" si="7"/>
        <v>11.2225</v>
      </c>
      <c r="R25" s="18">
        <f t="shared" si="8"/>
        <v>20.25</v>
      </c>
      <c r="T25" s="10">
        <v>3.35</v>
      </c>
      <c r="U25" s="10">
        <v>5</v>
      </c>
      <c r="V25">
        <f t="shared" si="9"/>
        <v>16.75</v>
      </c>
      <c r="W25" s="14">
        <f t="shared" si="10"/>
        <v>11.2225</v>
      </c>
      <c r="X25" s="14">
        <f t="shared" si="11"/>
        <v>25</v>
      </c>
      <c r="Z25" s="10">
        <v>3.35</v>
      </c>
      <c r="AA25" s="21">
        <v>0.75</v>
      </c>
      <c r="AB25" s="18">
        <f t="shared" si="12"/>
        <v>2.5125000000000002</v>
      </c>
      <c r="AC25" s="18">
        <f t="shared" si="13"/>
        <v>11.2225</v>
      </c>
      <c r="AD25" s="18">
        <f t="shared" si="14"/>
        <v>0.5625</v>
      </c>
    </row>
    <row r="26" spans="1:30" x14ac:dyDescent="0.25">
      <c r="A26" s="9">
        <v>3.21</v>
      </c>
      <c r="B26" s="9">
        <v>21</v>
      </c>
      <c r="C26" s="13">
        <f t="shared" si="0"/>
        <v>67.41</v>
      </c>
      <c r="D26" s="18">
        <f t="shared" si="1"/>
        <v>10.3041</v>
      </c>
      <c r="E26" s="5">
        <f t="shared" si="2"/>
        <v>441</v>
      </c>
      <c r="H26" s="9">
        <v>3.21</v>
      </c>
      <c r="I26" s="9">
        <v>24</v>
      </c>
      <c r="J26" s="5">
        <f t="shared" si="3"/>
        <v>77.039999999999992</v>
      </c>
      <c r="K26" s="18">
        <f t="shared" si="4"/>
        <v>10.3041</v>
      </c>
      <c r="L26" s="5">
        <f t="shared" si="5"/>
        <v>576</v>
      </c>
      <c r="N26" s="9">
        <v>3.21</v>
      </c>
      <c r="O26" s="9">
        <v>4.17</v>
      </c>
      <c r="P26" s="18">
        <f t="shared" si="6"/>
        <v>13.3857</v>
      </c>
      <c r="Q26" s="18">
        <f t="shared" si="7"/>
        <v>10.3041</v>
      </c>
      <c r="R26" s="18">
        <f t="shared" si="8"/>
        <v>17.3889</v>
      </c>
      <c r="T26" s="9">
        <v>3.21</v>
      </c>
      <c r="U26" s="9">
        <v>5</v>
      </c>
      <c r="V26">
        <f t="shared" si="9"/>
        <v>16.05</v>
      </c>
      <c r="W26" s="14">
        <f t="shared" si="10"/>
        <v>10.3041</v>
      </c>
      <c r="X26" s="14">
        <f t="shared" si="11"/>
        <v>25</v>
      </c>
      <c r="Z26" s="9">
        <v>3.21</v>
      </c>
      <c r="AA26" s="22">
        <v>1</v>
      </c>
      <c r="AB26" s="18">
        <f t="shared" si="12"/>
        <v>3.21</v>
      </c>
      <c r="AC26" s="18">
        <f t="shared" si="13"/>
        <v>10.3041</v>
      </c>
      <c r="AD26" s="18">
        <f t="shared" si="14"/>
        <v>1</v>
      </c>
    </row>
    <row r="27" spans="1:30" x14ac:dyDescent="0.25">
      <c r="A27" s="17">
        <f>SUM(A5:A26)</f>
        <v>73.809999999999988</v>
      </c>
      <c r="B27" s="7">
        <f>SUM(B5:B26)</f>
        <v>473</v>
      </c>
      <c r="C27" s="13">
        <f>SUM(C5:C26)</f>
        <v>1590.4399999999998</v>
      </c>
      <c r="D27" s="18">
        <f>SUM(D5:D26)</f>
        <v>249.86329999999998</v>
      </c>
      <c r="E27" s="5">
        <f t="array" ref="E27">SUM(E5:E26)</f>
        <v>10217</v>
      </c>
      <c r="H27" s="44">
        <f>SUM(H5:H26)</f>
        <v>73.809999999999988</v>
      </c>
      <c r="I27" s="9">
        <f>SUM(I5:I26)</f>
        <v>1352</v>
      </c>
      <c r="J27" s="5">
        <f>SUM(J5:J26)</f>
        <v>4628.55</v>
      </c>
      <c r="K27" s="18">
        <f>SUM(K5:K26)</f>
        <v>249.86329999999998</v>
      </c>
      <c r="L27" s="5">
        <f t="array" ref="L27">SUM(L5:L26)</f>
        <v>106874</v>
      </c>
      <c r="N27" s="44">
        <f>SUM(N5:N26)</f>
        <v>73.809999999999988</v>
      </c>
      <c r="O27" s="44">
        <f>SUM(O5:O26)</f>
        <v>104.01</v>
      </c>
      <c r="P27" s="18">
        <f>SUM(P5:P26)</f>
        <v>349.71899999999994</v>
      </c>
      <c r="Q27" s="18">
        <f>SUM(Q5:Q26)</f>
        <v>249.86329999999998</v>
      </c>
      <c r="R27" s="18">
        <f>SUM(R5:R26)</f>
        <v>495.03709999999995</v>
      </c>
      <c r="T27" s="44">
        <f>SUM(T5:T26)</f>
        <v>73.809999999999988</v>
      </c>
      <c r="U27" s="44">
        <f>SUM(U5:U26)</f>
        <v>108.71</v>
      </c>
      <c r="V27">
        <f>SUM(V5:V26)</f>
        <v>365.21859999999998</v>
      </c>
      <c r="W27" s="14">
        <f>SUM(W5:W26)</f>
        <v>249.86329999999998</v>
      </c>
      <c r="X27" s="14">
        <f>SUM(X5:X26)</f>
        <v>537.70889999999997</v>
      </c>
      <c r="Z27" s="44">
        <f>SUM(Z5:Z26)</f>
        <v>73.809999999999988</v>
      </c>
      <c r="AA27" s="7">
        <f>SUM(AA5:AA26)</f>
        <v>37.75</v>
      </c>
      <c r="AB27" s="18">
        <f>SUM(AB5:AB26)</f>
        <v>129.10500000000002</v>
      </c>
      <c r="AC27" s="18">
        <f>SUM(AC5:AC26)</f>
        <v>249.86329999999998</v>
      </c>
      <c r="AD27" s="18">
        <f>SUM(AD5:AD26)</f>
        <v>94.4375</v>
      </c>
    </row>
    <row r="28" spans="1:30" x14ac:dyDescent="0.25">
      <c r="A28" s="19"/>
      <c r="B28" s="8"/>
      <c r="C28" s="13"/>
      <c r="D28" s="18"/>
      <c r="E28" s="5"/>
      <c r="H28" s="10"/>
      <c r="I28" s="10"/>
      <c r="J28" s="5"/>
      <c r="K28" s="18"/>
      <c r="L28" s="5"/>
      <c r="N28" s="10" t="s">
        <v>6</v>
      </c>
      <c r="O28" s="8"/>
      <c r="P28" s="18"/>
      <c r="Q28" s="18"/>
      <c r="R28" s="18"/>
      <c r="T28" s="10"/>
      <c r="U28" s="8"/>
      <c r="W28" s="14"/>
      <c r="X28" s="14"/>
      <c r="Z28" s="10"/>
      <c r="AA28" s="8"/>
      <c r="AB28" s="18"/>
      <c r="AC28" s="18"/>
      <c r="AD28" s="18"/>
    </row>
    <row r="29" spans="1:30" ht="13.5" thickBot="1" x14ac:dyDescent="0.35">
      <c r="A29" s="17"/>
      <c r="B29" s="7"/>
      <c r="C29" s="13"/>
      <c r="D29" s="18"/>
      <c r="E29" s="5"/>
      <c r="H29" s="12" t="s">
        <v>40</v>
      </c>
      <c r="I29" s="12" t="s">
        <v>47</v>
      </c>
      <c r="J29" s="16" t="s">
        <v>44</v>
      </c>
      <c r="K29" s="20" t="s">
        <v>42</v>
      </c>
      <c r="L29" s="20" t="s">
        <v>43</v>
      </c>
      <c r="N29" s="12" t="s">
        <v>40</v>
      </c>
      <c r="O29" s="6" t="s">
        <v>48</v>
      </c>
      <c r="P29" s="16" t="s">
        <v>44</v>
      </c>
      <c r="Q29" s="16" t="s">
        <v>42</v>
      </c>
      <c r="R29" s="16" t="s">
        <v>43</v>
      </c>
      <c r="T29" s="9"/>
      <c r="U29" s="9" t="s">
        <v>6</v>
      </c>
      <c r="W29" s="14"/>
      <c r="X29" s="14"/>
      <c r="Z29" s="9"/>
      <c r="AA29" s="9" t="s">
        <v>6</v>
      </c>
      <c r="AB29" s="18"/>
      <c r="AC29" s="18"/>
      <c r="AD29" s="18"/>
    </row>
    <row r="30" spans="1:30" ht="13.5" thickBot="1" x14ac:dyDescent="0.35">
      <c r="A30" s="19"/>
      <c r="B30" s="8"/>
      <c r="C30" s="13"/>
      <c r="D30" s="18"/>
      <c r="E30" s="5"/>
      <c r="H30" s="9">
        <v>3.66</v>
      </c>
      <c r="I30" s="9">
        <v>33</v>
      </c>
      <c r="J30" s="5">
        <f>I30*H30</f>
        <v>120.78</v>
      </c>
      <c r="K30" s="18">
        <f>H30*H30</f>
        <v>13.395600000000002</v>
      </c>
      <c r="L30" s="5">
        <f>I30*I30</f>
        <v>1089</v>
      </c>
      <c r="N30" s="9">
        <v>3.66</v>
      </c>
      <c r="O30" s="9">
        <v>5</v>
      </c>
      <c r="P30" s="18">
        <f>N30*O30</f>
        <v>18.3</v>
      </c>
      <c r="Q30" s="18">
        <f>N30*N30</f>
        <v>13.395600000000002</v>
      </c>
      <c r="R30" s="18">
        <f>O30*O30</f>
        <v>25</v>
      </c>
      <c r="T30" s="12" t="s">
        <v>40</v>
      </c>
      <c r="U30" s="6" t="s">
        <v>49</v>
      </c>
      <c r="V30" s="3" t="s">
        <v>44</v>
      </c>
      <c r="W30" s="3" t="s">
        <v>42</v>
      </c>
      <c r="X30" s="3" t="s">
        <v>43</v>
      </c>
      <c r="Z30" s="12" t="s">
        <v>40</v>
      </c>
      <c r="AA30" s="6" t="s">
        <v>50</v>
      </c>
      <c r="AB30" s="16" t="s">
        <v>44</v>
      </c>
      <c r="AC30" s="16" t="s">
        <v>42</v>
      </c>
      <c r="AD30" s="16" t="s">
        <v>43</v>
      </c>
    </row>
    <row r="31" spans="1:30" x14ac:dyDescent="0.25">
      <c r="A31" s="17"/>
      <c r="B31" s="7"/>
      <c r="C31" s="13"/>
      <c r="D31" s="18"/>
      <c r="E31" s="5"/>
      <c r="H31" s="10">
        <v>3.16</v>
      </c>
      <c r="I31" s="10">
        <v>30</v>
      </c>
      <c r="J31" s="5">
        <f t="shared" ref="J31:J62" si="15">I31*H31</f>
        <v>94.800000000000011</v>
      </c>
      <c r="K31" s="18">
        <f t="shared" ref="K31:K62" si="16">H31*H31</f>
        <v>9.9856000000000016</v>
      </c>
      <c r="L31" s="5">
        <f t="shared" ref="L31:L62" si="17">I31*I31</f>
        <v>900</v>
      </c>
      <c r="N31" s="10">
        <v>3.16</v>
      </c>
      <c r="O31" s="10">
        <v>3.83</v>
      </c>
      <c r="P31" s="18">
        <f t="shared" ref="P31:P62" si="18">N31*O31</f>
        <v>12.1028</v>
      </c>
      <c r="Q31" s="18">
        <f t="shared" ref="Q31:Q62" si="19">N31*N31</f>
        <v>9.9856000000000016</v>
      </c>
      <c r="R31" s="18">
        <f t="shared" ref="R31:R62" si="20">O31*O31</f>
        <v>14.668900000000001</v>
      </c>
      <c r="T31" s="9">
        <v>3.66</v>
      </c>
      <c r="U31" s="9">
        <v>5</v>
      </c>
      <c r="V31">
        <f>T31*U31</f>
        <v>18.3</v>
      </c>
      <c r="W31" s="74">
        <f>T31*T31</f>
        <v>13.395600000000002</v>
      </c>
      <c r="X31" s="14">
        <f>U31*U31</f>
        <v>25</v>
      </c>
      <c r="Z31" s="9">
        <v>3.66</v>
      </c>
      <c r="AA31" s="22">
        <v>0.25</v>
      </c>
      <c r="AB31" s="18">
        <f>Z31*AA31</f>
        <v>0.91500000000000004</v>
      </c>
      <c r="AC31" s="18">
        <f>Z31*Z31</f>
        <v>13.395600000000002</v>
      </c>
      <c r="AD31" s="18">
        <f>AA31*AA31</f>
        <v>6.25E-2</v>
      </c>
    </row>
    <row r="32" spans="1:30" x14ac:dyDescent="0.25">
      <c r="A32" s="19"/>
      <c r="B32" s="8"/>
      <c r="C32" s="13"/>
      <c r="D32" s="18"/>
      <c r="E32" s="5"/>
      <c r="H32" s="9">
        <v>3.02</v>
      </c>
      <c r="I32" s="9">
        <v>33</v>
      </c>
      <c r="J32" s="5">
        <f t="shared" si="15"/>
        <v>99.66</v>
      </c>
      <c r="K32" s="18">
        <f t="shared" si="16"/>
        <v>9.1204000000000001</v>
      </c>
      <c r="L32" s="5">
        <f t="shared" si="17"/>
        <v>1089</v>
      </c>
      <c r="N32" s="9">
        <v>3.02</v>
      </c>
      <c r="O32" s="9">
        <v>5</v>
      </c>
      <c r="P32" s="18">
        <f t="shared" si="18"/>
        <v>15.1</v>
      </c>
      <c r="Q32" s="18">
        <f t="shared" si="19"/>
        <v>9.1204000000000001</v>
      </c>
      <c r="R32" s="18">
        <f t="shared" si="20"/>
        <v>25</v>
      </c>
      <c r="T32" s="10">
        <v>3.16</v>
      </c>
      <c r="U32" s="10">
        <v>5</v>
      </c>
      <c r="V32">
        <f t="shared" ref="V32:V63" si="21">T32*U32</f>
        <v>15.8</v>
      </c>
      <c r="W32" s="74">
        <f t="shared" ref="W32:W63" si="22">T32*T32</f>
        <v>9.9856000000000016</v>
      </c>
      <c r="X32" s="14">
        <f t="shared" ref="X32:X63" si="23">U32*U32</f>
        <v>25</v>
      </c>
      <c r="Z32" s="10">
        <v>3.16</v>
      </c>
      <c r="AA32" s="21">
        <v>0.5</v>
      </c>
      <c r="AB32" s="18">
        <f t="shared" ref="AB32:AB63" si="24">Z32*AA32</f>
        <v>1.58</v>
      </c>
      <c r="AC32" s="18">
        <f t="shared" ref="AC32:AC63" si="25">Z32*Z32</f>
        <v>9.9856000000000016</v>
      </c>
      <c r="AD32" s="18">
        <f t="shared" ref="AD32:AD63" si="26">AA32*AA32</f>
        <v>0.25</v>
      </c>
    </row>
    <row r="33" spans="1:30" ht="13.5" thickBot="1" x14ac:dyDescent="0.35">
      <c r="A33" s="15" t="s">
        <v>40</v>
      </c>
      <c r="B33" s="16" t="s">
        <v>41</v>
      </c>
      <c r="C33" s="16" t="s">
        <v>44</v>
      </c>
      <c r="D33" s="16" t="s">
        <v>42</v>
      </c>
      <c r="E33" s="16" t="s">
        <v>43</v>
      </c>
      <c r="H33" s="10">
        <v>3.74</v>
      </c>
      <c r="I33" s="10">
        <v>33</v>
      </c>
      <c r="J33" s="5">
        <f t="shared" si="15"/>
        <v>123.42</v>
      </c>
      <c r="K33" s="18">
        <f t="shared" si="16"/>
        <v>13.987600000000002</v>
      </c>
      <c r="L33" s="5">
        <f t="shared" si="17"/>
        <v>1089</v>
      </c>
      <c r="N33" s="10">
        <v>3.74</v>
      </c>
      <c r="O33" s="10">
        <v>4.25</v>
      </c>
      <c r="P33" s="18">
        <f t="shared" si="18"/>
        <v>15.895000000000001</v>
      </c>
      <c r="Q33" s="18">
        <f t="shared" si="19"/>
        <v>13.987600000000002</v>
      </c>
      <c r="R33" s="18">
        <f t="shared" si="20"/>
        <v>18.0625</v>
      </c>
      <c r="T33" s="9">
        <v>3.02</v>
      </c>
      <c r="U33" s="9">
        <v>5</v>
      </c>
      <c r="V33">
        <f t="shared" si="21"/>
        <v>15.1</v>
      </c>
      <c r="W33" s="74">
        <f t="shared" si="22"/>
        <v>9.1204000000000001</v>
      </c>
      <c r="X33" s="14">
        <f t="shared" si="23"/>
        <v>25</v>
      </c>
      <c r="Z33" s="9">
        <v>3.02</v>
      </c>
      <c r="AA33" s="22">
        <v>2</v>
      </c>
      <c r="AB33" s="18">
        <f t="shared" si="24"/>
        <v>6.04</v>
      </c>
      <c r="AC33" s="18">
        <f t="shared" si="25"/>
        <v>9.1204000000000001</v>
      </c>
      <c r="AD33" s="18">
        <f t="shared" si="26"/>
        <v>4</v>
      </c>
    </row>
    <row r="34" spans="1:30" x14ac:dyDescent="0.25">
      <c r="A34" s="9">
        <v>3.66</v>
      </c>
      <c r="B34" s="9">
        <v>20</v>
      </c>
      <c r="C34" s="13">
        <f>A34*B34</f>
        <v>73.2</v>
      </c>
      <c r="D34" s="18">
        <f>A34*A34</f>
        <v>13.395600000000002</v>
      </c>
      <c r="E34" s="5">
        <f t="array" ref="E34">B34*B34</f>
        <v>400</v>
      </c>
      <c r="H34" s="9">
        <v>2.5</v>
      </c>
      <c r="I34" s="9">
        <v>21</v>
      </c>
      <c r="J34" s="5">
        <f t="shared" si="15"/>
        <v>52.5</v>
      </c>
      <c r="K34" s="18">
        <f t="shared" si="16"/>
        <v>6.25</v>
      </c>
      <c r="L34" s="5">
        <f t="shared" si="17"/>
        <v>441</v>
      </c>
      <c r="N34" s="9">
        <v>2.5</v>
      </c>
      <c r="O34" s="9">
        <v>5</v>
      </c>
      <c r="P34" s="18">
        <f t="shared" si="18"/>
        <v>12.5</v>
      </c>
      <c r="Q34" s="18">
        <f t="shared" si="19"/>
        <v>6.25</v>
      </c>
      <c r="R34" s="18">
        <f t="shared" si="20"/>
        <v>25</v>
      </c>
      <c r="T34" s="10">
        <v>3.74</v>
      </c>
      <c r="U34" s="10">
        <v>5</v>
      </c>
      <c r="V34">
        <f t="shared" si="21"/>
        <v>18.700000000000003</v>
      </c>
      <c r="W34" s="74">
        <f t="shared" si="22"/>
        <v>13.987600000000002</v>
      </c>
      <c r="X34" s="14">
        <f t="shared" si="23"/>
        <v>25</v>
      </c>
      <c r="Z34" s="10">
        <v>3.74</v>
      </c>
      <c r="AA34" s="21">
        <v>0</v>
      </c>
      <c r="AB34" s="18">
        <f t="shared" si="24"/>
        <v>0</v>
      </c>
      <c r="AC34" s="18">
        <f t="shared" si="25"/>
        <v>13.987600000000002</v>
      </c>
      <c r="AD34" s="18">
        <f t="shared" si="26"/>
        <v>0</v>
      </c>
    </row>
    <row r="35" spans="1:30" x14ac:dyDescent="0.25">
      <c r="A35" s="10">
        <v>3.16</v>
      </c>
      <c r="B35" s="10">
        <v>22</v>
      </c>
      <c r="C35" s="13">
        <f t="shared" ref="C35:C66" si="27">A35*B35</f>
        <v>69.52000000000001</v>
      </c>
      <c r="D35" s="18">
        <f t="shared" ref="D35:D66" si="28">A35*A35</f>
        <v>9.9856000000000016</v>
      </c>
      <c r="E35" s="5">
        <f t="array" ref="E35">B35*B35</f>
        <v>484</v>
      </c>
      <c r="H35" s="10">
        <v>3.95</v>
      </c>
      <c r="I35" s="10">
        <v>49</v>
      </c>
      <c r="J35" s="5">
        <f t="shared" si="15"/>
        <v>193.55</v>
      </c>
      <c r="K35" s="18">
        <f t="shared" si="16"/>
        <v>15.602500000000001</v>
      </c>
      <c r="L35" s="5">
        <f t="shared" si="17"/>
        <v>2401</v>
      </c>
      <c r="N35" s="10">
        <v>3.95</v>
      </c>
      <c r="O35" s="10">
        <v>4.25</v>
      </c>
      <c r="P35" s="18">
        <f t="shared" si="18"/>
        <v>16.787500000000001</v>
      </c>
      <c r="Q35" s="18">
        <f t="shared" si="19"/>
        <v>15.602500000000001</v>
      </c>
      <c r="R35" s="18">
        <f t="shared" si="20"/>
        <v>18.0625</v>
      </c>
      <c r="T35" s="9">
        <v>2.5</v>
      </c>
      <c r="U35" s="9">
        <v>5</v>
      </c>
      <c r="V35">
        <f t="shared" si="21"/>
        <v>12.5</v>
      </c>
      <c r="W35" s="74">
        <f t="shared" si="22"/>
        <v>6.25</v>
      </c>
      <c r="X35" s="14">
        <f t="shared" si="23"/>
        <v>25</v>
      </c>
      <c r="Z35" s="9">
        <v>2.5</v>
      </c>
      <c r="AA35" s="22">
        <v>0.5</v>
      </c>
      <c r="AB35" s="18">
        <f t="shared" si="24"/>
        <v>1.25</v>
      </c>
      <c r="AC35" s="18">
        <f t="shared" si="25"/>
        <v>6.25</v>
      </c>
      <c r="AD35" s="18">
        <f t="shared" si="26"/>
        <v>0.25</v>
      </c>
    </row>
    <row r="36" spans="1:30" x14ac:dyDescent="0.25">
      <c r="A36" s="9">
        <v>3.02</v>
      </c>
      <c r="B36" s="9">
        <v>21</v>
      </c>
      <c r="C36" s="13">
        <f t="shared" si="27"/>
        <v>63.42</v>
      </c>
      <c r="D36" s="18">
        <f t="shared" si="28"/>
        <v>9.1204000000000001</v>
      </c>
      <c r="E36" s="5">
        <f t="array" ref="E36">B36*B36</f>
        <v>441</v>
      </c>
      <c r="H36" s="9">
        <v>3.5</v>
      </c>
      <c r="I36" s="9">
        <v>98</v>
      </c>
      <c r="J36" s="5">
        <f t="shared" si="15"/>
        <v>343</v>
      </c>
      <c r="K36" s="18">
        <f t="shared" si="16"/>
        <v>12.25</v>
      </c>
      <c r="L36" s="5">
        <f t="shared" si="17"/>
        <v>9604</v>
      </c>
      <c r="N36" s="9">
        <v>3.5</v>
      </c>
      <c r="O36" s="9">
        <v>4.17</v>
      </c>
      <c r="P36" s="18">
        <f t="shared" si="18"/>
        <v>14.594999999999999</v>
      </c>
      <c r="Q36" s="18">
        <f t="shared" si="19"/>
        <v>12.25</v>
      </c>
      <c r="R36" s="18">
        <f t="shared" si="20"/>
        <v>17.3889</v>
      </c>
      <c r="T36" s="10">
        <v>3.95</v>
      </c>
      <c r="U36" s="10">
        <v>5</v>
      </c>
      <c r="V36">
        <f t="shared" si="21"/>
        <v>19.75</v>
      </c>
      <c r="W36" s="74">
        <f t="shared" si="22"/>
        <v>15.602500000000001</v>
      </c>
      <c r="X36" s="14">
        <f t="shared" si="23"/>
        <v>25</v>
      </c>
      <c r="Z36" s="10">
        <v>3.95</v>
      </c>
      <c r="AA36" s="21">
        <v>2</v>
      </c>
      <c r="AB36" s="18">
        <f t="shared" si="24"/>
        <v>7.9</v>
      </c>
      <c r="AC36" s="18">
        <f t="shared" si="25"/>
        <v>15.602500000000001</v>
      </c>
      <c r="AD36" s="18">
        <f t="shared" si="26"/>
        <v>4</v>
      </c>
    </row>
    <row r="37" spans="1:30" x14ac:dyDescent="0.25">
      <c r="A37" s="10">
        <v>3.74</v>
      </c>
      <c r="B37" s="10">
        <v>23</v>
      </c>
      <c r="C37" s="13">
        <f t="shared" si="27"/>
        <v>86.02000000000001</v>
      </c>
      <c r="D37" s="18">
        <f t="shared" si="28"/>
        <v>13.987600000000002</v>
      </c>
      <c r="E37" s="5">
        <f t="array" ref="E37">B37*B37</f>
        <v>529</v>
      </c>
      <c r="H37" s="9">
        <v>3.01</v>
      </c>
      <c r="I37" s="9">
        <v>45</v>
      </c>
      <c r="J37" s="5">
        <f t="shared" si="15"/>
        <v>135.44999999999999</v>
      </c>
      <c r="K37" s="18">
        <f t="shared" si="16"/>
        <v>9.0600999999999985</v>
      </c>
      <c r="L37" s="5">
        <f t="shared" si="17"/>
        <v>2025</v>
      </c>
      <c r="N37" s="9">
        <v>3.01</v>
      </c>
      <c r="O37" s="9">
        <v>5</v>
      </c>
      <c r="P37" s="18">
        <f t="shared" si="18"/>
        <v>15.049999999999999</v>
      </c>
      <c r="Q37" s="18">
        <f t="shared" si="19"/>
        <v>9.0600999999999985</v>
      </c>
      <c r="R37" s="18">
        <f t="shared" si="20"/>
        <v>25</v>
      </c>
      <c r="T37" s="9">
        <v>3.5</v>
      </c>
      <c r="U37" s="9">
        <v>5</v>
      </c>
      <c r="V37">
        <f t="shared" si="21"/>
        <v>17.5</v>
      </c>
      <c r="W37" s="74">
        <f t="shared" si="22"/>
        <v>12.25</v>
      </c>
      <c r="X37" s="14">
        <f t="shared" si="23"/>
        <v>25</v>
      </c>
      <c r="Z37" s="9">
        <v>3.5</v>
      </c>
      <c r="AA37" s="22">
        <v>5</v>
      </c>
      <c r="AB37" s="18">
        <f t="shared" si="24"/>
        <v>17.5</v>
      </c>
      <c r="AC37" s="18">
        <f t="shared" si="25"/>
        <v>12.25</v>
      </c>
      <c r="AD37" s="18">
        <f t="shared" si="26"/>
        <v>25</v>
      </c>
    </row>
    <row r="38" spans="1:30" x14ac:dyDescent="0.25">
      <c r="A38" s="9">
        <v>2.5</v>
      </c>
      <c r="B38" s="9">
        <v>22</v>
      </c>
      <c r="C38" s="13">
        <f t="shared" si="27"/>
        <v>55</v>
      </c>
      <c r="D38" s="18">
        <f t="shared" si="28"/>
        <v>6.25</v>
      </c>
      <c r="E38" s="5">
        <f t="array" ref="E38">B38*B38</f>
        <v>484</v>
      </c>
      <c r="H38" s="10">
        <v>3.47</v>
      </c>
      <c r="I38" s="10">
        <v>37</v>
      </c>
      <c r="J38" s="5">
        <f t="shared" si="15"/>
        <v>128.39000000000001</v>
      </c>
      <c r="K38" s="18">
        <f t="shared" si="16"/>
        <v>12.040900000000001</v>
      </c>
      <c r="L38" s="5">
        <f t="shared" si="17"/>
        <v>1369</v>
      </c>
      <c r="N38" s="10">
        <v>3.47</v>
      </c>
      <c r="O38" s="10">
        <v>4.5</v>
      </c>
      <c r="P38" s="18">
        <f t="shared" si="18"/>
        <v>15.615</v>
      </c>
      <c r="Q38" s="18">
        <f t="shared" si="19"/>
        <v>12.040900000000001</v>
      </c>
      <c r="R38" s="18">
        <f t="shared" si="20"/>
        <v>20.25</v>
      </c>
      <c r="T38" s="9">
        <v>3.01</v>
      </c>
      <c r="U38" s="9">
        <v>5</v>
      </c>
      <c r="V38">
        <f t="shared" si="21"/>
        <v>15.049999999999999</v>
      </c>
      <c r="W38" s="74">
        <f t="shared" si="22"/>
        <v>9.0600999999999985</v>
      </c>
      <c r="X38" s="14">
        <f t="shared" si="23"/>
        <v>25</v>
      </c>
      <c r="Z38" s="9">
        <v>3.01</v>
      </c>
      <c r="AA38" s="22">
        <v>3</v>
      </c>
      <c r="AB38" s="18">
        <f t="shared" si="24"/>
        <v>9.0299999999999994</v>
      </c>
      <c r="AC38" s="18">
        <f t="shared" si="25"/>
        <v>9.0600999999999985</v>
      </c>
      <c r="AD38" s="18">
        <f t="shared" si="26"/>
        <v>9</v>
      </c>
    </row>
    <row r="39" spans="1:30" x14ac:dyDescent="0.25">
      <c r="A39" s="10">
        <v>3.95</v>
      </c>
      <c r="B39" s="10">
        <v>21</v>
      </c>
      <c r="C39" s="13">
        <f t="shared" si="27"/>
        <v>82.95</v>
      </c>
      <c r="D39" s="18">
        <f t="shared" si="28"/>
        <v>15.602500000000001</v>
      </c>
      <c r="E39" s="5">
        <f t="array" ref="E39">B39*B39</f>
        <v>441</v>
      </c>
      <c r="H39" s="9">
        <v>3.6</v>
      </c>
      <c r="I39" s="9">
        <v>37</v>
      </c>
      <c r="J39" s="5">
        <f t="shared" si="15"/>
        <v>133.20000000000002</v>
      </c>
      <c r="K39" s="18">
        <f t="shared" si="16"/>
        <v>12.96</v>
      </c>
      <c r="L39" s="5">
        <f t="shared" si="17"/>
        <v>1369</v>
      </c>
      <c r="N39" s="9">
        <v>3.6</v>
      </c>
      <c r="O39" s="9">
        <v>5</v>
      </c>
      <c r="P39" s="18">
        <f t="shared" si="18"/>
        <v>18</v>
      </c>
      <c r="Q39" s="18">
        <f t="shared" si="19"/>
        <v>12.96</v>
      </c>
      <c r="R39" s="18">
        <f t="shared" si="20"/>
        <v>25</v>
      </c>
      <c r="T39" s="10">
        <v>3.47</v>
      </c>
      <c r="U39" s="10">
        <v>5</v>
      </c>
      <c r="V39">
        <f t="shared" si="21"/>
        <v>17.350000000000001</v>
      </c>
      <c r="W39" s="74">
        <f t="shared" si="22"/>
        <v>12.040900000000001</v>
      </c>
      <c r="X39" s="14">
        <f t="shared" si="23"/>
        <v>25</v>
      </c>
      <c r="Z39" s="10">
        <v>3.47</v>
      </c>
      <c r="AA39" s="21">
        <v>2</v>
      </c>
      <c r="AB39" s="18">
        <f t="shared" si="24"/>
        <v>6.94</v>
      </c>
      <c r="AC39" s="18">
        <f t="shared" si="25"/>
        <v>12.040900000000001</v>
      </c>
      <c r="AD39" s="18">
        <f t="shared" si="26"/>
        <v>4</v>
      </c>
    </row>
    <row r="40" spans="1:30" x14ac:dyDescent="0.25">
      <c r="A40" s="9">
        <v>3.5</v>
      </c>
      <c r="B40" s="9">
        <v>22</v>
      </c>
      <c r="C40" s="13">
        <f t="shared" si="27"/>
        <v>77</v>
      </c>
      <c r="D40" s="18">
        <f t="shared" si="28"/>
        <v>12.25</v>
      </c>
      <c r="E40" s="5">
        <f t="array" ref="E40">B40*B40</f>
        <v>484</v>
      </c>
      <c r="H40" s="10">
        <v>2.4500000000000002</v>
      </c>
      <c r="I40" s="10">
        <v>45</v>
      </c>
      <c r="J40" s="5">
        <f t="shared" si="15"/>
        <v>110.25000000000001</v>
      </c>
      <c r="K40" s="18">
        <f t="shared" si="16"/>
        <v>6.0025000000000013</v>
      </c>
      <c r="L40" s="5">
        <f t="shared" si="17"/>
        <v>2025</v>
      </c>
      <c r="N40" s="10">
        <v>2.4500000000000002</v>
      </c>
      <c r="O40" s="10">
        <v>5</v>
      </c>
      <c r="P40" s="18">
        <f t="shared" si="18"/>
        <v>12.25</v>
      </c>
      <c r="Q40" s="18">
        <f t="shared" si="19"/>
        <v>6.0025000000000013</v>
      </c>
      <c r="R40" s="18">
        <f t="shared" si="20"/>
        <v>25</v>
      </c>
      <c r="T40" s="9">
        <v>3.6</v>
      </c>
      <c r="U40" s="9">
        <v>5</v>
      </c>
      <c r="V40">
        <f t="shared" si="21"/>
        <v>18</v>
      </c>
      <c r="W40" s="74">
        <f t="shared" si="22"/>
        <v>12.96</v>
      </c>
      <c r="X40" s="14">
        <f t="shared" si="23"/>
        <v>25</v>
      </c>
      <c r="Z40" s="9">
        <v>3.6</v>
      </c>
      <c r="AA40" s="22">
        <v>2</v>
      </c>
      <c r="AB40" s="18">
        <f t="shared" si="24"/>
        <v>7.2</v>
      </c>
      <c r="AC40" s="18">
        <f t="shared" si="25"/>
        <v>12.96</v>
      </c>
      <c r="AD40" s="18">
        <f t="shared" si="26"/>
        <v>4</v>
      </c>
    </row>
    <row r="41" spans="1:30" x14ac:dyDescent="0.25">
      <c r="A41" s="9">
        <v>3.01</v>
      </c>
      <c r="B41" s="9">
        <v>21</v>
      </c>
      <c r="C41" s="13">
        <f t="shared" si="27"/>
        <v>63.209999999999994</v>
      </c>
      <c r="D41" s="18">
        <f t="shared" si="28"/>
        <v>9.0600999999999985</v>
      </c>
      <c r="E41" s="5">
        <f t="array" ref="E41">B41*B41</f>
        <v>441</v>
      </c>
      <c r="H41" s="9">
        <v>3.87</v>
      </c>
      <c r="I41" s="9">
        <v>30</v>
      </c>
      <c r="J41" s="5">
        <f t="shared" si="15"/>
        <v>116.10000000000001</v>
      </c>
      <c r="K41" s="18">
        <f t="shared" si="16"/>
        <v>14.976900000000001</v>
      </c>
      <c r="L41" s="5">
        <f t="shared" si="17"/>
        <v>900</v>
      </c>
      <c r="N41" s="9">
        <v>3.87</v>
      </c>
      <c r="O41" s="9">
        <v>5</v>
      </c>
      <c r="P41" s="18">
        <f t="shared" si="18"/>
        <v>19.350000000000001</v>
      </c>
      <c r="Q41" s="18">
        <f t="shared" si="19"/>
        <v>14.976900000000001</v>
      </c>
      <c r="R41" s="18">
        <f t="shared" si="20"/>
        <v>25</v>
      </c>
      <c r="T41" s="10">
        <v>2.4500000000000002</v>
      </c>
      <c r="U41" s="10">
        <v>5</v>
      </c>
      <c r="V41">
        <f t="shared" si="21"/>
        <v>12.25</v>
      </c>
      <c r="W41" s="74">
        <f t="shared" si="22"/>
        <v>6.0025000000000013</v>
      </c>
      <c r="X41" s="14">
        <f t="shared" si="23"/>
        <v>25</v>
      </c>
      <c r="Z41" s="10">
        <v>2.4500000000000002</v>
      </c>
      <c r="AA41" s="21">
        <v>3</v>
      </c>
      <c r="AB41" s="18">
        <f t="shared" si="24"/>
        <v>7.3500000000000005</v>
      </c>
      <c r="AC41" s="18">
        <f t="shared" si="25"/>
        <v>6.0025000000000013</v>
      </c>
      <c r="AD41" s="18">
        <f t="shared" si="26"/>
        <v>9</v>
      </c>
    </row>
    <row r="42" spans="1:30" x14ac:dyDescent="0.25">
      <c r="A42" s="10">
        <v>3.47</v>
      </c>
      <c r="B42" s="10">
        <v>21</v>
      </c>
      <c r="C42" s="13">
        <f t="shared" si="27"/>
        <v>72.87</v>
      </c>
      <c r="D42" s="18">
        <f t="shared" si="28"/>
        <v>12.040900000000001</v>
      </c>
      <c r="E42" s="5">
        <f t="array" ref="E42">B42*B42</f>
        <v>441</v>
      </c>
      <c r="H42" s="10">
        <v>3.27</v>
      </c>
      <c r="I42" s="10">
        <v>30</v>
      </c>
      <c r="J42" s="5">
        <f t="shared" si="15"/>
        <v>98.1</v>
      </c>
      <c r="K42" s="18">
        <f t="shared" si="16"/>
        <v>10.6929</v>
      </c>
      <c r="L42" s="5">
        <f t="shared" si="17"/>
        <v>900</v>
      </c>
      <c r="N42" s="10">
        <v>3.27</v>
      </c>
      <c r="O42" s="10">
        <v>5</v>
      </c>
      <c r="P42" s="18">
        <f t="shared" si="18"/>
        <v>16.350000000000001</v>
      </c>
      <c r="Q42" s="18">
        <f t="shared" si="19"/>
        <v>10.6929</v>
      </c>
      <c r="R42" s="18">
        <f t="shared" si="20"/>
        <v>25</v>
      </c>
      <c r="T42" s="9">
        <v>3.87</v>
      </c>
      <c r="U42" s="9">
        <v>5</v>
      </c>
      <c r="V42">
        <f t="shared" si="21"/>
        <v>19.350000000000001</v>
      </c>
      <c r="W42" s="74">
        <f t="shared" si="22"/>
        <v>14.976900000000001</v>
      </c>
      <c r="X42" s="14">
        <f t="shared" si="23"/>
        <v>25</v>
      </c>
      <c r="Z42" s="9">
        <v>3.87</v>
      </c>
      <c r="AA42" s="22">
        <v>0.25</v>
      </c>
      <c r="AB42" s="18">
        <f t="shared" si="24"/>
        <v>0.96750000000000003</v>
      </c>
      <c r="AC42" s="18">
        <f t="shared" si="25"/>
        <v>14.976900000000001</v>
      </c>
      <c r="AD42" s="18">
        <f t="shared" si="26"/>
        <v>6.25E-2</v>
      </c>
    </row>
    <row r="43" spans="1:30" x14ac:dyDescent="0.25">
      <c r="A43" s="9">
        <v>3.6</v>
      </c>
      <c r="B43" s="9">
        <v>20</v>
      </c>
      <c r="C43" s="13">
        <f t="shared" si="27"/>
        <v>72</v>
      </c>
      <c r="D43" s="18">
        <f t="shared" si="28"/>
        <v>12.96</v>
      </c>
      <c r="E43" s="5">
        <f t="array" ref="E43">B43*B43</f>
        <v>400</v>
      </c>
      <c r="H43" s="9">
        <v>3.39</v>
      </c>
      <c r="I43" s="9">
        <v>95</v>
      </c>
      <c r="J43" s="5">
        <f t="shared" si="15"/>
        <v>322.05</v>
      </c>
      <c r="K43" s="18">
        <f t="shared" si="16"/>
        <v>11.492100000000001</v>
      </c>
      <c r="L43" s="5">
        <f t="shared" si="17"/>
        <v>9025</v>
      </c>
      <c r="N43" s="9">
        <v>3.39</v>
      </c>
      <c r="O43" s="9">
        <v>3.67</v>
      </c>
      <c r="P43" s="18">
        <f t="shared" si="18"/>
        <v>12.4413</v>
      </c>
      <c r="Q43" s="18">
        <f t="shared" si="19"/>
        <v>11.492100000000001</v>
      </c>
      <c r="R43" s="18">
        <f t="shared" si="20"/>
        <v>13.4689</v>
      </c>
      <c r="T43" s="10">
        <v>3.27</v>
      </c>
      <c r="U43" s="10">
        <v>5</v>
      </c>
      <c r="V43">
        <f t="shared" si="21"/>
        <v>16.350000000000001</v>
      </c>
      <c r="W43" s="74">
        <f t="shared" si="22"/>
        <v>10.6929</v>
      </c>
      <c r="X43" s="14">
        <f t="shared" si="23"/>
        <v>25</v>
      </c>
      <c r="Z43" s="10">
        <v>3.27</v>
      </c>
      <c r="AA43" s="21">
        <v>0.5</v>
      </c>
      <c r="AB43" s="18">
        <f t="shared" si="24"/>
        <v>1.635</v>
      </c>
      <c r="AC43" s="18">
        <f t="shared" si="25"/>
        <v>10.6929</v>
      </c>
      <c r="AD43" s="18">
        <f t="shared" si="26"/>
        <v>0.25</v>
      </c>
    </row>
    <row r="44" spans="1:30" x14ac:dyDescent="0.25">
      <c r="A44" s="10">
        <v>2.4500000000000002</v>
      </c>
      <c r="B44" s="10">
        <v>22</v>
      </c>
      <c r="C44" s="13">
        <f t="shared" si="27"/>
        <v>53.900000000000006</v>
      </c>
      <c r="D44" s="18">
        <f t="shared" si="28"/>
        <v>6.0025000000000013</v>
      </c>
      <c r="E44" s="5">
        <f t="array" ref="E44">B44*B44</f>
        <v>484</v>
      </c>
      <c r="H44" s="10">
        <v>3.33</v>
      </c>
      <c r="I44" s="10">
        <v>54</v>
      </c>
      <c r="J44" s="5">
        <f t="shared" si="15"/>
        <v>179.82</v>
      </c>
      <c r="K44" s="18">
        <f t="shared" si="16"/>
        <v>11.088900000000001</v>
      </c>
      <c r="L44" s="5">
        <f t="shared" si="17"/>
        <v>2916</v>
      </c>
      <c r="N44" s="10">
        <v>3.33</v>
      </c>
      <c r="O44" s="10">
        <v>5</v>
      </c>
      <c r="P44" s="18">
        <f t="shared" si="18"/>
        <v>16.649999999999999</v>
      </c>
      <c r="Q44" s="18">
        <f t="shared" si="19"/>
        <v>11.088900000000001</v>
      </c>
      <c r="R44" s="18">
        <f t="shared" si="20"/>
        <v>25</v>
      </c>
      <c r="T44" s="9">
        <v>3.39</v>
      </c>
      <c r="U44" s="9">
        <v>4.75</v>
      </c>
      <c r="V44">
        <f t="shared" si="21"/>
        <v>16.102499999999999</v>
      </c>
      <c r="W44" s="74">
        <f t="shared" si="22"/>
        <v>11.492100000000001</v>
      </c>
      <c r="X44" s="14">
        <f t="shared" si="23"/>
        <v>22.5625</v>
      </c>
      <c r="Z44" s="9">
        <v>3.39</v>
      </c>
      <c r="AA44" s="22">
        <v>2</v>
      </c>
      <c r="AB44" s="18">
        <f t="shared" si="24"/>
        <v>6.78</v>
      </c>
      <c r="AC44" s="18">
        <f t="shared" si="25"/>
        <v>11.492100000000001</v>
      </c>
      <c r="AD44" s="18">
        <f t="shared" si="26"/>
        <v>4</v>
      </c>
    </row>
    <row r="45" spans="1:30" x14ac:dyDescent="0.25">
      <c r="A45" s="9">
        <v>3.87</v>
      </c>
      <c r="B45" s="9">
        <v>21</v>
      </c>
      <c r="C45" s="13">
        <f t="shared" si="27"/>
        <v>81.27</v>
      </c>
      <c r="D45" s="18">
        <f t="shared" si="28"/>
        <v>14.976900000000001</v>
      </c>
      <c r="E45" s="5">
        <f t="array" ref="E45">B45*B45</f>
        <v>441</v>
      </c>
      <c r="H45" s="9">
        <v>3.67</v>
      </c>
      <c r="I45" s="9">
        <v>39</v>
      </c>
      <c r="J45" s="5">
        <f t="shared" si="15"/>
        <v>143.13</v>
      </c>
      <c r="K45" s="18">
        <f t="shared" si="16"/>
        <v>13.4689</v>
      </c>
      <c r="L45" s="5">
        <f t="shared" si="17"/>
        <v>1521</v>
      </c>
      <c r="N45" s="9">
        <v>3.67</v>
      </c>
      <c r="O45" s="9">
        <v>5</v>
      </c>
      <c r="P45" s="18">
        <f t="shared" si="18"/>
        <v>18.350000000000001</v>
      </c>
      <c r="Q45" s="18">
        <f t="shared" si="19"/>
        <v>13.4689</v>
      </c>
      <c r="R45" s="18">
        <f t="shared" si="20"/>
        <v>25</v>
      </c>
      <c r="T45" s="10">
        <v>3.33</v>
      </c>
      <c r="U45" s="10">
        <v>5</v>
      </c>
      <c r="V45">
        <f t="shared" si="21"/>
        <v>16.649999999999999</v>
      </c>
      <c r="W45" s="74">
        <f t="shared" si="22"/>
        <v>11.088900000000001</v>
      </c>
      <c r="X45" s="14">
        <f t="shared" si="23"/>
        <v>25</v>
      </c>
      <c r="Z45" s="10">
        <v>3.33</v>
      </c>
      <c r="AA45" s="21">
        <v>3</v>
      </c>
      <c r="AB45" s="18">
        <f t="shared" si="24"/>
        <v>9.99</v>
      </c>
      <c r="AC45" s="18">
        <f t="shared" si="25"/>
        <v>11.088900000000001</v>
      </c>
      <c r="AD45" s="18">
        <f t="shared" si="26"/>
        <v>9</v>
      </c>
    </row>
    <row r="46" spans="1:30" x14ac:dyDescent="0.25">
      <c r="A46" s="10">
        <v>3.27</v>
      </c>
      <c r="B46" s="10">
        <v>20</v>
      </c>
      <c r="C46" s="13">
        <f t="shared" si="27"/>
        <v>65.400000000000006</v>
      </c>
      <c r="D46" s="18">
        <f t="shared" si="28"/>
        <v>10.6929</v>
      </c>
      <c r="E46" s="5">
        <f t="array" ref="E46">B46*B46</f>
        <v>400</v>
      </c>
      <c r="H46" s="10">
        <v>3.33</v>
      </c>
      <c r="I46" s="10">
        <v>43</v>
      </c>
      <c r="J46" s="5">
        <f t="shared" si="15"/>
        <v>143.19</v>
      </c>
      <c r="K46" s="18">
        <f t="shared" si="16"/>
        <v>11.088900000000001</v>
      </c>
      <c r="L46" s="5">
        <f t="shared" si="17"/>
        <v>1849</v>
      </c>
      <c r="N46" s="10">
        <v>3.33</v>
      </c>
      <c r="O46" s="10">
        <v>4</v>
      </c>
      <c r="P46" s="18">
        <f t="shared" si="18"/>
        <v>13.32</v>
      </c>
      <c r="Q46" s="18">
        <f t="shared" si="19"/>
        <v>11.088900000000001</v>
      </c>
      <c r="R46" s="18">
        <f t="shared" si="20"/>
        <v>16</v>
      </c>
      <c r="T46" s="9">
        <v>3.67</v>
      </c>
      <c r="U46" s="9">
        <v>5</v>
      </c>
      <c r="V46">
        <f t="shared" si="21"/>
        <v>18.350000000000001</v>
      </c>
      <c r="W46" s="74">
        <f t="shared" si="22"/>
        <v>13.4689</v>
      </c>
      <c r="X46" s="14">
        <f t="shared" si="23"/>
        <v>25</v>
      </c>
      <c r="Z46" s="9">
        <v>3.67</v>
      </c>
      <c r="AA46" s="22">
        <v>0.01</v>
      </c>
      <c r="AB46" s="18">
        <f t="shared" si="24"/>
        <v>3.6700000000000003E-2</v>
      </c>
      <c r="AC46" s="18">
        <f t="shared" si="25"/>
        <v>13.4689</v>
      </c>
      <c r="AD46" s="18">
        <f t="shared" si="26"/>
        <v>1E-4</v>
      </c>
    </row>
    <row r="47" spans="1:30" x14ac:dyDescent="0.25">
      <c r="A47" s="9">
        <v>3.39</v>
      </c>
      <c r="B47" s="9">
        <v>22</v>
      </c>
      <c r="C47" s="13">
        <f t="shared" si="27"/>
        <v>74.58</v>
      </c>
      <c r="D47" s="18">
        <f t="shared" si="28"/>
        <v>11.492100000000001</v>
      </c>
      <c r="E47" s="5">
        <f t="array" ref="E47">B47*B47</f>
        <v>484</v>
      </c>
      <c r="H47" s="10">
        <v>3.23</v>
      </c>
      <c r="I47" s="10">
        <v>39</v>
      </c>
      <c r="J47" s="5">
        <f t="shared" si="15"/>
        <v>125.97</v>
      </c>
      <c r="K47" s="18">
        <f t="shared" si="16"/>
        <v>10.4329</v>
      </c>
      <c r="L47" s="5">
        <f t="shared" si="17"/>
        <v>1521</v>
      </c>
      <c r="N47" s="10">
        <v>3.23</v>
      </c>
      <c r="O47" s="10">
        <v>4.5599999999999996</v>
      </c>
      <c r="P47" s="18">
        <f t="shared" si="18"/>
        <v>14.728799999999998</v>
      </c>
      <c r="Q47" s="18">
        <f t="shared" si="19"/>
        <v>10.4329</v>
      </c>
      <c r="R47" s="18">
        <f t="shared" si="20"/>
        <v>20.793599999999998</v>
      </c>
      <c r="T47" s="10">
        <v>3.33</v>
      </c>
      <c r="U47" s="10">
        <v>3.5</v>
      </c>
      <c r="V47">
        <f t="shared" si="21"/>
        <v>11.655000000000001</v>
      </c>
      <c r="W47" s="74">
        <f t="shared" si="22"/>
        <v>11.088900000000001</v>
      </c>
      <c r="X47" s="14">
        <f t="shared" si="23"/>
        <v>12.25</v>
      </c>
      <c r="Z47" s="10">
        <v>3.33</v>
      </c>
      <c r="AA47" s="21">
        <v>2</v>
      </c>
      <c r="AB47" s="18">
        <f t="shared" si="24"/>
        <v>6.66</v>
      </c>
      <c r="AC47" s="18">
        <f t="shared" si="25"/>
        <v>11.088900000000001</v>
      </c>
      <c r="AD47" s="18">
        <f t="shared" si="26"/>
        <v>4</v>
      </c>
    </row>
    <row r="48" spans="1:30" x14ac:dyDescent="0.25">
      <c r="A48" s="10">
        <v>3.33</v>
      </c>
      <c r="B48" s="10">
        <v>22</v>
      </c>
      <c r="C48" s="13">
        <f t="shared" si="27"/>
        <v>73.260000000000005</v>
      </c>
      <c r="D48" s="18">
        <f t="shared" si="28"/>
        <v>11.088900000000001</v>
      </c>
      <c r="E48" s="5">
        <f t="array" ref="E48">B48*B48</f>
        <v>484</v>
      </c>
      <c r="H48" s="9">
        <v>3.67</v>
      </c>
      <c r="I48" s="9">
        <v>30</v>
      </c>
      <c r="J48" s="5">
        <f t="shared" si="15"/>
        <v>110.1</v>
      </c>
      <c r="K48" s="18">
        <f t="shared" si="16"/>
        <v>13.4689</v>
      </c>
      <c r="L48" s="5">
        <f t="shared" si="17"/>
        <v>900</v>
      </c>
      <c r="N48" s="9">
        <v>3.67</v>
      </c>
      <c r="O48" s="9">
        <v>4.07</v>
      </c>
      <c r="P48" s="18">
        <f t="shared" si="18"/>
        <v>14.936900000000001</v>
      </c>
      <c r="Q48" s="18">
        <f t="shared" si="19"/>
        <v>13.4689</v>
      </c>
      <c r="R48" s="18">
        <f t="shared" si="20"/>
        <v>16.564900000000002</v>
      </c>
      <c r="T48" s="10">
        <v>3.23</v>
      </c>
      <c r="U48" s="10">
        <v>4.8899999999999997</v>
      </c>
      <c r="V48">
        <f t="shared" si="21"/>
        <v>15.794699999999999</v>
      </c>
      <c r="W48" s="74">
        <f t="shared" si="22"/>
        <v>10.4329</v>
      </c>
      <c r="X48" s="14">
        <f t="shared" si="23"/>
        <v>23.912099999999995</v>
      </c>
      <c r="Z48" s="10">
        <v>3.23</v>
      </c>
      <c r="AA48" s="21">
        <v>0.75</v>
      </c>
      <c r="AB48" s="18">
        <f t="shared" si="24"/>
        <v>2.4224999999999999</v>
      </c>
      <c r="AC48" s="18">
        <f t="shared" si="25"/>
        <v>10.4329</v>
      </c>
      <c r="AD48" s="18">
        <f t="shared" si="26"/>
        <v>0.5625</v>
      </c>
    </row>
    <row r="49" spans="1:30" x14ac:dyDescent="0.25">
      <c r="A49" s="9">
        <v>3.67</v>
      </c>
      <c r="B49" s="9">
        <v>21</v>
      </c>
      <c r="C49" s="13">
        <f t="shared" si="27"/>
        <v>77.069999999999993</v>
      </c>
      <c r="D49" s="18">
        <f t="shared" si="28"/>
        <v>13.4689</v>
      </c>
      <c r="E49" s="5">
        <f t="array" ref="E49">B49*B49</f>
        <v>441</v>
      </c>
      <c r="H49" s="9">
        <v>3.65</v>
      </c>
      <c r="I49" s="9">
        <v>36</v>
      </c>
      <c r="J49" s="5">
        <f t="shared" si="15"/>
        <v>131.4</v>
      </c>
      <c r="K49" s="18">
        <f t="shared" si="16"/>
        <v>13.3225</v>
      </c>
      <c r="L49" s="5">
        <f t="shared" si="17"/>
        <v>1296</v>
      </c>
      <c r="N49" s="9">
        <v>3.65</v>
      </c>
      <c r="O49" s="9">
        <v>4.83</v>
      </c>
      <c r="P49" s="18">
        <f t="shared" si="18"/>
        <v>17.6295</v>
      </c>
      <c r="Q49" s="18">
        <f t="shared" si="19"/>
        <v>13.3225</v>
      </c>
      <c r="R49" s="18">
        <f t="shared" si="20"/>
        <v>23.328900000000001</v>
      </c>
      <c r="T49" s="9">
        <v>3.67</v>
      </c>
      <c r="U49" s="9">
        <v>4.9400000000000004</v>
      </c>
      <c r="V49">
        <f t="shared" si="21"/>
        <v>18.129799999999999</v>
      </c>
      <c r="W49" s="74">
        <f t="shared" si="22"/>
        <v>13.4689</v>
      </c>
      <c r="X49" s="14">
        <f t="shared" si="23"/>
        <v>24.403600000000004</v>
      </c>
      <c r="Z49" s="9">
        <v>3.67</v>
      </c>
      <c r="AA49" s="22">
        <v>4</v>
      </c>
      <c r="AB49" s="18">
        <f t="shared" si="24"/>
        <v>14.68</v>
      </c>
      <c r="AC49" s="18">
        <f t="shared" si="25"/>
        <v>13.4689</v>
      </c>
      <c r="AD49" s="18">
        <f t="shared" si="26"/>
        <v>16</v>
      </c>
    </row>
    <row r="50" spans="1:30" x14ac:dyDescent="0.25">
      <c r="A50" s="10">
        <v>3.33</v>
      </c>
      <c r="B50" s="10">
        <v>21</v>
      </c>
      <c r="C50" s="13">
        <f t="shared" si="27"/>
        <v>69.930000000000007</v>
      </c>
      <c r="D50" s="18">
        <f t="shared" si="28"/>
        <v>11.088900000000001</v>
      </c>
      <c r="E50" s="5">
        <f t="array" ref="E50">B50*B50</f>
        <v>441</v>
      </c>
      <c r="H50" s="10">
        <v>2.9</v>
      </c>
      <c r="I50" s="10">
        <v>27</v>
      </c>
      <c r="J50" s="5">
        <f t="shared" si="15"/>
        <v>78.3</v>
      </c>
      <c r="K50" s="18">
        <f t="shared" si="16"/>
        <v>8.41</v>
      </c>
      <c r="L50" s="5">
        <f t="shared" si="17"/>
        <v>729</v>
      </c>
      <c r="N50" s="10">
        <v>2.9</v>
      </c>
      <c r="O50" s="10">
        <v>4.88</v>
      </c>
      <c r="P50" s="18">
        <f t="shared" si="18"/>
        <v>14.151999999999999</v>
      </c>
      <c r="Q50" s="18">
        <f t="shared" si="19"/>
        <v>8.41</v>
      </c>
      <c r="R50" s="18">
        <f t="shared" si="20"/>
        <v>23.814399999999999</v>
      </c>
      <c r="T50" s="9">
        <v>3.65</v>
      </c>
      <c r="U50" s="9">
        <v>5</v>
      </c>
      <c r="V50">
        <f t="shared" si="21"/>
        <v>18.25</v>
      </c>
      <c r="W50" s="74">
        <f t="shared" si="22"/>
        <v>13.3225</v>
      </c>
      <c r="X50" s="14">
        <f t="shared" si="23"/>
        <v>25</v>
      </c>
      <c r="Z50" s="9">
        <v>3.65</v>
      </c>
      <c r="AA50" s="22">
        <v>3</v>
      </c>
      <c r="AB50" s="18">
        <f t="shared" si="24"/>
        <v>10.95</v>
      </c>
      <c r="AC50" s="18">
        <f t="shared" si="25"/>
        <v>13.3225</v>
      </c>
      <c r="AD50" s="18">
        <f t="shared" si="26"/>
        <v>9</v>
      </c>
    </row>
    <row r="51" spans="1:30" x14ac:dyDescent="0.25">
      <c r="A51" s="10">
        <v>3.23</v>
      </c>
      <c r="B51" s="10">
        <v>21</v>
      </c>
      <c r="C51" s="13">
        <f t="shared" si="27"/>
        <v>67.83</v>
      </c>
      <c r="D51" s="18">
        <f t="shared" si="28"/>
        <v>10.4329</v>
      </c>
      <c r="E51" s="5">
        <f t="array" ref="E51">B51*B51</f>
        <v>441</v>
      </c>
      <c r="H51" s="9">
        <v>2.84</v>
      </c>
      <c r="I51" s="9">
        <v>56</v>
      </c>
      <c r="J51" s="5">
        <f t="shared" si="15"/>
        <v>159.04</v>
      </c>
      <c r="K51" s="18">
        <f t="shared" si="16"/>
        <v>8.0655999999999999</v>
      </c>
      <c r="L51" s="5">
        <f t="shared" si="17"/>
        <v>3136</v>
      </c>
      <c r="N51" s="9">
        <v>2.84</v>
      </c>
      <c r="O51" s="9">
        <v>5</v>
      </c>
      <c r="P51" s="18">
        <f t="shared" si="18"/>
        <v>14.2</v>
      </c>
      <c r="Q51" s="18">
        <f t="shared" si="19"/>
        <v>8.0655999999999999</v>
      </c>
      <c r="R51" s="18">
        <f t="shared" si="20"/>
        <v>25</v>
      </c>
      <c r="T51" s="10">
        <v>2.9</v>
      </c>
      <c r="U51" s="10">
        <v>4.9400000000000004</v>
      </c>
      <c r="V51">
        <f t="shared" si="21"/>
        <v>14.326000000000001</v>
      </c>
      <c r="W51" s="74">
        <f t="shared" si="22"/>
        <v>8.41</v>
      </c>
      <c r="X51" s="14">
        <f t="shared" si="23"/>
        <v>24.403600000000004</v>
      </c>
      <c r="Z51" s="10">
        <v>2.9</v>
      </c>
      <c r="AA51" s="21">
        <v>1</v>
      </c>
      <c r="AB51" s="18">
        <f t="shared" si="24"/>
        <v>2.9</v>
      </c>
      <c r="AC51" s="18">
        <f t="shared" si="25"/>
        <v>8.41</v>
      </c>
      <c r="AD51" s="18">
        <f t="shared" si="26"/>
        <v>1</v>
      </c>
    </row>
    <row r="52" spans="1:30" x14ac:dyDescent="0.25">
      <c r="A52" s="9">
        <v>3.67</v>
      </c>
      <c r="B52" s="9">
        <v>20</v>
      </c>
      <c r="C52" s="13">
        <f t="shared" si="27"/>
        <v>73.400000000000006</v>
      </c>
      <c r="D52" s="18">
        <f t="shared" si="28"/>
        <v>13.4689</v>
      </c>
      <c r="E52" s="5">
        <f t="array" ref="E52">B52*B52</f>
        <v>400</v>
      </c>
      <c r="H52" s="10">
        <v>3.6</v>
      </c>
      <c r="I52" s="10">
        <v>51</v>
      </c>
      <c r="J52" s="5">
        <f t="shared" si="15"/>
        <v>183.6</v>
      </c>
      <c r="K52" s="18">
        <f t="shared" si="16"/>
        <v>12.96</v>
      </c>
      <c r="L52" s="5">
        <f t="shared" si="17"/>
        <v>2601</v>
      </c>
      <c r="N52" s="10">
        <v>3.6</v>
      </c>
      <c r="O52" s="10">
        <v>5</v>
      </c>
      <c r="P52" s="18">
        <f t="shared" si="18"/>
        <v>18</v>
      </c>
      <c r="Q52" s="18">
        <f t="shared" si="19"/>
        <v>12.96</v>
      </c>
      <c r="R52" s="18">
        <f t="shared" si="20"/>
        <v>25</v>
      </c>
      <c r="T52" s="9">
        <v>2.84</v>
      </c>
      <c r="U52" s="9">
        <v>5</v>
      </c>
      <c r="V52">
        <f t="shared" si="21"/>
        <v>14.2</v>
      </c>
      <c r="W52" s="74">
        <f t="shared" si="22"/>
        <v>8.0655999999999999</v>
      </c>
      <c r="X52" s="14">
        <f t="shared" si="23"/>
        <v>25</v>
      </c>
      <c r="Z52" s="9">
        <v>2.84</v>
      </c>
      <c r="AA52" s="22">
        <v>0.5</v>
      </c>
      <c r="AB52" s="18">
        <f t="shared" si="24"/>
        <v>1.42</v>
      </c>
      <c r="AC52" s="18">
        <f t="shared" si="25"/>
        <v>8.0655999999999999</v>
      </c>
      <c r="AD52" s="18">
        <f t="shared" si="26"/>
        <v>0.25</v>
      </c>
    </row>
    <row r="53" spans="1:30" x14ac:dyDescent="0.25">
      <c r="A53" s="9">
        <v>3.65</v>
      </c>
      <c r="B53" s="9">
        <v>20</v>
      </c>
      <c r="C53" s="13">
        <f t="shared" si="27"/>
        <v>73</v>
      </c>
      <c r="D53" s="18">
        <f t="shared" si="28"/>
        <v>13.3225</v>
      </c>
      <c r="E53" s="5">
        <f t="array" ref="E53">B53*B53</f>
        <v>400</v>
      </c>
      <c r="H53" s="9">
        <v>3.26</v>
      </c>
      <c r="I53" s="9">
        <v>81</v>
      </c>
      <c r="J53" s="5">
        <f t="shared" si="15"/>
        <v>264.06</v>
      </c>
      <c r="K53" s="18">
        <f t="shared" si="16"/>
        <v>10.627599999999999</v>
      </c>
      <c r="L53" s="5">
        <f t="shared" si="17"/>
        <v>6561</v>
      </c>
      <c r="N53" s="9">
        <v>3.26</v>
      </c>
      <c r="O53" s="9">
        <v>4.08</v>
      </c>
      <c r="P53" s="18">
        <f t="shared" si="18"/>
        <v>13.300799999999999</v>
      </c>
      <c r="Q53" s="18">
        <f t="shared" si="19"/>
        <v>10.627599999999999</v>
      </c>
      <c r="R53" s="18">
        <f t="shared" si="20"/>
        <v>16.6464</v>
      </c>
      <c r="T53" s="10">
        <v>3.6</v>
      </c>
      <c r="U53" s="10">
        <v>5</v>
      </c>
      <c r="V53">
        <f t="shared" si="21"/>
        <v>18</v>
      </c>
      <c r="W53" s="74">
        <f t="shared" si="22"/>
        <v>12.96</v>
      </c>
      <c r="X53" s="14">
        <f t="shared" si="23"/>
        <v>25</v>
      </c>
      <c r="Z53" s="10">
        <v>3.6</v>
      </c>
      <c r="AA53" s="21">
        <v>2</v>
      </c>
      <c r="AB53" s="18">
        <f t="shared" si="24"/>
        <v>7.2</v>
      </c>
      <c r="AC53" s="18">
        <f t="shared" si="25"/>
        <v>12.96</v>
      </c>
      <c r="AD53" s="18">
        <f t="shared" si="26"/>
        <v>4</v>
      </c>
    </row>
    <row r="54" spans="1:30" x14ac:dyDescent="0.25">
      <c r="A54" s="10">
        <v>2.9</v>
      </c>
      <c r="B54" s="10">
        <v>22</v>
      </c>
      <c r="C54" s="13">
        <f t="shared" si="27"/>
        <v>63.8</v>
      </c>
      <c r="D54" s="18">
        <f t="shared" si="28"/>
        <v>8.41</v>
      </c>
      <c r="E54" s="5">
        <f t="array" ref="E54">B54*B54</f>
        <v>484</v>
      </c>
      <c r="H54" s="10">
        <v>3.23</v>
      </c>
      <c r="I54" s="10">
        <v>39</v>
      </c>
      <c r="J54" s="5">
        <f t="shared" si="15"/>
        <v>125.97</v>
      </c>
      <c r="K54" s="18">
        <f t="shared" si="16"/>
        <v>10.4329</v>
      </c>
      <c r="L54" s="5">
        <f t="shared" si="17"/>
        <v>1521</v>
      </c>
      <c r="N54" s="10">
        <v>3.23</v>
      </c>
      <c r="O54" s="10">
        <v>5</v>
      </c>
      <c r="P54" s="18">
        <f t="shared" si="18"/>
        <v>16.149999999999999</v>
      </c>
      <c r="Q54" s="18">
        <f t="shared" si="19"/>
        <v>10.4329</v>
      </c>
      <c r="R54" s="18">
        <f t="shared" si="20"/>
        <v>25</v>
      </c>
      <c r="T54" s="9">
        <v>3.26</v>
      </c>
      <c r="U54" s="9">
        <v>4.33</v>
      </c>
      <c r="V54">
        <f t="shared" si="21"/>
        <v>14.1158</v>
      </c>
      <c r="W54" s="74">
        <f t="shared" si="22"/>
        <v>10.627599999999999</v>
      </c>
      <c r="X54" s="14">
        <f t="shared" si="23"/>
        <v>18.748899999999999</v>
      </c>
      <c r="Z54" s="9">
        <v>3.26</v>
      </c>
      <c r="AA54" s="22">
        <v>0.75</v>
      </c>
      <c r="AB54" s="18">
        <f t="shared" si="24"/>
        <v>2.4449999999999998</v>
      </c>
      <c r="AC54" s="18">
        <f t="shared" si="25"/>
        <v>10.627599999999999</v>
      </c>
      <c r="AD54" s="18">
        <f t="shared" si="26"/>
        <v>0.5625</v>
      </c>
    </row>
    <row r="55" spans="1:30" x14ac:dyDescent="0.25">
      <c r="A55" s="9">
        <v>2.84</v>
      </c>
      <c r="B55" s="9">
        <v>20</v>
      </c>
      <c r="C55" s="13">
        <f t="shared" si="27"/>
        <v>56.8</v>
      </c>
      <c r="D55" s="18">
        <f t="shared" si="28"/>
        <v>8.0655999999999999</v>
      </c>
      <c r="E55" s="5">
        <f t="array" ref="E55">B55*B55</f>
        <v>400</v>
      </c>
      <c r="H55" s="10">
        <v>2.56</v>
      </c>
      <c r="I55" s="10">
        <v>84</v>
      </c>
      <c r="J55" s="5">
        <f t="shared" si="15"/>
        <v>215.04</v>
      </c>
      <c r="K55" s="18">
        <f t="shared" si="16"/>
        <v>6.5536000000000003</v>
      </c>
      <c r="L55" s="5">
        <f t="shared" si="17"/>
        <v>7056</v>
      </c>
      <c r="N55" s="10">
        <v>2.56</v>
      </c>
      <c r="O55" s="10">
        <v>4.5599999999999996</v>
      </c>
      <c r="P55" s="18">
        <f t="shared" si="18"/>
        <v>11.673599999999999</v>
      </c>
      <c r="Q55" s="18">
        <f t="shared" si="19"/>
        <v>6.5536000000000003</v>
      </c>
      <c r="R55" s="18">
        <f t="shared" si="20"/>
        <v>20.793599999999998</v>
      </c>
      <c r="T55" s="10">
        <v>3.23</v>
      </c>
      <c r="U55" s="10">
        <v>5</v>
      </c>
      <c r="V55">
        <f t="shared" si="21"/>
        <v>16.149999999999999</v>
      </c>
      <c r="W55" s="74">
        <f t="shared" si="22"/>
        <v>10.4329</v>
      </c>
      <c r="X55" s="14">
        <f t="shared" si="23"/>
        <v>25</v>
      </c>
      <c r="Z55" s="10">
        <v>3.23</v>
      </c>
      <c r="AA55" s="21">
        <v>2</v>
      </c>
      <c r="AB55" s="18">
        <f t="shared" si="24"/>
        <v>6.46</v>
      </c>
      <c r="AC55" s="18">
        <f t="shared" si="25"/>
        <v>10.4329</v>
      </c>
      <c r="AD55" s="18">
        <f t="shared" si="26"/>
        <v>4</v>
      </c>
    </row>
    <row r="56" spans="1:30" x14ac:dyDescent="0.25">
      <c r="A56" s="10">
        <v>3.6</v>
      </c>
      <c r="B56" s="10">
        <v>20</v>
      </c>
      <c r="C56" s="13">
        <f t="shared" si="27"/>
        <v>72</v>
      </c>
      <c r="D56" s="18">
        <f t="shared" si="28"/>
        <v>12.96</v>
      </c>
      <c r="E56" s="5">
        <f t="array" ref="E56">B56*B56</f>
        <v>400</v>
      </c>
      <c r="H56" s="9">
        <v>2.23</v>
      </c>
      <c r="I56" s="9">
        <v>42</v>
      </c>
      <c r="J56" s="5">
        <f t="shared" si="15"/>
        <v>93.66</v>
      </c>
      <c r="K56" s="18">
        <f t="shared" si="16"/>
        <v>4.9729000000000001</v>
      </c>
      <c r="L56" s="5">
        <f t="shared" si="17"/>
        <v>1764</v>
      </c>
      <c r="N56" s="9">
        <v>2.23</v>
      </c>
      <c r="O56" s="9">
        <v>4.25</v>
      </c>
      <c r="P56" s="18">
        <f t="shared" si="18"/>
        <v>9.4774999999999991</v>
      </c>
      <c r="Q56" s="18">
        <f t="shared" si="19"/>
        <v>4.9729000000000001</v>
      </c>
      <c r="R56" s="18">
        <f t="shared" si="20"/>
        <v>18.0625</v>
      </c>
      <c r="T56" s="10">
        <v>2.56</v>
      </c>
      <c r="U56" s="10">
        <v>5</v>
      </c>
      <c r="V56">
        <f t="shared" si="21"/>
        <v>12.8</v>
      </c>
      <c r="W56" s="74">
        <f t="shared" si="22"/>
        <v>6.5536000000000003</v>
      </c>
      <c r="X56" s="14">
        <f t="shared" si="23"/>
        <v>25</v>
      </c>
      <c r="Z56" s="10">
        <v>2.56</v>
      </c>
      <c r="AA56" s="21">
        <v>0.5</v>
      </c>
      <c r="AB56" s="18">
        <f t="shared" si="24"/>
        <v>1.28</v>
      </c>
      <c r="AC56" s="18">
        <f t="shared" si="25"/>
        <v>6.5536000000000003</v>
      </c>
      <c r="AD56" s="18">
        <f t="shared" si="26"/>
        <v>0.25</v>
      </c>
    </row>
    <row r="57" spans="1:30" x14ac:dyDescent="0.25">
      <c r="A57" s="9">
        <v>3.26</v>
      </c>
      <c r="B57" s="9">
        <v>23</v>
      </c>
      <c r="C57" s="13">
        <f t="shared" si="27"/>
        <v>74.97999999999999</v>
      </c>
      <c r="D57" s="18">
        <f t="shared" si="28"/>
        <v>10.627599999999999</v>
      </c>
      <c r="E57" s="5">
        <f t="array" ref="E57">B57*B57</f>
        <v>529</v>
      </c>
      <c r="H57" s="9">
        <v>3.83</v>
      </c>
      <c r="I57" s="9">
        <v>72</v>
      </c>
      <c r="J57" s="5">
        <f t="shared" si="15"/>
        <v>275.76</v>
      </c>
      <c r="K57" s="18">
        <f t="shared" si="16"/>
        <v>14.668900000000001</v>
      </c>
      <c r="L57" s="5">
        <f t="shared" si="17"/>
        <v>5184</v>
      </c>
      <c r="N57" s="9">
        <v>3.83</v>
      </c>
      <c r="O57" s="9">
        <v>5</v>
      </c>
      <c r="P57" s="18">
        <f t="shared" si="18"/>
        <v>19.149999999999999</v>
      </c>
      <c r="Q57" s="18">
        <f t="shared" si="19"/>
        <v>14.668900000000001</v>
      </c>
      <c r="R57" s="18">
        <f t="shared" si="20"/>
        <v>25</v>
      </c>
      <c r="T57" s="9">
        <v>2.23</v>
      </c>
      <c r="U57" s="9">
        <v>5</v>
      </c>
      <c r="V57">
        <f t="shared" si="21"/>
        <v>11.15</v>
      </c>
      <c r="W57" s="74">
        <f t="shared" si="22"/>
        <v>4.9729000000000001</v>
      </c>
      <c r="X57" s="14">
        <f t="shared" si="23"/>
        <v>25</v>
      </c>
      <c r="Z57" s="9">
        <v>2.23</v>
      </c>
      <c r="AA57" s="22">
        <v>0.75</v>
      </c>
      <c r="AB57" s="18">
        <f t="shared" si="24"/>
        <v>1.6724999999999999</v>
      </c>
      <c r="AC57" s="18">
        <f t="shared" si="25"/>
        <v>4.9729000000000001</v>
      </c>
      <c r="AD57" s="18">
        <f t="shared" si="26"/>
        <v>0.5625</v>
      </c>
    </row>
    <row r="58" spans="1:30" x14ac:dyDescent="0.25">
      <c r="A58" s="10">
        <v>3.23</v>
      </c>
      <c r="B58" s="10">
        <v>20</v>
      </c>
      <c r="C58" s="13">
        <f t="shared" si="27"/>
        <v>64.599999999999994</v>
      </c>
      <c r="D58" s="18">
        <f t="shared" si="28"/>
        <v>10.4329</v>
      </c>
      <c r="E58" s="5">
        <f t="array" ref="E58">B58*B58</f>
        <v>400</v>
      </c>
      <c r="H58" s="10">
        <v>3.34</v>
      </c>
      <c r="I58" s="10">
        <v>42</v>
      </c>
      <c r="J58" s="5">
        <f t="shared" si="15"/>
        <v>140.28</v>
      </c>
      <c r="K58" s="18">
        <f t="shared" si="16"/>
        <v>11.1556</v>
      </c>
      <c r="L58" s="5">
        <f t="shared" si="17"/>
        <v>1764</v>
      </c>
      <c r="N58" s="10">
        <v>3.34</v>
      </c>
      <c r="O58" s="10">
        <v>4.5</v>
      </c>
      <c r="P58" s="18">
        <f t="shared" si="18"/>
        <v>15.03</v>
      </c>
      <c r="Q58" s="18">
        <f t="shared" si="19"/>
        <v>11.1556</v>
      </c>
      <c r="R58" s="18">
        <f t="shared" si="20"/>
        <v>20.25</v>
      </c>
      <c r="T58" s="9">
        <v>3.83</v>
      </c>
      <c r="U58" s="9">
        <v>5</v>
      </c>
      <c r="V58">
        <f t="shared" si="21"/>
        <v>19.149999999999999</v>
      </c>
      <c r="W58" s="74">
        <f t="shared" si="22"/>
        <v>14.668900000000001</v>
      </c>
      <c r="X58" s="14">
        <f t="shared" si="23"/>
        <v>25</v>
      </c>
      <c r="Z58" s="9">
        <v>3.83</v>
      </c>
      <c r="AA58" s="22">
        <v>0.5</v>
      </c>
      <c r="AB58" s="18">
        <f t="shared" si="24"/>
        <v>1.915</v>
      </c>
      <c r="AC58" s="18">
        <f t="shared" si="25"/>
        <v>14.668900000000001</v>
      </c>
      <c r="AD58" s="18">
        <f t="shared" si="26"/>
        <v>0.25</v>
      </c>
    </row>
    <row r="59" spans="1:30" x14ac:dyDescent="0.25">
      <c r="A59" s="10">
        <v>2.56</v>
      </c>
      <c r="B59" s="10">
        <v>23</v>
      </c>
      <c r="C59" s="13">
        <f t="shared" si="27"/>
        <v>58.88</v>
      </c>
      <c r="D59" s="18">
        <f t="shared" si="28"/>
        <v>6.5536000000000003</v>
      </c>
      <c r="E59" s="5">
        <f t="array" ref="E59">B59*B59</f>
        <v>529</v>
      </c>
      <c r="H59" s="9">
        <v>3.94</v>
      </c>
      <c r="I59" s="9">
        <v>30</v>
      </c>
      <c r="J59" s="5">
        <f t="shared" si="15"/>
        <v>118.2</v>
      </c>
      <c r="K59" s="18">
        <f t="shared" si="16"/>
        <v>15.5236</v>
      </c>
      <c r="L59" s="5">
        <f t="shared" si="17"/>
        <v>900</v>
      </c>
      <c r="N59" s="9">
        <v>3.94</v>
      </c>
      <c r="O59" s="9">
        <v>5</v>
      </c>
      <c r="P59" s="18">
        <f t="shared" si="18"/>
        <v>19.7</v>
      </c>
      <c r="Q59" s="18">
        <f t="shared" si="19"/>
        <v>15.5236</v>
      </c>
      <c r="R59" s="18">
        <f t="shared" si="20"/>
        <v>25</v>
      </c>
      <c r="T59" s="10">
        <v>3.34</v>
      </c>
      <c r="U59" s="10">
        <v>4.67</v>
      </c>
      <c r="V59">
        <f t="shared" si="21"/>
        <v>15.597799999999999</v>
      </c>
      <c r="W59" s="74">
        <f t="shared" si="22"/>
        <v>11.1556</v>
      </c>
      <c r="X59" s="14">
        <f t="shared" si="23"/>
        <v>21.808899999999998</v>
      </c>
      <c r="Z59" s="10">
        <v>3.34</v>
      </c>
      <c r="AA59" s="21">
        <v>1</v>
      </c>
      <c r="AB59" s="18">
        <f t="shared" si="24"/>
        <v>3.34</v>
      </c>
      <c r="AC59" s="18">
        <f t="shared" si="25"/>
        <v>11.1556</v>
      </c>
      <c r="AD59" s="18">
        <f t="shared" si="26"/>
        <v>1</v>
      </c>
    </row>
    <row r="60" spans="1:30" x14ac:dyDescent="0.25">
      <c r="A60" s="9">
        <v>2.23</v>
      </c>
      <c r="B60" s="9">
        <v>22</v>
      </c>
      <c r="C60" s="13">
        <f t="shared" si="27"/>
        <v>49.06</v>
      </c>
      <c r="D60" s="18">
        <f t="shared" si="28"/>
        <v>4.9729000000000001</v>
      </c>
      <c r="E60" s="5">
        <f t="array" ref="E60">B60*B60</f>
        <v>484</v>
      </c>
      <c r="H60" s="10">
        <v>2.9</v>
      </c>
      <c r="I60" s="10">
        <v>30</v>
      </c>
      <c r="J60" s="5">
        <f t="shared" si="15"/>
        <v>87</v>
      </c>
      <c r="K60" s="18">
        <f t="shared" si="16"/>
        <v>8.41</v>
      </c>
      <c r="L60" s="5">
        <f t="shared" si="17"/>
        <v>900</v>
      </c>
      <c r="N60" s="10">
        <v>2.9</v>
      </c>
      <c r="O60" s="10">
        <v>5</v>
      </c>
      <c r="P60" s="18">
        <f t="shared" si="18"/>
        <v>14.5</v>
      </c>
      <c r="Q60" s="18">
        <f t="shared" si="19"/>
        <v>8.41</v>
      </c>
      <c r="R60" s="18">
        <f t="shared" si="20"/>
        <v>25</v>
      </c>
      <c r="T60" s="9">
        <v>3.94</v>
      </c>
      <c r="U60" s="9">
        <v>5</v>
      </c>
      <c r="V60">
        <f t="shared" si="21"/>
        <v>19.7</v>
      </c>
      <c r="W60" s="74">
        <f t="shared" si="22"/>
        <v>15.5236</v>
      </c>
      <c r="X60" s="14">
        <f t="shared" si="23"/>
        <v>25</v>
      </c>
      <c r="Z60" s="9">
        <v>3.94</v>
      </c>
      <c r="AA60" s="22">
        <v>2</v>
      </c>
      <c r="AB60" s="18">
        <f t="shared" si="24"/>
        <v>7.88</v>
      </c>
      <c r="AC60" s="18">
        <f t="shared" si="25"/>
        <v>15.5236</v>
      </c>
      <c r="AD60" s="18">
        <f t="shared" si="26"/>
        <v>4</v>
      </c>
    </row>
    <row r="61" spans="1:30" x14ac:dyDescent="0.25">
      <c r="A61" s="9">
        <v>3.83</v>
      </c>
      <c r="B61" s="9">
        <v>25</v>
      </c>
      <c r="C61" s="13">
        <f t="shared" si="27"/>
        <v>95.75</v>
      </c>
      <c r="D61" s="18">
        <f t="shared" si="28"/>
        <v>14.668900000000001</v>
      </c>
      <c r="E61" s="5">
        <f t="array" ref="E61">B61*B61</f>
        <v>625</v>
      </c>
      <c r="H61" s="10">
        <v>3.47</v>
      </c>
      <c r="I61" s="10">
        <v>37</v>
      </c>
      <c r="J61" s="5">
        <f t="shared" si="15"/>
        <v>128.39000000000001</v>
      </c>
      <c r="K61" s="18">
        <f t="shared" si="16"/>
        <v>12.040900000000001</v>
      </c>
      <c r="L61" s="5">
        <f t="shared" si="17"/>
        <v>1369</v>
      </c>
      <c r="N61" s="10">
        <v>3.47</v>
      </c>
      <c r="O61" s="10">
        <v>4.5</v>
      </c>
      <c r="P61" s="18">
        <f t="shared" si="18"/>
        <v>15.615</v>
      </c>
      <c r="Q61" s="18">
        <f t="shared" si="19"/>
        <v>12.040900000000001</v>
      </c>
      <c r="R61" s="18">
        <f t="shared" si="20"/>
        <v>20.25</v>
      </c>
      <c r="T61" s="10">
        <v>2.9</v>
      </c>
      <c r="U61" s="10">
        <v>5</v>
      </c>
      <c r="V61">
        <f t="shared" si="21"/>
        <v>14.5</v>
      </c>
      <c r="W61" s="74">
        <f t="shared" si="22"/>
        <v>8.41</v>
      </c>
      <c r="X61" s="14">
        <f t="shared" si="23"/>
        <v>25</v>
      </c>
      <c r="Z61" s="10">
        <v>2.9</v>
      </c>
      <c r="AA61" s="21">
        <v>0.25</v>
      </c>
      <c r="AB61" s="18">
        <f t="shared" si="24"/>
        <v>0.72499999999999998</v>
      </c>
      <c r="AC61" s="18">
        <f t="shared" si="25"/>
        <v>8.41</v>
      </c>
      <c r="AD61" s="18">
        <f t="shared" si="26"/>
        <v>6.25E-2</v>
      </c>
    </row>
    <row r="62" spans="1:30" x14ac:dyDescent="0.25">
      <c r="A62" s="10">
        <v>3.34</v>
      </c>
      <c r="B62" s="10">
        <v>22</v>
      </c>
      <c r="C62" s="13">
        <f t="shared" si="27"/>
        <v>73.47999999999999</v>
      </c>
      <c r="D62" s="18">
        <f t="shared" si="28"/>
        <v>11.1556</v>
      </c>
      <c r="E62" s="5">
        <f t="array" ref="E62">B62*B62</f>
        <v>484</v>
      </c>
      <c r="H62" s="9">
        <v>3.85</v>
      </c>
      <c r="I62" s="9">
        <v>45</v>
      </c>
      <c r="J62" s="5">
        <f t="shared" si="15"/>
        <v>173.25</v>
      </c>
      <c r="K62" s="18">
        <f t="shared" si="16"/>
        <v>14.822500000000002</v>
      </c>
      <c r="L62" s="5">
        <f t="shared" si="17"/>
        <v>2025</v>
      </c>
      <c r="N62" s="9">
        <v>3.85</v>
      </c>
      <c r="O62" s="9">
        <v>5</v>
      </c>
      <c r="P62" s="18">
        <f t="shared" si="18"/>
        <v>19.25</v>
      </c>
      <c r="Q62" s="18">
        <f t="shared" si="19"/>
        <v>14.822500000000002</v>
      </c>
      <c r="R62" s="18">
        <f t="shared" si="20"/>
        <v>25</v>
      </c>
      <c r="T62" s="10">
        <v>3.47</v>
      </c>
      <c r="U62" s="10">
        <v>4</v>
      </c>
      <c r="V62">
        <f t="shared" si="21"/>
        <v>13.88</v>
      </c>
      <c r="W62" s="74">
        <f t="shared" si="22"/>
        <v>12.040900000000001</v>
      </c>
      <c r="X62" s="14">
        <f t="shared" si="23"/>
        <v>16</v>
      </c>
      <c r="Z62" s="10">
        <v>3.47</v>
      </c>
      <c r="AA62" s="21">
        <v>5</v>
      </c>
      <c r="AB62" s="18">
        <f t="shared" si="24"/>
        <v>17.350000000000001</v>
      </c>
      <c r="AC62" s="18">
        <f t="shared" si="25"/>
        <v>12.040900000000001</v>
      </c>
      <c r="AD62" s="18">
        <f t="shared" si="26"/>
        <v>25</v>
      </c>
    </row>
    <row r="63" spans="1:30" x14ac:dyDescent="0.25">
      <c r="A63" s="9">
        <v>3.94</v>
      </c>
      <c r="B63" s="9">
        <v>20</v>
      </c>
      <c r="C63" s="13">
        <f t="shared" si="27"/>
        <v>78.8</v>
      </c>
      <c r="D63" s="18">
        <f t="shared" si="28"/>
        <v>15.5236</v>
      </c>
      <c r="E63" s="5">
        <f t="array" ref="E63">B63*B63</f>
        <v>400</v>
      </c>
      <c r="H63" s="24">
        <f t="array" ref="H63">SUM(H30:H62)</f>
        <v>109.42000000000002</v>
      </c>
      <c r="I63" s="24">
        <f>SUM(I30:I62)</f>
        <v>1493</v>
      </c>
      <c r="J63" s="54">
        <f>SUM(J30:J62)</f>
        <v>4947.41</v>
      </c>
      <c r="K63" s="62">
        <f t="array" ref="K63">SUM(K30:K62)</f>
        <v>369.33219999999994</v>
      </c>
      <c r="L63" s="54">
        <f>SUM(L30:L62)</f>
        <v>79739</v>
      </c>
      <c r="N63" s="24">
        <f t="array" ref="N63">SUM(N30:N62)</f>
        <v>109.42000000000002</v>
      </c>
      <c r="O63" s="24">
        <f t="array" ref="O63">SUM(O30:O62)</f>
        <v>153.9</v>
      </c>
      <c r="P63" s="62">
        <f>SUM(P30:P62)</f>
        <v>510.15069999999992</v>
      </c>
      <c r="Q63" s="62">
        <f>SUM(Q30:Q62)</f>
        <v>369.33219999999994</v>
      </c>
      <c r="R63" s="62">
        <f>SUM(R30:R62)</f>
        <v>723.40600000000006</v>
      </c>
      <c r="T63" s="9">
        <v>3.85</v>
      </c>
      <c r="U63" s="9">
        <v>5</v>
      </c>
      <c r="V63">
        <f t="shared" si="21"/>
        <v>19.25</v>
      </c>
      <c r="W63" s="74">
        <f t="shared" si="22"/>
        <v>14.822500000000002</v>
      </c>
      <c r="X63" s="14">
        <f t="shared" si="23"/>
        <v>25</v>
      </c>
      <c r="Z63" s="9">
        <v>3.85</v>
      </c>
      <c r="AA63" s="22">
        <v>1</v>
      </c>
      <c r="AB63" s="18">
        <f t="shared" si="24"/>
        <v>3.85</v>
      </c>
      <c r="AC63" s="18">
        <f t="shared" si="25"/>
        <v>14.822500000000002</v>
      </c>
      <c r="AD63" s="18">
        <f t="shared" si="26"/>
        <v>1</v>
      </c>
    </row>
    <row r="64" spans="1:30" x14ac:dyDescent="0.25">
      <c r="A64" s="10">
        <v>2.9</v>
      </c>
      <c r="B64" s="10">
        <v>21</v>
      </c>
      <c r="C64" s="13">
        <f t="shared" si="27"/>
        <v>60.9</v>
      </c>
      <c r="D64" s="18">
        <f t="shared" si="28"/>
        <v>8.41</v>
      </c>
      <c r="E64" s="5">
        <f t="array" ref="E64">B64*B64</f>
        <v>441</v>
      </c>
      <c r="T64" s="24">
        <f t="array" ref="T64">SUM(T31:T63)</f>
        <v>109.42000000000002</v>
      </c>
      <c r="U64" s="24">
        <f>SUM(U31:U63)</f>
        <v>161.01999999999998</v>
      </c>
      <c r="V64" s="46">
        <f>SUM(V31:V63)</f>
        <v>533.75159999999994</v>
      </c>
      <c r="W64" s="74">
        <f>SUM(W31:W63)</f>
        <v>369.33219999999994</v>
      </c>
      <c r="X64" s="74">
        <f>SUM(X31:X63)</f>
        <v>789.08960000000002</v>
      </c>
      <c r="Z64" s="24">
        <f t="array" ref="Z64">SUM(Z31:Z63)</f>
        <v>109.42000000000002</v>
      </c>
      <c r="AA64" s="5">
        <f>SUM(AA31:AA63)</f>
        <v>53.010000000000005</v>
      </c>
      <c r="AB64" s="62">
        <f>SUM(AB31:AB63)</f>
        <v>178.26419999999999</v>
      </c>
      <c r="AC64" s="62">
        <f>SUM(AC31:AC63)</f>
        <v>369.33219999999994</v>
      </c>
      <c r="AD64" s="62">
        <f>SUM(AD31:AD63)</f>
        <v>144.3751</v>
      </c>
    </row>
    <row r="65" spans="1:5" x14ac:dyDescent="0.25">
      <c r="A65" s="10">
        <v>3.47</v>
      </c>
      <c r="B65" s="10">
        <v>21</v>
      </c>
      <c r="C65" s="13">
        <f t="shared" si="27"/>
        <v>72.87</v>
      </c>
      <c r="D65" s="18">
        <f t="shared" si="28"/>
        <v>12.040900000000001</v>
      </c>
      <c r="E65" s="5">
        <f t="array" ref="E65">B65*B65</f>
        <v>441</v>
      </c>
    </row>
    <row r="66" spans="1:5" x14ac:dyDescent="0.25">
      <c r="A66" s="9">
        <v>3.85</v>
      </c>
      <c r="B66" s="9">
        <v>21</v>
      </c>
      <c r="C66" s="13">
        <f t="shared" si="27"/>
        <v>80.850000000000009</v>
      </c>
      <c r="D66" s="18">
        <f t="shared" si="28"/>
        <v>14.822500000000002</v>
      </c>
      <c r="E66" s="5">
        <f t="array" ref="E66">B66*B66</f>
        <v>441</v>
      </c>
    </row>
    <row r="67" spans="1:5" x14ac:dyDescent="0.25">
      <c r="A67" s="24">
        <f t="array" ref="A67">SUM(A34:A66)</f>
        <v>109.42000000000002</v>
      </c>
      <c r="B67" s="24">
        <f>SUM(B34:B66)</f>
        <v>703</v>
      </c>
      <c r="C67" s="73">
        <f t="array" ref="C67">SUM(C34:C66)</f>
        <v>2327.6</v>
      </c>
      <c r="D67" s="62">
        <f t="array" ref="D67">SUM(D34:D66)</f>
        <v>369.33219999999994</v>
      </c>
      <c r="E67" s="54">
        <f t="array" ref="E67">SUM(E34:E66)</f>
        <v>15019</v>
      </c>
    </row>
  </sheetData>
  <pageMargins left="0.7" right="0.7" top="0.75" bottom="0.75" header="0.3" footer="0.3"/>
  <pageSetup paperSize="9" orientation="portrait" r:id="rId1"/>
  <drawing r:id="rId2"/>
  <tableParts count="5"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Sheet3</vt:lpstr>
      <vt:lpstr>Sheet4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Shubiour Shuvo</cp:lastModifiedBy>
  <dcterms:modified xsi:type="dcterms:W3CDTF">2018-11-23T14:13:05Z</dcterms:modified>
</cp:coreProperties>
</file>