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Graficos" sheetId="2" r:id="rId5"/>
    <sheet state="visible" name="Config." sheetId="3" r:id="rId6"/>
  </sheets>
  <definedNames/>
  <calcPr/>
</workbook>
</file>

<file path=xl/sharedStrings.xml><?xml version="1.0" encoding="utf-8"?>
<sst xmlns="http://schemas.openxmlformats.org/spreadsheetml/2006/main" count="475" uniqueCount="116">
  <si>
    <t>Data</t>
  </si>
  <si>
    <t>Versão</t>
  </si>
  <si>
    <t>Categoria</t>
  </si>
  <si>
    <t>Descrição</t>
  </si>
  <si>
    <t>Tipo de Requisição</t>
  </si>
  <si>
    <t>Corpo</t>
  </si>
  <si>
    <t>Retorno Esperado</t>
  </si>
  <si>
    <t>Retorno Obtido</t>
  </si>
  <si>
    <t>Status Esperado</t>
  </si>
  <si>
    <t>Status Obtido</t>
  </si>
  <si>
    <t>Retorno Divergente</t>
  </si>
  <si>
    <t>Status Divergente</t>
  </si>
  <si>
    <t>Necessário Correção?</t>
  </si>
  <si>
    <t>Gravidade da Falha</t>
  </si>
  <si>
    <t>Motivo da Falha</t>
  </si>
  <si>
    <t>Corrigido?</t>
  </si>
  <si>
    <t>-</t>
  </si>
  <si>
    <t>0.1</t>
  </si>
  <si>
    <t>User</t>
  </si>
  <si>
    <t>Realizar requisição de cadastro de usuário, com todas as informações válidas, aguardando um retorno created.</t>
  </si>
  <si>
    <t>POST</t>
  </si>
  <si>
    <t>{
    "username":"Testing-user",
    "displayName":"test-display-name",
    "password": "P4ssword"
}</t>
  </si>
  <si>
    <t>{
     "id":1,
     "username":"Testing-user",
     "displayName":"test-display-name",
     "password":null
}</t>
  </si>
  <si>
    <t>201 Created</t>
  </si>
  <si>
    <t>NÃO</t>
  </si>
  <si>
    <t>DESNECESSÁRIO</t>
  </si>
  <si>
    <t>Realizar uma requisição de cadastro de usuário, cujo qual o nome de usuário já está cadastrado, aguardando um retorno de bad request.</t>
  </si>
  <si>
    <t>{
    "timestamp": 0,
    "status": 400,
    "message": "Validation error",
    "url": "/users",
    "validationErrors": {
        "username": "Username already exists"
    }
}</t>
  </si>
  <si>
    <t>400 Bad Request</t>
  </si>
  <si>
    <t>Realizar uma requisição de cadastro de usuário, cujo qual a senha é menor que tamanho mínimo requirido, aguardando um bad request.</t>
  </si>
  <si>
    <t xml:space="preserve">{
    "username":"Testing-user",
    "displayName":"test-display-name",
    "password": "P4ssw"
}
</t>
  </si>
  <si>
    <t>{
    "timestamp": 0,
    "status": 400,
    "message": "Validation error",
    "url": "/users",
    "validationErrors": {
        "password": "tamanho deve ser entre 6 e 2147483647"
    }
}</t>
  </si>
  <si>
    <t>Realizar uma requisição de cadastro de usuário, cujo qual a senha não possui um numero, aguardando um retorno bad request.</t>
  </si>
  <si>
    <t xml:space="preserve">{
    "username":"Testing-user",
    "displayName":"test-display-name",
    "password": "Password"
}
</t>
  </si>
  <si>
    <t>{
    "timestamp": 0,
    "status": 400,
    "message": "Validation error",
    "url": "/users",
    "validationErrors": {
        "password": "The password must have an uppercase, a lowercase and a number"
    }
}</t>
  </si>
  <si>
    <t>Category</t>
  </si>
  <si>
    <t>Realizar uma requisição de cadastro de categoria, sem autenticação do usuário, aguardando um retorno de unauthorized.</t>
  </si>
  <si>
    <t>{
    "name":"Category"
}</t>
  </si>
  <si>
    <t>{
    "timestamp": 0,
    "status": 401,
    "message": "Unauthorized",
    "url": "/categories"
}</t>
  </si>
  <si>
    <r>
      <rPr>
        <rFont val="Calibri"/>
        <color theme="1"/>
      </rPr>
      <t>org.springframework.web.client.ResourceAccessException: I/O error on POST request for "</t>
    </r>
    <r>
      <rPr>
        <rFont val="Calibri"/>
        <color rgb="FF000000"/>
      </rPr>
      <t>http://localhost:59158/categories</t>
    </r>
    <r>
      <rPr>
        <rFont val="Calibri"/>
        <color theme="1"/>
      </rPr>
      <t>": cannot retry due to server authentication, in streaming mode</t>
    </r>
  </si>
  <si>
    <t>401 Unauthorized</t>
  </si>
  <si>
    <t>ERRO DO SPRING</t>
  </si>
  <si>
    <t>SIM</t>
  </si>
  <si>
    <t>BAIXA</t>
  </si>
  <si>
    <t>Erro de uma versão especifica utilizada do framework utilizado para o backend</t>
  </si>
  <si>
    <t>RESOLVIDO</t>
  </si>
  <si>
    <t>Realizar uma requisição de cadastro de categoria, com usuário autenticado, aguardando um retorno created.</t>
  </si>
  <si>
    <t>{
    "id": 1,
    "name": "Category"
}</t>
  </si>
  <si>
    <t>Realizar uma consulta das categorias cadastradas, aguardando um retorno OK.</t>
  </si>
  <si>
    <t>GET</t>
  </si>
  <si>
    <t>[{
    "id": 1,
    "name": "Category"
}]</t>
  </si>
  <si>
    <t>200 Ok</t>
  </si>
  <si>
    <t>Product</t>
  </si>
  <si>
    <t>Realizar uma requisição de cadastro de produto, sem autenticação do usuário, aguardando um retorno de unauthorized.</t>
  </si>
  <si>
    <t>{
    "name": "Teste 1",
    "description": "Produto teste 1",
    "price": 10,
    "category":{
        "id":1
    },
    "stock":10
}</t>
  </si>
  <si>
    <t>{
    "timestamp": 0,
    "status": 401,
    "message": "Unauthorized",
    "url": "/products"
}</t>
  </si>
  <si>
    <t>org.springframework.web.client.ResourceAccessException: I/O error on POST request for "http://localhost:59158/products": cannot retry due to server authentication, in streaming mode</t>
  </si>
  <si>
    <t>Realizar uma requisição de cadastro de produto, com usuário autenticado, aguardando um retorno created.</t>
  </si>
  <si>
    <t>{
    "id": 1,
    "name": "Teste 1",
    "description": "Produto teste 1",
    "price": 10,
    "category": {
        "id": 1,
        "name": null
    },
    "stock": 10
}</t>
  </si>
  <si>
    <t>Realizar uma requisição de cadastro de produto, com usuário autenticado e produto sem nome, aguardando um retorno bad request.</t>
  </si>
  <si>
    <t>{
    "description": "Produto teste 1",
    "price": 10,
    "category":{
        "id":1
    },
    "stock":10
}</t>
  </si>
  <si>
    <t>{
    "timestamp": 0,
    "status": 400,
    "message": "Validation error",
    "url": "/products",
    "validationErrors": {
        "name": "Product name must not be null"
    }
}</t>
  </si>
  <si>
    <t>Realizar uma requisição de cadastro de produto, com usuário autenticado e produto sem preço, aguardando um retorno bad request.</t>
  </si>
  <si>
    <t>{
    "name": "Teste 1",
    "description": "Produto teste 1",
    "category":{
        "id":1
    },
    "stock":10
}</t>
  </si>
  <si>
    <t>{
    "timestamp": 0,
    "status": 400,
    "message": "Validation error",
    "url": "/products",
    "validationErrors": {
        "price": "Product price must be added"
    }
}</t>
  </si>
  <si>
    <t>Realizar uma requisição de cadastro de produto, com usuário autenticado e produto sem descrição, aguardando um retorno bad request.</t>
  </si>
  <si>
    <t>{
    "name": "Teste 1",
    "price": 10,
    "category":{
        "id":1
    },
    "stock":10
}</t>
  </si>
  <si>
    <t>{
    "timestamp": 0,
    "status": 400,
    "message": "Validation error",
    "url": "/products",
    "validationErrors": {
        "description": "Product description must not be null"
    }
}</t>
  </si>
  <si>
    <t>Realizar uma requisição de cadastro de produto, com usuário autenticado e produto sem estoque, aguardando um retorno bad request.</t>
  </si>
  <si>
    <t>{
    "name": "Teste 1",
    "description": "Produto teste 1",
    "price": 10,
    "category":{
        "id":1
    }
}</t>
  </si>
  <si>
    <t>{
    "timestamp": 0,
    "status": 400,
    "message": "Validation error",
    "url": "/products",
    "validationErrors": {
        "stock": "At least a unit must be added"
    }
}</t>
  </si>
  <si>
    <t>Realizar uma consulta de produtos cadastrados, aguardando retorno OK</t>
  </si>
  <si>
    <t>{
    "id": 1,
    "name": "Teste 1",
    "description": "Produto teste 1",
    "price": 10,
    "category": {
        "id": 1,
        "name": "Category"
    },
    "stock": 10
}</t>
  </si>
  <si>
    <t>Realizar uma consulta de um produto especifico (por id), aguardando um retorno OK</t>
  </si>
  <si>
    <t>Realizar uma atualização de cadastro de produto, com usuário autenticado e dados corretos, aguardando um retorno OK</t>
  </si>
  <si>
    <t>PUT</t>
  </si>
  <si>
    <t>{
    "id": 1,
    "name": "Teste 1",
    "description": "Produto teste 1",
    "price": 20,
    "category": {
        "id": 1,
        "name": "Category"
    },
    "stock": 5
}</t>
  </si>
  <si>
    <t>Purchase</t>
  </si>
  <si>
    <t>Realizar uma requisição de compra, sem autenticação do usuário, aguardando um retorno de unauthorized.</t>
  </si>
  <si>
    <t>{
    "paymentMethod": "CREDIT_CARD",
    "zipCode": 0,
    "addressWithUnitNumber": "Rua dos bobos, nro 0",
    "items": [
        {
            "productRequestDTO": {
                "id": 1
            },
            "quantity": 2,
            "discount": 7
        }
    ]
}</t>
  </si>
  <si>
    <t>{
    "timestamp": 0,
    "status": 401,
    "message": "Unauthorized",
    "url": "/purchase"
}</t>
  </si>
  <si>
    <r>
      <rPr>
        <rFont val="Calibri"/>
        <color theme="1"/>
      </rPr>
      <t>org.springframework.web.client.ResourceAccessException: I/O error on POST request for "</t>
    </r>
    <r>
      <rPr>
        <rFont val="Calibri"/>
        <color rgb="FF000000"/>
      </rPr>
      <t>http://localhost:59158/purchase</t>
    </r>
    <r>
      <rPr>
        <rFont val="Calibri"/>
        <color theme="1"/>
      </rPr>
      <t>": cannot retry due to server authentication, in streaming mode</t>
    </r>
  </si>
  <si>
    <t>Realizar uma requisição de compra, com usuário autenticado e dados validos, aguardando um retorno created.</t>
  </si>
  <si>
    <t>{
    "purchaseID": 1,
    "buyer": {
        "displayName": "test-display-name",
        "username": "Testing-user"
    },
    "zipCode": 0,
    "addressWithUnitNumber": "Rua dos bobos, nro 0",
    "purchaseDate": "Fri May 10 13:22:34 BRT 2024",
    "paymentMethod": "CREDIT_CARD",
    "purchasedItems": [
        {
            "productName": "Teste 1",
            "quantity": 2,
            "discount": 7
        }
    ],
    "total": 26.00,
    "status": "PENDING"
}</t>
  </si>
  <si>
    <t>Realizar uma requisição de compra, com usuário autenticado, faltando CEP, aguardando um retorno bad request.</t>
  </si>
  <si>
    <t>{
    "paymentMethod": "CREDIT_CARD",
    "addressWithUnitNumber": "Rua dos bobos, nro 0",
    "items": [
        {
            "productRequestDTO": {
                "id": 1
            },
            "quantity": 2,
            "discount": 7
        }
    ]
}</t>
  </si>
  <si>
    <t>{
    "timestamp": 0,
    "status": 400,
    "message": "Validation error",
    "url": "/purchase",
    "validationErrors": {
        "zipCode": "Zipcode must not be null"
    }
}</t>
  </si>
  <si>
    <t>Realizar uma requisição de compra, com usuário autenticado, faltando método de pagamento, aguardando um retorno bad request.</t>
  </si>
  <si>
    <t>{
    "zipCode": 0,
    "addressWithUnitNumber": "Rua dos bobos, nro 0",
    "items": [
        {
            "productRequestDTO": {
                "id": 1
            },
            "quantity": 2,
            "discount": 7
        }
    ]
}</t>
  </si>
  <si>
    <t>{
    "timestamp": 0,
    "status": 400,
    "message": "Validation error",
    "url": "/purchase",
    "validationErrors": {
        "paymentMethod": "The field must not be null"
    }
}</t>
  </si>
  <si>
    <t>Realizar uma requisição de compra, com usuário autenticado, método de pagamento inválido, aguardando um retorno not acceptable.</t>
  </si>
  <si>
    <t>{
    "paymentMethod": "Invalid",
    "zipCode": 0,
    "addressWithUnitNumber": "Rua dos bobos, nro 0",
    "items": [
        {
            "productRequestDTO": {
                "id": 1
            },
            "quantity": 2,
            "discount": 7
        }
    ]
}</t>
  </si>
  <si>
    <t>Payment Not Valid</t>
  </si>
  <si>
    <t>406 Not Acceptable</t>
  </si>
  <si>
    <t>Realizar uma requisição de compra, com usuário autenticado, estoque disponivel inferior ao solicitado, aguardando um retorno precondition failed.</t>
  </si>
  <si>
    <t>{
    "paymentMethod": "CREDIT_CARD",
    "zipCode": 0,
    "addressWithUnitNumber": "Rua dos bobos, nro 0",
    "items": [
        {
            "productRequestDTO": {
                "id": 1
            },
            "quantity": 100,
            "discount": 7
        }
    ]
}</t>
  </si>
  <si>
    <t>No Available stock for Teste 1</t>
  </si>
  <si>
    <t>412 Precondition Failed</t>
  </si>
  <si>
    <t>Realizar uma requisição de compra, com usuário autenticado, faltando CEP, aguardando uma mensagem informando que o CEP não pode ser nulo (mensagem em inglês "Zipcode must not be null").</t>
  </si>
  <si>
    <t>Zipcode must not be null</t>
  </si>
  <si>
    <t>Realizar uma requisição de compra, com usuário autenticado, faltando método de pagamento, aguardando uma mensagem informando que o método de pagamento inválido (mensagem em inglês "Payment Not Valid").</t>
  </si>
  <si>
    <t>Realizar uma requisição de compra, com usuário autenticado, estoque disponivel inferior ao solicitado, aguardando uma mensagem informando que não tem estoque disponível (mensagem em inglês "No Available stock for").</t>
  </si>
  <si>
    <t>No Available stock for</t>
  </si>
  <si>
    <t>0.2</t>
  </si>
  <si>
    <t>Total de Testes</t>
  </si>
  <si>
    <t>Correções Realizadas</t>
  </si>
  <si>
    <t>Valor</t>
  </si>
  <si>
    <t>Desnecessário</t>
  </si>
  <si>
    <t>Pendente</t>
  </si>
  <si>
    <t>Resolvido</t>
  </si>
  <si>
    <t>Boolean</t>
  </si>
  <si>
    <t>Categorias</t>
  </si>
  <si>
    <t>Versões</t>
  </si>
  <si>
    <t>Não</t>
  </si>
  <si>
    <t>Sim</t>
  </si>
  <si>
    <t>Correções Necessárias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</si>
</sst>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&quot;de&quot;\ mmmm"/>
    <numFmt numFmtId="165" formatCode="dd/mm/yyyy"/>
  </numFmts>
  <fonts count="8">
    <font>
      <sz val="11.0"/>
      <color theme="1"/>
      <name val="Calibri"/>
      <scheme val="minor"/>
    </font>
    <font>
      <b/>
      <sz val="15.0"/>
      <color rgb="FF44546A"/>
      <name val="Calibri"/>
    </font>
    <font>
      <b/>
      <sz val="15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rgb="FF3F3F76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9">
    <border/>
    <border>
      <left/>
      <right/>
      <top/>
      <bottom style="thick">
        <color theme="4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2" fillId="3" fontId="2" numFmtId="0" xfId="0" applyAlignment="1" applyBorder="1" applyFont="1">
      <alignment horizontal="center" vertical="center"/>
    </xf>
    <xf borderId="2" fillId="4" fontId="3" numFmtId="164" xfId="0" applyAlignment="1" applyBorder="1" applyFont="1" applyNumberFormat="1">
      <alignment horizontal="center" vertical="center"/>
    </xf>
    <xf borderId="2" fillId="4" fontId="3" numFmtId="0" xfId="0" applyAlignment="1" applyBorder="1" applyFont="1">
      <alignment horizontal="center" shrinkToFit="0" vertical="center" wrapText="1"/>
    </xf>
    <xf borderId="2" fillId="3" fontId="3" numFmtId="164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6" fontId="6" numFmtId="0" xfId="0" applyAlignment="1" applyBorder="1" applyFill="1" applyFont="1">
      <alignment horizontal="center"/>
    </xf>
    <xf borderId="6" fillId="6" fontId="6" numFmtId="0" xfId="0" applyAlignment="1" applyBorder="1" applyFont="1">
      <alignment horizontal="center"/>
    </xf>
    <xf borderId="7" fillId="7" fontId="3" numFmtId="0" xfId="0" applyAlignment="1" applyBorder="1" applyFill="1" applyFont="1">
      <alignment horizontal="center"/>
    </xf>
    <xf borderId="8" fillId="0" fontId="5" numFmtId="0" xfId="0" applyBorder="1" applyFont="1"/>
    <xf borderId="2" fillId="8" fontId="3" numFmtId="0" xfId="0" applyAlignment="1" applyBorder="1" applyFill="1" applyFont="1">
      <alignment horizontal="center"/>
    </xf>
    <xf borderId="2" fillId="2" fontId="7" numFmtId="0" xfId="0" applyAlignment="1" applyBorder="1" applyFont="1">
      <alignment horizontal="center"/>
    </xf>
    <xf borderId="5" fillId="6" fontId="6" numFmtId="0" xfId="0" applyAlignment="1" applyBorder="1" applyFont="1">
      <alignment horizontal="center"/>
    </xf>
    <xf borderId="6" fillId="6" fontId="6" numFmtId="0" xfId="0" applyAlignment="1" applyBorder="1" applyFont="1">
      <alignment horizontal="center"/>
    </xf>
    <xf borderId="2" fillId="6" fontId="6" numFmtId="0" xfId="0" applyAlignment="1" applyBorder="1" applyFont="1">
      <alignment horizontal="center"/>
    </xf>
    <xf borderId="2" fillId="9" fontId="3" numFmtId="0" xfId="0" applyAlignment="1" applyBorder="1" applyFill="1" applyFont="1">
      <alignment horizontal="center"/>
    </xf>
    <xf borderId="2" fillId="8" fontId="3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/>
    </xf>
    <xf borderId="2" fillId="8" fontId="3" numFmtId="0" xfId="0" applyAlignment="1" applyBorder="1" applyFont="1">
      <alignment horizontal="center" readingOrder="0"/>
    </xf>
    <xf borderId="2" fillId="10" fontId="3" numFmtId="0" xfId="0" applyAlignment="1" applyBorder="1" applyFill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7">
    <tableStyle count="3" pivot="0" name="Base-style">
      <tableStyleElement dxfId="2" type="headerRow"/>
      <tableStyleElement dxfId="3" type="firstRowStripe"/>
      <tableStyleElement dxfId="4" type="secondRowStripe"/>
    </tableStyle>
    <tableStyle count="3" pivot="0" name="Graficos-style">
      <tableStyleElement dxfId="5" type="headerRow"/>
      <tableStyleElement dxfId="6" type="firstRowStripe"/>
      <tableStyleElement dxfId="7" type="secondRowStripe"/>
    </tableStyle>
    <tableStyle count="3" pivot="0" name="Config.-style">
      <tableStyleElement dxfId="5" type="headerRow"/>
      <tableStyleElement dxfId="6" type="firstRowStripe"/>
      <tableStyleElement dxfId="7" type="secondRowStripe"/>
    </tableStyle>
    <tableStyle count="3" pivot="0" name="Config.-style 2">
      <tableStyleElement dxfId="5" type="headerRow"/>
      <tableStyleElement dxfId="6" type="firstRowStripe"/>
      <tableStyleElement dxfId="7" type="secondRowStripe"/>
    </tableStyle>
    <tableStyle count="4" pivot="0" name="Config.-style 3">
      <tableStyleElement dxfId="5" type="headerRow"/>
      <tableStyleElement dxfId="6" type="firstRowStripe"/>
      <tableStyleElement dxfId="7" type="secondRowStripe"/>
      <tableStyleElement dxfId="8" type="totalRow"/>
    </tableStyle>
    <tableStyle count="3" pivot="0" name="Config.-style 4">
      <tableStyleElement dxfId="5" type="headerRow"/>
      <tableStyleElement dxfId="6" type="firstRowStripe"/>
      <tableStyleElement dxfId="7" type="secondRowStripe"/>
    </tableStyle>
    <tableStyle count="3" pivot="0" name="Config.-style 5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Config.!$G$2:$G$5</c:f>
            </c:strRef>
          </c:cat>
          <c:val>
            <c:numRef>
              <c:f>Config.!$H$2:$H$5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Categorias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Config.!$G$2:$G$5</c:f>
            </c:strRef>
          </c:cat>
          <c:val>
            <c:numRef>
              <c:f>Config.!$H$2:$H$5</c:f>
              <c:numCache/>
            </c:numRef>
          </c:val>
        </c:ser>
        <c:axId val="1313349956"/>
        <c:axId val="1406222541"/>
      </c:barChart>
      <c:catAx>
        <c:axId val="1313349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06222541"/>
      </c:catAx>
      <c:valAx>
        <c:axId val="140622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349956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Correções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Config.!$A$10:$A$12</c:f>
            </c:strRef>
          </c:cat>
          <c:val>
            <c:numRef>
              <c:f>Config.!$B$10:$B$12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Tipo de Requisição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Config.!$D$2:$D$4</c:f>
            </c:strRef>
          </c:cat>
          <c:val>
            <c:numRef>
              <c:f>Config.!$E$2:$E$4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Versão</a:t>
            </a:r>
          </a:p>
        </c:rich>
      </c:tx>
      <c:overlay val="0"/>
    </c:title>
    <c:plotArea>
      <c:layout>
        <c:manualLayout>
          <c:xMode val="edge"/>
          <c:yMode val="edge"/>
          <c:x val="0.030555555555555555"/>
          <c:y val="0.18969925634295715"/>
          <c:w val="0.9388888888888889"/>
          <c:h val="0.726049504228638"/>
        </c:manualLayout>
      </c:layout>
      <c:lineChart>
        <c:varyColors val="0"/>
        <c:ser>
          <c:idx val="0"/>
          <c:order val="0"/>
          <c:tx>
            <c:v>0.1 0.2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Config.!$J$2:$J$3</c:f>
            </c:strRef>
          </c:cat>
          <c:val>
            <c:numRef>
              <c:f>Config.!$K$2:$K$3</c:f>
              <c:numCache/>
            </c:numRef>
          </c:val>
          <c:smooth val="0"/>
        </c:ser>
        <c:axId val="1345988797"/>
        <c:axId val="1772215446"/>
      </c:lineChart>
      <c:catAx>
        <c:axId val="134598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72215446"/>
      </c:catAx>
      <c:valAx>
        <c:axId val="1772215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988797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4820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5829300" cy="3800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</xdr:colOff>
      <xdr:row>0</xdr:row>
      <xdr:rowOff>0</xdr:rowOff>
    </xdr:from>
    <xdr:ext cx="5553075" cy="2733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9525</xdr:rowOff>
    </xdr:from>
    <xdr:ext cx="4667250" cy="2609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28575</xdr:colOff>
      <xdr:row>21</xdr:row>
      <xdr:rowOff>9525</xdr:rowOff>
    </xdr:from>
    <xdr:ext cx="4371975" cy="2609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9" displayName="Table_1" name="Table_1" id="1">
  <tableColumns count="17">
    <tableColumn name="Data" id="1"/>
    <tableColumn name="Versão" id="2"/>
    <tableColumn name="Categoria" id="3"/>
    <tableColumn name="Descrição" id="4"/>
    <tableColumn name="Tipo de Requisição" id="5"/>
    <tableColumn name="Corpo" id="6"/>
    <tableColumn name="Retorno Esperado" id="7"/>
    <tableColumn name="Retorno Obtido" id="8"/>
    <tableColumn name="Status Esperado" id="9"/>
    <tableColumn name="Status Obtido" id="10"/>
    <tableColumn name="Retorno Divergente" id="11"/>
    <tableColumn name="Status Divergente" id="12"/>
    <tableColumn name="Necessário Correção?" id="13"/>
    <tableColumn name="Gravidade da Falha" id="14"/>
    <tableColumn name="Motivo da Falha" id="15"/>
    <tableColumn name="Corrigido?" id="16"/>
    <tableColumn name="-" id="17"/>
  </tableColumns>
  <tableStyleInfo name="Base-style" showColumnStripes="0" showFirstColumn="1" showLastColumn="1" showRowStripes="1"/>
</table>
</file>

<file path=xl/tables/table2.xml><?xml version="1.0" encoding="utf-8"?>
<table xmlns="http://schemas.openxmlformats.org/spreadsheetml/2006/main" ref="W17:X20" displayName="Table_2" name="Table_2" id="2">
  <tableColumns count="2">
    <tableColumn name="Correções Realizadas" id="1"/>
    <tableColumn name="Valor" id="2"/>
  </tableColumns>
  <tableStyleInfo name="Graficos-style" showColumnStripes="0" showFirstColumn="1" showLastColumn="1" showRowStripes="1"/>
</table>
</file>

<file path=xl/tables/table3.xml><?xml version="1.0" encoding="utf-8"?>
<table xmlns="http://schemas.openxmlformats.org/spreadsheetml/2006/main" ref="A1:B3" displayName="Table_3" name="Table_3" id="3">
  <tableColumns count="2">
    <tableColumn name="Boolean" id="1"/>
    <tableColumn name="Valor" id="2"/>
  </tableColumns>
  <tableStyleInfo name="Config.-style" showColumnStripes="0" showFirstColumn="1" showLastColumn="1" showRowStripes="1"/>
</table>
</file>

<file path=xl/tables/table4.xml><?xml version="1.0" encoding="utf-8"?>
<table xmlns="http://schemas.openxmlformats.org/spreadsheetml/2006/main" ref="D1:E4" displayName="Table_4" name="Table_4" id="4">
  <tableColumns count="2">
    <tableColumn name="Tipo de Requisição" id="1"/>
    <tableColumn name="Valor" id="2"/>
  </tableColumns>
  <tableStyleInfo name="Config.-style 2" showColumnStripes="0" showFirstColumn="1" showLastColumn="1" showRowStripes="1"/>
</table>
</file>

<file path=xl/tables/table5.xml><?xml version="1.0" encoding="utf-8"?>
<table xmlns="http://schemas.openxmlformats.org/spreadsheetml/2006/main" ref="J1:K3" displayName="Table_5" name="Table_5" id="5">
  <tableColumns count="2">
    <tableColumn name="Versões" id="1"/>
    <tableColumn name="Valor" id="2"/>
  </tableColumns>
  <tableStyleInfo name="Config.-style 3" showColumnStripes="0" showFirstColumn="1" showLastColumn="1" showRowStripes="1"/>
</table>
</file>

<file path=xl/tables/table6.xml><?xml version="1.0" encoding="utf-8"?>
<table xmlns="http://schemas.openxmlformats.org/spreadsheetml/2006/main" ref="A5:B7" displayName="Table_6" name="Table_6" id="6">
  <tableColumns count="2">
    <tableColumn name="Correções Necessárias" id="1"/>
    <tableColumn name="Valor" id="2"/>
  </tableColumns>
  <tableStyleInfo name="Config.-style 4" showColumnStripes="0" showFirstColumn="1" showLastColumn="1" showRowStripes="1"/>
</table>
</file>

<file path=xl/tables/table7.xml><?xml version="1.0" encoding="utf-8"?>
<table xmlns="http://schemas.openxmlformats.org/spreadsheetml/2006/main" ref="A9:B12" displayName="Table_7" name="Table_7" id="7">
  <tableColumns count="2">
    <tableColumn name="Correções Realizadas" id="1"/>
    <tableColumn name="Valor" id="2"/>
  </tableColumns>
  <tableStyleInfo name="Config.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9.14"/>
    <col customWidth="1" min="3" max="3" width="12.43"/>
    <col customWidth="1" min="4" max="4" width="80.57"/>
    <col customWidth="1" min="5" max="5" width="23.29"/>
    <col customWidth="1" min="6" max="6" width="47.14"/>
    <col customWidth="1" min="7" max="8" width="70.86"/>
    <col customWidth="1" min="9" max="10" width="22.14"/>
    <col customWidth="1" min="11" max="11" width="24.29"/>
    <col customWidth="1" min="12" max="12" width="22.0"/>
    <col customWidth="1" min="13" max="13" width="26.57"/>
    <col customWidth="1" min="14" max="14" width="23.71"/>
    <col customWidth="1" min="15" max="15" width="20.29"/>
    <col customWidth="1" min="16" max="16" width="15.0"/>
    <col customWidth="1" min="17" max="17" width="2.0"/>
    <col customWidth="1" min="18" max="3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5">
        <v>45422.0</v>
      </c>
      <c r="B2" s="6" t="s">
        <v>17</v>
      </c>
      <c r="C2" s="6" t="s">
        <v>18</v>
      </c>
      <c r="D2" s="7" t="s">
        <v>19</v>
      </c>
      <c r="E2" s="6" t="s">
        <v>20</v>
      </c>
      <c r="F2" s="8" t="s">
        <v>21</v>
      </c>
      <c r="G2" s="8" t="s">
        <v>22</v>
      </c>
      <c r="H2" s="8" t="s">
        <v>22</v>
      </c>
      <c r="I2" s="6" t="s">
        <v>23</v>
      </c>
      <c r="J2" s="6" t="s">
        <v>23</v>
      </c>
      <c r="K2" s="9"/>
      <c r="L2" s="9"/>
      <c r="M2" s="6" t="s">
        <v>24</v>
      </c>
      <c r="N2" s="9"/>
      <c r="O2" s="10"/>
      <c r="P2" s="6" t="s">
        <v>25</v>
      </c>
      <c r="Q2" s="3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5">
        <v>45422.0</v>
      </c>
      <c r="B3" s="6" t="s">
        <v>17</v>
      </c>
      <c r="C3" s="6" t="s">
        <v>18</v>
      </c>
      <c r="D3" s="7" t="s">
        <v>26</v>
      </c>
      <c r="E3" s="6" t="s">
        <v>20</v>
      </c>
      <c r="F3" s="8" t="s">
        <v>21</v>
      </c>
      <c r="G3" s="8" t="s">
        <v>27</v>
      </c>
      <c r="H3" s="8" t="s">
        <v>27</v>
      </c>
      <c r="I3" s="6" t="s">
        <v>28</v>
      </c>
      <c r="J3" s="6" t="s">
        <v>28</v>
      </c>
      <c r="K3" s="9"/>
      <c r="L3" s="9"/>
      <c r="M3" s="6" t="s">
        <v>24</v>
      </c>
      <c r="N3" s="9"/>
      <c r="O3" s="10"/>
      <c r="P3" s="6" t="s">
        <v>25</v>
      </c>
      <c r="Q3" s="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5">
        <v>45422.0</v>
      </c>
      <c r="B4" s="6" t="s">
        <v>17</v>
      </c>
      <c r="C4" s="6" t="s">
        <v>18</v>
      </c>
      <c r="D4" s="7" t="s">
        <v>29</v>
      </c>
      <c r="E4" s="6" t="s">
        <v>20</v>
      </c>
      <c r="F4" s="8" t="s">
        <v>30</v>
      </c>
      <c r="G4" s="8" t="s">
        <v>31</v>
      </c>
      <c r="H4" s="8" t="s">
        <v>31</v>
      </c>
      <c r="I4" s="6" t="s">
        <v>28</v>
      </c>
      <c r="J4" s="6" t="s">
        <v>28</v>
      </c>
      <c r="K4" s="9"/>
      <c r="L4" s="9"/>
      <c r="M4" s="6" t="s">
        <v>24</v>
      </c>
      <c r="N4" s="9"/>
      <c r="O4" s="10"/>
      <c r="P4" s="6" t="s">
        <v>25</v>
      </c>
      <c r="Q4" s="3" t="s">
        <v>16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>
        <v>45422.0</v>
      </c>
      <c r="B5" s="6" t="s">
        <v>17</v>
      </c>
      <c r="C5" s="6" t="s">
        <v>18</v>
      </c>
      <c r="D5" s="7" t="s">
        <v>32</v>
      </c>
      <c r="E5" s="6" t="s">
        <v>20</v>
      </c>
      <c r="F5" s="8" t="s">
        <v>33</v>
      </c>
      <c r="G5" s="8" t="s">
        <v>34</v>
      </c>
      <c r="H5" s="8" t="s">
        <v>34</v>
      </c>
      <c r="I5" s="6" t="s">
        <v>28</v>
      </c>
      <c r="J5" s="6" t="s">
        <v>28</v>
      </c>
      <c r="K5" s="9"/>
      <c r="L5" s="9"/>
      <c r="M5" s="6" t="s">
        <v>24</v>
      </c>
      <c r="N5" s="9"/>
      <c r="O5" s="10"/>
      <c r="P5" s="6" t="s">
        <v>25</v>
      </c>
      <c r="Q5" s="3" t="s">
        <v>16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5">
        <v>45422.0</v>
      </c>
      <c r="B6" s="6" t="s">
        <v>17</v>
      </c>
      <c r="C6" s="6" t="s">
        <v>35</v>
      </c>
      <c r="D6" s="7" t="s">
        <v>36</v>
      </c>
      <c r="E6" s="6" t="s">
        <v>20</v>
      </c>
      <c r="F6" s="8" t="s">
        <v>37</v>
      </c>
      <c r="G6" s="8" t="s">
        <v>38</v>
      </c>
      <c r="H6" s="11" t="s">
        <v>39</v>
      </c>
      <c r="I6" s="6" t="s">
        <v>40</v>
      </c>
      <c r="J6" s="6" t="s">
        <v>41</v>
      </c>
      <c r="K6" s="9"/>
      <c r="L6" s="9"/>
      <c r="M6" s="6" t="s">
        <v>42</v>
      </c>
      <c r="N6" s="6" t="s">
        <v>43</v>
      </c>
      <c r="O6" s="7" t="s">
        <v>44</v>
      </c>
      <c r="P6" s="6" t="s">
        <v>45</v>
      </c>
      <c r="Q6" s="3" t="s">
        <v>16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>
      <c r="A7" s="5">
        <v>45422.0</v>
      </c>
      <c r="B7" s="6" t="s">
        <v>17</v>
      </c>
      <c r="C7" s="6" t="s">
        <v>35</v>
      </c>
      <c r="D7" s="7" t="s">
        <v>46</v>
      </c>
      <c r="E7" s="6" t="s">
        <v>20</v>
      </c>
      <c r="F7" s="8" t="s">
        <v>37</v>
      </c>
      <c r="G7" s="8" t="s">
        <v>47</v>
      </c>
      <c r="H7" s="8" t="s">
        <v>47</v>
      </c>
      <c r="I7" s="6" t="s">
        <v>23</v>
      </c>
      <c r="J7" s="6" t="s">
        <v>23</v>
      </c>
      <c r="K7" s="9"/>
      <c r="L7" s="9"/>
      <c r="M7" s="6" t="s">
        <v>24</v>
      </c>
      <c r="N7" s="9"/>
      <c r="O7" s="10"/>
      <c r="P7" s="6" t="s">
        <v>25</v>
      </c>
      <c r="Q7" s="3" t="s">
        <v>16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>
      <c r="A8" s="5">
        <v>45422.0</v>
      </c>
      <c r="B8" s="6" t="s">
        <v>17</v>
      </c>
      <c r="C8" s="6" t="s">
        <v>35</v>
      </c>
      <c r="D8" s="7" t="s">
        <v>48</v>
      </c>
      <c r="E8" s="6" t="s">
        <v>49</v>
      </c>
      <c r="F8" s="12"/>
      <c r="G8" s="8" t="s">
        <v>50</v>
      </c>
      <c r="H8" s="8" t="s">
        <v>50</v>
      </c>
      <c r="I8" s="6" t="s">
        <v>51</v>
      </c>
      <c r="J8" s="6" t="s">
        <v>51</v>
      </c>
      <c r="K8" s="9"/>
      <c r="L8" s="9"/>
      <c r="M8" s="6" t="s">
        <v>24</v>
      </c>
      <c r="N8" s="9"/>
      <c r="O8" s="10"/>
      <c r="P8" s="6" t="s">
        <v>25</v>
      </c>
      <c r="Q8" s="3" t="s">
        <v>16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>
      <c r="A9" s="5">
        <v>45422.0</v>
      </c>
      <c r="B9" s="6" t="s">
        <v>17</v>
      </c>
      <c r="C9" s="6" t="s">
        <v>52</v>
      </c>
      <c r="D9" s="7" t="s">
        <v>53</v>
      </c>
      <c r="E9" s="6" t="s">
        <v>20</v>
      </c>
      <c r="F9" s="8" t="s">
        <v>54</v>
      </c>
      <c r="G9" s="8" t="s">
        <v>55</v>
      </c>
      <c r="H9" s="7" t="s">
        <v>56</v>
      </c>
      <c r="I9" s="6" t="s">
        <v>40</v>
      </c>
      <c r="J9" s="6" t="s">
        <v>41</v>
      </c>
      <c r="K9" s="9"/>
      <c r="L9" s="9"/>
      <c r="M9" s="6" t="s">
        <v>42</v>
      </c>
      <c r="N9" s="6" t="s">
        <v>43</v>
      </c>
      <c r="O9" s="7" t="s">
        <v>44</v>
      </c>
      <c r="P9" s="6" t="s">
        <v>45</v>
      </c>
      <c r="Q9" s="3" t="s">
        <v>16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5">
        <v>45422.0</v>
      </c>
      <c r="B10" s="6" t="s">
        <v>17</v>
      </c>
      <c r="C10" s="6" t="s">
        <v>52</v>
      </c>
      <c r="D10" s="7" t="s">
        <v>57</v>
      </c>
      <c r="E10" s="6" t="s">
        <v>20</v>
      </c>
      <c r="F10" s="8" t="s">
        <v>54</v>
      </c>
      <c r="G10" s="8" t="s">
        <v>58</v>
      </c>
      <c r="H10" s="8" t="s">
        <v>58</v>
      </c>
      <c r="I10" s="6" t="s">
        <v>23</v>
      </c>
      <c r="J10" s="6" t="s">
        <v>23</v>
      </c>
      <c r="K10" s="9"/>
      <c r="L10" s="9"/>
      <c r="M10" s="6" t="s">
        <v>24</v>
      </c>
      <c r="N10" s="9"/>
      <c r="O10" s="10"/>
      <c r="P10" s="6" t="s">
        <v>25</v>
      </c>
      <c r="Q10" s="3" t="s">
        <v>16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5">
        <v>45422.0</v>
      </c>
      <c r="B11" s="6" t="s">
        <v>17</v>
      </c>
      <c r="C11" s="6" t="s">
        <v>52</v>
      </c>
      <c r="D11" s="7" t="s">
        <v>59</v>
      </c>
      <c r="E11" s="6" t="s">
        <v>20</v>
      </c>
      <c r="F11" s="8" t="s">
        <v>60</v>
      </c>
      <c r="G11" s="8" t="s">
        <v>61</v>
      </c>
      <c r="H11" s="8" t="s">
        <v>61</v>
      </c>
      <c r="I11" s="6" t="s">
        <v>28</v>
      </c>
      <c r="J11" s="6" t="s">
        <v>28</v>
      </c>
      <c r="K11" s="9"/>
      <c r="L11" s="9"/>
      <c r="M11" s="6" t="s">
        <v>24</v>
      </c>
      <c r="N11" s="9"/>
      <c r="O11" s="10"/>
      <c r="P11" s="6" t="s">
        <v>25</v>
      </c>
      <c r="Q11" s="3" t="s">
        <v>16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5">
        <v>45422.0</v>
      </c>
      <c r="B12" s="6" t="s">
        <v>17</v>
      </c>
      <c r="C12" s="6" t="s">
        <v>52</v>
      </c>
      <c r="D12" s="7" t="s">
        <v>62</v>
      </c>
      <c r="E12" s="6" t="s">
        <v>20</v>
      </c>
      <c r="F12" s="8" t="s">
        <v>63</v>
      </c>
      <c r="G12" s="8" t="s">
        <v>64</v>
      </c>
      <c r="H12" s="8" t="s">
        <v>64</v>
      </c>
      <c r="I12" s="6" t="s">
        <v>28</v>
      </c>
      <c r="J12" s="6" t="s">
        <v>28</v>
      </c>
      <c r="K12" s="9"/>
      <c r="L12" s="9"/>
      <c r="M12" s="6" t="s">
        <v>24</v>
      </c>
      <c r="N12" s="9"/>
      <c r="O12" s="10"/>
      <c r="P12" s="6" t="s">
        <v>25</v>
      </c>
      <c r="Q12" s="3" t="s">
        <v>16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>
      <c r="A13" s="5">
        <v>45422.0</v>
      </c>
      <c r="B13" s="6" t="s">
        <v>17</v>
      </c>
      <c r="C13" s="6" t="s">
        <v>52</v>
      </c>
      <c r="D13" s="7" t="s">
        <v>65</v>
      </c>
      <c r="E13" s="6" t="s">
        <v>20</v>
      </c>
      <c r="F13" s="8" t="s">
        <v>66</v>
      </c>
      <c r="G13" s="8" t="s">
        <v>67</v>
      </c>
      <c r="H13" s="8" t="s">
        <v>67</v>
      </c>
      <c r="I13" s="6" t="s">
        <v>28</v>
      </c>
      <c r="J13" s="6" t="s">
        <v>28</v>
      </c>
      <c r="K13" s="9"/>
      <c r="L13" s="9"/>
      <c r="M13" s="6" t="s">
        <v>24</v>
      </c>
      <c r="N13" s="9"/>
      <c r="O13" s="10"/>
      <c r="P13" s="6" t="s">
        <v>25</v>
      </c>
      <c r="Q13" s="3" t="s">
        <v>16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5">
        <v>45422.0</v>
      </c>
      <c r="B14" s="6" t="s">
        <v>17</v>
      </c>
      <c r="C14" s="6" t="s">
        <v>52</v>
      </c>
      <c r="D14" s="7" t="s">
        <v>68</v>
      </c>
      <c r="E14" s="6" t="s">
        <v>20</v>
      </c>
      <c r="F14" s="8" t="s">
        <v>69</v>
      </c>
      <c r="G14" s="8" t="s">
        <v>70</v>
      </c>
      <c r="H14" s="8" t="s">
        <v>70</v>
      </c>
      <c r="I14" s="6" t="s">
        <v>28</v>
      </c>
      <c r="J14" s="6" t="s">
        <v>28</v>
      </c>
      <c r="K14" s="9"/>
      <c r="L14" s="9"/>
      <c r="M14" s="6" t="s">
        <v>24</v>
      </c>
      <c r="N14" s="9"/>
      <c r="O14" s="10"/>
      <c r="P14" s="6" t="s">
        <v>25</v>
      </c>
      <c r="Q14" s="3" t="s">
        <v>16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>
      <c r="A15" s="5">
        <v>45422.0</v>
      </c>
      <c r="B15" s="6" t="s">
        <v>17</v>
      </c>
      <c r="C15" s="6" t="s">
        <v>52</v>
      </c>
      <c r="D15" s="7" t="s">
        <v>71</v>
      </c>
      <c r="E15" s="6" t="s">
        <v>49</v>
      </c>
      <c r="F15" s="12"/>
      <c r="G15" s="8" t="s">
        <v>72</v>
      </c>
      <c r="H15" s="8" t="s">
        <v>72</v>
      </c>
      <c r="I15" s="6" t="s">
        <v>51</v>
      </c>
      <c r="J15" s="6" t="s">
        <v>51</v>
      </c>
      <c r="K15" s="9"/>
      <c r="L15" s="9"/>
      <c r="M15" s="6" t="s">
        <v>24</v>
      </c>
      <c r="N15" s="9"/>
      <c r="O15" s="10"/>
      <c r="P15" s="6" t="s">
        <v>25</v>
      </c>
      <c r="Q15" s="3" t="s">
        <v>16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5">
        <v>45422.0</v>
      </c>
      <c r="B16" s="6" t="s">
        <v>17</v>
      </c>
      <c r="C16" s="6" t="s">
        <v>52</v>
      </c>
      <c r="D16" s="7" t="s">
        <v>73</v>
      </c>
      <c r="E16" s="6" t="s">
        <v>49</v>
      </c>
      <c r="F16" s="12"/>
      <c r="G16" s="8" t="s">
        <v>72</v>
      </c>
      <c r="H16" s="8" t="s">
        <v>72</v>
      </c>
      <c r="I16" s="6" t="s">
        <v>51</v>
      </c>
      <c r="J16" s="6" t="s">
        <v>51</v>
      </c>
      <c r="K16" s="9"/>
      <c r="L16" s="9"/>
      <c r="M16" s="6" t="s">
        <v>24</v>
      </c>
      <c r="N16" s="9"/>
      <c r="O16" s="10"/>
      <c r="P16" s="6" t="s">
        <v>25</v>
      </c>
      <c r="Q16" s="3" t="s">
        <v>16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5">
        <v>45422.0</v>
      </c>
      <c r="B17" s="6" t="s">
        <v>17</v>
      </c>
      <c r="C17" s="6" t="s">
        <v>52</v>
      </c>
      <c r="D17" s="7" t="s">
        <v>74</v>
      </c>
      <c r="E17" s="6" t="s">
        <v>75</v>
      </c>
      <c r="F17" s="8" t="s">
        <v>76</v>
      </c>
      <c r="G17" s="8" t="s">
        <v>76</v>
      </c>
      <c r="H17" s="8" t="s">
        <v>76</v>
      </c>
      <c r="I17" s="6" t="s">
        <v>51</v>
      </c>
      <c r="J17" s="6" t="s">
        <v>51</v>
      </c>
      <c r="K17" s="9"/>
      <c r="L17" s="9"/>
      <c r="M17" s="6" t="s">
        <v>24</v>
      </c>
      <c r="N17" s="9"/>
      <c r="O17" s="10"/>
      <c r="P17" s="6" t="s">
        <v>25</v>
      </c>
      <c r="Q17" s="3" t="s">
        <v>16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5">
        <v>45422.0</v>
      </c>
      <c r="B18" s="6" t="s">
        <v>17</v>
      </c>
      <c r="C18" s="6" t="s">
        <v>77</v>
      </c>
      <c r="D18" s="7" t="s">
        <v>78</v>
      </c>
      <c r="E18" s="6" t="s">
        <v>20</v>
      </c>
      <c r="F18" s="8" t="s">
        <v>79</v>
      </c>
      <c r="G18" s="8" t="s">
        <v>80</v>
      </c>
      <c r="H18" s="11" t="s">
        <v>81</v>
      </c>
      <c r="I18" s="6" t="s">
        <v>40</v>
      </c>
      <c r="J18" s="6" t="s">
        <v>41</v>
      </c>
      <c r="K18" s="9"/>
      <c r="L18" s="9"/>
      <c r="M18" s="6" t="s">
        <v>42</v>
      </c>
      <c r="N18" s="6" t="s">
        <v>43</v>
      </c>
      <c r="O18" s="7" t="s">
        <v>44</v>
      </c>
      <c r="P18" s="6" t="s">
        <v>45</v>
      </c>
      <c r="Q18" s="3" t="s">
        <v>16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5">
        <v>45422.0</v>
      </c>
      <c r="B19" s="6" t="s">
        <v>17</v>
      </c>
      <c r="C19" s="6" t="s">
        <v>77</v>
      </c>
      <c r="D19" s="7" t="s">
        <v>82</v>
      </c>
      <c r="E19" s="6" t="s">
        <v>20</v>
      </c>
      <c r="F19" s="8" t="s">
        <v>79</v>
      </c>
      <c r="G19" s="8" t="s">
        <v>83</v>
      </c>
      <c r="H19" s="8" t="s">
        <v>83</v>
      </c>
      <c r="I19" s="6" t="s">
        <v>23</v>
      </c>
      <c r="J19" s="6" t="s">
        <v>23</v>
      </c>
      <c r="K19" s="9"/>
      <c r="L19" s="9"/>
      <c r="M19" s="6" t="s">
        <v>24</v>
      </c>
      <c r="N19" s="9"/>
      <c r="O19" s="10"/>
      <c r="P19" s="6" t="s">
        <v>25</v>
      </c>
      <c r="Q19" s="3" t="s">
        <v>16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5">
        <v>45422.0</v>
      </c>
      <c r="B20" s="6" t="s">
        <v>17</v>
      </c>
      <c r="C20" s="6" t="s">
        <v>77</v>
      </c>
      <c r="D20" s="7" t="s">
        <v>84</v>
      </c>
      <c r="E20" s="6" t="s">
        <v>20</v>
      </c>
      <c r="F20" s="8" t="s">
        <v>85</v>
      </c>
      <c r="G20" s="8" t="s">
        <v>86</v>
      </c>
      <c r="H20" s="8" t="s">
        <v>86</v>
      </c>
      <c r="I20" s="6" t="s">
        <v>28</v>
      </c>
      <c r="J20" s="6" t="s">
        <v>28</v>
      </c>
      <c r="K20" s="9"/>
      <c r="L20" s="9"/>
      <c r="M20" s="6" t="s">
        <v>24</v>
      </c>
      <c r="N20" s="9"/>
      <c r="O20" s="10"/>
      <c r="P20" s="6" t="s">
        <v>25</v>
      </c>
      <c r="Q20" s="3" t="s">
        <v>16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>
      <c r="A21" s="5">
        <v>45422.0</v>
      </c>
      <c r="B21" s="6" t="s">
        <v>17</v>
      </c>
      <c r="C21" s="6" t="s">
        <v>77</v>
      </c>
      <c r="D21" s="7" t="s">
        <v>87</v>
      </c>
      <c r="E21" s="6" t="s">
        <v>20</v>
      </c>
      <c r="F21" s="8" t="s">
        <v>88</v>
      </c>
      <c r="G21" s="8" t="s">
        <v>89</v>
      </c>
      <c r="H21" s="8" t="s">
        <v>89</v>
      </c>
      <c r="I21" s="6" t="s">
        <v>28</v>
      </c>
      <c r="J21" s="6" t="s">
        <v>28</v>
      </c>
      <c r="K21" s="9"/>
      <c r="L21" s="9"/>
      <c r="M21" s="6" t="s">
        <v>24</v>
      </c>
      <c r="N21" s="9"/>
      <c r="O21" s="10"/>
      <c r="P21" s="6" t="s">
        <v>25</v>
      </c>
      <c r="Q21" s="3" t="s">
        <v>16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>
      <c r="A22" s="5">
        <v>45422.0</v>
      </c>
      <c r="B22" s="6" t="s">
        <v>17</v>
      </c>
      <c r="C22" s="6" t="s">
        <v>77</v>
      </c>
      <c r="D22" s="7" t="s">
        <v>90</v>
      </c>
      <c r="E22" s="6" t="s">
        <v>20</v>
      </c>
      <c r="F22" s="8" t="s">
        <v>91</v>
      </c>
      <c r="G22" s="8" t="s">
        <v>92</v>
      </c>
      <c r="H22" s="8" t="s">
        <v>92</v>
      </c>
      <c r="I22" s="8" t="s">
        <v>93</v>
      </c>
      <c r="J22" s="8" t="s">
        <v>93</v>
      </c>
      <c r="K22" s="9"/>
      <c r="L22" s="9"/>
      <c r="M22" s="6" t="s">
        <v>24</v>
      </c>
      <c r="N22" s="9"/>
      <c r="O22" s="10"/>
      <c r="P22" s="6" t="s">
        <v>25</v>
      </c>
      <c r="Q22" s="3" t="s">
        <v>16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5">
        <v>45422.0</v>
      </c>
      <c r="B23" s="6" t="s">
        <v>17</v>
      </c>
      <c r="C23" s="6" t="s">
        <v>77</v>
      </c>
      <c r="D23" s="7" t="s">
        <v>94</v>
      </c>
      <c r="E23" s="6" t="s">
        <v>20</v>
      </c>
      <c r="F23" s="8" t="s">
        <v>95</v>
      </c>
      <c r="G23" s="8" t="s">
        <v>96</v>
      </c>
      <c r="H23" s="8" t="s">
        <v>96</v>
      </c>
      <c r="I23" s="8" t="s">
        <v>97</v>
      </c>
      <c r="J23" s="8" t="s">
        <v>97</v>
      </c>
      <c r="K23" s="9"/>
      <c r="L23" s="9"/>
      <c r="M23" s="6" t="s">
        <v>24</v>
      </c>
      <c r="N23" s="9"/>
      <c r="O23" s="10"/>
      <c r="P23" s="6" t="s">
        <v>25</v>
      </c>
      <c r="Q23" s="3" t="s">
        <v>16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5">
        <v>45422.0</v>
      </c>
      <c r="B24" s="6" t="s">
        <v>17</v>
      </c>
      <c r="C24" s="6" t="s">
        <v>77</v>
      </c>
      <c r="D24" s="7" t="s">
        <v>98</v>
      </c>
      <c r="E24" s="6" t="s">
        <v>20</v>
      </c>
      <c r="F24" s="8" t="s">
        <v>85</v>
      </c>
      <c r="G24" s="8" t="s">
        <v>86</v>
      </c>
      <c r="H24" s="8" t="s">
        <v>86</v>
      </c>
      <c r="I24" s="8" t="s">
        <v>99</v>
      </c>
      <c r="J24" s="8" t="s">
        <v>99</v>
      </c>
      <c r="K24" s="9"/>
      <c r="L24" s="9"/>
      <c r="M24" s="6" t="s">
        <v>24</v>
      </c>
      <c r="N24" s="9"/>
      <c r="O24" s="10"/>
      <c r="P24" s="6" t="s">
        <v>25</v>
      </c>
      <c r="Q24" s="3" t="s">
        <v>16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>
      <c r="A25" s="5">
        <v>45422.0</v>
      </c>
      <c r="B25" s="6" t="s">
        <v>17</v>
      </c>
      <c r="C25" s="6" t="s">
        <v>77</v>
      </c>
      <c r="D25" s="7" t="s">
        <v>100</v>
      </c>
      <c r="E25" s="6" t="s">
        <v>20</v>
      </c>
      <c r="F25" s="8" t="s">
        <v>91</v>
      </c>
      <c r="G25" s="8" t="s">
        <v>92</v>
      </c>
      <c r="H25" s="8" t="s">
        <v>92</v>
      </c>
      <c r="I25" s="8" t="s">
        <v>92</v>
      </c>
      <c r="J25" s="8" t="s">
        <v>92</v>
      </c>
      <c r="K25" s="9"/>
      <c r="L25" s="9"/>
      <c r="M25" s="6" t="s">
        <v>24</v>
      </c>
      <c r="N25" s="9"/>
      <c r="O25" s="10"/>
      <c r="P25" s="6" t="s">
        <v>25</v>
      </c>
      <c r="Q25" s="3" t="s">
        <v>16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>
      <c r="A26" s="5">
        <v>45422.0</v>
      </c>
      <c r="B26" s="6" t="s">
        <v>17</v>
      </c>
      <c r="C26" s="6" t="s">
        <v>77</v>
      </c>
      <c r="D26" s="7" t="s">
        <v>101</v>
      </c>
      <c r="E26" s="6" t="s">
        <v>20</v>
      </c>
      <c r="F26" s="8" t="s">
        <v>95</v>
      </c>
      <c r="G26" s="8" t="s">
        <v>96</v>
      </c>
      <c r="H26" s="8" t="s">
        <v>96</v>
      </c>
      <c r="I26" s="8" t="s">
        <v>102</v>
      </c>
      <c r="J26" s="8" t="s">
        <v>102</v>
      </c>
      <c r="K26" s="9"/>
      <c r="L26" s="9"/>
      <c r="M26" s="6" t="s">
        <v>24</v>
      </c>
      <c r="N26" s="9"/>
      <c r="O26" s="10"/>
      <c r="P26" s="6" t="s">
        <v>25</v>
      </c>
      <c r="Q26" s="3" t="s">
        <v>16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>
      <c r="A27" s="5">
        <v>45425.0</v>
      </c>
      <c r="B27" s="6" t="s">
        <v>103</v>
      </c>
      <c r="C27" s="6" t="s">
        <v>35</v>
      </c>
      <c r="D27" s="7" t="s">
        <v>36</v>
      </c>
      <c r="E27" s="6" t="s">
        <v>20</v>
      </c>
      <c r="F27" s="8" t="s">
        <v>37</v>
      </c>
      <c r="G27" s="8" t="s">
        <v>38</v>
      </c>
      <c r="H27" s="8" t="s">
        <v>38</v>
      </c>
      <c r="I27" s="6" t="s">
        <v>40</v>
      </c>
      <c r="J27" s="6" t="s">
        <v>40</v>
      </c>
      <c r="K27" s="9"/>
      <c r="L27" s="9"/>
      <c r="M27" s="6" t="s">
        <v>24</v>
      </c>
      <c r="N27" s="9"/>
      <c r="O27" s="10"/>
      <c r="P27" s="9"/>
      <c r="Q27" s="3" t="s">
        <v>16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5">
        <v>45425.0</v>
      </c>
      <c r="B28" s="6" t="s">
        <v>103</v>
      </c>
      <c r="C28" s="6" t="s">
        <v>52</v>
      </c>
      <c r="D28" s="7" t="s">
        <v>53</v>
      </c>
      <c r="E28" s="6" t="s">
        <v>20</v>
      </c>
      <c r="F28" s="8" t="s">
        <v>54</v>
      </c>
      <c r="G28" s="8" t="s">
        <v>55</v>
      </c>
      <c r="H28" s="8" t="s">
        <v>55</v>
      </c>
      <c r="I28" s="6" t="s">
        <v>40</v>
      </c>
      <c r="J28" s="6" t="s">
        <v>40</v>
      </c>
      <c r="K28" s="9"/>
      <c r="L28" s="9"/>
      <c r="M28" s="6" t="s">
        <v>24</v>
      </c>
      <c r="N28" s="9"/>
      <c r="O28" s="10"/>
      <c r="P28" s="9"/>
      <c r="Q28" s="3" t="s">
        <v>16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>
      <c r="A29" s="5">
        <v>45425.0</v>
      </c>
      <c r="B29" s="6" t="s">
        <v>103</v>
      </c>
      <c r="C29" s="6" t="s">
        <v>77</v>
      </c>
      <c r="D29" s="7" t="s">
        <v>78</v>
      </c>
      <c r="E29" s="6" t="s">
        <v>20</v>
      </c>
      <c r="F29" s="8" t="s">
        <v>79</v>
      </c>
      <c r="G29" s="8" t="s">
        <v>80</v>
      </c>
      <c r="H29" s="8" t="s">
        <v>80</v>
      </c>
      <c r="I29" s="6" t="s">
        <v>40</v>
      </c>
      <c r="J29" s="6" t="s">
        <v>40</v>
      </c>
      <c r="K29" s="9"/>
      <c r="L29" s="9"/>
      <c r="M29" s="6" t="s">
        <v>24</v>
      </c>
      <c r="N29" s="9"/>
      <c r="O29" s="10"/>
      <c r="P29" s="9"/>
      <c r="Q29" s="3" t="s">
        <v>16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13"/>
      <c r="B30" s="13"/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3"/>
      <c r="Q30" s="15" t="s">
        <v>16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13"/>
      <c r="B31" s="13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3"/>
      <c r="Q31" s="15" t="s">
        <v>16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>
      <c r="A32" s="13"/>
      <c r="B32" s="13"/>
      <c r="C32" s="13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3"/>
      <c r="Q32" s="15" t="s">
        <v>16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>
      <c r="A33" s="13"/>
      <c r="B33" s="13"/>
      <c r="C33" s="13"/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3"/>
      <c r="Q33" s="15" t="s">
        <v>16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13"/>
      <c r="B34" s="13"/>
      <c r="C34" s="13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3"/>
      <c r="Q34" s="15" t="s">
        <v>16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13"/>
      <c r="B35" s="13"/>
      <c r="C35" s="13"/>
      <c r="D35" s="1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3"/>
      <c r="Q35" s="15" t="s">
        <v>16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13"/>
      <c r="B36" s="13"/>
      <c r="C36" s="13"/>
      <c r="D36" s="1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3"/>
      <c r="Q36" s="15" t="s">
        <v>16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13"/>
      <c r="B37" s="13"/>
      <c r="C37" s="13"/>
      <c r="D37" s="1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3"/>
      <c r="Q37" s="15" t="s">
        <v>16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13"/>
      <c r="B38" s="13"/>
      <c r="C38" s="13"/>
      <c r="D38" s="14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3"/>
      <c r="Q38" s="15" t="s">
        <v>16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13"/>
      <c r="B39" s="13"/>
      <c r="C39" s="13"/>
      <c r="D39" s="14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3"/>
      <c r="Q39" s="15" t="s">
        <v>16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13"/>
      <c r="B40" s="13"/>
      <c r="C40" s="13"/>
      <c r="D40" s="14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3"/>
      <c r="Q40" s="15" t="s">
        <v>16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13"/>
      <c r="B41" s="13"/>
      <c r="C41" s="13"/>
      <c r="D41" s="14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3"/>
      <c r="Q41" s="15" t="s">
        <v>16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>
      <c r="A42" s="13"/>
      <c r="B42" s="13"/>
      <c r="C42" s="13"/>
      <c r="D42" s="1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3"/>
      <c r="Q42" s="15" t="s">
        <v>16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>
      <c r="A43" s="13"/>
      <c r="B43" s="13"/>
      <c r="C43" s="13"/>
      <c r="D43" s="14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3"/>
      <c r="Q43" s="15" t="s">
        <v>16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>
      <c r="A44" s="13"/>
      <c r="B44" s="13"/>
      <c r="C44" s="13"/>
      <c r="D44" s="14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13"/>
      <c r="Q44" s="15" t="s">
        <v>16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>
      <c r="A45" s="13"/>
      <c r="B45" s="13"/>
      <c r="C45" s="13"/>
      <c r="D45" s="1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3"/>
      <c r="Q45" s="15" t="s">
        <v>16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>
      <c r="A46" s="13"/>
      <c r="B46" s="13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3"/>
      <c r="Q46" s="15" t="s">
        <v>16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>
      <c r="A47" s="13"/>
      <c r="B47" s="13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3"/>
      <c r="Q47" s="15" t="s">
        <v>16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>
      <c r="A48" s="13"/>
      <c r="B48" s="13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3"/>
      <c r="Q48" s="15" t="s">
        <v>16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>
      <c r="A49" s="13"/>
      <c r="B49" s="13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3"/>
      <c r="Q49" s="15" t="s">
        <v>16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>
      <c r="A50" s="13"/>
      <c r="B50" s="13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13"/>
      <c r="Q50" s="15" t="s">
        <v>16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>
      <c r="A51" s="13"/>
      <c r="B51" s="13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13"/>
      <c r="Q51" s="15" t="s">
        <v>16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>
      <c r="A52" s="13"/>
      <c r="B52" s="13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13"/>
      <c r="Q52" s="15" t="s">
        <v>16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>
      <c r="A53" s="13"/>
      <c r="B53" s="13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  <c r="P53" s="13"/>
      <c r="Q53" s="15" t="s">
        <v>16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>
      <c r="A54" s="13"/>
      <c r="B54" s="13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4"/>
      <c r="P54" s="13"/>
      <c r="Q54" s="15" t="s">
        <v>16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>
      <c r="A55" s="13"/>
      <c r="B55" s="13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4"/>
      <c r="P55" s="13"/>
      <c r="Q55" s="15" t="s">
        <v>16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>
      <c r="A56" s="13"/>
      <c r="B56" s="13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4"/>
      <c r="P56" s="13"/>
      <c r="Q56" s="15" t="s">
        <v>16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>
      <c r="A57" s="13"/>
      <c r="B57" s="13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4"/>
      <c r="P57" s="13"/>
      <c r="Q57" s="15" t="s">
        <v>16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>
      <c r="A58" s="13"/>
      <c r="B58" s="13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4"/>
      <c r="P58" s="13"/>
      <c r="Q58" s="15" t="s">
        <v>16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>
      <c r="A59" s="13"/>
      <c r="B59" s="13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4"/>
      <c r="P59" s="13"/>
      <c r="Q59" s="15" t="s">
        <v>16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>
      <c r="A60" s="16"/>
      <c r="B60" s="4"/>
      <c r="C60" s="4"/>
      <c r="D60" s="17"/>
      <c r="E60" s="4"/>
      <c r="F60" s="4"/>
      <c r="G60" s="4"/>
      <c r="H60" s="4"/>
      <c r="I60" s="4"/>
      <c r="J60" s="4"/>
      <c r="K60" s="4" t="str">
        <f>IF(OR(NOT(ISBLANK(G60)),NOT(ISBLANK(H60))),(IF(G60=H60,Config.!$A$2,Config.!$A$3)),"")</f>
        <v/>
      </c>
      <c r="L60" s="4" t="str">
        <f>IF(OR(NOT(ISBLANK(I60)),NOT(ISBLANK(J60))),(IF(I60=J60,Config.!$A$2,Config.!$A$3)),"")</f>
        <v/>
      </c>
      <c r="M60" s="4" t="str">
        <f>IF(AND(K60 &lt;&gt; "",L60 &lt;&gt; ""),IF(OR(Base!K60=Config.!$A$3,Base!L60=Config.!$A$3),Config.!$A$3,Config.!$A$2),"")</f>
        <v/>
      </c>
      <c r="N60" s="4"/>
      <c r="O60" s="17"/>
      <c r="P60" s="4" t="str">
        <f>IF(M60&lt;&gt;"",IF(M60=Config.!$A$2,Config.!$A$10,Config.!$A$11),"")</f>
        <v/>
      </c>
      <c r="Q60" s="15" t="s">
        <v>16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>
      <c r="A61" s="16"/>
      <c r="B61" s="4"/>
      <c r="C61" s="4"/>
      <c r="D61" s="17"/>
      <c r="E61" s="4"/>
      <c r="F61" s="4"/>
      <c r="G61" s="4"/>
      <c r="H61" s="4"/>
      <c r="I61" s="4"/>
      <c r="J61" s="4"/>
      <c r="K61" s="4" t="str">
        <f>IF(OR(NOT(ISBLANK(G61)),NOT(ISBLANK(H61))),(IF(G61=H61,Config.!$A$2,Config.!$A$3)),"")</f>
        <v/>
      </c>
      <c r="L61" s="4" t="str">
        <f>IF(OR(NOT(ISBLANK(I61)),NOT(ISBLANK(J61))),(IF(I61=J61,Config.!$A$2,Config.!$A$3)),"")</f>
        <v/>
      </c>
      <c r="M61" s="4" t="str">
        <f>IF(AND(K61 &lt;&gt; "",L61 &lt;&gt; ""),IF(OR(Base!K61=Config.!$A$3,Base!L61=Config.!$A$3),Config.!$A$3,Config.!$A$2),"")</f>
        <v/>
      </c>
      <c r="N61" s="4"/>
      <c r="O61" s="17"/>
      <c r="P61" s="4" t="str">
        <f>IF(M61&lt;&gt;"",IF(M61=Config.!$A$2,Config.!$A$10,Config.!$A$11),"")</f>
        <v/>
      </c>
      <c r="Q61" s="15" t="s">
        <v>16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>
      <c r="A62" s="16"/>
      <c r="B62" s="4"/>
      <c r="C62" s="4"/>
      <c r="D62" s="17"/>
      <c r="E62" s="4"/>
      <c r="F62" s="4"/>
      <c r="G62" s="4"/>
      <c r="H62" s="4"/>
      <c r="I62" s="4"/>
      <c r="J62" s="4"/>
      <c r="K62" s="4" t="str">
        <f>IF(OR(NOT(ISBLANK(G62)),NOT(ISBLANK(H62))),(IF(G62=H62,Config.!$A$2,Config.!$A$3)),"")</f>
        <v/>
      </c>
      <c r="L62" s="4" t="str">
        <f>IF(OR(NOT(ISBLANK(I62)),NOT(ISBLANK(J62))),(IF(I62=J62,Config.!$A$2,Config.!$A$3)),"")</f>
        <v/>
      </c>
      <c r="M62" s="4" t="str">
        <f>IF(AND(K62 &lt;&gt; "",L62 &lt;&gt; ""),IF(OR(Base!K62=Config.!$A$3,Base!L62=Config.!$A$3),Config.!$A$3,Config.!$A$2),"")</f>
        <v/>
      </c>
      <c r="N62" s="4"/>
      <c r="O62" s="17"/>
      <c r="P62" s="4" t="str">
        <f>IF(M62&lt;&gt;"",IF(M62=Config.!$A$2,Config.!$A$10,Config.!$A$11),"")</f>
        <v/>
      </c>
      <c r="Q62" s="15" t="s">
        <v>16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>
      <c r="A63" s="16"/>
      <c r="B63" s="4"/>
      <c r="C63" s="4"/>
      <c r="D63" s="17"/>
      <c r="E63" s="4"/>
      <c r="F63" s="4"/>
      <c r="G63" s="4"/>
      <c r="H63" s="4"/>
      <c r="I63" s="4"/>
      <c r="J63" s="4"/>
      <c r="K63" s="4" t="str">
        <f>IF(OR(NOT(ISBLANK(G63)),NOT(ISBLANK(H63))),(IF(G63=H63,Config.!$A$2,Config.!$A$3)),"")</f>
        <v/>
      </c>
      <c r="L63" s="4" t="str">
        <f>IF(OR(NOT(ISBLANK(I63)),NOT(ISBLANK(J63))),(IF(I63=J63,Config.!$A$2,Config.!$A$3)),"")</f>
        <v/>
      </c>
      <c r="M63" s="4" t="str">
        <f>IF(AND(K63 &lt;&gt; "",L63 &lt;&gt; ""),IF(OR(Base!K63=Config.!$A$3,Base!L63=Config.!$A$3),Config.!$A$3,Config.!$A$2),"")</f>
        <v/>
      </c>
      <c r="N63" s="4"/>
      <c r="O63" s="17"/>
      <c r="P63" s="4" t="str">
        <f>IF(M63&lt;&gt;"",IF(M63=Config.!$A$2,Config.!$A$10,Config.!$A$11),"")</f>
        <v/>
      </c>
      <c r="Q63" s="15" t="s">
        <v>16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>
      <c r="A64" s="16"/>
      <c r="B64" s="4"/>
      <c r="C64" s="4"/>
      <c r="D64" s="17"/>
      <c r="E64" s="4"/>
      <c r="F64" s="4"/>
      <c r="G64" s="4"/>
      <c r="H64" s="4"/>
      <c r="I64" s="4"/>
      <c r="J64" s="4"/>
      <c r="K64" s="4" t="str">
        <f>IF(OR(NOT(ISBLANK(G64)),NOT(ISBLANK(H64))),(IF(G64=H64,Config.!$A$2,Config.!$A$3)),"")</f>
        <v/>
      </c>
      <c r="L64" s="4" t="str">
        <f>IF(OR(NOT(ISBLANK(I64)),NOT(ISBLANK(J64))),(IF(I64=J64,Config.!$A$2,Config.!$A$3)),"")</f>
        <v/>
      </c>
      <c r="M64" s="4" t="str">
        <f>IF(AND(K64 &lt;&gt; "",L64 &lt;&gt; ""),IF(OR(Base!K64=Config.!$A$3,Base!L64=Config.!$A$3),Config.!$A$3,Config.!$A$2),"")</f>
        <v/>
      </c>
      <c r="N64" s="4"/>
      <c r="O64" s="17"/>
      <c r="P64" s="4" t="str">
        <f>IF(M64&lt;&gt;"",IF(M64=Config.!$A$2,Config.!$A$10,Config.!$A$11),"")</f>
        <v/>
      </c>
      <c r="Q64" s="15" t="s">
        <v>16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>
      <c r="A65" s="16"/>
      <c r="B65" s="4"/>
      <c r="C65" s="4"/>
      <c r="D65" s="17"/>
      <c r="E65" s="4"/>
      <c r="F65" s="4"/>
      <c r="G65" s="4"/>
      <c r="H65" s="4"/>
      <c r="I65" s="4"/>
      <c r="J65" s="4"/>
      <c r="K65" s="4" t="str">
        <f>IF(OR(NOT(ISBLANK(G65)),NOT(ISBLANK(H65))),(IF(G65=H65,Config.!$A$2,Config.!$A$3)),"")</f>
        <v/>
      </c>
      <c r="L65" s="4" t="str">
        <f>IF(OR(NOT(ISBLANK(I65)),NOT(ISBLANK(J65))),(IF(I65=J65,Config.!$A$2,Config.!$A$3)),"")</f>
        <v/>
      </c>
      <c r="M65" s="4" t="str">
        <f>IF(AND(K65 &lt;&gt; "",L65 &lt;&gt; ""),IF(OR(Base!K65=Config.!$A$3,Base!L65=Config.!$A$3),Config.!$A$3,Config.!$A$2),"")</f>
        <v/>
      </c>
      <c r="N65" s="4"/>
      <c r="O65" s="17"/>
      <c r="P65" s="4" t="str">
        <f>IF(M65&lt;&gt;"",IF(M65=Config.!$A$2,Config.!$A$10,Config.!$A$11),"")</f>
        <v/>
      </c>
      <c r="Q65" s="15" t="s">
        <v>16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>
      <c r="A66" s="16"/>
      <c r="B66" s="4"/>
      <c r="C66" s="4"/>
      <c r="D66" s="17"/>
      <c r="E66" s="4"/>
      <c r="F66" s="4"/>
      <c r="G66" s="4"/>
      <c r="H66" s="4"/>
      <c r="I66" s="4"/>
      <c r="J66" s="4"/>
      <c r="K66" s="4" t="str">
        <f>IF(OR(NOT(ISBLANK(G66)),NOT(ISBLANK(H66))),(IF(G66=H66,Config.!$A$2,Config.!$A$3)),"")</f>
        <v/>
      </c>
      <c r="L66" s="4" t="str">
        <f>IF(OR(NOT(ISBLANK(I66)),NOT(ISBLANK(J66))),(IF(I66=J66,Config.!$A$2,Config.!$A$3)),"")</f>
        <v/>
      </c>
      <c r="M66" s="4" t="str">
        <f>IF(AND(K66 &lt;&gt; "",L66 &lt;&gt; ""),IF(OR(Base!K66=Config.!$A$3,Base!L66=Config.!$A$3),Config.!$A$3,Config.!$A$2),"")</f>
        <v/>
      </c>
      <c r="N66" s="4"/>
      <c r="O66" s="17"/>
      <c r="P66" s="4" t="str">
        <f>IF(M66&lt;&gt;"",IF(M66=Config.!$A$2,Config.!$A$10,Config.!$A$11),"")</f>
        <v/>
      </c>
      <c r="Q66" s="15" t="s">
        <v>16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>
      <c r="A67" s="16"/>
      <c r="B67" s="4"/>
      <c r="C67" s="4"/>
      <c r="D67" s="17"/>
      <c r="E67" s="4"/>
      <c r="F67" s="4"/>
      <c r="G67" s="4"/>
      <c r="H67" s="4"/>
      <c r="I67" s="4"/>
      <c r="J67" s="4"/>
      <c r="K67" s="4" t="str">
        <f>IF(OR(NOT(ISBLANK(G67)),NOT(ISBLANK(H67))),(IF(G67=H67,Config.!$A$2,Config.!$A$3)),"")</f>
        <v/>
      </c>
      <c r="L67" s="4" t="str">
        <f>IF(OR(NOT(ISBLANK(I67)),NOT(ISBLANK(J67))),(IF(I67=J67,Config.!$A$2,Config.!$A$3)),"")</f>
        <v/>
      </c>
      <c r="M67" s="4" t="str">
        <f>IF(AND(K67 &lt;&gt; "",L67 &lt;&gt; ""),IF(OR(Base!K67=Config.!$A$3,Base!L67=Config.!$A$3),Config.!$A$3,Config.!$A$2),"")</f>
        <v/>
      </c>
      <c r="N67" s="4"/>
      <c r="O67" s="17"/>
      <c r="P67" s="4" t="str">
        <f>IF(M67&lt;&gt;"",IF(M67=Config.!$A$2,Config.!$A$10,Config.!$A$11),"")</f>
        <v/>
      </c>
      <c r="Q67" s="15" t="s">
        <v>16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>
      <c r="A68" s="16"/>
      <c r="B68" s="4"/>
      <c r="C68" s="4"/>
      <c r="D68" s="17"/>
      <c r="E68" s="4"/>
      <c r="F68" s="4"/>
      <c r="G68" s="4"/>
      <c r="H68" s="4"/>
      <c r="I68" s="4"/>
      <c r="J68" s="4"/>
      <c r="K68" s="4" t="str">
        <f>IF(OR(NOT(ISBLANK(G68)),NOT(ISBLANK(H68))),(IF(G68=H68,Config.!$A$2,Config.!$A$3)),"")</f>
        <v/>
      </c>
      <c r="L68" s="4" t="str">
        <f>IF(OR(NOT(ISBLANK(I68)),NOT(ISBLANK(J68))),(IF(I68=J68,Config.!$A$2,Config.!$A$3)),"")</f>
        <v/>
      </c>
      <c r="M68" s="4" t="str">
        <f>IF(AND(K68 &lt;&gt; "",L68 &lt;&gt; ""),IF(OR(Base!K68=Config.!$A$3,Base!L68=Config.!$A$3),Config.!$A$3,Config.!$A$2),"")</f>
        <v/>
      </c>
      <c r="N68" s="4"/>
      <c r="O68" s="17"/>
      <c r="P68" s="4" t="str">
        <f>IF(M68&lt;&gt;"",IF(M68=Config.!$A$2,Config.!$A$10,Config.!$A$11),"")</f>
        <v/>
      </c>
      <c r="Q68" s="15" t="s">
        <v>16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>
      <c r="A69" s="16"/>
      <c r="B69" s="4"/>
      <c r="C69" s="4"/>
      <c r="D69" s="17"/>
      <c r="E69" s="4"/>
      <c r="F69" s="4"/>
      <c r="G69" s="4"/>
      <c r="H69" s="4"/>
      <c r="I69" s="4"/>
      <c r="J69" s="4"/>
      <c r="K69" s="4" t="str">
        <f>IF(OR(NOT(ISBLANK(G69)),NOT(ISBLANK(H69))),(IF(G69=H69,Config.!$A$2,Config.!$A$3)),"")</f>
        <v/>
      </c>
      <c r="L69" s="4" t="str">
        <f>IF(OR(NOT(ISBLANK(I69)),NOT(ISBLANK(J69))),(IF(I69=J69,Config.!$A$2,Config.!$A$3)),"")</f>
        <v/>
      </c>
      <c r="M69" s="4" t="str">
        <f>IF(AND(K69 &lt;&gt; "",L69 &lt;&gt; ""),IF(OR(Base!K69=Config.!$A$3,Base!L69=Config.!$A$3),Config.!$A$3,Config.!$A$2),"")</f>
        <v/>
      </c>
      <c r="N69" s="4"/>
      <c r="O69" s="17"/>
      <c r="P69" s="4" t="str">
        <f>IF(M69&lt;&gt;"",IF(M69=Config.!$A$2,Config.!$A$10,Config.!$A$11),"")</f>
        <v/>
      </c>
      <c r="Q69" s="15" t="s">
        <v>16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>
      <c r="A70" s="16"/>
      <c r="B70" s="4"/>
      <c r="C70" s="4"/>
      <c r="D70" s="17"/>
      <c r="E70" s="4"/>
      <c r="F70" s="4"/>
      <c r="G70" s="4"/>
      <c r="H70" s="4"/>
      <c r="I70" s="4"/>
      <c r="J70" s="4"/>
      <c r="K70" s="4" t="str">
        <f>IF(OR(NOT(ISBLANK(G70)),NOT(ISBLANK(H70))),(IF(G70=H70,Config.!$A$2,Config.!$A$3)),"")</f>
        <v/>
      </c>
      <c r="L70" s="4" t="str">
        <f>IF(OR(NOT(ISBLANK(I70)),NOT(ISBLANK(J70))),(IF(I70=J70,Config.!$A$2,Config.!$A$3)),"")</f>
        <v/>
      </c>
      <c r="M70" s="4" t="str">
        <f>IF(AND(K70 &lt;&gt; "",L70 &lt;&gt; ""),IF(OR(Base!K70=Config.!$A$3,Base!L70=Config.!$A$3),Config.!$A$3,Config.!$A$2),"")</f>
        <v/>
      </c>
      <c r="N70" s="4"/>
      <c r="O70" s="17"/>
      <c r="P70" s="4" t="str">
        <f>IF(M70&lt;&gt;"",IF(M70=Config.!$A$2,Config.!$A$10,Config.!$A$11),"")</f>
        <v/>
      </c>
      <c r="Q70" s="15" t="s">
        <v>16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16"/>
      <c r="B71" s="4"/>
      <c r="C71" s="4"/>
      <c r="D71" s="17"/>
      <c r="E71" s="4"/>
      <c r="F71" s="4"/>
      <c r="G71" s="4"/>
      <c r="H71" s="4"/>
      <c r="I71" s="4"/>
      <c r="J71" s="4"/>
      <c r="K71" s="4" t="str">
        <f>IF(OR(NOT(ISBLANK(G71)),NOT(ISBLANK(H71))),(IF(G71=H71,Config.!$A$2,Config.!$A$3)),"")</f>
        <v/>
      </c>
      <c r="L71" s="4" t="str">
        <f>IF(OR(NOT(ISBLANK(I71)),NOT(ISBLANK(J71))),(IF(I71=J71,Config.!$A$2,Config.!$A$3)),"")</f>
        <v/>
      </c>
      <c r="M71" s="4" t="str">
        <f>IF(AND(K71 &lt;&gt; "",L71 &lt;&gt; ""),IF(OR(Base!K71=Config.!$A$3,Base!L71=Config.!$A$3),Config.!$A$3,Config.!$A$2),"")</f>
        <v/>
      </c>
      <c r="N71" s="4"/>
      <c r="O71" s="17"/>
      <c r="P71" s="4" t="str">
        <f>IF(M71&lt;&gt;"",IF(M71=Config.!$A$2,Config.!$A$10,Config.!$A$11),"")</f>
        <v/>
      </c>
      <c r="Q71" s="15" t="s">
        <v>16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>
      <c r="A72" s="16"/>
      <c r="B72" s="4"/>
      <c r="C72" s="4"/>
      <c r="D72" s="17"/>
      <c r="E72" s="4"/>
      <c r="F72" s="4"/>
      <c r="G72" s="4"/>
      <c r="H72" s="4"/>
      <c r="I72" s="4"/>
      <c r="J72" s="4"/>
      <c r="K72" s="4" t="str">
        <f>IF(OR(NOT(ISBLANK(G72)),NOT(ISBLANK(H72))),(IF(G72=H72,Config.!$A$2,Config.!$A$3)),"")</f>
        <v/>
      </c>
      <c r="L72" s="4" t="str">
        <f>IF(OR(NOT(ISBLANK(I72)),NOT(ISBLANK(J72))),(IF(I72=J72,Config.!$A$2,Config.!$A$3)),"")</f>
        <v/>
      </c>
      <c r="M72" s="4" t="str">
        <f>IF(AND(K72 &lt;&gt; "",L72 &lt;&gt; ""),IF(OR(Base!K72=Config.!$A$3,Base!L72=Config.!$A$3),Config.!$A$3,Config.!$A$2),"")</f>
        <v/>
      </c>
      <c r="N72" s="4"/>
      <c r="O72" s="17"/>
      <c r="P72" s="4" t="str">
        <f>IF(M72&lt;&gt;"",IF(M72=Config.!$A$2,Config.!$A$10,Config.!$A$11),"")</f>
        <v/>
      </c>
      <c r="Q72" s="15" t="s">
        <v>16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>
      <c r="A73" s="16"/>
      <c r="B73" s="4"/>
      <c r="C73" s="4"/>
      <c r="D73" s="17"/>
      <c r="E73" s="4"/>
      <c r="F73" s="4"/>
      <c r="G73" s="4"/>
      <c r="H73" s="4"/>
      <c r="I73" s="4"/>
      <c r="J73" s="4"/>
      <c r="K73" s="4" t="str">
        <f>IF(OR(NOT(ISBLANK(G73)),NOT(ISBLANK(H73))),(IF(G73=H73,Config.!$A$2,Config.!$A$3)),"")</f>
        <v/>
      </c>
      <c r="L73" s="4" t="str">
        <f>IF(OR(NOT(ISBLANK(I73)),NOT(ISBLANK(J73))),(IF(I73=J73,Config.!$A$2,Config.!$A$3)),"")</f>
        <v/>
      </c>
      <c r="M73" s="4" t="str">
        <f>IF(AND(K73 &lt;&gt; "",L73 &lt;&gt; ""),IF(OR(Base!K73=Config.!$A$3,Base!L73=Config.!$A$3),Config.!$A$3,Config.!$A$2),"")</f>
        <v/>
      </c>
      <c r="N73" s="4"/>
      <c r="O73" s="17"/>
      <c r="P73" s="4" t="str">
        <f>IF(M73&lt;&gt;"",IF(M73=Config.!$A$2,Config.!$A$10,Config.!$A$11),"")</f>
        <v/>
      </c>
      <c r="Q73" s="15" t="s">
        <v>16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>
      <c r="A74" s="16"/>
      <c r="B74" s="4"/>
      <c r="C74" s="4"/>
      <c r="D74" s="17"/>
      <c r="E74" s="4"/>
      <c r="F74" s="4"/>
      <c r="G74" s="4"/>
      <c r="H74" s="4"/>
      <c r="I74" s="4"/>
      <c r="J74" s="4"/>
      <c r="K74" s="4" t="str">
        <f>IF(OR(NOT(ISBLANK(G74)),NOT(ISBLANK(H74))),(IF(G74=H74,Config.!$A$2,Config.!$A$3)),"")</f>
        <v/>
      </c>
      <c r="L74" s="4" t="str">
        <f>IF(OR(NOT(ISBLANK(I74)),NOT(ISBLANK(J74))),(IF(I74=J74,Config.!$A$2,Config.!$A$3)),"")</f>
        <v/>
      </c>
      <c r="M74" s="4" t="str">
        <f>IF(AND(K74 &lt;&gt; "",L74 &lt;&gt; ""),IF(OR(Base!K74=Config.!$A$3,Base!L74=Config.!$A$3),Config.!$A$3,Config.!$A$2),"")</f>
        <v/>
      </c>
      <c r="N74" s="4"/>
      <c r="O74" s="17"/>
      <c r="P74" s="4" t="str">
        <f>IF(M74&lt;&gt;"",IF(M74=Config.!$A$2,Config.!$A$10,Config.!$A$11),"")</f>
        <v/>
      </c>
      <c r="Q74" s="15" t="s">
        <v>16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16"/>
      <c r="B75" s="4"/>
      <c r="C75" s="4"/>
      <c r="D75" s="17"/>
      <c r="E75" s="4"/>
      <c r="F75" s="4"/>
      <c r="G75" s="4"/>
      <c r="H75" s="4"/>
      <c r="I75" s="4"/>
      <c r="J75" s="4"/>
      <c r="K75" s="4" t="str">
        <f>IF(OR(NOT(ISBLANK(G75)),NOT(ISBLANK(H75))),(IF(G75=H75,Config.!$A$2,Config.!$A$3)),"")</f>
        <v/>
      </c>
      <c r="L75" s="4" t="str">
        <f>IF(OR(NOT(ISBLANK(I75)),NOT(ISBLANK(J75))),(IF(I75=J75,Config.!$A$2,Config.!$A$3)),"")</f>
        <v/>
      </c>
      <c r="M75" s="4" t="str">
        <f>IF(AND(K75 &lt;&gt; "",L75 &lt;&gt; ""),IF(OR(Base!K75=Config.!$A$3,Base!L75=Config.!$A$3),Config.!$A$3,Config.!$A$2),"")</f>
        <v/>
      </c>
      <c r="N75" s="4"/>
      <c r="O75" s="17"/>
      <c r="P75" s="4" t="str">
        <f>IF(M75&lt;&gt;"",IF(M75=Config.!$A$2,Config.!$A$10,Config.!$A$11),"")</f>
        <v/>
      </c>
      <c r="Q75" s="15" t="s">
        <v>16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16"/>
      <c r="B76" s="4"/>
      <c r="C76" s="4"/>
      <c r="D76" s="17"/>
      <c r="E76" s="4"/>
      <c r="F76" s="4"/>
      <c r="G76" s="4"/>
      <c r="H76" s="4"/>
      <c r="I76" s="4"/>
      <c r="J76" s="4"/>
      <c r="K76" s="4" t="str">
        <f>IF(OR(NOT(ISBLANK(G76)),NOT(ISBLANK(H76))),(IF(G76=H76,Config.!$A$2,Config.!$A$3)),"")</f>
        <v/>
      </c>
      <c r="L76" s="4" t="str">
        <f>IF(OR(NOT(ISBLANK(I76)),NOT(ISBLANK(J76))),(IF(I76=J76,Config.!$A$2,Config.!$A$3)),"")</f>
        <v/>
      </c>
      <c r="M76" s="4" t="str">
        <f>IF(AND(K76 &lt;&gt; "",L76 &lt;&gt; ""),IF(OR(Base!K76=Config.!$A$3,Base!L76=Config.!$A$3),Config.!$A$3,Config.!$A$2),"")</f>
        <v/>
      </c>
      <c r="N76" s="4"/>
      <c r="O76" s="17"/>
      <c r="P76" s="4" t="str">
        <f>IF(M76&lt;&gt;"",IF(M76=Config.!$A$2,Config.!$A$10,Config.!$A$11),"")</f>
        <v/>
      </c>
      <c r="Q76" s="15" t="s">
        <v>16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16"/>
      <c r="B77" s="4"/>
      <c r="C77" s="4"/>
      <c r="D77" s="17"/>
      <c r="E77" s="4"/>
      <c r="F77" s="4"/>
      <c r="G77" s="4"/>
      <c r="H77" s="4"/>
      <c r="I77" s="4"/>
      <c r="J77" s="4"/>
      <c r="K77" s="4" t="str">
        <f>IF(OR(NOT(ISBLANK(G77)),NOT(ISBLANK(H77))),(IF(G77=H77,Config.!$A$2,Config.!$A$3)),"")</f>
        <v/>
      </c>
      <c r="L77" s="4" t="str">
        <f>IF(OR(NOT(ISBLANK(I77)),NOT(ISBLANK(J77))),(IF(I77=J77,Config.!$A$2,Config.!$A$3)),"")</f>
        <v/>
      </c>
      <c r="M77" s="4" t="str">
        <f>IF(AND(K77 &lt;&gt; "",L77 &lt;&gt; ""),IF(OR(Base!K77=Config.!$A$3,Base!L77=Config.!$A$3),Config.!$A$3,Config.!$A$2),"")</f>
        <v/>
      </c>
      <c r="N77" s="4"/>
      <c r="O77" s="17"/>
      <c r="P77" s="4" t="str">
        <f>IF(M77&lt;&gt;"",IF(M77=Config.!$A$2,Config.!$A$10,Config.!$A$11),"")</f>
        <v/>
      </c>
      <c r="Q77" s="15" t="s">
        <v>16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16"/>
      <c r="B78" s="4"/>
      <c r="C78" s="4"/>
      <c r="D78" s="17"/>
      <c r="E78" s="4"/>
      <c r="F78" s="4"/>
      <c r="G78" s="4"/>
      <c r="H78" s="4"/>
      <c r="I78" s="4"/>
      <c r="J78" s="4"/>
      <c r="K78" s="4" t="str">
        <f>IF(OR(NOT(ISBLANK(G78)),NOT(ISBLANK(H78))),(IF(G78=H78,Config.!$A$2,Config.!$A$3)),"")</f>
        <v/>
      </c>
      <c r="L78" s="4" t="str">
        <f>IF(OR(NOT(ISBLANK(I78)),NOT(ISBLANK(J78))),(IF(I78=J78,Config.!$A$2,Config.!$A$3)),"")</f>
        <v/>
      </c>
      <c r="M78" s="4" t="str">
        <f>IF(AND(K78 &lt;&gt; "",L78 &lt;&gt; ""),IF(OR(Base!K78=Config.!$A$3,Base!L78=Config.!$A$3),Config.!$A$3,Config.!$A$2),"")</f>
        <v/>
      </c>
      <c r="N78" s="4"/>
      <c r="O78" s="17"/>
      <c r="P78" s="4" t="str">
        <f>IF(M78&lt;&gt;"",IF(M78=Config.!$A$2,Config.!$A$10,Config.!$A$11),"")</f>
        <v/>
      </c>
      <c r="Q78" s="15" t="s">
        <v>16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16"/>
      <c r="B79" s="4"/>
      <c r="C79" s="4"/>
      <c r="D79" s="17"/>
      <c r="E79" s="4"/>
      <c r="F79" s="4"/>
      <c r="G79" s="4"/>
      <c r="H79" s="4"/>
      <c r="I79" s="4"/>
      <c r="J79" s="4"/>
      <c r="K79" s="4" t="str">
        <f>IF(OR(NOT(ISBLANK(G79)),NOT(ISBLANK(H79))),(IF(G79=H79,Config.!$A$2,Config.!$A$3)),"")</f>
        <v/>
      </c>
      <c r="L79" s="4" t="str">
        <f>IF(OR(NOT(ISBLANK(I79)),NOT(ISBLANK(J79))),(IF(I79=J79,Config.!$A$2,Config.!$A$3)),"")</f>
        <v/>
      </c>
      <c r="M79" s="4" t="str">
        <f>IF(AND(K79 &lt;&gt; "",L79 &lt;&gt; ""),IF(OR(Base!K79=Config.!$A$3,Base!L79=Config.!$A$3),Config.!$A$3,Config.!$A$2),"")</f>
        <v/>
      </c>
      <c r="N79" s="4"/>
      <c r="O79" s="17"/>
      <c r="P79" s="4" t="str">
        <f>IF(M79&lt;&gt;"",IF(M79=Config.!$A$2,Config.!$A$10,Config.!$A$11),"")</f>
        <v/>
      </c>
      <c r="Q79" s="15" t="s">
        <v>16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16"/>
      <c r="B80" s="4"/>
      <c r="C80" s="4"/>
      <c r="D80" s="17"/>
      <c r="E80" s="4"/>
      <c r="F80" s="4"/>
      <c r="G80" s="4"/>
      <c r="H80" s="4"/>
      <c r="I80" s="4"/>
      <c r="J80" s="4"/>
      <c r="K80" s="4" t="str">
        <f>IF(OR(NOT(ISBLANK(G80)),NOT(ISBLANK(H80))),(IF(G80=H80,Config.!$A$2,Config.!$A$3)),"")</f>
        <v/>
      </c>
      <c r="L80" s="4" t="str">
        <f>IF(OR(NOT(ISBLANK(I80)),NOT(ISBLANK(J80))),(IF(I80=J80,Config.!$A$2,Config.!$A$3)),"")</f>
        <v/>
      </c>
      <c r="M80" s="4" t="str">
        <f>IF(AND(K80 &lt;&gt; "",L80 &lt;&gt; ""),IF(OR(Base!K80=Config.!$A$3,Base!L80=Config.!$A$3),Config.!$A$3,Config.!$A$2),"")</f>
        <v/>
      </c>
      <c r="N80" s="4"/>
      <c r="O80" s="17"/>
      <c r="P80" s="4" t="str">
        <f>IF(M80&lt;&gt;"",IF(M80=Config.!$A$2,Config.!$A$10,Config.!$A$11),"")</f>
        <v/>
      </c>
      <c r="Q80" s="15" t="s">
        <v>16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16"/>
      <c r="B81" s="4"/>
      <c r="C81" s="4"/>
      <c r="D81" s="17"/>
      <c r="E81" s="4"/>
      <c r="F81" s="4"/>
      <c r="G81" s="4"/>
      <c r="H81" s="4"/>
      <c r="I81" s="4"/>
      <c r="J81" s="4"/>
      <c r="K81" s="4" t="str">
        <f>IF(OR(NOT(ISBLANK(G81)),NOT(ISBLANK(H81))),(IF(G81=H81,Config.!$A$2,Config.!$A$3)),"")</f>
        <v/>
      </c>
      <c r="L81" s="4" t="str">
        <f>IF(OR(NOT(ISBLANK(I81)),NOT(ISBLANK(J81))),(IF(I81=J81,Config.!$A$2,Config.!$A$3)),"")</f>
        <v/>
      </c>
      <c r="M81" s="4" t="str">
        <f>IF(AND(K81 &lt;&gt; "",L81 &lt;&gt; ""),IF(OR(Base!K81=Config.!$A$3,Base!L81=Config.!$A$3),Config.!$A$3,Config.!$A$2),"")</f>
        <v/>
      </c>
      <c r="N81" s="4"/>
      <c r="O81" s="17"/>
      <c r="P81" s="4" t="str">
        <f>IF(M81&lt;&gt;"",IF(M81=Config.!$A$2,Config.!$A$10,Config.!$A$11),"")</f>
        <v/>
      </c>
      <c r="Q81" s="15" t="s">
        <v>16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16"/>
      <c r="B82" s="4"/>
      <c r="C82" s="4"/>
      <c r="D82" s="17"/>
      <c r="E82" s="4"/>
      <c r="F82" s="4"/>
      <c r="G82" s="4"/>
      <c r="H82" s="4"/>
      <c r="I82" s="4"/>
      <c r="J82" s="4"/>
      <c r="K82" s="4" t="str">
        <f>IF(OR(NOT(ISBLANK(G82)),NOT(ISBLANK(H82))),(IF(G82=H82,Config.!$A$2,Config.!$A$3)),"")</f>
        <v/>
      </c>
      <c r="L82" s="4" t="str">
        <f>IF(OR(NOT(ISBLANK(I82)),NOT(ISBLANK(J82))),(IF(I82=J82,Config.!$A$2,Config.!$A$3)),"")</f>
        <v/>
      </c>
      <c r="M82" s="4" t="str">
        <f>IF(AND(K82 &lt;&gt; "",L82 &lt;&gt; ""),IF(OR(Base!K82=Config.!$A$3,Base!L82=Config.!$A$3),Config.!$A$3,Config.!$A$2),"")</f>
        <v/>
      </c>
      <c r="N82" s="4"/>
      <c r="O82" s="17"/>
      <c r="P82" s="4" t="str">
        <f>IF(M82&lt;&gt;"",IF(M82=Config.!$A$2,Config.!$A$10,Config.!$A$11),"")</f>
        <v/>
      </c>
      <c r="Q82" s="15" t="s">
        <v>16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16"/>
      <c r="B83" s="4"/>
      <c r="C83" s="4"/>
      <c r="D83" s="17"/>
      <c r="E83" s="4"/>
      <c r="F83" s="4"/>
      <c r="G83" s="4"/>
      <c r="H83" s="4"/>
      <c r="I83" s="4"/>
      <c r="J83" s="4"/>
      <c r="K83" s="4" t="str">
        <f>IF(OR(NOT(ISBLANK(G83)),NOT(ISBLANK(H83))),(IF(G83=H83,Config.!$A$2,Config.!$A$3)),"")</f>
        <v/>
      </c>
      <c r="L83" s="4" t="str">
        <f>IF(OR(NOT(ISBLANK(I83)),NOT(ISBLANK(J83))),(IF(I83=J83,Config.!$A$2,Config.!$A$3)),"")</f>
        <v/>
      </c>
      <c r="M83" s="4" t="str">
        <f>IF(AND(K83 &lt;&gt; "",L83 &lt;&gt; ""),IF(OR(Base!K83=Config.!$A$3,Base!L83=Config.!$A$3),Config.!$A$3,Config.!$A$2),"")</f>
        <v/>
      </c>
      <c r="N83" s="4"/>
      <c r="O83" s="17"/>
      <c r="P83" s="4" t="str">
        <f>IF(M83&lt;&gt;"",IF(M83=Config.!$A$2,Config.!$A$10,Config.!$A$11),"")</f>
        <v/>
      </c>
      <c r="Q83" s="15" t="s">
        <v>16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16"/>
      <c r="B84" s="4"/>
      <c r="C84" s="4"/>
      <c r="D84" s="17"/>
      <c r="E84" s="4"/>
      <c r="F84" s="4"/>
      <c r="G84" s="4"/>
      <c r="H84" s="4"/>
      <c r="I84" s="4"/>
      <c r="J84" s="4"/>
      <c r="K84" s="4" t="str">
        <f>IF(OR(NOT(ISBLANK(G84)),NOT(ISBLANK(H84))),(IF(G84=H84,Config.!$A$2,Config.!$A$3)),"")</f>
        <v/>
      </c>
      <c r="L84" s="4" t="str">
        <f>IF(OR(NOT(ISBLANK(I84)),NOT(ISBLANK(J84))),(IF(I84=J84,Config.!$A$2,Config.!$A$3)),"")</f>
        <v/>
      </c>
      <c r="M84" s="4" t="str">
        <f>IF(AND(K84 &lt;&gt; "",L84 &lt;&gt; ""),IF(OR(Base!K84=Config.!$A$3,Base!L84=Config.!$A$3),Config.!$A$3,Config.!$A$2),"")</f>
        <v/>
      </c>
      <c r="N84" s="4"/>
      <c r="O84" s="17"/>
      <c r="P84" s="4" t="str">
        <f>IF(M84&lt;&gt;"",IF(M84=Config.!$A$2,Config.!$A$10,Config.!$A$11),"")</f>
        <v/>
      </c>
      <c r="Q84" s="15" t="s">
        <v>16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16"/>
      <c r="B85" s="4"/>
      <c r="C85" s="4"/>
      <c r="D85" s="17"/>
      <c r="E85" s="4"/>
      <c r="F85" s="4"/>
      <c r="G85" s="4"/>
      <c r="H85" s="4"/>
      <c r="I85" s="4"/>
      <c r="J85" s="4"/>
      <c r="K85" s="4" t="str">
        <f>IF(OR(NOT(ISBLANK(G85)),NOT(ISBLANK(H85))),(IF(G85=H85,Config.!$A$2,Config.!$A$3)),"")</f>
        <v/>
      </c>
      <c r="L85" s="4" t="str">
        <f>IF(OR(NOT(ISBLANK(I85)),NOT(ISBLANK(J85))),(IF(I85=J85,Config.!$A$2,Config.!$A$3)),"")</f>
        <v/>
      </c>
      <c r="M85" s="4" t="str">
        <f>IF(AND(K85 &lt;&gt; "",L85 &lt;&gt; ""),IF(OR(Base!K85=Config.!$A$3,Base!L85=Config.!$A$3),Config.!$A$3,Config.!$A$2),"")</f>
        <v/>
      </c>
      <c r="N85" s="4"/>
      <c r="O85" s="17"/>
      <c r="P85" s="4" t="str">
        <f>IF(M85&lt;&gt;"",IF(M85=Config.!$A$2,Config.!$A$10,Config.!$A$11),"")</f>
        <v/>
      </c>
      <c r="Q85" s="15" t="s">
        <v>16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16"/>
      <c r="B86" s="4"/>
      <c r="C86" s="4"/>
      <c r="D86" s="17"/>
      <c r="E86" s="4"/>
      <c r="F86" s="4"/>
      <c r="G86" s="4"/>
      <c r="H86" s="4"/>
      <c r="I86" s="4"/>
      <c r="J86" s="4"/>
      <c r="K86" s="4" t="str">
        <f>IF(OR(NOT(ISBLANK(G86)),NOT(ISBLANK(H86))),(IF(G86=H86,Config.!$A$2,Config.!$A$3)),"")</f>
        <v/>
      </c>
      <c r="L86" s="4" t="str">
        <f>IF(OR(NOT(ISBLANK(I86)),NOT(ISBLANK(J86))),(IF(I86=J86,Config.!$A$2,Config.!$A$3)),"")</f>
        <v/>
      </c>
      <c r="M86" s="4" t="str">
        <f>IF(AND(K86 &lt;&gt; "",L86 &lt;&gt; ""),IF(OR(Base!K86=Config.!$A$3,Base!L86=Config.!$A$3),Config.!$A$3,Config.!$A$2),"")</f>
        <v/>
      </c>
      <c r="N86" s="4"/>
      <c r="O86" s="17"/>
      <c r="P86" s="4" t="str">
        <f>IF(M86&lt;&gt;"",IF(M86=Config.!$A$2,Config.!$A$10,Config.!$A$11),"")</f>
        <v/>
      </c>
      <c r="Q86" s="15" t="s">
        <v>16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16"/>
      <c r="B87" s="4"/>
      <c r="C87" s="4"/>
      <c r="D87" s="17"/>
      <c r="E87" s="4"/>
      <c r="F87" s="4"/>
      <c r="G87" s="4"/>
      <c r="H87" s="4"/>
      <c r="I87" s="4"/>
      <c r="J87" s="4"/>
      <c r="K87" s="4" t="str">
        <f>IF(OR(NOT(ISBLANK(G87)),NOT(ISBLANK(H87))),(IF(G87=H87,Config.!$A$2,Config.!$A$3)),"")</f>
        <v/>
      </c>
      <c r="L87" s="4" t="str">
        <f>IF(OR(NOT(ISBLANK(I87)),NOT(ISBLANK(J87))),(IF(I87=J87,Config.!$A$2,Config.!$A$3)),"")</f>
        <v/>
      </c>
      <c r="M87" s="4" t="str">
        <f>IF(AND(K87 &lt;&gt; "",L87 &lt;&gt; ""),IF(OR(Base!K87=Config.!$A$3,Base!L87=Config.!$A$3),Config.!$A$3,Config.!$A$2),"")</f>
        <v/>
      </c>
      <c r="N87" s="4"/>
      <c r="O87" s="17"/>
      <c r="P87" s="4" t="str">
        <f>IF(M87&lt;&gt;"",IF(M87=Config.!$A$2,Config.!$A$10,Config.!$A$11),"")</f>
        <v/>
      </c>
      <c r="Q87" s="15" t="s">
        <v>16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16"/>
      <c r="B88" s="4"/>
      <c r="C88" s="4"/>
      <c r="D88" s="17"/>
      <c r="E88" s="4"/>
      <c r="F88" s="4"/>
      <c r="G88" s="4"/>
      <c r="H88" s="4"/>
      <c r="I88" s="4"/>
      <c r="J88" s="4"/>
      <c r="K88" s="4" t="str">
        <f>IF(OR(NOT(ISBLANK(G88)),NOT(ISBLANK(H88))),(IF(G88=H88,Config.!$A$2,Config.!$A$3)),"")</f>
        <v/>
      </c>
      <c r="L88" s="4" t="str">
        <f>IF(OR(NOT(ISBLANK(I88)),NOT(ISBLANK(J88))),(IF(I88=J88,Config.!$A$2,Config.!$A$3)),"")</f>
        <v/>
      </c>
      <c r="M88" s="4" t="str">
        <f>IF(AND(K88 &lt;&gt; "",L88 &lt;&gt; ""),IF(OR(Base!K88=Config.!$A$3,Base!L88=Config.!$A$3),Config.!$A$3,Config.!$A$2),"")</f>
        <v/>
      </c>
      <c r="N88" s="4"/>
      <c r="O88" s="17"/>
      <c r="P88" s="4" t="str">
        <f>IF(M88&lt;&gt;"",IF(M88=Config.!$A$2,Config.!$A$10,Config.!$A$11),"")</f>
        <v/>
      </c>
      <c r="Q88" s="15" t="s">
        <v>16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16"/>
      <c r="B89" s="4"/>
      <c r="C89" s="4"/>
      <c r="D89" s="17"/>
      <c r="E89" s="4"/>
      <c r="F89" s="4"/>
      <c r="G89" s="4"/>
      <c r="H89" s="4"/>
      <c r="I89" s="4"/>
      <c r="J89" s="4"/>
      <c r="K89" s="4" t="str">
        <f>IF(OR(NOT(ISBLANK(G89)),NOT(ISBLANK(H89))),(IF(G89=H89,Config.!$A$2,Config.!$A$3)),"")</f>
        <v/>
      </c>
      <c r="L89" s="4" t="str">
        <f>IF(OR(NOT(ISBLANK(I89)),NOT(ISBLANK(J89))),(IF(I89=J89,Config.!$A$2,Config.!$A$3)),"")</f>
        <v/>
      </c>
      <c r="M89" s="4" t="str">
        <f>IF(AND(K89 &lt;&gt; "",L89 &lt;&gt; ""),IF(OR(Base!K89=Config.!$A$3,Base!L89=Config.!$A$3),Config.!$A$3,Config.!$A$2),"")</f>
        <v/>
      </c>
      <c r="N89" s="4"/>
      <c r="O89" s="17"/>
      <c r="P89" s="4" t="str">
        <f>IF(M89&lt;&gt;"",IF(M89=Config.!$A$2,Config.!$A$10,Config.!$A$11),"")</f>
        <v/>
      </c>
      <c r="Q89" s="15" t="s">
        <v>16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16"/>
      <c r="B90" s="4"/>
      <c r="C90" s="4"/>
      <c r="D90" s="17"/>
      <c r="E90" s="4"/>
      <c r="F90" s="4"/>
      <c r="G90" s="4"/>
      <c r="H90" s="4"/>
      <c r="I90" s="4"/>
      <c r="J90" s="4"/>
      <c r="K90" s="4" t="str">
        <f>IF(OR(NOT(ISBLANK(G90)),NOT(ISBLANK(H90))),(IF(G90=H90,Config.!$A$2,Config.!$A$3)),"")</f>
        <v/>
      </c>
      <c r="L90" s="4" t="str">
        <f>IF(OR(NOT(ISBLANK(I90)),NOT(ISBLANK(J90))),(IF(I90=J90,Config.!$A$2,Config.!$A$3)),"")</f>
        <v/>
      </c>
      <c r="M90" s="4" t="str">
        <f>IF(AND(K90 &lt;&gt; "",L90 &lt;&gt; ""),IF(OR(Base!K90=Config.!$A$3,Base!L90=Config.!$A$3),Config.!$A$3,Config.!$A$2),"")</f>
        <v/>
      </c>
      <c r="N90" s="4"/>
      <c r="O90" s="17"/>
      <c r="P90" s="4" t="str">
        <f>IF(M90&lt;&gt;"",IF(M90=Config.!$A$2,Config.!$A$10,Config.!$A$11),"")</f>
        <v/>
      </c>
      <c r="Q90" s="15" t="s">
        <v>16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16"/>
      <c r="B91" s="4"/>
      <c r="C91" s="4"/>
      <c r="D91" s="17"/>
      <c r="E91" s="4"/>
      <c r="F91" s="4"/>
      <c r="G91" s="4"/>
      <c r="H91" s="4"/>
      <c r="I91" s="4"/>
      <c r="J91" s="4"/>
      <c r="K91" s="4" t="str">
        <f>IF(OR(NOT(ISBLANK(G91)),NOT(ISBLANK(H91))),(IF(G91=H91,Config.!$A$2,Config.!$A$3)),"")</f>
        <v/>
      </c>
      <c r="L91" s="4" t="str">
        <f>IF(OR(NOT(ISBLANK(I91)),NOT(ISBLANK(J91))),(IF(I91=J91,Config.!$A$2,Config.!$A$3)),"")</f>
        <v/>
      </c>
      <c r="M91" s="4" t="str">
        <f>IF(AND(K91 &lt;&gt; "",L91 &lt;&gt; ""),IF(OR(Base!K91=Config.!$A$3,Base!L91=Config.!$A$3),Config.!$A$3,Config.!$A$2),"")</f>
        <v/>
      </c>
      <c r="N91" s="4"/>
      <c r="O91" s="17"/>
      <c r="P91" s="4" t="str">
        <f>IF(M91&lt;&gt;"",IF(M91=Config.!$A$2,Config.!$A$10,Config.!$A$11),"")</f>
        <v/>
      </c>
      <c r="Q91" s="15" t="s">
        <v>16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16"/>
      <c r="B92" s="4"/>
      <c r="C92" s="4"/>
      <c r="D92" s="17"/>
      <c r="E92" s="4"/>
      <c r="F92" s="4"/>
      <c r="G92" s="4"/>
      <c r="H92" s="4"/>
      <c r="I92" s="4"/>
      <c r="J92" s="4"/>
      <c r="K92" s="4" t="str">
        <f>IF(OR(NOT(ISBLANK(G92)),NOT(ISBLANK(H92))),(IF(G92=H92,Config.!$A$2,Config.!$A$3)),"")</f>
        <v/>
      </c>
      <c r="L92" s="4" t="str">
        <f>IF(OR(NOT(ISBLANK(I92)),NOT(ISBLANK(J92))),(IF(I92=J92,Config.!$A$2,Config.!$A$3)),"")</f>
        <v/>
      </c>
      <c r="M92" s="4" t="str">
        <f>IF(AND(K92 &lt;&gt; "",L92 &lt;&gt; ""),IF(OR(Base!K92=Config.!$A$3,Base!L92=Config.!$A$3),Config.!$A$3,Config.!$A$2),"")</f>
        <v/>
      </c>
      <c r="N92" s="4"/>
      <c r="O92" s="17"/>
      <c r="P92" s="4" t="str">
        <f>IF(M92&lt;&gt;"",IF(M92=Config.!$A$2,Config.!$A$10,Config.!$A$11),"")</f>
        <v/>
      </c>
      <c r="Q92" s="15" t="s">
        <v>16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16"/>
      <c r="B93" s="4"/>
      <c r="C93" s="4"/>
      <c r="D93" s="17"/>
      <c r="E93" s="4"/>
      <c r="F93" s="4"/>
      <c r="G93" s="4"/>
      <c r="H93" s="4"/>
      <c r="I93" s="4"/>
      <c r="J93" s="4"/>
      <c r="K93" s="4" t="str">
        <f>IF(OR(NOT(ISBLANK(G93)),NOT(ISBLANK(H93))),(IF(G93=H93,Config.!$A$2,Config.!$A$3)),"")</f>
        <v/>
      </c>
      <c r="L93" s="4" t="str">
        <f>IF(OR(NOT(ISBLANK(I93)),NOT(ISBLANK(J93))),(IF(I93=J93,Config.!$A$2,Config.!$A$3)),"")</f>
        <v/>
      </c>
      <c r="M93" s="4" t="str">
        <f>IF(AND(K93 &lt;&gt; "",L93 &lt;&gt; ""),IF(OR(Base!K93=Config.!$A$3,Base!L93=Config.!$A$3),Config.!$A$3,Config.!$A$2),"")</f>
        <v/>
      </c>
      <c r="N93" s="4"/>
      <c r="O93" s="17"/>
      <c r="P93" s="4" t="str">
        <f>IF(M93&lt;&gt;"",IF(M93=Config.!$A$2,Config.!$A$10,Config.!$A$11),"")</f>
        <v/>
      </c>
      <c r="Q93" s="15" t="s">
        <v>16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16"/>
      <c r="B94" s="4"/>
      <c r="C94" s="4"/>
      <c r="D94" s="17"/>
      <c r="E94" s="4"/>
      <c r="F94" s="4"/>
      <c r="G94" s="4"/>
      <c r="H94" s="4"/>
      <c r="I94" s="4"/>
      <c r="J94" s="4"/>
      <c r="K94" s="4" t="str">
        <f>IF(OR(NOT(ISBLANK(G94)),NOT(ISBLANK(H94))),(IF(G94=H94,Config.!$A$2,Config.!$A$3)),"")</f>
        <v/>
      </c>
      <c r="L94" s="4" t="str">
        <f>IF(OR(NOT(ISBLANK(I94)),NOT(ISBLANK(J94))),(IF(I94=J94,Config.!$A$2,Config.!$A$3)),"")</f>
        <v/>
      </c>
      <c r="M94" s="4" t="str">
        <f>IF(AND(K94 &lt;&gt; "",L94 &lt;&gt; ""),IF(OR(Base!K94=Config.!$A$3,Base!L94=Config.!$A$3),Config.!$A$3,Config.!$A$2),"")</f>
        <v/>
      </c>
      <c r="N94" s="4"/>
      <c r="O94" s="17"/>
      <c r="P94" s="4" t="str">
        <f>IF(M94&lt;&gt;"",IF(M94=Config.!$A$2,Config.!$A$10,Config.!$A$11),"")</f>
        <v/>
      </c>
      <c r="Q94" s="15" t="s">
        <v>16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16"/>
      <c r="B95" s="4"/>
      <c r="C95" s="4"/>
      <c r="D95" s="17"/>
      <c r="E95" s="4"/>
      <c r="F95" s="4"/>
      <c r="G95" s="4"/>
      <c r="H95" s="4"/>
      <c r="I95" s="4"/>
      <c r="J95" s="4"/>
      <c r="K95" s="4" t="str">
        <f>IF(OR(NOT(ISBLANK(G95)),NOT(ISBLANK(H95))),(IF(G95=H95,Config.!$A$2,Config.!$A$3)),"")</f>
        <v/>
      </c>
      <c r="L95" s="4" t="str">
        <f>IF(OR(NOT(ISBLANK(I95)),NOT(ISBLANK(J95))),(IF(I95=J95,Config.!$A$2,Config.!$A$3)),"")</f>
        <v/>
      </c>
      <c r="M95" s="4" t="str">
        <f>IF(AND(K95 &lt;&gt; "",L95 &lt;&gt; ""),IF(OR(Base!K95=Config.!$A$3,Base!L95=Config.!$A$3),Config.!$A$3,Config.!$A$2),"")</f>
        <v/>
      </c>
      <c r="N95" s="4"/>
      <c r="O95" s="17"/>
      <c r="P95" s="4" t="str">
        <f>IF(M95&lt;&gt;"",IF(M95=Config.!$A$2,Config.!$A$10,Config.!$A$11),"")</f>
        <v/>
      </c>
      <c r="Q95" s="15" t="s">
        <v>16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16"/>
      <c r="B96" s="4"/>
      <c r="C96" s="4"/>
      <c r="D96" s="17"/>
      <c r="E96" s="4"/>
      <c r="F96" s="4"/>
      <c r="G96" s="4"/>
      <c r="H96" s="4"/>
      <c r="I96" s="4"/>
      <c r="J96" s="4"/>
      <c r="K96" s="4" t="str">
        <f>IF(OR(NOT(ISBLANK(G96)),NOT(ISBLANK(H96))),(IF(G96=H96,Config.!$A$2,Config.!$A$3)),"")</f>
        <v/>
      </c>
      <c r="L96" s="4" t="str">
        <f>IF(OR(NOT(ISBLANK(I96)),NOT(ISBLANK(J96))),(IF(I96=J96,Config.!$A$2,Config.!$A$3)),"")</f>
        <v/>
      </c>
      <c r="M96" s="4" t="str">
        <f>IF(AND(K96 &lt;&gt; "",L96 &lt;&gt; ""),IF(OR(Base!K96=Config.!$A$3,Base!L96=Config.!$A$3),Config.!$A$3,Config.!$A$2),"")</f>
        <v/>
      </c>
      <c r="N96" s="4"/>
      <c r="O96" s="17"/>
      <c r="P96" s="4" t="str">
        <f>IF(M96&lt;&gt;"",IF(M96=Config.!$A$2,Config.!$A$10,Config.!$A$11),"")</f>
        <v/>
      </c>
      <c r="Q96" s="15" t="s">
        <v>16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16"/>
      <c r="B97" s="4"/>
      <c r="C97" s="4"/>
      <c r="D97" s="17"/>
      <c r="E97" s="4"/>
      <c r="F97" s="4"/>
      <c r="G97" s="4"/>
      <c r="H97" s="4"/>
      <c r="I97" s="4"/>
      <c r="J97" s="4"/>
      <c r="K97" s="4" t="str">
        <f>IF(OR(NOT(ISBLANK(G97)),NOT(ISBLANK(H97))),(IF(G97=H97,Config.!$A$2,Config.!$A$3)),"")</f>
        <v/>
      </c>
      <c r="L97" s="4" t="str">
        <f>IF(OR(NOT(ISBLANK(I97)),NOT(ISBLANK(J97))),(IF(I97=J97,Config.!$A$2,Config.!$A$3)),"")</f>
        <v/>
      </c>
      <c r="M97" s="4" t="str">
        <f>IF(AND(K97 &lt;&gt; "",L97 &lt;&gt; ""),IF(OR(Base!K97=Config.!$A$3,Base!L97=Config.!$A$3),Config.!$A$3,Config.!$A$2),"")</f>
        <v/>
      </c>
      <c r="N97" s="4"/>
      <c r="O97" s="17"/>
      <c r="P97" s="4" t="str">
        <f>IF(M97&lt;&gt;"",IF(M97=Config.!$A$2,Config.!$A$10,Config.!$A$11),"")</f>
        <v/>
      </c>
      <c r="Q97" s="15" t="s">
        <v>16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16"/>
      <c r="B98" s="4"/>
      <c r="C98" s="4"/>
      <c r="D98" s="17"/>
      <c r="E98" s="4"/>
      <c r="F98" s="4"/>
      <c r="G98" s="4"/>
      <c r="H98" s="4"/>
      <c r="I98" s="4"/>
      <c r="J98" s="4"/>
      <c r="K98" s="4" t="str">
        <f>IF(OR(NOT(ISBLANK(G98)),NOT(ISBLANK(H98))),(IF(G98=H98,Config.!$A$2,Config.!$A$3)),"")</f>
        <v/>
      </c>
      <c r="L98" s="4" t="str">
        <f>IF(OR(NOT(ISBLANK(I98)),NOT(ISBLANK(J98))),(IF(I98=J98,Config.!$A$2,Config.!$A$3)),"")</f>
        <v/>
      </c>
      <c r="M98" s="4" t="str">
        <f>IF(AND(K98 &lt;&gt; "",L98 &lt;&gt; ""),IF(OR(Base!K98=Config.!$A$3,Base!L98=Config.!$A$3),Config.!$A$3,Config.!$A$2),"")</f>
        <v/>
      </c>
      <c r="N98" s="4"/>
      <c r="O98" s="17"/>
      <c r="P98" s="4" t="str">
        <f>IF(M98&lt;&gt;"",IF(M98=Config.!$A$2,Config.!$A$10,Config.!$A$11),"")</f>
        <v/>
      </c>
      <c r="Q98" s="15" t="s">
        <v>16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16"/>
      <c r="B99" s="4"/>
      <c r="C99" s="4"/>
      <c r="D99" s="17"/>
      <c r="E99" s="4"/>
      <c r="F99" s="4"/>
      <c r="G99" s="4"/>
      <c r="H99" s="4"/>
      <c r="I99" s="4"/>
      <c r="J99" s="4"/>
      <c r="K99" s="4" t="str">
        <f>IF(OR(NOT(ISBLANK(G99)),NOT(ISBLANK(H99))),(IF(G99=H99,Config.!$A$2,Config.!$A$3)),"")</f>
        <v/>
      </c>
      <c r="L99" s="4" t="str">
        <f>IF(OR(NOT(ISBLANK(I99)),NOT(ISBLANK(J99))),(IF(I99=J99,Config.!$A$2,Config.!$A$3)),"")</f>
        <v/>
      </c>
      <c r="M99" s="4" t="str">
        <f>IF(AND(K99 &lt;&gt; "",L99 &lt;&gt; ""),IF(OR(Base!K99=Config.!$A$3,Base!L99=Config.!$A$3),Config.!$A$3,Config.!$A$2),"")</f>
        <v/>
      </c>
      <c r="N99" s="4"/>
      <c r="O99" s="17"/>
      <c r="P99" s="4" t="str">
        <f>IF(M99&lt;&gt;"",IF(M99=Config.!$A$2,Config.!$A$10,Config.!$A$11),"")</f>
        <v/>
      </c>
      <c r="Q99" s="15" t="s">
        <v>16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16"/>
      <c r="B100" s="4"/>
      <c r="C100" s="4"/>
      <c r="D100" s="17"/>
      <c r="E100" s="4"/>
      <c r="F100" s="4"/>
      <c r="G100" s="4"/>
      <c r="H100" s="4"/>
      <c r="I100" s="4"/>
      <c r="J100" s="4"/>
      <c r="K100" s="4" t="str">
        <f>IF(OR(NOT(ISBLANK(G100)),NOT(ISBLANK(H100))),(IF(G100=H100,Config.!$A$2,Config.!$A$3)),"")</f>
        <v/>
      </c>
      <c r="L100" s="4" t="str">
        <f>IF(OR(NOT(ISBLANK(I100)),NOT(ISBLANK(J100))),(IF(I100=J100,Config.!$A$2,Config.!$A$3)),"")</f>
        <v/>
      </c>
      <c r="M100" s="4" t="str">
        <f>IF(AND(K100 &lt;&gt; "",L100 &lt;&gt; ""),IF(OR(Base!K100=Config.!$A$3,Base!L100=Config.!$A$3),Config.!$A$3,Config.!$A$2),"")</f>
        <v/>
      </c>
      <c r="N100" s="4"/>
      <c r="O100" s="17"/>
      <c r="P100" s="4" t="str">
        <f>IF(M100&lt;&gt;"",IF(M100=Config.!$A$2,Config.!$A$10,Config.!$A$11),"")</f>
        <v/>
      </c>
      <c r="Q100" s="15" t="s">
        <v>16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18" t="s">
        <v>16</v>
      </c>
      <c r="B101" s="19" t="s">
        <v>16</v>
      </c>
      <c r="C101" s="19" t="s">
        <v>16</v>
      </c>
      <c r="D101" s="20" t="s">
        <v>16</v>
      </c>
      <c r="E101" s="19" t="s">
        <v>16</v>
      </c>
      <c r="F101" s="19" t="s">
        <v>16</v>
      </c>
      <c r="G101" s="19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  <c r="L101" s="15" t="s">
        <v>16</v>
      </c>
      <c r="M101" s="15" t="s">
        <v>16</v>
      </c>
      <c r="N101" s="15" t="s">
        <v>16</v>
      </c>
      <c r="O101" s="21" t="s">
        <v>16</v>
      </c>
      <c r="P101" s="15" t="s">
        <v>16</v>
      </c>
      <c r="Q101" s="15" t="s">
        <v>16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1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1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1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1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1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1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1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1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1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1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1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1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1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1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1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1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1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1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1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1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1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1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1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1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1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1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1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1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1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1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1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1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1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1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1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1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1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1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1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1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1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1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1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1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1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1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1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1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1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1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1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1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1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1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1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1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1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1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1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1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1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1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1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1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1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1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1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1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1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1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1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1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1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1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1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1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1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1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1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1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1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1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1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1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1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1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1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1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1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1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1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1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1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1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1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1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1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1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1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1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1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1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1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1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1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1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1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1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1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1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1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1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1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1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1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1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1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1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1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1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1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1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1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1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1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1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1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1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1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1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1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1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1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1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1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1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1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1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1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1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1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1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1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1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1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1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1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1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1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1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1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1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1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1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1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1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1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1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1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1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1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1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1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1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1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1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1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1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1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1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1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1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1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1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1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1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1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1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1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1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1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1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1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1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1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1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1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1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1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1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1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1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1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1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1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1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1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1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1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1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1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1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1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1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1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1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1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1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1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1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1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1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1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1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1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1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1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1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1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1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1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1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1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1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1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1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1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1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1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1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1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1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1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1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1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1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1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1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1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1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1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1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1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1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1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1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1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1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1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1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1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1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1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1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1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1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1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1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1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1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1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1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1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1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1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1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1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1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1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1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1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1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1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1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1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1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1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1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1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1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1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1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1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1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1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1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1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1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1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1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1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1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1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1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1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1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1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1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1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1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1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1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1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1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1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1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1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1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1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1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1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1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1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1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1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1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1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1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1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1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1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1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1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1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1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1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1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1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1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1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1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1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1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1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1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1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1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1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1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1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1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1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1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1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1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1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1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1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1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1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1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1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1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1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1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1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1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1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1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1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1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1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1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1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1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1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1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1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1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1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1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1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1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1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1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1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1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1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1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1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1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1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1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1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1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1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1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1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1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1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1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1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1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1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1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1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1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1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1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1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1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1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1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1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1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1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1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1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1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1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1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1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1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1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1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1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1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1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1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1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1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1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1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1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1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1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1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1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1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1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1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1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1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1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1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1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1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1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1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1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1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1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1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1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1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1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1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1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1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1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1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1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1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1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1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1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1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1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1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1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1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1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1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1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1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1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1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1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1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1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1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1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1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1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1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1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1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1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1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1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1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1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1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1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1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1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1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1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1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1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1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1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1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1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1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1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1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1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1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1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1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1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1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1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1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1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1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1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1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1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1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1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1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1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1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1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1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1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1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1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1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1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1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1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1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1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1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1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1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1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1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1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1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1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1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1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1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1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1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1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1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1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1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1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1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1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1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1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1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1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1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1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1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1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1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1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1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1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1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1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1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1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1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1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1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1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1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1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1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1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1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1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1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1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1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1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1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1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1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1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1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1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1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1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1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1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1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1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1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1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1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1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1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1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1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1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1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1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1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1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1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1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1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1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1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1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1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1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1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1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1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1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1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1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1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1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1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1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1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1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1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1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1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1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1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1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1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1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1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1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1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1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1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1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1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1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1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1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1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1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1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1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1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1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1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1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1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1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1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1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1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1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1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1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1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1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1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1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1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1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1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1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1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1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1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1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1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1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1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1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1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1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1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1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1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1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1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1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1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1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1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1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1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1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1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1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1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1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1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1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1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1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1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1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1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1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1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1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1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1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1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1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1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1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1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1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1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1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1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1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1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1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1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1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1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1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1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1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1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1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1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1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1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1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1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1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1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1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1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1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1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1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1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1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1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1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1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1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1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1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1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1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1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1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1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1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1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1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1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1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1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1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1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1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1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1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1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1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1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1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1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1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1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1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1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1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1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1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1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1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1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1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1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1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1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1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1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1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1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1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1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1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1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1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1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1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1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1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1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1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1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1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1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1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1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1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1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1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1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1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1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1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1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1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1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1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1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1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1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1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1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1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1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1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1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1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1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1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1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1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1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1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1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1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1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1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1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1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1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1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1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1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1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1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1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1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1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1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1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1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1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1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1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1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1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1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1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1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1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1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1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1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1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1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1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1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1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1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1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1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1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1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1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1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1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1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1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1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1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1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1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1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1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1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1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1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1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1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16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16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16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16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16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16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16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16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16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16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conditionalFormatting sqref="A60:P100">
    <cfRule type="expression" dxfId="0" priority="1">
      <formula>AND(NOT(ISBLANK($A60)),$A60&lt;&gt;"")</formula>
    </cfRule>
  </conditionalFormatting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22.43"/>
    <col customWidth="1" min="24" max="27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T17" s="22" t="s">
        <v>104</v>
      </c>
      <c r="U17" s="23"/>
      <c r="W17" s="24" t="s">
        <v>105</v>
      </c>
      <c r="X17" s="25" t="s">
        <v>106</v>
      </c>
    </row>
    <row r="18" ht="14.25" customHeight="1">
      <c r="T18" s="26">
        <f>SUM(Config.!K2:K3)</f>
        <v>28</v>
      </c>
      <c r="U18" s="27"/>
      <c r="W18" s="28" t="s">
        <v>107</v>
      </c>
      <c r="X18" s="28">
        <f>Config.!B10</f>
        <v>22</v>
      </c>
    </row>
    <row r="19" ht="14.25" customHeight="1">
      <c r="W19" s="28" t="s">
        <v>108</v>
      </c>
      <c r="X19" s="28">
        <f>Config.!B11</f>
        <v>0</v>
      </c>
    </row>
    <row r="20" ht="14.25" customHeight="1">
      <c r="W20" s="28" t="s">
        <v>109</v>
      </c>
      <c r="X20" s="28">
        <f>Config.!B12</f>
        <v>3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17:U17"/>
    <mergeCell ref="T18:U1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8.71"/>
    <col customWidth="1" min="3" max="3" width="3.71"/>
    <col customWidth="1" min="4" max="4" width="19.71"/>
    <col customWidth="1" min="5" max="6" width="8.71"/>
    <col customWidth="1" min="7" max="7" width="13.71"/>
    <col customWidth="1" min="8" max="9" width="8.71"/>
    <col customWidth="1" min="10" max="10" width="14.57"/>
    <col customWidth="1" min="11" max="26" width="8.71"/>
  </cols>
  <sheetData>
    <row r="1" ht="14.25" customHeight="1">
      <c r="A1" s="24" t="s">
        <v>110</v>
      </c>
      <c r="B1" s="25" t="s">
        <v>106</v>
      </c>
      <c r="D1" s="29" t="s">
        <v>4</v>
      </c>
      <c r="E1" s="29" t="s">
        <v>106</v>
      </c>
      <c r="G1" s="30" t="s">
        <v>111</v>
      </c>
      <c r="H1" s="31" t="s">
        <v>106</v>
      </c>
      <c r="J1" s="32" t="s">
        <v>112</v>
      </c>
      <c r="K1" s="32" t="s">
        <v>106</v>
      </c>
    </row>
    <row r="2" ht="14.25" customHeight="1">
      <c r="A2" s="28" t="s">
        <v>113</v>
      </c>
      <c r="B2" s="28">
        <v>0.0</v>
      </c>
      <c r="D2" s="33" t="s">
        <v>49</v>
      </c>
      <c r="E2" s="33">
        <f>COUNTIF(Base!$E$2:$E$1000,Config.!$D2)</f>
        <v>3</v>
      </c>
      <c r="G2" s="34" t="s">
        <v>18</v>
      </c>
      <c r="H2" s="35">
        <f>COUNTIF(Base!$C$2:$C$1000,Config.!$G2)</f>
        <v>4</v>
      </c>
      <c r="J2" s="28" t="s">
        <v>17</v>
      </c>
      <c r="K2" s="28">
        <f>COUNTIF(Base!$B$2:$B$1000,Config.!$J2)</f>
        <v>25</v>
      </c>
    </row>
    <row r="3" ht="14.25" customHeight="1">
      <c r="A3" s="28" t="s">
        <v>114</v>
      </c>
      <c r="B3" s="36">
        <v>0.0</v>
      </c>
      <c r="D3" s="37" t="s">
        <v>20</v>
      </c>
      <c r="E3" s="37">
        <f>COUNTIF(Base!$E$2:$E$1000,Config.!$D3)</f>
        <v>24</v>
      </c>
      <c r="G3" s="34" t="s">
        <v>35</v>
      </c>
      <c r="H3" s="35">
        <f>COUNTIF(Base!$C$2:$C$1000,Config.!$G3)</f>
        <v>4</v>
      </c>
      <c r="J3" s="28" t="s">
        <v>103</v>
      </c>
      <c r="K3" s="28">
        <f>COUNTIF(Base!$B$2:$B$1000,Config.!$J3)</f>
        <v>3</v>
      </c>
    </row>
    <row r="4" ht="14.25" customHeight="1">
      <c r="D4" s="28" t="s">
        <v>75</v>
      </c>
      <c r="E4" s="28">
        <f>COUNTIF(Base!$E$2:$E$1000,Config.!$D4)</f>
        <v>1</v>
      </c>
      <c r="G4" s="34" t="s">
        <v>52</v>
      </c>
      <c r="H4" s="35">
        <f>COUNTIF(Base!$C$2:$C$1000,Config.!$G4)</f>
        <v>10</v>
      </c>
    </row>
    <row r="5" ht="14.25" customHeight="1">
      <c r="A5" s="24" t="s">
        <v>115</v>
      </c>
      <c r="B5" s="25" t="s">
        <v>106</v>
      </c>
      <c r="G5" s="34" t="s">
        <v>77</v>
      </c>
      <c r="H5" s="35">
        <f>COUNTIF(Base!$C$2:$C$1000,Config.!$G5)</f>
        <v>10</v>
      </c>
    </row>
    <row r="6" ht="14.25" customHeight="1">
      <c r="A6" s="28" t="s">
        <v>113</v>
      </c>
      <c r="B6" s="28">
        <f>COUNTIF(Base!$M$2:$M$1000,Config.!$A6)</f>
        <v>25</v>
      </c>
    </row>
    <row r="7" ht="14.25" customHeight="1">
      <c r="A7" s="28" t="s">
        <v>114</v>
      </c>
      <c r="B7" s="28">
        <f>COUNTIF(Base!$M$2:$M$1000,Config.!$A7)</f>
        <v>3</v>
      </c>
    </row>
    <row r="8" ht="14.25" customHeight="1"/>
    <row r="9" ht="14.25" customHeight="1">
      <c r="A9" s="24" t="s">
        <v>105</v>
      </c>
      <c r="B9" s="25" t="s">
        <v>106</v>
      </c>
    </row>
    <row r="10" ht="14.25" customHeight="1">
      <c r="A10" s="28" t="s">
        <v>107</v>
      </c>
      <c r="B10" s="28">
        <f>COUNTIF(Base!$P$2:$P$1000,Config.!$A10)</f>
        <v>22</v>
      </c>
    </row>
    <row r="11" ht="14.25" customHeight="1">
      <c r="A11" s="28" t="s">
        <v>108</v>
      </c>
      <c r="B11" s="28">
        <f>COUNTIF(Base!$P$2:$P$1000,Config.!$A11)</f>
        <v>0</v>
      </c>
    </row>
    <row r="12" ht="14.25" customHeight="1">
      <c r="A12" s="28" t="s">
        <v>109</v>
      </c>
      <c r="B12" s="28">
        <f>COUNTIF(Base!$P$2:$P$1000,Config.!$A12)</f>
        <v>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4">
    <cfRule type="expression" dxfId="0" priority="1">
      <formula>AND(NOT(ISBLANK(#REF!)),#REF!&lt;&gt;"")</formula>
    </cfRule>
  </conditionalFormatting>
  <conditionalFormatting sqref="G5">
    <cfRule type="expression" dxfId="0" priority="2">
      <formula>AND(NOT(ISBLANK(#REF!)),#REF!&lt;&gt;"")</formula>
    </cfRule>
  </conditionalFormatting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