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15480" windowHeight="8250"/>
  </bookViews>
  <sheets>
    <sheet name="Base" sheetId="1" r:id="rId1"/>
    <sheet name="Graficos" sheetId="8" r:id="rId2"/>
    <sheet name="Config." sheetId="2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K24" i="1"/>
  <c r="M24" i="1" s="1"/>
  <c r="P24" i="1" s="1"/>
  <c r="L23" i="1"/>
  <c r="K23" i="1"/>
  <c r="M23" i="1" s="1"/>
  <c r="P23" i="1" s="1"/>
  <c r="L21" i="1"/>
  <c r="K21" i="1"/>
  <c r="M21" i="1" s="1"/>
  <c r="L20" i="1"/>
  <c r="K20" i="1"/>
  <c r="L19" i="1"/>
  <c r="K19" i="1"/>
  <c r="M19" i="1" s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M11" i="1" s="1"/>
  <c r="L10" i="1"/>
  <c r="K10" i="1"/>
  <c r="L9" i="1"/>
  <c r="K9" i="1"/>
  <c r="L8" i="1"/>
  <c r="K8" i="1"/>
  <c r="L7" i="1"/>
  <c r="K7" i="1"/>
  <c r="L6" i="1"/>
  <c r="K6" i="1"/>
  <c r="L5" i="1"/>
  <c r="K5" i="1"/>
  <c r="M5" i="1" l="1"/>
  <c r="P5" i="1" s="1"/>
  <c r="M14" i="1"/>
  <c r="M8" i="1"/>
  <c r="M12" i="1"/>
  <c r="M20" i="1"/>
  <c r="M13" i="1"/>
  <c r="M6" i="1"/>
  <c r="M10" i="1"/>
  <c r="M17" i="1"/>
  <c r="M7" i="1"/>
  <c r="M18" i="1"/>
  <c r="M15" i="1"/>
  <c r="M9" i="1"/>
  <c r="M16" i="1"/>
  <c r="K5" i="2" l="1"/>
  <c r="K4" i="2"/>
  <c r="E5" i="2"/>
  <c r="E4" i="2"/>
  <c r="E3" i="2"/>
  <c r="E2" i="2"/>
  <c r="H2" i="2"/>
  <c r="H6" i="2"/>
  <c r="H5" i="2"/>
  <c r="H4" i="2"/>
  <c r="H3" i="2"/>
  <c r="K2" i="2"/>
  <c r="K3" i="2"/>
  <c r="K2" i="1"/>
  <c r="L2" i="1"/>
  <c r="K3" i="1"/>
  <c r="L3" i="1"/>
  <c r="K4" i="1"/>
  <c r="L4" i="1"/>
  <c r="K22" i="1"/>
  <c r="L22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P16" i="1" l="1"/>
  <c r="T18" i="8"/>
  <c r="P13" i="1"/>
  <c r="M37" i="1"/>
  <c r="P37" i="1" s="1"/>
  <c r="P19" i="1"/>
  <c r="M2" i="1"/>
  <c r="P2" i="1" s="1"/>
  <c r="P10" i="1"/>
  <c r="P8" i="1"/>
  <c r="P17" i="1"/>
  <c r="P9" i="1"/>
  <c r="M35" i="1"/>
  <c r="P35" i="1" s="1"/>
  <c r="M28" i="1"/>
  <c r="P28" i="1" s="1"/>
  <c r="P15" i="1"/>
  <c r="M26" i="1"/>
  <c r="P26" i="1" s="1"/>
  <c r="M33" i="1"/>
  <c r="P33" i="1" s="1"/>
  <c r="M4" i="1"/>
  <c r="P4" i="1" s="1"/>
  <c r="M32" i="1"/>
  <c r="P32" i="1" s="1"/>
  <c r="P11" i="1"/>
  <c r="M31" i="1"/>
  <c r="P31" i="1" s="1"/>
  <c r="M25" i="1"/>
  <c r="P25" i="1" s="1"/>
  <c r="P14" i="1"/>
  <c r="P20" i="1"/>
  <c r="P7" i="1"/>
  <c r="M30" i="1"/>
  <c r="P30" i="1" s="1"/>
  <c r="M29" i="1"/>
  <c r="P29" i="1" s="1"/>
  <c r="M22" i="1"/>
  <c r="P22" i="1" s="1"/>
  <c r="P6" i="1"/>
  <c r="M36" i="1"/>
  <c r="P36" i="1" s="1"/>
  <c r="M34" i="1"/>
  <c r="P34" i="1" s="1"/>
  <c r="P18" i="1"/>
  <c r="P12" i="1"/>
  <c r="P21" i="1"/>
  <c r="M27" i="1"/>
  <c r="P27" i="1" s="1"/>
  <c r="M3" i="1"/>
  <c r="P3" i="1" s="1"/>
  <c r="B7" i="2" l="1"/>
  <c r="B6" i="2"/>
  <c r="B10" i="2" l="1"/>
  <c r="X18" i="8" s="1"/>
  <c r="B11" i="2"/>
  <c r="X19" i="8" s="1"/>
  <c r="B12" i="2"/>
  <c r="X20" i="8" s="1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<sst xmlns="http://schemas.openxmlformats.org/spreadsheetml/2006/main" count="251" uniqueCount="94">
  <si>
    <t>Data</t>
  </si>
  <si>
    <t>Versão</t>
  </si>
  <si>
    <t>Descrição</t>
  </si>
  <si>
    <t>Status Esperado</t>
  </si>
  <si>
    <t>Status Obtido</t>
  </si>
  <si>
    <t>Necessário Correção?</t>
  </si>
  <si>
    <t>Corrigido?</t>
  </si>
  <si>
    <t>Motivo da Falha</t>
  </si>
  <si>
    <t>Gravidade da Falha</t>
  </si>
  <si>
    <t>Status Divergente</t>
  </si>
  <si>
    <t>-</t>
  </si>
  <si>
    <t>Sim</t>
  </si>
  <si>
    <t>Não</t>
  </si>
  <si>
    <t>Categoria</t>
  </si>
  <si>
    <t>Boolean</t>
  </si>
  <si>
    <t>0.1</t>
  </si>
  <si>
    <t>Usuário</t>
  </si>
  <si>
    <t>Conta</t>
  </si>
  <si>
    <t>Movimento</t>
  </si>
  <si>
    <t>Tipo de Requisição</t>
  </si>
  <si>
    <t>POST</t>
  </si>
  <si>
    <t>GET</t>
  </si>
  <si>
    <t>PUT</t>
  </si>
  <si>
    <t>DELETE</t>
  </si>
  <si>
    <t>Corpo</t>
  </si>
  <si>
    <t>Retorno Esperado</t>
  </si>
  <si>
    <t>Retorno Obtido</t>
  </si>
  <si>
    <t>Retorno Divergente</t>
  </si>
  <si>
    <t>Sem corpo de requisição</t>
  </si>
  <si>
    <t>Valor</t>
  </si>
  <si>
    <t>Categorias</t>
  </si>
  <si>
    <t>Acesso</t>
  </si>
  <si>
    <t>Tentativa de acesso com senha inválida</t>
  </si>
  <si>
    <t>Correções Necessárias</t>
  </si>
  <si>
    <t>Correções Realizadas</t>
  </si>
  <si>
    <t>Desnecessário</t>
  </si>
  <si>
    <t>Pendente</t>
  </si>
  <si>
    <t>0.2</t>
  </si>
  <si>
    <t>Versões</t>
  </si>
  <si>
    <t>0.3</t>
  </si>
  <si>
    <t>0.4</t>
  </si>
  <si>
    <t>Resolvido</t>
  </si>
  <si>
    <t>Total de Testes</t>
  </si>
  <si>
    <t>Login sem dados preenchidos</t>
  </si>
  <si>
    <t>Preencha os dados!</t>
  </si>
  <si>
    <t>nenhum</t>
  </si>
  <si>
    <t>Tentativa de acesso com usuario invalido</t>
  </si>
  <si>
    <t>Login somente com  usuario</t>
  </si>
  <si>
    <t>{ "login": "poste","password": ""}</t>
  </si>
  <si>
    <t>Login com senha com letras</t>
  </si>
  <si>
    <t>{ "login": "poste","password": "sfgfgsfg"}</t>
  </si>
  <si>
    <t>Usuario ou senha incorretos</t>
  </si>
  <si>
    <t>A senha deve conter somente numeros.</t>
  </si>
  <si>
    <t>não estava tratado o erro</t>
  </si>
  <si>
    <t>Abertura de nova pagina( ao clicar em anviar 0 com dados corretos)</t>
  </si>
  <si>
    <t>{ "login": "admin","password": "123"}</t>
  </si>
  <si>
    <t>{ "login": "poste","password": "222"}</t>
  </si>
  <si>
    <t>Nova pagina</t>
  </si>
  <si>
    <t>nunhum</t>
  </si>
  <si>
    <t>inserir</t>
  </si>
  <si>
    <t>Preencha os campos!</t>
  </si>
  <si>
    <r>
      <t>{</t>
    </r>
    <r>
      <rPr>
        <sz val="9"/>
        <color theme="1"/>
        <rFont val="Consolas"/>
        <family val="3"/>
      </rPr>
      <t>desc</t>
    </r>
    <r>
      <rPr>
        <sz val="9"/>
        <color rgb="FF1F1F1F"/>
        <rFont val="Consolas"/>
        <family val="3"/>
      </rPr>
      <t>: </t>
    </r>
    <r>
      <rPr>
        <sz val="9"/>
        <color theme="1"/>
        <rFont val="Consolas"/>
        <family val="3"/>
      </rPr>
      <t>'44'</t>
    </r>
    <r>
      <rPr>
        <sz val="9"/>
        <color rgb="FF1F1F1F"/>
        <rFont val="Consolas"/>
        <family val="3"/>
      </rPr>
      <t>, </t>
    </r>
    <r>
      <rPr>
        <sz val="9"/>
        <color theme="1"/>
        <rFont val="Consolas"/>
        <family val="3"/>
      </rPr>
      <t>mes</t>
    </r>
    <r>
      <rPr>
        <sz val="9"/>
        <color rgb="FF1F1F1F"/>
        <rFont val="Consolas"/>
        <family val="3"/>
      </rPr>
      <t>: </t>
    </r>
    <r>
      <rPr>
        <sz val="9"/>
        <color theme="1"/>
        <rFont val="Consolas"/>
        <family val="3"/>
      </rPr>
      <t>'MARÇO'</t>
    </r>
    <r>
      <rPr>
        <sz val="9"/>
        <color rgb="FF1F1F1F"/>
        <rFont val="Consolas"/>
        <family val="3"/>
      </rPr>
      <t>, </t>
    </r>
    <r>
      <rPr>
        <sz val="9"/>
        <color theme="1"/>
        <rFont val="Consolas"/>
        <family val="3"/>
      </rPr>
      <t>amount</t>
    </r>
    <r>
      <rPr>
        <sz val="9"/>
        <color rgb="FF1F1F1F"/>
        <rFont val="Consolas"/>
        <family val="3"/>
      </rPr>
      <t>: </t>
    </r>
    <r>
      <rPr>
        <sz val="9"/>
        <color theme="1"/>
        <rFont val="Consolas"/>
        <family val="3"/>
      </rPr>
      <t>'5.00'</t>
    </r>
    <r>
      <rPr>
        <sz val="9"/>
        <color rgb="FF1F1F1F"/>
        <rFont val="Consolas"/>
        <family val="3"/>
      </rPr>
      <t>, </t>
    </r>
    <r>
      <rPr>
        <sz val="9"/>
        <color theme="1"/>
        <rFont val="Consolas"/>
        <family val="3"/>
      </rPr>
      <t>type</t>
    </r>
    <r>
      <rPr>
        <sz val="9"/>
        <color rgb="FF1F1F1F"/>
        <rFont val="Consolas"/>
        <family val="3"/>
      </rPr>
      <t>: </t>
    </r>
    <r>
      <rPr>
        <sz val="9"/>
        <color theme="1"/>
        <rFont val="Consolas"/>
        <family val="3"/>
      </rPr>
      <t>'Saída'</t>
    </r>
    <r>
      <rPr>
        <sz val="9"/>
        <color rgb="FF1F1F1F"/>
        <rFont val="Consolas"/>
        <family val="3"/>
      </rPr>
      <t>}</t>
    </r>
  </si>
  <si>
    <r>
      <t>{</t>
    </r>
    <r>
      <rPr>
        <sz val="9"/>
        <color theme="1"/>
        <rFont val="Consolas"/>
        <family val="3"/>
      </rPr>
      <t>desc</t>
    </r>
    <r>
      <rPr>
        <sz val="9"/>
        <color rgb="FF1F1F1F"/>
        <rFont val="Consolas"/>
        <family val="3"/>
      </rPr>
      <t>: </t>
    </r>
    <r>
      <rPr>
        <sz val="9"/>
        <color theme="1"/>
        <rFont val="Consolas"/>
        <family val="3"/>
      </rPr>
      <t>''</t>
    </r>
    <r>
      <rPr>
        <sz val="9"/>
        <color rgb="FF1F1F1F"/>
        <rFont val="Consolas"/>
        <family val="3"/>
      </rPr>
      <t>, </t>
    </r>
    <r>
      <rPr>
        <sz val="9"/>
        <color theme="1"/>
        <rFont val="Consolas"/>
        <family val="3"/>
      </rPr>
      <t>mes</t>
    </r>
    <r>
      <rPr>
        <sz val="9"/>
        <color rgb="FF1F1F1F"/>
        <rFont val="Consolas"/>
        <family val="3"/>
      </rPr>
      <t>: </t>
    </r>
    <r>
      <rPr>
        <sz val="9"/>
        <color theme="1"/>
        <rFont val="Consolas"/>
        <family val="3"/>
      </rPr>
      <t>'MARÇO'</t>
    </r>
    <r>
      <rPr>
        <sz val="9"/>
        <color rgb="FF1F1F1F"/>
        <rFont val="Consolas"/>
        <family val="3"/>
      </rPr>
      <t>, </t>
    </r>
    <r>
      <rPr>
        <sz val="9"/>
        <color theme="1"/>
        <rFont val="Consolas"/>
        <family val="3"/>
      </rPr>
      <t>amount</t>
    </r>
    <r>
      <rPr>
        <sz val="9"/>
        <color rgb="FF1F1F1F"/>
        <rFont val="Consolas"/>
        <family val="3"/>
      </rPr>
      <t>: </t>
    </r>
    <r>
      <rPr>
        <sz val="9"/>
        <color theme="1"/>
        <rFont val="Consolas"/>
        <family val="3"/>
      </rPr>
      <t>''</t>
    </r>
    <r>
      <rPr>
        <sz val="9"/>
        <color rgb="FF1F1F1F"/>
        <rFont val="Consolas"/>
        <family val="3"/>
      </rPr>
      <t>, </t>
    </r>
    <r>
      <rPr>
        <sz val="9"/>
        <color theme="1"/>
        <rFont val="Consolas"/>
        <family val="3"/>
      </rPr>
      <t>type</t>
    </r>
    <r>
      <rPr>
        <sz val="9"/>
        <color rgb="FF1F1F1F"/>
        <rFont val="Consolas"/>
        <family val="3"/>
      </rPr>
      <t>: </t>
    </r>
    <r>
      <rPr>
        <sz val="9"/>
        <color theme="1"/>
        <rFont val="Consolas"/>
        <family val="3"/>
      </rPr>
      <t>'Saída'</t>
    </r>
    <r>
      <rPr>
        <sz val="9"/>
        <color rgb="FF1F1F1F"/>
        <rFont val="Consolas"/>
        <family val="3"/>
      </rPr>
      <t>}</t>
    </r>
  </si>
  <si>
    <r>
      <t>{</t>
    </r>
    <r>
      <rPr>
        <sz val="9"/>
        <color theme="1"/>
        <rFont val="Consolas"/>
        <family val="3"/>
      </rPr>
      <t>desc</t>
    </r>
    <r>
      <rPr>
        <sz val="9"/>
        <color rgb="FF1F1F1F"/>
        <rFont val="Consolas"/>
        <family val="3"/>
      </rPr>
      <t>: </t>
    </r>
    <r>
      <rPr>
        <sz val="9"/>
        <color theme="1"/>
        <rFont val="Consolas"/>
        <family val="3"/>
      </rPr>
      <t>''</t>
    </r>
    <r>
      <rPr>
        <sz val="9"/>
        <color rgb="FF1F1F1F"/>
        <rFont val="Consolas"/>
        <family val="3"/>
      </rPr>
      <t>, </t>
    </r>
    <r>
      <rPr>
        <sz val="9"/>
        <color theme="1"/>
        <rFont val="Consolas"/>
        <family val="3"/>
      </rPr>
      <t>mes</t>
    </r>
    <r>
      <rPr>
        <sz val="9"/>
        <color rgb="FF1F1F1F"/>
        <rFont val="Consolas"/>
        <family val="3"/>
      </rPr>
      <t>: </t>
    </r>
    <r>
      <rPr>
        <sz val="9"/>
        <color theme="1"/>
        <rFont val="Consolas"/>
        <family val="3"/>
      </rPr>
      <t>'MARÇO'</t>
    </r>
    <r>
      <rPr>
        <sz val="9"/>
        <color rgb="FF1F1F1F"/>
        <rFont val="Consolas"/>
        <family val="3"/>
      </rPr>
      <t>, </t>
    </r>
    <r>
      <rPr>
        <sz val="9"/>
        <color theme="1"/>
        <rFont val="Consolas"/>
        <family val="3"/>
      </rPr>
      <t>amount</t>
    </r>
    <r>
      <rPr>
        <sz val="9"/>
        <color rgb="FF1F1F1F"/>
        <rFont val="Consolas"/>
        <family val="3"/>
      </rPr>
      <t>: </t>
    </r>
    <r>
      <rPr>
        <sz val="9"/>
        <color theme="1"/>
        <rFont val="Consolas"/>
        <family val="3"/>
      </rPr>
      <t>'5.00'</t>
    </r>
    <r>
      <rPr>
        <sz val="9"/>
        <color rgb="FF1F1F1F"/>
        <rFont val="Consolas"/>
        <family val="3"/>
      </rPr>
      <t>, </t>
    </r>
    <r>
      <rPr>
        <sz val="9"/>
        <color theme="1"/>
        <rFont val="Consolas"/>
        <family val="3"/>
      </rPr>
      <t>type</t>
    </r>
    <r>
      <rPr>
        <sz val="9"/>
        <color rgb="FF1F1F1F"/>
        <rFont val="Consolas"/>
        <family val="3"/>
      </rPr>
      <t>: </t>
    </r>
    <r>
      <rPr>
        <sz val="9"/>
        <color theme="1"/>
        <rFont val="Consolas"/>
        <family val="3"/>
      </rPr>
      <t>'Saída'</t>
    </r>
    <r>
      <rPr>
        <sz val="9"/>
        <color rgb="FF1F1F1F"/>
        <rFont val="Consolas"/>
        <family val="3"/>
      </rPr>
      <t>}</t>
    </r>
  </si>
  <si>
    <r>
      <t>{</t>
    </r>
    <r>
      <rPr>
        <sz val="9"/>
        <color theme="1"/>
        <rFont val="Consolas"/>
        <family val="3"/>
      </rPr>
      <t>desc</t>
    </r>
    <r>
      <rPr>
        <sz val="9"/>
        <color rgb="FF1F1F1F"/>
        <rFont val="Consolas"/>
        <family val="3"/>
      </rPr>
      <t>: </t>
    </r>
    <r>
      <rPr>
        <sz val="9"/>
        <color theme="1"/>
        <rFont val="Consolas"/>
        <family val="3"/>
      </rPr>
      <t>'44'</t>
    </r>
    <r>
      <rPr>
        <sz val="9"/>
        <color rgb="FF1F1F1F"/>
        <rFont val="Consolas"/>
        <family val="3"/>
      </rPr>
      <t>, </t>
    </r>
    <r>
      <rPr>
        <sz val="9"/>
        <color theme="1"/>
        <rFont val="Consolas"/>
        <family val="3"/>
      </rPr>
      <t>mes</t>
    </r>
    <r>
      <rPr>
        <sz val="9"/>
        <color rgb="FF1F1F1F"/>
        <rFont val="Consolas"/>
        <family val="3"/>
      </rPr>
      <t>: </t>
    </r>
    <r>
      <rPr>
        <sz val="9"/>
        <color theme="1"/>
        <rFont val="Consolas"/>
        <family val="3"/>
      </rPr>
      <t>'MARÇO'</t>
    </r>
    <r>
      <rPr>
        <sz val="9"/>
        <color rgb="FF1F1F1F"/>
        <rFont val="Consolas"/>
        <family val="3"/>
      </rPr>
      <t>, </t>
    </r>
    <r>
      <rPr>
        <sz val="9"/>
        <color theme="1"/>
        <rFont val="Consolas"/>
        <family val="3"/>
      </rPr>
      <t>amount</t>
    </r>
    <r>
      <rPr>
        <sz val="9"/>
        <color rgb="FF1F1F1F"/>
        <rFont val="Consolas"/>
        <family val="3"/>
      </rPr>
      <t>: </t>
    </r>
    <r>
      <rPr>
        <sz val="9"/>
        <color theme="1"/>
        <rFont val="Consolas"/>
        <family val="3"/>
      </rPr>
      <t>''</t>
    </r>
    <r>
      <rPr>
        <sz val="9"/>
        <color rgb="FF1F1F1F"/>
        <rFont val="Consolas"/>
        <family val="3"/>
      </rPr>
      <t>, </t>
    </r>
    <r>
      <rPr>
        <sz val="9"/>
        <color theme="1"/>
        <rFont val="Consolas"/>
        <family val="3"/>
      </rPr>
      <t>type</t>
    </r>
    <r>
      <rPr>
        <sz val="9"/>
        <color rgb="FF1F1F1F"/>
        <rFont val="Consolas"/>
        <family val="3"/>
      </rPr>
      <t>: </t>
    </r>
    <r>
      <rPr>
        <sz val="9"/>
        <color theme="1"/>
        <rFont val="Consolas"/>
        <family val="3"/>
      </rPr>
      <t>'Saída'</t>
    </r>
    <r>
      <rPr>
        <sz val="9"/>
        <color rgb="FF1F1F1F"/>
        <rFont val="Consolas"/>
        <family val="3"/>
      </rPr>
      <t>}</t>
    </r>
  </si>
  <si>
    <t>Incluido com Sucesso!</t>
  </si>
  <si>
    <t>adicionando lançamento sem descrição e sem valor atraves do metodo insertItem</t>
  </si>
  <si>
    <t>adicionando lançamento sem descrição atraves do metodo insertItem</t>
  </si>
  <si>
    <t>adicionando lançamento sem  sem valor atraves do metodo insertItem</t>
  </si>
  <si>
    <t>adicionando lançamento completo atraves do metodo insertItem</t>
  </si>
  <si>
    <t>adicionando lançamento do tipo entrada atraves do metodo insertItem</t>
  </si>
  <si>
    <t>Deletando lançamento atraves do metodo deleteItem</t>
  </si>
  <si>
    <t>Registro deletado com Sucesso!</t>
  </si>
  <si>
    <t>ele deletou mais que um registro especificado a quantidade a remover</t>
  </si>
  <si>
    <t>tabela</t>
  </si>
  <si>
    <t>listagem dos dados do banco  getItensBD</t>
  </si>
  <si>
    <t>JSON.parse(localStorage.getItem("db_items")) ?? [];</t>
  </si>
  <si>
    <t>trazer os dados iguai ao banco</t>
  </si>
  <si>
    <t>deletar</t>
  </si>
  <si>
    <t>Login sem dados preenchidos e sem usuario cadastrado</t>
  </si>
  <si>
    <t>Cadastre usuario!</t>
  </si>
  <si>
    <t xml:space="preserve">cadastro de usuario </t>
  </si>
  <si>
    <t>Cadastrado com sussesso!</t>
  </si>
  <si>
    <t>não entrava no iff de verificação faltava uma {</t>
  </si>
  <si>
    <t>cadastro de usuario segunda tentativa</t>
  </si>
  <si>
    <t>{ "login": "vag","password": "123"}</t>
  </si>
  <si>
    <t>Ja existe um usuario cadastrado</t>
  </si>
  <si>
    <t>Deletando primeiro lançamento atraves do metodo deleteItem</t>
  </si>
  <si>
    <t>Deletando ultimo lançamento lançamento atraves do metodo deleteItem</t>
  </si>
  <si>
    <t>index{4}</t>
  </si>
  <si>
    <t>index{1}</t>
  </si>
  <si>
    <t>index{10}</t>
  </si>
  <si>
    <t>não estava correto o caminho da pagina</t>
  </si>
  <si>
    <t>não estava validando se o campo estava preechido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</si>
</sst>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&quot;de&quot;\ mmmm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name val="Calibri"/>
      <family val="2"/>
      <scheme val="minor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9"/>
      <color rgb="FF1F1F1F"/>
      <name val="Consolas"/>
      <family val="3"/>
    </font>
    <font>
      <sz val="9"/>
      <color theme="1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4" borderId="2" applyNumberFormat="0" applyAlignment="0" applyProtection="0"/>
  </cellStyleXfs>
  <cellXfs count="35">
    <xf numFmtId="0" fontId="0" fillId="0" borderId="0" xfId="0"/>
    <xf numFmtId="0" fontId="0" fillId="7" borderId="0" xfId="0" applyFill="1" applyAlignment="1">
      <alignment horizontal="center"/>
    </xf>
    <xf numFmtId="0" fontId="2" fillId="2" borderId="0" xfId="1" applyFont="1" applyFill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6" fillId="8" borderId="3" xfId="2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6" fillId="8" borderId="4" xfId="2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6" fillId="8" borderId="0" xfId="0" applyFont="1" applyFill="1" applyAlignment="1">
      <alignment horizontal="center"/>
    </xf>
    <xf numFmtId="164" fontId="8" fillId="6" borderId="1" xfId="1" applyNumberFormat="1" applyFont="1" applyFill="1" applyAlignment="1">
      <alignment horizontal="center" vertical="center"/>
    </xf>
    <xf numFmtId="0" fontId="8" fillId="6" borderId="1" xfId="1" applyFont="1" applyFill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10" fillId="5" borderId="0" xfId="0" applyFont="1" applyFill="1" applyAlignment="1">
      <alignment vertical="center"/>
    </xf>
    <xf numFmtId="0" fontId="10" fillId="5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6" borderId="1" xfId="1" applyFont="1" applyFill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left" vertical="center"/>
    </xf>
    <xf numFmtId="0" fontId="12" fillId="0" borderId="7" xfId="0" applyFont="1" applyBorder="1"/>
    <xf numFmtId="0" fontId="10" fillId="5" borderId="7" xfId="0" applyFont="1" applyFill="1" applyBorder="1" applyAlignment="1">
      <alignment horizontal="left" vertical="center"/>
    </xf>
    <xf numFmtId="0" fontId="0" fillId="11" borderId="4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11" fillId="6" borderId="1" xfId="1" applyFont="1" applyFill="1" applyAlignment="1">
      <alignment horizontal="left" vertical="center"/>
    </xf>
    <xf numFmtId="0" fontId="2" fillId="2" borderId="0" xfId="1" applyFont="1" applyFill="1" applyBorder="1" applyAlignment="1">
      <alignment horizontal="left" vertical="center"/>
    </xf>
  </cellXfs>
  <cellStyles count="3">
    <cellStyle name="Entrada" xfId="2" builtinId="20"/>
    <cellStyle name="Normal" xfId="0" builtinId="0"/>
    <cellStyle name="Título 1" xfId="1" builtinId="16"/>
  </cellStyles>
  <dxfs count="1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fgColor auto="1"/>
          <bgColor theme="9" tint="0.79998168889431442"/>
        </patternFill>
      </fill>
    </dxf>
    <dxf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fgColor auto="1"/>
          <bgColor theme="9" tint="0.79998168889431442"/>
        </patternFill>
      </fill>
    </dxf>
    <dxf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fgColor auto="1"/>
          <bgColor theme="9" tint="0.79998168889431442"/>
        </patternFill>
      </fill>
    </dxf>
    <dxf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fgColor auto="1"/>
          <bgColor theme="9" tint="0.79998168889431442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fgColor auto="1"/>
          <bgColor theme="9" tint="0.79998168889431442"/>
        </patternFill>
      </fill>
    </dxf>
    <dxf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BDBD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Testes por Categoria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'Config.'!$G$1</c:f>
              <c:strCache>
                <c:ptCount val="1"/>
                <c:pt idx="0">
                  <c:v>Categorias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B3ED-41EC-BE10-89B77B10DB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B3ED-41EC-BE10-89B77B10DB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B3ED-41EC-BE10-89B77B10DB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2-B3ED-41EC-BE10-89B77B10DB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B3ED-41EC-BE10-89B77B10DBE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'Config.'!$G$2:$G$6</c:f>
              <c:strCache>
                <c:ptCount val="5"/>
                <c:pt idx="0">
                  <c:v>Usuário</c:v>
                </c:pt>
                <c:pt idx="1">
                  <c:v>Conta</c:v>
                </c:pt>
                <c:pt idx="2">
                  <c:v>Categoria</c:v>
                </c:pt>
                <c:pt idx="3">
                  <c:v>Movimento</c:v>
                </c:pt>
                <c:pt idx="4">
                  <c:v>Acesso</c:v>
                </c:pt>
              </c:strCache>
            </c:strRef>
          </c:cat>
          <c:val>
            <c:numRef>
              <c:f>'Config.'!$H$2:$H$6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5-B3ED-41EC-BE10-89B77B10DB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'Config.'!$G$1</c:f>
              <c:strCache>
                <c:ptCount val="1"/>
                <c:pt idx="0">
                  <c:v>Categorias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'Config.'!$G$2:$G$6</c:f>
              <c:strCache>
                <c:ptCount val="5"/>
                <c:pt idx="0">
                  <c:v>Usuário</c:v>
                </c:pt>
                <c:pt idx="1">
                  <c:v>Conta</c:v>
                </c:pt>
                <c:pt idx="2">
                  <c:v>Categoria</c:v>
                </c:pt>
                <c:pt idx="3">
                  <c:v>Movimento</c:v>
                </c:pt>
                <c:pt idx="4">
                  <c:v>Acesso</c:v>
                </c:pt>
              </c:strCache>
            </c:strRef>
          </c:cat>
          <c:val>
            <c:numRef>
              <c:f>'Config.'!$H$2:$H$6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84-4B3E-BA40-A4C48B8723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9549696"/>
        <c:axId val="199552384"/>
      </c:barChart>
      <c:catAx>
        <c:axId val="19954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552384"/>
        <c:crosses val="autoZero"/>
        <c:auto val="1"/>
        <c:lblAlgn val="ctr"/>
        <c:lblOffset val="100"/>
        <c:noMultiLvlLbl val="0"/>
      </c:catAx>
      <c:valAx>
        <c:axId val="1995523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954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Correções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'Config.'!$A$9</c:f>
              <c:strCache>
                <c:ptCount val="1"/>
                <c:pt idx="0">
                  <c:v>Correções Realizadas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74-443F-B60A-A7548AE571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74-443F-B60A-A7548AE571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B74-443F-B60A-A7548AE571D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'Config.'!$A$10:$A$12</c:f>
              <c:strCache>
                <c:ptCount val="3"/>
                <c:pt idx="0">
                  <c:v>Desnecessário</c:v>
                </c:pt>
                <c:pt idx="1">
                  <c:v>Pendente</c:v>
                </c:pt>
                <c:pt idx="2">
                  <c:v>Resolvido</c:v>
                </c:pt>
              </c:strCache>
            </c:strRef>
          </c:cat>
          <c:val>
            <c:numRef>
              <c:f>'Config.'!$B$10:$B$12</c:f>
              <c:numCache>
                <c:formatCode>General</c:formatCode>
                <c:ptCount val="3"/>
                <c:pt idx="0">
                  <c:v>19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89-4DDD-A529-1515013513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Testes por Tipo</a:t>
            </a:r>
            <a:r>
              <a:rPr lang="en-US" baseline="0"/>
              <a:t> de Requisição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'Config.'!$D$1</c:f>
              <c:strCache>
                <c:ptCount val="1"/>
                <c:pt idx="0">
                  <c:v>Tipo de Requisição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D3E-44B8-A0AA-639F45B63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D3E-44B8-A0AA-639F45B634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D3E-44B8-A0AA-639F45B634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D3E-44B8-A0AA-639F45B6347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'Config.'!$D$2:$D$5</c:f>
              <c:strCache>
                <c:ptCount val="4"/>
                <c:pt idx="0">
                  <c:v>GET</c:v>
                </c:pt>
                <c:pt idx="1">
                  <c:v>POST</c:v>
                </c:pt>
                <c:pt idx="2">
                  <c:v>PUT</c:v>
                </c:pt>
                <c:pt idx="3">
                  <c:v>DELETE</c:v>
                </c:pt>
              </c:strCache>
            </c:strRef>
          </c:cat>
          <c:val>
            <c:numRef>
              <c:f>'Config.'!$E$2:$E$5</c:f>
              <c:numCache>
                <c:formatCode>General</c:formatCode>
                <c:ptCount val="4"/>
                <c:pt idx="0">
                  <c:v>3</c:v>
                </c:pt>
                <c:pt idx="1">
                  <c:v>16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3E-48BC-8C87-62FDB386E8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Testes por Versão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8969925634295715"/>
          <c:w val="0.93888888888888888"/>
          <c:h val="0.72604950422863801"/>
        </c:manualLayout>
      </c:layout>
      <c:lineChart>
        <c:grouping val="standard"/>
        <c:varyColors val="0"/>
        <c:ser>
          <c:idx val="0"/>
          <c:order val="0"/>
          <c:tx>
            <c:strRef>
              <c:f>'Config.'!$J$2:$J$3</c:f>
              <c:strCache>
                <c:ptCount val="1"/>
                <c:pt idx="0">
                  <c:v>0.1 0.2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'Config.'!$J$2:$J$5</c:f>
              <c:strCach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strCache>
            </c:strRef>
          </c:cat>
          <c:val>
            <c:numRef>
              <c:f>'Config.'!$K$2:$K$5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4B-4A92-847B-D21CEA5E7B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740736"/>
        <c:axId val="210742272"/>
      </c:lineChart>
      <c:catAx>
        <c:axId val="21074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42272"/>
        <c:crosses val="autoZero"/>
        <c:auto val="1"/>
        <c:lblAlgn val="ctr"/>
        <c:lblOffset val="100"/>
        <c:noMultiLvlLbl val="0"/>
      </c:catAx>
      <c:valAx>
        <c:axId val="2107422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074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21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3C23D8D-22AA-C046-97D8-C14D8EDDF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18</xdr:col>
      <xdr:colOff>19050</xdr:colOff>
      <xdr:row>21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F104A37-10D6-D511-8749-08CCE481D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28575</xdr:colOff>
      <xdr:row>0</xdr:row>
      <xdr:rowOff>0</xdr:rowOff>
    </xdr:from>
    <xdr:to>
      <xdr:col>25</xdr:col>
      <xdr:colOff>600075</xdr:colOff>
      <xdr:row>15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D277E430-2AD2-E5F9-B0AD-072E5D7B6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9525</xdr:rowOff>
    </xdr:from>
    <xdr:to>
      <xdr:col>8</xdr:col>
      <xdr:colOff>19050</xdr:colOff>
      <xdr:row>35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60F7907E-1573-1174-01BE-0340263BE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</xdr:colOff>
      <xdr:row>21</xdr:row>
      <xdr:rowOff>9525</xdr:rowOff>
    </xdr:from>
    <xdr:to>
      <xdr:col>15</xdr:col>
      <xdr:colOff>333375</xdr:colOff>
      <xdr:row>35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EDB741F-D715-490C-FC28-3D9E35B19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CorrecoesRealizadas5" displayName="CorrecoesRealizadas5" ref="W17:X20" totalsRowShown="0" headerRowDxfId="43" dataDxfId="41" headerRowBorderDxfId="42" tableBorderDxfId="40">
  <tableColumns count="2">
    <tableColumn id="1" name="Correções Realizadas" dataDxfId="39"/>
    <tableColumn id="2" name="Valor" dataDxfId="38">
      <calculatedColumnFormula>Config.!B10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ipoRequisicao" displayName="TipoRequisicao" ref="D1:E5" totalsRowShown="0" headerRowDxfId="35" headerRowBorderDxfId="34" tableBorderDxfId="33">
  <tableColumns count="2">
    <tableColumn id="1" name="Tipo de Requisição"/>
    <tableColumn id="2" name="Va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oolean" displayName="Boolean" ref="A1:B3" totalsRowShown="0" headerRowDxfId="32" dataDxfId="30" headerRowBorderDxfId="31" tableBorderDxfId="29">
  <tableColumns count="2">
    <tableColumn id="1" name="Boolean" dataDxfId="28"/>
    <tableColumn id="2" name="Valor" data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Categorias" displayName="Categorias" ref="G1:H6" headerRowDxfId="26" dataDxfId="24" headerRowBorderDxfId="25" tableBorderDxfId="23">
  <tableColumns count="2">
    <tableColumn id="1" name="Categorias" totalsRowLabel="Total" dataDxfId="22" totalsRowDxfId="21"/>
    <tableColumn id="2" name="Valor" totalsRowFunction="sum" dataDxfId="20" totalsRowDxfId="19">
      <calculatedColumnFormula>COUNTIF(Base!C:C,Categorias[[#This Row],[Categorias]])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8" name="CorrecoesNecessarias" displayName="CorrecoesNecessarias" ref="A5:B7" totalsRowShown="0" headerRowDxfId="18" dataDxfId="16" headerRowBorderDxfId="17" tableBorderDxfId="15">
  <tableColumns count="2">
    <tableColumn id="1" name="Correções Necessárias" dataDxfId="14"/>
    <tableColumn id="2" name="Valor" dataDxfId="13">
      <calculatedColumnFormula>COUNTIF(Base!$M$1:$M$937,CorrecoesNecessarias[[#This Row],[Correções Necessárias]])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CorrecoesRealizadas" displayName="CorrecoesRealizadas" ref="A9:B12" totalsRowShown="0" headerRowDxfId="12" dataDxfId="10" headerRowBorderDxfId="11" tableBorderDxfId="9">
  <tableColumns count="2">
    <tableColumn id="1" name="Correções Realizadas" dataDxfId="8"/>
    <tableColumn id="2" name="Valor" dataDxfId="7">
      <calculatedColumnFormula>COUNTIF(Base!$P$1:$P$937,CorrecoesRealizadas[[#This Row],[Correções Realizadas]])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Vercoes" displayName="Vercoes" ref="J1:K5" headerRowDxfId="6" dataDxfId="5" tableBorderDxfId="4">
  <tableColumns count="2">
    <tableColumn id="1" name="Versões" totalsRowLabel="Total" dataDxfId="3" totalsRowDxfId="2"/>
    <tableColumn id="2" name="Valor" totalsRowFunction="sum" dataDxfId="1" totalsRowDxfId="0">
      <calculatedColumnFormula>COUNTIF(Base!$B$1:$B$937,Vercoes[[#This Row],[Versões]])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8"/>
  <sheetViews>
    <sheetView tabSelected="1" topLeftCell="D7" zoomScale="85" zoomScaleNormal="85" workbookViewId="0">
      <selection activeCell="F24" sqref="D24:F24"/>
    </sheetView>
  </sheetViews>
  <sheetFormatPr defaultRowHeight="20.25" customHeight="1" x14ac:dyDescent="0.25"/>
  <cols>
    <col min="1" max="1" width="20" style="7" customWidth="1"/>
    <col min="2" max="2" width="10.140625" style="4" customWidth="1"/>
    <col min="3" max="3" width="10" style="4" customWidth="1"/>
    <col min="4" max="4" width="75.28515625" style="4" customWidth="1"/>
    <col min="5" max="5" width="11.85546875" style="4" customWidth="1"/>
    <col min="6" max="6" width="36.28515625" style="23" customWidth="1"/>
    <col min="7" max="7" width="24.140625" style="4" customWidth="1"/>
    <col min="8" max="8" width="23.5703125" style="4" customWidth="1"/>
    <col min="9" max="14" width="8.42578125" style="4" customWidth="1"/>
    <col min="15" max="15" width="60.5703125" style="5" customWidth="1"/>
    <col min="16" max="16" width="18.85546875" style="3" customWidth="1"/>
    <col min="17" max="17" width="3.7109375" style="3" customWidth="1"/>
    <col min="18" max="16384" width="9.140625" style="3"/>
  </cols>
  <sheetData>
    <row r="1" spans="1:17" s="20" customFormat="1" ht="20.25" customHeight="1" thickBot="1" x14ac:dyDescent="0.3">
      <c r="A1" s="17" t="s">
        <v>0</v>
      </c>
      <c r="B1" s="18" t="s">
        <v>1</v>
      </c>
      <c r="C1" s="18" t="s">
        <v>13</v>
      </c>
      <c r="D1" s="18" t="s">
        <v>2</v>
      </c>
      <c r="E1" s="18" t="s">
        <v>19</v>
      </c>
      <c r="F1" s="18" t="s">
        <v>24</v>
      </c>
      <c r="G1" s="24" t="s">
        <v>25</v>
      </c>
      <c r="H1" s="24" t="s">
        <v>26</v>
      </c>
      <c r="I1" s="24" t="s">
        <v>3</v>
      </c>
      <c r="J1" s="24" t="s">
        <v>4</v>
      </c>
      <c r="K1" s="24" t="s">
        <v>27</v>
      </c>
      <c r="L1" s="24" t="s">
        <v>9</v>
      </c>
      <c r="M1" s="24" t="s">
        <v>5</v>
      </c>
      <c r="N1" s="24" t="s">
        <v>8</v>
      </c>
      <c r="O1" s="33" t="s">
        <v>7</v>
      </c>
      <c r="P1" s="18" t="s">
        <v>6</v>
      </c>
      <c r="Q1" s="19" t="s">
        <v>10</v>
      </c>
    </row>
    <row r="2" spans="1:17" ht="20.25" customHeight="1" thickTop="1" x14ac:dyDescent="0.25">
      <c r="A2" s="7">
        <v>45441</v>
      </c>
      <c r="B2" s="4">
        <v>1</v>
      </c>
      <c r="C2" s="4" t="s">
        <v>31</v>
      </c>
      <c r="D2" s="5" t="s">
        <v>79</v>
      </c>
      <c r="E2" s="5" t="s">
        <v>20</v>
      </c>
      <c r="F2" s="21" t="s">
        <v>28</v>
      </c>
      <c r="G2" s="5" t="s">
        <v>80</v>
      </c>
      <c r="H2" s="5" t="s">
        <v>45</v>
      </c>
      <c r="I2" s="5">
        <v>401</v>
      </c>
      <c r="J2" s="5">
        <v>401</v>
      </c>
      <c r="K2" s="4" t="str">
        <f>IF(OR(NOT(ISBLANK(G2)),NOT(ISBLANK(H2))),(IF(G2=H2,Config.!$A$2,Config.!$A$3)),"")</f>
        <v>Sim</v>
      </c>
      <c r="L2" s="4" t="str">
        <f>IF(OR(NOT(ISBLANK(I2)),NOT(ISBLANK(J2))),(IF(I2=J2,Config.!$A$2,Config.!$A$3)),"")</f>
        <v>Não</v>
      </c>
      <c r="M2" s="4" t="str">
        <f>IF(AND(K2 &lt;&gt; "",L2 &lt;&gt; ""),IF(OR(Base!K2=Config.!$A$3,Base!L2=Config.!$A$3),Config.!$A$3,Config.!$A$2),"")</f>
        <v>Sim</v>
      </c>
      <c r="O2" s="5" t="s">
        <v>83</v>
      </c>
      <c r="P2" s="4" t="str">
        <f>IF(M2&lt;&gt;"",IF(M2=Config.!$A$2,Config.!$A$10,Config.!$A$11),"")</f>
        <v>Pendente</v>
      </c>
      <c r="Q2" s="2" t="s">
        <v>10</v>
      </c>
    </row>
    <row r="3" spans="1:17" ht="20.25" customHeight="1" x14ac:dyDescent="0.25">
      <c r="A3" s="7">
        <v>45441</v>
      </c>
      <c r="B3" s="4">
        <v>1</v>
      </c>
      <c r="C3" s="4" t="s">
        <v>31</v>
      </c>
      <c r="D3" s="5" t="s">
        <v>79</v>
      </c>
      <c r="E3" s="5" t="s">
        <v>20</v>
      </c>
      <c r="F3" s="21" t="s">
        <v>28</v>
      </c>
      <c r="G3" s="5" t="s">
        <v>80</v>
      </c>
      <c r="H3" s="5" t="s">
        <v>80</v>
      </c>
      <c r="I3" s="26">
        <v>201</v>
      </c>
      <c r="J3" s="26">
        <v>201</v>
      </c>
      <c r="K3" s="4" t="str">
        <f>IF(OR(NOT(ISBLANK(G3)),NOT(ISBLANK(H3))),(IF(G3=H3,Config.!$A$2,Config.!$A$3)),"")</f>
        <v>Não</v>
      </c>
      <c r="L3" s="4" t="str">
        <f>IF(OR(NOT(ISBLANK(I3)),NOT(ISBLANK(J3))),(IF(I3=J3,Config.!$A$2,Config.!$A$3)),"")</f>
        <v>Não</v>
      </c>
      <c r="M3" s="4" t="str">
        <f>IF(AND(K3 &lt;&gt; "",L3 &lt;&gt; ""),IF(OR(Base!K3=Config.!$A$3,Base!L3=Config.!$A$3),Config.!$A$3,Config.!$A$2),"")</f>
        <v>Não</v>
      </c>
      <c r="P3" s="4" t="str">
        <f>IF(M3&lt;&gt;"",IF(M3=Config.!$A$2,Config.!$A$10,Config.!$A$11),"")</f>
        <v>Desnecessário</v>
      </c>
      <c r="Q3" s="2" t="s">
        <v>10</v>
      </c>
    </row>
    <row r="4" spans="1:17" ht="20.25" customHeight="1" x14ac:dyDescent="0.25">
      <c r="A4" s="7">
        <v>45441</v>
      </c>
      <c r="B4" s="4">
        <v>1</v>
      </c>
      <c r="C4" s="4" t="s">
        <v>31</v>
      </c>
      <c r="D4" s="5" t="s">
        <v>81</v>
      </c>
      <c r="E4" s="5" t="s">
        <v>20</v>
      </c>
      <c r="F4" s="21" t="s">
        <v>85</v>
      </c>
      <c r="G4" s="5" t="s">
        <v>82</v>
      </c>
      <c r="H4" s="5" t="s">
        <v>82</v>
      </c>
      <c r="I4" s="26">
        <v>201</v>
      </c>
      <c r="J4" s="26">
        <v>201</v>
      </c>
      <c r="K4" s="4" t="str">
        <f>IF(OR(NOT(ISBLANK(G4)),NOT(ISBLANK(H4))),(IF(G4=H4,Config.!$A$2,Config.!$A$3)),"")</f>
        <v>Não</v>
      </c>
      <c r="L4" s="4" t="str">
        <f>IF(OR(NOT(ISBLANK(I4)),NOT(ISBLANK(J4))),(IF(I4=J4,Config.!$A$2,Config.!$A$3)),"")</f>
        <v>Não</v>
      </c>
      <c r="M4" s="4" t="str">
        <f>IF(AND(K4 &lt;&gt; "",L4 &lt;&gt; ""),IF(OR(Base!K4=Config.!$A$3,Base!L4=Config.!$A$3),Config.!$A$3,Config.!$A$2),"")</f>
        <v>Não</v>
      </c>
      <c r="P4" s="4" t="str">
        <f>IF(M4&lt;&gt;"",IF(M4=Config.!$A$2,Config.!$A$10,Config.!$A$11),"")</f>
        <v>Desnecessário</v>
      </c>
      <c r="Q4" s="2" t="s">
        <v>10</v>
      </c>
    </row>
    <row r="5" spans="1:17" ht="20.25" customHeight="1" x14ac:dyDescent="0.25">
      <c r="A5" s="7">
        <v>45441</v>
      </c>
      <c r="B5" s="4">
        <v>1</v>
      </c>
      <c r="C5" s="4" t="s">
        <v>31</v>
      </c>
      <c r="D5" s="5" t="s">
        <v>84</v>
      </c>
      <c r="E5" s="5" t="s">
        <v>20</v>
      </c>
      <c r="F5" s="21" t="s">
        <v>85</v>
      </c>
      <c r="G5" s="5" t="s">
        <v>86</v>
      </c>
      <c r="H5" s="5" t="s">
        <v>86</v>
      </c>
      <c r="I5" s="26">
        <v>201</v>
      </c>
      <c r="J5" s="26">
        <v>201</v>
      </c>
      <c r="K5" s="4" t="str">
        <f>IF(OR(NOT(ISBLANK(G5)),NOT(ISBLANK(H5))),(IF(G5=H5,Config.!$A$2,Config.!$A$3)),"")</f>
        <v>Não</v>
      </c>
      <c r="L5" s="4" t="str">
        <f>IF(OR(NOT(ISBLANK(I5)),NOT(ISBLANK(J5))),(IF(I5=J5,Config.!$A$2,Config.!$A$3)),"")</f>
        <v>Não</v>
      </c>
      <c r="M5" s="4" t="str">
        <f>IF(AND(K5 &lt;&gt; "",L5 &lt;&gt; ""),IF(OR(Base!K5=Config.!$A$3,Base!L5=Config.!$A$3),Config.!$A$3,Config.!$A$2),"")</f>
        <v>Não</v>
      </c>
      <c r="P5" s="4" t="str">
        <f>IF(M5&lt;&gt;"",IF(M5=Config.!$A$2,Config.!$A$10,Config.!$A$11),"")</f>
        <v>Desnecessário</v>
      </c>
      <c r="Q5" s="2" t="s">
        <v>10</v>
      </c>
    </row>
    <row r="6" spans="1:17" ht="20.25" customHeight="1" x14ac:dyDescent="0.25">
      <c r="A6" s="7">
        <v>45441</v>
      </c>
      <c r="B6" s="4">
        <v>1</v>
      </c>
      <c r="C6" s="4" t="s">
        <v>31</v>
      </c>
      <c r="D6" s="5" t="s">
        <v>43</v>
      </c>
      <c r="E6" s="5" t="s">
        <v>20</v>
      </c>
      <c r="F6" s="21" t="s">
        <v>28</v>
      </c>
      <c r="G6" s="5" t="s">
        <v>44</v>
      </c>
      <c r="H6" s="5" t="s">
        <v>45</v>
      </c>
      <c r="I6" s="5">
        <v>401</v>
      </c>
      <c r="J6" s="5"/>
      <c r="K6" s="4" t="str">
        <f>IF(OR(NOT(ISBLANK(G6)),NOT(ISBLANK(H6))),(IF(G6=H6,Config.!$A$2,Config.!$A$3)),"")</f>
        <v>Sim</v>
      </c>
      <c r="L6" s="4" t="str">
        <f>IF(OR(NOT(ISBLANK(I6)),NOT(ISBLANK(J6))),(IF(I6=J6,Config.!$A$2,Config.!$A$3)),"")</f>
        <v>Sim</v>
      </c>
      <c r="M6" s="4" t="str">
        <f>IF(AND(K6 &lt;&gt; "",L6 &lt;&gt; ""),IF(OR(Base!K6=Config.!$A$3,Base!L6=Config.!$A$3),Config.!$A$3,Config.!$A$2),"")</f>
        <v>Sim</v>
      </c>
      <c r="O6" s="5" t="s">
        <v>53</v>
      </c>
      <c r="P6" s="4" t="str">
        <f>IF(M6&lt;&gt;"",IF(M6=Config.!$A$2,Config.!$A$10,Config.!$A$11),"")</f>
        <v>Pendente</v>
      </c>
      <c r="Q6" s="2" t="s">
        <v>10</v>
      </c>
    </row>
    <row r="7" spans="1:17" ht="20.25" customHeight="1" x14ac:dyDescent="0.25">
      <c r="A7" s="7">
        <v>45441</v>
      </c>
      <c r="B7" s="4">
        <v>1</v>
      </c>
      <c r="C7" s="4" t="s">
        <v>31</v>
      </c>
      <c r="D7" s="5" t="s">
        <v>43</v>
      </c>
      <c r="E7" s="5" t="s">
        <v>20</v>
      </c>
      <c r="F7" s="21" t="s">
        <v>28</v>
      </c>
      <c r="G7" s="5" t="s">
        <v>44</v>
      </c>
      <c r="H7" s="5" t="s">
        <v>44</v>
      </c>
      <c r="I7" s="5">
        <v>401</v>
      </c>
      <c r="J7" s="5">
        <v>401</v>
      </c>
      <c r="K7" s="4" t="str">
        <f>IF(OR(NOT(ISBLANK(G7)),NOT(ISBLANK(H7))),(IF(G7=H7,Config.!$A$2,Config.!$A$3)),"")</f>
        <v>Não</v>
      </c>
      <c r="L7" s="4" t="str">
        <f>IF(OR(NOT(ISBLANK(I7)),NOT(ISBLANK(J7))),(IF(I7=J7,Config.!$A$2,Config.!$A$3)),"")</f>
        <v>Não</v>
      </c>
      <c r="M7" s="4" t="str">
        <f>IF(AND(K7 &lt;&gt; "",L7 &lt;&gt; ""),IF(OR(Base!K7=Config.!$A$3,Base!L7=Config.!$A$3),Config.!$A$3,Config.!$A$2),"")</f>
        <v>Não</v>
      </c>
      <c r="P7" s="4" t="str">
        <f>IF(M7&lt;&gt;"",IF(M7=Config.!$A$2,Config.!$A$10,Config.!$A$11),"")</f>
        <v>Desnecessário</v>
      </c>
      <c r="Q7" s="2" t="s">
        <v>10</v>
      </c>
    </row>
    <row r="8" spans="1:17" ht="20.25" customHeight="1" x14ac:dyDescent="0.25">
      <c r="A8" s="7">
        <v>45441</v>
      </c>
      <c r="B8" s="4">
        <v>1</v>
      </c>
      <c r="C8" s="4" t="s">
        <v>31</v>
      </c>
      <c r="D8" s="5" t="s">
        <v>47</v>
      </c>
      <c r="E8" s="5" t="s">
        <v>20</v>
      </c>
      <c r="F8" s="21" t="s">
        <v>48</v>
      </c>
      <c r="G8" s="5" t="s">
        <v>44</v>
      </c>
      <c r="H8" s="5" t="s">
        <v>44</v>
      </c>
      <c r="I8" s="5">
        <v>401</v>
      </c>
      <c r="J8" s="5">
        <v>401</v>
      </c>
      <c r="K8" s="4" t="str">
        <f>IF(OR(NOT(ISBLANK(G8)),NOT(ISBLANK(H8))),(IF(G8=H8,Config.!$A$2,Config.!$A$3)),"")</f>
        <v>Não</v>
      </c>
      <c r="L8" s="4" t="str">
        <f>IF(OR(NOT(ISBLANK(I8)),NOT(ISBLANK(J8))),(IF(I8=J8,Config.!$A$2,Config.!$A$3)),"")</f>
        <v>Não</v>
      </c>
      <c r="M8" s="4" t="str">
        <f>IF(AND(K8 &lt;&gt; "",L8 &lt;&gt; ""),IF(OR(Base!K8=Config.!$A$3,Base!L8=Config.!$A$3),Config.!$A$3,Config.!$A$2),"")</f>
        <v>Não</v>
      </c>
      <c r="P8" s="4" t="str">
        <f>IF(M8&lt;&gt;"",IF(M8=Config.!$A$2,Config.!$A$10,Config.!$A$11),"")</f>
        <v>Desnecessário</v>
      </c>
      <c r="Q8" s="2" t="s">
        <v>10</v>
      </c>
    </row>
    <row r="9" spans="1:17" ht="20.25" customHeight="1" x14ac:dyDescent="0.25">
      <c r="A9" s="7">
        <v>45441</v>
      </c>
      <c r="B9" s="4">
        <v>1</v>
      </c>
      <c r="C9" s="4" t="s">
        <v>31</v>
      </c>
      <c r="D9" s="5" t="s">
        <v>49</v>
      </c>
      <c r="E9" s="5" t="s">
        <v>20</v>
      </c>
      <c r="F9" s="21" t="s">
        <v>50</v>
      </c>
      <c r="G9" s="5" t="s">
        <v>52</v>
      </c>
      <c r="H9" s="5" t="s">
        <v>52</v>
      </c>
      <c r="I9" s="5">
        <v>401</v>
      </c>
      <c r="J9" s="5">
        <v>401</v>
      </c>
      <c r="K9" s="4" t="str">
        <f>IF(OR(NOT(ISBLANK(G9)),NOT(ISBLANK(H9))),(IF(G9=H9,Config.!$A$2,Config.!$A$3)),"")</f>
        <v>Não</v>
      </c>
      <c r="L9" s="4" t="str">
        <f>IF(OR(NOT(ISBLANK(I9)),NOT(ISBLANK(J9))),(IF(I9=J9,Config.!$A$2,Config.!$A$3)),"")</f>
        <v>Não</v>
      </c>
      <c r="M9" s="4" t="str">
        <f>IF(AND(K9 &lt;&gt; "",L9 &lt;&gt; ""),IF(OR(Base!K9=Config.!$A$3,Base!L9=Config.!$A$3),Config.!$A$3,Config.!$A$2),"")</f>
        <v>Não</v>
      </c>
      <c r="P9" s="4" t="str">
        <f>IF(M9&lt;&gt;"",IF(M9=Config.!$A$2,Config.!$A$10,Config.!$A$11),"")</f>
        <v>Desnecessário</v>
      </c>
      <c r="Q9" s="2" t="s">
        <v>10</v>
      </c>
    </row>
    <row r="10" spans="1:17" ht="20.25" customHeight="1" x14ac:dyDescent="0.25">
      <c r="A10" s="7">
        <v>45441</v>
      </c>
      <c r="B10" s="4">
        <v>1</v>
      </c>
      <c r="C10" s="4" t="s">
        <v>31</v>
      </c>
      <c r="D10" s="5" t="s">
        <v>46</v>
      </c>
      <c r="E10" s="5" t="s">
        <v>20</v>
      </c>
      <c r="F10" s="21" t="s">
        <v>56</v>
      </c>
      <c r="G10" s="5" t="s">
        <v>51</v>
      </c>
      <c r="H10" s="5" t="s">
        <v>51</v>
      </c>
      <c r="I10" s="5">
        <v>401</v>
      </c>
      <c r="J10" s="5">
        <v>401</v>
      </c>
      <c r="K10" s="4" t="str">
        <f>IF(OR(NOT(ISBLANK(G10)),NOT(ISBLANK(H10))),(IF(G10=H10,Config.!$A$2,Config.!$A$3)),"")</f>
        <v>Não</v>
      </c>
      <c r="L10" s="4" t="str">
        <f>IF(OR(NOT(ISBLANK(I10)),NOT(ISBLANK(J10))),(IF(I10=J10,Config.!$A$2,Config.!$A$3)),"")</f>
        <v>Não</v>
      </c>
      <c r="M10" s="4" t="str">
        <f>IF(AND(K10 &lt;&gt; "",L10 &lt;&gt; ""),IF(OR(Base!K10=Config.!$A$3,Base!L10=Config.!$A$3),Config.!$A$3,Config.!$A$2),"")</f>
        <v>Não</v>
      </c>
      <c r="P10" s="4" t="str">
        <f>IF(M10&lt;&gt;"",IF(M10=Config.!$A$2,Config.!$A$10,Config.!$A$11),"")</f>
        <v>Desnecessário</v>
      </c>
      <c r="Q10" s="2" t="s">
        <v>10</v>
      </c>
    </row>
    <row r="11" spans="1:17" ht="20.25" customHeight="1" x14ac:dyDescent="0.25">
      <c r="A11" s="7">
        <v>45441</v>
      </c>
      <c r="B11" s="4">
        <v>1</v>
      </c>
      <c r="C11" s="4" t="s">
        <v>31</v>
      </c>
      <c r="D11" s="5" t="s">
        <v>32</v>
      </c>
      <c r="E11" s="5" t="s">
        <v>20</v>
      </c>
      <c r="F11" s="21" t="s">
        <v>56</v>
      </c>
      <c r="G11" s="5" t="s">
        <v>51</v>
      </c>
      <c r="H11" s="5" t="s">
        <v>51</v>
      </c>
      <c r="I11" s="5">
        <v>401</v>
      </c>
      <c r="J11" s="5">
        <v>401</v>
      </c>
      <c r="K11" s="25" t="str">
        <f>IF(OR(NOT(ISBLANK(G11)),NOT(ISBLANK(H11))),(IF(G11=H11,Config.!$A$2,Config.!$A$3)),"")</f>
        <v>Não</v>
      </c>
      <c r="L11" s="25" t="str">
        <f>IF(OR(NOT(ISBLANK(I11)),NOT(ISBLANK(J11))),(IF(I11=J11,Config.!$A$2,Config.!$A$3)),"")</f>
        <v>Não</v>
      </c>
      <c r="M11" s="25" t="str">
        <f>IF(AND(K11 &lt;&gt; "",L11 &lt;&gt; ""),IF(OR(Base!K11=Config.!$A$3,Base!L11=Config.!$A$3),Config.!$A$3,Config.!$A$2),"")</f>
        <v>Não</v>
      </c>
      <c r="N11" s="25"/>
      <c r="O11" s="26"/>
      <c r="P11" s="25" t="str">
        <f>IF(M11&lt;&gt;"",IF(M11=Config.!$A$2,Config.!$A$10,Config.!$A$11),"")</f>
        <v>Desnecessário</v>
      </c>
      <c r="Q11" s="2" t="s">
        <v>10</v>
      </c>
    </row>
    <row r="12" spans="1:17" ht="20.25" customHeight="1" x14ac:dyDescent="0.25">
      <c r="A12" s="7">
        <v>45441</v>
      </c>
      <c r="B12" s="4">
        <v>1</v>
      </c>
      <c r="C12" s="4" t="s">
        <v>31</v>
      </c>
      <c r="D12" s="5" t="s">
        <v>54</v>
      </c>
      <c r="E12" s="5" t="s">
        <v>21</v>
      </c>
      <c r="F12" s="21" t="s">
        <v>55</v>
      </c>
      <c r="G12" s="5" t="s">
        <v>57</v>
      </c>
      <c r="H12" s="5" t="s">
        <v>58</v>
      </c>
      <c r="I12" s="5">
        <v>401</v>
      </c>
      <c r="J12" s="5"/>
      <c r="K12" s="25" t="str">
        <f>IF(OR(NOT(ISBLANK(G12)),NOT(ISBLANK(H12))),(IF(G12=H12,Config.!$A$2,Config.!$A$3)),"")</f>
        <v>Sim</v>
      </c>
      <c r="L12" s="25" t="str">
        <f>IF(OR(NOT(ISBLANK(I12)),NOT(ISBLANK(J12))),(IF(I12=J12,Config.!$A$2,Config.!$A$3)),"")</f>
        <v>Sim</v>
      </c>
      <c r="M12" s="25" t="str">
        <f>IF(AND(K12 &lt;&gt; "",L12 &lt;&gt; ""),IF(OR(Base!K12=Config.!$A$3,Base!L12=Config.!$A$3),Config.!$A$3,Config.!$A$2),"")</f>
        <v>Sim</v>
      </c>
      <c r="N12" s="25"/>
      <c r="O12" s="26" t="s">
        <v>92</v>
      </c>
      <c r="P12" s="25" t="str">
        <f>IF(M12&lt;&gt;"",IF(M12=Config.!$A$2,Config.!$A$10,Config.!$A$11),"")</f>
        <v>Pendente</v>
      </c>
      <c r="Q12" s="2" t="s">
        <v>10</v>
      </c>
    </row>
    <row r="13" spans="1:17" ht="20.25" customHeight="1" x14ac:dyDescent="0.25">
      <c r="A13" s="7">
        <v>45441</v>
      </c>
      <c r="B13" s="4">
        <v>1</v>
      </c>
      <c r="C13" s="4" t="s">
        <v>31</v>
      </c>
      <c r="D13" s="5" t="s">
        <v>54</v>
      </c>
      <c r="E13" s="5" t="s">
        <v>21</v>
      </c>
      <c r="F13" s="21" t="s">
        <v>55</v>
      </c>
      <c r="G13" s="5" t="s">
        <v>57</v>
      </c>
      <c r="H13" s="5" t="s">
        <v>57</v>
      </c>
      <c r="I13" s="5">
        <v>201</v>
      </c>
      <c r="J13" s="5">
        <v>201</v>
      </c>
      <c r="K13" s="25" t="str">
        <f>IF(OR(NOT(ISBLANK(G13)),NOT(ISBLANK(H13))),(IF(G13=H13,Config.!$A$2,Config.!$A$3)),"")</f>
        <v>Não</v>
      </c>
      <c r="L13" s="25" t="str">
        <f>IF(OR(NOT(ISBLANK(I13)),NOT(ISBLANK(J13))),(IF(I13=J13,Config.!$A$2,Config.!$A$3)),"")</f>
        <v>Não</v>
      </c>
      <c r="M13" s="25" t="str">
        <f>IF(AND(K13 &lt;&gt; "",L13 &lt;&gt; ""),IF(OR(Base!K13=Config.!$A$3,Base!L13=Config.!$A$3),Config.!$A$3,Config.!$A$2),"")</f>
        <v>Não</v>
      </c>
      <c r="N13" s="25"/>
      <c r="O13" s="26"/>
      <c r="P13" s="25" t="str">
        <f>IF(M13&lt;&gt;"",IF(M13=Config.!$A$2,Config.!$A$10,Config.!$A$11),"")</f>
        <v>Desnecessário</v>
      </c>
      <c r="Q13" s="2" t="s">
        <v>10</v>
      </c>
    </row>
    <row r="14" spans="1:17" ht="20.25" customHeight="1" x14ac:dyDescent="0.2">
      <c r="A14" s="7">
        <v>45448</v>
      </c>
      <c r="B14" s="4">
        <v>1</v>
      </c>
      <c r="C14" s="25" t="s">
        <v>59</v>
      </c>
      <c r="D14" s="26" t="s">
        <v>66</v>
      </c>
      <c r="E14" s="26" t="s">
        <v>20</v>
      </c>
      <c r="F14" s="27" t="s">
        <v>62</v>
      </c>
      <c r="G14" s="26" t="s">
        <v>60</v>
      </c>
      <c r="H14" s="26" t="s">
        <v>60</v>
      </c>
      <c r="I14" s="26">
        <v>201</v>
      </c>
      <c r="J14" s="26">
        <v>201</v>
      </c>
      <c r="K14" s="25" t="str">
        <f>IF(OR(NOT(ISBLANK(G14)),NOT(ISBLANK(H14))),(IF(G14=H14,Config.!$A$2,Config.!$A$3)),"")</f>
        <v>Não</v>
      </c>
      <c r="L14" s="25" t="str">
        <f>IF(OR(NOT(ISBLANK(I14)),NOT(ISBLANK(J14))),(IF(I14=J14,Config.!$A$2,Config.!$A$3)),"")</f>
        <v>Não</v>
      </c>
      <c r="M14" s="25" t="str">
        <f>IF(AND(K14 &lt;&gt; "",L14 &lt;&gt; ""),IF(OR(Base!K14=Config.!$A$3,Base!L14=Config.!$A$3),Config.!$A$3,Config.!$A$2),"")</f>
        <v>Não</v>
      </c>
      <c r="N14" s="25"/>
      <c r="O14" s="26"/>
      <c r="P14" s="25" t="str">
        <f>IF(M14&lt;&gt;"",IF(M14=Config.!$A$2,Config.!$A$10,Config.!$A$11),"")</f>
        <v>Desnecessário</v>
      </c>
      <c r="Q14" s="2" t="s">
        <v>10</v>
      </c>
    </row>
    <row r="15" spans="1:17" ht="20.25" customHeight="1" x14ac:dyDescent="0.2">
      <c r="A15" s="7">
        <v>45448</v>
      </c>
      <c r="B15" s="4">
        <v>1</v>
      </c>
      <c r="C15" s="25" t="s">
        <v>59</v>
      </c>
      <c r="D15" s="26" t="s">
        <v>67</v>
      </c>
      <c r="E15" s="26" t="s">
        <v>20</v>
      </c>
      <c r="F15" s="27" t="s">
        <v>63</v>
      </c>
      <c r="G15" s="26" t="s">
        <v>60</v>
      </c>
      <c r="H15" s="26" t="s">
        <v>60</v>
      </c>
      <c r="I15" s="26">
        <v>201</v>
      </c>
      <c r="J15" s="26">
        <v>201</v>
      </c>
      <c r="K15" s="25" t="str">
        <f>IF(OR(NOT(ISBLANK(G15)),NOT(ISBLANK(H15))),(IF(G15=H15,Config.!$A$2,Config.!$A$3)),"")</f>
        <v>Não</v>
      </c>
      <c r="L15" s="25" t="str">
        <f>IF(OR(NOT(ISBLANK(I15)),NOT(ISBLANK(J15))),(IF(I15=J15,Config.!$A$2,Config.!$A$3)),"")</f>
        <v>Não</v>
      </c>
      <c r="M15" s="25" t="str">
        <f>IF(AND(K15 &lt;&gt; "",L15 &lt;&gt; ""),IF(OR(Base!K15=Config.!$A$3,Base!L15=Config.!$A$3),Config.!$A$3,Config.!$A$2),"")</f>
        <v>Não</v>
      </c>
      <c r="N15" s="25"/>
      <c r="O15" s="26"/>
      <c r="P15" s="25" t="str">
        <f>IF(M15&lt;&gt;"",IF(M15=Config.!$A$2,Config.!$A$10,Config.!$A$11),"")</f>
        <v>Desnecessário</v>
      </c>
      <c r="Q15" s="2" t="s">
        <v>10</v>
      </c>
    </row>
    <row r="16" spans="1:17" ht="20.25" customHeight="1" x14ac:dyDescent="0.2">
      <c r="A16" s="7">
        <v>45448</v>
      </c>
      <c r="B16" s="4">
        <v>1</v>
      </c>
      <c r="C16" s="25" t="s">
        <v>59</v>
      </c>
      <c r="D16" s="26" t="s">
        <v>68</v>
      </c>
      <c r="E16" s="26" t="s">
        <v>20</v>
      </c>
      <c r="F16" s="27" t="s">
        <v>64</v>
      </c>
      <c r="G16" s="26" t="s">
        <v>60</v>
      </c>
      <c r="H16" s="26" t="s">
        <v>65</v>
      </c>
      <c r="I16" s="5">
        <v>401</v>
      </c>
      <c r="J16" s="26">
        <v>201</v>
      </c>
      <c r="K16" s="25" t="str">
        <f>IF(OR(NOT(ISBLANK(G16)),NOT(ISBLANK(H16))),(IF(G16=H16,Config.!$A$2,Config.!$A$3)),"")</f>
        <v>Sim</v>
      </c>
      <c r="L16" s="25" t="str">
        <f>IF(OR(NOT(ISBLANK(I16)),NOT(ISBLANK(J16))),(IF(I16=J16,Config.!$A$2,Config.!$A$3)),"")</f>
        <v>Sim</v>
      </c>
      <c r="M16" s="25" t="str">
        <f>IF(AND(K16 &lt;&gt; "",L16 &lt;&gt; ""),IF(OR(Base!K16=Config.!$A$3,Base!L16=Config.!$A$3),Config.!$A$3,Config.!$A$2),"")</f>
        <v>Sim</v>
      </c>
      <c r="N16" s="25"/>
      <c r="O16" s="26" t="s">
        <v>93</v>
      </c>
      <c r="P16" s="25" t="str">
        <f>IF(M16&lt;&gt;"",IF(M16=Config.!$A$2,Config.!$A$10,Config.!$A$11),"")</f>
        <v>Pendente</v>
      </c>
      <c r="Q16" s="2" t="s">
        <v>10</v>
      </c>
    </row>
    <row r="17" spans="1:17" ht="20.25" customHeight="1" x14ac:dyDescent="0.2">
      <c r="A17" s="7">
        <v>45448</v>
      </c>
      <c r="B17" s="4">
        <v>1</v>
      </c>
      <c r="C17" s="25" t="s">
        <v>59</v>
      </c>
      <c r="D17" s="26" t="s">
        <v>68</v>
      </c>
      <c r="E17" s="26" t="s">
        <v>20</v>
      </c>
      <c r="F17" s="27" t="s">
        <v>64</v>
      </c>
      <c r="G17" s="26" t="s">
        <v>60</v>
      </c>
      <c r="H17" s="26" t="s">
        <v>60</v>
      </c>
      <c r="I17" s="5">
        <v>401</v>
      </c>
      <c r="J17" s="5">
        <v>401</v>
      </c>
      <c r="K17" s="25" t="str">
        <f>IF(OR(NOT(ISBLANK(G17)),NOT(ISBLANK(H17))),(IF(G17=H17,Config.!$A$2,Config.!$A$3)),"")</f>
        <v>Não</v>
      </c>
      <c r="L17" s="25" t="str">
        <f>IF(OR(NOT(ISBLANK(I17)),NOT(ISBLANK(J17))),(IF(I17=J17,Config.!$A$2,Config.!$A$3)),"")</f>
        <v>Não</v>
      </c>
      <c r="M17" s="25" t="str">
        <f>IF(AND(K17 &lt;&gt; "",L17 &lt;&gt; ""),IF(OR(Base!K17=Config.!$A$3,Base!L17=Config.!$A$3),Config.!$A$3,Config.!$A$2),"")</f>
        <v>Não</v>
      </c>
      <c r="N17" s="25"/>
      <c r="O17" s="26"/>
      <c r="P17" s="25" t="str">
        <f>IF(M17&lt;&gt;"",IF(M17=Config.!$A$2,Config.!$A$10,Config.!$A$11),"")</f>
        <v>Desnecessário</v>
      </c>
      <c r="Q17" s="2" t="s">
        <v>10</v>
      </c>
    </row>
    <row r="18" spans="1:17" ht="20.25" customHeight="1" x14ac:dyDescent="0.2">
      <c r="A18" s="7">
        <v>45448</v>
      </c>
      <c r="B18" s="4">
        <v>1</v>
      </c>
      <c r="C18" s="25" t="s">
        <v>59</v>
      </c>
      <c r="D18" s="26" t="s">
        <v>69</v>
      </c>
      <c r="E18" s="26" t="s">
        <v>20</v>
      </c>
      <c r="F18" s="27" t="s">
        <v>61</v>
      </c>
      <c r="G18" s="26" t="s">
        <v>65</v>
      </c>
      <c r="H18" s="26" t="s">
        <v>65</v>
      </c>
      <c r="I18" s="26">
        <v>201</v>
      </c>
      <c r="J18" s="26">
        <v>201</v>
      </c>
      <c r="K18" s="25" t="str">
        <f>IF(OR(NOT(ISBLANK(G18)),NOT(ISBLANK(H18))),(IF(G18=H18,Config.!$A$2,Config.!$A$3)),"")</f>
        <v>Não</v>
      </c>
      <c r="L18" s="25" t="str">
        <f>IF(OR(NOT(ISBLANK(I18)),NOT(ISBLANK(J18))),(IF(I18=J18,Config.!$A$2,Config.!$A$3)),"")</f>
        <v>Não</v>
      </c>
      <c r="M18" s="25" t="str">
        <f>IF(AND(K18 &lt;&gt; "",L18 &lt;&gt; ""),IF(OR(Base!K18=Config.!$A$3,Base!L18=Config.!$A$3),Config.!$A$3,Config.!$A$2),"")</f>
        <v>Não</v>
      </c>
      <c r="N18" s="25"/>
      <c r="O18" s="26"/>
      <c r="P18" s="25" t="str">
        <f>IF(M18&lt;&gt;"",IF(M18=Config.!$A$2,Config.!$A$10,Config.!$A$11),"")</f>
        <v>Desnecessário</v>
      </c>
      <c r="Q18" s="2" t="s">
        <v>10</v>
      </c>
    </row>
    <row r="19" spans="1:17" ht="20.25" customHeight="1" x14ac:dyDescent="0.2">
      <c r="A19" s="7">
        <v>45448</v>
      </c>
      <c r="B19" s="4">
        <v>1</v>
      </c>
      <c r="C19" s="25" t="s">
        <v>59</v>
      </c>
      <c r="D19" s="26" t="s">
        <v>70</v>
      </c>
      <c r="E19" s="26" t="s">
        <v>20</v>
      </c>
      <c r="F19" s="27" t="s">
        <v>61</v>
      </c>
      <c r="G19" s="26" t="s">
        <v>65</v>
      </c>
      <c r="H19" s="26" t="s">
        <v>65</v>
      </c>
      <c r="I19" s="26">
        <v>201</v>
      </c>
      <c r="J19" s="26">
        <v>201</v>
      </c>
      <c r="K19" s="25" t="str">
        <f>IF(OR(NOT(ISBLANK(G19)),NOT(ISBLANK(H19))),(IF(G19=H19,Config.!$A$2,Config.!$A$3)),"")</f>
        <v>Não</v>
      </c>
      <c r="L19" s="25" t="str">
        <f>IF(OR(NOT(ISBLANK(I19)),NOT(ISBLANK(J19))),(IF(I19=J19,Config.!$A$2,Config.!$A$3)),"")</f>
        <v>Não</v>
      </c>
      <c r="M19" s="25" t="str">
        <f>IF(AND(K19 &lt;&gt; "",L19 &lt;&gt; ""),IF(OR(Base!K19=Config.!$A$3,Base!L19=Config.!$A$3),Config.!$A$3,Config.!$A$2),"")</f>
        <v>Não</v>
      </c>
      <c r="N19" s="25"/>
      <c r="O19" s="26" t="s">
        <v>73</v>
      </c>
      <c r="P19" s="25" t="str">
        <f>IF(M19&lt;&gt;"",IF(M19=Config.!$A$2,Config.!$A$10,Config.!$A$11),"")</f>
        <v>Desnecessário</v>
      </c>
      <c r="Q19" s="2" t="s">
        <v>10</v>
      </c>
    </row>
    <row r="20" spans="1:17" ht="20.25" customHeight="1" x14ac:dyDescent="0.25">
      <c r="A20" s="7">
        <v>45448</v>
      </c>
      <c r="B20" s="4">
        <v>1</v>
      </c>
      <c r="C20" s="25" t="s">
        <v>74</v>
      </c>
      <c r="D20" s="26" t="s">
        <v>75</v>
      </c>
      <c r="E20" s="26" t="s">
        <v>21</v>
      </c>
      <c r="F20" s="28" t="s">
        <v>76</v>
      </c>
      <c r="G20" s="26" t="s">
        <v>77</v>
      </c>
      <c r="H20" s="26" t="s">
        <v>77</v>
      </c>
      <c r="I20" s="26">
        <v>201</v>
      </c>
      <c r="J20" s="26">
        <v>201</v>
      </c>
      <c r="K20" s="25" t="str">
        <f>IF(OR(NOT(ISBLANK(G20)),NOT(ISBLANK(H20))),(IF(G20=H20,Config.!$A$2,Config.!$A$3)),"")</f>
        <v>Não</v>
      </c>
      <c r="L20" s="25" t="str">
        <f>IF(OR(NOT(ISBLANK(I20)),NOT(ISBLANK(J20))),(IF(I20=J20,Config.!$A$2,Config.!$A$3)),"")</f>
        <v>Não</v>
      </c>
      <c r="M20" s="25" t="str">
        <f>IF(AND(K20 &lt;&gt; "",L20 &lt;&gt; ""),IF(OR(Base!K20=Config.!$A$3,Base!L20=Config.!$A$3),Config.!$A$3,Config.!$A$2),"")</f>
        <v>Não</v>
      </c>
      <c r="N20" s="25"/>
      <c r="O20" s="26"/>
      <c r="P20" s="25" t="str">
        <f>IF(M20&lt;&gt;"",IF(M20=Config.!$A$2,Config.!$A$10,Config.!$A$11),"")</f>
        <v>Desnecessário</v>
      </c>
      <c r="Q20" s="2" t="s">
        <v>10</v>
      </c>
    </row>
    <row r="21" spans="1:17" ht="20.25" customHeight="1" x14ac:dyDescent="0.25">
      <c r="A21" s="7">
        <v>45448</v>
      </c>
      <c r="B21" s="4">
        <v>1</v>
      </c>
      <c r="C21" s="25" t="s">
        <v>78</v>
      </c>
      <c r="D21" s="26" t="s">
        <v>71</v>
      </c>
      <c r="E21" s="26" t="s">
        <v>23</v>
      </c>
      <c r="F21" s="28" t="s">
        <v>89</v>
      </c>
      <c r="G21" s="26" t="s">
        <v>72</v>
      </c>
      <c r="H21" s="26" t="s">
        <v>72</v>
      </c>
      <c r="I21" s="26">
        <v>201</v>
      </c>
      <c r="J21" s="26">
        <v>201</v>
      </c>
      <c r="K21" s="4" t="str">
        <f>IF(OR(NOT(ISBLANK(G21)),NOT(ISBLANK(H21))),(IF(G21=H21,Config.!$A$2,Config.!$A$3)),"")</f>
        <v>Não</v>
      </c>
      <c r="L21" s="4" t="str">
        <f>IF(OR(NOT(ISBLANK(I21)),NOT(ISBLANK(J21))),(IF(I21=J21,Config.!$A$2,Config.!$A$3)),"")</f>
        <v>Não</v>
      </c>
      <c r="M21" s="4" t="str">
        <f>IF(AND(K21 &lt;&gt; "",L21 &lt;&gt; ""),IF(OR(Base!K21=Config.!$A$3,Base!L21=Config.!$A$3),Config.!$A$3,Config.!$A$2),"")</f>
        <v>Não</v>
      </c>
      <c r="P21" s="4" t="str">
        <f>IF(M21&lt;&gt;"",IF(M21=Config.!$A$2,Config.!$A$10,Config.!$A$11),"")</f>
        <v>Desnecessário</v>
      </c>
      <c r="Q21" s="2" t="s">
        <v>10</v>
      </c>
    </row>
    <row r="22" spans="1:17" ht="20.25" customHeight="1" x14ac:dyDescent="0.25">
      <c r="A22" s="7">
        <v>45448</v>
      </c>
      <c r="B22" s="4">
        <v>1</v>
      </c>
      <c r="C22" s="25" t="s">
        <v>78</v>
      </c>
      <c r="D22" s="26" t="s">
        <v>71</v>
      </c>
      <c r="E22" s="26" t="s">
        <v>23</v>
      </c>
      <c r="F22" s="28" t="s">
        <v>89</v>
      </c>
      <c r="G22" s="26" t="s">
        <v>72</v>
      </c>
      <c r="H22" s="26" t="s">
        <v>72</v>
      </c>
      <c r="I22" s="26">
        <v>201</v>
      </c>
      <c r="J22" s="26">
        <v>201</v>
      </c>
      <c r="K22" s="4" t="str">
        <f>IF(OR(NOT(ISBLANK(G22)),NOT(ISBLANK(H22))),(IF(G22=H22,Config.!$A$2,Config.!$A$3)),"")</f>
        <v>Não</v>
      </c>
      <c r="L22" s="4" t="str">
        <f>IF(OR(NOT(ISBLANK(I22)),NOT(ISBLANK(J22))),(IF(I22=J22,Config.!$A$2,Config.!$A$3)),"")</f>
        <v>Não</v>
      </c>
      <c r="M22" s="4" t="str">
        <f>IF(AND(K22 &lt;&gt; "",L22 &lt;&gt; ""),IF(OR(Base!K22=Config.!$A$3,Base!L22=Config.!$A$3),Config.!$A$3,Config.!$A$2),"")</f>
        <v>Não</v>
      </c>
      <c r="P22" s="4" t="str">
        <f>IF(M22&lt;&gt;"",IF(M22=Config.!$A$2,Config.!$A$10,Config.!$A$11),"")</f>
        <v>Desnecessário</v>
      </c>
      <c r="Q22" s="2" t="s">
        <v>10</v>
      </c>
    </row>
    <row r="23" spans="1:17" ht="20.25" customHeight="1" x14ac:dyDescent="0.25">
      <c r="A23" s="7">
        <v>45448</v>
      </c>
      <c r="B23" s="4">
        <v>1</v>
      </c>
      <c r="C23" s="25" t="s">
        <v>78</v>
      </c>
      <c r="D23" s="26" t="s">
        <v>87</v>
      </c>
      <c r="E23" s="26" t="s">
        <v>23</v>
      </c>
      <c r="F23" s="28" t="s">
        <v>90</v>
      </c>
      <c r="G23" s="26" t="s">
        <v>72</v>
      </c>
      <c r="H23" s="26" t="s">
        <v>72</v>
      </c>
      <c r="I23" s="26">
        <v>201</v>
      </c>
      <c r="J23" s="26">
        <v>201</v>
      </c>
      <c r="K23" s="4" t="str">
        <f>IF(OR(NOT(ISBLANK(G23)),NOT(ISBLANK(H23))),(IF(G23=H23,Config.!$A$2,Config.!$A$3)),"")</f>
        <v>Não</v>
      </c>
      <c r="L23" s="4" t="str">
        <f>IF(OR(NOT(ISBLANK(I23)),NOT(ISBLANK(J23))),(IF(I23=J23,Config.!$A$2,Config.!$A$3)),"")</f>
        <v>Não</v>
      </c>
      <c r="M23" s="4" t="str">
        <f>IF(AND(K23 &lt;&gt; "",L23 &lt;&gt; ""),IF(OR(Base!K23=Config.!$A$3,Base!L23=Config.!$A$3),Config.!$A$3,Config.!$A$2),"")</f>
        <v>Não</v>
      </c>
      <c r="P23" s="4" t="str">
        <f>IF(M23&lt;&gt;"",IF(M23=Config.!$A$2,Config.!$A$10,Config.!$A$11),"")</f>
        <v>Desnecessário</v>
      </c>
      <c r="Q23" s="2" t="s">
        <v>10</v>
      </c>
    </row>
    <row r="24" spans="1:17" ht="20.25" customHeight="1" x14ac:dyDescent="0.25">
      <c r="A24" s="7">
        <v>45448</v>
      </c>
      <c r="B24" s="4">
        <v>1</v>
      </c>
      <c r="C24" s="25" t="s">
        <v>78</v>
      </c>
      <c r="D24" s="26" t="s">
        <v>88</v>
      </c>
      <c r="E24" s="26" t="s">
        <v>23</v>
      </c>
      <c r="F24" s="28" t="s">
        <v>91</v>
      </c>
      <c r="G24" s="26" t="s">
        <v>72</v>
      </c>
      <c r="H24" s="26" t="s">
        <v>72</v>
      </c>
      <c r="I24" s="26">
        <v>201</v>
      </c>
      <c r="J24" s="26">
        <v>201</v>
      </c>
      <c r="K24" s="4" t="str">
        <f>IF(OR(NOT(ISBLANK(G24)),NOT(ISBLANK(H24))),(IF(G24=H24,Config.!$A$2,Config.!$A$3)),"")</f>
        <v>Não</v>
      </c>
      <c r="L24" s="4" t="str">
        <f>IF(OR(NOT(ISBLANK(I24)),NOT(ISBLANK(J24))),(IF(I24=J24,Config.!$A$2,Config.!$A$3)),"")</f>
        <v>Não</v>
      </c>
      <c r="M24" s="4" t="str">
        <f>IF(AND(K24 &lt;&gt; "",L24 &lt;&gt; ""),IF(OR(Base!K24=Config.!$A$3,Base!L24=Config.!$A$3),Config.!$A$3,Config.!$A$2),"")</f>
        <v>Não</v>
      </c>
      <c r="P24" s="4" t="str">
        <f>IF(M24&lt;&gt;"",IF(M24=Config.!$A$2,Config.!$A$10,Config.!$A$11),"")</f>
        <v>Desnecessário</v>
      </c>
      <c r="Q24" s="2" t="s">
        <v>10</v>
      </c>
    </row>
    <row r="25" spans="1:17" ht="20.25" customHeight="1" x14ac:dyDescent="0.25">
      <c r="D25" s="5"/>
      <c r="E25" s="5"/>
      <c r="F25" s="21"/>
      <c r="G25" s="5"/>
      <c r="H25" s="5"/>
      <c r="I25" s="5"/>
      <c r="J25" s="5"/>
      <c r="K25" s="4" t="str">
        <f>IF(OR(NOT(ISBLANK(G25)),NOT(ISBLANK(H25))),(IF(G25=H25,Config.!$A$2,Config.!$A$3)),"")</f>
        <v/>
      </c>
      <c r="L25" s="4" t="str">
        <f>IF(OR(NOT(ISBLANK(I25)),NOT(ISBLANK(J25))),(IF(I25=J25,Config.!$A$2,Config.!$A$3)),"")</f>
        <v/>
      </c>
      <c r="M25" s="4" t="str">
        <f>IF(AND(K25 &lt;&gt; "",L25 &lt;&gt; ""),IF(OR(Base!K25=Config.!$A$3,Base!L25=Config.!$A$3),Config.!$A$3,Config.!$A$2),"")</f>
        <v/>
      </c>
      <c r="P25" s="4" t="str">
        <f>IF(M25&lt;&gt;"",IF(M25=Config.!$A$2,Config.!$A$10,Config.!$A$11),"")</f>
        <v/>
      </c>
      <c r="Q25" s="2" t="s">
        <v>10</v>
      </c>
    </row>
    <row r="26" spans="1:17" ht="20.25" customHeight="1" x14ac:dyDescent="0.25">
      <c r="D26" s="5"/>
      <c r="E26" s="5"/>
      <c r="F26" s="21"/>
      <c r="G26" s="5"/>
      <c r="H26" s="5"/>
      <c r="I26" s="5"/>
      <c r="J26" s="5"/>
      <c r="K26" s="4" t="str">
        <f>IF(OR(NOT(ISBLANK(G26)),NOT(ISBLANK(H26))),(IF(G26=H26,Config.!$A$2,Config.!$A$3)),"")</f>
        <v/>
      </c>
      <c r="L26" s="4" t="str">
        <f>IF(OR(NOT(ISBLANK(I26)),NOT(ISBLANK(J26))),(IF(I26=J26,Config.!$A$2,Config.!$A$3)),"")</f>
        <v/>
      </c>
      <c r="M26" s="4" t="str">
        <f>IF(AND(K26 &lt;&gt; "",L26 &lt;&gt; ""),IF(OR(Base!K26=Config.!$A$3,Base!L26=Config.!$A$3),Config.!$A$3,Config.!$A$2),"")</f>
        <v/>
      </c>
      <c r="P26" s="4" t="str">
        <f>IF(M26&lt;&gt;"",IF(M26=Config.!$A$2,Config.!$A$10,Config.!$A$11),"")</f>
        <v/>
      </c>
      <c r="Q26" s="2" t="s">
        <v>10</v>
      </c>
    </row>
    <row r="27" spans="1:17" ht="20.25" customHeight="1" x14ac:dyDescent="0.25">
      <c r="D27" s="5"/>
      <c r="E27" s="5"/>
      <c r="F27" s="21"/>
      <c r="G27" s="5"/>
      <c r="H27" s="5"/>
      <c r="I27" s="5"/>
      <c r="J27" s="5"/>
      <c r="K27" s="4" t="str">
        <f>IF(OR(NOT(ISBLANK(G27)),NOT(ISBLANK(H27))),(IF(G27=H27,Config.!$A$2,Config.!$A$3)),"")</f>
        <v/>
      </c>
      <c r="L27" s="4" t="str">
        <f>IF(OR(NOT(ISBLANK(I27)),NOT(ISBLANK(J27))),(IF(I27=J27,Config.!$A$2,Config.!$A$3)),"")</f>
        <v/>
      </c>
      <c r="M27" s="4" t="str">
        <f>IF(AND(K27 &lt;&gt; "",L27 &lt;&gt; ""),IF(OR(Base!K27=Config.!$A$3,Base!L27=Config.!$A$3),Config.!$A$3,Config.!$A$2),"")</f>
        <v/>
      </c>
      <c r="P27" s="4" t="str">
        <f>IF(M27&lt;&gt;"",IF(M27=Config.!$A$2,Config.!$A$10,Config.!$A$11),"")</f>
        <v/>
      </c>
      <c r="Q27" s="2" t="s">
        <v>10</v>
      </c>
    </row>
    <row r="28" spans="1:17" ht="20.25" customHeight="1" x14ac:dyDescent="0.25">
      <c r="D28" s="5"/>
      <c r="E28" s="5"/>
      <c r="F28" s="21"/>
      <c r="G28" s="5"/>
      <c r="H28" s="5"/>
      <c r="I28" s="5"/>
      <c r="J28" s="5"/>
      <c r="K28" s="4" t="str">
        <f>IF(OR(NOT(ISBLANK(G28)),NOT(ISBLANK(H28))),(IF(G28=H28,Config.!$A$2,Config.!$A$3)),"")</f>
        <v/>
      </c>
      <c r="L28" s="4" t="str">
        <f>IF(OR(NOT(ISBLANK(I28)),NOT(ISBLANK(J28))),(IF(I28=J28,Config.!$A$2,Config.!$A$3)),"")</f>
        <v/>
      </c>
      <c r="M28" s="4" t="str">
        <f>IF(AND(K28 &lt;&gt; "",L28 &lt;&gt; ""),IF(OR(Base!K28=Config.!$A$3,Base!L28=Config.!$A$3),Config.!$A$3,Config.!$A$2),"")</f>
        <v/>
      </c>
      <c r="P28" s="4" t="str">
        <f>IF(M28&lt;&gt;"",IF(M28=Config.!$A$2,Config.!$A$10,Config.!$A$11),"")</f>
        <v/>
      </c>
      <c r="Q28" s="2" t="s">
        <v>10</v>
      </c>
    </row>
    <row r="29" spans="1:17" ht="20.25" customHeight="1" x14ac:dyDescent="0.25">
      <c r="D29" s="5"/>
      <c r="E29" s="5"/>
      <c r="F29" s="21"/>
      <c r="G29" s="5"/>
      <c r="H29" s="5"/>
      <c r="I29" s="5"/>
      <c r="J29" s="5"/>
      <c r="K29" s="4" t="str">
        <f>IF(OR(NOT(ISBLANK(G29)),NOT(ISBLANK(H29))),(IF(G29=H29,Config.!$A$2,Config.!$A$3)),"")</f>
        <v/>
      </c>
      <c r="L29" s="4" t="str">
        <f>IF(OR(NOT(ISBLANK(I29)),NOT(ISBLANK(J29))),(IF(I29=J29,Config.!$A$2,Config.!$A$3)),"")</f>
        <v/>
      </c>
      <c r="M29" s="4" t="str">
        <f>IF(AND(K29 &lt;&gt; "",L29 &lt;&gt; ""),IF(OR(Base!K29=Config.!$A$3,Base!L29=Config.!$A$3),Config.!$A$3,Config.!$A$2),"")</f>
        <v/>
      </c>
      <c r="P29" s="4" t="str">
        <f>IF(M29&lt;&gt;"",IF(M29=Config.!$A$2,Config.!$A$10,Config.!$A$11),"")</f>
        <v/>
      </c>
      <c r="Q29" s="2" t="s">
        <v>10</v>
      </c>
    </row>
    <row r="30" spans="1:17" ht="20.25" customHeight="1" x14ac:dyDescent="0.25">
      <c r="D30" s="5"/>
      <c r="E30" s="5"/>
      <c r="F30" s="21"/>
      <c r="G30" s="5"/>
      <c r="H30" s="5"/>
      <c r="I30" s="5"/>
      <c r="J30" s="5"/>
      <c r="K30" s="4" t="str">
        <f>IF(OR(NOT(ISBLANK(G30)),NOT(ISBLANK(H30))),(IF(G30=H30,Config.!$A$2,Config.!$A$3)),"")</f>
        <v/>
      </c>
      <c r="L30" s="4" t="str">
        <f>IF(OR(NOT(ISBLANK(I30)),NOT(ISBLANK(J30))),(IF(I30=J30,Config.!$A$2,Config.!$A$3)),"")</f>
        <v/>
      </c>
      <c r="M30" s="4" t="str">
        <f>IF(AND(K30 &lt;&gt; "",L30 &lt;&gt; ""),IF(OR(Base!K30=Config.!$A$3,Base!L30=Config.!$A$3),Config.!$A$3,Config.!$A$2),"")</f>
        <v/>
      </c>
      <c r="P30" s="4" t="str">
        <f>IF(M30&lt;&gt;"",IF(M30=Config.!$A$2,Config.!$A$10,Config.!$A$11),"")</f>
        <v/>
      </c>
      <c r="Q30" s="2" t="s">
        <v>10</v>
      </c>
    </row>
    <row r="31" spans="1:17" ht="20.25" customHeight="1" x14ac:dyDescent="0.25">
      <c r="D31" s="5"/>
      <c r="E31" s="5"/>
      <c r="F31" s="21"/>
      <c r="G31" s="5"/>
      <c r="H31" s="5"/>
      <c r="I31" s="5"/>
      <c r="J31" s="5"/>
      <c r="K31" s="4" t="str">
        <f>IF(OR(NOT(ISBLANK(G31)),NOT(ISBLANK(H31))),(IF(G31=H31,Config.!$A$2,Config.!$A$3)),"")</f>
        <v/>
      </c>
      <c r="L31" s="4" t="str">
        <f>IF(OR(NOT(ISBLANK(I31)),NOT(ISBLANK(J31))),(IF(I31=J31,Config.!$A$2,Config.!$A$3)),"")</f>
        <v/>
      </c>
      <c r="M31" s="4" t="str">
        <f>IF(AND(K31 &lt;&gt; "",L31 &lt;&gt; ""),IF(OR(Base!K31=Config.!$A$3,Base!L31=Config.!$A$3),Config.!$A$3,Config.!$A$2),"")</f>
        <v/>
      </c>
      <c r="P31" s="4" t="str">
        <f>IF(M31&lt;&gt;"",IF(M31=Config.!$A$2,Config.!$A$10,Config.!$A$11),"")</f>
        <v/>
      </c>
      <c r="Q31" s="2" t="s">
        <v>10</v>
      </c>
    </row>
    <row r="32" spans="1:17" ht="20.25" customHeight="1" x14ac:dyDescent="0.25">
      <c r="D32" s="5"/>
      <c r="E32" s="5"/>
      <c r="F32" s="21"/>
      <c r="G32" s="5"/>
      <c r="H32" s="5"/>
      <c r="I32" s="5"/>
      <c r="J32" s="5"/>
      <c r="K32" s="4" t="str">
        <f>IF(OR(NOT(ISBLANK(G32)),NOT(ISBLANK(H32))),(IF(G32=H32,Config.!$A$2,Config.!$A$3)),"")</f>
        <v/>
      </c>
      <c r="L32" s="4" t="str">
        <f>IF(OR(NOT(ISBLANK(I32)),NOT(ISBLANK(J32))),(IF(I32=J32,Config.!$A$2,Config.!$A$3)),"")</f>
        <v/>
      </c>
      <c r="M32" s="4" t="str">
        <f>IF(AND(K32 &lt;&gt; "",L32 &lt;&gt; ""),IF(OR(Base!K32=Config.!$A$3,Base!L32=Config.!$A$3),Config.!$A$3,Config.!$A$2),"")</f>
        <v/>
      </c>
      <c r="P32" s="4" t="str">
        <f>IF(M32&lt;&gt;"",IF(M32=Config.!$A$2,Config.!$A$10,Config.!$A$11),"")</f>
        <v/>
      </c>
      <c r="Q32" s="2" t="s">
        <v>10</v>
      </c>
    </row>
    <row r="33" spans="1:17 16384:16384" ht="20.25" customHeight="1" x14ac:dyDescent="0.25">
      <c r="D33" s="5"/>
      <c r="E33" s="5"/>
      <c r="F33" s="21"/>
      <c r="G33" s="5"/>
      <c r="H33" s="5"/>
      <c r="I33" s="5"/>
      <c r="J33" s="5"/>
      <c r="K33" s="4" t="str">
        <f>IF(OR(NOT(ISBLANK(G33)),NOT(ISBLANK(H33))),(IF(G33=H33,Config.!$A$2,Config.!$A$3)),"")</f>
        <v/>
      </c>
      <c r="L33" s="4" t="str">
        <f>IF(OR(NOT(ISBLANK(I33)),NOT(ISBLANK(J33))),(IF(I33=J33,Config.!$A$2,Config.!$A$3)),"")</f>
        <v/>
      </c>
      <c r="M33" s="4" t="str">
        <f>IF(AND(K33 &lt;&gt; "",L33 &lt;&gt; ""),IF(OR(Base!K33=Config.!$A$3,Base!L33=Config.!$A$3),Config.!$A$3,Config.!$A$2),"")</f>
        <v/>
      </c>
      <c r="P33" s="4" t="str">
        <f>IF(M33&lt;&gt;"",IF(M33=Config.!$A$2,Config.!$A$10,Config.!$A$11),"")</f>
        <v/>
      </c>
      <c r="Q33" s="2" t="s">
        <v>10</v>
      </c>
    </row>
    <row r="34" spans="1:17 16384:16384" ht="20.25" customHeight="1" x14ac:dyDescent="0.25">
      <c r="D34" s="5"/>
      <c r="E34" s="5"/>
      <c r="F34" s="21"/>
      <c r="G34" s="5"/>
      <c r="H34" s="5"/>
      <c r="I34" s="5"/>
      <c r="J34" s="5"/>
      <c r="K34" s="4" t="str">
        <f>IF(OR(NOT(ISBLANK(G34)),NOT(ISBLANK(H34))),(IF(G34=H34,Config.!$A$2,Config.!$A$3)),"")</f>
        <v/>
      </c>
      <c r="L34" s="4" t="str">
        <f>IF(OR(NOT(ISBLANK(I34)),NOT(ISBLANK(J34))),(IF(I34=J34,Config.!$A$2,Config.!$A$3)),"")</f>
        <v/>
      </c>
      <c r="M34" s="4" t="str">
        <f>IF(AND(K34 &lt;&gt; "",L34 &lt;&gt; ""),IF(OR(Base!K34=Config.!$A$3,Base!L34=Config.!$A$3),Config.!$A$3,Config.!$A$2),"")</f>
        <v/>
      </c>
      <c r="P34" s="4" t="str">
        <f>IF(M34&lt;&gt;"",IF(M34=Config.!$A$2,Config.!$A$10,Config.!$A$11),"")</f>
        <v/>
      </c>
      <c r="Q34" s="2" t="s">
        <v>10</v>
      </c>
    </row>
    <row r="35" spans="1:17 16384:16384" ht="20.25" customHeight="1" x14ac:dyDescent="0.25">
      <c r="D35" s="5"/>
      <c r="E35" s="5"/>
      <c r="F35" s="21"/>
      <c r="G35" s="5"/>
      <c r="H35" s="5"/>
      <c r="I35" s="5"/>
      <c r="J35" s="5"/>
      <c r="K35" s="4" t="str">
        <f>IF(OR(NOT(ISBLANK(G35)),NOT(ISBLANK(H35))),(IF(G35=H35,Config.!$A$2,Config.!$A$3)),"")</f>
        <v/>
      </c>
      <c r="L35" s="4" t="str">
        <f>IF(OR(NOT(ISBLANK(I35)),NOT(ISBLANK(J35))),(IF(I35=J35,Config.!$A$2,Config.!$A$3)),"")</f>
        <v/>
      </c>
      <c r="M35" s="4" t="str">
        <f>IF(AND(K35 &lt;&gt; "",L35 &lt;&gt; ""),IF(OR(Base!K35=Config.!$A$3,Base!L35=Config.!$A$3),Config.!$A$3,Config.!$A$2),"")</f>
        <v/>
      </c>
      <c r="P35" s="4" t="str">
        <f>IF(M35&lt;&gt;"",IF(M35=Config.!$A$2,Config.!$A$10,Config.!$A$11),"")</f>
        <v/>
      </c>
      <c r="Q35" s="2" t="s">
        <v>10</v>
      </c>
    </row>
    <row r="36" spans="1:17 16384:16384" ht="20.25" customHeight="1" x14ac:dyDescent="0.25">
      <c r="D36" s="5"/>
      <c r="E36" s="5"/>
      <c r="F36" s="21"/>
      <c r="G36" s="5"/>
      <c r="H36" s="5"/>
      <c r="I36" s="5"/>
      <c r="J36" s="5"/>
      <c r="K36" s="4" t="str">
        <f>IF(OR(NOT(ISBLANK(G36)),NOT(ISBLANK(H36))),(IF(G36=H36,Config.!$A$2,Config.!$A$3)),"")</f>
        <v/>
      </c>
      <c r="L36" s="4" t="str">
        <f>IF(OR(NOT(ISBLANK(I36)),NOT(ISBLANK(J36))),(IF(I36=J36,Config.!$A$2,Config.!$A$3)),"")</f>
        <v/>
      </c>
      <c r="M36" s="4" t="str">
        <f>IF(AND(K36 &lt;&gt; "",L36 &lt;&gt; ""),IF(OR(Base!K36=Config.!$A$3,Base!L36=Config.!$A$3),Config.!$A$3,Config.!$A$2),"")</f>
        <v/>
      </c>
      <c r="P36" s="4" t="str">
        <f>IF(M36&lt;&gt;"",IF(M36=Config.!$A$2,Config.!$A$10,Config.!$A$11),"")</f>
        <v/>
      </c>
      <c r="Q36" s="2" t="s">
        <v>10</v>
      </c>
    </row>
    <row r="37" spans="1:17 16384:16384" ht="20.25" customHeight="1" x14ac:dyDescent="0.25">
      <c r="D37" s="5"/>
      <c r="E37" s="5"/>
      <c r="F37" s="21"/>
      <c r="G37" s="5"/>
      <c r="H37" s="5"/>
      <c r="I37" s="5"/>
      <c r="J37" s="5"/>
      <c r="K37" s="4" t="str">
        <f>IF(OR(NOT(ISBLANK(G37)),NOT(ISBLANK(H37))),(IF(G37=H37,Config.!$A$2,Config.!$A$3)),"")</f>
        <v/>
      </c>
      <c r="L37" s="4" t="str">
        <f>IF(OR(NOT(ISBLANK(I37)),NOT(ISBLANK(J37))),(IF(I37=J37,Config.!$A$2,Config.!$A$3)),"")</f>
        <v/>
      </c>
      <c r="M37" s="4" t="str">
        <f>IF(AND(K37 &lt;&gt; "",L37 &lt;&gt; ""),IF(OR(Base!K37=Config.!$A$3,Base!L37=Config.!$A$3),Config.!$A$3,Config.!$A$2),"")</f>
        <v/>
      </c>
      <c r="P37" s="4" t="str">
        <f>IF(M37&lt;&gt;"",IF(M37=Config.!$A$2,Config.!$A$10,Config.!$A$11),"")</f>
        <v/>
      </c>
      <c r="Q37" s="2" t="s">
        <v>10</v>
      </c>
    </row>
    <row r="38" spans="1:17 16384:16384" ht="20.25" customHeight="1" x14ac:dyDescent="0.25">
      <c r="A38" s="8" t="s">
        <v>10</v>
      </c>
      <c r="B38" s="6" t="s">
        <v>10</v>
      </c>
      <c r="C38" s="6" t="s">
        <v>10</v>
      </c>
      <c r="D38" s="6" t="s">
        <v>10</v>
      </c>
      <c r="E38" s="6" t="s">
        <v>10</v>
      </c>
      <c r="F38" s="22" t="s">
        <v>10</v>
      </c>
      <c r="G38" s="6" t="s">
        <v>10</v>
      </c>
      <c r="H38" s="2" t="s">
        <v>10</v>
      </c>
      <c r="I38" s="2" t="s">
        <v>10</v>
      </c>
      <c r="J38" s="2" t="s">
        <v>10</v>
      </c>
      <c r="K38" s="2" t="s">
        <v>10</v>
      </c>
      <c r="L38" s="2" t="s">
        <v>10</v>
      </c>
      <c r="M38" s="2" t="s">
        <v>10</v>
      </c>
      <c r="N38" s="2" t="s">
        <v>10</v>
      </c>
      <c r="O38" s="34" t="s">
        <v>10</v>
      </c>
      <c r="P38" s="2" t="s">
        <v>10</v>
      </c>
      <c r="Q38" s="2" t="s">
        <v>10</v>
      </c>
      <c r="XFD38" s="4"/>
    </row>
  </sheetData>
  <phoneticPr fontId="5" type="noConversion"/>
  <conditionalFormatting sqref="C17:P18 A2:D2 K7:P7 F8:P9 K19:P20 C16:D16 F16:H16 C6:C7 A3:A4 C19:C20 A6:D6 G10:J10 F6:J8 F12:J13 C20:D20 F20:H20 C12:D13 C10:C11 C7:D9 K10:P16 C14:C15 A6:A22 B3:B22 C3:D4 F2:P2 G6:P6 F4:G4 F3:H3 K3:P4 A21:P21 A25:P37 A22:D22 F22:P22">
    <cfRule type="expression" dxfId="183" priority="168">
      <formula>AND(NOT(ISBLANK($A2)),$A2&lt;&gt;"")</formula>
    </cfRule>
  </conditionalFormatting>
  <conditionalFormatting sqref="F7">
    <cfRule type="expression" dxfId="182" priority="149">
      <formula>AND(NOT(ISBLANK($A7)),$A7&lt;&gt;"")</formula>
    </cfRule>
  </conditionalFormatting>
  <conditionalFormatting sqref="C10:J10">
    <cfRule type="expression" dxfId="181" priority="157">
      <formula>AND(NOT(ISBLANK($A10)),$A10&lt;&gt;"")</formula>
    </cfRule>
  </conditionalFormatting>
  <conditionalFormatting sqref="C11:E11 H11:J11">
    <cfRule type="expression" dxfId="180" priority="139">
      <formula>AND(NOT(ISBLANK($A11)),$A11&lt;&gt;"")</formula>
    </cfRule>
  </conditionalFormatting>
  <conditionalFormatting sqref="H7">
    <cfRule type="expression" dxfId="179" priority="141">
      <formula>AND(NOT(ISBLANK($A7)),$A7&lt;&gt;"")</formula>
    </cfRule>
  </conditionalFormatting>
  <conditionalFormatting sqref="D7">
    <cfRule type="expression" dxfId="178" priority="154">
      <formula>AND(NOT(ISBLANK($A7)),$A7&lt;&gt;"")</formula>
    </cfRule>
  </conditionalFormatting>
  <conditionalFormatting sqref="D6">
    <cfRule type="expression" dxfId="177" priority="153">
      <formula>AND(NOT(ISBLANK($A6)),$A6&lt;&gt;"")</formula>
    </cfRule>
  </conditionalFormatting>
  <conditionalFormatting sqref="E6:E13">
    <cfRule type="expression" dxfId="176" priority="152">
      <formula>AND(NOT(ISBLANK($A6)),$A6&lt;&gt;"")</formula>
    </cfRule>
  </conditionalFormatting>
  <conditionalFormatting sqref="I7:J7">
    <cfRule type="expression" dxfId="175" priority="150">
      <formula>AND(NOT(ISBLANK($A7)),$A7&lt;&gt;"")</formula>
    </cfRule>
  </conditionalFormatting>
  <conditionalFormatting sqref="A5 G5 C5 K5:P5">
    <cfRule type="expression" dxfId="174" priority="144">
      <formula>AND(NOT(ISBLANK($A5)),$A5&lt;&gt;"")</formula>
    </cfRule>
  </conditionalFormatting>
  <conditionalFormatting sqref="D12">
    <cfRule type="expression" dxfId="173" priority="136">
      <formula>AND(NOT(ISBLANK($A12)),$A12&lt;&gt;"")</formula>
    </cfRule>
  </conditionalFormatting>
  <conditionalFormatting sqref="G7">
    <cfRule type="expression" dxfId="172" priority="142">
      <formula>AND(NOT(ISBLANK($A7)),$A7&lt;&gt;"")</formula>
    </cfRule>
  </conditionalFormatting>
  <conditionalFormatting sqref="F6">
    <cfRule type="expression" dxfId="171" priority="140">
      <formula>AND(NOT(ISBLANK($A6)),$A6&lt;&gt;"")</formula>
    </cfRule>
  </conditionalFormatting>
  <conditionalFormatting sqref="G11">
    <cfRule type="expression" dxfId="170" priority="137">
      <formula>AND(NOT(ISBLANK($A11)),$A11&lt;&gt;"")</formula>
    </cfRule>
  </conditionalFormatting>
  <conditionalFormatting sqref="E12">
    <cfRule type="expression" dxfId="169" priority="134">
      <formula>AND(NOT(ISBLANK($A12)),$A12&lt;&gt;"")</formula>
    </cfRule>
  </conditionalFormatting>
  <conditionalFormatting sqref="D13">
    <cfRule type="expression" dxfId="168" priority="135">
      <formula>AND(NOT(ISBLANK($A13)),$A13&lt;&gt;"")</formula>
    </cfRule>
  </conditionalFormatting>
  <conditionalFormatting sqref="E13">
    <cfRule type="expression" dxfId="167" priority="133">
      <formula>AND(NOT(ISBLANK($A13)),$A13&lt;&gt;"")</formula>
    </cfRule>
  </conditionalFormatting>
  <conditionalFormatting sqref="G12:G13">
    <cfRule type="expression" dxfId="166" priority="132">
      <formula>AND(NOT(ISBLANK($A12)),$A12&lt;&gt;"")</formula>
    </cfRule>
  </conditionalFormatting>
  <conditionalFormatting sqref="H12:H13">
    <cfRule type="expression" dxfId="165" priority="131">
      <formula>AND(NOT(ISBLANK($A12)),$A12&lt;&gt;"")</formula>
    </cfRule>
  </conditionalFormatting>
  <conditionalFormatting sqref="I12:J12">
    <cfRule type="expression" dxfId="164" priority="130">
      <formula>AND(NOT(ISBLANK($A12)),$A12&lt;&gt;"")</formula>
    </cfRule>
  </conditionalFormatting>
  <conditionalFormatting sqref="C12">
    <cfRule type="expression" dxfId="163" priority="129">
      <formula>AND(NOT(ISBLANK($A12)),$A12&lt;&gt;"")</formula>
    </cfRule>
  </conditionalFormatting>
  <conditionalFormatting sqref="C13">
    <cfRule type="expression" dxfId="162" priority="128">
      <formula>AND(NOT(ISBLANK($A13)),$A13&lt;&gt;"")</formula>
    </cfRule>
  </conditionalFormatting>
  <conditionalFormatting sqref="A11">
    <cfRule type="expression" dxfId="161" priority="127">
      <formula>AND(NOT(ISBLANK($A11)),$A11&lt;&gt;"")</formula>
    </cfRule>
  </conditionalFormatting>
  <conditionalFormatting sqref="I13">
    <cfRule type="expression" dxfId="160" priority="122">
      <formula>AND(NOT(ISBLANK($A13)),$A13&lt;&gt;"")</formula>
    </cfRule>
  </conditionalFormatting>
  <conditionalFormatting sqref="D14">
    <cfRule type="expression" dxfId="159" priority="119">
      <formula>AND(NOT(ISBLANK($A14)),$A14&lt;&gt;"")</formula>
    </cfRule>
  </conditionalFormatting>
  <conditionalFormatting sqref="G14">
    <cfRule type="expression" dxfId="158" priority="118">
      <formula>AND(NOT(ISBLANK($A14)),$A14&lt;&gt;"")</formula>
    </cfRule>
  </conditionalFormatting>
  <conditionalFormatting sqref="H14">
    <cfRule type="expression" dxfId="157" priority="117">
      <formula>AND(NOT(ISBLANK($A14)),$A14&lt;&gt;"")</formula>
    </cfRule>
  </conditionalFormatting>
  <conditionalFormatting sqref="I14:J14">
    <cfRule type="expression" dxfId="156" priority="116">
      <formula>AND(NOT(ISBLANK($A14)),$A14&lt;&gt;"")</formula>
    </cfRule>
  </conditionalFormatting>
  <conditionalFormatting sqref="J13">
    <cfRule type="expression" dxfId="155" priority="114">
      <formula>AND(NOT(ISBLANK($A13)),$A13&lt;&gt;"")</formula>
    </cfRule>
  </conditionalFormatting>
  <conditionalFormatting sqref="E14">
    <cfRule type="expression" dxfId="154" priority="112">
      <formula>AND(NOT(ISBLANK($A14)),$A14&lt;&gt;"")</formula>
    </cfRule>
  </conditionalFormatting>
  <conditionalFormatting sqref="D15">
    <cfRule type="expression" dxfId="153" priority="111">
      <formula>AND(NOT(ISBLANK($A15)),$A15&lt;&gt;"")</formula>
    </cfRule>
  </conditionalFormatting>
  <conditionalFormatting sqref="G15">
    <cfRule type="expression" dxfId="152" priority="110">
      <formula>AND(NOT(ISBLANK($A15)),$A15&lt;&gt;"")</formula>
    </cfRule>
  </conditionalFormatting>
  <conditionalFormatting sqref="H15">
    <cfRule type="expression" dxfId="151" priority="109">
      <formula>AND(NOT(ISBLANK($A15)),$A15&lt;&gt;"")</formula>
    </cfRule>
  </conditionalFormatting>
  <conditionalFormatting sqref="I15:J15">
    <cfRule type="expression" dxfId="150" priority="108">
      <formula>AND(NOT(ISBLANK($A15)),$A15&lt;&gt;"")</formula>
    </cfRule>
  </conditionalFormatting>
  <conditionalFormatting sqref="E15">
    <cfRule type="expression" dxfId="149" priority="107">
      <formula>AND(NOT(ISBLANK($A15)),$A15&lt;&gt;"")</formula>
    </cfRule>
  </conditionalFormatting>
  <conditionalFormatting sqref="G20">
    <cfRule type="expression" dxfId="148" priority="106">
      <formula>AND(NOT(ISBLANK($A20)),$A20&lt;&gt;"")</formula>
    </cfRule>
  </conditionalFormatting>
  <conditionalFormatting sqref="D19 H19 F19">
    <cfRule type="expression" dxfId="147" priority="105">
      <formula>AND(NOT(ISBLANK($A19)),$A19&lt;&gt;"")</formula>
    </cfRule>
  </conditionalFormatting>
  <conditionalFormatting sqref="G19">
    <cfRule type="expression" dxfId="146" priority="104">
      <formula>AND(NOT(ISBLANK($A19)),$A19&lt;&gt;"")</formula>
    </cfRule>
  </conditionalFormatting>
  <conditionalFormatting sqref="I19:J19">
    <cfRule type="expression" dxfId="145" priority="103">
      <formula>AND(NOT(ISBLANK($A19)),$A19&lt;&gt;"")</formula>
    </cfRule>
  </conditionalFormatting>
  <conditionalFormatting sqref="I20:J20">
    <cfRule type="expression" dxfId="144" priority="102">
      <formula>AND(NOT(ISBLANK($A20)),$A20&lt;&gt;"")</formula>
    </cfRule>
  </conditionalFormatting>
  <conditionalFormatting sqref="E20">
    <cfRule type="expression" dxfId="143" priority="101">
      <formula>AND(NOT(ISBLANK($A20)),$A20&lt;&gt;"")</formula>
    </cfRule>
  </conditionalFormatting>
  <conditionalFormatting sqref="E19">
    <cfRule type="expression" dxfId="142" priority="100">
      <formula>AND(NOT(ISBLANK($A19)),$A19&lt;&gt;"")</formula>
    </cfRule>
  </conditionalFormatting>
  <conditionalFormatting sqref="E16">
    <cfRule type="expression" dxfId="141" priority="99">
      <formula>AND(NOT(ISBLANK($A16)),$A16&lt;&gt;"")</formula>
    </cfRule>
  </conditionalFormatting>
  <conditionalFormatting sqref="I16:J16">
    <cfRule type="expression" dxfId="140" priority="98">
      <formula>AND(NOT(ISBLANK($A16)),$A16&lt;&gt;"")</formula>
    </cfRule>
  </conditionalFormatting>
  <conditionalFormatting sqref="A10">
    <cfRule type="expression" dxfId="139" priority="95">
      <formula>AND(NOT(ISBLANK($A10)),$A10&lt;&gt;"")</formula>
    </cfRule>
  </conditionalFormatting>
  <conditionalFormatting sqref="F11">
    <cfRule type="expression" dxfId="138" priority="86">
      <formula>AND(NOT(ISBLANK($A11)),$A11&lt;&gt;"")</formula>
    </cfRule>
  </conditionalFormatting>
  <conditionalFormatting sqref="E6">
    <cfRule type="expression" dxfId="137" priority="91">
      <formula>AND(NOT(ISBLANK($A6)),$A6&lt;&gt;"")</formula>
    </cfRule>
  </conditionalFormatting>
  <conditionalFormatting sqref="E7">
    <cfRule type="expression" dxfId="136" priority="90">
      <formula>AND(NOT(ISBLANK($A7)),$A7&lt;&gt;"")</formula>
    </cfRule>
  </conditionalFormatting>
  <conditionalFormatting sqref="D11">
    <cfRule type="expression" dxfId="135" priority="89">
      <formula>AND(NOT(ISBLANK($A11)),$A11&lt;&gt;"")</formula>
    </cfRule>
  </conditionalFormatting>
  <conditionalFormatting sqref="D10">
    <cfRule type="expression" dxfId="134" priority="88">
      <formula>AND(NOT(ISBLANK($A10)),$A10&lt;&gt;"")</formula>
    </cfRule>
  </conditionalFormatting>
  <conditionalFormatting sqref="I11:J11">
    <cfRule type="expression" dxfId="133" priority="87">
      <formula>AND(NOT(ISBLANK($A11)),$A11&lt;&gt;"")</formula>
    </cfRule>
  </conditionalFormatting>
  <conditionalFormatting sqref="A9 F9:J9 C9:D9">
    <cfRule type="expression" dxfId="132" priority="85">
      <formula>AND(NOT(ISBLANK($A9)),$A9&lt;&gt;"")</formula>
    </cfRule>
  </conditionalFormatting>
  <conditionalFormatting sqref="E9">
    <cfRule type="expression" dxfId="131" priority="84">
      <formula>AND(NOT(ISBLANK($A9)),$A9&lt;&gt;"")</formula>
    </cfRule>
  </conditionalFormatting>
  <conditionalFormatting sqref="G11">
    <cfRule type="expression" dxfId="130" priority="83">
      <formula>AND(NOT(ISBLANK($A11)),$A11&lt;&gt;"")</formula>
    </cfRule>
  </conditionalFormatting>
  <conditionalFormatting sqref="H11">
    <cfRule type="expression" dxfId="129" priority="82">
      <formula>AND(NOT(ISBLANK($A11)),$A11&lt;&gt;"")</formula>
    </cfRule>
  </conditionalFormatting>
  <conditionalFormatting sqref="F10">
    <cfRule type="expression" dxfId="128" priority="81">
      <formula>AND(NOT(ISBLANK($A10)),$A10&lt;&gt;"")</formula>
    </cfRule>
  </conditionalFormatting>
  <conditionalFormatting sqref="C14:E14 H14:J14">
    <cfRule type="expression" dxfId="127" priority="80">
      <formula>AND(NOT(ISBLANK($A14)),$A14&lt;&gt;"")</formula>
    </cfRule>
  </conditionalFormatting>
  <conditionalFormatting sqref="G14">
    <cfRule type="expression" dxfId="126" priority="79">
      <formula>AND(NOT(ISBLANK($A14)),$A14&lt;&gt;"")</formula>
    </cfRule>
  </conditionalFormatting>
  <conditionalFormatting sqref="D15">
    <cfRule type="expression" dxfId="125" priority="78">
      <formula>AND(NOT(ISBLANK($A15)),$A15&lt;&gt;"")</formula>
    </cfRule>
  </conditionalFormatting>
  <conditionalFormatting sqref="D16">
    <cfRule type="expression" dxfId="124" priority="77">
      <formula>AND(NOT(ISBLANK($A16)),$A16&lt;&gt;"")</formula>
    </cfRule>
  </conditionalFormatting>
  <conditionalFormatting sqref="E15">
    <cfRule type="expression" dxfId="123" priority="76">
      <formula>AND(NOT(ISBLANK($A15)),$A15&lt;&gt;"")</formula>
    </cfRule>
  </conditionalFormatting>
  <conditionalFormatting sqref="E16">
    <cfRule type="expression" dxfId="122" priority="75">
      <formula>AND(NOT(ISBLANK($A16)),$A16&lt;&gt;"")</formula>
    </cfRule>
  </conditionalFormatting>
  <conditionalFormatting sqref="G15:G16">
    <cfRule type="expression" dxfId="121" priority="74">
      <formula>AND(NOT(ISBLANK($A15)),$A15&lt;&gt;"")</formula>
    </cfRule>
  </conditionalFormatting>
  <conditionalFormatting sqref="H15:H16">
    <cfRule type="expression" dxfId="120" priority="73">
      <formula>AND(NOT(ISBLANK($A15)),$A15&lt;&gt;"")</formula>
    </cfRule>
  </conditionalFormatting>
  <conditionalFormatting sqref="I15:J15">
    <cfRule type="expression" dxfId="119" priority="72">
      <formula>AND(NOT(ISBLANK($A15)),$A15&lt;&gt;"")</formula>
    </cfRule>
  </conditionalFormatting>
  <conditionalFormatting sqref="C15">
    <cfRule type="expression" dxfId="118" priority="71">
      <formula>AND(NOT(ISBLANK($A15)),$A15&lt;&gt;"")</formula>
    </cfRule>
  </conditionalFormatting>
  <conditionalFormatting sqref="C16">
    <cfRule type="expression" dxfId="117" priority="70">
      <formula>AND(NOT(ISBLANK($A16)),$A16&lt;&gt;"")</formula>
    </cfRule>
  </conditionalFormatting>
  <conditionalFormatting sqref="A14">
    <cfRule type="expression" dxfId="116" priority="69">
      <formula>AND(NOT(ISBLANK($A14)),$A14&lt;&gt;"")</formula>
    </cfRule>
  </conditionalFormatting>
  <conditionalFormatting sqref="D17">
    <cfRule type="expression" dxfId="115" priority="68">
      <formula>AND(NOT(ISBLANK($A17)),$A17&lt;&gt;"")</formula>
    </cfRule>
  </conditionalFormatting>
  <conditionalFormatting sqref="G17">
    <cfRule type="expression" dxfId="114" priority="67">
      <formula>AND(NOT(ISBLANK($A17)),$A17&lt;&gt;"")</formula>
    </cfRule>
  </conditionalFormatting>
  <conditionalFormatting sqref="H17">
    <cfRule type="expression" dxfId="113" priority="66">
      <formula>AND(NOT(ISBLANK($A17)),$A17&lt;&gt;"")</formula>
    </cfRule>
  </conditionalFormatting>
  <conditionalFormatting sqref="E17">
    <cfRule type="expression" dxfId="112" priority="65">
      <formula>AND(NOT(ISBLANK($A17)),$A17&lt;&gt;"")</formula>
    </cfRule>
  </conditionalFormatting>
  <conditionalFormatting sqref="I16">
    <cfRule type="expression" dxfId="111" priority="64">
      <formula>AND(NOT(ISBLANK($A16)),$A16&lt;&gt;"")</formula>
    </cfRule>
  </conditionalFormatting>
  <conditionalFormatting sqref="D18">
    <cfRule type="expression" dxfId="110" priority="63">
      <formula>AND(NOT(ISBLANK($A18)),$A18&lt;&gt;"")</formula>
    </cfRule>
  </conditionalFormatting>
  <conditionalFormatting sqref="G18">
    <cfRule type="expression" dxfId="109" priority="62">
      <formula>AND(NOT(ISBLANK($A18)),$A18&lt;&gt;"")</formula>
    </cfRule>
  </conditionalFormatting>
  <conditionalFormatting sqref="H18">
    <cfRule type="expression" dxfId="108" priority="61">
      <formula>AND(NOT(ISBLANK($A18)),$A18&lt;&gt;"")</formula>
    </cfRule>
  </conditionalFormatting>
  <conditionalFormatting sqref="I18:J18">
    <cfRule type="expression" dxfId="107" priority="60">
      <formula>AND(NOT(ISBLANK($A18)),$A18&lt;&gt;"")</formula>
    </cfRule>
  </conditionalFormatting>
  <conditionalFormatting sqref="I17">
    <cfRule type="expression" dxfId="106" priority="59">
      <formula>AND(NOT(ISBLANK($A17)),$A17&lt;&gt;"")</formula>
    </cfRule>
  </conditionalFormatting>
  <conditionalFormatting sqref="J16">
    <cfRule type="expression" dxfId="105" priority="58">
      <formula>AND(NOT(ISBLANK($A16)),$A16&lt;&gt;"")</formula>
    </cfRule>
  </conditionalFormatting>
  <conditionalFormatting sqref="J17">
    <cfRule type="expression" dxfId="104" priority="57">
      <formula>AND(NOT(ISBLANK($A17)),$A17&lt;&gt;"")</formula>
    </cfRule>
  </conditionalFormatting>
  <conditionalFormatting sqref="E18">
    <cfRule type="expression" dxfId="103" priority="56">
      <formula>AND(NOT(ISBLANK($A18)),$A18&lt;&gt;"")</formula>
    </cfRule>
  </conditionalFormatting>
  <conditionalFormatting sqref="D19">
    <cfRule type="expression" dxfId="102" priority="55">
      <formula>AND(NOT(ISBLANK($A19)),$A19&lt;&gt;"")</formula>
    </cfRule>
  </conditionalFormatting>
  <conditionalFormatting sqref="G19">
    <cfRule type="expression" dxfId="101" priority="54">
      <formula>AND(NOT(ISBLANK($A19)),$A19&lt;&gt;"")</formula>
    </cfRule>
  </conditionalFormatting>
  <conditionalFormatting sqref="H19">
    <cfRule type="expression" dxfId="100" priority="53">
      <formula>AND(NOT(ISBLANK($A19)),$A19&lt;&gt;"")</formula>
    </cfRule>
  </conditionalFormatting>
  <conditionalFormatting sqref="I19:J19">
    <cfRule type="expression" dxfId="99" priority="52">
      <formula>AND(NOT(ISBLANK($A19)),$A19&lt;&gt;"")</formula>
    </cfRule>
  </conditionalFormatting>
  <conditionalFormatting sqref="E19">
    <cfRule type="expression" dxfId="98" priority="51">
      <formula>AND(NOT(ISBLANK($A19)),$A19&lt;&gt;"")</formula>
    </cfRule>
  </conditionalFormatting>
  <conditionalFormatting sqref="G22">
    <cfRule type="expression" dxfId="97" priority="50">
      <formula>AND(NOT(ISBLANK($A22)),$A22&lt;&gt;"")</formula>
    </cfRule>
  </conditionalFormatting>
  <conditionalFormatting sqref="D21 H21 F21">
    <cfRule type="expression" dxfId="96" priority="49">
      <formula>AND(NOT(ISBLANK($A21)),$A21&lt;&gt;"")</formula>
    </cfRule>
  </conditionalFormatting>
  <conditionalFormatting sqref="G21">
    <cfRule type="expression" dxfId="95" priority="48">
      <formula>AND(NOT(ISBLANK($A21)),$A21&lt;&gt;"")</formula>
    </cfRule>
  </conditionalFormatting>
  <conditionalFormatting sqref="I21:J21">
    <cfRule type="expression" dxfId="94" priority="47">
      <formula>AND(NOT(ISBLANK($A21)),$A21&lt;&gt;"")</formula>
    </cfRule>
  </conditionalFormatting>
  <conditionalFormatting sqref="I22:J22">
    <cfRule type="expression" dxfId="93" priority="46">
      <formula>AND(NOT(ISBLANK($A22)),$A22&lt;&gt;"")</formula>
    </cfRule>
  </conditionalFormatting>
  <conditionalFormatting sqref="E21">
    <cfRule type="expression" dxfId="92" priority="44">
      <formula>AND(NOT(ISBLANK($A21)),$A21&lt;&gt;"")</formula>
    </cfRule>
  </conditionalFormatting>
  <conditionalFormatting sqref="E20">
    <cfRule type="expression" dxfId="91" priority="43">
      <formula>AND(NOT(ISBLANK($A20)),$A20&lt;&gt;"")</formula>
    </cfRule>
  </conditionalFormatting>
  <conditionalFormatting sqref="I20:J20">
    <cfRule type="expression" dxfId="90" priority="42">
      <formula>AND(NOT(ISBLANK($A20)),$A20&lt;&gt;"")</formula>
    </cfRule>
  </conditionalFormatting>
  <conditionalFormatting sqref="C17:C19">
    <cfRule type="expression" dxfId="89" priority="41">
      <formula>AND(NOT(ISBLANK($A17)),$A17&lt;&gt;"")</formula>
    </cfRule>
  </conditionalFormatting>
  <conditionalFormatting sqref="E2">
    <cfRule type="expression" dxfId="88" priority="39">
      <formula>AND(NOT(ISBLANK($A2)),$A2&lt;&gt;"")</formula>
    </cfRule>
  </conditionalFormatting>
  <conditionalFormatting sqref="E2">
    <cfRule type="expression" dxfId="87" priority="38">
      <formula>AND(NOT(ISBLANK($A2)),$A2&lt;&gt;"")</formula>
    </cfRule>
  </conditionalFormatting>
  <conditionalFormatting sqref="F2">
    <cfRule type="expression" dxfId="86" priority="37">
      <formula>AND(NOT(ISBLANK($A2)),$A2&lt;&gt;"")</formula>
    </cfRule>
  </conditionalFormatting>
  <conditionalFormatting sqref="F3">
    <cfRule type="expression" dxfId="85" priority="36">
      <formula>AND(NOT(ISBLANK($A3)),$A3&lt;&gt;"")</formula>
    </cfRule>
  </conditionalFormatting>
  <conditionalFormatting sqref="I2:J2">
    <cfRule type="expression" dxfId="84" priority="35">
      <formula>AND(NOT(ISBLANK($A2)),$A2&lt;&gt;"")</formula>
    </cfRule>
  </conditionalFormatting>
  <conditionalFormatting sqref="E3">
    <cfRule type="expression" dxfId="83" priority="34">
      <formula>AND(NOT(ISBLANK($A3)),$A3&lt;&gt;"")</formula>
    </cfRule>
  </conditionalFormatting>
  <conditionalFormatting sqref="E3">
    <cfRule type="expression" dxfId="82" priority="33">
      <formula>AND(NOT(ISBLANK($A3)),$A3&lt;&gt;"")</formula>
    </cfRule>
  </conditionalFormatting>
  <conditionalFormatting sqref="E4">
    <cfRule type="expression" dxfId="81" priority="32">
      <formula>AND(NOT(ISBLANK($A4)),$A4&lt;&gt;"")</formula>
    </cfRule>
  </conditionalFormatting>
  <conditionalFormatting sqref="E4">
    <cfRule type="expression" dxfId="80" priority="31">
      <formula>AND(NOT(ISBLANK($A4)),$A4&lt;&gt;"")</formula>
    </cfRule>
  </conditionalFormatting>
  <conditionalFormatting sqref="D5">
    <cfRule type="expression" dxfId="79" priority="30">
      <formula>AND(NOT(ISBLANK($A5)),$A5&lt;&gt;"")</formula>
    </cfRule>
  </conditionalFormatting>
  <conditionalFormatting sqref="E5">
    <cfRule type="expression" dxfId="78" priority="27">
      <formula>AND(NOT(ISBLANK($A5)),$A5&lt;&gt;"")</formula>
    </cfRule>
  </conditionalFormatting>
  <conditionalFormatting sqref="E5">
    <cfRule type="expression" dxfId="77" priority="28">
      <formula>AND(NOT(ISBLANK($A5)),$A5&lt;&gt;"")</formula>
    </cfRule>
  </conditionalFormatting>
  <conditionalFormatting sqref="H4">
    <cfRule type="expression" dxfId="76" priority="26">
      <formula>AND(NOT(ISBLANK($A4)),$A4&lt;&gt;"")</formula>
    </cfRule>
  </conditionalFormatting>
  <conditionalFormatting sqref="I3:J5">
    <cfRule type="expression" dxfId="75" priority="24">
      <formula>AND(NOT(ISBLANK($A3)),$A3&lt;&gt;"")</formula>
    </cfRule>
  </conditionalFormatting>
  <conditionalFormatting sqref="I3:J5">
    <cfRule type="expression" dxfId="74" priority="23">
      <formula>AND(NOT(ISBLANK($A3)),$A3&lt;&gt;"")</formula>
    </cfRule>
  </conditionalFormatting>
  <conditionalFormatting sqref="F5">
    <cfRule type="expression" dxfId="73" priority="22">
      <formula>AND(NOT(ISBLANK($A5)),$A5&lt;&gt;"")</formula>
    </cfRule>
  </conditionalFormatting>
  <conditionalFormatting sqref="H5">
    <cfRule type="expression" dxfId="72" priority="21">
      <formula>AND(NOT(ISBLANK($A5)),$A5&lt;&gt;"")</formula>
    </cfRule>
  </conditionalFormatting>
  <conditionalFormatting sqref="E21">
    <cfRule type="expression" dxfId="71" priority="20">
      <formula>AND(NOT(ISBLANK($A21)),$A21&lt;&gt;"")</formula>
    </cfRule>
  </conditionalFormatting>
  <conditionalFormatting sqref="A23:D23 F23:P23">
    <cfRule type="expression" dxfId="70" priority="15">
      <formula>AND(NOT(ISBLANK($A23)),$A23&lt;&gt;"")</formula>
    </cfRule>
  </conditionalFormatting>
  <conditionalFormatting sqref="G23">
    <cfRule type="expression" dxfId="69" priority="14">
      <formula>AND(NOT(ISBLANK($A23)),$A23&lt;&gt;"")</formula>
    </cfRule>
  </conditionalFormatting>
  <conditionalFormatting sqref="I23:J23">
    <cfRule type="expression" dxfId="68" priority="13">
      <formula>AND(NOT(ISBLANK($A23)),$A23&lt;&gt;"")</formula>
    </cfRule>
  </conditionalFormatting>
  <conditionalFormatting sqref="A24:D24 F24:P24">
    <cfRule type="expression" dxfId="67" priority="7">
      <formula>AND(NOT(ISBLANK($A24)),$A24&lt;&gt;"")</formula>
    </cfRule>
  </conditionalFormatting>
  <conditionalFormatting sqref="G24">
    <cfRule type="expression" dxfId="66" priority="6">
      <formula>AND(NOT(ISBLANK($A24)),$A24&lt;&gt;"")</formula>
    </cfRule>
  </conditionalFormatting>
  <conditionalFormatting sqref="I24:J24">
    <cfRule type="expression" dxfId="65" priority="5">
      <formula>AND(NOT(ISBLANK($A24)),$A24&lt;&gt;"")</formula>
    </cfRule>
  </conditionalFormatting>
  <conditionalFormatting sqref="E22:E24">
    <cfRule type="expression" dxfId="64" priority="3">
      <formula>AND(NOT(ISBLANK($A22)),$A22&lt;&gt;"")</formula>
    </cfRule>
  </conditionalFormatting>
  <conditionalFormatting sqref="E22:E24">
    <cfRule type="expression" dxfId="63" priority="2">
      <formula>AND(NOT(ISBLANK($A22)),$A22&lt;&gt;"")</formula>
    </cfRule>
  </conditionalFormatting>
  <conditionalFormatting sqref="E22:E24">
    <cfRule type="expression" dxfId="62" priority="1">
      <formula>AND(NOT(ISBLANK($A22)),$A22&lt;&gt;"")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06" operator="equal" id="{43D39CF7-99A6-456D-B4C9-24E469813CDB}">
            <xm:f>Config.!$A$3</xm:f>
            <x14:dxf>
              <font>
                <b/>
                <i val="0"/>
                <color rgb="FFFF0000"/>
              </font>
              <fill>
                <patternFill>
                  <bgColor theme="7" tint="0.59996337778862885"/>
                </patternFill>
              </fill>
            </x14:dxf>
          </x14:cfRule>
          <xm:sqref>I39:J1048576 K2:L4 K6:L22 K25:L38</xm:sqref>
        </x14:conditionalFormatting>
        <x14:conditionalFormatting xmlns:xm="http://schemas.microsoft.com/office/excel/2006/main">
          <x14:cfRule type="cellIs" priority="204" operator="equal" id="{D8C58C61-D98A-47ED-BF63-800881C46D07}">
            <xm:f>Config.!$A$2</xm:f>
            <x14:dxf>
              <fill>
                <patternFill>
                  <bgColor theme="0" tint="-0.24994659260841701"/>
                </patternFill>
              </fill>
            </x14:dxf>
          </x14:cfRule>
          <xm:sqref>K2:M4 K6:M22 K25:M37</xm:sqref>
        </x14:conditionalFormatting>
        <x14:conditionalFormatting xmlns:xm="http://schemas.microsoft.com/office/excel/2006/main">
          <x14:cfRule type="cellIs" priority="208" operator="equal" id="{90EE42A2-18C8-40C7-B6CF-A005B5FE616F}">
            <xm:f>Config.!$A$3</xm:f>
            <x14:dxf>
              <font>
                <b/>
                <i val="0"/>
                <color rgb="FFFF0000"/>
              </font>
              <fill>
                <patternFill>
                  <fgColor auto="1"/>
                  <bgColor theme="9" tint="0.79998168889431442"/>
                </patternFill>
              </fill>
            </x14:dxf>
          </x14:cfRule>
          <xm:sqref>K39:K1048576 M2:M4 M6:M22 M25:M38</xm:sqref>
        </x14:conditionalFormatting>
        <x14:conditionalFormatting xmlns:xm="http://schemas.microsoft.com/office/excel/2006/main">
          <x14:cfRule type="expression" priority="205" id="{5098B8FE-2DB2-4472-A980-14FE0AFFD466}">
            <xm:f>$M2=Config.!$A$2</xm:f>
            <x14:dxf>
              <fill>
                <patternFill>
                  <bgColor theme="0" tint="-0.24994659260841701"/>
                </patternFill>
              </fill>
            </x14:dxf>
          </x14:cfRule>
          <xm:sqref>N2:P4 N6:P22 N25:P37</xm:sqref>
        </x14:conditionalFormatting>
        <x14:conditionalFormatting xmlns:xm="http://schemas.microsoft.com/office/excel/2006/main">
          <x14:cfRule type="cellIs" priority="158" operator="equal" id="{87E29861-26E2-43D6-B801-0AE8BED0E609}">
            <xm:f>Config.!$A$3</xm:f>
            <x14:dxf>
              <font>
                <b/>
                <i val="0"/>
                <color rgb="FFFF0000"/>
              </font>
              <fill>
                <patternFill>
                  <bgColor theme="7" tint="0.59996337778862885"/>
                </patternFill>
              </fill>
            </x14:dxf>
          </x14:cfRule>
          <xm:sqref>K1:L1</xm:sqref>
        </x14:conditionalFormatting>
        <x14:conditionalFormatting xmlns:xm="http://schemas.microsoft.com/office/excel/2006/main">
          <x14:cfRule type="cellIs" priority="159" operator="equal" id="{6FBDEC09-2BB4-4CF2-9359-1761460F43E2}">
            <xm:f>Config.!$A$3</xm:f>
            <x14:dxf>
              <font>
                <b/>
                <i val="0"/>
                <color rgb="FFFF0000"/>
              </font>
              <fill>
                <patternFill>
                  <fgColor auto="1"/>
                  <bgColor theme="9" tint="0.79998168889431442"/>
                </patternFill>
              </fill>
            </x14:dxf>
          </x14:cfRule>
          <xm:sqref>M1</xm:sqref>
        </x14:conditionalFormatting>
        <x14:conditionalFormatting xmlns:xm="http://schemas.microsoft.com/office/excel/2006/main">
          <x14:cfRule type="cellIs" priority="147" operator="equal" id="{ADF8F37E-7638-4202-AF6A-C72A3C66AEBF}">
            <xm:f>Config.!$A$3</xm:f>
            <x14:dxf>
              <font>
                <b/>
                <i val="0"/>
                <color rgb="FFFF0000"/>
              </font>
              <fill>
                <patternFill>
                  <bgColor theme="7" tint="0.59996337778862885"/>
                </patternFill>
              </fill>
            </x14:dxf>
          </x14:cfRule>
          <xm:sqref>K5:L5</xm:sqref>
        </x14:conditionalFormatting>
        <x14:conditionalFormatting xmlns:xm="http://schemas.microsoft.com/office/excel/2006/main">
          <x14:cfRule type="cellIs" priority="145" operator="equal" id="{DB368CE1-E8C7-4932-87D5-6A3BCC57DA8D}">
            <xm:f>Config.!$A$2</xm:f>
            <x14:dxf>
              <fill>
                <patternFill>
                  <bgColor theme="0" tint="-0.24994659260841701"/>
                </patternFill>
              </fill>
            </x14:dxf>
          </x14:cfRule>
          <xm:sqref>K5:M5</xm:sqref>
        </x14:conditionalFormatting>
        <x14:conditionalFormatting xmlns:xm="http://schemas.microsoft.com/office/excel/2006/main">
          <x14:cfRule type="cellIs" priority="148" operator="equal" id="{004A06AF-11A2-47EC-93F3-0545D283A3DE}">
            <xm:f>Config.!$A$3</xm:f>
            <x14:dxf>
              <font>
                <b/>
                <i val="0"/>
                <color rgb="FFFF0000"/>
              </font>
              <fill>
                <patternFill>
                  <fgColor auto="1"/>
                  <bgColor theme="9" tint="0.79998168889431442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expression" priority="146" id="{0FDAF7C8-5EB4-436C-96A8-9D4B01E7EBB6}">
            <xm:f>$M5=Config.!$A$2</xm:f>
            <x14:dxf>
              <fill>
                <patternFill>
                  <bgColor theme="0" tint="-0.24994659260841701"/>
                </patternFill>
              </fill>
            </x14:dxf>
          </x14:cfRule>
          <xm:sqref>N5:P5</xm:sqref>
        </x14:conditionalFormatting>
        <x14:conditionalFormatting xmlns:xm="http://schemas.microsoft.com/office/excel/2006/main">
          <x14:cfRule type="cellIs" priority="18" operator="equal" id="{3659E2B5-99F5-4AC8-82B2-1C2F500BD48D}">
            <xm:f>Config.!$A$3</xm:f>
            <x14:dxf>
              <font>
                <b/>
                <i val="0"/>
                <color rgb="FFFF0000"/>
              </font>
              <fill>
                <patternFill>
                  <bgColor theme="7" tint="0.59996337778862885"/>
                </patternFill>
              </fill>
            </x14:dxf>
          </x14:cfRule>
          <xm:sqref>K23:L23</xm:sqref>
        </x14:conditionalFormatting>
        <x14:conditionalFormatting xmlns:xm="http://schemas.microsoft.com/office/excel/2006/main">
          <x14:cfRule type="cellIs" priority="16" operator="equal" id="{EC3D724B-970C-4FC6-89B4-EE1B03733AD8}">
            <xm:f>Config.!$A$2</xm:f>
            <x14:dxf>
              <fill>
                <patternFill>
                  <bgColor theme="0" tint="-0.24994659260841701"/>
                </patternFill>
              </fill>
            </x14:dxf>
          </x14:cfRule>
          <xm:sqref>K23:M23</xm:sqref>
        </x14:conditionalFormatting>
        <x14:conditionalFormatting xmlns:xm="http://schemas.microsoft.com/office/excel/2006/main">
          <x14:cfRule type="cellIs" priority="19" operator="equal" id="{8E22E5C5-62FB-4C4B-B5EE-3DBE06AD429D}">
            <xm:f>Config.!$A$3</xm:f>
            <x14:dxf>
              <font>
                <b/>
                <i val="0"/>
                <color rgb="FFFF0000"/>
              </font>
              <fill>
                <patternFill>
                  <fgColor auto="1"/>
                  <bgColor theme="9" tint="0.79998168889431442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expression" priority="17" id="{DCA2F4D2-C790-4454-A3FD-CEEFE1817AFE}">
            <xm:f>$M23=Config.!$A$2</xm:f>
            <x14:dxf>
              <fill>
                <patternFill>
                  <bgColor theme="0" tint="-0.24994659260841701"/>
                </patternFill>
              </fill>
            </x14:dxf>
          </x14:cfRule>
          <xm:sqref>N23:P23</xm:sqref>
        </x14:conditionalFormatting>
        <x14:conditionalFormatting xmlns:xm="http://schemas.microsoft.com/office/excel/2006/main">
          <x14:cfRule type="cellIs" priority="10" operator="equal" id="{1DE8E986-2368-4ADD-AB63-1BE1FE2FA1AD}">
            <xm:f>Config.!$A$3</xm:f>
            <x14:dxf>
              <font>
                <b/>
                <i val="0"/>
                <color rgb="FFFF0000"/>
              </font>
              <fill>
                <patternFill>
                  <bgColor theme="7" tint="0.59996337778862885"/>
                </patternFill>
              </fill>
            </x14:dxf>
          </x14:cfRule>
          <xm:sqref>K24:L24</xm:sqref>
        </x14:conditionalFormatting>
        <x14:conditionalFormatting xmlns:xm="http://schemas.microsoft.com/office/excel/2006/main">
          <x14:cfRule type="cellIs" priority="8" operator="equal" id="{00AE2522-3EF9-4A47-BC15-AE76FEC866EC}">
            <xm:f>Config.!$A$2</xm:f>
            <x14:dxf>
              <fill>
                <patternFill>
                  <bgColor theme="0" tint="-0.24994659260841701"/>
                </patternFill>
              </fill>
            </x14:dxf>
          </x14:cfRule>
          <xm:sqref>K24:M24</xm:sqref>
        </x14:conditionalFormatting>
        <x14:conditionalFormatting xmlns:xm="http://schemas.microsoft.com/office/excel/2006/main">
          <x14:cfRule type="cellIs" priority="11" operator="equal" id="{3D2088A4-7814-494E-8987-9661E930005A}">
            <xm:f>Config.!$A$3</xm:f>
            <x14:dxf>
              <font>
                <b/>
                <i val="0"/>
                <color rgb="FFFF0000"/>
              </font>
              <fill>
                <patternFill>
                  <fgColor auto="1"/>
                  <bgColor theme="9" tint="0.79998168889431442"/>
                </patternFill>
              </fill>
            </x14:dxf>
          </x14:cfRule>
          <xm:sqref>M24</xm:sqref>
        </x14:conditionalFormatting>
        <x14:conditionalFormatting xmlns:xm="http://schemas.microsoft.com/office/excel/2006/main">
          <x14:cfRule type="expression" priority="9" id="{6A13B4E6-B2E5-485B-8937-911C265C24F9}">
            <xm:f>$M24=Config.!$A$2</xm:f>
            <x14:dxf>
              <fill>
                <patternFill>
                  <bgColor theme="0" tint="-0.24994659260841701"/>
                </patternFill>
              </fill>
            </x14:dxf>
          </x14:cfRule>
          <xm:sqref>N24:P24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17:X20"/>
  <sheetViews>
    <sheetView zoomScale="90" zoomScaleNormal="90" workbookViewId="0">
      <selection activeCell="AB1" sqref="AB1"/>
    </sheetView>
  </sheetViews>
  <sheetFormatPr defaultRowHeight="15" x14ac:dyDescent="0.25"/>
  <cols>
    <col min="23" max="23" width="22.42578125" customWidth="1"/>
  </cols>
  <sheetData>
    <row r="17" spans="20:24" x14ac:dyDescent="0.25">
      <c r="T17" s="29" t="s">
        <v>42</v>
      </c>
      <c r="U17" s="30"/>
      <c r="W17" s="12" t="s">
        <v>34</v>
      </c>
      <c r="X17" s="9" t="s">
        <v>29</v>
      </c>
    </row>
    <row r="18" spans="20:24" x14ac:dyDescent="0.25">
      <c r="T18" s="31">
        <f>SUM(Config.!K2:K5)</f>
        <v>0</v>
      </c>
      <c r="U18" s="32"/>
      <c r="W18" s="1" t="s">
        <v>35</v>
      </c>
      <c r="X18" s="1">
        <f>Config.!B10</f>
        <v>19</v>
      </c>
    </row>
    <row r="19" spans="20:24" x14ac:dyDescent="0.25">
      <c r="W19" s="1" t="s">
        <v>36</v>
      </c>
      <c r="X19" s="1">
        <f>Config.!B11</f>
        <v>4</v>
      </c>
    </row>
    <row r="20" spans="20:24" x14ac:dyDescent="0.25">
      <c r="W20" s="1" t="s">
        <v>41</v>
      </c>
      <c r="X20" s="1">
        <f>Config.!B12</f>
        <v>0</v>
      </c>
    </row>
  </sheetData>
  <mergeCells count="2">
    <mergeCell ref="T17:U17"/>
    <mergeCell ref="T18:U18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D5" sqref="D5"/>
    </sheetView>
  </sheetViews>
  <sheetFormatPr defaultRowHeight="15" x14ac:dyDescent="0.25"/>
  <cols>
    <col min="1" max="1" width="23" customWidth="1"/>
    <col min="3" max="3" width="3.7109375" customWidth="1"/>
    <col min="4" max="4" width="19.7109375" customWidth="1"/>
    <col min="7" max="7" width="13.7109375" customWidth="1"/>
    <col min="10" max="10" width="14.5703125" customWidth="1"/>
  </cols>
  <sheetData>
    <row r="1" spans="1:11" x14ac:dyDescent="0.25">
      <c r="A1" s="12" t="s">
        <v>14</v>
      </c>
      <c r="B1" s="9" t="s">
        <v>29</v>
      </c>
      <c r="D1" s="14" t="s">
        <v>19</v>
      </c>
      <c r="E1" s="14" t="s">
        <v>29</v>
      </c>
      <c r="G1" s="12" t="s">
        <v>30</v>
      </c>
      <c r="H1" s="9" t="s">
        <v>29</v>
      </c>
      <c r="J1" s="16" t="s">
        <v>38</v>
      </c>
      <c r="K1" s="16" t="s">
        <v>29</v>
      </c>
    </row>
    <row r="2" spans="1:11" x14ac:dyDescent="0.25">
      <c r="A2" s="1" t="s">
        <v>12</v>
      </c>
      <c r="B2" s="1">
        <v>0</v>
      </c>
      <c r="D2" s="15" t="s">
        <v>21</v>
      </c>
      <c r="E2" s="15">
        <f>COUNTIF(Base!$E$1:$E$937,TipoRequisicao[[#This Row],[Tipo de Requisição]])</f>
        <v>3</v>
      </c>
      <c r="G2" s="1" t="s">
        <v>16</v>
      </c>
      <c r="H2" s="1">
        <f>COUNTIF(Base!$C$1:$C$937,Categorias[[#This Row],[Categorias]])</f>
        <v>0</v>
      </c>
      <c r="J2" s="1" t="s">
        <v>15</v>
      </c>
      <c r="K2" s="1">
        <f>COUNTIF(Base!$B$1:$B$937,Vercoes[[#This Row],[Versões]])</f>
        <v>0</v>
      </c>
    </row>
    <row r="3" spans="1:11" x14ac:dyDescent="0.25">
      <c r="A3" s="1" t="s">
        <v>11</v>
      </c>
      <c r="B3" s="1">
        <v>1</v>
      </c>
      <c r="D3" s="10" t="s">
        <v>20</v>
      </c>
      <c r="E3" s="10">
        <f>COUNTIF(Base!$E$1:$E$937,TipoRequisicao[[#This Row],[Tipo de Requisição]])</f>
        <v>16</v>
      </c>
      <c r="G3" s="1" t="s">
        <v>17</v>
      </c>
      <c r="H3" s="1">
        <f>COUNTIF(Base!$C$1:$C$937,Categorias[[#This Row],[Categorias]])</f>
        <v>0</v>
      </c>
      <c r="J3" s="1" t="s">
        <v>37</v>
      </c>
      <c r="K3" s="1">
        <f>COUNTIF(Base!$B$1:$B$937,Vercoes[[#This Row],[Versões]])</f>
        <v>0</v>
      </c>
    </row>
    <row r="4" spans="1:11" x14ac:dyDescent="0.25">
      <c r="D4" s="1" t="s">
        <v>22</v>
      </c>
      <c r="E4" s="1">
        <f>COUNTIF(Base!$E$1:$E$937,TipoRequisicao[[#This Row],[Tipo de Requisição]])</f>
        <v>0</v>
      </c>
      <c r="G4" s="13" t="s">
        <v>13</v>
      </c>
      <c r="H4" s="1">
        <f>COUNTIF(Base!$C$1:$C$937,Categorias[[#This Row],[Categorias]])</f>
        <v>1</v>
      </c>
      <c r="J4" s="1" t="s">
        <v>39</v>
      </c>
      <c r="K4" s="1">
        <f>COUNTIF(Base!$B$1:$B$937,Vercoes[[#This Row],[Versões]])</f>
        <v>0</v>
      </c>
    </row>
    <row r="5" spans="1:11" x14ac:dyDescent="0.25">
      <c r="A5" s="12" t="s">
        <v>33</v>
      </c>
      <c r="B5" s="9" t="s">
        <v>29</v>
      </c>
      <c r="D5" s="11" t="s">
        <v>23</v>
      </c>
      <c r="E5" s="11">
        <f>COUNTIF(Base!$E$1:$E$937,TipoRequisicao[[#This Row],[Tipo de Requisição]])</f>
        <v>4</v>
      </c>
      <c r="G5" s="13" t="s">
        <v>18</v>
      </c>
      <c r="H5" s="1">
        <f>COUNTIF(Base!$C$1:$C$937,Categorias[[#This Row],[Categorias]])</f>
        <v>0</v>
      </c>
      <c r="J5" s="1" t="s">
        <v>40</v>
      </c>
      <c r="K5" s="1">
        <f>COUNTIF(Base!$B$1:$B$937,Vercoes[[#This Row],[Versões]])</f>
        <v>0</v>
      </c>
    </row>
    <row r="6" spans="1:11" x14ac:dyDescent="0.25">
      <c r="A6" s="1" t="s">
        <v>12</v>
      </c>
      <c r="B6" s="1">
        <f>COUNTIF(Base!$M$1:$M$937,CorrecoesNecessarias[[#This Row],[Correções Necessárias]])</f>
        <v>19</v>
      </c>
      <c r="G6" s="13" t="s">
        <v>31</v>
      </c>
      <c r="H6" s="1">
        <f>COUNTIF(Base!$C$1:$C$937,Categorias[[#This Row],[Categorias]])</f>
        <v>12</v>
      </c>
    </row>
    <row r="7" spans="1:11" x14ac:dyDescent="0.25">
      <c r="A7" s="1" t="s">
        <v>11</v>
      </c>
      <c r="B7" s="1">
        <f>COUNTIF(Base!$M$1:$M$937,CorrecoesNecessarias[[#This Row],[Correções Necessárias]])</f>
        <v>4</v>
      </c>
    </row>
    <row r="9" spans="1:11" x14ac:dyDescent="0.25">
      <c r="A9" s="12" t="s">
        <v>34</v>
      </c>
      <c r="B9" s="9" t="s">
        <v>29</v>
      </c>
    </row>
    <row r="10" spans="1:11" x14ac:dyDescent="0.25">
      <c r="A10" s="1" t="s">
        <v>35</v>
      </c>
      <c r="B10" s="1">
        <f>COUNTIF(Base!$P$1:$P$937,CorrecoesRealizadas[[#This Row],[Correções Realizadas]])</f>
        <v>19</v>
      </c>
    </row>
    <row r="11" spans="1:11" x14ac:dyDescent="0.25">
      <c r="A11" s="1" t="s">
        <v>36</v>
      </c>
      <c r="B11" s="1">
        <f>COUNTIF(Base!$P$1:$P$937,CorrecoesRealizadas[[#This Row],[Correções Realizadas]])</f>
        <v>4</v>
      </c>
    </row>
    <row r="12" spans="1:11" x14ac:dyDescent="0.25">
      <c r="A12" s="1" t="s">
        <v>41</v>
      </c>
      <c r="B12" s="1">
        <f>COUNTIF(Base!$P$1:$P$937,CorrecoesRealizadas[[#This Row],[Correções Realizadas]])</f>
        <v>0</v>
      </c>
    </row>
  </sheetData>
  <phoneticPr fontId="5" type="noConversion"/>
  <conditionalFormatting sqref="G4">
    <cfRule type="expression" dxfId="37" priority="36">
      <formula>AND(NOT(ISBLANK(#REF!)),#REF!&lt;&gt;"")</formula>
    </cfRule>
  </conditionalFormatting>
  <conditionalFormatting sqref="G5:G6">
    <cfRule type="expression" dxfId="36" priority="42">
      <formula>AND(NOT(ISBLANK(#REF!)),#REF!&lt;&gt;"")</formula>
    </cfRule>
  </conditionalFormatting>
  <pageMargins left="0.7" right="0.7" top="0.75" bottom="0.75" header="0.3" footer="0.3"/>
  <ignoredErrors>
    <ignoredError sqref="H2" calculatedColumn="1"/>
  </ignoredErrors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D A A B Q S w M E F A A C A A g A Q 6 x Z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B D r F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6 x Z V 0 1 F Q o q x A A A A 7 w A A A B M A H A B G b 3 J t d W x h c y 9 T Z W N 0 a W 9 u M S 5 t I K I Y A C i g F A A A A A A A A A A A A A A A A A A A A A A A A A A A A G 2 N s Q q D Q B B E e 8 F / O C 6 N w i E I I Y 1 Y S Y o 0 a Z S k E I v T b K J 4 3 o a 9 E x L E z 8 o X 5 M d y x i q Q b Q Z m 3 s 4 Y a G y H m u W r x o n v + Z 5 p J c G F F b J W E L O U K b C + x 9 z l O F I D z t k / G l B R N h K B t m e k v k b s g 3 A q j 3 K A l K + f v J r L D L V 1 S C X W g g 3 P W q l v S / n z D t w 1 f d G o I K n N F W n I U I 2 D X k I T r G t i m v g J y L x f Y L h g B 2 1 3 2 2 g B Z s F c I h X S r z 2 H v t f p v 3 v J B 1 B L A Q I t A B Q A A g A I A E O s W V c 8 K 2 4 v o w A A A P Y A A A A S A A A A A A A A A A A A A A A A A A A A A A B D b 2 5 m a W c v U G F j a 2 F n Z S 5 4 b W x Q S w E C L Q A U A A I A C A B D r F l X D 8 r p q 6 Q A A A D p A A A A E w A A A A A A A A A A A A A A A A D v A A A A W 0 N v b n R l b n R f V H l w Z X N d L n h t b F B L A Q I t A B Q A A g A I A E O s W V d N R U K K s Q A A A O 8 A A A A T A A A A A A A A A A A A A A A A A O A B A A B G b 3 J t d W x h c y 9 T Z W N 0 a W 9 u M S 5 t U E s F B g A A A A A D A A M A w g A A A N 4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G A A A A A A A A d A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l Q w M D o z N D o w M S 4 2 O D A z M j k w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G u E X B 4 P A k 2 p y r 3 5 D t D G z A A A A A A C A A A A A A A Q Z g A A A A E A A C A A A A A 4 t s Q a S o b B o f p H A W Q 6 M t g G Y r K A P t H J h k u C X H J 6 9 F o x 9 A A A A A A O g A A A A A I A A C A A A A C 9 L W / J g b g 8 I L E j A M 1 V v a 3 m T O l S N x i 8 u L c A z Y t H 2 9 c b z V A A A A C 7 X 2 7 F 2 M G e 0 8 K S q e a G K F h m N c 1 Q A E 6 U g M Q p M U K j d w F i V U I j 0 q t 4 P g R T t I 4 a M r W H W a K F 0 H 8 1 + J n S J 4 8 + B j 5 j F Q P k M i R l P J o L 4 Z 8 K J 9 z Z l B 5 D Z k A A A A A P b z z m O z d l x A h c v 8 8 1 O o o 4 9 6 t K o N b e x F 3 8 m Z s H K 1 y U h S f T U h F S R t u r 8 N 7 O b f t S J / R I p 1 g q j Y x c i + q 6 8 5 m p Y F k Y < / D a t a M a s h u p > 
</file>

<file path=customXml/itemProps1.xml><?xml version="1.0" encoding="utf-8"?>
<ds:datastoreItem xmlns:ds="http://schemas.openxmlformats.org/officeDocument/2006/customXml" ds:itemID="{EDCAF7FF-91BB-443A-AAB2-3B87A84557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Graficos</vt:lpstr>
      <vt:lpstr>Config.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 pady</dc:creator>
  <cp:lastModifiedBy>JHENY</cp:lastModifiedBy>
  <dcterms:created xsi:type="dcterms:W3CDTF">2023-10-19T00:19:29Z</dcterms:created>
  <dcterms:modified xsi:type="dcterms:W3CDTF">2024-06-14T22:20:02Z</dcterms:modified>
</cp:coreProperties>
</file>