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\UTFPR\2023 - 5 (2)\Teste de Software\"/>
    </mc:Choice>
  </mc:AlternateContent>
  <xr:revisionPtr revIDLastSave="0" documentId="13_ncr:1_{B3E384E4-9637-485D-BBE9-5F21056AC34F}" xr6:coauthVersionLast="47" xr6:coauthVersionMax="47" xr10:uidLastSave="{00000000-0000-0000-0000-000000000000}"/>
  <bookViews>
    <workbookView xWindow="28680" yWindow="-120" windowWidth="29040" windowHeight="15840" xr2:uid="{913E23BA-9C50-4B80-A8EB-045BB00E2006}"/>
  </bookViews>
  <sheets>
    <sheet name="Base" sheetId="1" r:id="rId1"/>
    <sheet name="Graficos" sheetId="8" r:id="rId2"/>
    <sheet name="Config.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9" i="8" l="1"/>
  <c r="X20" i="8"/>
  <c r="X18" i="8"/>
  <c r="T18" i="8"/>
  <c r="K5" i="2"/>
  <c r="K53" i="1"/>
  <c r="K4" i="2"/>
  <c r="E5" i="2"/>
  <c r="E4" i="2"/>
  <c r="E3" i="2"/>
  <c r="E2" i="2"/>
  <c r="H2" i="2"/>
  <c r="H6" i="2"/>
  <c r="H5" i="2"/>
  <c r="H4" i="2"/>
  <c r="H3" i="2"/>
  <c r="K2" i="2"/>
  <c r="K3" i="2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M41" i="1" s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L2" i="1"/>
  <c r="K2" i="1"/>
  <c r="M73" i="1" l="1"/>
  <c r="P73" i="1" s="1"/>
  <c r="M56" i="1"/>
  <c r="P56" i="1" s="1"/>
  <c r="M17" i="1"/>
  <c r="P17" i="1" s="1"/>
  <c r="M24" i="1"/>
  <c r="P24" i="1" s="1"/>
  <c r="M16" i="1"/>
  <c r="P16" i="1" s="1"/>
  <c r="M14" i="1"/>
  <c r="P14" i="1" s="1"/>
  <c r="M18" i="1"/>
  <c r="P18" i="1" s="1"/>
  <c r="M29" i="1"/>
  <c r="P29" i="1" s="1"/>
  <c r="M21" i="1"/>
  <c r="P21" i="1" s="1"/>
  <c r="M100" i="1"/>
  <c r="P100" i="1" s="1"/>
  <c r="M12" i="1"/>
  <c r="P12" i="1" s="1"/>
  <c r="M3" i="1"/>
  <c r="P3" i="1" s="1"/>
  <c r="M80" i="1"/>
  <c r="P80" i="1" s="1"/>
  <c r="M63" i="1"/>
  <c r="P63" i="1" s="1"/>
  <c r="M47" i="1"/>
  <c r="P47" i="1" s="1"/>
  <c r="M46" i="1"/>
  <c r="P46" i="1" s="1"/>
  <c r="M70" i="1"/>
  <c r="P70" i="1" s="1"/>
  <c r="M38" i="1"/>
  <c r="P38" i="1" s="1"/>
  <c r="M68" i="1"/>
  <c r="P68" i="1" s="1"/>
  <c r="M59" i="1"/>
  <c r="P59" i="1" s="1"/>
  <c r="M35" i="1"/>
  <c r="P35" i="1" s="1"/>
  <c r="M78" i="1"/>
  <c r="P78" i="1" s="1"/>
  <c r="M31" i="1"/>
  <c r="P31" i="1" s="1"/>
  <c r="M77" i="1"/>
  <c r="P77" i="1" s="1"/>
  <c r="M54" i="1"/>
  <c r="P54" i="1" s="1"/>
  <c r="M69" i="1"/>
  <c r="P69" i="1" s="1"/>
  <c r="M98" i="1"/>
  <c r="P98" i="1" s="1"/>
  <c r="M91" i="1"/>
  <c r="P91" i="1" s="1"/>
  <c r="M83" i="1"/>
  <c r="P83" i="1" s="1"/>
  <c r="M76" i="1"/>
  <c r="P76" i="1" s="1"/>
  <c r="M82" i="1"/>
  <c r="P82" i="1" s="1"/>
  <c r="M52" i="1"/>
  <c r="P52" i="1" s="1"/>
  <c r="M28" i="1"/>
  <c r="P28" i="1" s="1"/>
  <c r="M20" i="1"/>
  <c r="P20" i="1" s="1"/>
  <c r="M89" i="1"/>
  <c r="P89" i="1" s="1"/>
  <c r="M27" i="1"/>
  <c r="M96" i="1"/>
  <c r="P96" i="1" s="1"/>
  <c r="M65" i="1"/>
  <c r="P65" i="1" s="1"/>
  <c r="M58" i="1"/>
  <c r="P58" i="1" s="1"/>
  <c r="M50" i="1"/>
  <c r="P50" i="1" s="1"/>
  <c r="M26" i="1"/>
  <c r="P26" i="1" s="1"/>
  <c r="M95" i="1"/>
  <c r="P95" i="1" s="1"/>
  <c r="M57" i="1"/>
  <c r="M49" i="1"/>
  <c r="P49" i="1" s="1"/>
  <c r="M9" i="1"/>
  <c r="P9" i="1" s="1"/>
  <c r="M86" i="1"/>
  <c r="P86" i="1" s="1"/>
  <c r="M71" i="1"/>
  <c r="P71" i="1" s="1"/>
  <c r="M94" i="1"/>
  <c r="P94" i="1" s="1"/>
  <c r="M88" i="1"/>
  <c r="P88" i="1" s="1"/>
  <c r="M75" i="1"/>
  <c r="P75" i="1" s="1"/>
  <c r="M62" i="1"/>
  <c r="P62" i="1" s="1"/>
  <c r="P41" i="1"/>
  <c r="M34" i="1"/>
  <c r="P34" i="1" s="1"/>
  <c r="M87" i="1"/>
  <c r="P87" i="1" s="1"/>
  <c r="M81" i="1"/>
  <c r="P81" i="1" s="1"/>
  <c r="M48" i="1"/>
  <c r="P48" i="1" s="1"/>
  <c r="M5" i="1"/>
  <c r="P5" i="1" s="1"/>
  <c r="M40" i="1"/>
  <c r="P40" i="1" s="1"/>
  <c r="M19" i="1"/>
  <c r="P19" i="1" s="1"/>
  <c r="M67" i="1"/>
  <c r="P67" i="1" s="1"/>
  <c r="M61" i="1"/>
  <c r="P61" i="1" s="1"/>
  <c r="M53" i="1"/>
  <c r="P53" i="1" s="1"/>
  <c r="M39" i="1"/>
  <c r="P39" i="1" s="1"/>
  <c r="M33" i="1"/>
  <c r="P33" i="1" s="1"/>
  <c r="M93" i="1"/>
  <c r="P93" i="1" s="1"/>
  <c r="M60" i="1"/>
  <c r="P60" i="1" s="1"/>
  <c r="M25" i="1"/>
  <c r="P25" i="1" s="1"/>
  <c r="M4" i="1"/>
  <c r="P4" i="1" s="1"/>
  <c r="M92" i="1"/>
  <c r="P92" i="1" s="1"/>
  <c r="M85" i="1"/>
  <c r="P85" i="1" s="1"/>
  <c r="M66" i="1"/>
  <c r="P66" i="1" s="1"/>
  <c r="M32" i="1"/>
  <c r="P32" i="1" s="1"/>
  <c r="M99" i="1"/>
  <c r="P99" i="1" s="1"/>
  <c r="M74" i="1"/>
  <c r="P74" i="1" s="1"/>
  <c r="M97" i="1"/>
  <c r="P97" i="1" s="1"/>
  <c r="M79" i="1"/>
  <c r="P79" i="1" s="1"/>
  <c r="M72" i="1"/>
  <c r="P72" i="1" s="1"/>
  <c r="M51" i="1"/>
  <c r="P51" i="1" s="1"/>
  <c r="M45" i="1"/>
  <c r="P45" i="1" s="1"/>
  <c r="M37" i="1"/>
  <c r="P37" i="1" s="1"/>
  <c r="M23" i="1"/>
  <c r="P23" i="1" s="1"/>
  <c r="M10" i="1"/>
  <c r="P10" i="1" s="1"/>
  <c r="M84" i="1"/>
  <c r="P84" i="1" s="1"/>
  <c r="M44" i="1"/>
  <c r="P44" i="1" s="1"/>
  <c r="M30" i="1"/>
  <c r="P30" i="1" s="1"/>
  <c r="M90" i="1"/>
  <c r="P90" i="1" s="1"/>
  <c r="M64" i="1"/>
  <c r="P64" i="1" s="1"/>
  <c r="M43" i="1"/>
  <c r="P43" i="1" s="1"/>
  <c r="M36" i="1"/>
  <c r="P36" i="1" s="1"/>
  <c r="M22" i="1"/>
  <c r="P22" i="1" s="1"/>
  <c r="M8" i="1"/>
  <c r="P8" i="1" s="1"/>
  <c r="M55" i="1"/>
  <c r="P55" i="1" s="1"/>
  <c r="M42" i="1"/>
  <c r="P42" i="1" s="1"/>
  <c r="M15" i="1"/>
  <c r="P15" i="1" s="1"/>
  <c r="M7" i="1"/>
  <c r="P7" i="1" s="1"/>
  <c r="M13" i="1"/>
  <c r="P13" i="1" s="1"/>
  <c r="M11" i="1"/>
  <c r="P11" i="1" s="1"/>
  <c r="M6" i="1"/>
  <c r="P6" i="1" s="1"/>
  <c r="M2" i="1"/>
  <c r="P2" i="1" s="1"/>
  <c r="P27" i="1" l="1"/>
  <c r="B7" i="2"/>
  <c r="B6" i="2"/>
  <c r="B10" i="2" l="1"/>
  <c r="B11" i="2"/>
  <c r="B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2761D-0F06-40D1-9625-431E337E5D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<sst xmlns="http://schemas.openxmlformats.org/spreadsheetml/2006/main" count="580" uniqueCount="125">
  <si>
    <t>Data</t>
  </si>
  <si>
    <t>Versão</t>
  </si>
  <si>
    <t>Descrição</t>
  </si>
  <si>
    <t>Status Esperado</t>
  </si>
  <si>
    <t>Status Obtido</t>
  </si>
  <si>
    <t>Necessário Correção?</t>
  </si>
  <si>
    <t>Corrigido?</t>
  </si>
  <si>
    <t>Motivo da Falha</t>
  </si>
  <si>
    <t>Gravidade da Falha</t>
  </si>
  <si>
    <t>Status Divergente</t>
  </si>
  <si>
    <t>-</t>
  </si>
  <si>
    <t>Sim</t>
  </si>
  <si>
    <t>Não</t>
  </si>
  <si>
    <t>Categoria</t>
  </si>
  <si>
    <t>Boolean</t>
  </si>
  <si>
    <t>0.1</t>
  </si>
  <si>
    <t>Usuário</t>
  </si>
  <si>
    <t>Conta</t>
  </si>
  <si>
    <t>Movimento</t>
  </si>
  <si>
    <t>Realizar busca de registro único no sistema sem ter credenciais de acesso</t>
  </si>
  <si>
    <t>Tipo de Requisição</t>
  </si>
  <si>
    <t>POST</t>
  </si>
  <si>
    <t>GET</t>
  </si>
  <si>
    <t>PUT</t>
  </si>
  <si>
    <t>DELETE</t>
  </si>
  <si>
    <t>Corpo</t>
  </si>
  <si>
    <t>Retorno Esperado</t>
  </si>
  <si>
    <t>Retorno Obtido</t>
  </si>
  <si>
    <t>Retorno Divergente</t>
  </si>
  <si>
    <t>Sem corpo de requisição</t>
  </si>
  <si>
    <t>Erro de Acesso</t>
  </si>
  <si>
    <t>Realizar busca de todos os registros no sistema sem ter credenciais de acesso</t>
  </si>
  <si>
    <t>Excluir registro do sistema sem ter credenciais de acesso</t>
  </si>
  <si>
    <t>Valor</t>
  </si>
  <si>
    <t>Categorias</t>
  </si>
  <si>
    <t>Salvar registro no sistema sem ter credenciais de acesso</t>
  </si>
  <si>
    <t>{
  "username": "Luizinho",
  "displayname": "Costa",
  "password": "12345"
 }</t>
  </si>
  <si>
    <t>{
  "codigo": 279,
  "saldo": 500000,
  "agencia": "32051",
  "banco": "Caixa Economica",
  "tipo": "CASA"
}</t>
  </si>
  <si>
    <t>{
 "descricao": "Batata"
}</t>
  </si>
  <si>
    <t>{
 "conta": {
  "id": 2
 },
 "valor": 40.00,
 "datamovimento": "2022-01-01",
 "valorpago": null,
 "datapagamento": null,
 "categoria": {
  "id": 2
 },
 "descricao": "Teste 12",
 "tipo": "Despesa"
}</t>
  </si>
  <si>
    <t>Atualizar registro do sistema sem ter credenciais de acesso</t>
  </si>
  <si>
    <t>{
  "username": "Luizinho da silva",
  "displayname": "Costa",
  "password": "12345"
 }</t>
  </si>
  <si>
    <t>{
  "codigo": 279,
  "saldo": 10000,
  "agencia": "32051",
  "banco": "Caixa Economica",
  "tipo": "CASA"
}</t>
  </si>
  <si>
    <t>{
 "descricao": "Atum"
}</t>
  </si>
  <si>
    <t>{
 "conta": {
  "id": 2
 },
 "valor": 20.00,
 "datamovimento": "2023-10-03",
 "valorpago": null,
 "datapagamento": null,
 "categoria": {
  "id": 2
 },
 "descricao": "Teste 12",
 "tipo": "Despesa"
}</t>
  </si>
  <si>
    <t>Acesso</t>
  </si>
  <si>
    <t>Tentativa de acesso com senha inválida</t>
  </si>
  <si>
    <t>{
 "username": "Lucio",
 "password": "123456789"
}</t>
  </si>
  <si>
    <t>ERRO: Crendenciais não encontradas no sistema</t>
  </si>
  <si>
    <t>Tentativa de acesso com dados válidos</t>
  </si>
  <si>
    <t>{
 "username": "Lucio",
 "password": "12345"
}</t>
  </si>
  <si>
    <t>Token de Acesso</t>
  </si>
  <si>
    <t>Registrar novo usuário</t>
  </si>
  <si>
    <t>{
 "username": "Admin23",
 "displayname": "Admin",
 "password": "12345"
}</t>
  </si>
  <si>
    <t>Registrado com sucesso, agora você pode realizar o login!</t>
  </si>
  <si>
    <t>Registrar usuário duplicado</t>
  </si>
  <si>
    <t>ERRO: Credenciais já utilizadas! Tente novamente com outro username e senha</t>
  </si>
  <si>
    <t>Correções Necessárias</t>
  </si>
  <si>
    <t>Correções Realizadas</t>
  </si>
  <si>
    <t>Desnecessário</t>
  </si>
  <si>
    <t>Pendente</t>
  </si>
  <si>
    <t>0.2</t>
  </si>
  <si>
    <t>Informações do usuário + Token</t>
  </si>
  <si>
    <t>Versões</t>
  </si>
  <si>
    <t>Busca de Usuário único</t>
  </si>
  <si>
    <t>Objeto do usuário</t>
  </si>
  <si>
    <t>Busca de todos os Usuário</t>
  </si>
  <si>
    <t>Lista de usuários</t>
  </si>
  <si>
    <t>Criação de um novo Usuário</t>
  </si>
  <si>
    <t>Informações do usuário criado</t>
  </si>
  <si>
    <t>Criação de um usuário repetido</t>
  </si>
  <si>
    <t>ERRO: Credenciais já utilizadas! Tente novamente com outro username e senha!</t>
  </si>
  <si>
    <t>Alteração de usuário</t>
  </si>
  <si>
    <t>Usuário com as credenciais atualizadas</t>
  </si>
  <si>
    <t>Exclusão de usuário</t>
  </si>
  <si>
    <t>Sem retorno</t>
  </si>
  <si>
    <t>0.3</t>
  </si>
  <si>
    <t>ERRO: Você não pode fazer isso</t>
  </si>
  <si>
    <t>Criação de novo usuário</t>
  </si>
  <si>
    <t>{
  "username": "Luizinho de andrade",
  "displayname": "Costa",
  "password": "12345"
 }</t>
  </si>
  <si>
    <t>{
  "username": "Luizinho Pereira"
  "displayname": "Costa",
  "password": "12345"
 }</t>
  </si>
  <si>
    <t>Criar um novo usuário sem informar o username</t>
  </si>
  <si>
    <t>Criar um novo usuário sem informar o displayname</t>
  </si>
  <si>
    <t>Criar um novo usuário sem informar a senha</t>
  </si>
  <si>
    <t>{
  "username": null,
  "displayname": "Costa",
  "password": "12345"
 }</t>
  </si>
  <si>
    <t>{
  "username": "Luizinho",
  "displayname": "Costa",
  "password": nulll
 }</t>
  </si>
  <si>
    <t>{
  "username": "Luizinho",
  "displayname": null,
  "password": "12345"
 }</t>
  </si>
  <si>
    <t>ERRO: Username não deve ser nulo</t>
  </si>
  <si>
    <t>ERRO: Display não deve ser nulo</t>
  </si>
  <si>
    <t>ERRO: Password não deve ser nulo</t>
  </si>
  <si>
    <t>0.4</t>
  </si>
  <si>
    <t>Buscar categoria única</t>
  </si>
  <si>
    <t>Buscar todas as categorias</t>
  </si>
  <si>
    <t>Criar categoria</t>
  </si>
  <si>
    <t>Alterar categoria</t>
  </si>
  <si>
    <t>Excluir categoria</t>
  </si>
  <si>
    <t>Lista de categorias</t>
  </si>
  <si>
    <t>Criar categoria duplicada</t>
  </si>
  <si>
    <t>ERRO: Elemento já cadastrado!</t>
  </si>
  <si>
    <t>Informações da categoria</t>
  </si>
  <si>
    <t>Criar categoria sem informar a descricao</t>
  </si>
  <si>
    <t>{
 "descricao": null
}</t>
  </si>
  <si>
    <t>Erro: Descricao não deve ser nulo</t>
  </si>
  <si>
    <t>Buscar conta única</t>
  </si>
  <si>
    <t>Buscar todas as contas</t>
  </si>
  <si>
    <t>Criar conta</t>
  </si>
  <si>
    <t>Alterar conta</t>
  </si>
  <si>
    <t>Excluir conta</t>
  </si>
  <si>
    <t>Informações da conta</t>
  </si>
  <si>
    <t>Lista de contas</t>
  </si>
  <si>
    <t>Buscar movimento único</t>
  </si>
  <si>
    <t>Buscar todos os Movimentos</t>
  </si>
  <si>
    <t>Salvar movimento de tipo despesa</t>
  </si>
  <si>
    <t>Salvar movimento de tipo receita</t>
  </si>
  <si>
    <t>Atualizar movimento</t>
  </si>
  <si>
    <t>Excluir movimento</t>
  </si>
  <si>
    <t>Informações do movimento</t>
  </si>
  <si>
    <t>Lista dos movimento</t>
  </si>
  <si>
    <t>{
 "conta": {
  "id": 5
 },
 "valor": 40.00,
 "datamovimento": "2022-01-01",
 "valorpago": null,
 "datapagamento": null,
 "categoria": {
  "id": 2
 },
 "descricao": "Teste 12",
 "tipo": "Despesa"
}</t>
  </si>
  <si>
    <t>{
 "conta": {
  "id": 2
 },
 "valor": 20.00,
 "datamovimento": "2022-01-01",
 "valorpago": null,
 "datapagamento": null,
 "categoria": {
  "id": 2
 },
 "descricao": "Teste 12",
 "tipo": "Receita"
}</t>
  </si>
  <si>
    <t>{
 "conta": {
  "id": 2
 },
 "valor": 1.00,
 "datamovimento": "2023-10-03",
 "valorpago": null,
 "datapagamento": null,
 "categoria": {
  "id": 2
 },
 "descricao": "Teste 12",
 "tipo": "Despesa"
}</t>
  </si>
  <si>
    <t>Alta</t>
  </si>
  <si>
    <t>Falta de Atenção</t>
  </si>
  <si>
    <t>Resolvido</t>
  </si>
  <si>
    <t>Total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</si>
</sst>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&quot;de&quot;\ mmmm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4" borderId="2" applyNumberFormat="0" applyAlignment="0" applyProtection="0"/>
  </cellStyleXfs>
  <cellXfs count="24">
    <xf numFmtId="0" fontId="0" fillId="0" borderId="0" xfId="0"/>
    <xf numFmtId="0" fontId="0" fillId="7" borderId="0" xfId="0" applyFill="1" applyAlignment="1">
      <alignment horizontal="center"/>
    </xf>
    <xf numFmtId="0" fontId="1" fillId="6" borderId="1" xfId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6" fillId="8" borderId="3" xfId="2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</cellXfs>
  <cellStyles count="3">
    <cellStyle name="Heading 1" xfId="1" builtinId="16"/>
    <cellStyle name="Input" xfId="2" builtinId="20"/>
    <cellStyle name="Normal" xfId="0" builtinId="0"/>
  </cellStyles>
  <dxfs count="5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fgColor auto="1"/>
          <bgColor theme="9" tint="0.79998168889431442"/>
        </patternFill>
      </fill>
    </dxf>
    <dxf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BDBD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Testes por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'Config.'!$G$1</c:f>
              <c:strCache>
                <c:ptCount val="1"/>
                <c:pt idx="0">
                  <c:v>Categorias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B3ED-41EC-BE10-89B77B10DB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B3ED-41EC-BE10-89B77B10DB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B3ED-41EC-BE10-89B77B10DB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B3ED-41EC-BE10-89B77B10DB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B3ED-41EC-BE10-89B77B10DBE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'Config.'!$G$2:$G$6</c:f>
              <c:strCache>
                <c:ptCount val="5"/>
                <c:pt idx="0">
                  <c:v>Usuário</c:v>
                </c:pt>
                <c:pt idx="1">
                  <c:v>Conta</c:v>
                </c:pt>
                <c:pt idx="2">
                  <c:v>Categoria</c:v>
                </c:pt>
                <c:pt idx="3">
                  <c:v>Movimento</c:v>
                </c:pt>
                <c:pt idx="4">
                  <c:v>Acesso</c:v>
                </c:pt>
              </c:strCache>
            </c:strRef>
          </c:cat>
          <c:val>
            <c:numRef>
              <c:f>'Config.'!$H$2:$H$6</c:f>
              <c:numCache>
                <c:formatCode>General</c:formatCode>
                <c:ptCount val="5"/>
                <c:pt idx="0">
                  <c:v>14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3ED-41EC-BE10-89B77B10DB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'Config.'!$G$1</c:f>
              <c:strCache>
                <c:ptCount val="1"/>
                <c:pt idx="0">
                  <c:v>Categorias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'Config.'!$G$2:$G$6</c:f>
              <c:strCache>
                <c:ptCount val="5"/>
                <c:pt idx="0">
                  <c:v>Usuário</c:v>
                </c:pt>
                <c:pt idx="1">
                  <c:v>Conta</c:v>
                </c:pt>
                <c:pt idx="2">
                  <c:v>Categoria</c:v>
                </c:pt>
                <c:pt idx="3">
                  <c:v>Movimento</c:v>
                </c:pt>
                <c:pt idx="4">
                  <c:v>Acesso</c:v>
                </c:pt>
              </c:strCache>
            </c:strRef>
          </c:cat>
          <c:val>
            <c:numRef>
              <c:f>'Config.'!$H$2:$H$6</c:f>
              <c:numCache>
                <c:formatCode>General</c:formatCode>
                <c:ptCount val="5"/>
                <c:pt idx="0">
                  <c:v>14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4-4B3E-BA40-A4C48B8723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3997824"/>
        <c:axId val="2051753040"/>
      </c:barChart>
      <c:catAx>
        <c:axId val="20739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1753040"/>
        <c:crosses val="autoZero"/>
        <c:auto val="1"/>
        <c:lblAlgn val="ctr"/>
        <c:lblOffset val="100"/>
        <c:noMultiLvlLbl val="0"/>
      </c:catAx>
      <c:valAx>
        <c:axId val="2051753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7399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'Config.'!$A$9</c:f>
              <c:strCache>
                <c:ptCount val="1"/>
                <c:pt idx="0">
                  <c:v>Correções Realizadas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74-443F-B60A-A7548AE571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74-443F-B60A-A7548AE571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74-443F-B60A-A7548AE571D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'Config.'!$A$10:$A$12</c:f>
              <c:strCache>
                <c:ptCount val="3"/>
                <c:pt idx="0">
                  <c:v>Desnecessário</c:v>
                </c:pt>
                <c:pt idx="1">
                  <c:v>Pendente</c:v>
                </c:pt>
                <c:pt idx="2">
                  <c:v>Resolvido</c:v>
                </c:pt>
              </c:strCache>
            </c:strRef>
          </c:cat>
          <c:val>
            <c:numRef>
              <c:f>'Config.'!$B$10:$B$12</c:f>
              <c:numCache>
                <c:formatCode>General</c:formatCode>
                <c:ptCount val="3"/>
                <c:pt idx="0">
                  <c:v>57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9-4DDD-A529-1515013513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Testes por Tipo</a:t>
            </a:r>
            <a:r>
              <a:rPr lang="en-US" baseline="0"/>
              <a:t> de Requisição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'Config.'!$D$1</c:f>
              <c:strCache>
                <c:ptCount val="1"/>
                <c:pt idx="0">
                  <c:v>Tipo de Requisição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3E-44B8-A0AA-639F45B634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3E-44B8-A0AA-639F45B634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3E-44B8-A0AA-639F45B634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3E-44B8-A0AA-639F45B6347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'Config.'!$D$2:$D$5</c:f>
              <c:strCache>
                <c:ptCount val="4"/>
                <c:pt idx="0">
                  <c:v>GET</c:v>
                </c:pt>
                <c:pt idx="1">
                  <c:v>POST</c:v>
                </c:pt>
                <c:pt idx="2">
                  <c:v>PUT</c:v>
                </c:pt>
                <c:pt idx="3">
                  <c:v>DELETE</c:v>
                </c:pt>
              </c:strCache>
            </c:strRef>
          </c:cat>
          <c:val>
            <c:numRef>
              <c:f>'Config.'!$E$2:$E$5</c:f>
              <c:numCache>
                <c:formatCode>General</c:formatCode>
                <c:ptCount val="4"/>
                <c:pt idx="0">
                  <c:v>14</c:v>
                </c:pt>
                <c:pt idx="1">
                  <c:v>25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E-48BC-8C87-62FDB386E8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Testes por Versão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8969925634295715"/>
          <c:w val="0.93888888888888888"/>
          <c:h val="0.72604950422863801"/>
        </c:manualLayout>
      </c:layout>
      <c:lineChart>
        <c:grouping val="standard"/>
        <c:varyColors val="0"/>
        <c:ser>
          <c:idx val="0"/>
          <c:order val="0"/>
          <c:tx>
            <c:strRef>
              <c:f>'Config.'!$J$2:$J$3</c:f>
              <c:strCache>
                <c:ptCount val="2"/>
                <c:pt idx="0">
                  <c:v>0.1</c:v>
                </c:pt>
                <c:pt idx="1">
                  <c:v>0.2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'Config.'!$J$2:$J$5</c:f>
              <c:strCach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strCache>
            </c:strRef>
          </c:cat>
          <c:val>
            <c:numRef>
              <c:f>'Config.'!$K$2:$K$5</c:f>
              <c:numCache>
                <c:formatCode>General</c:formatCode>
                <c:ptCount val="4"/>
                <c:pt idx="0">
                  <c:v>24</c:v>
                </c:pt>
                <c:pt idx="1">
                  <c:v>7</c:v>
                </c:pt>
                <c:pt idx="2">
                  <c:v>26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B-4A92-847B-D21CEA5E7B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224880"/>
        <c:axId val="1608003503"/>
      </c:lineChart>
      <c:catAx>
        <c:axId val="1222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8003503"/>
        <c:crosses val="autoZero"/>
        <c:auto val="1"/>
        <c:lblAlgn val="ctr"/>
        <c:lblOffset val="100"/>
        <c:noMultiLvlLbl val="0"/>
      </c:catAx>
      <c:valAx>
        <c:axId val="16080035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222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21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C23D8D-22AA-C046-97D8-C14D8EDDF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18</xdr:col>
      <xdr:colOff>19050</xdr:colOff>
      <xdr:row>21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A37-10D6-D511-8749-08CCE481D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</xdr:colOff>
      <xdr:row>0</xdr:row>
      <xdr:rowOff>0</xdr:rowOff>
    </xdr:from>
    <xdr:to>
      <xdr:col>25</xdr:col>
      <xdr:colOff>600075</xdr:colOff>
      <xdr:row>15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77E430-2AD2-E5F9-B0AD-072E5D7B6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9525</xdr:rowOff>
    </xdr:from>
    <xdr:to>
      <xdr:col>8</xdr:col>
      <xdr:colOff>19050</xdr:colOff>
      <xdr:row>35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F7907E-1573-1174-01BE-0340263BE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28575</xdr:colOff>
      <xdr:row>21</xdr:row>
      <xdr:rowOff>9525</xdr:rowOff>
    </xdr:from>
    <xdr:to>
      <xdr:col>15</xdr:col>
      <xdr:colOff>333375</xdr:colOff>
      <xdr:row>35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B741F-D715-490C-FC28-3D9E35B19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10214F-AE3E-42FF-80E0-7BB9EBB7BC38}" name="CorrecoesRealizadas5" displayName="CorrecoesRealizadas5" ref="W17:X20" totalsRowShown="0" headerRowDxfId="52" dataDxfId="50" headerRowBorderDxfId="51" tableBorderDxfId="49" headerRowCellStyle="Input">
  <tableColumns count="2">
    <tableColumn id="1" xr3:uid="{75C86BA0-83EA-45C6-A82F-FFAEE7828987}" name="Correções Realizadas" dataDxfId="48"/>
    <tableColumn id="2" xr3:uid="{BCA60388-C71E-4519-AA63-1F09ABBF323C}" name="Valor" dataDxfId="47">
      <calculatedColumnFormula>'Config.'!B10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AD710-B3E5-40E9-9DC9-DC26FFB4C3E5}" name="TipoRequisicao" displayName="TipoRequisicao" ref="D1:E5" totalsRowShown="0" headerRowDxfId="46" headerRowBorderDxfId="45" tableBorderDxfId="44">
  <tableColumns count="2">
    <tableColumn id="1" xr3:uid="{43D1A550-CAD3-4152-92A8-5EC194C9B902}" name="Tipo de Requisição"/>
    <tableColumn id="2" xr3:uid="{023D46E7-54B1-4653-8E20-62DC4CD6ABF8}" name="Va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EFEF7B-5004-45AD-B8AD-ABEC4997E4BD}" name="Boolean" displayName="Boolean" ref="A1:B3" totalsRowShown="0" headerRowDxfId="43" dataDxfId="41" headerRowBorderDxfId="42" tableBorderDxfId="40" headerRowCellStyle="Input">
  <tableColumns count="2">
    <tableColumn id="1" xr3:uid="{F2262636-93DF-4F7F-B3B4-A7FA33ECAA5E}" name="Boolean" dataDxfId="39"/>
    <tableColumn id="2" xr3:uid="{C564E6F1-C099-4C41-92AB-E78266F407A3}" name="Valor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2B9582-0F62-4C34-9140-6F9B74037D63}" name="Categorias" displayName="Categorias" ref="G1:H6" headerRowDxfId="37" dataDxfId="35" headerRowBorderDxfId="36" tableBorderDxfId="34" headerRowCellStyle="Input">
  <tableColumns count="2">
    <tableColumn id="1" xr3:uid="{B26F87AF-FB89-4FAC-9F7E-974D7C474983}" name="Categorias" totalsRowLabel="Total" dataDxfId="33" totalsRowDxfId="32"/>
    <tableColumn id="2" xr3:uid="{49EFF7B4-5C04-41E7-80D1-42069CD1BCEE}" name="Valor" totalsRowFunction="sum" dataDxfId="31" totalsRowDxfId="30">
      <calculatedColumnFormula>COUNTIF(Base!C:C,Categorias[[#This Row],[Categorias]])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838556-A455-4163-9F9C-CDE84EFAF8A8}" name="CorrecoesNecessarias" displayName="CorrecoesNecessarias" ref="A5:B7" totalsRowShown="0" headerRowDxfId="29" dataDxfId="27" headerRowBorderDxfId="28" tableBorderDxfId="26" headerRowCellStyle="Input">
  <tableColumns count="2">
    <tableColumn id="1" xr3:uid="{5C99ABA3-EDB3-4F7C-BE69-A58CAAF05CCE}" name="Correções Necessárias" dataDxfId="25"/>
    <tableColumn id="2" xr3:uid="{0AF3C6BD-2303-4B7A-9AC0-141FD02A3734}" name="Valor" dataDxfId="24">
      <calculatedColumnFormula>COUNTIF(Base!$M$2:$M$1000,CorrecoesNecessarias[[#This Row],[Correções Necessárias]])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AF4A6-07B2-457C-9C28-D1225A7BF8B2}" name="CorrecoesRealizadas" displayName="CorrecoesRealizadas" ref="A9:B12" totalsRowShown="0" headerRowDxfId="23" dataDxfId="21" headerRowBorderDxfId="22" tableBorderDxfId="20" headerRowCellStyle="Input">
  <tableColumns count="2">
    <tableColumn id="1" xr3:uid="{DF3ADE95-1C83-43D9-8FC9-9D678F2F543E}" name="Correções Realizadas" dataDxfId="19"/>
    <tableColumn id="2" xr3:uid="{CF8F39EF-1FEF-4000-A6D6-6FCD7563CF58}" name="Valor" dataDxfId="18">
      <calculatedColumnFormula>COUNTIF(Base!$P$2:$P$1000,CorrecoesRealizadas[[#This Row],[Correções Realizadas]])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EEECA-4E1A-4BA7-B368-804CD69DE82E}" name="Vercoes" displayName="Vercoes" ref="J1:K5" headerRowDxfId="17" dataDxfId="16" tableBorderDxfId="15" headerRowCellStyle="Input">
  <tableColumns count="2">
    <tableColumn id="1" xr3:uid="{A63DA642-1140-4B4F-B4DE-BEF85088F759}" name="Versões" totalsRowLabel="Total" dataDxfId="14" totalsRowDxfId="13"/>
    <tableColumn id="2" xr3:uid="{4229375E-66C1-436B-AADE-EAF87C8082AA}" name="Valor" totalsRowFunction="sum" dataDxfId="12" totalsRowDxfId="11">
      <calculatedColumnFormula>COUNTIF(Base!$B$2:$B$1000,Vercoes[[#This Row],[Versões]])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04B8-E85C-4351-9CC1-174331F3C5EA}">
  <dimension ref="A1:XFD101"/>
  <sheetViews>
    <sheetView tabSelected="1" zoomScale="85" zoomScaleNormal="85" workbookViewId="0"/>
  </sheetViews>
  <sheetFormatPr defaultRowHeight="20.25" customHeight="1" x14ac:dyDescent="0.25"/>
  <cols>
    <col min="1" max="1" width="20" style="9" customWidth="1"/>
    <col min="2" max="2" width="12.7109375" style="5" customWidth="1"/>
    <col min="3" max="3" width="16.7109375" style="5" customWidth="1"/>
    <col min="4" max="4" width="83.42578125" style="5" customWidth="1"/>
    <col min="5" max="5" width="22.7109375" style="5" customWidth="1"/>
    <col min="6" max="6" width="54.7109375" style="5" customWidth="1"/>
    <col min="7" max="7" width="22.7109375" style="5" customWidth="1"/>
    <col min="8" max="8" width="23.5703125" style="5" customWidth="1"/>
    <col min="9" max="9" width="22" style="5" customWidth="1"/>
    <col min="10" max="10" width="20.85546875" style="5" customWidth="1"/>
    <col min="11" max="11" width="30.7109375" style="5" customWidth="1"/>
    <col min="12" max="12" width="25.7109375" style="5" customWidth="1"/>
    <col min="13" max="13" width="27" style="5" customWidth="1"/>
    <col min="14" max="14" width="25.42578125" style="5" customWidth="1"/>
    <col min="15" max="15" width="21.85546875" style="5" customWidth="1"/>
    <col min="16" max="16" width="15.85546875" style="4" customWidth="1"/>
    <col min="17" max="17" width="3.7109375" style="4" customWidth="1"/>
    <col min="18" max="16384" width="9.140625" style="4"/>
  </cols>
  <sheetData>
    <row r="1" spans="1:17" ht="20.25" customHeight="1" thickBot="1" x14ac:dyDescent="0.3">
      <c r="A1" s="8" t="s">
        <v>0</v>
      </c>
      <c r="B1" s="2" t="s">
        <v>1</v>
      </c>
      <c r="C1" s="2" t="s">
        <v>13</v>
      </c>
      <c r="D1" s="2" t="s">
        <v>2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9</v>
      </c>
      <c r="M1" s="2" t="s">
        <v>5</v>
      </c>
      <c r="N1" s="2" t="s">
        <v>8</v>
      </c>
      <c r="O1" s="2" t="s">
        <v>7</v>
      </c>
      <c r="P1" s="2" t="s">
        <v>6</v>
      </c>
      <c r="Q1" s="3" t="s">
        <v>10</v>
      </c>
    </row>
    <row r="2" spans="1:17" ht="20.25" customHeight="1" thickTop="1" x14ac:dyDescent="0.25">
      <c r="A2" s="9">
        <v>45220</v>
      </c>
      <c r="B2" s="5" t="s">
        <v>15</v>
      </c>
      <c r="C2" s="5" t="s">
        <v>45</v>
      </c>
      <c r="D2" s="6" t="s">
        <v>19</v>
      </c>
      <c r="E2" s="6" t="s">
        <v>22</v>
      </c>
      <c r="F2" s="6" t="s">
        <v>29</v>
      </c>
      <c r="G2" s="6" t="s">
        <v>30</v>
      </c>
      <c r="H2" s="6" t="s">
        <v>30</v>
      </c>
      <c r="I2" s="6">
        <v>401</v>
      </c>
      <c r="J2" s="6">
        <v>401</v>
      </c>
      <c r="K2" s="5" t="str">
        <f>IF(OR(NOT(ISBLANK(G2)),NOT(ISBLANK(H2))),(IF(G2=H2,'Config.'!$A$2,'Config.'!$A$3)),"")</f>
        <v>Não</v>
      </c>
      <c r="L2" s="5" t="str">
        <f>IF(OR(NOT(ISBLANK(I2)),NOT(ISBLANK(J2))),(IF(I2=J2,'Config.'!$A$2,'Config.'!$A$3)),"")</f>
        <v>Não</v>
      </c>
      <c r="M2" s="5" t="str">
        <f>IF(AND(K2 &lt;&gt; "",L2 &lt;&gt; ""),IF(OR(Base!K2='Config.'!$A$3,Base!L2='Config.'!$A$3),'Config.'!$A$3,'Config.'!$A$2),"")</f>
        <v>Não</v>
      </c>
      <c r="P2" s="5" t="str">
        <f>IF(M2&lt;&gt;"",IF(M2='Config.'!$A$2,'Config.'!$A$10,'Config.'!$A$11),"")</f>
        <v>Desnecessário</v>
      </c>
      <c r="Q2" s="3" t="s">
        <v>10</v>
      </c>
    </row>
    <row r="3" spans="1:17" ht="20.25" customHeight="1" x14ac:dyDescent="0.25">
      <c r="A3" s="9">
        <v>45220</v>
      </c>
      <c r="B3" s="5" t="s">
        <v>15</v>
      </c>
      <c r="C3" s="5" t="s">
        <v>45</v>
      </c>
      <c r="D3" s="6" t="s">
        <v>19</v>
      </c>
      <c r="E3" s="6" t="s">
        <v>22</v>
      </c>
      <c r="F3" s="6" t="s">
        <v>29</v>
      </c>
      <c r="G3" s="6" t="s">
        <v>30</v>
      </c>
      <c r="H3" s="6" t="s">
        <v>30</v>
      </c>
      <c r="I3" s="6">
        <v>401</v>
      </c>
      <c r="J3" s="6">
        <v>401</v>
      </c>
      <c r="K3" s="5" t="str">
        <f>IF(OR(NOT(ISBLANK(G3)),NOT(ISBLANK(H3))),(IF(G3=H3,'Config.'!$A$2,'Config.'!$A$3)),"")</f>
        <v>Não</v>
      </c>
      <c r="L3" s="5" t="str">
        <f>IF(OR(NOT(ISBLANK(I3)),NOT(ISBLANK(J3))),(IF(I3=J3,'Config.'!$A$2,'Config.'!$A$3)),"")</f>
        <v>Não</v>
      </c>
      <c r="M3" s="5" t="str">
        <f>IF(AND(K3 &lt;&gt; "",L3 &lt;&gt; ""),IF(OR(Base!K3='Config.'!$A$3,Base!L3='Config.'!$A$3),'Config.'!$A$3,'Config.'!$A$2),"")</f>
        <v>Não</v>
      </c>
      <c r="P3" s="5" t="str">
        <f>IF(M3&lt;&gt;"",IF(M3='Config.'!$A$2,'Config.'!$A$10,'Config.'!$A$11),"")</f>
        <v>Desnecessário</v>
      </c>
      <c r="Q3" s="3" t="s">
        <v>10</v>
      </c>
    </row>
    <row r="4" spans="1:17" ht="20.25" customHeight="1" x14ac:dyDescent="0.25">
      <c r="A4" s="9">
        <v>45220</v>
      </c>
      <c r="B4" s="5" t="s">
        <v>15</v>
      </c>
      <c r="C4" s="5" t="s">
        <v>45</v>
      </c>
      <c r="D4" s="6" t="s">
        <v>19</v>
      </c>
      <c r="E4" s="6" t="s">
        <v>22</v>
      </c>
      <c r="F4" s="6" t="s">
        <v>29</v>
      </c>
      <c r="G4" s="6" t="s">
        <v>30</v>
      </c>
      <c r="H4" s="6" t="s">
        <v>30</v>
      </c>
      <c r="I4" s="6">
        <v>401</v>
      </c>
      <c r="J4" s="6">
        <v>401</v>
      </c>
      <c r="K4" s="5" t="str">
        <f>IF(OR(NOT(ISBLANK(G4)),NOT(ISBLANK(H4))),(IF(G4=H4,'Config.'!$A$2,'Config.'!$A$3)),"")</f>
        <v>Não</v>
      </c>
      <c r="L4" s="5" t="str">
        <f>IF(OR(NOT(ISBLANK(I4)),NOT(ISBLANK(J4))),(IF(I4=J4,'Config.'!$A$2,'Config.'!$A$3)),"")</f>
        <v>Não</v>
      </c>
      <c r="M4" s="5" t="str">
        <f>IF(AND(K4 &lt;&gt; "",L4 &lt;&gt; ""),IF(OR(Base!K4='Config.'!$A$3,Base!L4='Config.'!$A$3),'Config.'!$A$3,'Config.'!$A$2),"")</f>
        <v>Não</v>
      </c>
      <c r="P4" s="5" t="str">
        <f>IF(M4&lt;&gt;"",IF(M4='Config.'!$A$2,'Config.'!$A$10,'Config.'!$A$11),"")</f>
        <v>Desnecessário</v>
      </c>
      <c r="Q4" s="3" t="s">
        <v>10</v>
      </c>
    </row>
    <row r="5" spans="1:17" ht="20.25" customHeight="1" x14ac:dyDescent="0.25">
      <c r="A5" s="9">
        <v>45220</v>
      </c>
      <c r="B5" s="5" t="s">
        <v>15</v>
      </c>
      <c r="C5" s="5" t="s">
        <v>45</v>
      </c>
      <c r="D5" s="6" t="s">
        <v>19</v>
      </c>
      <c r="E5" s="6" t="s">
        <v>22</v>
      </c>
      <c r="F5" s="6" t="s">
        <v>29</v>
      </c>
      <c r="G5" s="6" t="s">
        <v>30</v>
      </c>
      <c r="H5" s="6" t="s">
        <v>30</v>
      </c>
      <c r="I5" s="6">
        <v>401</v>
      </c>
      <c r="J5" s="6">
        <v>401</v>
      </c>
      <c r="K5" s="5" t="str">
        <f>IF(OR(NOT(ISBLANK(G5)),NOT(ISBLANK(H5))),(IF(G5=H5,'Config.'!$A$2,'Config.'!$A$3)),"")</f>
        <v>Não</v>
      </c>
      <c r="L5" s="5" t="str">
        <f>IF(OR(NOT(ISBLANK(I5)),NOT(ISBLANK(J5))),(IF(I5=J5,'Config.'!$A$2,'Config.'!$A$3)),"")</f>
        <v>Não</v>
      </c>
      <c r="M5" s="5" t="str">
        <f>IF(AND(K5 &lt;&gt; "",L5 &lt;&gt; ""),IF(OR(Base!K5='Config.'!$A$3,Base!L5='Config.'!$A$3),'Config.'!$A$3,'Config.'!$A$2),"")</f>
        <v>Não</v>
      </c>
      <c r="P5" s="5" t="str">
        <f>IF(M5&lt;&gt;"",IF(M5='Config.'!$A$2,'Config.'!$A$10,'Config.'!$A$11),"")</f>
        <v>Desnecessário</v>
      </c>
      <c r="Q5" s="3" t="s">
        <v>10</v>
      </c>
    </row>
    <row r="6" spans="1:17" ht="20.25" customHeight="1" x14ac:dyDescent="0.25">
      <c r="A6" s="9">
        <v>45220</v>
      </c>
      <c r="B6" s="5" t="s">
        <v>15</v>
      </c>
      <c r="C6" s="5" t="s">
        <v>45</v>
      </c>
      <c r="D6" s="6" t="s">
        <v>31</v>
      </c>
      <c r="E6" s="6" t="s">
        <v>22</v>
      </c>
      <c r="F6" s="6" t="s">
        <v>29</v>
      </c>
      <c r="G6" s="6" t="s">
        <v>30</v>
      </c>
      <c r="H6" s="6" t="s">
        <v>30</v>
      </c>
      <c r="I6" s="6">
        <v>401</v>
      </c>
      <c r="J6" s="6">
        <v>401</v>
      </c>
      <c r="K6" s="5" t="str">
        <f>IF(OR(NOT(ISBLANK(G6)),NOT(ISBLANK(H6))),(IF(G6=H6,'Config.'!$A$2,'Config.'!$A$3)),"")</f>
        <v>Não</v>
      </c>
      <c r="L6" s="5" t="str">
        <f>IF(OR(NOT(ISBLANK(I6)),NOT(ISBLANK(J6))),(IF(I6=J6,'Config.'!$A$2,'Config.'!$A$3)),"")</f>
        <v>Não</v>
      </c>
      <c r="M6" s="5" t="str">
        <f>IF(AND(K6 &lt;&gt; "",L6 &lt;&gt; ""),IF(OR(Base!K6='Config.'!$A$3,Base!L6='Config.'!$A$3),'Config.'!$A$3,'Config.'!$A$2),"")</f>
        <v>Não</v>
      </c>
      <c r="P6" s="5" t="str">
        <f>IF(M6&lt;&gt;"",IF(M6='Config.'!$A$2,'Config.'!$A$10,'Config.'!$A$11),"")</f>
        <v>Desnecessário</v>
      </c>
      <c r="Q6" s="3" t="s">
        <v>10</v>
      </c>
    </row>
    <row r="7" spans="1:17" ht="20.25" customHeight="1" x14ac:dyDescent="0.25">
      <c r="A7" s="9">
        <v>45220</v>
      </c>
      <c r="B7" s="5" t="s">
        <v>15</v>
      </c>
      <c r="C7" s="5" t="s">
        <v>45</v>
      </c>
      <c r="D7" s="6" t="s">
        <v>31</v>
      </c>
      <c r="E7" s="6" t="s">
        <v>22</v>
      </c>
      <c r="F7" s="6" t="s">
        <v>29</v>
      </c>
      <c r="G7" s="6" t="s">
        <v>30</v>
      </c>
      <c r="H7" s="6" t="s">
        <v>30</v>
      </c>
      <c r="I7" s="6">
        <v>401</v>
      </c>
      <c r="J7" s="6">
        <v>401</v>
      </c>
      <c r="K7" s="5" t="str">
        <f>IF(OR(NOT(ISBLANK(G7)),NOT(ISBLANK(H7))),(IF(G7=H7,'Config.'!$A$2,'Config.'!$A$3)),"")</f>
        <v>Não</v>
      </c>
      <c r="L7" s="5" t="str">
        <f>IF(OR(NOT(ISBLANK(I7)),NOT(ISBLANK(J7))),(IF(I7=J7,'Config.'!$A$2,'Config.'!$A$3)),"")</f>
        <v>Não</v>
      </c>
      <c r="M7" s="5" t="str">
        <f>IF(AND(K7 &lt;&gt; "",L7 &lt;&gt; ""),IF(OR(Base!K7='Config.'!$A$3,Base!L7='Config.'!$A$3),'Config.'!$A$3,'Config.'!$A$2),"")</f>
        <v>Não</v>
      </c>
      <c r="P7" s="5" t="str">
        <f>IF(M7&lt;&gt;"",IF(M7='Config.'!$A$2,'Config.'!$A$10,'Config.'!$A$11),"")</f>
        <v>Desnecessário</v>
      </c>
      <c r="Q7" s="3" t="s">
        <v>10</v>
      </c>
    </row>
    <row r="8" spans="1:17" ht="20.25" customHeight="1" x14ac:dyDescent="0.25">
      <c r="A8" s="9">
        <v>45220</v>
      </c>
      <c r="B8" s="5" t="s">
        <v>15</v>
      </c>
      <c r="C8" s="5" t="s">
        <v>45</v>
      </c>
      <c r="D8" s="6" t="s">
        <v>31</v>
      </c>
      <c r="E8" s="6" t="s">
        <v>22</v>
      </c>
      <c r="F8" s="6" t="s">
        <v>29</v>
      </c>
      <c r="G8" s="6" t="s">
        <v>30</v>
      </c>
      <c r="H8" s="6" t="s">
        <v>30</v>
      </c>
      <c r="I8" s="6">
        <v>401</v>
      </c>
      <c r="J8" s="6">
        <v>401</v>
      </c>
      <c r="K8" s="5" t="str">
        <f>IF(OR(NOT(ISBLANK(G8)),NOT(ISBLANK(H8))),(IF(G8=H8,'Config.'!$A$2,'Config.'!$A$3)),"")</f>
        <v>Não</v>
      </c>
      <c r="L8" s="5" t="str">
        <f>IF(OR(NOT(ISBLANK(I8)),NOT(ISBLANK(J8))),(IF(I8=J8,'Config.'!$A$2,'Config.'!$A$3)),"")</f>
        <v>Não</v>
      </c>
      <c r="M8" s="5" t="str">
        <f>IF(AND(K8 &lt;&gt; "",L8 &lt;&gt; ""),IF(OR(Base!K8='Config.'!$A$3,Base!L8='Config.'!$A$3),'Config.'!$A$3,'Config.'!$A$2),"")</f>
        <v>Não</v>
      </c>
      <c r="P8" s="5" t="str">
        <f>IF(M8&lt;&gt;"",IF(M8='Config.'!$A$2,'Config.'!$A$10,'Config.'!$A$11),"")</f>
        <v>Desnecessário</v>
      </c>
      <c r="Q8" s="3" t="s">
        <v>10</v>
      </c>
    </row>
    <row r="9" spans="1:17" ht="20.25" customHeight="1" x14ac:dyDescent="0.25">
      <c r="A9" s="9">
        <v>45220</v>
      </c>
      <c r="B9" s="5" t="s">
        <v>15</v>
      </c>
      <c r="C9" s="5" t="s">
        <v>45</v>
      </c>
      <c r="D9" s="6" t="s">
        <v>31</v>
      </c>
      <c r="E9" s="6" t="s">
        <v>22</v>
      </c>
      <c r="F9" s="6" t="s">
        <v>29</v>
      </c>
      <c r="G9" s="6" t="s">
        <v>30</v>
      </c>
      <c r="H9" s="6" t="s">
        <v>30</v>
      </c>
      <c r="I9" s="6">
        <v>401</v>
      </c>
      <c r="J9" s="6">
        <v>401</v>
      </c>
      <c r="K9" s="5" t="str">
        <f>IF(OR(NOT(ISBLANK(G9)),NOT(ISBLANK(H9))),(IF(G9=H9,'Config.'!$A$2,'Config.'!$A$3)),"")</f>
        <v>Não</v>
      </c>
      <c r="L9" s="5" t="str">
        <f>IF(OR(NOT(ISBLANK(I9)),NOT(ISBLANK(J9))),(IF(I9=J9,'Config.'!$A$2,'Config.'!$A$3)),"")</f>
        <v>Não</v>
      </c>
      <c r="M9" s="5" t="str">
        <f>IF(AND(K9 &lt;&gt; "",L9 &lt;&gt; ""),IF(OR(Base!K9='Config.'!$A$3,Base!L9='Config.'!$A$3),'Config.'!$A$3,'Config.'!$A$2),"")</f>
        <v>Não</v>
      </c>
      <c r="P9" s="5" t="str">
        <f>IF(M9&lt;&gt;"",IF(M9='Config.'!$A$2,'Config.'!$A$10,'Config.'!$A$11),"")</f>
        <v>Desnecessário</v>
      </c>
      <c r="Q9" s="3" t="s">
        <v>10</v>
      </c>
    </row>
    <row r="10" spans="1:17" ht="20.25" customHeight="1" x14ac:dyDescent="0.25">
      <c r="A10" s="9">
        <v>45220</v>
      </c>
      <c r="B10" s="5" t="s">
        <v>15</v>
      </c>
      <c r="C10" s="5" t="s">
        <v>45</v>
      </c>
      <c r="D10" s="6" t="s">
        <v>32</v>
      </c>
      <c r="E10" s="6" t="s">
        <v>24</v>
      </c>
      <c r="F10" s="6" t="s">
        <v>29</v>
      </c>
      <c r="G10" s="6" t="s">
        <v>30</v>
      </c>
      <c r="H10" s="6" t="s">
        <v>30</v>
      </c>
      <c r="I10" s="6">
        <v>401</v>
      </c>
      <c r="J10" s="6">
        <v>401</v>
      </c>
      <c r="K10" s="5" t="str">
        <f>IF(OR(NOT(ISBLANK(G10)),NOT(ISBLANK(H10))),(IF(G10=H10,'Config.'!$A$2,'Config.'!$A$3)),"")</f>
        <v>Não</v>
      </c>
      <c r="L10" s="5" t="str">
        <f>IF(OR(NOT(ISBLANK(I10)),NOT(ISBLANK(J10))),(IF(I10=J10,'Config.'!$A$2,'Config.'!$A$3)),"")</f>
        <v>Não</v>
      </c>
      <c r="M10" s="5" t="str">
        <f>IF(AND(K10 &lt;&gt; "",L10 &lt;&gt; ""),IF(OR(Base!K10='Config.'!$A$3,Base!L10='Config.'!$A$3),'Config.'!$A$3,'Config.'!$A$2),"")</f>
        <v>Não</v>
      </c>
      <c r="P10" s="5" t="str">
        <f>IF(M10&lt;&gt;"",IF(M10='Config.'!$A$2,'Config.'!$A$10,'Config.'!$A$11),"")</f>
        <v>Desnecessário</v>
      </c>
      <c r="Q10" s="3" t="s">
        <v>10</v>
      </c>
    </row>
    <row r="11" spans="1:17" ht="20.25" customHeight="1" x14ac:dyDescent="0.25">
      <c r="A11" s="9">
        <v>45220</v>
      </c>
      <c r="B11" s="5" t="s">
        <v>15</v>
      </c>
      <c r="C11" s="5" t="s">
        <v>45</v>
      </c>
      <c r="D11" s="6" t="s">
        <v>32</v>
      </c>
      <c r="E11" s="6" t="s">
        <v>24</v>
      </c>
      <c r="F11" s="6" t="s">
        <v>29</v>
      </c>
      <c r="G11" s="6" t="s">
        <v>30</v>
      </c>
      <c r="H11" s="6" t="s">
        <v>30</v>
      </c>
      <c r="I11" s="6">
        <v>401</v>
      </c>
      <c r="J11" s="6">
        <v>401</v>
      </c>
      <c r="K11" s="5" t="str">
        <f>IF(OR(NOT(ISBLANK(G11)),NOT(ISBLANK(H11))),(IF(G11=H11,'Config.'!$A$2,'Config.'!$A$3)),"")</f>
        <v>Não</v>
      </c>
      <c r="L11" s="5" t="str">
        <f>IF(OR(NOT(ISBLANK(I11)),NOT(ISBLANK(J11))),(IF(I11=J11,'Config.'!$A$2,'Config.'!$A$3)),"")</f>
        <v>Não</v>
      </c>
      <c r="M11" s="5" t="str">
        <f>IF(AND(K11 &lt;&gt; "",L11 &lt;&gt; ""),IF(OR(Base!K11='Config.'!$A$3,Base!L11='Config.'!$A$3),'Config.'!$A$3,'Config.'!$A$2),"")</f>
        <v>Não</v>
      </c>
      <c r="P11" s="5" t="str">
        <f>IF(M11&lt;&gt;"",IF(M11='Config.'!$A$2,'Config.'!$A$10,'Config.'!$A$11),"")</f>
        <v>Desnecessário</v>
      </c>
      <c r="Q11" s="3" t="s">
        <v>10</v>
      </c>
    </row>
    <row r="12" spans="1:17" ht="20.25" customHeight="1" x14ac:dyDescent="0.25">
      <c r="A12" s="9">
        <v>45220</v>
      </c>
      <c r="B12" s="5" t="s">
        <v>15</v>
      </c>
      <c r="C12" s="5" t="s">
        <v>45</v>
      </c>
      <c r="D12" s="6" t="s">
        <v>32</v>
      </c>
      <c r="E12" s="6" t="s">
        <v>24</v>
      </c>
      <c r="F12" s="6" t="s">
        <v>29</v>
      </c>
      <c r="G12" s="6" t="s">
        <v>30</v>
      </c>
      <c r="H12" s="6" t="s">
        <v>30</v>
      </c>
      <c r="I12" s="6">
        <v>401</v>
      </c>
      <c r="J12" s="6">
        <v>401</v>
      </c>
      <c r="K12" s="5" t="str">
        <f>IF(OR(NOT(ISBLANK(G12)),NOT(ISBLANK(H12))),(IF(G12=H12,'Config.'!$A$2,'Config.'!$A$3)),"")</f>
        <v>Não</v>
      </c>
      <c r="L12" s="5" t="str">
        <f>IF(OR(NOT(ISBLANK(I12)),NOT(ISBLANK(J12))),(IF(I12=J12,'Config.'!$A$2,'Config.'!$A$3)),"")</f>
        <v>Não</v>
      </c>
      <c r="M12" s="5" t="str">
        <f>IF(AND(K12 &lt;&gt; "",L12 &lt;&gt; ""),IF(OR(Base!K12='Config.'!$A$3,Base!L12='Config.'!$A$3),'Config.'!$A$3,'Config.'!$A$2),"")</f>
        <v>Não</v>
      </c>
      <c r="P12" s="5" t="str">
        <f>IF(M12&lt;&gt;"",IF(M12='Config.'!$A$2,'Config.'!$A$10,'Config.'!$A$11),"")</f>
        <v>Desnecessário</v>
      </c>
      <c r="Q12" s="3" t="s">
        <v>10</v>
      </c>
    </row>
    <row r="13" spans="1:17" ht="20.25" customHeight="1" x14ac:dyDescent="0.25">
      <c r="A13" s="9">
        <v>45220</v>
      </c>
      <c r="B13" s="5" t="s">
        <v>15</v>
      </c>
      <c r="C13" s="5" t="s">
        <v>45</v>
      </c>
      <c r="D13" s="6" t="s">
        <v>32</v>
      </c>
      <c r="E13" s="6" t="s">
        <v>24</v>
      </c>
      <c r="F13" s="6" t="s">
        <v>29</v>
      </c>
      <c r="G13" s="6" t="s">
        <v>30</v>
      </c>
      <c r="H13" s="6" t="s">
        <v>30</v>
      </c>
      <c r="I13" s="6">
        <v>401</v>
      </c>
      <c r="J13" s="6">
        <v>401</v>
      </c>
      <c r="K13" s="5" t="str">
        <f>IF(OR(NOT(ISBLANK(G13)),NOT(ISBLANK(H13))),(IF(G13=H13,'Config.'!$A$2,'Config.'!$A$3)),"")</f>
        <v>Não</v>
      </c>
      <c r="L13" s="5" t="str">
        <f>IF(OR(NOT(ISBLANK(I13)),NOT(ISBLANK(J13))),(IF(I13=J13,'Config.'!$A$2,'Config.'!$A$3)),"")</f>
        <v>Não</v>
      </c>
      <c r="M13" s="5" t="str">
        <f>IF(AND(K13 &lt;&gt; "",L13 &lt;&gt; ""),IF(OR(Base!K13='Config.'!$A$3,Base!L13='Config.'!$A$3),'Config.'!$A$3,'Config.'!$A$2),"")</f>
        <v>Não</v>
      </c>
      <c r="P13" s="5" t="str">
        <f>IF(M13&lt;&gt;"",IF(M13='Config.'!$A$2,'Config.'!$A$10,'Config.'!$A$11),"")</f>
        <v>Desnecessário</v>
      </c>
      <c r="Q13" s="3" t="s">
        <v>10</v>
      </c>
    </row>
    <row r="14" spans="1:17" ht="20.25" customHeight="1" x14ac:dyDescent="0.25">
      <c r="A14" s="9">
        <v>45220</v>
      </c>
      <c r="B14" s="5" t="s">
        <v>15</v>
      </c>
      <c r="C14" s="5" t="s">
        <v>45</v>
      </c>
      <c r="D14" s="6" t="s">
        <v>35</v>
      </c>
      <c r="E14" s="6" t="s">
        <v>21</v>
      </c>
      <c r="F14" s="18" t="s">
        <v>36</v>
      </c>
      <c r="G14" s="6" t="s">
        <v>30</v>
      </c>
      <c r="H14" s="6" t="s">
        <v>30</v>
      </c>
      <c r="I14" s="6">
        <v>401</v>
      </c>
      <c r="J14" s="6">
        <v>401</v>
      </c>
      <c r="K14" s="5" t="str">
        <f>IF(OR(NOT(ISBLANK(G14)),NOT(ISBLANK(H14))),(IF(G14=H14,'Config.'!$A$2,'Config.'!$A$3)),"")</f>
        <v>Não</v>
      </c>
      <c r="L14" s="5" t="str">
        <f>IF(OR(NOT(ISBLANK(I14)),NOT(ISBLANK(J14))),(IF(I14=J14,'Config.'!$A$2,'Config.'!$A$3)),"")</f>
        <v>Não</v>
      </c>
      <c r="M14" s="5" t="str">
        <f>IF(AND(K14 &lt;&gt; "",L14 &lt;&gt; ""),IF(OR(Base!K14='Config.'!$A$3,Base!L14='Config.'!$A$3),'Config.'!$A$3,'Config.'!$A$2),"")</f>
        <v>Não</v>
      </c>
      <c r="P14" s="5" t="str">
        <f>IF(M14&lt;&gt;"",IF(M14='Config.'!$A$2,'Config.'!$A$10,'Config.'!$A$11),"")</f>
        <v>Desnecessário</v>
      </c>
      <c r="Q14" s="3" t="s">
        <v>10</v>
      </c>
    </row>
    <row r="15" spans="1:17" ht="20.25" customHeight="1" x14ac:dyDescent="0.25">
      <c r="A15" s="9">
        <v>45220</v>
      </c>
      <c r="B15" s="5" t="s">
        <v>15</v>
      </c>
      <c r="C15" s="5" t="s">
        <v>45</v>
      </c>
      <c r="D15" s="6" t="s">
        <v>35</v>
      </c>
      <c r="E15" s="6" t="s">
        <v>21</v>
      </c>
      <c r="F15" s="18" t="s">
        <v>37</v>
      </c>
      <c r="G15" s="6" t="s">
        <v>30</v>
      </c>
      <c r="H15" s="6" t="s">
        <v>30</v>
      </c>
      <c r="I15" s="6">
        <v>401</v>
      </c>
      <c r="J15" s="6">
        <v>401</v>
      </c>
      <c r="K15" s="5" t="str">
        <f>IF(OR(NOT(ISBLANK(G15)),NOT(ISBLANK(H15))),(IF(G15=H15,'Config.'!$A$2,'Config.'!$A$3)),"")</f>
        <v>Não</v>
      </c>
      <c r="L15" s="5" t="str">
        <f>IF(OR(NOT(ISBLANK(I15)),NOT(ISBLANK(J15))),(IF(I15=J15,'Config.'!$A$2,'Config.'!$A$3)),"")</f>
        <v>Não</v>
      </c>
      <c r="M15" s="5" t="str">
        <f>IF(AND(K15 &lt;&gt; "",L15 &lt;&gt; ""),IF(OR(Base!K15='Config.'!$A$3,Base!L15='Config.'!$A$3),'Config.'!$A$3,'Config.'!$A$2),"")</f>
        <v>Não</v>
      </c>
      <c r="P15" s="5" t="str">
        <f>IF(M15&lt;&gt;"",IF(M15='Config.'!$A$2,'Config.'!$A$10,'Config.'!$A$11),"")</f>
        <v>Desnecessário</v>
      </c>
      <c r="Q15" s="3" t="s">
        <v>10</v>
      </c>
    </row>
    <row r="16" spans="1:17" ht="20.25" customHeight="1" x14ac:dyDescent="0.25">
      <c r="A16" s="9">
        <v>45220</v>
      </c>
      <c r="B16" s="5" t="s">
        <v>15</v>
      </c>
      <c r="C16" s="5" t="s">
        <v>45</v>
      </c>
      <c r="D16" s="6" t="s">
        <v>35</v>
      </c>
      <c r="E16" s="6" t="s">
        <v>21</v>
      </c>
      <c r="F16" s="18" t="s">
        <v>38</v>
      </c>
      <c r="G16" s="6" t="s">
        <v>30</v>
      </c>
      <c r="H16" s="6" t="s">
        <v>30</v>
      </c>
      <c r="I16" s="6">
        <v>401</v>
      </c>
      <c r="J16" s="6">
        <v>401</v>
      </c>
      <c r="K16" s="5" t="str">
        <f>IF(OR(NOT(ISBLANK(G16)),NOT(ISBLANK(H16))),(IF(G16=H16,'Config.'!$A$2,'Config.'!$A$3)),"")</f>
        <v>Não</v>
      </c>
      <c r="L16" s="5" t="str">
        <f>IF(OR(NOT(ISBLANK(I16)),NOT(ISBLANK(J16))),(IF(I16=J16,'Config.'!$A$2,'Config.'!$A$3)),"")</f>
        <v>Não</v>
      </c>
      <c r="M16" s="5" t="str">
        <f>IF(AND(K16 &lt;&gt; "",L16 &lt;&gt; ""),IF(OR(Base!K16='Config.'!$A$3,Base!L16='Config.'!$A$3),'Config.'!$A$3,'Config.'!$A$2),"")</f>
        <v>Não</v>
      </c>
      <c r="P16" s="5" t="str">
        <f>IF(M16&lt;&gt;"",IF(M16='Config.'!$A$2,'Config.'!$A$10,'Config.'!$A$11),"")</f>
        <v>Desnecessário</v>
      </c>
      <c r="Q16" s="3" t="s">
        <v>10</v>
      </c>
    </row>
    <row r="17" spans="1:17" ht="20.25" customHeight="1" x14ac:dyDescent="0.25">
      <c r="A17" s="9">
        <v>45220</v>
      </c>
      <c r="B17" s="5" t="s">
        <v>15</v>
      </c>
      <c r="C17" s="5" t="s">
        <v>45</v>
      </c>
      <c r="D17" s="6" t="s">
        <v>35</v>
      </c>
      <c r="E17" s="6" t="s">
        <v>21</v>
      </c>
      <c r="F17" s="18" t="s">
        <v>39</v>
      </c>
      <c r="G17" s="6" t="s">
        <v>30</v>
      </c>
      <c r="H17" s="6" t="s">
        <v>30</v>
      </c>
      <c r="I17" s="6">
        <v>401</v>
      </c>
      <c r="J17" s="6">
        <v>401</v>
      </c>
      <c r="K17" s="5" t="str">
        <f>IF(OR(NOT(ISBLANK(G17)),NOT(ISBLANK(H17))),(IF(G17=H17,'Config.'!$A$2,'Config.'!$A$3)),"")</f>
        <v>Não</v>
      </c>
      <c r="L17" s="5" t="str">
        <f>IF(OR(NOT(ISBLANK(I17)),NOT(ISBLANK(J17))),(IF(I17=J17,'Config.'!$A$2,'Config.'!$A$3)),"")</f>
        <v>Não</v>
      </c>
      <c r="M17" s="5" t="str">
        <f>IF(AND(K17 &lt;&gt; "",L17 &lt;&gt; ""),IF(OR(Base!K17='Config.'!$A$3,Base!L17='Config.'!$A$3),'Config.'!$A$3,'Config.'!$A$2),"")</f>
        <v>Não</v>
      </c>
      <c r="P17" s="5" t="str">
        <f>IF(M17&lt;&gt;"",IF(M17='Config.'!$A$2,'Config.'!$A$10,'Config.'!$A$11),"")</f>
        <v>Desnecessário</v>
      </c>
      <c r="Q17" s="3" t="s">
        <v>10</v>
      </c>
    </row>
    <row r="18" spans="1:17" ht="20.25" customHeight="1" x14ac:dyDescent="0.25">
      <c r="A18" s="9">
        <v>45220</v>
      </c>
      <c r="B18" s="5" t="s">
        <v>15</v>
      </c>
      <c r="C18" s="5" t="s">
        <v>45</v>
      </c>
      <c r="D18" s="6" t="s">
        <v>40</v>
      </c>
      <c r="E18" s="6" t="s">
        <v>23</v>
      </c>
      <c r="F18" s="18" t="s">
        <v>41</v>
      </c>
      <c r="G18" s="6" t="s">
        <v>30</v>
      </c>
      <c r="H18" s="6" t="s">
        <v>30</v>
      </c>
      <c r="I18" s="6">
        <v>401</v>
      </c>
      <c r="J18" s="6">
        <v>401</v>
      </c>
      <c r="K18" s="5" t="str">
        <f>IF(OR(NOT(ISBLANK(G18)),NOT(ISBLANK(H18))),(IF(G18=H18,'Config.'!$A$2,'Config.'!$A$3)),"")</f>
        <v>Não</v>
      </c>
      <c r="L18" s="5" t="str">
        <f>IF(OR(NOT(ISBLANK(I18)),NOT(ISBLANK(J18))),(IF(I18=J18,'Config.'!$A$2,'Config.'!$A$3)),"")</f>
        <v>Não</v>
      </c>
      <c r="M18" s="5" t="str">
        <f>IF(AND(K18 &lt;&gt; "",L18 &lt;&gt; ""),IF(OR(Base!K18='Config.'!$A$3,Base!L18='Config.'!$A$3),'Config.'!$A$3,'Config.'!$A$2),"")</f>
        <v>Não</v>
      </c>
      <c r="P18" s="5" t="str">
        <f>IF(M18&lt;&gt;"",IF(M18='Config.'!$A$2,'Config.'!$A$10,'Config.'!$A$11),"")</f>
        <v>Desnecessário</v>
      </c>
      <c r="Q18" s="3" t="s">
        <v>10</v>
      </c>
    </row>
    <row r="19" spans="1:17" ht="20.25" customHeight="1" x14ac:dyDescent="0.25">
      <c r="A19" s="9">
        <v>45220</v>
      </c>
      <c r="B19" s="5" t="s">
        <v>15</v>
      </c>
      <c r="C19" s="5" t="s">
        <v>45</v>
      </c>
      <c r="D19" s="6" t="s">
        <v>40</v>
      </c>
      <c r="E19" s="6" t="s">
        <v>23</v>
      </c>
      <c r="F19" s="18" t="s">
        <v>42</v>
      </c>
      <c r="G19" s="6" t="s">
        <v>30</v>
      </c>
      <c r="H19" s="6" t="s">
        <v>30</v>
      </c>
      <c r="I19" s="6">
        <v>401</v>
      </c>
      <c r="J19" s="6">
        <v>401</v>
      </c>
      <c r="K19" s="5" t="str">
        <f>IF(OR(NOT(ISBLANK(G19)),NOT(ISBLANK(H19))),(IF(G19=H19,'Config.'!$A$2,'Config.'!$A$3)),"")</f>
        <v>Não</v>
      </c>
      <c r="L19" s="5" t="str">
        <f>IF(OR(NOT(ISBLANK(I19)),NOT(ISBLANK(J19))),(IF(I19=J19,'Config.'!$A$2,'Config.'!$A$3)),"")</f>
        <v>Não</v>
      </c>
      <c r="M19" s="5" t="str">
        <f>IF(AND(K19 &lt;&gt; "",L19 &lt;&gt; ""),IF(OR(Base!K19='Config.'!$A$3,Base!L19='Config.'!$A$3),'Config.'!$A$3,'Config.'!$A$2),"")</f>
        <v>Não</v>
      </c>
      <c r="P19" s="5" t="str">
        <f>IF(M19&lt;&gt;"",IF(M19='Config.'!$A$2,'Config.'!$A$10,'Config.'!$A$11),"")</f>
        <v>Desnecessário</v>
      </c>
      <c r="Q19" s="3" t="s">
        <v>10</v>
      </c>
    </row>
    <row r="20" spans="1:17" ht="20.25" customHeight="1" x14ac:dyDescent="0.25">
      <c r="A20" s="9">
        <v>45220</v>
      </c>
      <c r="B20" s="5" t="s">
        <v>15</v>
      </c>
      <c r="C20" s="5" t="s">
        <v>45</v>
      </c>
      <c r="D20" s="6" t="s">
        <v>40</v>
      </c>
      <c r="E20" s="6" t="s">
        <v>23</v>
      </c>
      <c r="F20" s="18" t="s">
        <v>43</v>
      </c>
      <c r="G20" s="6" t="s">
        <v>30</v>
      </c>
      <c r="H20" s="6" t="s">
        <v>30</v>
      </c>
      <c r="I20" s="6">
        <v>401</v>
      </c>
      <c r="J20" s="6">
        <v>401</v>
      </c>
      <c r="K20" s="5" t="str">
        <f>IF(OR(NOT(ISBLANK(G20)),NOT(ISBLANK(H20))),(IF(G20=H20,'Config.'!$A$2,'Config.'!$A$3)),"")</f>
        <v>Não</v>
      </c>
      <c r="L20" s="5" t="str">
        <f>IF(OR(NOT(ISBLANK(I20)),NOT(ISBLANK(J20))),(IF(I20=J20,'Config.'!$A$2,'Config.'!$A$3)),"")</f>
        <v>Não</v>
      </c>
      <c r="M20" s="5" t="str">
        <f>IF(AND(K20 &lt;&gt; "",L20 &lt;&gt; ""),IF(OR(Base!K20='Config.'!$A$3,Base!L20='Config.'!$A$3),'Config.'!$A$3,'Config.'!$A$2),"")</f>
        <v>Não</v>
      </c>
      <c r="P20" s="5" t="str">
        <f>IF(M20&lt;&gt;"",IF(M20='Config.'!$A$2,'Config.'!$A$10,'Config.'!$A$11),"")</f>
        <v>Desnecessário</v>
      </c>
      <c r="Q20" s="3" t="s">
        <v>10</v>
      </c>
    </row>
    <row r="21" spans="1:17" ht="20.25" customHeight="1" x14ac:dyDescent="0.25">
      <c r="A21" s="9">
        <v>45220</v>
      </c>
      <c r="B21" s="5" t="s">
        <v>15</v>
      </c>
      <c r="C21" s="5" t="s">
        <v>45</v>
      </c>
      <c r="D21" s="6" t="s">
        <v>40</v>
      </c>
      <c r="E21" s="6" t="s">
        <v>23</v>
      </c>
      <c r="F21" s="18" t="s">
        <v>44</v>
      </c>
      <c r="G21" s="6" t="s">
        <v>30</v>
      </c>
      <c r="H21" s="6" t="s">
        <v>30</v>
      </c>
      <c r="I21" s="6">
        <v>401</v>
      </c>
      <c r="J21" s="6">
        <v>401</v>
      </c>
      <c r="K21" s="5" t="str">
        <f>IF(OR(NOT(ISBLANK(G21)),NOT(ISBLANK(H21))),(IF(G21=H21,'Config.'!$A$2,'Config.'!$A$3)),"")</f>
        <v>Não</v>
      </c>
      <c r="L21" s="5" t="str">
        <f>IF(OR(NOT(ISBLANK(I21)),NOT(ISBLANK(J21))),(IF(I21=J21,'Config.'!$A$2,'Config.'!$A$3)),"")</f>
        <v>Não</v>
      </c>
      <c r="M21" s="5" t="str">
        <f>IF(AND(K21 &lt;&gt; "",L21 &lt;&gt; ""),IF(OR(Base!K21='Config.'!$A$3,Base!L21='Config.'!$A$3),'Config.'!$A$3,'Config.'!$A$2),"")</f>
        <v>Não</v>
      </c>
      <c r="P21" s="5" t="str">
        <f>IF(M21&lt;&gt;"",IF(M21='Config.'!$A$2,'Config.'!$A$10,'Config.'!$A$11),"")</f>
        <v>Desnecessário</v>
      </c>
      <c r="Q21" s="3" t="s">
        <v>10</v>
      </c>
    </row>
    <row r="22" spans="1:17" ht="20.25" customHeight="1" x14ac:dyDescent="0.25">
      <c r="A22" s="9">
        <v>45220</v>
      </c>
      <c r="B22" s="5" t="s">
        <v>15</v>
      </c>
      <c r="C22" s="5" t="s">
        <v>45</v>
      </c>
      <c r="D22" s="6" t="s">
        <v>46</v>
      </c>
      <c r="E22" s="6" t="s">
        <v>21</v>
      </c>
      <c r="F22" s="18" t="s">
        <v>47</v>
      </c>
      <c r="G22" s="6" t="s">
        <v>48</v>
      </c>
      <c r="H22" s="6" t="s">
        <v>48</v>
      </c>
      <c r="I22" s="6">
        <v>404</v>
      </c>
      <c r="J22" s="6">
        <v>404</v>
      </c>
      <c r="K22" s="5" t="str">
        <f>IF(OR(NOT(ISBLANK(G22)),NOT(ISBLANK(H22))),(IF(G22=H22,'Config.'!$A$2,'Config.'!$A$3)),"")</f>
        <v>Não</v>
      </c>
      <c r="L22" s="5" t="str">
        <f>IF(OR(NOT(ISBLANK(I22)),NOT(ISBLANK(J22))),(IF(I22=J22,'Config.'!$A$2,'Config.'!$A$3)),"")</f>
        <v>Não</v>
      </c>
      <c r="M22" s="5" t="str">
        <f>IF(AND(K22 &lt;&gt; "",L22 &lt;&gt; ""),IF(OR(Base!K22='Config.'!$A$3,Base!L22='Config.'!$A$3),'Config.'!$A$3,'Config.'!$A$2),"")</f>
        <v>Não</v>
      </c>
      <c r="P22" s="5" t="str">
        <f>IF(M22&lt;&gt;"",IF(M22='Config.'!$A$2,'Config.'!$A$10,'Config.'!$A$11),"")</f>
        <v>Desnecessário</v>
      </c>
      <c r="Q22" s="3" t="s">
        <v>10</v>
      </c>
    </row>
    <row r="23" spans="1:17" ht="20.25" customHeight="1" x14ac:dyDescent="0.25">
      <c r="A23" s="9">
        <v>45220</v>
      </c>
      <c r="B23" s="5" t="s">
        <v>15</v>
      </c>
      <c r="C23" s="5" t="s">
        <v>45</v>
      </c>
      <c r="D23" s="6" t="s">
        <v>49</v>
      </c>
      <c r="E23" s="6" t="s">
        <v>21</v>
      </c>
      <c r="F23" s="18" t="s">
        <v>50</v>
      </c>
      <c r="G23" s="6" t="s">
        <v>51</v>
      </c>
      <c r="H23" s="6" t="s">
        <v>51</v>
      </c>
      <c r="I23" s="6">
        <v>200</v>
      </c>
      <c r="J23" s="6">
        <v>200</v>
      </c>
      <c r="K23" s="5" t="str">
        <f>IF(OR(NOT(ISBLANK(G23)),NOT(ISBLANK(H23))),(IF(G23=H23,'Config.'!$A$2,'Config.'!$A$3)),"")</f>
        <v>Não</v>
      </c>
      <c r="L23" s="5" t="str">
        <f>IF(OR(NOT(ISBLANK(I23)),NOT(ISBLANK(J23))),(IF(I23=J23,'Config.'!$A$2,'Config.'!$A$3)),"")</f>
        <v>Não</v>
      </c>
      <c r="M23" s="5" t="str">
        <f>IF(AND(K23 &lt;&gt; "",L23 &lt;&gt; ""),IF(OR(Base!K23='Config.'!$A$3,Base!L23='Config.'!$A$3),'Config.'!$A$3,'Config.'!$A$2),"")</f>
        <v>Não</v>
      </c>
      <c r="P23" s="5" t="str">
        <f>IF(M23&lt;&gt;"",IF(M23='Config.'!$A$2,'Config.'!$A$10,'Config.'!$A$11),"")</f>
        <v>Desnecessário</v>
      </c>
      <c r="Q23" s="3" t="s">
        <v>10</v>
      </c>
    </row>
    <row r="24" spans="1:17" ht="20.25" customHeight="1" x14ac:dyDescent="0.25">
      <c r="A24" s="9">
        <v>45220</v>
      </c>
      <c r="B24" s="5" t="s">
        <v>15</v>
      </c>
      <c r="C24" s="5" t="s">
        <v>45</v>
      </c>
      <c r="D24" s="6" t="s">
        <v>52</v>
      </c>
      <c r="E24" s="6" t="s">
        <v>21</v>
      </c>
      <c r="F24" s="18" t="s">
        <v>53</v>
      </c>
      <c r="G24" s="6" t="s">
        <v>54</v>
      </c>
      <c r="H24" s="6" t="s">
        <v>54</v>
      </c>
      <c r="I24" s="6">
        <v>200</v>
      </c>
      <c r="J24" s="6">
        <v>200</v>
      </c>
      <c r="K24" s="5" t="str">
        <f>IF(OR(NOT(ISBLANK(G24)),NOT(ISBLANK(H24))),(IF(G24=H24,'Config.'!$A$2,'Config.'!$A$3)),"")</f>
        <v>Não</v>
      </c>
      <c r="L24" s="5" t="str">
        <f>IF(OR(NOT(ISBLANK(I24)),NOT(ISBLANK(J24))),(IF(I24=J24,'Config.'!$A$2,'Config.'!$A$3)),"")</f>
        <v>Não</v>
      </c>
      <c r="M24" s="5" t="str">
        <f>IF(AND(K24 &lt;&gt; "",L24 &lt;&gt; ""),IF(OR(Base!K24='Config.'!$A$3,Base!L24='Config.'!$A$3),'Config.'!$A$3,'Config.'!$A$2),"")</f>
        <v>Não</v>
      </c>
      <c r="P24" s="5" t="str">
        <f>IF(M24&lt;&gt;"",IF(M24='Config.'!$A$2,'Config.'!$A$10,'Config.'!$A$11),"")</f>
        <v>Desnecessário</v>
      </c>
      <c r="Q24" s="3" t="s">
        <v>10</v>
      </c>
    </row>
    <row r="25" spans="1:17" ht="20.25" customHeight="1" x14ac:dyDescent="0.25">
      <c r="A25" s="9">
        <v>45220</v>
      </c>
      <c r="B25" s="5" t="s">
        <v>15</v>
      </c>
      <c r="C25" s="5" t="s">
        <v>45</v>
      </c>
      <c r="D25" s="6" t="s">
        <v>55</v>
      </c>
      <c r="E25" s="6" t="s">
        <v>21</v>
      </c>
      <c r="F25" s="18" t="s">
        <v>53</v>
      </c>
      <c r="G25" s="6" t="s">
        <v>56</v>
      </c>
      <c r="H25" s="6" t="s">
        <v>56</v>
      </c>
      <c r="I25" s="6">
        <v>409</v>
      </c>
      <c r="J25" s="6">
        <v>409</v>
      </c>
      <c r="K25" s="5" t="str">
        <f>IF(OR(NOT(ISBLANK(G25)),NOT(ISBLANK(H25))),(IF(G25=H25,'Config.'!$A$2,'Config.'!$A$3)),"")</f>
        <v>Não</v>
      </c>
      <c r="L25" s="5" t="str">
        <f>IF(OR(NOT(ISBLANK(I25)),NOT(ISBLANK(J25))),(IF(I25=J25,'Config.'!$A$2,'Config.'!$A$3)),"")</f>
        <v>Não</v>
      </c>
      <c r="M25" s="5" t="str">
        <f>IF(AND(K25 &lt;&gt; "",L25 &lt;&gt; ""),IF(OR(Base!K25='Config.'!$A$3,Base!L25='Config.'!$A$3),'Config.'!$A$3,'Config.'!$A$2),"")</f>
        <v>Não</v>
      </c>
      <c r="P25" s="5" t="str">
        <f>IF(M25&lt;&gt;"",IF(M25='Config.'!$A$2,'Config.'!$A$10,'Config.'!$A$11),"")</f>
        <v>Desnecessário</v>
      </c>
      <c r="Q25" s="3" t="s">
        <v>10</v>
      </c>
    </row>
    <row r="26" spans="1:17" ht="20.25" customHeight="1" x14ac:dyDescent="0.25">
      <c r="A26" s="9">
        <v>45224</v>
      </c>
      <c r="B26" s="5" t="s">
        <v>61</v>
      </c>
      <c r="C26" s="5" t="s">
        <v>45</v>
      </c>
      <c r="D26" s="6" t="s">
        <v>49</v>
      </c>
      <c r="E26" s="6" t="s">
        <v>21</v>
      </c>
      <c r="F26" s="18" t="s">
        <v>50</v>
      </c>
      <c r="G26" s="6" t="s">
        <v>62</v>
      </c>
      <c r="H26" s="6" t="s">
        <v>62</v>
      </c>
      <c r="I26" s="6">
        <v>202</v>
      </c>
      <c r="J26" s="6">
        <v>202</v>
      </c>
      <c r="K26" s="5" t="str">
        <f>IF(OR(NOT(ISBLANK(G26)),NOT(ISBLANK(H26))),(IF(G26=H26,'Config.'!$A$2,'Config.'!$A$3)),"")</f>
        <v>Não</v>
      </c>
      <c r="L26" s="5" t="str">
        <f>IF(OR(NOT(ISBLANK(I26)),NOT(ISBLANK(J26))),(IF(I26=J26,'Config.'!$A$2,'Config.'!$A$3)),"")</f>
        <v>Não</v>
      </c>
      <c r="M26" s="5" t="str">
        <f>IF(AND(K26 &lt;&gt; "",L26 &lt;&gt; ""),IF(OR(Base!K26='Config.'!$A$3,Base!L26='Config.'!$A$3),'Config.'!$A$3,'Config.'!$A$2),"")</f>
        <v>Não</v>
      </c>
      <c r="P26" s="5" t="str">
        <f>IF(M26&lt;&gt;"",IF(M26='Config.'!$A$2,'Config.'!$A$10,'Config.'!$A$11),"")</f>
        <v>Desnecessário</v>
      </c>
      <c r="Q26" s="3" t="s">
        <v>10</v>
      </c>
    </row>
    <row r="27" spans="1:17" ht="20.25" customHeight="1" x14ac:dyDescent="0.25">
      <c r="A27" s="9">
        <v>45224</v>
      </c>
      <c r="B27" s="5" t="s">
        <v>61</v>
      </c>
      <c r="C27" s="5" t="s">
        <v>16</v>
      </c>
      <c r="D27" s="6" t="s">
        <v>64</v>
      </c>
      <c r="E27" s="6" t="s">
        <v>21</v>
      </c>
      <c r="F27" s="6" t="s">
        <v>29</v>
      </c>
      <c r="G27" s="6" t="s">
        <v>65</v>
      </c>
      <c r="H27" s="6" t="s">
        <v>65</v>
      </c>
      <c r="I27" s="6">
        <v>200</v>
      </c>
      <c r="J27" s="6">
        <v>200</v>
      </c>
      <c r="K27" s="5" t="str">
        <f>IF(OR(NOT(ISBLANK(G27)),NOT(ISBLANK(H27))),(IF(G27=H27,'Config.'!$A$2,'Config.'!$A$3)),"")</f>
        <v>Não</v>
      </c>
      <c r="L27" s="5" t="str">
        <f>IF(OR(NOT(ISBLANK(I27)),NOT(ISBLANK(J27))),(IF(I27=J27,'Config.'!$A$2,'Config.'!$A$3)),"")</f>
        <v>Não</v>
      </c>
      <c r="M27" s="5" t="str">
        <f>IF(AND(K27 &lt;&gt; "",L27 &lt;&gt; ""),IF(OR(Base!K27='Config.'!$A$3,Base!L27='Config.'!$A$3),'Config.'!$A$3,'Config.'!$A$2),"")</f>
        <v>Não</v>
      </c>
      <c r="P27" s="5" t="str">
        <f>IF(M27&lt;&gt;"",IF(M27='Config.'!$A$2,'Config.'!$A$10,'Config.'!$A$11),"")</f>
        <v>Desnecessário</v>
      </c>
      <c r="Q27" s="3" t="s">
        <v>10</v>
      </c>
    </row>
    <row r="28" spans="1:17" ht="20.25" customHeight="1" x14ac:dyDescent="0.25">
      <c r="A28" s="9">
        <v>45224</v>
      </c>
      <c r="B28" s="5" t="s">
        <v>61</v>
      </c>
      <c r="C28" s="5" t="s">
        <v>16</v>
      </c>
      <c r="D28" s="6" t="s">
        <v>66</v>
      </c>
      <c r="E28" s="6" t="s">
        <v>21</v>
      </c>
      <c r="F28" s="6" t="s">
        <v>29</v>
      </c>
      <c r="G28" s="6" t="s">
        <v>67</v>
      </c>
      <c r="H28" s="6" t="s">
        <v>67</v>
      </c>
      <c r="I28" s="6">
        <v>200</v>
      </c>
      <c r="J28" s="6">
        <v>200</v>
      </c>
      <c r="K28" s="5" t="str">
        <f>IF(OR(NOT(ISBLANK(G28)),NOT(ISBLANK(H28))),(IF(G28=H28,'Config.'!$A$2,'Config.'!$A$3)),"")</f>
        <v>Não</v>
      </c>
      <c r="L28" s="5" t="str">
        <f>IF(OR(NOT(ISBLANK(I28)),NOT(ISBLANK(J28))),(IF(I28=J28,'Config.'!$A$2,'Config.'!$A$3)),"")</f>
        <v>Não</v>
      </c>
      <c r="M28" s="5" t="str">
        <f>IF(AND(K28 &lt;&gt; "",L28 &lt;&gt; ""),IF(OR(Base!K28='Config.'!$A$3,Base!L28='Config.'!$A$3),'Config.'!$A$3,'Config.'!$A$2),"")</f>
        <v>Não</v>
      </c>
      <c r="P28" s="5" t="str">
        <f>IF(M28&lt;&gt;"",IF(M28='Config.'!$A$2,'Config.'!$A$10,'Config.'!$A$11),"")</f>
        <v>Desnecessário</v>
      </c>
      <c r="Q28" s="3" t="s">
        <v>10</v>
      </c>
    </row>
    <row r="29" spans="1:17" ht="20.25" customHeight="1" x14ac:dyDescent="0.25">
      <c r="A29" s="9">
        <v>45224</v>
      </c>
      <c r="B29" s="5" t="s">
        <v>61</v>
      </c>
      <c r="C29" s="5" t="s">
        <v>16</v>
      </c>
      <c r="D29" s="6" t="s">
        <v>68</v>
      </c>
      <c r="E29" s="6" t="s">
        <v>21</v>
      </c>
      <c r="F29" s="18" t="s">
        <v>36</v>
      </c>
      <c r="G29" s="6" t="s">
        <v>69</v>
      </c>
      <c r="H29" s="6" t="s">
        <v>69</v>
      </c>
      <c r="I29" s="6">
        <v>201</v>
      </c>
      <c r="J29" s="6">
        <v>201</v>
      </c>
      <c r="K29" s="5" t="str">
        <f>IF(OR(NOT(ISBLANK(G29)),NOT(ISBLANK(H29))),(IF(G29=H29,'Config.'!$A$2,'Config.'!$A$3)),"")</f>
        <v>Não</v>
      </c>
      <c r="L29" s="5" t="str">
        <f>IF(OR(NOT(ISBLANK(I29)),NOT(ISBLANK(J29))),(IF(I29=J29,'Config.'!$A$2,'Config.'!$A$3)),"")</f>
        <v>Não</v>
      </c>
      <c r="M29" s="5" t="str">
        <f>IF(AND(K29 &lt;&gt; "",L29 &lt;&gt; ""),IF(OR(Base!K29='Config.'!$A$3,Base!L29='Config.'!$A$3),'Config.'!$A$3,'Config.'!$A$2),"")</f>
        <v>Não</v>
      </c>
      <c r="P29" s="5" t="str">
        <f>IF(M29&lt;&gt;"",IF(M29='Config.'!$A$2,'Config.'!$A$10,'Config.'!$A$11),"")</f>
        <v>Desnecessário</v>
      </c>
      <c r="Q29" s="3" t="s">
        <v>10</v>
      </c>
    </row>
    <row r="30" spans="1:17" ht="20.25" customHeight="1" x14ac:dyDescent="0.25">
      <c r="A30" s="9">
        <v>45224</v>
      </c>
      <c r="B30" s="5" t="s">
        <v>61</v>
      </c>
      <c r="C30" s="5" t="s">
        <v>16</v>
      </c>
      <c r="D30" s="6" t="s">
        <v>70</v>
      </c>
      <c r="E30" s="6" t="s">
        <v>21</v>
      </c>
      <c r="F30" s="18" t="s">
        <v>36</v>
      </c>
      <c r="G30" s="6" t="s">
        <v>71</v>
      </c>
      <c r="H30" s="6" t="s">
        <v>71</v>
      </c>
      <c r="I30" s="6">
        <v>409</v>
      </c>
      <c r="J30" s="6">
        <v>409</v>
      </c>
      <c r="K30" s="5" t="str">
        <f>IF(OR(NOT(ISBLANK(G30)),NOT(ISBLANK(H30))),(IF(G30=H30,'Config.'!$A$2,'Config.'!$A$3)),"")</f>
        <v>Não</v>
      </c>
      <c r="L30" s="5" t="str">
        <f>IF(OR(NOT(ISBLANK(I30)),NOT(ISBLANK(J30))),(IF(I30=J30,'Config.'!$A$2,'Config.'!$A$3)),"")</f>
        <v>Não</v>
      </c>
      <c r="M30" s="5" t="str">
        <f>IF(AND(K30 &lt;&gt; "",L30 &lt;&gt; ""),IF(OR(Base!K30='Config.'!$A$3,Base!L30='Config.'!$A$3),'Config.'!$A$3,'Config.'!$A$2),"")</f>
        <v>Não</v>
      </c>
      <c r="P30" s="5" t="str">
        <f>IF(M30&lt;&gt;"",IF(M30='Config.'!$A$2,'Config.'!$A$10,'Config.'!$A$11),"")</f>
        <v>Desnecessário</v>
      </c>
      <c r="Q30" s="3" t="s">
        <v>10</v>
      </c>
    </row>
    <row r="31" spans="1:17" ht="20.25" customHeight="1" x14ac:dyDescent="0.25">
      <c r="A31" s="9">
        <v>45224</v>
      </c>
      <c r="B31" s="5" t="s">
        <v>61</v>
      </c>
      <c r="C31" s="5" t="s">
        <v>16</v>
      </c>
      <c r="D31" s="6" t="s">
        <v>72</v>
      </c>
      <c r="E31" s="6" t="s">
        <v>23</v>
      </c>
      <c r="F31" s="18" t="s">
        <v>41</v>
      </c>
      <c r="G31" s="6" t="s">
        <v>73</v>
      </c>
      <c r="H31" s="6" t="s">
        <v>73</v>
      </c>
      <c r="I31" s="6">
        <v>200</v>
      </c>
      <c r="J31" s="6">
        <v>200</v>
      </c>
      <c r="K31" s="5" t="str">
        <f>IF(OR(NOT(ISBLANK(G31)),NOT(ISBLANK(H31))),(IF(G31=H31,'Config.'!$A$2,'Config.'!$A$3)),"")</f>
        <v>Não</v>
      </c>
      <c r="L31" s="5" t="str">
        <f>IF(OR(NOT(ISBLANK(I31)),NOT(ISBLANK(J31))),(IF(I31=J31,'Config.'!$A$2,'Config.'!$A$3)),"")</f>
        <v>Não</v>
      </c>
      <c r="M31" s="5" t="str">
        <f>IF(AND(K31 &lt;&gt; "",L31 &lt;&gt; ""),IF(OR(Base!K31='Config.'!$A$3,Base!L31='Config.'!$A$3),'Config.'!$A$3,'Config.'!$A$2),"")</f>
        <v>Não</v>
      </c>
      <c r="P31" s="5" t="str">
        <f>IF(M31&lt;&gt;"",IF(M31='Config.'!$A$2,'Config.'!$A$10,'Config.'!$A$11),"")</f>
        <v>Desnecessário</v>
      </c>
      <c r="Q31" s="3" t="s">
        <v>10</v>
      </c>
    </row>
    <row r="32" spans="1:17" ht="20.25" customHeight="1" x14ac:dyDescent="0.25">
      <c r="A32" s="9">
        <v>45224</v>
      </c>
      <c r="B32" s="5" t="s">
        <v>61</v>
      </c>
      <c r="C32" s="5" t="s">
        <v>16</v>
      </c>
      <c r="D32" s="6" t="s">
        <v>74</v>
      </c>
      <c r="E32" s="6" t="s">
        <v>24</v>
      </c>
      <c r="F32" s="6" t="s">
        <v>29</v>
      </c>
      <c r="G32" s="6" t="s">
        <v>75</v>
      </c>
      <c r="H32" s="6" t="s">
        <v>75</v>
      </c>
      <c r="I32" s="6">
        <v>200</v>
      </c>
      <c r="J32" s="6">
        <v>200</v>
      </c>
      <c r="K32" s="5" t="str">
        <f>IF(OR(NOT(ISBLANK(G32)),NOT(ISBLANK(H32))),(IF(G32=H32,'Config.'!$A$2,'Config.'!$A$3)),"")</f>
        <v>Não</v>
      </c>
      <c r="L32" s="5" t="str">
        <f>IF(OR(NOT(ISBLANK(I32)),NOT(ISBLANK(J32))),(IF(I32=J32,'Config.'!$A$2,'Config.'!$A$3)),"")</f>
        <v>Não</v>
      </c>
      <c r="M32" s="5" t="str">
        <f>IF(AND(K32 &lt;&gt; "",L32 &lt;&gt; ""),IF(OR(Base!K32='Config.'!$A$3,Base!L32='Config.'!$A$3),'Config.'!$A$3,'Config.'!$A$2),"")</f>
        <v>Não</v>
      </c>
      <c r="P32" s="5" t="str">
        <f>IF(M32&lt;&gt;"",IF(M32='Config.'!$A$2,'Config.'!$A$10,'Config.'!$A$11),"")</f>
        <v>Desnecessário</v>
      </c>
      <c r="Q32" s="3" t="s">
        <v>10</v>
      </c>
    </row>
    <row r="33" spans="1:17" ht="20.25" customHeight="1" x14ac:dyDescent="0.25">
      <c r="A33" s="9">
        <v>45224</v>
      </c>
      <c r="B33" s="5" t="s">
        <v>76</v>
      </c>
      <c r="C33" s="5" t="s">
        <v>16</v>
      </c>
      <c r="D33" s="6" t="s">
        <v>64</v>
      </c>
      <c r="E33" s="6" t="s">
        <v>21</v>
      </c>
      <c r="F33" s="6" t="s">
        <v>29</v>
      </c>
      <c r="G33" s="6" t="s">
        <v>77</v>
      </c>
      <c r="H33" s="6" t="s">
        <v>77</v>
      </c>
      <c r="I33" s="6">
        <v>409</v>
      </c>
      <c r="J33" s="6">
        <v>409</v>
      </c>
      <c r="K33" s="5" t="str">
        <f>IF(OR(NOT(ISBLANK(G33)),NOT(ISBLANK(H33))),(IF(G33=H33,'Config.'!$A$2,'Config.'!$A$3)),"")</f>
        <v>Não</v>
      </c>
      <c r="L33" s="5" t="str">
        <f>IF(OR(NOT(ISBLANK(I33)),NOT(ISBLANK(J33))),(IF(I33=J33,'Config.'!$A$2,'Config.'!$A$3)),"")</f>
        <v>Não</v>
      </c>
      <c r="M33" s="5" t="str">
        <f>IF(AND(K33 &lt;&gt; "",L33 &lt;&gt; ""),IF(OR(Base!K33='Config.'!$A$3,Base!L33='Config.'!$A$3),'Config.'!$A$3,'Config.'!$A$2),"")</f>
        <v>Não</v>
      </c>
      <c r="P33" s="5" t="str">
        <f>IF(M33&lt;&gt;"",IF(M33='Config.'!$A$2,'Config.'!$A$10,'Config.'!$A$11),"")</f>
        <v>Desnecessário</v>
      </c>
      <c r="Q33" s="3" t="s">
        <v>10</v>
      </c>
    </row>
    <row r="34" spans="1:17" ht="20.25" customHeight="1" x14ac:dyDescent="0.25">
      <c r="A34" s="9">
        <v>45224</v>
      </c>
      <c r="B34" s="5" t="s">
        <v>76</v>
      </c>
      <c r="C34" s="5" t="s">
        <v>16</v>
      </c>
      <c r="D34" s="6" t="s">
        <v>66</v>
      </c>
      <c r="E34" s="6" t="s">
        <v>21</v>
      </c>
      <c r="F34" s="6" t="s">
        <v>29</v>
      </c>
      <c r="G34" s="6" t="s">
        <v>77</v>
      </c>
      <c r="H34" s="6" t="s">
        <v>77</v>
      </c>
      <c r="I34" s="6">
        <v>409</v>
      </c>
      <c r="J34" s="6">
        <v>409</v>
      </c>
      <c r="K34" s="5" t="str">
        <f>IF(OR(NOT(ISBLANK(G34)),NOT(ISBLANK(H34))),(IF(G34=H34,'Config.'!$A$2,'Config.'!$A$3)),"")</f>
        <v>Não</v>
      </c>
      <c r="L34" s="5" t="str">
        <f>IF(OR(NOT(ISBLANK(I34)),NOT(ISBLANK(J34))),(IF(I34=J34,'Config.'!$A$2,'Config.'!$A$3)),"")</f>
        <v>Não</v>
      </c>
      <c r="M34" s="5" t="str">
        <f>IF(AND(K34 &lt;&gt; "",L34 &lt;&gt; ""),IF(OR(Base!K34='Config.'!$A$3,Base!L34='Config.'!$A$3),'Config.'!$A$3,'Config.'!$A$2),"")</f>
        <v>Não</v>
      </c>
      <c r="P34" s="5" t="str">
        <f>IF(M34&lt;&gt;"",IF(M34='Config.'!$A$2,'Config.'!$A$10,'Config.'!$A$11),"")</f>
        <v>Desnecessário</v>
      </c>
      <c r="Q34" s="3" t="s">
        <v>10</v>
      </c>
    </row>
    <row r="35" spans="1:17" ht="20.25" customHeight="1" x14ac:dyDescent="0.25">
      <c r="A35" s="9">
        <v>45224</v>
      </c>
      <c r="B35" s="5" t="s">
        <v>76</v>
      </c>
      <c r="C35" s="5" t="s">
        <v>16</v>
      </c>
      <c r="D35" s="6" t="s">
        <v>78</v>
      </c>
      <c r="E35" s="6" t="s">
        <v>21</v>
      </c>
      <c r="F35" s="18" t="s">
        <v>79</v>
      </c>
      <c r="G35" s="6" t="s">
        <v>77</v>
      </c>
      <c r="H35" s="6" t="s">
        <v>77</v>
      </c>
      <c r="I35" s="6">
        <v>409</v>
      </c>
      <c r="J35" s="6">
        <v>409</v>
      </c>
      <c r="K35" s="5" t="str">
        <f>IF(OR(NOT(ISBLANK(G35)),NOT(ISBLANK(H35))),(IF(G35=H35,'Config.'!$A$2,'Config.'!$A$3)),"")</f>
        <v>Não</v>
      </c>
      <c r="L35" s="5" t="str">
        <f>IF(OR(NOT(ISBLANK(I35)),NOT(ISBLANK(J35))),(IF(I35=J35,'Config.'!$A$2,'Config.'!$A$3)),"")</f>
        <v>Não</v>
      </c>
      <c r="M35" s="5" t="str">
        <f>IF(AND(K35 &lt;&gt; "",L35 &lt;&gt; ""),IF(OR(Base!K35='Config.'!$A$3,Base!L35='Config.'!$A$3),'Config.'!$A$3,'Config.'!$A$2),"")</f>
        <v>Não</v>
      </c>
      <c r="P35" s="5" t="str">
        <f>IF(M35&lt;&gt;"",IF(M35='Config.'!$A$2,'Config.'!$A$10,'Config.'!$A$11),"")</f>
        <v>Desnecessário</v>
      </c>
      <c r="Q35" s="3" t="s">
        <v>10</v>
      </c>
    </row>
    <row r="36" spans="1:17" ht="20.25" customHeight="1" x14ac:dyDescent="0.25">
      <c r="A36" s="9">
        <v>45224</v>
      </c>
      <c r="B36" s="5" t="s">
        <v>76</v>
      </c>
      <c r="C36" s="5" t="s">
        <v>16</v>
      </c>
      <c r="D36" s="6" t="s">
        <v>72</v>
      </c>
      <c r="E36" s="6" t="s">
        <v>23</v>
      </c>
      <c r="F36" s="18" t="s">
        <v>80</v>
      </c>
      <c r="G36" s="6" t="s">
        <v>77</v>
      </c>
      <c r="H36" s="6" t="s">
        <v>77</v>
      </c>
      <c r="I36" s="6">
        <v>409</v>
      </c>
      <c r="J36" s="6">
        <v>409</v>
      </c>
      <c r="K36" s="5" t="str">
        <f>IF(OR(NOT(ISBLANK(G36)),NOT(ISBLANK(H36))),(IF(G36=H36,'Config.'!$A$2,'Config.'!$A$3)),"")</f>
        <v>Não</v>
      </c>
      <c r="L36" s="5" t="str">
        <f>IF(OR(NOT(ISBLANK(I36)),NOT(ISBLANK(J36))),(IF(I36=J36,'Config.'!$A$2,'Config.'!$A$3)),"")</f>
        <v>Não</v>
      </c>
      <c r="M36" s="5" t="str">
        <f>IF(AND(K36 &lt;&gt; "",L36 &lt;&gt; ""),IF(OR(Base!K36='Config.'!$A$3,Base!L36='Config.'!$A$3),'Config.'!$A$3,'Config.'!$A$2),"")</f>
        <v>Não</v>
      </c>
      <c r="P36" s="5" t="str">
        <f>IF(M36&lt;&gt;"",IF(M36='Config.'!$A$2,'Config.'!$A$10,'Config.'!$A$11),"")</f>
        <v>Desnecessário</v>
      </c>
      <c r="Q36" s="3" t="s">
        <v>10</v>
      </c>
    </row>
    <row r="37" spans="1:17" ht="20.25" customHeight="1" x14ac:dyDescent="0.25">
      <c r="A37" s="9">
        <v>45224</v>
      </c>
      <c r="B37" s="5" t="s">
        <v>76</v>
      </c>
      <c r="C37" s="5" t="s">
        <v>16</v>
      </c>
      <c r="D37" s="6" t="s">
        <v>74</v>
      </c>
      <c r="E37" s="6" t="s">
        <v>24</v>
      </c>
      <c r="F37" s="6" t="s">
        <v>29</v>
      </c>
      <c r="G37" s="6" t="s">
        <v>77</v>
      </c>
      <c r="H37" s="6" t="s">
        <v>77</v>
      </c>
      <c r="I37" s="6">
        <v>409</v>
      </c>
      <c r="J37" s="6">
        <v>409</v>
      </c>
      <c r="K37" s="5" t="str">
        <f>IF(OR(NOT(ISBLANK(G37)),NOT(ISBLANK(H37))),(IF(G37=H37,'Config.'!$A$2,'Config.'!$A$3)),"")</f>
        <v>Não</v>
      </c>
      <c r="L37" s="5" t="str">
        <f>IF(OR(NOT(ISBLANK(I37)),NOT(ISBLANK(J37))),(IF(I37=J37,'Config.'!$A$2,'Config.'!$A$3)),"")</f>
        <v>Não</v>
      </c>
      <c r="M37" s="5" t="str">
        <f>IF(AND(K37 &lt;&gt; "",L37 &lt;&gt; ""),IF(OR(Base!K37='Config.'!$A$3,Base!L37='Config.'!$A$3),'Config.'!$A$3,'Config.'!$A$2),"")</f>
        <v>Não</v>
      </c>
      <c r="P37" s="5" t="str">
        <f>IF(M37&lt;&gt;"",IF(M37='Config.'!$A$2,'Config.'!$A$10,'Config.'!$A$11),"")</f>
        <v>Desnecessário</v>
      </c>
      <c r="Q37" s="3" t="s">
        <v>10</v>
      </c>
    </row>
    <row r="38" spans="1:17" ht="20.25" customHeight="1" x14ac:dyDescent="0.25">
      <c r="A38" s="9">
        <v>45224</v>
      </c>
      <c r="B38" s="5" t="s">
        <v>76</v>
      </c>
      <c r="C38" s="5" t="s">
        <v>16</v>
      </c>
      <c r="D38" s="6" t="s">
        <v>81</v>
      </c>
      <c r="E38" s="6" t="s">
        <v>21</v>
      </c>
      <c r="F38" s="18" t="s">
        <v>84</v>
      </c>
      <c r="G38" s="6" t="s">
        <v>87</v>
      </c>
      <c r="H38" s="6" t="s">
        <v>87</v>
      </c>
      <c r="I38" s="6">
        <v>400</v>
      </c>
      <c r="J38" s="6">
        <v>400</v>
      </c>
      <c r="K38" s="5" t="str">
        <f>IF(OR(NOT(ISBLANK(G38)),NOT(ISBLANK(H38))),(IF(G38=H38,'Config.'!$A$2,'Config.'!$A$3)),"")</f>
        <v>Não</v>
      </c>
      <c r="L38" s="5" t="str">
        <f>IF(OR(NOT(ISBLANK(I38)),NOT(ISBLANK(J38))),(IF(I38=J38,'Config.'!$A$2,'Config.'!$A$3)),"")</f>
        <v>Não</v>
      </c>
      <c r="M38" s="5" t="str">
        <f>IF(AND(K38 &lt;&gt; "",L38 &lt;&gt; ""),IF(OR(Base!K38='Config.'!$A$3,Base!L38='Config.'!$A$3),'Config.'!$A$3,'Config.'!$A$2),"")</f>
        <v>Não</v>
      </c>
      <c r="P38" s="5" t="str">
        <f>IF(M38&lt;&gt;"",IF(M38='Config.'!$A$2,'Config.'!$A$10,'Config.'!$A$11),"")</f>
        <v>Desnecessário</v>
      </c>
      <c r="Q38" s="3" t="s">
        <v>10</v>
      </c>
    </row>
    <row r="39" spans="1:17" ht="20.25" customHeight="1" x14ac:dyDescent="0.25">
      <c r="A39" s="9">
        <v>45224</v>
      </c>
      <c r="B39" s="5" t="s">
        <v>76</v>
      </c>
      <c r="C39" s="5" t="s">
        <v>16</v>
      </c>
      <c r="D39" s="6" t="s">
        <v>82</v>
      </c>
      <c r="E39" s="6" t="s">
        <v>21</v>
      </c>
      <c r="F39" s="18" t="s">
        <v>86</v>
      </c>
      <c r="G39" s="6" t="s">
        <v>88</v>
      </c>
      <c r="H39" s="6" t="s">
        <v>88</v>
      </c>
      <c r="I39" s="6">
        <v>400</v>
      </c>
      <c r="J39" s="6">
        <v>400</v>
      </c>
      <c r="K39" s="5" t="str">
        <f>IF(OR(NOT(ISBLANK(G39)),NOT(ISBLANK(H39))),(IF(G39=H39,'Config.'!$A$2,'Config.'!$A$3)),"")</f>
        <v>Não</v>
      </c>
      <c r="L39" s="5" t="str">
        <f>IF(OR(NOT(ISBLANK(I39)),NOT(ISBLANK(J39))),(IF(I39=J39,'Config.'!$A$2,'Config.'!$A$3)),"")</f>
        <v>Não</v>
      </c>
      <c r="M39" s="5" t="str">
        <f>IF(AND(K39 &lt;&gt; "",L39 &lt;&gt; ""),IF(OR(Base!K39='Config.'!$A$3,Base!L39='Config.'!$A$3),'Config.'!$A$3,'Config.'!$A$2),"")</f>
        <v>Não</v>
      </c>
      <c r="P39" s="5" t="str">
        <f>IF(M39&lt;&gt;"",IF(M39='Config.'!$A$2,'Config.'!$A$10,'Config.'!$A$11),"")</f>
        <v>Desnecessário</v>
      </c>
      <c r="Q39" s="3" t="s">
        <v>10</v>
      </c>
    </row>
    <row r="40" spans="1:17" ht="20.25" customHeight="1" x14ac:dyDescent="0.25">
      <c r="A40" s="9">
        <v>45224</v>
      </c>
      <c r="B40" s="5" t="s">
        <v>76</v>
      </c>
      <c r="C40" s="5" t="s">
        <v>16</v>
      </c>
      <c r="D40" s="6" t="s">
        <v>83</v>
      </c>
      <c r="E40" s="6" t="s">
        <v>21</v>
      </c>
      <c r="F40" s="18" t="s">
        <v>85</v>
      </c>
      <c r="G40" s="6" t="s">
        <v>89</v>
      </c>
      <c r="H40" s="6" t="s">
        <v>89</v>
      </c>
      <c r="I40" s="6">
        <v>400</v>
      </c>
      <c r="J40" s="6">
        <v>400</v>
      </c>
      <c r="K40" s="5" t="str">
        <f>IF(OR(NOT(ISBLANK(G40)),NOT(ISBLANK(H40))),(IF(G40=H40,'Config.'!$A$2,'Config.'!$A$3)),"")</f>
        <v>Não</v>
      </c>
      <c r="L40" s="5" t="str">
        <f>IF(OR(NOT(ISBLANK(I40)),NOT(ISBLANK(J40))),(IF(I40=J40,'Config.'!$A$2,'Config.'!$A$3)),"")</f>
        <v>Não</v>
      </c>
      <c r="M40" s="5" t="str">
        <f>IF(AND(K40 &lt;&gt; "",L40 &lt;&gt; ""),IF(OR(Base!K40='Config.'!$A$3,Base!L40='Config.'!$A$3),'Config.'!$A$3,'Config.'!$A$2),"")</f>
        <v>Não</v>
      </c>
      <c r="P40" s="5" t="str">
        <f>IF(M40&lt;&gt;"",IF(M40='Config.'!$A$2,'Config.'!$A$10,'Config.'!$A$11),"")</f>
        <v>Desnecessário</v>
      </c>
      <c r="Q40" s="3" t="s">
        <v>10</v>
      </c>
    </row>
    <row r="41" spans="1:17" ht="20.25" customHeight="1" x14ac:dyDescent="0.25">
      <c r="A41" s="9">
        <v>45234</v>
      </c>
      <c r="B41" s="5" t="s">
        <v>76</v>
      </c>
      <c r="C41" s="5" t="s">
        <v>13</v>
      </c>
      <c r="D41" s="6" t="s">
        <v>91</v>
      </c>
      <c r="E41" s="6" t="s">
        <v>22</v>
      </c>
      <c r="F41" s="6" t="s">
        <v>29</v>
      </c>
      <c r="G41" s="6" t="s">
        <v>99</v>
      </c>
      <c r="H41" s="6" t="s">
        <v>99</v>
      </c>
      <c r="I41" s="6">
        <v>200</v>
      </c>
      <c r="J41" s="6">
        <v>200</v>
      </c>
      <c r="K41" s="5" t="str">
        <f>IF(OR(NOT(ISBLANK(G41)),NOT(ISBLANK(H41))),(IF(G41=H41,'Config.'!$A$2,'Config.'!$A$3)),"")</f>
        <v>Não</v>
      </c>
      <c r="L41" s="5" t="str">
        <f>IF(OR(NOT(ISBLANK(I41)),NOT(ISBLANK(J41))),(IF(I41=J41,'Config.'!$A$2,'Config.'!$A$3)),"")</f>
        <v>Não</v>
      </c>
      <c r="M41" s="5" t="str">
        <f>IF(AND(K41 &lt;&gt; "",L41 &lt;&gt; ""),IF(OR(Base!K41='Config.'!$A$3,Base!L41='Config.'!$A$3),'Config.'!$A$3,'Config.'!$A$2),"")</f>
        <v>Não</v>
      </c>
      <c r="P41" s="5" t="str">
        <f>IF(M41&lt;&gt;"",IF(M41='Config.'!$A$2,'Config.'!$A$10,'Config.'!$A$11),"")</f>
        <v>Desnecessário</v>
      </c>
      <c r="Q41" s="3" t="s">
        <v>10</v>
      </c>
    </row>
    <row r="42" spans="1:17" ht="20.25" customHeight="1" x14ac:dyDescent="0.25">
      <c r="A42" s="9">
        <v>45234</v>
      </c>
      <c r="B42" s="5" t="s">
        <v>76</v>
      </c>
      <c r="C42" s="5" t="s">
        <v>13</v>
      </c>
      <c r="D42" s="6" t="s">
        <v>92</v>
      </c>
      <c r="E42" s="6" t="s">
        <v>22</v>
      </c>
      <c r="F42" s="6" t="s">
        <v>29</v>
      </c>
      <c r="G42" s="6" t="s">
        <v>96</v>
      </c>
      <c r="H42" s="6" t="s">
        <v>96</v>
      </c>
      <c r="I42" s="6">
        <v>200</v>
      </c>
      <c r="J42" s="6">
        <v>200</v>
      </c>
      <c r="K42" s="5" t="str">
        <f>IF(OR(NOT(ISBLANK(G42)),NOT(ISBLANK(H42))),(IF(G42=H42,'Config.'!$A$2,'Config.'!$A$3)),"")</f>
        <v>Não</v>
      </c>
      <c r="L42" s="5" t="str">
        <f>IF(OR(NOT(ISBLANK(I42)),NOT(ISBLANK(J42))),(IF(I42=J42,'Config.'!$A$2,'Config.'!$A$3)),"")</f>
        <v>Não</v>
      </c>
      <c r="M42" s="5" t="str">
        <f>IF(AND(K42 &lt;&gt; "",L42 &lt;&gt; ""),IF(OR(Base!K42='Config.'!$A$3,Base!L42='Config.'!$A$3),'Config.'!$A$3,'Config.'!$A$2),"")</f>
        <v>Não</v>
      </c>
      <c r="P42" s="5" t="str">
        <f>IF(M42&lt;&gt;"",IF(M42='Config.'!$A$2,'Config.'!$A$10,'Config.'!$A$11),"")</f>
        <v>Desnecessário</v>
      </c>
      <c r="Q42" s="3" t="s">
        <v>10</v>
      </c>
    </row>
    <row r="43" spans="1:17" ht="20.25" customHeight="1" x14ac:dyDescent="0.25">
      <c r="A43" s="9">
        <v>45234</v>
      </c>
      <c r="B43" s="5" t="s">
        <v>76</v>
      </c>
      <c r="C43" s="5" t="s">
        <v>13</v>
      </c>
      <c r="D43" s="6" t="s">
        <v>93</v>
      </c>
      <c r="E43" s="6" t="s">
        <v>21</v>
      </c>
      <c r="F43" s="18" t="s">
        <v>38</v>
      </c>
      <c r="G43" s="6" t="s">
        <v>99</v>
      </c>
      <c r="H43" s="6" t="s">
        <v>99</v>
      </c>
      <c r="I43" s="6">
        <v>201</v>
      </c>
      <c r="J43" s="6">
        <v>201</v>
      </c>
      <c r="K43" s="5" t="str">
        <f>IF(OR(NOT(ISBLANK(G43)),NOT(ISBLANK(H43))),(IF(G43=H43,'Config.'!$A$2,'Config.'!$A$3)),"")</f>
        <v>Não</v>
      </c>
      <c r="L43" s="5" t="str">
        <f>IF(OR(NOT(ISBLANK(I43)),NOT(ISBLANK(J43))),(IF(I43=J43,'Config.'!$A$2,'Config.'!$A$3)),"")</f>
        <v>Não</v>
      </c>
      <c r="M43" s="5" t="str">
        <f>IF(AND(K43 &lt;&gt; "",L43 &lt;&gt; ""),IF(OR(Base!K43='Config.'!$A$3,Base!L43='Config.'!$A$3),'Config.'!$A$3,'Config.'!$A$2),"")</f>
        <v>Não</v>
      </c>
      <c r="P43" s="5" t="str">
        <f>IF(M43&lt;&gt;"",IF(M43='Config.'!$A$2,'Config.'!$A$10,'Config.'!$A$11),"")</f>
        <v>Desnecessário</v>
      </c>
      <c r="Q43" s="3" t="s">
        <v>10</v>
      </c>
    </row>
    <row r="44" spans="1:17" ht="20.25" customHeight="1" x14ac:dyDescent="0.25">
      <c r="A44" s="9">
        <v>45234</v>
      </c>
      <c r="B44" s="5" t="s">
        <v>76</v>
      </c>
      <c r="C44" s="5" t="s">
        <v>13</v>
      </c>
      <c r="D44" s="6" t="s">
        <v>97</v>
      </c>
      <c r="E44" s="6" t="s">
        <v>21</v>
      </c>
      <c r="F44" s="18" t="s">
        <v>38</v>
      </c>
      <c r="G44" s="6" t="s">
        <v>98</v>
      </c>
      <c r="H44" s="6" t="s">
        <v>98</v>
      </c>
      <c r="I44" s="6">
        <v>409</v>
      </c>
      <c r="J44" s="6">
        <v>409</v>
      </c>
      <c r="K44" s="5" t="str">
        <f>IF(OR(NOT(ISBLANK(G44)),NOT(ISBLANK(H44))),(IF(G44=H44,'Config.'!$A$2,'Config.'!$A$3)),"")</f>
        <v>Não</v>
      </c>
      <c r="L44" s="5" t="str">
        <f>IF(OR(NOT(ISBLANK(I44)),NOT(ISBLANK(J44))),(IF(I44=J44,'Config.'!$A$2,'Config.'!$A$3)),"")</f>
        <v>Não</v>
      </c>
      <c r="M44" s="5" t="str">
        <f>IF(AND(K44 &lt;&gt; "",L44 &lt;&gt; ""),IF(OR(Base!K44='Config.'!$A$3,Base!L44='Config.'!$A$3),'Config.'!$A$3,'Config.'!$A$2),"")</f>
        <v>Não</v>
      </c>
      <c r="P44" s="5" t="str">
        <f>IF(M44&lt;&gt;"",IF(M44='Config.'!$A$2,'Config.'!$A$10,'Config.'!$A$11),"")</f>
        <v>Desnecessário</v>
      </c>
      <c r="Q44" s="3" t="s">
        <v>10</v>
      </c>
    </row>
    <row r="45" spans="1:17" ht="20.25" customHeight="1" x14ac:dyDescent="0.25">
      <c r="A45" s="9">
        <v>45234</v>
      </c>
      <c r="B45" s="5" t="s">
        <v>76</v>
      </c>
      <c r="C45" s="5" t="s">
        <v>13</v>
      </c>
      <c r="D45" s="6" t="s">
        <v>94</v>
      </c>
      <c r="E45" s="6" t="s">
        <v>23</v>
      </c>
      <c r="F45" s="18" t="s">
        <v>43</v>
      </c>
      <c r="G45" s="6" t="s">
        <v>99</v>
      </c>
      <c r="H45" s="6" t="s">
        <v>99</v>
      </c>
      <c r="I45" s="6">
        <v>200</v>
      </c>
      <c r="J45" s="6">
        <v>200</v>
      </c>
      <c r="K45" s="5" t="str">
        <f>IF(OR(NOT(ISBLANK(G45)),NOT(ISBLANK(H45))),(IF(G45=H45,'Config.'!$A$2,'Config.'!$A$3)),"")</f>
        <v>Não</v>
      </c>
      <c r="L45" s="5" t="str">
        <f>IF(OR(NOT(ISBLANK(I45)),NOT(ISBLANK(J45))),(IF(I45=J45,'Config.'!$A$2,'Config.'!$A$3)),"")</f>
        <v>Não</v>
      </c>
      <c r="M45" s="5" t="str">
        <f>IF(AND(K45 &lt;&gt; "",L45 &lt;&gt; ""),IF(OR(Base!K45='Config.'!$A$3,Base!L45='Config.'!$A$3),'Config.'!$A$3,'Config.'!$A$2),"")</f>
        <v>Não</v>
      </c>
      <c r="P45" s="5" t="str">
        <f>IF(M45&lt;&gt;"",IF(M45='Config.'!$A$2,'Config.'!$A$10,'Config.'!$A$11),"")</f>
        <v>Desnecessário</v>
      </c>
      <c r="Q45" s="3" t="s">
        <v>10</v>
      </c>
    </row>
    <row r="46" spans="1:17" ht="20.25" customHeight="1" x14ac:dyDescent="0.25">
      <c r="A46" s="9">
        <v>45234</v>
      </c>
      <c r="B46" s="5" t="s">
        <v>76</v>
      </c>
      <c r="C46" s="5" t="s">
        <v>13</v>
      </c>
      <c r="D46" s="6" t="s">
        <v>95</v>
      </c>
      <c r="E46" s="6" t="s">
        <v>24</v>
      </c>
      <c r="F46" s="6" t="s">
        <v>29</v>
      </c>
      <c r="G46" s="6" t="s">
        <v>75</v>
      </c>
      <c r="H46" s="6" t="s">
        <v>75</v>
      </c>
      <c r="I46" s="6">
        <v>200</v>
      </c>
      <c r="J46" s="6">
        <v>200</v>
      </c>
      <c r="K46" s="5" t="str">
        <f>IF(OR(NOT(ISBLANK(G46)),NOT(ISBLANK(H46))),(IF(G46=H46,'Config.'!$A$2,'Config.'!$A$3)),"")</f>
        <v>Não</v>
      </c>
      <c r="L46" s="5" t="str">
        <f>IF(OR(NOT(ISBLANK(I46)),NOT(ISBLANK(J46))),(IF(I46=J46,'Config.'!$A$2,'Config.'!$A$3)),"")</f>
        <v>Não</v>
      </c>
      <c r="M46" s="5" t="str">
        <f>IF(AND(K46 &lt;&gt; "",L46 &lt;&gt; ""),IF(OR(Base!K46='Config.'!$A$3,Base!L46='Config.'!$A$3),'Config.'!$A$3,'Config.'!$A$2),"")</f>
        <v>Não</v>
      </c>
      <c r="P46" s="5" t="str">
        <f>IF(M46&lt;&gt;"",IF(M46='Config.'!$A$2,'Config.'!$A$10,'Config.'!$A$11),"")</f>
        <v>Desnecessário</v>
      </c>
      <c r="Q46" s="3" t="s">
        <v>10</v>
      </c>
    </row>
    <row r="47" spans="1:17" ht="20.25" customHeight="1" x14ac:dyDescent="0.25">
      <c r="A47" s="9">
        <v>45234</v>
      </c>
      <c r="B47" s="5" t="s">
        <v>76</v>
      </c>
      <c r="C47" s="5" t="s">
        <v>13</v>
      </c>
      <c r="D47" s="6" t="s">
        <v>100</v>
      </c>
      <c r="E47" s="6" t="s">
        <v>21</v>
      </c>
      <c r="F47" s="18" t="s">
        <v>101</v>
      </c>
      <c r="G47" s="6" t="s">
        <v>102</v>
      </c>
      <c r="H47" s="6" t="s">
        <v>102</v>
      </c>
      <c r="I47" s="6">
        <v>400</v>
      </c>
      <c r="J47" s="6">
        <v>400</v>
      </c>
      <c r="K47" s="5" t="str">
        <f>IF(OR(NOT(ISBLANK(G47)),NOT(ISBLANK(H47))),(IF(G47=H47,'Config.'!$A$2,'Config.'!$A$3)),"")</f>
        <v>Não</v>
      </c>
      <c r="L47" s="5" t="str">
        <f>IF(OR(NOT(ISBLANK(I47)),NOT(ISBLANK(J47))),(IF(I47=J47,'Config.'!$A$2,'Config.'!$A$3)),"")</f>
        <v>Não</v>
      </c>
      <c r="M47" s="5" t="str">
        <f>IF(AND(K47 &lt;&gt; "",L47 &lt;&gt; ""),IF(OR(Base!K47='Config.'!$A$3,Base!L47='Config.'!$A$3),'Config.'!$A$3,'Config.'!$A$2),"")</f>
        <v>Não</v>
      </c>
      <c r="P47" s="5" t="str">
        <f>IF(M47&lt;&gt;"",IF(M47='Config.'!$A$2,'Config.'!$A$10,'Config.'!$A$11),"")</f>
        <v>Desnecessário</v>
      </c>
      <c r="Q47" s="3" t="s">
        <v>10</v>
      </c>
    </row>
    <row r="48" spans="1:17" ht="20.25" customHeight="1" x14ac:dyDescent="0.25">
      <c r="A48" s="9">
        <v>45234</v>
      </c>
      <c r="B48" s="5" t="s">
        <v>76</v>
      </c>
      <c r="C48" s="5" t="s">
        <v>17</v>
      </c>
      <c r="D48" s="6" t="s">
        <v>103</v>
      </c>
      <c r="E48" s="6" t="s">
        <v>22</v>
      </c>
      <c r="F48" s="6" t="s">
        <v>29</v>
      </c>
      <c r="G48" s="6" t="s">
        <v>108</v>
      </c>
      <c r="H48" s="6" t="s">
        <v>108</v>
      </c>
      <c r="I48" s="6">
        <v>200</v>
      </c>
      <c r="J48" s="6">
        <v>200</v>
      </c>
      <c r="K48" s="5" t="str">
        <f>IF(OR(NOT(ISBLANK(G48)),NOT(ISBLANK(H48))),(IF(G48=H48,'Config.'!$A$2,'Config.'!$A$3)),"")</f>
        <v>Não</v>
      </c>
      <c r="L48" s="5" t="str">
        <f>IF(OR(NOT(ISBLANK(I48)),NOT(ISBLANK(J48))),(IF(I48=J48,'Config.'!$A$2,'Config.'!$A$3)),"")</f>
        <v>Não</v>
      </c>
      <c r="M48" s="5" t="str">
        <f>IF(AND(K48 &lt;&gt; "",L48 &lt;&gt; ""),IF(OR(Base!K48='Config.'!$A$3,Base!L48='Config.'!$A$3),'Config.'!$A$3,'Config.'!$A$2),"")</f>
        <v>Não</v>
      </c>
      <c r="P48" s="5" t="str">
        <f>IF(M48&lt;&gt;"",IF(M48='Config.'!$A$2,'Config.'!$A$10,'Config.'!$A$11),"")</f>
        <v>Desnecessário</v>
      </c>
      <c r="Q48" s="3" t="s">
        <v>10</v>
      </c>
    </row>
    <row r="49" spans="1:17" ht="20.25" customHeight="1" x14ac:dyDescent="0.25">
      <c r="A49" s="9">
        <v>45234</v>
      </c>
      <c r="B49" s="5" t="s">
        <v>76</v>
      </c>
      <c r="C49" s="5" t="s">
        <v>17</v>
      </c>
      <c r="D49" s="6" t="s">
        <v>104</v>
      </c>
      <c r="E49" s="6" t="s">
        <v>22</v>
      </c>
      <c r="F49" s="6" t="s">
        <v>29</v>
      </c>
      <c r="G49" s="6" t="s">
        <v>109</v>
      </c>
      <c r="H49" s="6" t="s">
        <v>109</v>
      </c>
      <c r="I49" s="6">
        <v>200</v>
      </c>
      <c r="J49" s="6">
        <v>200</v>
      </c>
      <c r="K49" s="5" t="str">
        <f>IF(OR(NOT(ISBLANK(G49)),NOT(ISBLANK(H49))),(IF(G49=H49,'Config.'!$A$2,'Config.'!$A$3)),"")</f>
        <v>Não</v>
      </c>
      <c r="L49" s="5" t="str">
        <f>IF(OR(NOT(ISBLANK(I49)),NOT(ISBLANK(J49))),(IF(I49=J49,'Config.'!$A$2,'Config.'!$A$3)),"")</f>
        <v>Não</v>
      </c>
      <c r="M49" s="5" t="str">
        <f>IF(AND(K49 &lt;&gt; "",L49 &lt;&gt; ""),IF(OR(Base!K49='Config.'!$A$3,Base!L49='Config.'!$A$3),'Config.'!$A$3,'Config.'!$A$2),"")</f>
        <v>Não</v>
      </c>
      <c r="P49" s="5" t="str">
        <f>IF(M49&lt;&gt;"",IF(M49='Config.'!$A$2,'Config.'!$A$10,'Config.'!$A$11),"")</f>
        <v>Desnecessário</v>
      </c>
      <c r="Q49" s="3" t="s">
        <v>10</v>
      </c>
    </row>
    <row r="50" spans="1:17" ht="20.25" customHeight="1" x14ac:dyDescent="0.25">
      <c r="A50" s="9">
        <v>45234</v>
      </c>
      <c r="B50" s="5" t="s">
        <v>76</v>
      </c>
      <c r="C50" s="5" t="s">
        <v>17</v>
      </c>
      <c r="D50" s="6" t="s">
        <v>105</v>
      </c>
      <c r="E50" s="6" t="s">
        <v>21</v>
      </c>
      <c r="F50" s="18" t="s">
        <v>37</v>
      </c>
      <c r="G50" s="6" t="s">
        <v>108</v>
      </c>
      <c r="H50" s="6" t="s">
        <v>108</v>
      </c>
      <c r="I50" s="6">
        <v>201</v>
      </c>
      <c r="J50" s="6">
        <v>201</v>
      </c>
      <c r="K50" s="5" t="str">
        <f>IF(OR(NOT(ISBLANK(G50)),NOT(ISBLANK(H50))),(IF(G50=H50,'Config.'!$A$2,'Config.'!$A$3)),"")</f>
        <v>Não</v>
      </c>
      <c r="L50" s="5" t="str">
        <f>IF(OR(NOT(ISBLANK(I50)),NOT(ISBLANK(J50))),(IF(I50=J50,'Config.'!$A$2,'Config.'!$A$3)),"")</f>
        <v>Não</v>
      </c>
      <c r="M50" s="5" t="str">
        <f>IF(AND(K50 &lt;&gt; "",L50 &lt;&gt; ""),IF(OR(Base!K50='Config.'!$A$3,Base!L50='Config.'!$A$3),'Config.'!$A$3,'Config.'!$A$2),"")</f>
        <v>Não</v>
      </c>
      <c r="P50" s="5" t="str">
        <f>IF(M50&lt;&gt;"",IF(M50='Config.'!$A$2,'Config.'!$A$10,'Config.'!$A$11),"")</f>
        <v>Desnecessário</v>
      </c>
      <c r="Q50" s="3" t="s">
        <v>10</v>
      </c>
    </row>
    <row r="51" spans="1:17" ht="20.25" customHeight="1" x14ac:dyDescent="0.25">
      <c r="A51" s="9">
        <v>45234</v>
      </c>
      <c r="B51" s="5" t="s">
        <v>76</v>
      </c>
      <c r="C51" s="5" t="s">
        <v>17</v>
      </c>
      <c r="D51" s="6" t="s">
        <v>106</v>
      </c>
      <c r="E51" s="6" t="s">
        <v>23</v>
      </c>
      <c r="F51" s="18" t="s">
        <v>42</v>
      </c>
      <c r="G51" s="6" t="s">
        <v>108</v>
      </c>
      <c r="H51" s="6" t="s">
        <v>108</v>
      </c>
      <c r="I51" s="6">
        <v>200</v>
      </c>
      <c r="J51" s="6">
        <v>200</v>
      </c>
      <c r="K51" s="5" t="str">
        <f>IF(OR(NOT(ISBLANK(G51)),NOT(ISBLANK(H51))),(IF(G51=H51,'Config.'!$A$2,'Config.'!$A$3)),"")</f>
        <v>Não</v>
      </c>
      <c r="L51" s="5" t="str">
        <f>IF(OR(NOT(ISBLANK(I51)),NOT(ISBLANK(J51))),(IF(I51=J51,'Config.'!$A$2,'Config.'!$A$3)),"")</f>
        <v>Não</v>
      </c>
      <c r="M51" s="5" t="str">
        <f>IF(AND(K51 &lt;&gt; "",L51 &lt;&gt; ""),IF(OR(Base!K51='Config.'!$A$3,Base!L51='Config.'!$A$3),'Config.'!$A$3,'Config.'!$A$2),"")</f>
        <v>Não</v>
      </c>
      <c r="P51" s="5" t="str">
        <f>IF(M51&lt;&gt;"",IF(M51='Config.'!$A$2,'Config.'!$A$10,'Config.'!$A$11),"")</f>
        <v>Desnecessário</v>
      </c>
      <c r="Q51" s="3" t="s">
        <v>10</v>
      </c>
    </row>
    <row r="52" spans="1:17" ht="20.25" customHeight="1" x14ac:dyDescent="0.25">
      <c r="A52" s="9">
        <v>45234</v>
      </c>
      <c r="B52" s="5" t="s">
        <v>76</v>
      </c>
      <c r="C52" s="5" t="s">
        <v>17</v>
      </c>
      <c r="D52" s="6" t="s">
        <v>107</v>
      </c>
      <c r="E52" s="6" t="s">
        <v>24</v>
      </c>
      <c r="F52" s="6" t="s">
        <v>29</v>
      </c>
      <c r="G52" s="6" t="s">
        <v>75</v>
      </c>
      <c r="H52" s="6" t="s">
        <v>75</v>
      </c>
      <c r="I52" s="6">
        <v>200</v>
      </c>
      <c r="J52" s="6">
        <v>200</v>
      </c>
      <c r="K52" s="5" t="str">
        <f>IF(OR(NOT(ISBLANK(G52)),NOT(ISBLANK(H52))),(IF(G52=H52,'Config.'!$A$2,'Config.'!$A$3)),"")</f>
        <v>Não</v>
      </c>
      <c r="L52" s="5" t="str">
        <f>IF(OR(NOT(ISBLANK(I52)),NOT(ISBLANK(J52))),(IF(I52=J52,'Config.'!$A$2,'Config.'!$A$3)),"")</f>
        <v>Não</v>
      </c>
      <c r="M52" s="5" t="str">
        <f>IF(AND(K52 &lt;&gt; "",L52 &lt;&gt; ""),IF(OR(Base!K52='Config.'!$A$3,Base!L52='Config.'!$A$3),'Config.'!$A$3,'Config.'!$A$2),"")</f>
        <v>Não</v>
      </c>
      <c r="P52" s="5" t="str">
        <f>IF(M52&lt;&gt;"",IF(M52='Config.'!$A$2,'Config.'!$A$10,'Config.'!$A$11),"")</f>
        <v>Desnecessário</v>
      </c>
      <c r="Q52" s="3" t="s">
        <v>10</v>
      </c>
    </row>
    <row r="53" spans="1:17" ht="20.25" customHeight="1" x14ac:dyDescent="0.25">
      <c r="A53" s="9">
        <v>45234</v>
      </c>
      <c r="B53" s="5" t="s">
        <v>76</v>
      </c>
      <c r="C53" s="5" t="s">
        <v>18</v>
      </c>
      <c r="D53" s="6" t="s">
        <v>110</v>
      </c>
      <c r="E53" s="6" t="s">
        <v>22</v>
      </c>
      <c r="F53" s="6" t="s">
        <v>29</v>
      </c>
      <c r="G53" s="6" t="s">
        <v>116</v>
      </c>
      <c r="H53" s="6" t="s">
        <v>116</v>
      </c>
      <c r="I53" s="6">
        <v>200</v>
      </c>
      <c r="J53" s="6">
        <v>200</v>
      </c>
      <c r="K53" s="5" t="str">
        <f>IF(OR(NOT(ISBLANK(G53)),NOT(ISBLANK(H53))),(IF(G53=H53,'Config.'!$A$2,'Config.'!$A$3)),"")</f>
        <v>Não</v>
      </c>
      <c r="L53" s="5" t="str">
        <f>IF(OR(NOT(ISBLANK(I53)),NOT(ISBLANK(J53))),(IF(I53=J53,'Config.'!$A$2,'Config.'!$A$3)),"")</f>
        <v>Não</v>
      </c>
      <c r="M53" s="5" t="str">
        <f>IF(AND(K53 &lt;&gt; "",L53 &lt;&gt; ""),IF(OR(Base!K53='Config.'!$A$3,Base!L53='Config.'!$A$3),'Config.'!$A$3,'Config.'!$A$2),"")</f>
        <v>Não</v>
      </c>
      <c r="P53" s="5" t="str">
        <f>IF(M53&lt;&gt;"",IF(M53='Config.'!$A$2,'Config.'!$A$10,'Config.'!$A$11),"")</f>
        <v>Desnecessário</v>
      </c>
      <c r="Q53" s="3" t="s">
        <v>10</v>
      </c>
    </row>
    <row r="54" spans="1:17" ht="20.25" customHeight="1" x14ac:dyDescent="0.25">
      <c r="A54" s="9">
        <v>45234</v>
      </c>
      <c r="B54" s="5" t="s">
        <v>76</v>
      </c>
      <c r="C54" s="5" t="s">
        <v>18</v>
      </c>
      <c r="D54" s="6" t="s">
        <v>111</v>
      </c>
      <c r="E54" s="6" t="s">
        <v>22</v>
      </c>
      <c r="F54" s="6" t="s">
        <v>29</v>
      </c>
      <c r="G54" s="6" t="s">
        <v>117</v>
      </c>
      <c r="H54" s="6" t="s">
        <v>117</v>
      </c>
      <c r="I54" s="6">
        <v>200</v>
      </c>
      <c r="J54" s="6">
        <v>200</v>
      </c>
      <c r="K54" s="5" t="str">
        <f>IF(OR(NOT(ISBLANK(G54)),NOT(ISBLANK(H54))),(IF(G54=H54,'Config.'!$A$2,'Config.'!$A$3)),"")</f>
        <v>Não</v>
      </c>
      <c r="L54" s="5" t="str">
        <f>IF(OR(NOT(ISBLANK(I54)),NOT(ISBLANK(J54))),(IF(I54=J54,'Config.'!$A$2,'Config.'!$A$3)),"")</f>
        <v>Não</v>
      </c>
      <c r="M54" s="5" t="str">
        <f>IF(AND(K54 &lt;&gt; "",L54 &lt;&gt; ""),IF(OR(Base!K54='Config.'!$A$3,Base!L54='Config.'!$A$3),'Config.'!$A$3,'Config.'!$A$2),"")</f>
        <v>Não</v>
      </c>
      <c r="P54" s="5" t="str">
        <f>IF(M54&lt;&gt;"",IF(M54='Config.'!$A$2,'Config.'!$A$10,'Config.'!$A$11),"")</f>
        <v>Desnecessário</v>
      </c>
      <c r="Q54" s="3" t="s">
        <v>10</v>
      </c>
    </row>
    <row r="55" spans="1:17" ht="20.25" customHeight="1" x14ac:dyDescent="0.25">
      <c r="A55" s="9">
        <v>45234</v>
      </c>
      <c r="B55" s="5" t="s">
        <v>76</v>
      </c>
      <c r="C55" s="5" t="s">
        <v>18</v>
      </c>
      <c r="D55" s="6" t="s">
        <v>112</v>
      </c>
      <c r="E55" s="6" t="s">
        <v>21</v>
      </c>
      <c r="F55" s="18" t="s">
        <v>118</v>
      </c>
      <c r="G55" s="6" t="s">
        <v>116</v>
      </c>
      <c r="H55" s="6" t="s">
        <v>116</v>
      </c>
      <c r="I55" s="6">
        <v>201</v>
      </c>
      <c r="J55" s="6">
        <v>201</v>
      </c>
      <c r="K55" s="5" t="str">
        <f>IF(OR(NOT(ISBLANK(G55)),NOT(ISBLANK(H55))),(IF(G55=H55,'Config.'!$A$2,'Config.'!$A$3)),"")</f>
        <v>Não</v>
      </c>
      <c r="L55" s="5" t="str">
        <f>IF(OR(NOT(ISBLANK(I55)),NOT(ISBLANK(J55))),(IF(I55=J55,'Config.'!$A$2,'Config.'!$A$3)),"")</f>
        <v>Não</v>
      </c>
      <c r="M55" s="5" t="str">
        <f>IF(AND(K55 &lt;&gt; "",L55 &lt;&gt; ""),IF(OR(Base!K55='Config.'!$A$3,Base!L55='Config.'!$A$3),'Config.'!$A$3,'Config.'!$A$2),"")</f>
        <v>Não</v>
      </c>
      <c r="P55" s="5" t="str">
        <f>IF(M55&lt;&gt;"",IF(M55='Config.'!$A$2,'Config.'!$A$10,'Config.'!$A$11),"")</f>
        <v>Desnecessário</v>
      </c>
      <c r="Q55" s="3" t="s">
        <v>10</v>
      </c>
    </row>
    <row r="56" spans="1:17" ht="20.25" customHeight="1" x14ac:dyDescent="0.25">
      <c r="A56" s="9">
        <v>45234</v>
      </c>
      <c r="B56" s="5" t="s">
        <v>76</v>
      </c>
      <c r="C56" s="5" t="s">
        <v>18</v>
      </c>
      <c r="D56" s="6" t="s">
        <v>113</v>
      </c>
      <c r="E56" s="6" t="s">
        <v>21</v>
      </c>
      <c r="F56" s="18" t="s">
        <v>119</v>
      </c>
      <c r="G56" s="6" t="s">
        <v>116</v>
      </c>
      <c r="H56" s="6" t="s">
        <v>116</v>
      </c>
      <c r="I56" s="6">
        <v>201</v>
      </c>
      <c r="J56" s="6">
        <v>201</v>
      </c>
      <c r="K56" s="5" t="str">
        <f>IF(OR(NOT(ISBLANK(G56)),NOT(ISBLANK(H56))),(IF(G56=H56,'Config.'!$A$2,'Config.'!$A$3)),"")</f>
        <v>Não</v>
      </c>
      <c r="L56" s="5" t="str">
        <f>IF(OR(NOT(ISBLANK(I56)),NOT(ISBLANK(J56))),(IF(I56=J56,'Config.'!$A$2,'Config.'!$A$3)),"")</f>
        <v>Não</v>
      </c>
      <c r="M56" s="5" t="str">
        <f>IF(AND(K56 &lt;&gt; "",L56 &lt;&gt; ""),IF(OR(Base!K56='Config.'!$A$3,Base!L56='Config.'!$A$3),'Config.'!$A$3,'Config.'!$A$2),"")</f>
        <v>Não</v>
      </c>
      <c r="P56" s="5" t="str">
        <f>IF(M56&lt;&gt;"",IF(M56='Config.'!$A$2,'Config.'!$A$10,'Config.'!$A$11),"")</f>
        <v>Desnecessário</v>
      </c>
      <c r="Q56" s="3" t="s">
        <v>10</v>
      </c>
    </row>
    <row r="57" spans="1:17" ht="20.25" customHeight="1" x14ac:dyDescent="0.25">
      <c r="A57" s="9">
        <v>45234</v>
      </c>
      <c r="B57" s="5" t="s">
        <v>76</v>
      </c>
      <c r="C57" s="5" t="s">
        <v>18</v>
      </c>
      <c r="D57" s="6" t="s">
        <v>114</v>
      </c>
      <c r="E57" s="6" t="s">
        <v>23</v>
      </c>
      <c r="F57" s="18" t="s">
        <v>120</v>
      </c>
      <c r="G57" s="6" t="s">
        <v>116</v>
      </c>
      <c r="H57" s="6" t="s">
        <v>77</v>
      </c>
      <c r="I57" s="6">
        <v>409</v>
      </c>
      <c r="J57" s="6">
        <v>409</v>
      </c>
      <c r="K57" s="5" t="str">
        <f>IF(OR(NOT(ISBLANK(G57)),NOT(ISBLANK(H57))),(IF(G57=H57,'Config.'!$A$2,'Config.'!$A$3)),"")</f>
        <v>Sim</v>
      </c>
      <c r="L57" s="5" t="str">
        <f>IF(OR(NOT(ISBLANK(I57)),NOT(ISBLANK(J57))),(IF(I57=J57,'Config.'!$A$2,'Config.'!$A$3)),"")</f>
        <v>Não</v>
      </c>
      <c r="M57" s="5" t="str">
        <f>IF(AND(K57 &lt;&gt; "",L57 &lt;&gt; ""),IF(OR(Base!K57='Config.'!$A$3,Base!L57='Config.'!$A$3),'Config.'!$A$3,'Config.'!$A$2),"")</f>
        <v>Sim</v>
      </c>
      <c r="N57" s="5" t="s">
        <v>121</v>
      </c>
      <c r="O57" s="5" t="s">
        <v>122</v>
      </c>
      <c r="P57" s="5" t="s">
        <v>123</v>
      </c>
      <c r="Q57" s="3" t="s">
        <v>10</v>
      </c>
    </row>
    <row r="58" spans="1:17" ht="20.25" customHeight="1" x14ac:dyDescent="0.25">
      <c r="A58" s="9">
        <v>45234</v>
      </c>
      <c r="B58" s="5" t="s">
        <v>76</v>
      </c>
      <c r="C58" s="5" t="s">
        <v>18</v>
      </c>
      <c r="D58" s="6" t="s">
        <v>115</v>
      </c>
      <c r="E58" s="6" t="s">
        <v>24</v>
      </c>
      <c r="F58" s="6" t="s">
        <v>29</v>
      </c>
      <c r="G58" s="6" t="s">
        <v>75</v>
      </c>
      <c r="H58" s="6" t="s">
        <v>75</v>
      </c>
      <c r="I58" s="6">
        <v>200</v>
      </c>
      <c r="J58" s="6">
        <v>200</v>
      </c>
      <c r="K58" s="5" t="str">
        <f>IF(OR(NOT(ISBLANK(G58)),NOT(ISBLANK(H58))),(IF(G58=H58,'Config.'!$A$2,'Config.'!$A$3)),"")</f>
        <v>Não</v>
      </c>
      <c r="L58" s="5" t="str">
        <f>IF(OR(NOT(ISBLANK(I58)),NOT(ISBLANK(J58))),(IF(I58=J58,'Config.'!$A$2,'Config.'!$A$3)),"")</f>
        <v>Não</v>
      </c>
      <c r="M58" s="5" t="str">
        <f>IF(AND(K58 &lt;&gt; "",L58 &lt;&gt; ""),IF(OR(Base!K58='Config.'!$A$3,Base!L58='Config.'!$A$3),'Config.'!$A$3,'Config.'!$A$2),"")</f>
        <v>Não</v>
      </c>
      <c r="P58" s="5" t="str">
        <f>IF(M58&lt;&gt;"",IF(M58='Config.'!$A$2,'Config.'!$A$10,'Config.'!$A$11),"")</f>
        <v>Desnecessário</v>
      </c>
      <c r="Q58" s="3" t="s">
        <v>10</v>
      </c>
    </row>
    <row r="59" spans="1:17" ht="20.25" customHeight="1" x14ac:dyDescent="0.25">
      <c r="A59" s="9">
        <v>45234</v>
      </c>
      <c r="B59" s="5" t="s">
        <v>90</v>
      </c>
      <c r="C59" s="5" t="s">
        <v>18</v>
      </c>
      <c r="D59" s="6" t="s">
        <v>114</v>
      </c>
      <c r="E59" s="6" t="s">
        <v>23</v>
      </c>
      <c r="F59" s="18" t="s">
        <v>120</v>
      </c>
      <c r="G59" s="6" t="s">
        <v>77</v>
      </c>
      <c r="H59" s="6" t="s">
        <v>77</v>
      </c>
      <c r="I59" s="6">
        <v>409</v>
      </c>
      <c r="J59" s="6">
        <v>409</v>
      </c>
      <c r="K59" s="5" t="str">
        <f>IF(OR(NOT(ISBLANK(G59)),NOT(ISBLANK(H59))),(IF(G59=H59,'Config.'!$A$2,'Config.'!$A$3)),"")</f>
        <v>Não</v>
      </c>
      <c r="L59" s="5" t="str">
        <f>IF(OR(NOT(ISBLANK(I59)),NOT(ISBLANK(J59))),(IF(I59=J59,'Config.'!$A$2,'Config.'!$A$3)),"")</f>
        <v>Não</v>
      </c>
      <c r="M59" s="5" t="str">
        <f>IF(AND(K59 &lt;&gt; "",L59 &lt;&gt; ""),IF(OR(Base!K59='Config.'!$A$3,Base!L59='Config.'!$A$3),'Config.'!$A$3,'Config.'!$A$2),"")</f>
        <v>Não</v>
      </c>
      <c r="P59" s="5" t="str">
        <f>IF(M59&lt;&gt;"",IF(M59='Config.'!$A$2,'Config.'!$A$10,'Config.'!$A$11),"")</f>
        <v>Desnecessário</v>
      </c>
      <c r="Q59" s="3" t="s">
        <v>10</v>
      </c>
    </row>
    <row r="60" spans="1:17" ht="20.25" customHeight="1" x14ac:dyDescent="0.25">
      <c r="D60" s="6"/>
      <c r="E60" s="6"/>
      <c r="F60" s="6"/>
      <c r="G60" s="6"/>
      <c r="H60" s="6"/>
      <c r="I60" s="6"/>
      <c r="J60" s="6"/>
      <c r="K60" s="5" t="str">
        <f>IF(OR(NOT(ISBLANK(G60)),NOT(ISBLANK(H60))),(IF(G60=H60,'Config.'!$A$2,'Config.'!$A$3)),"")</f>
        <v/>
      </c>
      <c r="L60" s="5" t="str">
        <f>IF(OR(NOT(ISBLANK(I60)),NOT(ISBLANK(J60))),(IF(I60=J60,'Config.'!$A$2,'Config.'!$A$3)),"")</f>
        <v/>
      </c>
      <c r="M60" s="5" t="str">
        <f>IF(AND(K60 &lt;&gt; "",L60 &lt;&gt; ""),IF(OR(Base!K60='Config.'!$A$3,Base!L60='Config.'!$A$3),'Config.'!$A$3,'Config.'!$A$2),"")</f>
        <v/>
      </c>
      <c r="P60" s="5" t="str">
        <f>IF(M60&lt;&gt;"",IF(M60='Config.'!$A$2,'Config.'!$A$10,'Config.'!$A$11),"")</f>
        <v/>
      </c>
      <c r="Q60" s="3" t="s">
        <v>10</v>
      </c>
    </row>
    <row r="61" spans="1:17" ht="20.25" customHeight="1" x14ac:dyDescent="0.25">
      <c r="D61" s="6"/>
      <c r="E61" s="6"/>
      <c r="F61" s="6"/>
      <c r="G61" s="6"/>
      <c r="H61" s="6"/>
      <c r="I61" s="6"/>
      <c r="J61" s="6"/>
      <c r="K61" s="5" t="str">
        <f>IF(OR(NOT(ISBLANK(G61)),NOT(ISBLANK(H61))),(IF(G61=H61,'Config.'!$A$2,'Config.'!$A$3)),"")</f>
        <v/>
      </c>
      <c r="L61" s="5" t="str">
        <f>IF(OR(NOT(ISBLANK(I61)),NOT(ISBLANK(J61))),(IF(I61=J61,'Config.'!$A$2,'Config.'!$A$3)),"")</f>
        <v/>
      </c>
      <c r="M61" s="5" t="str">
        <f>IF(AND(K61 &lt;&gt; "",L61 &lt;&gt; ""),IF(OR(Base!K61='Config.'!$A$3,Base!L61='Config.'!$A$3),'Config.'!$A$3,'Config.'!$A$2),"")</f>
        <v/>
      </c>
      <c r="P61" s="5" t="str">
        <f>IF(M61&lt;&gt;"",IF(M61='Config.'!$A$2,'Config.'!$A$10,'Config.'!$A$11),"")</f>
        <v/>
      </c>
      <c r="Q61" s="3" t="s">
        <v>10</v>
      </c>
    </row>
    <row r="62" spans="1:17" ht="20.25" customHeight="1" x14ac:dyDescent="0.25">
      <c r="D62" s="6"/>
      <c r="E62" s="6"/>
      <c r="F62" s="6"/>
      <c r="G62" s="6"/>
      <c r="H62" s="6"/>
      <c r="I62" s="6"/>
      <c r="J62" s="6"/>
      <c r="K62" s="5" t="str">
        <f>IF(OR(NOT(ISBLANK(G62)),NOT(ISBLANK(H62))),(IF(G62=H62,'Config.'!$A$2,'Config.'!$A$3)),"")</f>
        <v/>
      </c>
      <c r="L62" s="5" t="str">
        <f>IF(OR(NOT(ISBLANK(I62)),NOT(ISBLANK(J62))),(IF(I62=J62,'Config.'!$A$2,'Config.'!$A$3)),"")</f>
        <v/>
      </c>
      <c r="M62" s="5" t="str">
        <f>IF(AND(K62 &lt;&gt; "",L62 &lt;&gt; ""),IF(OR(Base!K62='Config.'!$A$3,Base!L62='Config.'!$A$3),'Config.'!$A$3,'Config.'!$A$2),"")</f>
        <v/>
      </c>
      <c r="P62" s="5" t="str">
        <f>IF(M62&lt;&gt;"",IF(M62='Config.'!$A$2,'Config.'!$A$10,'Config.'!$A$11),"")</f>
        <v/>
      </c>
      <c r="Q62" s="3" t="s">
        <v>10</v>
      </c>
    </row>
    <row r="63" spans="1:17" ht="20.25" customHeight="1" x14ac:dyDescent="0.25">
      <c r="D63" s="6"/>
      <c r="E63" s="6"/>
      <c r="F63" s="6"/>
      <c r="G63" s="6"/>
      <c r="H63" s="6"/>
      <c r="I63" s="6"/>
      <c r="J63" s="6"/>
      <c r="K63" s="5" t="str">
        <f>IF(OR(NOT(ISBLANK(G63)),NOT(ISBLANK(H63))),(IF(G63=H63,'Config.'!$A$2,'Config.'!$A$3)),"")</f>
        <v/>
      </c>
      <c r="L63" s="5" t="str">
        <f>IF(OR(NOT(ISBLANK(I63)),NOT(ISBLANK(J63))),(IF(I63=J63,'Config.'!$A$2,'Config.'!$A$3)),"")</f>
        <v/>
      </c>
      <c r="M63" s="5" t="str">
        <f>IF(AND(K63 &lt;&gt; "",L63 &lt;&gt; ""),IF(OR(Base!K63='Config.'!$A$3,Base!L63='Config.'!$A$3),'Config.'!$A$3,'Config.'!$A$2),"")</f>
        <v/>
      </c>
      <c r="P63" s="5" t="str">
        <f>IF(M63&lt;&gt;"",IF(M63='Config.'!$A$2,'Config.'!$A$10,'Config.'!$A$11),"")</f>
        <v/>
      </c>
      <c r="Q63" s="3" t="s">
        <v>10</v>
      </c>
    </row>
    <row r="64" spans="1:17" ht="20.25" customHeight="1" x14ac:dyDescent="0.25">
      <c r="D64" s="6"/>
      <c r="E64" s="6"/>
      <c r="F64" s="6"/>
      <c r="G64" s="6"/>
      <c r="H64" s="6"/>
      <c r="I64" s="6"/>
      <c r="J64" s="6"/>
      <c r="K64" s="5" t="str">
        <f>IF(OR(NOT(ISBLANK(G64)),NOT(ISBLANK(H64))),(IF(G64=H64,'Config.'!$A$2,'Config.'!$A$3)),"")</f>
        <v/>
      </c>
      <c r="L64" s="5" t="str">
        <f>IF(OR(NOT(ISBLANK(I64)),NOT(ISBLANK(J64))),(IF(I64=J64,'Config.'!$A$2,'Config.'!$A$3)),"")</f>
        <v/>
      </c>
      <c r="M64" s="5" t="str">
        <f>IF(AND(K64 &lt;&gt; "",L64 &lt;&gt; ""),IF(OR(Base!K64='Config.'!$A$3,Base!L64='Config.'!$A$3),'Config.'!$A$3,'Config.'!$A$2),"")</f>
        <v/>
      </c>
      <c r="P64" s="5" t="str">
        <f>IF(M64&lt;&gt;"",IF(M64='Config.'!$A$2,'Config.'!$A$10,'Config.'!$A$11),"")</f>
        <v/>
      </c>
      <c r="Q64" s="3" t="s">
        <v>10</v>
      </c>
    </row>
    <row r="65" spans="4:17" ht="20.25" customHeight="1" x14ac:dyDescent="0.25">
      <c r="D65" s="6"/>
      <c r="E65" s="6"/>
      <c r="F65" s="6"/>
      <c r="G65" s="6"/>
      <c r="H65" s="6"/>
      <c r="I65" s="6"/>
      <c r="J65" s="6"/>
      <c r="K65" s="5" t="str">
        <f>IF(OR(NOT(ISBLANK(G65)),NOT(ISBLANK(H65))),(IF(G65=H65,'Config.'!$A$2,'Config.'!$A$3)),"")</f>
        <v/>
      </c>
      <c r="L65" s="5" t="str">
        <f>IF(OR(NOT(ISBLANK(I65)),NOT(ISBLANK(J65))),(IF(I65=J65,'Config.'!$A$2,'Config.'!$A$3)),"")</f>
        <v/>
      </c>
      <c r="M65" s="5" t="str">
        <f>IF(AND(K65 &lt;&gt; "",L65 &lt;&gt; ""),IF(OR(Base!K65='Config.'!$A$3,Base!L65='Config.'!$A$3),'Config.'!$A$3,'Config.'!$A$2),"")</f>
        <v/>
      </c>
      <c r="P65" s="5" t="str">
        <f>IF(M65&lt;&gt;"",IF(M65='Config.'!$A$2,'Config.'!$A$10,'Config.'!$A$11),"")</f>
        <v/>
      </c>
      <c r="Q65" s="3" t="s">
        <v>10</v>
      </c>
    </row>
    <row r="66" spans="4:17" ht="20.25" customHeight="1" x14ac:dyDescent="0.25">
      <c r="D66" s="6"/>
      <c r="E66" s="6"/>
      <c r="F66" s="6"/>
      <c r="G66" s="6"/>
      <c r="H66" s="6"/>
      <c r="I66" s="6"/>
      <c r="J66" s="6"/>
      <c r="K66" s="5" t="str">
        <f>IF(OR(NOT(ISBLANK(G66)),NOT(ISBLANK(H66))),(IF(G66=H66,'Config.'!$A$2,'Config.'!$A$3)),"")</f>
        <v/>
      </c>
      <c r="L66" s="5" t="str">
        <f>IF(OR(NOT(ISBLANK(I66)),NOT(ISBLANK(J66))),(IF(I66=J66,'Config.'!$A$2,'Config.'!$A$3)),"")</f>
        <v/>
      </c>
      <c r="M66" s="5" t="str">
        <f>IF(AND(K66 &lt;&gt; "",L66 &lt;&gt; ""),IF(OR(Base!K66='Config.'!$A$3,Base!L66='Config.'!$A$3),'Config.'!$A$3,'Config.'!$A$2),"")</f>
        <v/>
      </c>
      <c r="P66" s="5" t="str">
        <f>IF(M66&lt;&gt;"",IF(M66='Config.'!$A$2,'Config.'!$A$10,'Config.'!$A$11),"")</f>
        <v/>
      </c>
      <c r="Q66" s="3" t="s">
        <v>10</v>
      </c>
    </row>
    <row r="67" spans="4:17" ht="20.25" customHeight="1" x14ac:dyDescent="0.25">
      <c r="D67" s="6"/>
      <c r="E67" s="6"/>
      <c r="F67" s="6"/>
      <c r="G67" s="6"/>
      <c r="H67" s="6"/>
      <c r="I67" s="6"/>
      <c r="J67" s="6"/>
      <c r="K67" s="5" t="str">
        <f>IF(OR(NOT(ISBLANK(G67)),NOT(ISBLANK(H67))),(IF(G67=H67,'Config.'!$A$2,'Config.'!$A$3)),"")</f>
        <v/>
      </c>
      <c r="L67" s="5" t="str">
        <f>IF(OR(NOT(ISBLANK(I67)),NOT(ISBLANK(J67))),(IF(I67=J67,'Config.'!$A$2,'Config.'!$A$3)),"")</f>
        <v/>
      </c>
      <c r="M67" s="5" t="str">
        <f>IF(AND(K67 &lt;&gt; "",L67 &lt;&gt; ""),IF(OR(Base!K67='Config.'!$A$3,Base!L67='Config.'!$A$3),'Config.'!$A$3,'Config.'!$A$2),"")</f>
        <v/>
      </c>
      <c r="P67" s="5" t="str">
        <f>IF(M67&lt;&gt;"",IF(M67='Config.'!$A$2,'Config.'!$A$10,'Config.'!$A$11),"")</f>
        <v/>
      </c>
      <c r="Q67" s="3" t="s">
        <v>10</v>
      </c>
    </row>
    <row r="68" spans="4:17" ht="20.25" customHeight="1" x14ac:dyDescent="0.25">
      <c r="D68" s="6"/>
      <c r="E68" s="6"/>
      <c r="F68" s="6"/>
      <c r="G68" s="6"/>
      <c r="H68" s="6"/>
      <c r="I68" s="6"/>
      <c r="J68" s="6"/>
      <c r="K68" s="5" t="str">
        <f>IF(OR(NOT(ISBLANK(G68)),NOT(ISBLANK(H68))),(IF(G68=H68,'Config.'!$A$2,'Config.'!$A$3)),"")</f>
        <v/>
      </c>
      <c r="L68" s="5" t="str">
        <f>IF(OR(NOT(ISBLANK(I68)),NOT(ISBLANK(J68))),(IF(I68=J68,'Config.'!$A$2,'Config.'!$A$3)),"")</f>
        <v/>
      </c>
      <c r="M68" s="5" t="str">
        <f>IF(AND(K68 &lt;&gt; "",L68 &lt;&gt; ""),IF(OR(Base!K68='Config.'!$A$3,Base!L68='Config.'!$A$3),'Config.'!$A$3,'Config.'!$A$2),"")</f>
        <v/>
      </c>
      <c r="P68" s="5" t="str">
        <f>IF(M68&lt;&gt;"",IF(M68='Config.'!$A$2,'Config.'!$A$10,'Config.'!$A$11),"")</f>
        <v/>
      </c>
      <c r="Q68" s="3" t="s">
        <v>10</v>
      </c>
    </row>
    <row r="69" spans="4:17" ht="20.25" customHeight="1" x14ac:dyDescent="0.25">
      <c r="D69" s="6"/>
      <c r="E69" s="6"/>
      <c r="F69" s="6"/>
      <c r="G69" s="6"/>
      <c r="H69" s="6"/>
      <c r="I69" s="6"/>
      <c r="J69" s="6"/>
      <c r="K69" s="5" t="str">
        <f>IF(OR(NOT(ISBLANK(G69)),NOT(ISBLANK(H69))),(IF(G69=H69,'Config.'!$A$2,'Config.'!$A$3)),"")</f>
        <v/>
      </c>
      <c r="L69" s="5" t="str">
        <f>IF(OR(NOT(ISBLANK(I69)),NOT(ISBLANK(J69))),(IF(I69=J69,'Config.'!$A$2,'Config.'!$A$3)),"")</f>
        <v/>
      </c>
      <c r="M69" s="5" t="str">
        <f>IF(AND(K69 &lt;&gt; "",L69 &lt;&gt; ""),IF(OR(Base!K69='Config.'!$A$3,Base!L69='Config.'!$A$3),'Config.'!$A$3,'Config.'!$A$2),"")</f>
        <v/>
      </c>
      <c r="P69" s="5" t="str">
        <f>IF(M69&lt;&gt;"",IF(M69='Config.'!$A$2,'Config.'!$A$10,'Config.'!$A$11),"")</f>
        <v/>
      </c>
      <c r="Q69" s="3" t="s">
        <v>10</v>
      </c>
    </row>
    <row r="70" spans="4:17" ht="20.25" customHeight="1" x14ac:dyDescent="0.25">
      <c r="D70" s="6"/>
      <c r="E70" s="6"/>
      <c r="F70" s="6"/>
      <c r="G70" s="6"/>
      <c r="H70" s="6"/>
      <c r="I70" s="6"/>
      <c r="J70" s="6"/>
      <c r="K70" s="5" t="str">
        <f>IF(OR(NOT(ISBLANK(G70)),NOT(ISBLANK(H70))),(IF(G70=H70,'Config.'!$A$2,'Config.'!$A$3)),"")</f>
        <v/>
      </c>
      <c r="L70" s="5" t="str">
        <f>IF(OR(NOT(ISBLANK(I70)),NOT(ISBLANK(J70))),(IF(I70=J70,'Config.'!$A$2,'Config.'!$A$3)),"")</f>
        <v/>
      </c>
      <c r="M70" s="5" t="str">
        <f>IF(AND(K70 &lt;&gt; "",L70 &lt;&gt; ""),IF(OR(Base!K70='Config.'!$A$3,Base!L70='Config.'!$A$3),'Config.'!$A$3,'Config.'!$A$2),"")</f>
        <v/>
      </c>
      <c r="P70" s="5" t="str">
        <f>IF(M70&lt;&gt;"",IF(M70='Config.'!$A$2,'Config.'!$A$10,'Config.'!$A$11),"")</f>
        <v/>
      </c>
      <c r="Q70" s="3" t="s">
        <v>10</v>
      </c>
    </row>
    <row r="71" spans="4:17" ht="20.25" customHeight="1" x14ac:dyDescent="0.25">
      <c r="D71" s="6"/>
      <c r="E71" s="6"/>
      <c r="F71" s="6"/>
      <c r="G71" s="6"/>
      <c r="H71" s="6"/>
      <c r="I71" s="6"/>
      <c r="J71" s="6"/>
      <c r="K71" s="5" t="str">
        <f>IF(OR(NOT(ISBLANK(G71)),NOT(ISBLANK(H71))),(IF(G71=H71,'Config.'!$A$2,'Config.'!$A$3)),"")</f>
        <v/>
      </c>
      <c r="L71" s="5" t="str">
        <f>IF(OR(NOT(ISBLANK(I71)),NOT(ISBLANK(J71))),(IF(I71=J71,'Config.'!$A$2,'Config.'!$A$3)),"")</f>
        <v/>
      </c>
      <c r="M71" s="5" t="str">
        <f>IF(AND(K71 &lt;&gt; "",L71 &lt;&gt; ""),IF(OR(Base!K71='Config.'!$A$3,Base!L71='Config.'!$A$3),'Config.'!$A$3,'Config.'!$A$2),"")</f>
        <v/>
      </c>
      <c r="P71" s="5" t="str">
        <f>IF(M71&lt;&gt;"",IF(M71='Config.'!$A$2,'Config.'!$A$10,'Config.'!$A$11),"")</f>
        <v/>
      </c>
      <c r="Q71" s="3" t="s">
        <v>10</v>
      </c>
    </row>
    <row r="72" spans="4:17" ht="20.25" customHeight="1" x14ac:dyDescent="0.25">
      <c r="D72" s="6"/>
      <c r="E72" s="6"/>
      <c r="F72" s="6"/>
      <c r="G72" s="6"/>
      <c r="H72" s="6"/>
      <c r="I72" s="6"/>
      <c r="J72" s="6"/>
      <c r="K72" s="5" t="str">
        <f>IF(OR(NOT(ISBLANK(G72)),NOT(ISBLANK(H72))),(IF(G72=H72,'Config.'!$A$2,'Config.'!$A$3)),"")</f>
        <v/>
      </c>
      <c r="L72" s="5" t="str">
        <f>IF(OR(NOT(ISBLANK(I72)),NOT(ISBLANK(J72))),(IF(I72=J72,'Config.'!$A$2,'Config.'!$A$3)),"")</f>
        <v/>
      </c>
      <c r="M72" s="5" t="str">
        <f>IF(AND(K72 &lt;&gt; "",L72 &lt;&gt; ""),IF(OR(Base!K72='Config.'!$A$3,Base!L72='Config.'!$A$3),'Config.'!$A$3,'Config.'!$A$2),"")</f>
        <v/>
      </c>
      <c r="P72" s="5" t="str">
        <f>IF(M72&lt;&gt;"",IF(M72='Config.'!$A$2,'Config.'!$A$10,'Config.'!$A$11),"")</f>
        <v/>
      </c>
      <c r="Q72" s="3" t="s">
        <v>10</v>
      </c>
    </row>
    <row r="73" spans="4:17" ht="20.25" customHeight="1" x14ac:dyDescent="0.25">
      <c r="D73" s="6"/>
      <c r="E73" s="6"/>
      <c r="F73" s="6"/>
      <c r="G73" s="6"/>
      <c r="H73" s="6"/>
      <c r="I73" s="6"/>
      <c r="J73" s="6"/>
      <c r="K73" s="5" t="str">
        <f>IF(OR(NOT(ISBLANK(G73)),NOT(ISBLANK(H73))),(IF(G73=H73,'Config.'!$A$2,'Config.'!$A$3)),"")</f>
        <v/>
      </c>
      <c r="L73" s="5" t="str">
        <f>IF(OR(NOT(ISBLANK(I73)),NOT(ISBLANK(J73))),(IF(I73=J73,'Config.'!$A$2,'Config.'!$A$3)),"")</f>
        <v/>
      </c>
      <c r="M73" s="5" t="str">
        <f>IF(AND(K73 &lt;&gt; "",L73 &lt;&gt; ""),IF(OR(Base!K73='Config.'!$A$3,Base!L73='Config.'!$A$3),'Config.'!$A$3,'Config.'!$A$2),"")</f>
        <v/>
      </c>
      <c r="P73" s="5" t="str">
        <f>IF(M73&lt;&gt;"",IF(M73='Config.'!$A$2,'Config.'!$A$10,'Config.'!$A$11),"")</f>
        <v/>
      </c>
      <c r="Q73" s="3" t="s">
        <v>10</v>
      </c>
    </row>
    <row r="74" spans="4:17" ht="20.25" customHeight="1" x14ac:dyDescent="0.25">
      <c r="D74" s="6"/>
      <c r="E74" s="6"/>
      <c r="F74" s="6"/>
      <c r="G74" s="6"/>
      <c r="H74" s="6"/>
      <c r="I74" s="6"/>
      <c r="J74" s="6"/>
      <c r="K74" s="5" t="str">
        <f>IF(OR(NOT(ISBLANK(G74)),NOT(ISBLANK(H74))),(IF(G74=H74,'Config.'!$A$2,'Config.'!$A$3)),"")</f>
        <v/>
      </c>
      <c r="L74" s="5" t="str">
        <f>IF(OR(NOT(ISBLANK(I74)),NOT(ISBLANK(J74))),(IF(I74=J74,'Config.'!$A$2,'Config.'!$A$3)),"")</f>
        <v/>
      </c>
      <c r="M74" s="5" t="str">
        <f>IF(AND(K74 &lt;&gt; "",L74 &lt;&gt; ""),IF(OR(Base!K74='Config.'!$A$3,Base!L74='Config.'!$A$3),'Config.'!$A$3,'Config.'!$A$2),"")</f>
        <v/>
      </c>
      <c r="P74" s="5" t="str">
        <f>IF(M74&lt;&gt;"",IF(M74='Config.'!$A$2,'Config.'!$A$10,'Config.'!$A$11),"")</f>
        <v/>
      </c>
      <c r="Q74" s="3" t="s">
        <v>10</v>
      </c>
    </row>
    <row r="75" spans="4:17" ht="20.25" customHeight="1" x14ac:dyDescent="0.25">
      <c r="D75" s="6"/>
      <c r="E75" s="6"/>
      <c r="F75" s="6"/>
      <c r="G75" s="6"/>
      <c r="H75" s="6"/>
      <c r="I75" s="6"/>
      <c r="J75" s="6"/>
      <c r="K75" s="5" t="str">
        <f>IF(OR(NOT(ISBLANK(G75)),NOT(ISBLANK(H75))),(IF(G75=H75,'Config.'!$A$2,'Config.'!$A$3)),"")</f>
        <v/>
      </c>
      <c r="L75" s="5" t="str">
        <f>IF(OR(NOT(ISBLANK(I75)),NOT(ISBLANK(J75))),(IF(I75=J75,'Config.'!$A$2,'Config.'!$A$3)),"")</f>
        <v/>
      </c>
      <c r="M75" s="5" t="str">
        <f>IF(AND(K75 &lt;&gt; "",L75 &lt;&gt; ""),IF(OR(Base!K75='Config.'!$A$3,Base!L75='Config.'!$A$3),'Config.'!$A$3,'Config.'!$A$2),"")</f>
        <v/>
      </c>
      <c r="P75" s="5" t="str">
        <f>IF(M75&lt;&gt;"",IF(M75='Config.'!$A$2,'Config.'!$A$10,'Config.'!$A$11),"")</f>
        <v/>
      </c>
      <c r="Q75" s="3" t="s">
        <v>10</v>
      </c>
    </row>
    <row r="76" spans="4:17" ht="20.25" customHeight="1" x14ac:dyDescent="0.25">
      <c r="D76" s="6"/>
      <c r="E76" s="6"/>
      <c r="F76" s="6"/>
      <c r="G76" s="6"/>
      <c r="H76" s="6"/>
      <c r="I76" s="6"/>
      <c r="J76" s="6"/>
      <c r="K76" s="5" t="str">
        <f>IF(OR(NOT(ISBLANK(G76)),NOT(ISBLANK(H76))),(IF(G76=H76,'Config.'!$A$2,'Config.'!$A$3)),"")</f>
        <v/>
      </c>
      <c r="L76" s="5" t="str">
        <f>IF(OR(NOT(ISBLANK(I76)),NOT(ISBLANK(J76))),(IF(I76=J76,'Config.'!$A$2,'Config.'!$A$3)),"")</f>
        <v/>
      </c>
      <c r="M76" s="5" t="str">
        <f>IF(AND(K76 &lt;&gt; "",L76 &lt;&gt; ""),IF(OR(Base!K76='Config.'!$A$3,Base!L76='Config.'!$A$3),'Config.'!$A$3,'Config.'!$A$2),"")</f>
        <v/>
      </c>
      <c r="P76" s="5" t="str">
        <f>IF(M76&lt;&gt;"",IF(M76='Config.'!$A$2,'Config.'!$A$10,'Config.'!$A$11),"")</f>
        <v/>
      </c>
      <c r="Q76" s="3" t="s">
        <v>10</v>
      </c>
    </row>
    <row r="77" spans="4:17" ht="20.25" customHeight="1" x14ac:dyDescent="0.25">
      <c r="D77" s="6"/>
      <c r="E77" s="6"/>
      <c r="F77" s="6"/>
      <c r="G77" s="6"/>
      <c r="H77" s="6"/>
      <c r="I77" s="6"/>
      <c r="J77" s="6"/>
      <c r="K77" s="5" t="str">
        <f>IF(OR(NOT(ISBLANK(G77)),NOT(ISBLANK(H77))),(IF(G77=H77,'Config.'!$A$2,'Config.'!$A$3)),"")</f>
        <v/>
      </c>
      <c r="L77" s="5" t="str">
        <f>IF(OR(NOT(ISBLANK(I77)),NOT(ISBLANK(J77))),(IF(I77=J77,'Config.'!$A$2,'Config.'!$A$3)),"")</f>
        <v/>
      </c>
      <c r="M77" s="5" t="str">
        <f>IF(AND(K77 &lt;&gt; "",L77 &lt;&gt; ""),IF(OR(Base!K77='Config.'!$A$3,Base!L77='Config.'!$A$3),'Config.'!$A$3,'Config.'!$A$2),"")</f>
        <v/>
      </c>
      <c r="P77" s="5" t="str">
        <f>IF(M77&lt;&gt;"",IF(M77='Config.'!$A$2,'Config.'!$A$10,'Config.'!$A$11),"")</f>
        <v/>
      </c>
      <c r="Q77" s="3" t="s">
        <v>10</v>
      </c>
    </row>
    <row r="78" spans="4:17" ht="20.25" customHeight="1" x14ac:dyDescent="0.25">
      <c r="D78" s="6"/>
      <c r="E78" s="6"/>
      <c r="F78" s="6"/>
      <c r="G78" s="6"/>
      <c r="H78" s="6"/>
      <c r="I78" s="6"/>
      <c r="J78" s="6"/>
      <c r="K78" s="5" t="str">
        <f>IF(OR(NOT(ISBLANK(G78)),NOT(ISBLANK(H78))),(IF(G78=H78,'Config.'!$A$2,'Config.'!$A$3)),"")</f>
        <v/>
      </c>
      <c r="L78" s="5" t="str">
        <f>IF(OR(NOT(ISBLANK(I78)),NOT(ISBLANK(J78))),(IF(I78=J78,'Config.'!$A$2,'Config.'!$A$3)),"")</f>
        <v/>
      </c>
      <c r="M78" s="5" t="str">
        <f>IF(AND(K78 &lt;&gt; "",L78 &lt;&gt; ""),IF(OR(Base!K78='Config.'!$A$3,Base!L78='Config.'!$A$3),'Config.'!$A$3,'Config.'!$A$2),"")</f>
        <v/>
      </c>
      <c r="P78" s="5" t="str">
        <f>IF(M78&lt;&gt;"",IF(M78='Config.'!$A$2,'Config.'!$A$10,'Config.'!$A$11),"")</f>
        <v/>
      </c>
      <c r="Q78" s="3" t="s">
        <v>10</v>
      </c>
    </row>
    <row r="79" spans="4:17" ht="20.25" customHeight="1" x14ac:dyDescent="0.25">
      <c r="D79" s="6"/>
      <c r="E79" s="6"/>
      <c r="F79" s="6"/>
      <c r="G79" s="6"/>
      <c r="H79" s="6"/>
      <c r="I79" s="6"/>
      <c r="J79" s="6"/>
      <c r="K79" s="5" t="str">
        <f>IF(OR(NOT(ISBLANK(G79)),NOT(ISBLANK(H79))),(IF(G79=H79,'Config.'!$A$2,'Config.'!$A$3)),"")</f>
        <v/>
      </c>
      <c r="L79" s="5" t="str">
        <f>IF(OR(NOT(ISBLANK(I79)),NOT(ISBLANK(J79))),(IF(I79=J79,'Config.'!$A$2,'Config.'!$A$3)),"")</f>
        <v/>
      </c>
      <c r="M79" s="5" t="str">
        <f>IF(AND(K79 &lt;&gt; "",L79 &lt;&gt; ""),IF(OR(Base!K79='Config.'!$A$3,Base!L79='Config.'!$A$3),'Config.'!$A$3,'Config.'!$A$2),"")</f>
        <v/>
      </c>
      <c r="P79" s="5" t="str">
        <f>IF(M79&lt;&gt;"",IF(M79='Config.'!$A$2,'Config.'!$A$10,'Config.'!$A$11),"")</f>
        <v/>
      </c>
      <c r="Q79" s="3" t="s">
        <v>10</v>
      </c>
    </row>
    <row r="80" spans="4:17" ht="20.25" customHeight="1" x14ac:dyDescent="0.25">
      <c r="D80" s="6"/>
      <c r="E80" s="6"/>
      <c r="F80" s="6"/>
      <c r="G80" s="6"/>
      <c r="H80" s="6"/>
      <c r="I80" s="6"/>
      <c r="J80" s="6"/>
      <c r="K80" s="5" t="str">
        <f>IF(OR(NOT(ISBLANK(G80)),NOT(ISBLANK(H80))),(IF(G80=H80,'Config.'!$A$2,'Config.'!$A$3)),"")</f>
        <v/>
      </c>
      <c r="L80" s="5" t="str">
        <f>IF(OR(NOT(ISBLANK(I80)),NOT(ISBLANK(J80))),(IF(I80=J80,'Config.'!$A$2,'Config.'!$A$3)),"")</f>
        <v/>
      </c>
      <c r="M80" s="5" t="str">
        <f>IF(AND(K80 &lt;&gt; "",L80 &lt;&gt; ""),IF(OR(Base!K80='Config.'!$A$3,Base!L80='Config.'!$A$3),'Config.'!$A$3,'Config.'!$A$2),"")</f>
        <v/>
      </c>
      <c r="P80" s="5" t="str">
        <f>IF(M80&lt;&gt;"",IF(M80='Config.'!$A$2,'Config.'!$A$10,'Config.'!$A$11),"")</f>
        <v/>
      </c>
      <c r="Q80" s="3" t="s">
        <v>10</v>
      </c>
    </row>
    <row r="81" spans="4:17" ht="20.25" customHeight="1" x14ac:dyDescent="0.25">
      <c r="D81" s="6"/>
      <c r="E81" s="6"/>
      <c r="F81" s="6"/>
      <c r="G81" s="6"/>
      <c r="H81" s="6"/>
      <c r="I81" s="6"/>
      <c r="J81" s="6"/>
      <c r="K81" s="5" t="str">
        <f>IF(OR(NOT(ISBLANK(G81)),NOT(ISBLANK(H81))),(IF(G81=H81,'Config.'!$A$2,'Config.'!$A$3)),"")</f>
        <v/>
      </c>
      <c r="L81" s="5" t="str">
        <f>IF(OR(NOT(ISBLANK(I81)),NOT(ISBLANK(J81))),(IF(I81=J81,'Config.'!$A$2,'Config.'!$A$3)),"")</f>
        <v/>
      </c>
      <c r="M81" s="5" t="str">
        <f>IF(AND(K81 &lt;&gt; "",L81 &lt;&gt; ""),IF(OR(Base!K81='Config.'!$A$3,Base!L81='Config.'!$A$3),'Config.'!$A$3,'Config.'!$A$2),"")</f>
        <v/>
      </c>
      <c r="P81" s="5" t="str">
        <f>IF(M81&lt;&gt;"",IF(M81='Config.'!$A$2,'Config.'!$A$10,'Config.'!$A$11),"")</f>
        <v/>
      </c>
      <c r="Q81" s="3" t="s">
        <v>10</v>
      </c>
    </row>
    <row r="82" spans="4:17" ht="20.25" customHeight="1" x14ac:dyDescent="0.25">
      <c r="D82" s="6"/>
      <c r="E82" s="6"/>
      <c r="F82" s="6"/>
      <c r="G82" s="6"/>
      <c r="H82" s="6"/>
      <c r="I82" s="6"/>
      <c r="J82" s="6"/>
      <c r="K82" s="5" t="str">
        <f>IF(OR(NOT(ISBLANK(G82)),NOT(ISBLANK(H82))),(IF(G82=H82,'Config.'!$A$2,'Config.'!$A$3)),"")</f>
        <v/>
      </c>
      <c r="L82" s="5" t="str">
        <f>IF(OR(NOT(ISBLANK(I82)),NOT(ISBLANK(J82))),(IF(I82=J82,'Config.'!$A$2,'Config.'!$A$3)),"")</f>
        <v/>
      </c>
      <c r="M82" s="5" t="str">
        <f>IF(AND(K82 &lt;&gt; "",L82 &lt;&gt; ""),IF(OR(Base!K82='Config.'!$A$3,Base!L82='Config.'!$A$3),'Config.'!$A$3,'Config.'!$A$2),"")</f>
        <v/>
      </c>
      <c r="P82" s="5" t="str">
        <f>IF(M82&lt;&gt;"",IF(M82='Config.'!$A$2,'Config.'!$A$10,'Config.'!$A$11),"")</f>
        <v/>
      </c>
      <c r="Q82" s="3" t="s">
        <v>10</v>
      </c>
    </row>
    <row r="83" spans="4:17" ht="20.25" customHeight="1" x14ac:dyDescent="0.25">
      <c r="D83" s="6"/>
      <c r="E83" s="6"/>
      <c r="F83" s="6"/>
      <c r="G83" s="6"/>
      <c r="H83" s="6"/>
      <c r="I83" s="6"/>
      <c r="J83" s="6"/>
      <c r="K83" s="5" t="str">
        <f>IF(OR(NOT(ISBLANK(G83)),NOT(ISBLANK(H83))),(IF(G83=H83,'Config.'!$A$2,'Config.'!$A$3)),"")</f>
        <v/>
      </c>
      <c r="L83" s="5" t="str">
        <f>IF(OR(NOT(ISBLANK(I83)),NOT(ISBLANK(J83))),(IF(I83=J83,'Config.'!$A$2,'Config.'!$A$3)),"")</f>
        <v/>
      </c>
      <c r="M83" s="5" t="str">
        <f>IF(AND(K83 &lt;&gt; "",L83 &lt;&gt; ""),IF(OR(Base!K83='Config.'!$A$3,Base!L83='Config.'!$A$3),'Config.'!$A$3,'Config.'!$A$2),"")</f>
        <v/>
      </c>
      <c r="P83" s="5" t="str">
        <f>IF(M83&lt;&gt;"",IF(M83='Config.'!$A$2,'Config.'!$A$10,'Config.'!$A$11),"")</f>
        <v/>
      </c>
      <c r="Q83" s="3" t="s">
        <v>10</v>
      </c>
    </row>
    <row r="84" spans="4:17" ht="20.25" customHeight="1" x14ac:dyDescent="0.25">
      <c r="D84" s="6"/>
      <c r="E84" s="6"/>
      <c r="F84" s="6"/>
      <c r="G84" s="6"/>
      <c r="H84" s="6"/>
      <c r="I84" s="6"/>
      <c r="J84" s="6"/>
      <c r="K84" s="5" t="str">
        <f>IF(OR(NOT(ISBLANK(G84)),NOT(ISBLANK(H84))),(IF(G84=H84,'Config.'!$A$2,'Config.'!$A$3)),"")</f>
        <v/>
      </c>
      <c r="L84" s="5" t="str">
        <f>IF(OR(NOT(ISBLANK(I84)),NOT(ISBLANK(J84))),(IF(I84=J84,'Config.'!$A$2,'Config.'!$A$3)),"")</f>
        <v/>
      </c>
      <c r="M84" s="5" t="str">
        <f>IF(AND(K84 &lt;&gt; "",L84 &lt;&gt; ""),IF(OR(Base!K84='Config.'!$A$3,Base!L84='Config.'!$A$3),'Config.'!$A$3,'Config.'!$A$2),"")</f>
        <v/>
      </c>
      <c r="P84" s="5" t="str">
        <f>IF(M84&lt;&gt;"",IF(M84='Config.'!$A$2,'Config.'!$A$10,'Config.'!$A$11),"")</f>
        <v/>
      </c>
      <c r="Q84" s="3" t="s">
        <v>10</v>
      </c>
    </row>
    <row r="85" spans="4:17" ht="20.25" customHeight="1" x14ac:dyDescent="0.25">
      <c r="D85" s="6"/>
      <c r="E85" s="6"/>
      <c r="F85" s="6"/>
      <c r="G85" s="6"/>
      <c r="H85" s="6"/>
      <c r="I85" s="6"/>
      <c r="J85" s="6"/>
      <c r="K85" s="5" t="str">
        <f>IF(OR(NOT(ISBLANK(G85)),NOT(ISBLANK(H85))),(IF(G85=H85,'Config.'!$A$2,'Config.'!$A$3)),"")</f>
        <v/>
      </c>
      <c r="L85" s="5" t="str">
        <f>IF(OR(NOT(ISBLANK(I85)),NOT(ISBLANK(J85))),(IF(I85=J85,'Config.'!$A$2,'Config.'!$A$3)),"")</f>
        <v/>
      </c>
      <c r="M85" s="5" t="str">
        <f>IF(AND(K85 &lt;&gt; "",L85 &lt;&gt; ""),IF(OR(Base!K85='Config.'!$A$3,Base!L85='Config.'!$A$3),'Config.'!$A$3,'Config.'!$A$2),"")</f>
        <v/>
      </c>
      <c r="P85" s="5" t="str">
        <f>IF(M85&lt;&gt;"",IF(M85='Config.'!$A$2,'Config.'!$A$10,'Config.'!$A$11),"")</f>
        <v/>
      </c>
      <c r="Q85" s="3" t="s">
        <v>10</v>
      </c>
    </row>
    <row r="86" spans="4:17" ht="20.25" customHeight="1" x14ac:dyDescent="0.25">
      <c r="D86" s="6"/>
      <c r="E86" s="6"/>
      <c r="F86" s="6"/>
      <c r="G86" s="6"/>
      <c r="H86" s="6"/>
      <c r="I86" s="6"/>
      <c r="J86" s="6"/>
      <c r="K86" s="5" t="str">
        <f>IF(OR(NOT(ISBLANK(G86)),NOT(ISBLANK(H86))),(IF(G86=H86,'Config.'!$A$2,'Config.'!$A$3)),"")</f>
        <v/>
      </c>
      <c r="L86" s="5" t="str">
        <f>IF(OR(NOT(ISBLANK(I86)),NOT(ISBLANK(J86))),(IF(I86=J86,'Config.'!$A$2,'Config.'!$A$3)),"")</f>
        <v/>
      </c>
      <c r="M86" s="5" t="str">
        <f>IF(AND(K86 &lt;&gt; "",L86 &lt;&gt; ""),IF(OR(Base!K86='Config.'!$A$3,Base!L86='Config.'!$A$3),'Config.'!$A$3,'Config.'!$A$2),"")</f>
        <v/>
      </c>
      <c r="P86" s="5" t="str">
        <f>IF(M86&lt;&gt;"",IF(M86='Config.'!$A$2,'Config.'!$A$10,'Config.'!$A$11),"")</f>
        <v/>
      </c>
      <c r="Q86" s="3" t="s">
        <v>10</v>
      </c>
    </row>
    <row r="87" spans="4:17" ht="20.25" customHeight="1" x14ac:dyDescent="0.25">
      <c r="D87" s="6"/>
      <c r="E87" s="6"/>
      <c r="F87" s="6"/>
      <c r="G87" s="6"/>
      <c r="H87" s="6"/>
      <c r="I87" s="6"/>
      <c r="J87" s="6"/>
      <c r="K87" s="5" t="str">
        <f>IF(OR(NOT(ISBLANK(G87)),NOT(ISBLANK(H87))),(IF(G87=H87,'Config.'!$A$2,'Config.'!$A$3)),"")</f>
        <v/>
      </c>
      <c r="L87" s="5" t="str">
        <f>IF(OR(NOT(ISBLANK(I87)),NOT(ISBLANK(J87))),(IF(I87=J87,'Config.'!$A$2,'Config.'!$A$3)),"")</f>
        <v/>
      </c>
      <c r="M87" s="5" t="str">
        <f>IF(AND(K87 &lt;&gt; "",L87 &lt;&gt; ""),IF(OR(Base!K87='Config.'!$A$3,Base!L87='Config.'!$A$3),'Config.'!$A$3,'Config.'!$A$2),"")</f>
        <v/>
      </c>
      <c r="P87" s="5" t="str">
        <f>IF(M87&lt;&gt;"",IF(M87='Config.'!$A$2,'Config.'!$A$10,'Config.'!$A$11),"")</f>
        <v/>
      </c>
      <c r="Q87" s="3" t="s">
        <v>10</v>
      </c>
    </row>
    <row r="88" spans="4:17" ht="20.25" customHeight="1" x14ac:dyDescent="0.25">
      <c r="D88" s="6"/>
      <c r="E88" s="6"/>
      <c r="F88" s="6"/>
      <c r="G88" s="6"/>
      <c r="H88" s="6"/>
      <c r="I88" s="6"/>
      <c r="J88" s="6"/>
      <c r="K88" s="5" t="str">
        <f>IF(OR(NOT(ISBLANK(G88)),NOT(ISBLANK(H88))),(IF(G88=H88,'Config.'!$A$2,'Config.'!$A$3)),"")</f>
        <v/>
      </c>
      <c r="L88" s="5" t="str">
        <f>IF(OR(NOT(ISBLANK(I88)),NOT(ISBLANK(J88))),(IF(I88=J88,'Config.'!$A$2,'Config.'!$A$3)),"")</f>
        <v/>
      </c>
      <c r="M88" s="5" t="str">
        <f>IF(AND(K88 &lt;&gt; "",L88 &lt;&gt; ""),IF(OR(Base!K88='Config.'!$A$3,Base!L88='Config.'!$A$3),'Config.'!$A$3,'Config.'!$A$2),"")</f>
        <v/>
      </c>
      <c r="P88" s="5" t="str">
        <f>IF(M88&lt;&gt;"",IF(M88='Config.'!$A$2,'Config.'!$A$10,'Config.'!$A$11),"")</f>
        <v/>
      </c>
      <c r="Q88" s="3" t="s">
        <v>10</v>
      </c>
    </row>
    <row r="89" spans="4:17" ht="20.25" customHeight="1" x14ac:dyDescent="0.25">
      <c r="D89" s="6"/>
      <c r="E89" s="6"/>
      <c r="F89" s="6"/>
      <c r="G89" s="6"/>
      <c r="H89" s="6"/>
      <c r="I89" s="6"/>
      <c r="J89" s="6"/>
      <c r="K89" s="5" t="str">
        <f>IF(OR(NOT(ISBLANK(G89)),NOT(ISBLANK(H89))),(IF(G89=H89,'Config.'!$A$2,'Config.'!$A$3)),"")</f>
        <v/>
      </c>
      <c r="L89" s="5" t="str">
        <f>IF(OR(NOT(ISBLANK(I89)),NOT(ISBLANK(J89))),(IF(I89=J89,'Config.'!$A$2,'Config.'!$A$3)),"")</f>
        <v/>
      </c>
      <c r="M89" s="5" t="str">
        <f>IF(AND(K89 &lt;&gt; "",L89 &lt;&gt; ""),IF(OR(Base!K89='Config.'!$A$3,Base!L89='Config.'!$A$3),'Config.'!$A$3,'Config.'!$A$2),"")</f>
        <v/>
      </c>
      <c r="P89" s="5" t="str">
        <f>IF(M89&lt;&gt;"",IF(M89='Config.'!$A$2,'Config.'!$A$10,'Config.'!$A$11),"")</f>
        <v/>
      </c>
      <c r="Q89" s="3" t="s">
        <v>10</v>
      </c>
    </row>
    <row r="90" spans="4:17" ht="20.25" customHeight="1" x14ac:dyDescent="0.25">
      <c r="D90" s="6"/>
      <c r="E90" s="6"/>
      <c r="F90" s="6"/>
      <c r="G90" s="6"/>
      <c r="H90" s="6"/>
      <c r="I90" s="6"/>
      <c r="J90" s="6"/>
      <c r="K90" s="5" t="str">
        <f>IF(OR(NOT(ISBLANK(G90)),NOT(ISBLANK(H90))),(IF(G90=H90,'Config.'!$A$2,'Config.'!$A$3)),"")</f>
        <v/>
      </c>
      <c r="L90" s="5" t="str">
        <f>IF(OR(NOT(ISBLANK(I90)),NOT(ISBLANK(J90))),(IF(I90=J90,'Config.'!$A$2,'Config.'!$A$3)),"")</f>
        <v/>
      </c>
      <c r="M90" s="5" t="str">
        <f>IF(AND(K90 &lt;&gt; "",L90 &lt;&gt; ""),IF(OR(Base!K90='Config.'!$A$3,Base!L90='Config.'!$A$3),'Config.'!$A$3,'Config.'!$A$2),"")</f>
        <v/>
      </c>
      <c r="P90" s="5" t="str">
        <f>IF(M90&lt;&gt;"",IF(M90='Config.'!$A$2,'Config.'!$A$10,'Config.'!$A$11),"")</f>
        <v/>
      </c>
      <c r="Q90" s="3" t="s">
        <v>10</v>
      </c>
    </row>
    <row r="91" spans="4:17" ht="20.25" customHeight="1" x14ac:dyDescent="0.25">
      <c r="D91" s="6"/>
      <c r="E91" s="6"/>
      <c r="F91" s="6"/>
      <c r="G91" s="6"/>
      <c r="H91" s="6"/>
      <c r="I91" s="6"/>
      <c r="J91" s="6"/>
      <c r="K91" s="5" t="str">
        <f>IF(OR(NOT(ISBLANK(G91)),NOT(ISBLANK(H91))),(IF(G91=H91,'Config.'!$A$2,'Config.'!$A$3)),"")</f>
        <v/>
      </c>
      <c r="L91" s="5" t="str">
        <f>IF(OR(NOT(ISBLANK(I91)),NOT(ISBLANK(J91))),(IF(I91=J91,'Config.'!$A$2,'Config.'!$A$3)),"")</f>
        <v/>
      </c>
      <c r="M91" s="5" t="str">
        <f>IF(AND(K91 &lt;&gt; "",L91 &lt;&gt; ""),IF(OR(Base!K91='Config.'!$A$3,Base!L91='Config.'!$A$3),'Config.'!$A$3,'Config.'!$A$2),"")</f>
        <v/>
      </c>
      <c r="P91" s="5" t="str">
        <f>IF(M91&lt;&gt;"",IF(M91='Config.'!$A$2,'Config.'!$A$10,'Config.'!$A$11),"")</f>
        <v/>
      </c>
      <c r="Q91" s="3" t="s">
        <v>10</v>
      </c>
    </row>
    <row r="92" spans="4:17" ht="20.25" customHeight="1" x14ac:dyDescent="0.25">
      <c r="D92" s="6"/>
      <c r="E92" s="6"/>
      <c r="F92" s="6"/>
      <c r="G92" s="6"/>
      <c r="H92" s="6"/>
      <c r="I92" s="6"/>
      <c r="J92" s="6"/>
      <c r="K92" s="5" t="str">
        <f>IF(OR(NOT(ISBLANK(G92)),NOT(ISBLANK(H92))),(IF(G92=H92,'Config.'!$A$2,'Config.'!$A$3)),"")</f>
        <v/>
      </c>
      <c r="L92" s="5" t="str">
        <f>IF(OR(NOT(ISBLANK(I92)),NOT(ISBLANK(J92))),(IF(I92=J92,'Config.'!$A$2,'Config.'!$A$3)),"")</f>
        <v/>
      </c>
      <c r="M92" s="5" t="str">
        <f>IF(AND(K92 &lt;&gt; "",L92 &lt;&gt; ""),IF(OR(Base!K92='Config.'!$A$3,Base!L92='Config.'!$A$3),'Config.'!$A$3,'Config.'!$A$2),"")</f>
        <v/>
      </c>
      <c r="P92" s="5" t="str">
        <f>IF(M92&lt;&gt;"",IF(M92='Config.'!$A$2,'Config.'!$A$10,'Config.'!$A$11),"")</f>
        <v/>
      </c>
      <c r="Q92" s="3" t="s">
        <v>10</v>
      </c>
    </row>
    <row r="93" spans="4:17" ht="20.25" customHeight="1" x14ac:dyDescent="0.25">
      <c r="D93" s="6"/>
      <c r="E93" s="6"/>
      <c r="F93" s="6"/>
      <c r="G93" s="6"/>
      <c r="H93" s="6"/>
      <c r="I93" s="6"/>
      <c r="J93" s="6"/>
      <c r="K93" s="5" t="str">
        <f>IF(OR(NOT(ISBLANK(G93)),NOT(ISBLANK(H93))),(IF(G93=H93,'Config.'!$A$2,'Config.'!$A$3)),"")</f>
        <v/>
      </c>
      <c r="L93" s="5" t="str">
        <f>IF(OR(NOT(ISBLANK(I93)),NOT(ISBLANK(J93))),(IF(I93=J93,'Config.'!$A$2,'Config.'!$A$3)),"")</f>
        <v/>
      </c>
      <c r="M93" s="5" t="str">
        <f>IF(AND(K93 &lt;&gt; "",L93 &lt;&gt; ""),IF(OR(Base!K93='Config.'!$A$3,Base!L93='Config.'!$A$3),'Config.'!$A$3,'Config.'!$A$2),"")</f>
        <v/>
      </c>
      <c r="P93" s="5" t="str">
        <f>IF(M93&lt;&gt;"",IF(M93='Config.'!$A$2,'Config.'!$A$10,'Config.'!$A$11),"")</f>
        <v/>
      </c>
      <c r="Q93" s="3" t="s">
        <v>10</v>
      </c>
    </row>
    <row r="94" spans="4:17" ht="20.25" customHeight="1" x14ac:dyDescent="0.25">
      <c r="D94" s="6"/>
      <c r="E94" s="6"/>
      <c r="F94" s="6"/>
      <c r="G94" s="6"/>
      <c r="H94" s="6"/>
      <c r="I94" s="6"/>
      <c r="J94" s="6"/>
      <c r="K94" s="5" t="str">
        <f>IF(OR(NOT(ISBLANK(G94)),NOT(ISBLANK(H94))),(IF(G94=H94,'Config.'!$A$2,'Config.'!$A$3)),"")</f>
        <v/>
      </c>
      <c r="L94" s="5" t="str">
        <f>IF(OR(NOT(ISBLANK(I94)),NOT(ISBLANK(J94))),(IF(I94=J94,'Config.'!$A$2,'Config.'!$A$3)),"")</f>
        <v/>
      </c>
      <c r="M94" s="5" t="str">
        <f>IF(AND(K94 &lt;&gt; "",L94 &lt;&gt; ""),IF(OR(Base!K94='Config.'!$A$3,Base!L94='Config.'!$A$3),'Config.'!$A$3,'Config.'!$A$2),"")</f>
        <v/>
      </c>
      <c r="P94" s="5" t="str">
        <f>IF(M94&lt;&gt;"",IF(M94='Config.'!$A$2,'Config.'!$A$10,'Config.'!$A$11),"")</f>
        <v/>
      </c>
      <c r="Q94" s="3" t="s">
        <v>10</v>
      </c>
    </row>
    <row r="95" spans="4:17" ht="20.25" customHeight="1" x14ac:dyDescent="0.25">
      <c r="D95" s="6"/>
      <c r="E95" s="6"/>
      <c r="F95" s="6"/>
      <c r="G95" s="6"/>
      <c r="H95" s="6"/>
      <c r="I95" s="6"/>
      <c r="J95" s="6"/>
      <c r="K95" s="5" t="str">
        <f>IF(OR(NOT(ISBLANK(G95)),NOT(ISBLANK(H95))),(IF(G95=H95,'Config.'!$A$2,'Config.'!$A$3)),"")</f>
        <v/>
      </c>
      <c r="L95" s="5" t="str">
        <f>IF(OR(NOT(ISBLANK(I95)),NOT(ISBLANK(J95))),(IF(I95=J95,'Config.'!$A$2,'Config.'!$A$3)),"")</f>
        <v/>
      </c>
      <c r="M95" s="5" t="str">
        <f>IF(AND(K95 &lt;&gt; "",L95 &lt;&gt; ""),IF(OR(Base!K95='Config.'!$A$3,Base!L95='Config.'!$A$3),'Config.'!$A$3,'Config.'!$A$2),"")</f>
        <v/>
      </c>
      <c r="P95" s="5" t="str">
        <f>IF(M95&lt;&gt;"",IF(M95='Config.'!$A$2,'Config.'!$A$10,'Config.'!$A$11),"")</f>
        <v/>
      </c>
      <c r="Q95" s="3" t="s">
        <v>10</v>
      </c>
    </row>
    <row r="96" spans="4:17" ht="20.25" customHeight="1" x14ac:dyDescent="0.25">
      <c r="D96" s="6"/>
      <c r="E96" s="6"/>
      <c r="F96" s="6"/>
      <c r="G96" s="6"/>
      <c r="H96" s="6"/>
      <c r="I96" s="6"/>
      <c r="J96" s="6"/>
      <c r="K96" s="5" t="str">
        <f>IF(OR(NOT(ISBLANK(G96)),NOT(ISBLANK(H96))),(IF(G96=H96,'Config.'!$A$2,'Config.'!$A$3)),"")</f>
        <v/>
      </c>
      <c r="L96" s="5" t="str">
        <f>IF(OR(NOT(ISBLANK(I96)),NOT(ISBLANK(J96))),(IF(I96=J96,'Config.'!$A$2,'Config.'!$A$3)),"")</f>
        <v/>
      </c>
      <c r="M96" s="5" t="str">
        <f>IF(AND(K96 &lt;&gt; "",L96 &lt;&gt; ""),IF(OR(Base!K96='Config.'!$A$3,Base!L96='Config.'!$A$3),'Config.'!$A$3,'Config.'!$A$2),"")</f>
        <v/>
      </c>
      <c r="P96" s="5" t="str">
        <f>IF(M96&lt;&gt;"",IF(M96='Config.'!$A$2,'Config.'!$A$10,'Config.'!$A$11),"")</f>
        <v/>
      </c>
      <c r="Q96" s="3" t="s">
        <v>10</v>
      </c>
    </row>
    <row r="97" spans="1:17 16384:16384" ht="20.25" customHeight="1" x14ac:dyDescent="0.25">
      <c r="D97" s="6"/>
      <c r="E97" s="6"/>
      <c r="F97" s="6"/>
      <c r="G97" s="6"/>
      <c r="H97" s="6"/>
      <c r="I97" s="6"/>
      <c r="J97" s="6"/>
      <c r="K97" s="5" t="str">
        <f>IF(OR(NOT(ISBLANK(G97)),NOT(ISBLANK(H97))),(IF(G97=H97,'Config.'!$A$2,'Config.'!$A$3)),"")</f>
        <v/>
      </c>
      <c r="L97" s="5" t="str">
        <f>IF(OR(NOT(ISBLANK(I97)),NOT(ISBLANK(J97))),(IF(I97=J97,'Config.'!$A$2,'Config.'!$A$3)),"")</f>
        <v/>
      </c>
      <c r="M97" s="5" t="str">
        <f>IF(AND(K97 &lt;&gt; "",L97 &lt;&gt; ""),IF(OR(Base!K97='Config.'!$A$3,Base!L97='Config.'!$A$3),'Config.'!$A$3,'Config.'!$A$2),"")</f>
        <v/>
      </c>
      <c r="P97" s="5" t="str">
        <f>IF(M97&lt;&gt;"",IF(M97='Config.'!$A$2,'Config.'!$A$10,'Config.'!$A$11),"")</f>
        <v/>
      </c>
      <c r="Q97" s="3" t="s">
        <v>10</v>
      </c>
    </row>
    <row r="98" spans="1:17 16384:16384" ht="20.25" customHeight="1" x14ac:dyDescent="0.25">
      <c r="D98" s="6"/>
      <c r="E98" s="6"/>
      <c r="F98" s="6"/>
      <c r="G98" s="6"/>
      <c r="H98" s="6"/>
      <c r="I98" s="6"/>
      <c r="J98" s="6"/>
      <c r="K98" s="5" t="str">
        <f>IF(OR(NOT(ISBLANK(G98)),NOT(ISBLANK(H98))),(IF(G98=H98,'Config.'!$A$2,'Config.'!$A$3)),"")</f>
        <v/>
      </c>
      <c r="L98" s="5" t="str">
        <f>IF(OR(NOT(ISBLANK(I98)),NOT(ISBLANK(J98))),(IF(I98=J98,'Config.'!$A$2,'Config.'!$A$3)),"")</f>
        <v/>
      </c>
      <c r="M98" s="5" t="str">
        <f>IF(AND(K98 &lt;&gt; "",L98 &lt;&gt; ""),IF(OR(Base!K98='Config.'!$A$3,Base!L98='Config.'!$A$3),'Config.'!$A$3,'Config.'!$A$2),"")</f>
        <v/>
      </c>
      <c r="P98" s="5" t="str">
        <f>IF(M98&lt;&gt;"",IF(M98='Config.'!$A$2,'Config.'!$A$10,'Config.'!$A$11),"")</f>
        <v/>
      </c>
      <c r="Q98" s="3" t="s">
        <v>10</v>
      </c>
    </row>
    <row r="99" spans="1:17 16384:16384" ht="20.25" customHeight="1" x14ac:dyDescent="0.25">
      <c r="D99" s="6"/>
      <c r="E99" s="6"/>
      <c r="F99" s="6"/>
      <c r="G99" s="6"/>
      <c r="H99" s="6"/>
      <c r="I99" s="6"/>
      <c r="J99" s="6"/>
      <c r="K99" s="5" t="str">
        <f>IF(OR(NOT(ISBLANK(G99)),NOT(ISBLANK(H99))),(IF(G99=H99,'Config.'!$A$2,'Config.'!$A$3)),"")</f>
        <v/>
      </c>
      <c r="L99" s="5" t="str">
        <f>IF(OR(NOT(ISBLANK(I99)),NOT(ISBLANK(J99))),(IF(I99=J99,'Config.'!$A$2,'Config.'!$A$3)),"")</f>
        <v/>
      </c>
      <c r="M99" s="5" t="str">
        <f>IF(AND(K99 &lt;&gt; "",L99 &lt;&gt; ""),IF(OR(Base!K99='Config.'!$A$3,Base!L99='Config.'!$A$3),'Config.'!$A$3,'Config.'!$A$2),"")</f>
        <v/>
      </c>
      <c r="P99" s="5" t="str">
        <f>IF(M99&lt;&gt;"",IF(M99='Config.'!$A$2,'Config.'!$A$10,'Config.'!$A$11),"")</f>
        <v/>
      </c>
      <c r="Q99" s="3" t="s">
        <v>10</v>
      </c>
    </row>
    <row r="100" spans="1:17 16384:16384" ht="20.25" customHeight="1" x14ac:dyDescent="0.25">
      <c r="D100" s="6"/>
      <c r="E100" s="6"/>
      <c r="F100" s="6"/>
      <c r="G100" s="6"/>
      <c r="H100" s="6"/>
      <c r="I100" s="6"/>
      <c r="J100" s="6"/>
      <c r="K100" s="5" t="str">
        <f>IF(OR(NOT(ISBLANK(G100)),NOT(ISBLANK(H100))),(IF(G100=H100,'Config.'!$A$2,'Config.'!$A$3)),"")</f>
        <v/>
      </c>
      <c r="L100" s="5" t="str">
        <f>IF(OR(NOT(ISBLANK(I100)),NOT(ISBLANK(J100))),(IF(I100=J100,'Config.'!$A$2,'Config.'!$A$3)),"")</f>
        <v/>
      </c>
      <c r="M100" s="5" t="str">
        <f>IF(AND(K100 &lt;&gt; "",L100 &lt;&gt; ""),IF(OR(Base!K100='Config.'!$A$3,Base!L100='Config.'!$A$3),'Config.'!$A$3,'Config.'!$A$2),"")</f>
        <v/>
      </c>
      <c r="P100" s="5" t="str">
        <f>IF(M100&lt;&gt;"",IF(M100='Config.'!$A$2,'Config.'!$A$10,'Config.'!$A$11),"")</f>
        <v/>
      </c>
      <c r="Q100" s="3" t="s">
        <v>10</v>
      </c>
    </row>
    <row r="101" spans="1:17 16384:16384" ht="20.25" customHeight="1" x14ac:dyDescent="0.25">
      <c r="A101" s="10" t="s">
        <v>10</v>
      </c>
      <c r="B101" s="7" t="s">
        <v>10</v>
      </c>
      <c r="C101" s="7" t="s">
        <v>10</v>
      </c>
      <c r="D101" s="7" t="s">
        <v>10</v>
      </c>
      <c r="E101" s="7" t="s">
        <v>10</v>
      </c>
      <c r="F101" s="7" t="s">
        <v>10</v>
      </c>
      <c r="G101" s="7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XFD101" s="5"/>
    </row>
  </sheetData>
  <phoneticPr fontId="5" type="noConversion"/>
  <conditionalFormatting sqref="A2:P41 B42:P43 A42:A60 B44:B46 G44:P49 B47:E49 B50:P51 B52:E54 G52:P54 B55:P57 B58:E58 G58:P58 B59:P60 A61:P100">
    <cfRule type="expression" dxfId="10" priority="7">
      <formula>AND(NOT(ISBLANK($A2)),$A2&lt;&gt;"")</formula>
    </cfRule>
  </conditionalFormatting>
  <conditionalFormatting sqref="C44:F46">
    <cfRule type="expression" dxfId="9" priority="6">
      <formula>AND(NOT(ISBLANK($A43)),$A43&lt;&gt;"")</formula>
    </cfRule>
  </conditionalFormatting>
  <conditionalFormatting sqref="F47:F49">
    <cfRule type="expression" dxfId="8" priority="3">
      <formula>AND(NOT(ISBLANK($A46)),$A46&lt;&gt;"")</formula>
    </cfRule>
  </conditionalFormatting>
  <conditionalFormatting sqref="F52:F54">
    <cfRule type="expression" dxfId="7" priority="2">
      <formula>AND(NOT(ISBLANK($A51)),$A51&lt;&gt;"")</formula>
    </cfRule>
  </conditionalFormatting>
  <conditionalFormatting sqref="F58">
    <cfRule type="expression" dxfId="6" priority="1">
      <formula>AND(NOT(ISBLANK($A57)),$A57&lt;&gt;"")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5" operator="equal" id="{43D39CF7-99A6-456D-B4C9-24E469813CDB}">
            <xm:f>'Config.'!$A$3</xm:f>
            <x14:dxf>
              <font>
                <b/>
                <i val="0"/>
                <color rgb="FFFF0000"/>
              </font>
              <fill>
                <patternFill>
                  <bgColor theme="7" tint="0.59996337778862885"/>
                </patternFill>
              </fill>
            </x14:dxf>
          </x14:cfRule>
          <xm:sqref>K1:L101 I102:J1048576</xm:sqref>
        </x14:conditionalFormatting>
        <x14:conditionalFormatting xmlns:xm="http://schemas.microsoft.com/office/excel/2006/main">
          <x14:cfRule type="cellIs" priority="43" operator="equal" id="{D8C58C61-D98A-47ED-BF63-800881C46D07}">
            <xm:f>'Config.'!$A$2</xm:f>
            <x14:dxf>
              <fill>
                <patternFill>
                  <bgColor theme="0" tint="-0.24994659260841701"/>
                </patternFill>
              </fill>
            </x14:dxf>
          </x14:cfRule>
          <xm:sqref>K2:M100</xm:sqref>
        </x14:conditionalFormatting>
        <x14:conditionalFormatting xmlns:xm="http://schemas.microsoft.com/office/excel/2006/main">
          <x14:cfRule type="cellIs" priority="47" operator="equal" id="{90EE42A2-18C8-40C7-B6CF-A005B5FE616F}">
            <xm:f>'Config.'!$A$3</xm:f>
            <x14:dxf>
              <font>
                <b/>
                <i val="0"/>
                <color rgb="FFFF0000"/>
              </font>
              <fill>
                <patternFill>
                  <fgColor auto="1"/>
                  <bgColor theme="9" tint="0.79998168889431442"/>
                </patternFill>
              </fill>
            </x14:dxf>
          </x14:cfRule>
          <xm:sqref>M1:M101 K102:K1048576</xm:sqref>
        </x14:conditionalFormatting>
        <x14:conditionalFormatting xmlns:xm="http://schemas.microsoft.com/office/excel/2006/main">
          <x14:cfRule type="expression" priority="44" id="{5098B8FE-2DB2-4472-A980-14FE0AFFD466}">
            <xm:f>$M2='Config.'!$A$2</xm:f>
            <x14:dxf>
              <fill>
                <patternFill>
                  <bgColor theme="0" tint="-0.24994659260841701"/>
                </patternFill>
              </fill>
            </x14:dxf>
          </x14:cfRule>
          <xm:sqref>N2:P100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EF79-C235-4187-BEBA-99F74C2DA4F8}">
  <dimension ref="T17:X20"/>
  <sheetViews>
    <sheetView zoomScale="90" zoomScaleNormal="90" workbookViewId="0">
      <selection activeCell="AB1" sqref="AB1"/>
    </sheetView>
  </sheetViews>
  <sheetFormatPr defaultRowHeight="15" x14ac:dyDescent="0.25"/>
  <cols>
    <col min="23" max="23" width="22.42578125" customWidth="1"/>
  </cols>
  <sheetData>
    <row r="17" spans="20:24" x14ac:dyDescent="0.25">
      <c r="T17" s="20" t="s">
        <v>124</v>
      </c>
      <c r="U17" s="21"/>
      <c r="W17" s="14" t="s">
        <v>58</v>
      </c>
      <c r="X17" s="11" t="s">
        <v>33</v>
      </c>
    </row>
    <row r="18" spans="20:24" x14ac:dyDescent="0.25">
      <c r="T18" s="22">
        <f>SUM('Config.'!K2:K5)</f>
        <v>58</v>
      </c>
      <c r="U18" s="23"/>
      <c r="W18" s="1" t="s">
        <v>59</v>
      </c>
      <c r="X18" s="1">
        <f>'Config.'!B10</f>
        <v>57</v>
      </c>
    </row>
    <row r="19" spans="20:24" x14ac:dyDescent="0.25">
      <c r="W19" s="1" t="s">
        <v>60</v>
      </c>
      <c r="X19" s="1">
        <f>'Config.'!B11</f>
        <v>0</v>
      </c>
    </row>
    <row r="20" spans="20:24" x14ac:dyDescent="0.25">
      <c r="W20" s="1" t="s">
        <v>123</v>
      </c>
      <c r="X20" s="1">
        <f>'Config.'!B12</f>
        <v>1</v>
      </c>
    </row>
  </sheetData>
  <mergeCells count="2">
    <mergeCell ref="T17:U17"/>
    <mergeCell ref="T18:U1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DC7A-6C76-4C69-9885-9CEC64948459}">
  <dimension ref="A1:K12"/>
  <sheetViews>
    <sheetView workbookViewId="0">
      <selection activeCell="A14" sqref="A14"/>
    </sheetView>
  </sheetViews>
  <sheetFormatPr defaultRowHeight="15" x14ac:dyDescent="0.25"/>
  <cols>
    <col min="1" max="1" width="23" customWidth="1"/>
    <col min="3" max="3" width="3.7109375" customWidth="1"/>
    <col min="4" max="4" width="19.7109375" customWidth="1"/>
    <col min="7" max="7" width="13.7109375" customWidth="1"/>
    <col min="10" max="10" width="14.5703125" customWidth="1"/>
  </cols>
  <sheetData>
    <row r="1" spans="1:11" x14ac:dyDescent="0.25">
      <c r="A1" s="14" t="s">
        <v>14</v>
      </c>
      <c r="B1" s="11" t="s">
        <v>33</v>
      </c>
      <c r="D1" s="16" t="s">
        <v>20</v>
      </c>
      <c r="E1" s="16" t="s">
        <v>33</v>
      </c>
      <c r="G1" s="14" t="s">
        <v>34</v>
      </c>
      <c r="H1" s="11" t="s">
        <v>33</v>
      </c>
      <c r="J1" s="19" t="s">
        <v>63</v>
      </c>
      <c r="K1" s="19" t="s">
        <v>33</v>
      </c>
    </row>
    <row r="2" spans="1:11" x14ac:dyDescent="0.25">
      <c r="A2" s="1" t="s">
        <v>12</v>
      </c>
      <c r="B2" s="1">
        <v>0</v>
      </c>
      <c r="D2" s="17" t="s">
        <v>22</v>
      </c>
      <c r="E2" s="17">
        <f>COUNTIF(Base!$E$2:$E$1000,TipoRequisicao[[#This Row],[Tipo de Requisição]])</f>
        <v>14</v>
      </c>
      <c r="G2" s="1" t="s">
        <v>16</v>
      </c>
      <c r="H2" s="1">
        <f>COUNTIF(Base!$C$2:$C$1000,Categorias[[#This Row],[Categorias]])</f>
        <v>14</v>
      </c>
      <c r="J2" s="1" t="s">
        <v>15</v>
      </c>
      <c r="K2" s="1">
        <f>COUNTIF(Base!$B$2:$B$1000,Vercoes[[#This Row],[Versões]])</f>
        <v>24</v>
      </c>
    </row>
    <row r="3" spans="1:11" x14ac:dyDescent="0.25">
      <c r="A3" s="1" t="s">
        <v>11</v>
      </c>
      <c r="B3" s="1">
        <v>1</v>
      </c>
      <c r="D3" s="12" t="s">
        <v>21</v>
      </c>
      <c r="E3" s="12">
        <f>COUNTIF(Base!$E$2:$E$1000,TipoRequisicao[[#This Row],[Tipo de Requisição]])</f>
        <v>25</v>
      </c>
      <c r="G3" s="1" t="s">
        <v>17</v>
      </c>
      <c r="H3" s="1">
        <f>COUNTIF(Base!$C$2:$C$1000,Categorias[[#This Row],[Categorias]])</f>
        <v>5</v>
      </c>
      <c r="J3" s="1" t="s">
        <v>61</v>
      </c>
      <c r="K3" s="1">
        <f>COUNTIF(Base!$B$2:$B$1000,Vercoes[[#This Row],[Versões]])</f>
        <v>7</v>
      </c>
    </row>
    <row r="4" spans="1:11" x14ac:dyDescent="0.25">
      <c r="D4" s="1" t="s">
        <v>23</v>
      </c>
      <c r="E4" s="1">
        <f>COUNTIF(Base!$E$2:$E$1000,TipoRequisicao[[#This Row],[Tipo de Requisição]])</f>
        <v>10</v>
      </c>
      <c r="G4" s="15" t="s">
        <v>13</v>
      </c>
      <c r="H4" s="1">
        <f>COUNTIF(Base!$C$2:$C$1000,Categorias[[#This Row],[Categorias]])</f>
        <v>7</v>
      </c>
      <c r="J4" s="1" t="s">
        <v>76</v>
      </c>
      <c r="K4" s="1">
        <f>COUNTIF(Base!$B$2:$B$1000,Vercoes[[#This Row],[Versões]])</f>
        <v>26</v>
      </c>
    </row>
    <row r="5" spans="1:11" x14ac:dyDescent="0.25">
      <c r="A5" s="14" t="s">
        <v>57</v>
      </c>
      <c r="B5" s="11" t="s">
        <v>33</v>
      </c>
      <c r="D5" s="13" t="s">
        <v>24</v>
      </c>
      <c r="E5" s="13">
        <f>COUNTIF(Base!$E$2:$E$1000,TipoRequisicao[[#This Row],[Tipo de Requisição]])</f>
        <v>9</v>
      </c>
      <c r="G5" s="15" t="s">
        <v>18</v>
      </c>
      <c r="H5" s="1">
        <f>COUNTIF(Base!$C$2:$C$1000,Categorias[[#This Row],[Categorias]])</f>
        <v>7</v>
      </c>
      <c r="J5" s="1" t="s">
        <v>90</v>
      </c>
      <c r="K5" s="1">
        <f>COUNTIF(Base!$B$2:$B$1000,Vercoes[[#This Row],[Versões]])</f>
        <v>1</v>
      </c>
    </row>
    <row r="6" spans="1:11" x14ac:dyDescent="0.25">
      <c r="A6" s="1" t="s">
        <v>12</v>
      </c>
      <c r="B6" s="1">
        <f>COUNTIF(Base!$M$2:$M$1000,CorrecoesNecessarias[[#This Row],[Correções Necessárias]])</f>
        <v>57</v>
      </c>
      <c r="G6" s="15" t="s">
        <v>45</v>
      </c>
      <c r="H6" s="1">
        <f>COUNTIF(Base!$C$2:$C$1000,Categorias[[#This Row],[Categorias]])</f>
        <v>25</v>
      </c>
    </row>
    <row r="7" spans="1:11" x14ac:dyDescent="0.25">
      <c r="A7" s="1" t="s">
        <v>11</v>
      </c>
      <c r="B7" s="1">
        <f>COUNTIF(Base!$M$2:$M$1000,CorrecoesNecessarias[[#This Row],[Correções Necessárias]])</f>
        <v>1</v>
      </c>
    </row>
    <row r="9" spans="1:11" x14ac:dyDescent="0.25">
      <c r="A9" s="14" t="s">
        <v>58</v>
      </c>
      <c r="B9" s="11" t="s">
        <v>33</v>
      </c>
    </row>
    <row r="10" spans="1:11" x14ac:dyDescent="0.25">
      <c r="A10" s="1" t="s">
        <v>59</v>
      </c>
      <c r="B10" s="1">
        <f>COUNTIF(Base!$P$2:$P$1000,CorrecoesRealizadas[[#This Row],[Correções Realizadas]])</f>
        <v>57</v>
      </c>
    </row>
    <row r="11" spans="1:11" x14ac:dyDescent="0.25">
      <c r="A11" s="1" t="s">
        <v>60</v>
      </c>
      <c r="B11" s="1">
        <f>COUNTIF(Base!$P$2:$P$1000,CorrecoesRealizadas[[#This Row],[Correções Realizadas]])</f>
        <v>0</v>
      </c>
    </row>
    <row r="12" spans="1:11" x14ac:dyDescent="0.25">
      <c r="A12" s="1" t="s">
        <v>123</v>
      </c>
      <c r="B12" s="1">
        <f>COUNTIF(Base!$P$2:$P$1000,CorrecoesRealizadas[[#This Row],[Correções Realizadas]])</f>
        <v>1</v>
      </c>
    </row>
  </sheetData>
  <phoneticPr fontId="5" type="noConversion"/>
  <conditionalFormatting sqref="G4">
    <cfRule type="expression" dxfId="1" priority="36">
      <formula>AND(NOT(ISBLANK(#REF!)),#REF!&lt;&gt;"")</formula>
    </cfRule>
  </conditionalFormatting>
  <conditionalFormatting sqref="G5:G6">
    <cfRule type="expression" dxfId="0" priority="42">
      <formula>AND(NOT(ISBLANK(#REF!)),#REF!&lt;&gt;"")</formula>
    </cfRule>
  </conditionalFormatting>
  <pageMargins left="0.7" right="0.7" top="0.75" bottom="0.75" header="0.3" footer="0.3"/>
  <ignoredErrors>
    <ignoredError sqref="H2" calculatedColumn="1"/>
  </ignoredErrors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AF7FF-91BB-443A-AAB2-3B87A8455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Graficos</vt:lpstr>
      <vt:lpstr>Config.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pady</dc:creator>
  <cp:lastModifiedBy>gm pady</cp:lastModifiedBy>
  <dcterms:created xsi:type="dcterms:W3CDTF">2023-10-19T00:19:29Z</dcterms:created>
  <dcterms:modified xsi:type="dcterms:W3CDTF">2023-11-23T00:30:05Z</dcterms:modified>
</cp:coreProperties>
</file>