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iseo\Desktop\"/>
    </mc:Choice>
  </mc:AlternateContent>
  <xr:revisionPtr revIDLastSave="0" documentId="10_ncr:100000_{70F1E35F-EF51-4F9C-BCF8-CE1725818EF7}" xr6:coauthVersionLast="31" xr6:coauthVersionMax="31" xr10:uidLastSave="{00000000-0000-0000-0000-000000000000}"/>
  <bookViews>
    <workbookView xWindow="0" yWindow="0" windowWidth="16380" windowHeight="8190" tabRatio="985" activeTab="1" xr2:uid="{00000000-000D-0000-FFFF-FFFF00000000}"/>
  </bookViews>
  <sheets>
    <sheet name="Sheet1" sheetId="1" r:id="rId1"/>
    <sheet name="Sheet2" sheetId="2" r:id="rId2"/>
    <sheet name="Sheet3" sheetId="3" r:id="rId3"/>
  </sheets>
  <calcPr calcId="179017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29" i="2" l="1"/>
  <c r="E29" i="2"/>
  <c r="B48" i="2"/>
  <c r="C48" i="2"/>
  <c r="B49" i="2"/>
  <c r="C49" i="2"/>
  <c r="B50" i="2"/>
  <c r="C50" i="2"/>
  <c r="B51" i="2"/>
  <c r="C51" i="2"/>
  <c r="B52" i="2"/>
  <c r="C52" i="2"/>
  <c r="B53" i="2"/>
  <c r="C53" i="2"/>
  <c r="B54" i="2"/>
  <c r="C54" i="2"/>
  <c r="B55" i="2"/>
  <c r="C55" i="2"/>
  <c r="B56" i="2"/>
  <c r="C56" i="2"/>
  <c r="B57" i="2"/>
  <c r="C57" i="2"/>
  <c r="B58" i="2"/>
  <c r="C58" i="2"/>
  <c r="B59" i="2"/>
  <c r="C59" i="2"/>
  <c r="C47" i="2"/>
  <c r="B47" i="2"/>
  <c r="E44" i="2"/>
  <c r="D44" i="2"/>
  <c r="E43" i="2"/>
  <c r="D43" i="2"/>
  <c r="E42" i="2"/>
  <c r="D42" i="2"/>
  <c r="E41" i="2"/>
  <c r="D41" i="2"/>
  <c r="E40" i="2"/>
  <c r="D40" i="2"/>
  <c r="E39" i="2"/>
  <c r="D39" i="2"/>
  <c r="E38" i="2"/>
  <c r="D38" i="2"/>
  <c r="E37" i="2"/>
  <c r="D37" i="2"/>
  <c r="E36" i="2"/>
  <c r="D36" i="2"/>
  <c r="E35" i="2"/>
  <c r="D35" i="2"/>
  <c r="E34" i="2"/>
  <c r="D34" i="2"/>
  <c r="E33" i="2"/>
  <c r="D33" i="2"/>
  <c r="E32" i="2"/>
  <c r="D32" i="2"/>
  <c r="E28" i="2"/>
  <c r="D28" i="2"/>
  <c r="E27" i="2"/>
  <c r="D27" i="2"/>
  <c r="E26" i="2"/>
  <c r="D26" i="2"/>
  <c r="E25" i="2"/>
  <c r="D25" i="2"/>
  <c r="E24" i="2"/>
  <c r="D24" i="2"/>
  <c r="E23" i="2"/>
  <c r="D23" i="2"/>
  <c r="E22" i="2"/>
  <c r="D22" i="2"/>
  <c r="E21" i="2"/>
  <c r="D21" i="2"/>
  <c r="E20" i="2"/>
  <c r="D20" i="2"/>
  <c r="E19" i="2"/>
  <c r="D19" i="2"/>
  <c r="E18" i="2"/>
  <c r="D18" i="2"/>
  <c r="E17" i="2"/>
  <c r="D17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J70" i="1"/>
  <c r="I70" i="1"/>
  <c r="H70" i="1"/>
  <c r="J69" i="1"/>
  <c r="I69" i="1"/>
  <c r="H69" i="1"/>
  <c r="K68" i="1"/>
  <c r="L68" i="1" s="1"/>
  <c r="I68" i="1"/>
  <c r="H68" i="1"/>
  <c r="J68" i="1" s="1"/>
  <c r="I67" i="1"/>
  <c r="H67" i="1"/>
  <c r="J67" i="1" s="1"/>
  <c r="J66" i="1"/>
  <c r="I66" i="1"/>
  <c r="H66" i="1"/>
  <c r="J65" i="1"/>
  <c r="I65" i="1"/>
  <c r="H65" i="1"/>
  <c r="K64" i="1"/>
  <c r="L64" i="1" s="1"/>
  <c r="I64" i="1"/>
  <c r="H64" i="1"/>
  <c r="J64" i="1" s="1"/>
  <c r="I63" i="1"/>
  <c r="H63" i="1"/>
  <c r="J63" i="1" s="1"/>
  <c r="J62" i="1"/>
  <c r="I62" i="1"/>
  <c r="H62" i="1"/>
  <c r="K58" i="1"/>
  <c r="L58" i="1" s="1"/>
  <c r="J58" i="1"/>
  <c r="I58" i="1"/>
  <c r="H58" i="1"/>
  <c r="J57" i="1" s="1"/>
  <c r="K57" i="1"/>
  <c r="L57" i="1" s="1"/>
  <c r="I57" i="1"/>
  <c r="H57" i="1"/>
  <c r="I56" i="1"/>
  <c r="K56" i="1" s="1"/>
  <c r="L56" i="1" s="1"/>
  <c r="H56" i="1"/>
  <c r="J56" i="1" s="1"/>
  <c r="N10" i="1" s="1"/>
  <c r="J55" i="1"/>
  <c r="I55" i="1"/>
  <c r="K55" i="1" s="1"/>
  <c r="L55" i="1" s="1"/>
  <c r="H55" i="1"/>
  <c r="K54" i="1"/>
  <c r="L54" i="1" s="1"/>
  <c r="J54" i="1"/>
  <c r="I54" i="1"/>
  <c r="H54" i="1"/>
  <c r="K53" i="1"/>
  <c r="L53" i="1" s="1"/>
  <c r="I53" i="1"/>
  <c r="H53" i="1"/>
  <c r="J53" i="1" s="1"/>
  <c r="L52" i="1"/>
  <c r="I52" i="1"/>
  <c r="K52" i="1" s="1"/>
  <c r="H52" i="1"/>
  <c r="J52" i="1" s="1"/>
  <c r="J51" i="1"/>
  <c r="I51" i="1"/>
  <c r="K51" i="1" s="1"/>
  <c r="L51" i="1" s="1"/>
  <c r="H51" i="1"/>
  <c r="K50" i="1"/>
  <c r="L50" i="1" s="1"/>
  <c r="J50" i="1"/>
  <c r="I50" i="1"/>
  <c r="H50" i="1"/>
  <c r="K45" i="1"/>
  <c r="L45" i="1" s="1"/>
  <c r="I45" i="1"/>
  <c r="K44" i="1" s="1"/>
  <c r="L44" i="1" s="1"/>
  <c r="H45" i="1"/>
  <c r="J45" i="1" s="1"/>
  <c r="I44" i="1"/>
  <c r="H44" i="1"/>
  <c r="J43" i="1"/>
  <c r="I43" i="1"/>
  <c r="K43" i="1" s="1"/>
  <c r="L43" i="1" s="1"/>
  <c r="H43" i="1"/>
  <c r="K42" i="1"/>
  <c r="L42" i="1" s="1"/>
  <c r="J42" i="1"/>
  <c r="I42" i="1"/>
  <c r="H42" i="1"/>
  <c r="K41" i="1"/>
  <c r="I41" i="1"/>
  <c r="H41" i="1"/>
  <c r="I40" i="1"/>
  <c r="K40" i="1" s="1"/>
  <c r="H40" i="1"/>
  <c r="J39" i="1"/>
  <c r="I39" i="1"/>
  <c r="K39" i="1" s="1"/>
  <c r="L39" i="1" s="1"/>
  <c r="H39" i="1"/>
  <c r="K38" i="1"/>
  <c r="L38" i="1" s="1"/>
  <c r="J38" i="1"/>
  <c r="I38" i="1"/>
  <c r="H38" i="1"/>
  <c r="K37" i="1"/>
  <c r="I37" i="1"/>
  <c r="H37" i="1"/>
  <c r="L31" i="1"/>
  <c r="K31" i="1"/>
  <c r="J31" i="1"/>
  <c r="K30" i="1"/>
  <c r="J30" i="1"/>
  <c r="K29" i="1"/>
  <c r="L29" i="1" s="1"/>
  <c r="J29" i="1"/>
  <c r="L28" i="1"/>
  <c r="K28" i="1"/>
  <c r="J28" i="1"/>
  <c r="L27" i="1"/>
  <c r="K27" i="1"/>
  <c r="J27" i="1"/>
  <c r="K26" i="1"/>
  <c r="J26" i="1"/>
  <c r="K25" i="1"/>
  <c r="L25" i="1" s="1"/>
  <c r="J25" i="1"/>
  <c r="L24" i="1"/>
  <c r="K24" i="1"/>
  <c r="J24" i="1"/>
  <c r="L23" i="1"/>
  <c r="K23" i="1"/>
  <c r="J23" i="1"/>
  <c r="K22" i="1"/>
  <c r="L22" i="1" s="1"/>
  <c r="J22" i="1"/>
  <c r="K13" i="1"/>
  <c r="J13" i="1"/>
  <c r="K12" i="1"/>
  <c r="J12" i="1"/>
  <c r="K11" i="1"/>
  <c r="J11" i="1"/>
  <c r="U10" i="1"/>
  <c r="U19" i="1" s="1"/>
  <c r="K10" i="1"/>
  <c r="J10" i="1"/>
  <c r="K9" i="1"/>
  <c r="J9" i="1"/>
  <c r="K8" i="1"/>
  <c r="J8" i="1"/>
  <c r="K7" i="1"/>
  <c r="J7" i="1"/>
  <c r="N6" i="1"/>
  <c r="K6" i="1"/>
  <c r="J6" i="1"/>
  <c r="K5" i="1"/>
  <c r="J5" i="1"/>
  <c r="K4" i="1"/>
  <c r="J4" i="1"/>
  <c r="Q6" i="1" l="1"/>
  <c r="L26" i="1"/>
  <c r="L37" i="1"/>
  <c r="T6" i="1"/>
  <c r="T15" i="1" s="1"/>
  <c r="V6" i="1"/>
  <c r="V15" i="1" s="1"/>
  <c r="W6" i="1"/>
  <c r="W15" i="1" s="1"/>
  <c r="N5" i="1"/>
  <c r="L41" i="1"/>
  <c r="Q5" i="1"/>
  <c r="U6" i="1"/>
  <c r="U15" i="1" s="1"/>
  <c r="Q10" i="1"/>
  <c r="L30" i="1"/>
  <c r="L40" i="1"/>
  <c r="K67" i="1"/>
  <c r="K63" i="1"/>
  <c r="L63" i="1" s="1"/>
  <c r="K69" i="1"/>
  <c r="L69" i="1" s="1"/>
  <c r="K70" i="1"/>
  <c r="L70" i="1" s="1"/>
  <c r="K66" i="1"/>
  <c r="L66" i="1" s="1"/>
  <c r="K62" i="1"/>
  <c r="L62" i="1" s="1"/>
  <c r="K65" i="1"/>
  <c r="L65" i="1" s="1"/>
  <c r="Q11" i="1"/>
  <c r="N9" i="1"/>
  <c r="T10" i="1"/>
  <c r="T19" i="1" s="1"/>
  <c r="V10" i="1"/>
  <c r="V19" i="1" s="1"/>
  <c r="W10" i="1"/>
  <c r="W19" i="1" s="1"/>
  <c r="J40" i="1"/>
  <c r="N7" i="1" s="1"/>
  <c r="J44" i="1"/>
  <c r="J37" i="1"/>
  <c r="N4" i="1" s="1"/>
  <c r="J41" i="1"/>
  <c r="N8" i="1" s="1"/>
  <c r="N11" i="1" l="1"/>
  <c r="V9" i="1"/>
  <c r="V18" i="1" s="1"/>
  <c r="U9" i="1"/>
  <c r="U18" i="1" s="1"/>
  <c r="T9" i="1"/>
  <c r="T18" i="1" s="1"/>
  <c r="W9" i="1"/>
  <c r="W18" i="1" s="1"/>
  <c r="L67" i="1"/>
  <c r="Q9" i="1"/>
  <c r="Q8" i="1"/>
  <c r="V7" i="1"/>
  <c r="V16" i="1" s="1"/>
  <c r="U7" i="1"/>
  <c r="U16" i="1" s="1"/>
  <c r="T7" i="1"/>
  <c r="T16" i="1" s="1"/>
  <c r="AB7" i="1" s="1"/>
  <c r="W7" i="1"/>
  <c r="W16" i="1" s="1"/>
  <c r="AA11" i="1"/>
  <c r="AA20" i="1" s="1"/>
  <c r="Z11" i="1"/>
  <c r="Z20" i="1" s="1"/>
  <c r="Y11" i="1"/>
  <c r="Y20" i="1" s="1"/>
  <c r="AE11" i="1" s="1"/>
  <c r="AB6" i="1"/>
  <c r="T8" i="1"/>
  <c r="T17" i="1" s="1"/>
  <c r="W8" i="1"/>
  <c r="W17" i="1" s="1"/>
  <c r="V8" i="1"/>
  <c r="V17" i="1" s="1"/>
  <c r="U8" i="1"/>
  <c r="U17" i="1" s="1"/>
  <c r="AB10" i="1"/>
  <c r="Z5" i="1"/>
  <c r="Z14" i="1" s="1"/>
  <c r="Y5" i="1"/>
  <c r="Y14" i="1" s="1"/>
  <c r="AA5" i="1"/>
  <c r="AA14" i="1" s="1"/>
  <c r="X5" i="1"/>
  <c r="X14" i="1" s="1"/>
  <c r="V5" i="1"/>
  <c r="V14" i="1" s="1"/>
  <c r="U5" i="1"/>
  <c r="U14" i="1" s="1"/>
  <c r="T5" i="1"/>
  <c r="T14" i="1" s="1"/>
  <c r="W5" i="1"/>
  <c r="W14" i="1" s="1"/>
  <c r="X6" i="1"/>
  <c r="X15" i="1" s="1"/>
  <c r="AA6" i="1"/>
  <c r="AA15" i="1" s="1"/>
  <c r="Z6" i="1"/>
  <c r="Z15" i="1" s="1"/>
  <c r="Y6" i="1"/>
  <c r="Y15" i="1" s="1"/>
  <c r="T4" i="1"/>
  <c r="T13" i="1" s="1"/>
  <c r="W4" i="1"/>
  <c r="W13" i="1" s="1"/>
  <c r="U4" i="1"/>
  <c r="U13" i="1" s="1"/>
  <c r="V4" i="1"/>
  <c r="V13" i="1" s="1"/>
  <c r="X10" i="1"/>
  <c r="X19" i="1" s="1"/>
  <c r="Z10" i="1"/>
  <c r="Z19" i="1" s="1"/>
  <c r="AA10" i="1"/>
  <c r="AA19" i="1" s="1"/>
  <c r="Y10" i="1"/>
  <c r="Y19" i="1" s="1"/>
  <c r="Q4" i="1"/>
  <c r="Q7" i="1"/>
  <c r="Z7" i="1" l="1"/>
  <c r="Z16" i="1" s="1"/>
  <c r="X7" i="1"/>
  <c r="X16" i="1" s="1"/>
  <c r="Y7" i="1"/>
  <c r="Y16" i="1" s="1"/>
  <c r="AA7" i="1"/>
  <c r="AA16" i="1" s="1"/>
  <c r="Z9" i="1"/>
  <c r="Z18" i="1" s="1"/>
  <c r="X9" i="1"/>
  <c r="X18" i="1" s="1"/>
  <c r="Y9" i="1"/>
  <c r="Y18" i="1" s="1"/>
  <c r="AA9" i="1"/>
  <c r="AA18" i="1" s="1"/>
  <c r="X4" i="1"/>
  <c r="X13" i="1" s="1"/>
  <c r="AA4" i="1"/>
  <c r="AA13" i="1" s="1"/>
  <c r="Z4" i="1"/>
  <c r="Z13" i="1" s="1"/>
  <c r="Y4" i="1"/>
  <c r="Y13" i="1" s="1"/>
  <c r="AE10" i="1"/>
  <c r="AB4" i="1"/>
  <c r="AE6" i="1"/>
  <c r="AE5" i="1"/>
  <c r="AB8" i="1"/>
  <c r="W11" i="1"/>
  <c r="W20" i="1" s="1"/>
  <c r="U11" i="1"/>
  <c r="U20" i="1" s="1"/>
  <c r="V11" i="1"/>
  <c r="V20" i="1" s="1"/>
  <c r="AB5" i="1"/>
  <c r="X8" i="1"/>
  <c r="X17" i="1" s="1"/>
  <c r="AA8" i="1"/>
  <c r="AA17" i="1" s="1"/>
  <c r="Z8" i="1"/>
  <c r="Z17" i="1" s="1"/>
  <c r="Y8" i="1"/>
  <c r="Y17" i="1" s="1"/>
  <c r="AB9" i="1"/>
  <c r="AB11" i="1" l="1"/>
  <c r="AE8" i="1"/>
  <c r="AE9" i="1"/>
  <c r="AE7" i="1"/>
  <c r="AE4" i="1"/>
</calcChain>
</file>

<file path=xl/sharedStrings.xml><?xml version="1.0" encoding="utf-8"?>
<sst xmlns="http://schemas.openxmlformats.org/spreadsheetml/2006/main" count="112" uniqueCount="37">
  <si>
    <t>hall sensor initializaion experiment</t>
  </si>
  <si>
    <t>EXP1</t>
  </si>
  <si>
    <r>
      <rPr>
        <sz val="11"/>
        <color rgb="FF000000"/>
        <rFont val="Noto Sans CJK SC Regular"/>
        <family val="2"/>
      </rPr>
      <t xml:space="preserve">심하게 흔들림 </t>
    </r>
    <r>
      <rPr>
        <sz val="11"/>
        <color rgb="FF000000"/>
        <rFont val="맑은 고딕"/>
        <family val="2"/>
      </rPr>
      <t>(</t>
    </r>
    <r>
      <rPr>
        <sz val="11"/>
        <color rgb="FF000000"/>
        <rFont val="Noto Sans CJK SC Regular"/>
        <family val="2"/>
      </rPr>
      <t xml:space="preserve">이용 </t>
    </r>
    <r>
      <rPr>
        <sz val="11"/>
        <color rgb="FF000000"/>
        <rFont val="맑은 고딕"/>
        <family val="2"/>
      </rPr>
      <t>X)</t>
    </r>
  </si>
  <si>
    <r>
      <rPr>
        <sz val="11"/>
        <color rgb="FF000000"/>
        <rFont val="맑은 고딕"/>
        <family val="2"/>
      </rPr>
      <t>Delta</t>
    </r>
    <r>
      <rPr>
        <sz val="11"/>
        <color rgb="FF000000"/>
        <rFont val="Noto Sans CJK SC Regular"/>
        <family val="2"/>
      </rPr>
      <t xml:space="preserve">의 기준은 </t>
    </r>
    <r>
      <rPr>
        <sz val="11"/>
        <color rgb="FF000000"/>
        <rFont val="맑은 고딕"/>
        <family val="2"/>
      </rPr>
      <t>Infinite Value (</t>
    </r>
    <r>
      <rPr>
        <sz val="11"/>
        <color rgb="FF000000"/>
        <rFont val="Noto Sans CJK SC Regular"/>
        <family val="2"/>
      </rPr>
      <t>자기장 차폐시켰을 때</t>
    </r>
    <r>
      <rPr>
        <sz val="11"/>
        <color rgb="FF000000"/>
        <rFont val="맑은 고딕"/>
        <family val="2"/>
      </rPr>
      <t>)</t>
    </r>
  </si>
  <si>
    <t>Total Value</t>
  </si>
  <si>
    <r>
      <rPr>
        <sz val="11"/>
        <color rgb="FF000000"/>
        <rFont val="맑은 고딕"/>
        <family val="2"/>
      </rPr>
      <t>average value</t>
    </r>
    <r>
      <rPr>
        <sz val="11"/>
        <color rgb="FF000000"/>
        <rFont val="Noto Sans CJK SC Regular"/>
        <family val="2"/>
      </rPr>
      <t>는 사용 불가능</t>
    </r>
  </si>
  <si>
    <t>A-delta</t>
  </si>
  <si>
    <t>B-delta</t>
  </si>
  <si>
    <t>distance</t>
  </si>
  <si>
    <t>test1-a</t>
  </si>
  <si>
    <t>test1-b</t>
  </si>
  <si>
    <t>test2-a</t>
  </si>
  <si>
    <t>test2-b</t>
  </si>
  <si>
    <t>A-average</t>
  </si>
  <si>
    <t>B-average</t>
  </si>
  <si>
    <r>
      <rPr>
        <sz val="11"/>
        <color rgb="FF000000"/>
        <rFont val="맑은 고딕"/>
        <family val="2"/>
      </rPr>
      <t>A-del Average(</t>
    </r>
    <r>
      <rPr>
        <sz val="11"/>
        <color rgb="FF000000"/>
        <rFont val="Noto Sans CJK SC Regular"/>
        <family val="2"/>
      </rPr>
      <t xml:space="preserve">가중치 </t>
    </r>
    <r>
      <rPr>
        <sz val="11"/>
        <color rgb="FF000000"/>
        <rFont val="맑은 고딕"/>
        <family val="2"/>
      </rPr>
      <t>x)</t>
    </r>
  </si>
  <si>
    <r>
      <rPr>
        <sz val="11"/>
        <color rgb="FF000000"/>
        <rFont val="맑은 고딕"/>
        <family val="2"/>
      </rPr>
      <t>B-del Average(</t>
    </r>
    <r>
      <rPr>
        <sz val="11"/>
        <color rgb="FF000000"/>
        <rFont val="Noto Sans CJK SC Regular"/>
        <family val="2"/>
      </rPr>
      <t xml:space="preserve">가중치 </t>
    </r>
    <r>
      <rPr>
        <sz val="11"/>
        <color rgb="FF000000"/>
        <rFont val="맑은 고딕"/>
        <family val="2"/>
      </rPr>
      <t>x)</t>
    </r>
  </si>
  <si>
    <t>aver-exp2</t>
  </si>
  <si>
    <t>aver-exp3</t>
  </si>
  <si>
    <t>aver-exp4</t>
  </si>
  <si>
    <t>aver-exp5</t>
  </si>
  <si>
    <r>
      <rPr>
        <sz val="11"/>
        <color rgb="FF000000"/>
        <rFont val="맑은 고딕"/>
        <family val="2"/>
      </rPr>
      <t>A-delta average(</t>
    </r>
    <r>
      <rPr>
        <sz val="11"/>
        <color rgb="FF000000"/>
        <rFont val="Noto Sans CJK SC Regular"/>
        <family val="2"/>
      </rPr>
      <t xml:space="preserve">가중치 </t>
    </r>
    <r>
      <rPr>
        <sz val="11"/>
        <color rgb="FF000000"/>
        <rFont val="맑은 고딕"/>
        <family val="2"/>
      </rPr>
      <t>o)</t>
    </r>
  </si>
  <si>
    <r>
      <rPr>
        <sz val="11"/>
        <color rgb="FF000000"/>
        <rFont val="맑은 고딕"/>
        <family val="2"/>
      </rPr>
      <t>B-delta average(</t>
    </r>
    <r>
      <rPr>
        <sz val="11"/>
        <color rgb="FF000000"/>
        <rFont val="Noto Sans CJK SC Regular"/>
        <family val="2"/>
      </rPr>
      <t xml:space="preserve">가중치 </t>
    </r>
    <r>
      <rPr>
        <sz val="11"/>
        <color rgb="FF000000"/>
        <rFont val="맑은 고딕"/>
        <family val="2"/>
      </rPr>
      <t>o)</t>
    </r>
  </si>
  <si>
    <t>-</t>
  </si>
  <si>
    <t>abs up</t>
  </si>
  <si>
    <t>infinite</t>
  </si>
  <si>
    <t>EXP2</t>
  </si>
  <si>
    <t>B-del abs</t>
  </si>
  <si>
    <t>EXP3</t>
  </si>
  <si>
    <t>:l</t>
  </si>
  <si>
    <t>EXP4</t>
  </si>
  <si>
    <t>EXP5</t>
  </si>
  <si>
    <t>infinite</t>
    <phoneticPr fontId="2" type="noConversion"/>
  </si>
  <si>
    <t>delta-a</t>
    <phoneticPr fontId="2" type="noConversion"/>
  </si>
  <si>
    <t>delta-b</t>
    <phoneticPr fontId="2" type="noConversion"/>
  </si>
  <si>
    <t>ave-d-a</t>
    <phoneticPr fontId="2" type="noConversion"/>
  </si>
  <si>
    <t>ave-d-b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</si>
</sst>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맑은 고딕"/>
      <family val="2"/>
    </font>
    <font>
      <sz val="11"/>
      <color rgb="FF000000"/>
      <name val="Noto Sans CJK SC Regular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A7EB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3"/>
          <c:tx>
            <c:v>첫번째 실험 delta-a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0"/>
          </c:trendline>
          <c:xVal>
            <c:numRef>
              <c:f>Sheet2!$A$2:$A$14</c:f>
              <c:numCache>
                <c:formatCode>General</c:formatCode>
                <c:ptCount val="13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</c:numCache>
            </c:numRef>
          </c:xVal>
          <c:yVal>
            <c:numRef>
              <c:f>Sheet2!$D$2:$D$14</c:f>
              <c:numCache>
                <c:formatCode>General</c:formatCode>
                <c:ptCount val="13"/>
                <c:pt idx="0">
                  <c:v>448</c:v>
                </c:pt>
                <c:pt idx="1">
                  <c:v>371</c:v>
                </c:pt>
                <c:pt idx="2">
                  <c:v>255</c:v>
                </c:pt>
                <c:pt idx="3">
                  <c:v>185</c:v>
                </c:pt>
                <c:pt idx="4">
                  <c:v>133</c:v>
                </c:pt>
                <c:pt idx="5">
                  <c:v>104</c:v>
                </c:pt>
                <c:pt idx="6">
                  <c:v>82</c:v>
                </c:pt>
                <c:pt idx="7">
                  <c:v>65</c:v>
                </c:pt>
                <c:pt idx="8">
                  <c:v>53</c:v>
                </c:pt>
                <c:pt idx="9">
                  <c:v>43</c:v>
                </c:pt>
                <c:pt idx="10">
                  <c:v>12</c:v>
                </c:pt>
                <c:pt idx="11">
                  <c:v>3</c:v>
                </c:pt>
                <c:pt idx="1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27C-4716-A239-92534ACEE5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621200"/>
        <c:axId val="49762612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Sheet2!$C$1</c15:sqref>
                        </c15:formulaRef>
                      </c:ext>
                    </c:extLst>
                    <c:strCache>
                      <c:ptCount val="1"/>
                      <c:pt idx="0">
                        <c:v>test1-b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multiLvlStrRef>
                    <c:extLst>
                      <c:ext uri="{02D57815-91ED-43cb-92C2-25804820EDAC}">
                        <c15:formulaRef>
                          <c15:sqref>Sheet2!$A$2:$B$15</c15:sqref>
                        </c15:formulaRef>
                      </c:ext>
                    </c:extLst>
                    <c:multiLvlStrCache>
                      <c:ptCount val="14"/>
                      <c:lvl>
                        <c:pt idx="0">
                          <c:v>960</c:v>
                        </c:pt>
                        <c:pt idx="1">
                          <c:v>883</c:v>
                        </c:pt>
                        <c:pt idx="2">
                          <c:v>767</c:v>
                        </c:pt>
                        <c:pt idx="3">
                          <c:v>697</c:v>
                        </c:pt>
                        <c:pt idx="4">
                          <c:v>645</c:v>
                        </c:pt>
                        <c:pt idx="5">
                          <c:v>616</c:v>
                        </c:pt>
                        <c:pt idx="6">
                          <c:v>594</c:v>
                        </c:pt>
                        <c:pt idx="7">
                          <c:v>577</c:v>
                        </c:pt>
                        <c:pt idx="8">
                          <c:v>565</c:v>
                        </c:pt>
                        <c:pt idx="9">
                          <c:v>555</c:v>
                        </c:pt>
                        <c:pt idx="10">
                          <c:v>524</c:v>
                        </c:pt>
                        <c:pt idx="11">
                          <c:v>515</c:v>
                        </c:pt>
                        <c:pt idx="12">
                          <c:v>513</c:v>
                        </c:pt>
                        <c:pt idx="13">
                          <c:v>512</c:v>
                        </c:pt>
                      </c:lvl>
                      <c:lvl>
                        <c:pt idx="0">
                          <c:v>3</c:v>
                        </c:pt>
                        <c:pt idx="1">
                          <c:v>4</c:v>
                        </c:pt>
                        <c:pt idx="2">
                          <c:v>5</c:v>
                        </c:pt>
                        <c:pt idx="3">
                          <c:v>6</c:v>
                        </c:pt>
                        <c:pt idx="4">
                          <c:v>7</c:v>
                        </c:pt>
                        <c:pt idx="5">
                          <c:v>8</c:v>
                        </c:pt>
                        <c:pt idx="6">
                          <c:v>9</c:v>
                        </c:pt>
                        <c:pt idx="7">
                          <c:v>10</c:v>
                        </c:pt>
                        <c:pt idx="8">
                          <c:v>11</c:v>
                        </c:pt>
                        <c:pt idx="9">
                          <c:v>12</c:v>
                        </c:pt>
                        <c:pt idx="10">
                          <c:v>20</c:v>
                        </c:pt>
                        <c:pt idx="11">
                          <c:v>30</c:v>
                        </c:pt>
                        <c:pt idx="12">
                          <c:v>40</c:v>
                        </c:pt>
                        <c:pt idx="13">
                          <c:v>infinite</c:v>
                        </c:pt>
                      </c:lvl>
                    </c:multiLvlStrCache>
                  </c:multiLvlStrRef>
                </c:xVal>
                <c:yVal>
                  <c:numRef>
                    <c:extLst>
                      <c:ext uri="{02D57815-91ED-43cb-92C2-25804820EDAC}">
                        <c15:formulaRef>
                          <c15:sqref>Sheet2!$C$2:$C$15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126</c:v>
                      </c:pt>
                      <c:pt idx="1">
                        <c:v>161</c:v>
                      </c:pt>
                      <c:pt idx="2">
                        <c:v>238</c:v>
                      </c:pt>
                      <c:pt idx="3">
                        <c:v>299</c:v>
                      </c:pt>
                      <c:pt idx="4">
                        <c:v>352</c:v>
                      </c:pt>
                      <c:pt idx="5">
                        <c:v>384</c:v>
                      </c:pt>
                      <c:pt idx="6">
                        <c:v>406</c:v>
                      </c:pt>
                      <c:pt idx="7">
                        <c:v>425</c:v>
                      </c:pt>
                      <c:pt idx="8">
                        <c:v>438</c:v>
                      </c:pt>
                      <c:pt idx="9">
                        <c:v>449</c:v>
                      </c:pt>
                      <c:pt idx="10">
                        <c:v>480</c:v>
                      </c:pt>
                      <c:pt idx="11">
                        <c:v>488</c:v>
                      </c:pt>
                      <c:pt idx="12">
                        <c:v>490</c:v>
                      </c:pt>
                      <c:pt idx="13">
                        <c:v>491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B27C-4716-A239-92534ACEE5A2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Sheet2!$D$1</c15:sqref>
                        </c15:formulaRef>
                      </c:ext>
                    </c:extLst>
                    <c:strCache>
                      <c:ptCount val="1"/>
                      <c:pt idx="0">
                        <c:v>delta-a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Sheet2!$A$2:$B$15</c15:sqref>
                        </c15:formulaRef>
                      </c:ext>
                    </c:extLst>
                    <c:multiLvlStrCache>
                      <c:ptCount val="14"/>
                      <c:lvl>
                        <c:pt idx="0">
                          <c:v>960</c:v>
                        </c:pt>
                        <c:pt idx="1">
                          <c:v>883</c:v>
                        </c:pt>
                        <c:pt idx="2">
                          <c:v>767</c:v>
                        </c:pt>
                        <c:pt idx="3">
                          <c:v>697</c:v>
                        </c:pt>
                        <c:pt idx="4">
                          <c:v>645</c:v>
                        </c:pt>
                        <c:pt idx="5">
                          <c:v>616</c:v>
                        </c:pt>
                        <c:pt idx="6">
                          <c:v>594</c:v>
                        </c:pt>
                        <c:pt idx="7">
                          <c:v>577</c:v>
                        </c:pt>
                        <c:pt idx="8">
                          <c:v>565</c:v>
                        </c:pt>
                        <c:pt idx="9">
                          <c:v>555</c:v>
                        </c:pt>
                        <c:pt idx="10">
                          <c:v>524</c:v>
                        </c:pt>
                        <c:pt idx="11">
                          <c:v>515</c:v>
                        </c:pt>
                        <c:pt idx="12">
                          <c:v>513</c:v>
                        </c:pt>
                        <c:pt idx="13">
                          <c:v>512</c:v>
                        </c:pt>
                      </c:lvl>
                      <c:lvl>
                        <c:pt idx="0">
                          <c:v>3</c:v>
                        </c:pt>
                        <c:pt idx="1">
                          <c:v>4</c:v>
                        </c:pt>
                        <c:pt idx="2">
                          <c:v>5</c:v>
                        </c:pt>
                        <c:pt idx="3">
                          <c:v>6</c:v>
                        </c:pt>
                        <c:pt idx="4">
                          <c:v>7</c:v>
                        </c:pt>
                        <c:pt idx="5">
                          <c:v>8</c:v>
                        </c:pt>
                        <c:pt idx="6">
                          <c:v>9</c:v>
                        </c:pt>
                        <c:pt idx="7">
                          <c:v>10</c:v>
                        </c:pt>
                        <c:pt idx="8">
                          <c:v>11</c:v>
                        </c:pt>
                        <c:pt idx="9">
                          <c:v>12</c:v>
                        </c:pt>
                        <c:pt idx="10">
                          <c:v>20</c:v>
                        </c:pt>
                        <c:pt idx="11">
                          <c:v>30</c:v>
                        </c:pt>
                        <c:pt idx="12">
                          <c:v>40</c:v>
                        </c:pt>
                        <c:pt idx="13">
                          <c:v>infinite</c:v>
                        </c:pt>
                      </c:lvl>
                    </c:multiLvlStrCache>
                  </c:multiLvlStr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Sheet2!$D$2:$D$15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448</c:v>
                      </c:pt>
                      <c:pt idx="1">
                        <c:v>371</c:v>
                      </c:pt>
                      <c:pt idx="2">
                        <c:v>255</c:v>
                      </c:pt>
                      <c:pt idx="3">
                        <c:v>185</c:v>
                      </c:pt>
                      <c:pt idx="4">
                        <c:v>133</c:v>
                      </c:pt>
                      <c:pt idx="5">
                        <c:v>104</c:v>
                      </c:pt>
                      <c:pt idx="6">
                        <c:v>82</c:v>
                      </c:pt>
                      <c:pt idx="7">
                        <c:v>65</c:v>
                      </c:pt>
                      <c:pt idx="8">
                        <c:v>53</c:v>
                      </c:pt>
                      <c:pt idx="9">
                        <c:v>43</c:v>
                      </c:pt>
                      <c:pt idx="10">
                        <c:v>12</c:v>
                      </c:pt>
                      <c:pt idx="11">
                        <c:v>3</c:v>
                      </c:pt>
                      <c:pt idx="12">
                        <c:v>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B27C-4716-A239-92534ACEE5A2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Sheet2!$E$1</c15:sqref>
                        </c15:formulaRef>
                      </c:ext>
                    </c:extLst>
                    <c:strCache>
                      <c:ptCount val="1"/>
                      <c:pt idx="0">
                        <c:v>delta-b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Sheet2!$A$2:$B$15</c15:sqref>
                        </c15:formulaRef>
                      </c:ext>
                    </c:extLst>
                    <c:multiLvlStrCache>
                      <c:ptCount val="14"/>
                      <c:lvl>
                        <c:pt idx="0">
                          <c:v>960</c:v>
                        </c:pt>
                        <c:pt idx="1">
                          <c:v>883</c:v>
                        </c:pt>
                        <c:pt idx="2">
                          <c:v>767</c:v>
                        </c:pt>
                        <c:pt idx="3">
                          <c:v>697</c:v>
                        </c:pt>
                        <c:pt idx="4">
                          <c:v>645</c:v>
                        </c:pt>
                        <c:pt idx="5">
                          <c:v>616</c:v>
                        </c:pt>
                        <c:pt idx="6">
                          <c:v>594</c:v>
                        </c:pt>
                        <c:pt idx="7">
                          <c:v>577</c:v>
                        </c:pt>
                        <c:pt idx="8">
                          <c:v>565</c:v>
                        </c:pt>
                        <c:pt idx="9">
                          <c:v>555</c:v>
                        </c:pt>
                        <c:pt idx="10">
                          <c:v>524</c:v>
                        </c:pt>
                        <c:pt idx="11">
                          <c:v>515</c:v>
                        </c:pt>
                        <c:pt idx="12">
                          <c:v>513</c:v>
                        </c:pt>
                        <c:pt idx="13">
                          <c:v>512</c:v>
                        </c:pt>
                      </c:lvl>
                      <c:lvl>
                        <c:pt idx="0">
                          <c:v>3</c:v>
                        </c:pt>
                        <c:pt idx="1">
                          <c:v>4</c:v>
                        </c:pt>
                        <c:pt idx="2">
                          <c:v>5</c:v>
                        </c:pt>
                        <c:pt idx="3">
                          <c:v>6</c:v>
                        </c:pt>
                        <c:pt idx="4">
                          <c:v>7</c:v>
                        </c:pt>
                        <c:pt idx="5">
                          <c:v>8</c:v>
                        </c:pt>
                        <c:pt idx="6">
                          <c:v>9</c:v>
                        </c:pt>
                        <c:pt idx="7">
                          <c:v>10</c:v>
                        </c:pt>
                        <c:pt idx="8">
                          <c:v>11</c:v>
                        </c:pt>
                        <c:pt idx="9">
                          <c:v>12</c:v>
                        </c:pt>
                        <c:pt idx="10">
                          <c:v>20</c:v>
                        </c:pt>
                        <c:pt idx="11">
                          <c:v>30</c:v>
                        </c:pt>
                        <c:pt idx="12">
                          <c:v>40</c:v>
                        </c:pt>
                        <c:pt idx="13">
                          <c:v>infinite</c:v>
                        </c:pt>
                      </c:lvl>
                    </c:multiLvlStrCache>
                  </c:multiLvlStr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Sheet2!$E$2:$E$15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-365</c:v>
                      </c:pt>
                      <c:pt idx="1">
                        <c:v>-330</c:v>
                      </c:pt>
                      <c:pt idx="2">
                        <c:v>-253</c:v>
                      </c:pt>
                      <c:pt idx="3">
                        <c:v>-192</c:v>
                      </c:pt>
                      <c:pt idx="4">
                        <c:v>-139</c:v>
                      </c:pt>
                      <c:pt idx="5">
                        <c:v>-107</c:v>
                      </c:pt>
                      <c:pt idx="6">
                        <c:v>-85</c:v>
                      </c:pt>
                      <c:pt idx="7">
                        <c:v>-66</c:v>
                      </c:pt>
                      <c:pt idx="8">
                        <c:v>-53</c:v>
                      </c:pt>
                      <c:pt idx="9">
                        <c:v>-42</c:v>
                      </c:pt>
                      <c:pt idx="10">
                        <c:v>-11</c:v>
                      </c:pt>
                      <c:pt idx="11">
                        <c:v>-3</c:v>
                      </c:pt>
                      <c:pt idx="12">
                        <c:v>-1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B27C-4716-A239-92534ACEE5A2}"/>
                  </c:ext>
                </c:extLst>
              </c15:ser>
            </c15:filteredScatterSeries>
          </c:ext>
        </c:extLst>
      </c:scatterChart>
      <c:valAx>
        <c:axId val="497621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97626120"/>
        <c:crosses val="autoZero"/>
        <c:crossBetween val="midCat"/>
      </c:valAx>
      <c:valAx>
        <c:axId val="497626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97621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첫번째 실험 delta-b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5"/>
            <c:dispRSqr val="0"/>
            <c:dispEq val="0"/>
          </c:trendline>
          <c:xVal>
            <c:numRef>
              <c:f>Sheet2!$A$2:$A$14</c:f>
              <c:numCache>
                <c:formatCode>General</c:formatCode>
                <c:ptCount val="13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</c:numCache>
            </c:numRef>
          </c:xVal>
          <c:yVal>
            <c:numRef>
              <c:f>Sheet2!$E$2:$E$14</c:f>
              <c:numCache>
                <c:formatCode>General</c:formatCode>
                <c:ptCount val="13"/>
                <c:pt idx="0">
                  <c:v>-365</c:v>
                </c:pt>
                <c:pt idx="1">
                  <c:v>-330</c:v>
                </c:pt>
                <c:pt idx="2">
                  <c:v>-253</c:v>
                </c:pt>
                <c:pt idx="3">
                  <c:v>-192</c:v>
                </c:pt>
                <c:pt idx="4">
                  <c:v>-139</c:v>
                </c:pt>
                <c:pt idx="5">
                  <c:v>-107</c:v>
                </c:pt>
                <c:pt idx="6">
                  <c:v>-85</c:v>
                </c:pt>
                <c:pt idx="7">
                  <c:v>-66</c:v>
                </c:pt>
                <c:pt idx="8">
                  <c:v>-53</c:v>
                </c:pt>
                <c:pt idx="9">
                  <c:v>-42</c:v>
                </c:pt>
                <c:pt idx="10">
                  <c:v>-11</c:v>
                </c:pt>
                <c:pt idx="11">
                  <c:v>-3</c:v>
                </c:pt>
                <c:pt idx="12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08-4D4D-B2E1-ABC1D4DA59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088792"/>
        <c:axId val="50209272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Sheet2!$A$2:$A$14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3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6</c:v>
                      </c:pt>
                      <c:pt idx="4">
                        <c:v>7</c:v>
                      </c:pt>
                      <c:pt idx="5">
                        <c:v>8</c:v>
                      </c:pt>
                      <c:pt idx="6">
                        <c:v>9</c:v>
                      </c:pt>
                      <c:pt idx="7">
                        <c:v>10</c:v>
                      </c:pt>
                      <c:pt idx="8">
                        <c:v>11</c:v>
                      </c:pt>
                      <c:pt idx="9">
                        <c:v>12</c:v>
                      </c:pt>
                      <c:pt idx="10">
                        <c:v>20</c:v>
                      </c:pt>
                      <c:pt idx="11">
                        <c:v>30</c:v>
                      </c:pt>
                      <c:pt idx="12">
                        <c:v>40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B008-4D4D-B2E1-ABC1D4DA59D8}"/>
                  </c:ext>
                </c:extLst>
              </c15:ser>
            </c15:filteredScatterSeries>
          </c:ext>
        </c:extLst>
      </c:scatterChart>
      <c:valAx>
        <c:axId val="502088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02092728"/>
        <c:crosses val="autoZero"/>
        <c:crossBetween val="midCat"/>
      </c:valAx>
      <c:valAx>
        <c:axId val="502092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02088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두번째 실험 delta-a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5"/>
            <c:dispRSqr val="0"/>
            <c:dispEq val="0"/>
          </c:trendline>
          <c:xVal>
            <c:numRef>
              <c:f>Sheet2!$A$17:$A$29</c:f>
              <c:numCache>
                <c:formatCode>General</c:formatCode>
                <c:ptCount val="13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</c:numCache>
            </c:numRef>
          </c:xVal>
          <c:yVal>
            <c:numRef>
              <c:f>Sheet2!$D$17:$D$29</c:f>
              <c:numCache>
                <c:formatCode>General</c:formatCode>
                <c:ptCount val="13"/>
                <c:pt idx="0">
                  <c:v>437</c:v>
                </c:pt>
                <c:pt idx="1">
                  <c:v>340</c:v>
                </c:pt>
                <c:pt idx="2">
                  <c:v>245</c:v>
                </c:pt>
                <c:pt idx="3">
                  <c:v>169</c:v>
                </c:pt>
                <c:pt idx="4">
                  <c:v>122</c:v>
                </c:pt>
                <c:pt idx="5">
                  <c:v>94</c:v>
                </c:pt>
                <c:pt idx="6">
                  <c:v>78</c:v>
                </c:pt>
                <c:pt idx="7">
                  <c:v>58</c:v>
                </c:pt>
                <c:pt idx="8">
                  <c:v>47</c:v>
                </c:pt>
                <c:pt idx="9">
                  <c:v>42</c:v>
                </c:pt>
                <c:pt idx="10">
                  <c:v>10</c:v>
                </c:pt>
                <c:pt idx="11">
                  <c:v>3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A4-4D2C-B4A8-14E499A444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7060704"/>
        <c:axId val="397061360"/>
      </c:scatterChart>
      <c:valAx>
        <c:axId val="397060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97061360"/>
        <c:crosses val="autoZero"/>
        <c:crossBetween val="midCat"/>
      </c:valAx>
      <c:valAx>
        <c:axId val="39706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97060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두번째 실험 delta-b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5"/>
            <c:dispRSqr val="0"/>
            <c:dispEq val="0"/>
          </c:trendline>
          <c:xVal>
            <c:numRef>
              <c:f>Sheet2!$A$17:$A$29</c:f>
              <c:numCache>
                <c:formatCode>General</c:formatCode>
                <c:ptCount val="13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</c:numCache>
            </c:numRef>
          </c:xVal>
          <c:yVal>
            <c:numRef>
              <c:f>Sheet2!$E$17:$E$29</c:f>
              <c:numCache>
                <c:formatCode>General</c:formatCode>
                <c:ptCount val="13"/>
                <c:pt idx="0">
                  <c:v>-360</c:v>
                </c:pt>
                <c:pt idx="1">
                  <c:v>-314</c:v>
                </c:pt>
                <c:pt idx="2">
                  <c:v>-247</c:v>
                </c:pt>
                <c:pt idx="3">
                  <c:v>-177</c:v>
                </c:pt>
                <c:pt idx="4">
                  <c:v>-127</c:v>
                </c:pt>
                <c:pt idx="5">
                  <c:v>-97</c:v>
                </c:pt>
                <c:pt idx="6">
                  <c:v>-78</c:v>
                </c:pt>
                <c:pt idx="7">
                  <c:v>-58</c:v>
                </c:pt>
                <c:pt idx="8">
                  <c:v>-45</c:v>
                </c:pt>
                <c:pt idx="9">
                  <c:v>-41</c:v>
                </c:pt>
                <c:pt idx="10">
                  <c:v>-10</c:v>
                </c:pt>
                <c:pt idx="11">
                  <c:v>-1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E5-42E9-8E75-DDE000F28F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086496"/>
        <c:axId val="502086168"/>
      </c:scatterChart>
      <c:valAx>
        <c:axId val="502086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02086168"/>
        <c:crosses val="autoZero"/>
        <c:crossBetween val="midCat"/>
      </c:valAx>
      <c:valAx>
        <c:axId val="502086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02086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세번째 실험 </a:t>
            </a:r>
            <a:r>
              <a:rPr lang="en-US" altLang="ko-KR"/>
              <a:t>delta-a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0"/>
          </c:trendline>
          <c:xVal>
            <c:numRef>
              <c:f>Sheet2!$A$32:$A$44</c:f>
              <c:numCache>
                <c:formatCode>General</c:formatCode>
                <c:ptCount val="13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</c:numCache>
            </c:numRef>
          </c:xVal>
          <c:yVal>
            <c:numRef>
              <c:f>Sheet2!$D$32:$D$44</c:f>
              <c:numCache>
                <c:formatCode>General</c:formatCode>
                <c:ptCount val="13"/>
                <c:pt idx="0">
                  <c:v>400</c:v>
                </c:pt>
                <c:pt idx="1">
                  <c:v>290</c:v>
                </c:pt>
                <c:pt idx="2">
                  <c:v>202</c:v>
                </c:pt>
                <c:pt idx="3">
                  <c:v>152</c:v>
                </c:pt>
                <c:pt idx="4">
                  <c:v>112</c:v>
                </c:pt>
                <c:pt idx="5">
                  <c:v>85</c:v>
                </c:pt>
                <c:pt idx="6">
                  <c:v>68</c:v>
                </c:pt>
                <c:pt idx="7">
                  <c:v>58</c:v>
                </c:pt>
                <c:pt idx="8">
                  <c:v>47</c:v>
                </c:pt>
                <c:pt idx="9">
                  <c:v>42</c:v>
                </c:pt>
                <c:pt idx="10">
                  <c:v>9</c:v>
                </c:pt>
                <c:pt idx="11">
                  <c:v>3</c:v>
                </c:pt>
                <c:pt idx="1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32F-4139-8FB5-548BE4797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7060704"/>
        <c:axId val="39706136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두번째 실험 delta-a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poly"/>
                  <c:order val="5"/>
                  <c:dispRSqr val="0"/>
                  <c:dispEq val="0"/>
                </c:trendline>
                <c:xVal>
                  <c:numRef>
                    <c:extLst>
                      <c:ext uri="{02D57815-91ED-43cb-92C2-25804820EDAC}">
                        <c15:formulaRef>
                          <c15:sqref>Sheet2!$A$17:$A$29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3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6</c:v>
                      </c:pt>
                      <c:pt idx="4">
                        <c:v>7</c:v>
                      </c:pt>
                      <c:pt idx="5">
                        <c:v>8</c:v>
                      </c:pt>
                      <c:pt idx="6">
                        <c:v>9</c:v>
                      </c:pt>
                      <c:pt idx="7">
                        <c:v>10</c:v>
                      </c:pt>
                      <c:pt idx="8">
                        <c:v>11</c:v>
                      </c:pt>
                      <c:pt idx="9">
                        <c:v>12</c:v>
                      </c:pt>
                      <c:pt idx="10">
                        <c:v>20</c:v>
                      </c:pt>
                      <c:pt idx="11">
                        <c:v>30</c:v>
                      </c:pt>
                      <c:pt idx="12">
                        <c:v>40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Sheet2!$D$17:$D$29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437</c:v>
                      </c:pt>
                      <c:pt idx="1">
                        <c:v>340</c:v>
                      </c:pt>
                      <c:pt idx="2">
                        <c:v>245</c:v>
                      </c:pt>
                      <c:pt idx="3">
                        <c:v>169</c:v>
                      </c:pt>
                      <c:pt idx="4">
                        <c:v>122</c:v>
                      </c:pt>
                      <c:pt idx="5">
                        <c:v>94</c:v>
                      </c:pt>
                      <c:pt idx="6">
                        <c:v>78</c:v>
                      </c:pt>
                      <c:pt idx="7">
                        <c:v>58</c:v>
                      </c:pt>
                      <c:pt idx="8">
                        <c:v>47</c:v>
                      </c:pt>
                      <c:pt idx="9">
                        <c:v>42</c:v>
                      </c:pt>
                      <c:pt idx="10">
                        <c:v>10</c:v>
                      </c:pt>
                      <c:pt idx="11">
                        <c:v>3</c:v>
                      </c:pt>
                      <c:pt idx="12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432F-4139-8FB5-548BE4797107}"/>
                  </c:ext>
                </c:extLst>
              </c15:ser>
            </c15:filteredScatterSeries>
          </c:ext>
        </c:extLst>
      </c:scatterChart>
      <c:valAx>
        <c:axId val="397060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97061360"/>
        <c:crosses val="autoZero"/>
        <c:crossBetween val="midCat"/>
      </c:valAx>
      <c:valAx>
        <c:axId val="39706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97060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세번째 실험 </a:t>
            </a:r>
            <a:r>
              <a:rPr lang="en-US" altLang="ko-KR"/>
              <a:t>delta-b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5"/>
            <c:dispRSqr val="0"/>
            <c:dispEq val="0"/>
          </c:trendline>
          <c:xVal>
            <c:numRef>
              <c:f>Sheet2!$A$32:$A$44</c:f>
              <c:numCache>
                <c:formatCode>General</c:formatCode>
                <c:ptCount val="13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</c:numCache>
            </c:numRef>
          </c:xVal>
          <c:yVal>
            <c:numRef>
              <c:f>Sheet2!$E$32:$E$44</c:f>
              <c:numCache>
                <c:formatCode>General</c:formatCode>
                <c:ptCount val="13"/>
                <c:pt idx="0">
                  <c:v>-344</c:v>
                </c:pt>
                <c:pt idx="1">
                  <c:v>-282</c:v>
                </c:pt>
                <c:pt idx="2">
                  <c:v>-208</c:v>
                </c:pt>
                <c:pt idx="3">
                  <c:v>-158</c:v>
                </c:pt>
                <c:pt idx="4">
                  <c:v>-116</c:v>
                </c:pt>
                <c:pt idx="5">
                  <c:v>-87</c:v>
                </c:pt>
                <c:pt idx="6">
                  <c:v>-68</c:v>
                </c:pt>
                <c:pt idx="7">
                  <c:v>-59</c:v>
                </c:pt>
                <c:pt idx="8">
                  <c:v>-45</c:v>
                </c:pt>
                <c:pt idx="9">
                  <c:v>-41</c:v>
                </c:pt>
                <c:pt idx="10">
                  <c:v>-8</c:v>
                </c:pt>
                <c:pt idx="11">
                  <c:v>-1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250-4A0B-B8FF-A0289D3F51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086496"/>
        <c:axId val="50208616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두번째 실험 delta-b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poly"/>
                  <c:order val="5"/>
                  <c:dispRSqr val="0"/>
                  <c:dispEq val="0"/>
                </c:trendline>
                <c:xVal>
                  <c:numRef>
                    <c:extLst>
                      <c:ext uri="{02D57815-91ED-43cb-92C2-25804820EDAC}">
                        <c15:formulaRef>
                          <c15:sqref>Sheet2!$A$17:$A$29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3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6</c:v>
                      </c:pt>
                      <c:pt idx="4">
                        <c:v>7</c:v>
                      </c:pt>
                      <c:pt idx="5">
                        <c:v>8</c:v>
                      </c:pt>
                      <c:pt idx="6">
                        <c:v>9</c:v>
                      </c:pt>
                      <c:pt idx="7">
                        <c:v>10</c:v>
                      </c:pt>
                      <c:pt idx="8">
                        <c:v>11</c:v>
                      </c:pt>
                      <c:pt idx="9">
                        <c:v>12</c:v>
                      </c:pt>
                      <c:pt idx="10">
                        <c:v>20</c:v>
                      </c:pt>
                      <c:pt idx="11">
                        <c:v>30</c:v>
                      </c:pt>
                      <c:pt idx="12">
                        <c:v>40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Sheet2!$E$17:$E$29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-360</c:v>
                      </c:pt>
                      <c:pt idx="1">
                        <c:v>-314</c:v>
                      </c:pt>
                      <c:pt idx="2">
                        <c:v>-247</c:v>
                      </c:pt>
                      <c:pt idx="3">
                        <c:v>-177</c:v>
                      </c:pt>
                      <c:pt idx="4">
                        <c:v>-127</c:v>
                      </c:pt>
                      <c:pt idx="5">
                        <c:v>-97</c:v>
                      </c:pt>
                      <c:pt idx="6">
                        <c:v>-78</c:v>
                      </c:pt>
                      <c:pt idx="7">
                        <c:v>-58</c:v>
                      </c:pt>
                      <c:pt idx="8">
                        <c:v>-45</c:v>
                      </c:pt>
                      <c:pt idx="9">
                        <c:v>-41</c:v>
                      </c:pt>
                      <c:pt idx="10">
                        <c:v>-10</c:v>
                      </c:pt>
                      <c:pt idx="11">
                        <c:v>-1</c:v>
                      </c:pt>
                      <c:pt idx="12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A250-4A0B-B8FF-A0289D3F5128}"/>
                  </c:ext>
                </c:extLst>
              </c15:ser>
            </c15:filteredScatterSeries>
          </c:ext>
        </c:extLst>
      </c:scatterChart>
      <c:valAx>
        <c:axId val="502086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02086168"/>
        <c:crosses val="autoZero"/>
        <c:crossBetween val="midCat"/>
      </c:valAx>
      <c:valAx>
        <c:axId val="502086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02086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ave-delta-a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2"/>
          <c:tx>
            <c:v>3--20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1"/>
            <c:trendlineLbl>
              <c:layout>
                <c:manualLayout>
                  <c:x val="7.7294685990338161E-2"/>
                  <c:y val="-0.652448491572543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Sheet2!$A$47:$A$57</c:f>
              <c:numCache>
                <c:formatCode>General</c:formatCode>
                <c:ptCount val="11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20</c:v>
                </c:pt>
              </c:numCache>
            </c:numRef>
          </c:xVal>
          <c:yVal>
            <c:numRef>
              <c:f>Sheet2!$B$47:$B$57</c:f>
              <c:numCache>
                <c:formatCode>General</c:formatCode>
                <c:ptCount val="11"/>
                <c:pt idx="0">
                  <c:v>428.33333333333331</c:v>
                </c:pt>
                <c:pt idx="1">
                  <c:v>333.66666666666669</c:v>
                </c:pt>
                <c:pt idx="2">
                  <c:v>234</c:v>
                </c:pt>
                <c:pt idx="3">
                  <c:v>168.66666666666666</c:v>
                </c:pt>
                <c:pt idx="4">
                  <c:v>122.33333333333333</c:v>
                </c:pt>
                <c:pt idx="5">
                  <c:v>94.333333333333329</c:v>
                </c:pt>
                <c:pt idx="6">
                  <c:v>76</c:v>
                </c:pt>
                <c:pt idx="7">
                  <c:v>60.333333333333336</c:v>
                </c:pt>
                <c:pt idx="8">
                  <c:v>49</c:v>
                </c:pt>
                <c:pt idx="9">
                  <c:v>42.333333333333336</c:v>
                </c:pt>
                <c:pt idx="10">
                  <c:v>10.333333333333334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E0F-47F7-BDA6-FA6CF7E007D2}"/>
            </c:ext>
          </c:extLst>
        </c:ser>
        <c:ser>
          <c:idx val="3"/>
          <c:order val="3"/>
          <c:tx>
            <c:v>20--40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4820756101139532E-2"/>
                  <c:y val="-6.706818903060707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Sheet2!$A$57:$A$59</c:f>
              <c:numCache>
                <c:formatCode>General</c:formatCode>
                <c:ptCount val="3"/>
                <c:pt idx="0">
                  <c:v>20</c:v>
                </c:pt>
                <c:pt idx="1">
                  <c:v>30</c:v>
                </c:pt>
                <c:pt idx="2">
                  <c:v>40</c:v>
                </c:pt>
              </c:numCache>
            </c:numRef>
          </c:xVal>
          <c:yVal>
            <c:numRef>
              <c:f>Sheet2!$B$57:$B$59</c:f>
              <c:numCache>
                <c:formatCode>General</c:formatCode>
                <c:ptCount val="3"/>
                <c:pt idx="0">
                  <c:v>10.333333333333334</c:v>
                </c:pt>
                <c:pt idx="1">
                  <c:v>3</c:v>
                </c:pt>
                <c:pt idx="2">
                  <c:v>0.66666666666666663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E0F-47F7-BDA6-FA6CF7E007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086496"/>
        <c:axId val="50208616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두번째 실험 delta-b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poly"/>
                  <c:order val="5"/>
                  <c:dispRSqr val="0"/>
                  <c:dispEq val="0"/>
                </c:trendline>
                <c:xVal>
                  <c:numRef>
                    <c:extLst>
                      <c:ext uri="{02D57815-91ED-43cb-92C2-25804820EDAC}">
                        <c15:formulaRef>
                          <c15:sqref>Sheet2!$A$17:$A$29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3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6</c:v>
                      </c:pt>
                      <c:pt idx="4">
                        <c:v>7</c:v>
                      </c:pt>
                      <c:pt idx="5">
                        <c:v>8</c:v>
                      </c:pt>
                      <c:pt idx="6">
                        <c:v>9</c:v>
                      </c:pt>
                      <c:pt idx="7">
                        <c:v>10</c:v>
                      </c:pt>
                      <c:pt idx="8">
                        <c:v>11</c:v>
                      </c:pt>
                      <c:pt idx="9">
                        <c:v>12</c:v>
                      </c:pt>
                      <c:pt idx="10">
                        <c:v>20</c:v>
                      </c:pt>
                      <c:pt idx="11">
                        <c:v>30</c:v>
                      </c:pt>
                      <c:pt idx="12">
                        <c:v>40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Sheet2!$E$17:$E$29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-360</c:v>
                      </c:pt>
                      <c:pt idx="1">
                        <c:v>-314</c:v>
                      </c:pt>
                      <c:pt idx="2">
                        <c:v>-247</c:v>
                      </c:pt>
                      <c:pt idx="3">
                        <c:v>-177</c:v>
                      </c:pt>
                      <c:pt idx="4">
                        <c:v>-127</c:v>
                      </c:pt>
                      <c:pt idx="5">
                        <c:v>-97</c:v>
                      </c:pt>
                      <c:pt idx="6">
                        <c:v>-78</c:v>
                      </c:pt>
                      <c:pt idx="7">
                        <c:v>-58</c:v>
                      </c:pt>
                      <c:pt idx="8">
                        <c:v>-45</c:v>
                      </c:pt>
                      <c:pt idx="9">
                        <c:v>-41</c:v>
                      </c:pt>
                      <c:pt idx="10">
                        <c:v>-10</c:v>
                      </c:pt>
                      <c:pt idx="11">
                        <c:v>-1</c:v>
                      </c:pt>
                      <c:pt idx="12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1E0F-47F7-BDA6-FA6CF7E007D2}"/>
                  </c:ext>
                </c:extLst>
              </c15:ser>
            </c15:filteredScatterSeries>
            <c15:filteredScatterSeries>
              <c15:ser>
                <c:idx val="1"/>
                <c:order val="1"/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poly"/>
                  <c:order val="4"/>
                  <c:dispRSqr val="0"/>
                  <c:dispEq val="0"/>
                </c:trendline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Sheet2!$A$32:$A$44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3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6</c:v>
                      </c:pt>
                      <c:pt idx="4">
                        <c:v>7</c:v>
                      </c:pt>
                      <c:pt idx="5">
                        <c:v>8</c:v>
                      </c:pt>
                      <c:pt idx="6">
                        <c:v>9</c:v>
                      </c:pt>
                      <c:pt idx="7">
                        <c:v>10</c:v>
                      </c:pt>
                      <c:pt idx="8">
                        <c:v>11</c:v>
                      </c:pt>
                      <c:pt idx="9">
                        <c:v>12</c:v>
                      </c:pt>
                      <c:pt idx="10">
                        <c:v>20</c:v>
                      </c:pt>
                      <c:pt idx="11">
                        <c:v>30</c:v>
                      </c:pt>
                      <c:pt idx="12">
                        <c:v>40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Sheet2!$B$47:$B$59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428.33333333333331</c:v>
                      </c:pt>
                      <c:pt idx="1">
                        <c:v>333.66666666666669</c:v>
                      </c:pt>
                      <c:pt idx="2">
                        <c:v>234</c:v>
                      </c:pt>
                      <c:pt idx="3">
                        <c:v>168.66666666666666</c:v>
                      </c:pt>
                      <c:pt idx="4">
                        <c:v>122.33333333333333</c:v>
                      </c:pt>
                      <c:pt idx="5">
                        <c:v>94.333333333333329</c:v>
                      </c:pt>
                      <c:pt idx="6">
                        <c:v>76</c:v>
                      </c:pt>
                      <c:pt idx="7">
                        <c:v>60.333333333333336</c:v>
                      </c:pt>
                      <c:pt idx="8">
                        <c:v>49</c:v>
                      </c:pt>
                      <c:pt idx="9">
                        <c:v>42.333333333333336</c:v>
                      </c:pt>
                      <c:pt idx="10">
                        <c:v>10.333333333333334</c:v>
                      </c:pt>
                      <c:pt idx="11">
                        <c:v>3</c:v>
                      </c:pt>
                      <c:pt idx="12">
                        <c:v>0.66666666666666663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1E0F-47F7-BDA6-FA6CF7E007D2}"/>
                  </c:ext>
                </c:extLst>
              </c15:ser>
            </c15:filteredScatterSeries>
          </c:ext>
        </c:extLst>
      </c:scatterChart>
      <c:valAx>
        <c:axId val="502086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02086168"/>
        <c:crosses val="autoZero"/>
        <c:crossBetween val="midCat"/>
      </c:valAx>
      <c:valAx>
        <c:axId val="502086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02086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ave-delta-b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3"/>
          <c:tx>
            <c:v>2018-03-20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0.13212000673828814"/>
                  <c:y val="0.5721828727304646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Sheet2!$A$47:$A$57</c:f>
              <c:numCache>
                <c:formatCode>General</c:formatCode>
                <c:ptCount val="11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20</c:v>
                </c:pt>
              </c:numCache>
            </c:numRef>
          </c:xVal>
          <c:yVal>
            <c:numRef>
              <c:f>Sheet2!$C$47:$C$57</c:f>
              <c:numCache>
                <c:formatCode>General</c:formatCode>
                <c:ptCount val="11"/>
                <c:pt idx="0">
                  <c:v>-356.33333333333331</c:v>
                </c:pt>
                <c:pt idx="1">
                  <c:v>-308.66666666666669</c:v>
                </c:pt>
                <c:pt idx="2">
                  <c:v>-236</c:v>
                </c:pt>
                <c:pt idx="3">
                  <c:v>-175.66666666666666</c:v>
                </c:pt>
                <c:pt idx="4">
                  <c:v>-127.33333333333333</c:v>
                </c:pt>
                <c:pt idx="5">
                  <c:v>-97</c:v>
                </c:pt>
                <c:pt idx="6">
                  <c:v>-77</c:v>
                </c:pt>
                <c:pt idx="7">
                  <c:v>-61</c:v>
                </c:pt>
                <c:pt idx="8">
                  <c:v>-47.666666666666664</c:v>
                </c:pt>
                <c:pt idx="9">
                  <c:v>-41.333333333333336</c:v>
                </c:pt>
                <c:pt idx="10">
                  <c:v>-9.6666666666666661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99D-4A15-8770-1923AB6C5E73}"/>
            </c:ext>
          </c:extLst>
        </c:ser>
        <c:ser>
          <c:idx val="4"/>
          <c:order val="4"/>
          <c:tx>
            <c:v>20-40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6680143242964202E-2"/>
                  <c:y val="-4.095016377293611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Sheet2!$A$57:$A$59</c:f>
              <c:numCache>
                <c:formatCode>General</c:formatCode>
                <c:ptCount val="3"/>
                <c:pt idx="0">
                  <c:v>20</c:v>
                </c:pt>
                <c:pt idx="1">
                  <c:v>30</c:v>
                </c:pt>
                <c:pt idx="2">
                  <c:v>40</c:v>
                </c:pt>
              </c:numCache>
            </c:numRef>
          </c:xVal>
          <c:yVal>
            <c:numRef>
              <c:f>Sheet2!$C$57:$C$59</c:f>
              <c:numCache>
                <c:formatCode>General</c:formatCode>
                <c:ptCount val="3"/>
                <c:pt idx="0">
                  <c:v>-9.6666666666666661</c:v>
                </c:pt>
                <c:pt idx="1">
                  <c:v>-1.6666666666666667</c:v>
                </c:pt>
                <c:pt idx="2">
                  <c:v>-0.33333333333333331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99D-4A15-8770-1923AB6C5E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086496"/>
        <c:axId val="50208616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두번째 실험 delta-b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poly"/>
                  <c:order val="5"/>
                  <c:dispRSqr val="0"/>
                  <c:dispEq val="0"/>
                </c:trendline>
                <c:xVal>
                  <c:numRef>
                    <c:extLst>
                      <c:ext uri="{02D57815-91ED-43cb-92C2-25804820EDAC}">
                        <c15:formulaRef>
                          <c15:sqref>Sheet2!$A$17:$A$29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3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6</c:v>
                      </c:pt>
                      <c:pt idx="4">
                        <c:v>7</c:v>
                      </c:pt>
                      <c:pt idx="5">
                        <c:v>8</c:v>
                      </c:pt>
                      <c:pt idx="6">
                        <c:v>9</c:v>
                      </c:pt>
                      <c:pt idx="7">
                        <c:v>10</c:v>
                      </c:pt>
                      <c:pt idx="8">
                        <c:v>11</c:v>
                      </c:pt>
                      <c:pt idx="9">
                        <c:v>12</c:v>
                      </c:pt>
                      <c:pt idx="10">
                        <c:v>20</c:v>
                      </c:pt>
                      <c:pt idx="11">
                        <c:v>30</c:v>
                      </c:pt>
                      <c:pt idx="12">
                        <c:v>40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Sheet2!$E$17:$E$29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-360</c:v>
                      </c:pt>
                      <c:pt idx="1">
                        <c:v>-314</c:v>
                      </c:pt>
                      <c:pt idx="2">
                        <c:v>-247</c:v>
                      </c:pt>
                      <c:pt idx="3">
                        <c:v>-177</c:v>
                      </c:pt>
                      <c:pt idx="4">
                        <c:v>-127</c:v>
                      </c:pt>
                      <c:pt idx="5">
                        <c:v>-97</c:v>
                      </c:pt>
                      <c:pt idx="6">
                        <c:v>-78</c:v>
                      </c:pt>
                      <c:pt idx="7">
                        <c:v>-58</c:v>
                      </c:pt>
                      <c:pt idx="8">
                        <c:v>-45</c:v>
                      </c:pt>
                      <c:pt idx="9">
                        <c:v>-41</c:v>
                      </c:pt>
                      <c:pt idx="10">
                        <c:v>-10</c:v>
                      </c:pt>
                      <c:pt idx="11">
                        <c:v>-1</c:v>
                      </c:pt>
                      <c:pt idx="12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499D-4A15-8770-1923AB6C5E73}"/>
                  </c:ext>
                </c:extLst>
              </c15:ser>
            </c15:filteredScatterSeries>
            <c15:filteredScatterSeries>
              <c15:ser>
                <c:idx val="1"/>
                <c:order val="1"/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Sheet2!$A$32:$A$44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3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6</c:v>
                      </c:pt>
                      <c:pt idx="4">
                        <c:v>7</c:v>
                      </c:pt>
                      <c:pt idx="5">
                        <c:v>8</c:v>
                      </c:pt>
                      <c:pt idx="6">
                        <c:v>9</c:v>
                      </c:pt>
                      <c:pt idx="7">
                        <c:v>10</c:v>
                      </c:pt>
                      <c:pt idx="8">
                        <c:v>11</c:v>
                      </c:pt>
                      <c:pt idx="9">
                        <c:v>12</c:v>
                      </c:pt>
                      <c:pt idx="10">
                        <c:v>20</c:v>
                      </c:pt>
                      <c:pt idx="11">
                        <c:v>30</c:v>
                      </c:pt>
                      <c:pt idx="12">
                        <c:v>40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Sheet2!$B$47:$B$59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428.33333333333331</c:v>
                      </c:pt>
                      <c:pt idx="1">
                        <c:v>333.66666666666669</c:v>
                      </c:pt>
                      <c:pt idx="2">
                        <c:v>234</c:v>
                      </c:pt>
                      <c:pt idx="3">
                        <c:v>168.66666666666666</c:v>
                      </c:pt>
                      <c:pt idx="4">
                        <c:v>122.33333333333333</c:v>
                      </c:pt>
                      <c:pt idx="5">
                        <c:v>94.333333333333329</c:v>
                      </c:pt>
                      <c:pt idx="6">
                        <c:v>76</c:v>
                      </c:pt>
                      <c:pt idx="7">
                        <c:v>60.333333333333336</c:v>
                      </c:pt>
                      <c:pt idx="8">
                        <c:v>49</c:v>
                      </c:pt>
                      <c:pt idx="9">
                        <c:v>42.333333333333336</c:v>
                      </c:pt>
                      <c:pt idx="10">
                        <c:v>10.333333333333334</c:v>
                      </c:pt>
                      <c:pt idx="11">
                        <c:v>3</c:v>
                      </c:pt>
                      <c:pt idx="12">
                        <c:v>0.66666666666666663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499D-4A15-8770-1923AB6C5E73}"/>
                  </c:ext>
                </c:extLst>
              </c15:ser>
            </c15:filteredScatterSeries>
            <c15:filteredScatterSeries>
              <c15:ser>
                <c:idx val="2"/>
                <c:order val="2"/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3"/>
                      </a:solidFill>
                      <a:prstDash val="sysDot"/>
                    </a:ln>
                    <a:effectLst/>
                  </c:spPr>
                  <c:trendlineType val="poly"/>
                  <c:order val="5"/>
                  <c:dispRSqr val="0"/>
                  <c:dispEq val="0"/>
                </c:trendline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Sheet2!$A$47:$A$59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3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6</c:v>
                      </c:pt>
                      <c:pt idx="4">
                        <c:v>7</c:v>
                      </c:pt>
                      <c:pt idx="5">
                        <c:v>8</c:v>
                      </c:pt>
                      <c:pt idx="6">
                        <c:v>9</c:v>
                      </c:pt>
                      <c:pt idx="7">
                        <c:v>10</c:v>
                      </c:pt>
                      <c:pt idx="8">
                        <c:v>11</c:v>
                      </c:pt>
                      <c:pt idx="9">
                        <c:v>12</c:v>
                      </c:pt>
                      <c:pt idx="10">
                        <c:v>20</c:v>
                      </c:pt>
                      <c:pt idx="11">
                        <c:v>30</c:v>
                      </c:pt>
                      <c:pt idx="12">
                        <c:v>40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Sheet2!$C$47:$C$59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-356.33333333333331</c:v>
                      </c:pt>
                      <c:pt idx="1">
                        <c:v>-308.66666666666669</c:v>
                      </c:pt>
                      <c:pt idx="2">
                        <c:v>-236</c:v>
                      </c:pt>
                      <c:pt idx="3">
                        <c:v>-175.66666666666666</c:v>
                      </c:pt>
                      <c:pt idx="4">
                        <c:v>-127.33333333333333</c:v>
                      </c:pt>
                      <c:pt idx="5">
                        <c:v>-97</c:v>
                      </c:pt>
                      <c:pt idx="6">
                        <c:v>-77</c:v>
                      </c:pt>
                      <c:pt idx="7">
                        <c:v>-61</c:v>
                      </c:pt>
                      <c:pt idx="8">
                        <c:v>-47.666666666666664</c:v>
                      </c:pt>
                      <c:pt idx="9">
                        <c:v>-41.333333333333336</c:v>
                      </c:pt>
                      <c:pt idx="10">
                        <c:v>-9.6666666666666661</c:v>
                      </c:pt>
                      <c:pt idx="11">
                        <c:v>-1.6666666666666667</c:v>
                      </c:pt>
                      <c:pt idx="12">
                        <c:v>-0.33333333333333331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499D-4A15-8770-1923AB6C5E73}"/>
                  </c:ext>
                </c:extLst>
              </c15:ser>
            </c15:filteredScatterSeries>
          </c:ext>
        </c:extLst>
      </c:scatterChart>
      <c:valAx>
        <c:axId val="502086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02086168"/>
        <c:crosses val="autoZero"/>
        <c:crossBetween val="midCat"/>
      </c:valAx>
      <c:valAx>
        <c:axId val="502086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02086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0</xdr:row>
      <xdr:rowOff>0</xdr:rowOff>
    </xdr:from>
    <xdr:to>
      <xdr:col>12</xdr:col>
      <xdr:colOff>0</xdr:colOff>
      <xdr:row>14</xdr:row>
      <xdr:rowOff>0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id="{C77C848F-80FB-4275-B18F-F2A7D806AF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9524</xdr:colOff>
      <xdr:row>0</xdr:row>
      <xdr:rowOff>0</xdr:rowOff>
    </xdr:from>
    <xdr:to>
      <xdr:col>19</xdr:col>
      <xdr:colOff>9524</xdr:colOff>
      <xdr:row>13</xdr:row>
      <xdr:rowOff>200024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id="{3A033B52-FB89-4CAA-A933-76C5ACFC52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13607</xdr:colOff>
      <xdr:row>15</xdr:row>
      <xdr:rowOff>9524</xdr:rowOff>
    </xdr:from>
    <xdr:to>
      <xdr:col>12</xdr:col>
      <xdr:colOff>13607</xdr:colOff>
      <xdr:row>28</xdr:row>
      <xdr:rowOff>99331</xdr:rowOff>
    </xdr:to>
    <xdr:graphicFrame macro="">
      <xdr:nvGraphicFramePr>
        <xdr:cNvPr id="12" name="차트 11">
          <a:extLst>
            <a:ext uri="{FF2B5EF4-FFF2-40B4-BE49-F238E27FC236}">
              <a16:creationId xmlns:a16="http://schemas.microsoft.com/office/drawing/2014/main" id="{D01F30FF-B343-41D1-9259-DDA6A852CB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27214</xdr:colOff>
      <xdr:row>14</xdr:row>
      <xdr:rowOff>200024</xdr:rowOff>
    </xdr:from>
    <xdr:to>
      <xdr:col>19</xdr:col>
      <xdr:colOff>27214</xdr:colOff>
      <xdr:row>28</xdr:row>
      <xdr:rowOff>85724</xdr:rowOff>
    </xdr:to>
    <xdr:graphicFrame macro="">
      <xdr:nvGraphicFramePr>
        <xdr:cNvPr id="13" name="차트 12">
          <a:extLst>
            <a:ext uri="{FF2B5EF4-FFF2-40B4-BE49-F238E27FC236}">
              <a16:creationId xmlns:a16="http://schemas.microsoft.com/office/drawing/2014/main" id="{866F8A8E-55FA-441A-A87A-E981B2E910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0</xdr:colOff>
      <xdr:row>30</xdr:row>
      <xdr:rowOff>0</xdr:rowOff>
    </xdr:from>
    <xdr:to>
      <xdr:col>12</xdr:col>
      <xdr:colOff>0</xdr:colOff>
      <xdr:row>43</xdr:row>
      <xdr:rowOff>89807</xdr:rowOff>
    </xdr:to>
    <xdr:graphicFrame macro="">
      <xdr:nvGraphicFramePr>
        <xdr:cNvPr id="16" name="차트 15">
          <a:extLst>
            <a:ext uri="{FF2B5EF4-FFF2-40B4-BE49-F238E27FC236}">
              <a16:creationId xmlns:a16="http://schemas.microsoft.com/office/drawing/2014/main" id="{725B15A4-A0A0-4BFF-B8EE-9F3BEC2AB1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0</xdr:colOff>
      <xdr:row>30</xdr:row>
      <xdr:rowOff>0</xdr:rowOff>
    </xdr:from>
    <xdr:to>
      <xdr:col>19</xdr:col>
      <xdr:colOff>0</xdr:colOff>
      <xdr:row>43</xdr:row>
      <xdr:rowOff>89807</xdr:rowOff>
    </xdr:to>
    <xdr:graphicFrame macro="">
      <xdr:nvGraphicFramePr>
        <xdr:cNvPr id="17" name="차트 16">
          <a:extLst>
            <a:ext uri="{FF2B5EF4-FFF2-40B4-BE49-F238E27FC236}">
              <a16:creationId xmlns:a16="http://schemas.microsoft.com/office/drawing/2014/main" id="{5994504A-BC41-4EFC-B793-51F55AC1DC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0</xdr:colOff>
      <xdr:row>45</xdr:row>
      <xdr:rowOff>0</xdr:rowOff>
    </xdr:from>
    <xdr:to>
      <xdr:col>12</xdr:col>
      <xdr:colOff>0</xdr:colOff>
      <xdr:row>58</xdr:row>
      <xdr:rowOff>89807</xdr:rowOff>
    </xdr:to>
    <xdr:graphicFrame macro="">
      <xdr:nvGraphicFramePr>
        <xdr:cNvPr id="19" name="차트 18">
          <a:extLst>
            <a:ext uri="{FF2B5EF4-FFF2-40B4-BE49-F238E27FC236}">
              <a16:creationId xmlns:a16="http://schemas.microsoft.com/office/drawing/2014/main" id="{68CC688E-9097-4C42-8D3E-E2883B04F0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0</xdr:colOff>
      <xdr:row>45</xdr:row>
      <xdr:rowOff>0</xdr:rowOff>
    </xdr:from>
    <xdr:to>
      <xdr:col>19</xdr:col>
      <xdr:colOff>0</xdr:colOff>
      <xdr:row>58</xdr:row>
      <xdr:rowOff>89807</xdr:rowOff>
    </xdr:to>
    <xdr:graphicFrame macro="">
      <xdr:nvGraphicFramePr>
        <xdr:cNvPr id="20" name="차트 19">
          <a:extLst>
            <a:ext uri="{FF2B5EF4-FFF2-40B4-BE49-F238E27FC236}">
              <a16:creationId xmlns:a16="http://schemas.microsoft.com/office/drawing/2014/main" id="{C41A649C-F7C9-4037-837C-4DBEB38AF5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0"/>
  <sheetViews>
    <sheetView zoomScale="130" zoomScaleNormal="130" workbookViewId="0">
      <selection activeCell="B3" sqref="B3:D14"/>
    </sheetView>
  </sheetViews>
  <sheetFormatPr defaultRowHeight="16.5"/>
  <cols>
    <col min="1" max="1025" width="8.625"/>
  </cols>
  <sheetData>
    <row r="1" spans="1:33">
      <c r="A1" t="s">
        <v>0</v>
      </c>
    </row>
    <row r="2" spans="1:33">
      <c r="B2" t="s">
        <v>1</v>
      </c>
      <c r="C2" s="2" t="s">
        <v>2</v>
      </c>
      <c r="D2" s="2"/>
      <c r="E2" s="2"/>
      <c r="F2" s="1" t="s">
        <v>3</v>
      </c>
      <c r="G2" s="1"/>
      <c r="H2" s="1"/>
      <c r="I2" s="1"/>
      <c r="J2" s="1"/>
      <c r="K2" s="1"/>
      <c r="M2" s="1" t="s">
        <v>4</v>
      </c>
      <c r="N2" s="1"/>
      <c r="O2" s="1" t="s">
        <v>5</v>
      </c>
      <c r="P2" s="1"/>
      <c r="Q2" s="1"/>
      <c r="R2" s="1"/>
      <c r="T2" s="1" t="s">
        <v>6</v>
      </c>
      <c r="U2" s="1"/>
      <c r="V2" s="1"/>
      <c r="W2" s="1"/>
      <c r="X2" s="1" t="s">
        <v>7</v>
      </c>
      <c r="Y2" s="1"/>
      <c r="Z2" s="1"/>
      <c r="AA2" s="1"/>
      <c r="AB2" s="2"/>
      <c r="AC2" s="2"/>
      <c r="AD2" s="2"/>
    </row>
    <row r="3" spans="1:33">
      <c r="B3" t="s">
        <v>8</v>
      </c>
      <c r="C3" t="s">
        <v>9</v>
      </c>
      <c r="D3" t="s">
        <v>10</v>
      </c>
      <c r="E3" t="s">
        <v>11</v>
      </c>
      <c r="F3" t="s">
        <v>12</v>
      </c>
      <c r="H3" t="s">
        <v>13</v>
      </c>
      <c r="I3" t="s">
        <v>14</v>
      </c>
      <c r="J3" t="s">
        <v>6</v>
      </c>
      <c r="K3" t="s">
        <v>7</v>
      </c>
      <c r="M3" t="s">
        <v>8</v>
      </c>
      <c r="N3" s="1" t="s">
        <v>15</v>
      </c>
      <c r="O3" s="1"/>
      <c r="P3" s="1"/>
      <c r="Q3" s="1" t="s">
        <v>16</v>
      </c>
      <c r="R3" s="1"/>
      <c r="S3" s="1"/>
      <c r="T3" s="3" t="s">
        <v>17</v>
      </c>
      <c r="U3" s="3" t="s">
        <v>18</v>
      </c>
      <c r="V3" s="3" t="s">
        <v>19</v>
      </c>
      <c r="W3" t="s">
        <v>20</v>
      </c>
      <c r="X3" t="s">
        <v>17</v>
      </c>
      <c r="Y3" t="s">
        <v>18</v>
      </c>
      <c r="Z3" t="s">
        <v>19</v>
      </c>
      <c r="AA3" t="s">
        <v>20</v>
      </c>
      <c r="AB3" s="1" t="s">
        <v>21</v>
      </c>
      <c r="AC3" s="1"/>
      <c r="AD3" s="1"/>
      <c r="AE3" s="1" t="s">
        <v>22</v>
      </c>
      <c r="AF3" s="1"/>
      <c r="AG3" s="1"/>
    </row>
    <row r="4" spans="1:33">
      <c r="B4">
        <v>3</v>
      </c>
      <c r="C4">
        <v>960</v>
      </c>
      <c r="D4">
        <v>126</v>
      </c>
      <c r="E4">
        <v>931</v>
      </c>
      <c r="F4">
        <v>3132</v>
      </c>
      <c r="H4">
        <v>931.5</v>
      </c>
      <c r="I4">
        <v>3136.5</v>
      </c>
      <c r="J4">
        <f>H13-H4</f>
        <v>938.5</v>
      </c>
      <c r="K4">
        <f>I13-I4</f>
        <v>-1016</v>
      </c>
      <c r="M4">
        <v>6</v>
      </c>
      <c r="N4" s="2">
        <f t="shared" ref="N4:N10" si="0">(J24+J37+J50+J62)/4</f>
        <v>975</v>
      </c>
      <c r="O4" s="2"/>
      <c r="P4" s="2"/>
      <c r="Q4" s="2">
        <f t="shared" ref="Q4:Q11" si="1">(K24+K37+K50+K62)/4</f>
        <v>-1058.125</v>
      </c>
      <c r="R4" s="2"/>
      <c r="S4" s="2"/>
      <c r="T4" s="3">
        <f t="shared" ref="T4:T10" si="2">N4-J24</f>
        <v>173.5</v>
      </c>
      <c r="U4" s="3">
        <f t="shared" ref="U4:U11" si="3">N4-J37</f>
        <v>31</v>
      </c>
      <c r="V4" s="3">
        <f t="shared" ref="V4:V11" si="4">N4-J50</f>
        <v>-23</v>
      </c>
      <c r="W4">
        <f t="shared" ref="W4:W11" si="5">N4-J62</f>
        <v>-181.5</v>
      </c>
      <c r="X4">
        <f t="shared" ref="X4:X10" si="6">Q4-K24</f>
        <v>-225.125</v>
      </c>
      <c r="Y4">
        <f t="shared" ref="Y4:Y11" si="7">Q4-K37</f>
        <v>-67.625</v>
      </c>
      <c r="Z4">
        <f t="shared" ref="Z4:Z11" si="8">Q4-K50</f>
        <v>70.375</v>
      </c>
      <c r="AA4">
        <f t="shared" ref="AA4:AA11" si="9">Q4-K62</f>
        <v>222.375</v>
      </c>
      <c r="AB4" s="3">
        <f t="shared" ref="AB4:AB10" si="10">(J24/T13+J37/U13+J50/V13+J62/W13)/(1/T13+1/U13+1/V13+1/W13)</f>
        <v>975.00000000000011</v>
      </c>
      <c r="AC4" s="3"/>
      <c r="AD4" s="3"/>
      <c r="AE4" s="3">
        <f t="shared" ref="AE4:AE10" si="11">(K24/X13+K37/Y13+K50/Z13+K62/AA13)/(1/X13+1/Y13+1/Z13+1/AA13)</f>
        <v>-1058.1250000000002</v>
      </c>
      <c r="AF4" s="3"/>
      <c r="AG4" s="3"/>
    </row>
    <row r="5" spans="1:33">
      <c r="B5">
        <v>4</v>
      </c>
      <c r="C5">
        <v>883</v>
      </c>
      <c r="D5">
        <v>161</v>
      </c>
      <c r="E5">
        <v>1243</v>
      </c>
      <c r="F5">
        <v>2773</v>
      </c>
      <c r="H5">
        <v>1232</v>
      </c>
      <c r="I5">
        <v>2790.5</v>
      </c>
      <c r="J5">
        <f>H13-H5</f>
        <v>638</v>
      </c>
      <c r="K5">
        <f>I13-I5</f>
        <v>-670</v>
      </c>
      <c r="M5">
        <v>7</v>
      </c>
      <c r="N5" s="2">
        <f t="shared" si="0"/>
        <v>731.375</v>
      </c>
      <c r="O5" s="2"/>
      <c r="P5" s="2"/>
      <c r="Q5" s="2">
        <f t="shared" si="1"/>
        <v>-766.5</v>
      </c>
      <c r="R5" s="2"/>
      <c r="S5" s="2"/>
      <c r="T5" s="3">
        <f t="shared" si="2"/>
        <v>116.875</v>
      </c>
      <c r="U5" s="3">
        <f t="shared" si="3"/>
        <v>106.375</v>
      </c>
      <c r="V5" s="3">
        <f t="shared" si="4"/>
        <v>-14.625</v>
      </c>
      <c r="W5">
        <f t="shared" si="5"/>
        <v>-208.625</v>
      </c>
      <c r="X5">
        <f t="shared" si="6"/>
        <v>-143</v>
      </c>
      <c r="Y5">
        <f t="shared" si="7"/>
        <v>-133.5</v>
      </c>
      <c r="Z5">
        <f t="shared" si="8"/>
        <v>40.5</v>
      </c>
      <c r="AA5">
        <f t="shared" si="9"/>
        <v>236</v>
      </c>
      <c r="AB5" s="3">
        <f t="shared" si="10"/>
        <v>731.375</v>
      </c>
      <c r="AC5" s="3"/>
      <c r="AD5" s="3"/>
      <c r="AE5" s="3">
        <f t="shared" si="11"/>
        <v>-766.5</v>
      </c>
      <c r="AF5" s="3"/>
      <c r="AG5" s="3"/>
    </row>
    <row r="6" spans="1:33">
      <c r="B6">
        <v>5</v>
      </c>
      <c r="C6">
        <v>767</v>
      </c>
      <c r="D6">
        <v>238</v>
      </c>
      <c r="E6">
        <v>1462</v>
      </c>
      <c r="F6">
        <v>2535</v>
      </c>
      <c r="H6">
        <v>1458</v>
      </c>
      <c r="I6">
        <v>2545.5</v>
      </c>
      <c r="J6">
        <f>H13-H6</f>
        <v>412</v>
      </c>
      <c r="K6">
        <f>I13-I6</f>
        <v>-425</v>
      </c>
      <c r="M6">
        <v>8</v>
      </c>
      <c r="N6" s="2">
        <f t="shared" si="0"/>
        <v>564</v>
      </c>
      <c r="O6" s="2"/>
      <c r="P6" s="2"/>
      <c r="Q6" s="2">
        <f t="shared" si="1"/>
        <v>-580.25</v>
      </c>
      <c r="R6" s="2"/>
      <c r="S6" s="2"/>
      <c r="T6" s="3">
        <f t="shared" si="2"/>
        <v>131</v>
      </c>
      <c r="U6" s="3">
        <f t="shared" si="3"/>
        <v>58</v>
      </c>
      <c r="V6" s="3">
        <f t="shared" si="4"/>
        <v>6.5</v>
      </c>
      <c r="W6">
        <f t="shared" si="5"/>
        <v>-195.5</v>
      </c>
      <c r="X6">
        <f t="shared" si="6"/>
        <v>-151.75</v>
      </c>
      <c r="Y6">
        <f t="shared" si="7"/>
        <v>-66.25</v>
      </c>
      <c r="Z6">
        <f t="shared" si="8"/>
        <v>6.75</v>
      </c>
      <c r="AA6">
        <f t="shared" si="9"/>
        <v>211.25</v>
      </c>
      <c r="AB6" s="3">
        <f t="shared" si="10"/>
        <v>553.12075050377678</v>
      </c>
      <c r="AC6" s="3"/>
      <c r="AD6" s="3"/>
      <c r="AE6" s="3">
        <f t="shared" si="11"/>
        <v>-580.25</v>
      </c>
      <c r="AF6" s="3"/>
      <c r="AG6" s="3"/>
    </row>
    <row r="7" spans="1:33">
      <c r="B7">
        <v>6</v>
      </c>
      <c r="C7">
        <v>697</v>
      </c>
      <c r="D7">
        <v>299</v>
      </c>
      <c r="E7">
        <v>1609</v>
      </c>
      <c r="F7">
        <v>2383</v>
      </c>
      <c r="H7">
        <v>1622.5</v>
      </c>
      <c r="I7">
        <v>2373.5</v>
      </c>
      <c r="J7">
        <f>H13-H7</f>
        <v>247.5</v>
      </c>
      <c r="K7">
        <f>I13-I7</f>
        <v>-253</v>
      </c>
      <c r="M7">
        <v>9</v>
      </c>
      <c r="N7" s="2">
        <f t="shared" si="0"/>
        <v>442.875</v>
      </c>
      <c r="O7" s="2"/>
      <c r="P7" s="2"/>
      <c r="Q7" s="2">
        <f t="shared" si="1"/>
        <v>-450</v>
      </c>
      <c r="R7" s="2"/>
      <c r="S7" s="2"/>
      <c r="T7" s="3">
        <f t="shared" si="2"/>
        <v>96.875</v>
      </c>
      <c r="U7" s="3">
        <f t="shared" si="3"/>
        <v>49.375</v>
      </c>
      <c r="V7" s="3">
        <f t="shared" si="4"/>
        <v>4.375</v>
      </c>
      <c r="W7">
        <f t="shared" si="5"/>
        <v>-150.625</v>
      </c>
      <c r="X7">
        <f t="shared" si="6"/>
        <v>-110</v>
      </c>
      <c r="Y7">
        <f t="shared" si="7"/>
        <v>-54.5</v>
      </c>
      <c r="Z7">
        <f t="shared" si="8"/>
        <v>7</v>
      </c>
      <c r="AA7">
        <f t="shared" si="9"/>
        <v>157.5</v>
      </c>
      <c r="AB7" s="3">
        <f t="shared" si="10"/>
        <v>435.35015421746294</v>
      </c>
      <c r="AC7" s="3"/>
      <c r="AD7" s="3"/>
      <c r="AE7" s="3">
        <f t="shared" si="11"/>
        <v>-450.00000000000006</v>
      </c>
      <c r="AF7" s="3"/>
      <c r="AG7" s="3"/>
    </row>
    <row r="8" spans="1:33">
      <c r="B8">
        <v>7</v>
      </c>
      <c r="C8">
        <v>645</v>
      </c>
      <c r="D8">
        <v>352</v>
      </c>
      <c r="E8">
        <v>1694</v>
      </c>
      <c r="F8">
        <v>2301</v>
      </c>
      <c r="H8">
        <v>1692</v>
      </c>
      <c r="I8">
        <v>2304</v>
      </c>
      <c r="J8">
        <f>H13-H8</f>
        <v>178</v>
      </c>
      <c r="K8">
        <f>I13-I8</f>
        <v>-183.5</v>
      </c>
      <c r="M8">
        <v>10</v>
      </c>
      <c r="N8" s="2">
        <f t="shared" si="0"/>
        <v>341.625</v>
      </c>
      <c r="O8" s="2"/>
      <c r="P8" s="2"/>
      <c r="Q8" s="2">
        <f t="shared" si="1"/>
        <v>-344.75</v>
      </c>
      <c r="R8" s="2"/>
      <c r="S8" s="2"/>
      <c r="T8" s="3">
        <f t="shared" si="2"/>
        <v>63.625</v>
      </c>
      <c r="U8" s="3">
        <f t="shared" si="3"/>
        <v>42.125</v>
      </c>
      <c r="V8" s="3">
        <f t="shared" si="4"/>
        <v>13.125</v>
      </c>
      <c r="W8">
        <f t="shared" si="5"/>
        <v>-118.875</v>
      </c>
      <c r="X8">
        <f t="shared" si="6"/>
        <v>-72.25</v>
      </c>
      <c r="Y8">
        <f t="shared" si="7"/>
        <v>-45.25</v>
      </c>
      <c r="Z8">
        <f t="shared" si="8"/>
        <v>-6.75</v>
      </c>
      <c r="AA8">
        <f t="shared" si="9"/>
        <v>124.25</v>
      </c>
      <c r="AB8" s="3">
        <f t="shared" si="10"/>
        <v>325.50359142845582</v>
      </c>
      <c r="AC8" s="3"/>
      <c r="AD8" s="3"/>
      <c r="AE8" s="3">
        <f t="shared" si="11"/>
        <v>-334.34074536509144</v>
      </c>
      <c r="AF8" s="3"/>
      <c r="AG8" s="3"/>
    </row>
    <row r="9" spans="1:33">
      <c r="B9">
        <v>8</v>
      </c>
      <c r="C9">
        <v>616</v>
      </c>
      <c r="D9">
        <v>384</v>
      </c>
      <c r="E9">
        <v>1746</v>
      </c>
      <c r="F9">
        <v>2245</v>
      </c>
      <c r="H9">
        <v>1751</v>
      </c>
      <c r="I9">
        <v>2239</v>
      </c>
      <c r="J9">
        <f>H13-H9</f>
        <v>119</v>
      </c>
      <c r="K9">
        <f>I13-I9</f>
        <v>-118.5</v>
      </c>
      <c r="M9">
        <v>11</v>
      </c>
      <c r="N9" s="2">
        <f t="shared" si="0"/>
        <v>261.25</v>
      </c>
      <c r="O9" s="2"/>
      <c r="P9" s="2"/>
      <c r="Q9" s="2">
        <f t="shared" si="1"/>
        <v>-263.25</v>
      </c>
      <c r="R9" s="2"/>
      <c r="S9" s="2"/>
      <c r="T9" s="3">
        <f t="shared" si="2"/>
        <v>46.25</v>
      </c>
      <c r="U9" s="3">
        <f t="shared" si="3"/>
        <v>62.25</v>
      </c>
      <c r="V9" s="3">
        <f t="shared" si="4"/>
        <v>-3.25</v>
      </c>
      <c r="W9">
        <f t="shared" si="5"/>
        <v>-105.25</v>
      </c>
      <c r="X9">
        <f t="shared" si="6"/>
        <v>-53.25</v>
      </c>
      <c r="Y9">
        <f t="shared" si="7"/>
        <v>-63.75</v>
      </c>
      <c r="Z9">
        <f t="shared" si="8"/>
        <v>9.25</v>
      </c>
      <c r="AA9">
        <f t="shared" si="9"/>
        <v>107.75</v>
      </c>
      <c r="AB9" s="3">
        <f t="shared" si="10"/>
        <v>261.25000000000006</v>
      </c>
      <c r="AC9" s="3"/>
      <c r="AD9" s="3"/>
      <c r="AE9" s="3">
        <f t="shared" si="11"/>
        <v>-263.25</v>
      </c>
      <c r="AF9" s="3"/>
      <c r="AG9" s="3"/>
    </row>
    <row r="10" spans="1:33">
      <c r="B10">
        <v>9</v>
      </c>
      <c r="C10">
        <v>594</v>
      </c>
      <c r="D10">
        <v>406</v>
      </c>
      <c r="E10">
        <v>1778</v>
      </c>
      <c r="F10">
        <v>2210</v>
      </c>
      <c r="H10">
        <v>1783</v>
      </c>
      <c r="I10">
        <v>2206</v>
      </c>
      <c r="J10">
        <f>H13-H10</f>
        <v>87</v>
      </c>
      <c r="K10">
        <f>I13-I10</f>
        <v>-85.5</v>
      </c>
      <c r="M10">
        <v>12</v>
      </c>
      <c r="N10" s="2">
        <f t="shared" si="0"/>
        <v>199.75</v>
      </c>
      <c r="O10" s="2"/>
      <c r="P10" s="2"/>
      <c r="Q10" s="2">
        <f t="shared" si="1"/>
        <v>-202.75</v>
      </c>
      <c r="R10" s="2"/>
      <c r="S10" s="2"/>
      <c r="T10" s="3">
        <f t="shared" si="2"/>
        <v>30.25</v>
      </c>
      <c r="U10" s="3">
        <f t="shared" si="3"/>
        <v>55.25</v>
      </c>
      <c r="V10" s="3">
        <f t="shared" si="4"/>
        <v>1.25</v>
      </c>
      <c r="W10">
        <f t="shared" si="5"/>
        <v>-86.75</v>
      </c>
      <c r="X10">
        <f t="shared" si="6"/>
        <v>-36.25</v>
      </c>
      <c r="Y10">
        <f t="shared" si="7"/>
        <v>-52.75</v>
      </c>
      <c r="Z10">
        <f t="shared" si="8"/>
        <v>2.25</v>
      </c>
      <c r="AA10">
        <f t="shared" si="9"/>
        <v>86.75</v>
      </c>
      <c r="AB10" s="3">
        <f t="shared" si="10"/>
        <v>197.43165608689492</v>
      </c>
      <c r="AC10" s="3"/>
      <c r="AD10" s="3"/>
      <c r="AE10" s="3">
        <f t="shared" si="11"/>
        <v>-202.75000000000003</v>
      </c>
      <c r="AF10" s="3"/>
      <c r="AG10" s="3"/>
    </row>
    <row r="11" spans="1:33">
      <c r="B11">
        <v>10</v>
      </c>
      <c r="C11">
        <v>577</v>
      </c>
      <c r="D11">
        <v>425</v>
      </c>
      <c r="E11">
        <v>1804</v>
      </c>
      <c r="F11">
        <v>2184</v>
      </c>
      <c r="H11">
        <v>1810</v>
      </c>
      <c r="I11">
        <v>2179.5</v>
      </c>
      <c r="J11">
        <f>H13-H11</f>
        <v>60</v>
      </c>
      <c r="K11">
        <f>I13-I11</f>
        <v>-59</v>
      </c>
      <c r="M11">
        <v>13</v>
      </c>
      <c r="N11" s="2">
        <f>(J44+J57+J69)/3</f>
        <v>174.83333333333334</v>
      </c>
      <c r="O11" s="2"/>
      <c r="P11" s="2"/>
      <c r="Q11" s="2">
        <f t="shared" si="1"/>
        <v>-133.375</v>
      </c>
      <c r="R11" s="2"/>
      <c r="S11" s="2"/>
      <c r="T11" s="3" t="s">
        <v>23</v>
      </c>
      <c r="U11" s="3">
        <f t="shared" si="3"/>
        <v>51.833333333333343</v>
      </c>
      <c r="V11" s="3">
        <f t="shared" si="4"/>
        <v>7.3333333333333428</v>
      </c>
      <c r="W11">
        <f t="shared" si="5"/>
        <v>-59.166666666666657</v>
      </c>
      <c r="X11" t="s">
        <v>23</v>
      </c>
      <c r="Y11">
        <f t="shared" si="7"/>
        <v>-7.875</v>
      </c>
      <c r="Z11">
        <f t="shared" si="8"/>
        <v>39.625</v>
      </c>
      <c r="AA11">
        <f t="shared" si="9"/>
        <v>101.625</v>
      </c>
      <c r="AB11" s="3">
        <f>(J44/U20+J57/V20+J69/W20)/(1/U20+1/V20+1/W20)</f>
        <v>169.03816862192127</v>
      </c>
      <c r="AC11" s="3"/>
      <c r="AD11" s="3"/>
      <c r="AE11" s="3">
        <f>(K44/Y20+K57/Z20+K69/AA20)/(1/Y20+1/Z20+1/AA20)</f>
        <v>-139.5455229530177</v>
      </c>
      <c r="AF11" s="3"/>
      <c r="AG11" s="3"/>
    </row>
    <row r="12" spans="1:33">
      <c r="B12">
        <v>11</v>
      </c>
      <c r="C12">
        <v>565</v>
      </c>
      <c r="D12">
        <v>438</v>
      </c>
      <c r="E12">
        <v>1838</v>
      </c>
      <c r="F12">
        <v>2153</v>
      </c>
      <c r="H12">
        <v>1836.5</v>
      </c>
      <c r="I12">
        <v>2152.5</v>
      </c>
      <c r="J12">
        <f>H13-H12</f>
        <v>33.5</v>
      </c>
      <c r="K12">
        <f>I13-I12</f>
        <v>-32</v>
      </c>
      <c r="N12" s="2"/>
      <c r="O12" s="2"/>
      <c r="P12" s="2"/>
      <c r="Q12" s="2"/>
      <c r="R12" s="2"/>
      <c r="S12" s="2"/>
      <c r="T12" t="s">
        <v>24</v>
      </c>
      <c r="U12" t="s">
        <v>24</v>
      </c>
      <c r="V12" t="s">
        <v>24</v>
      </c>
      <c r="W12" t="s">
        <v>24</v>
      </c>
      <c r="X12" t="s">
        <v>24</v>
      </c>
      <c r="Y12" t="s">
        <v>24</v>
      </c>
      <c r="Z12" t="s">
        <v>24</v>
      </c>
      <c r="AA12" t="s">
        <v>24</v>
      </c>
    </row>
    <row r="13" spans="1:33">
      <c r="B13">
        <v>12</v>
      </c>
      <c r="C13">
        <v>555</v>
      </c>
      <c r="D13">
        <v>449</v>
      </c>
      <c r="E13">
        <v>1870</v>
      </c>
      <c r="F13">
        <v>2120</v>
      </c>
      <c r="H13">
        <v>1870</v>
      </c>
      <c r="I13">
        <v>2120.5</v>
      </c>
      <c r="J13">
        <f>H13-H13</f>
        <v>0</v>
      </c>
      <c r="K13">
        <f>I13-I13</f>
        <v>0</v>
      </c>
      <c r="N13" s="2"/>
      <c r="O13" s="2"/>
      <c r="P13" s="2"/>
      <c r="Q13" s="2"/>
      <c r="R13" s="2"/>
      <c r="S13" s="2"/>
      <c r="T13">
        <f t="shared" ref="T13:AA19" si="12">ABS(T4)</f>
        <v>173.5</v>
      </c>
      <c r="U13">
        <f t="shared" si="12"/>
        <v>31</v>
      </c>
      <c r="V13">
        <f t="shared" si="12"/>
        <v>23</v>
      </c>
      <c r="W13">
        <f t="shared" si="12"/>
        <v>181.5</v>
      </c>
      <c r="X13">
        <f t="shared" si="12"/>
        <v>225.125</v>
      </c>
      <c r="Y13">
        <f t="shared" si="12"/>
        <v>67.625</v>
      </c>
      <c r="Z13">
        <f t="shared" si="12"/>
        <v>70.375</v>
      </c>
      <c r="AA13">
        <f t="shared" si="12"/>
        <v>222.375</v>
      </c>
    </row>
    <row r="14" spans="1:33">
      <c r="B14" t="s">
        <v>32</v>
      </c>
      <c r="C14">
        <v>512</v>
      </c>
      <c r="D14">
        <v>492</v>
      </c>
      <c r="T14">
        <f t="shared" si="12"/>
        <v>116.875</v>
      </c>
      <c r="U14">
        <f t="shared" si="12"/>
        <v>106.375</v>
      </c>
      <c r="V14">
        <f t="shared" si="12"/>
        <v>14.625</v>
      </c>
      <c r="W14">
        <f t="shared" si="12"/>
        <v>208.625</v>
      </c>
      <c r="X14">
        <f t="shared" si="12"/>
        <v>143</v>
      </c>
      <c r="Y14">
        <f t="shared" si="12"/>
        <v>133.5</v>
      </c>
      <c r="Z14">
        <f t="shared" si="12"/>
        <v>40.5</v>
      </c>
      <c r="AA14">
        <f t="shared" si="12"/>
        <v>236</v>
      </c>
    </row>
    <row r="15" spans="1:33">
      <c r="T15">
        <f t="shared" si="12"/>
        <v>131</v>
      </c>
      <c r="U15">
        <f t="shared" si="12"/>
        <v>58</v>
      </c>
      <c r="V15">
        <f t="shared" si="12"/>
        <v>6.5</v>
      </c>
      <c r="W15">
        <f t="shared" si="12"/>
        <v>195.5</v>
      </c>
      <c r="X15">
        <f t="shared" si="12"/>
        <v>151.75</v>
      </c>
      <c r="Y15">
        <f t="shared" si="12"/>
        <v>66.25</v>
      </c>
      <c r="Z15">
        <f t="shared" si="12"/>
        <v>6.75</v>
      </c>
      <c r="AA15">
        <f t="shared" si="12"/>
        <v>211.25</v>
      </c>
    </row>
    <row r="16" spans="1:33">
      <c r="T16">
        <f t="shared" si="12"/>
        <v>96.875</v>
      </c>
      <c r="U16">
        <f t="shared" si="12"/>
        <v>49.375</v>
      </c>
      <c r="V16">
        <f t="shared" si="12"/>
        <v>4.375</v>
      </c>
      <c r="W16">
        <f t="shared" si="12"/>
        <v>150.625</v>
      </c>
      <c r="X16">
        <f t="shared" si="12"/>
        <v>110</v>
      </c>
      <c r="Y16">
        <f t="shared" si="12"/>
        <v>54.5</v>
      </c>
      <c r="Z16">
        <f t="shared" si="12"/>
        <v>7</v>
      </c>
      <c r="AA16">
        <f t="shared" si="12"/>
        <v>157.5</v>
      </c>
    </row>
    <row r="17" spans="2:27">
      <c r="T17">
        <f t="shared" si="12"/>
        <v>63.625</v>
      </c>
      <c r="U17">
        <f t="shared" si="12"/>
        <v>42.125</v>
      </c>
      <c r="V17">
        <f t="shared" si="12"/>
        <v>13.125</v>
      </c>
      <c r="W17">
        <f t="shared" si="12"/>
        <v>118.875</v>
      </c>
      <c r="X17">
        <f t="shared" si="12"/>
        <v>72.25</v>
      </c>
      <c r="Y17">
        <f t="shared" si="12"/>
        <v>45.25</v>
      </c>
      <c r="Z17">
        <f t="shared" si="12"/>
        <v>6.75</v>
      </c>
      <c r="AA17">
        <f t="shared" si="12"/>
        <v>124.25</v>
      </c>
    </row>
    <row r="18" spans="2:27">
      <c r="T18">
        <f t="shared" si="12"/>
        <v>46.25</v>
      </c>
      <c r="U18">
        <f t="shared" si="12"/>
        <v>62.25</v>
      </c>
      <c r="V18">
        <f t="shared" si="12"/>
        <v>3.25</v>
      </c>
      <c r="W18">
        <f t="shared" si="12"/>
        <v>105.25</v>
      </c>
      <c r="X18">
        <f t="shared" si="12"/>
        <v>53.25</v>
      </c>
      <c r="Y18">
        <f t="shared" si="12"/>
        <v>63.75</v>
      </c>
      <c r="Z18">
        <f t="shared" si="12"/>
        <v>9.25</v>
      </c>
      <c r="AA18">
        <f t="shared" si="12"/>
        <v>107.75</v>
      </c>
    </row>
    <row r="19" spans="2:27">
      <c r="T19">
        <f t="shared" si="12"/>
        <v>30.25</v>
      </c>
      <c r="U19">
        <f t="shared" si="12"/>
        <v>55.25</v>
      </c>
      <c r="V19">
        <f t="shared" si="12"/>
        <v>1.25</v>
      </c>
      <c r="W19">
        <f t="shared" si="12"/>
        <v>86.75</v>
      </c>
      <c r="X19">
        <f t="shared" si="12"/>
        <v>36.25</v>
      </c>
      <c r="Y19">
        <f t="shared" si="12"/>
        <v>52.75</v>
      </c>
      <c r="Z19">
        <f t="shared" si="12"/>
        <v>2.25</v>
      </c>
      <c r="AA19">
        <f t="shared" si="12"/>
        <v>86.75</v>
      </c>
    </row>
    <row r="20" spans="2:27">
      <c r="B20" t="s">
        <v>26</v>
      </c>
      <c r="T20" t="s">
        <v>23</v>
      </c>
      <c r="U20">
        <f>ABS(U11)</f>
        <v>51.833333333333343</v>
      </c>
      <c r="V20">
        <f>ABS(V11)</f>
        <v>7.3333333333333428</v>
      </c>
      <c r="W20">
        <f>ABS(W11)</f>
        <v>59.166666666666657</v>
      </c>
      <c r="X20" t="s">
        <v>23</v>
      </c>
      <c r="Y20">
        <f>ABS(Y11)</f>
        <v>7.875</v>
      </c>
      <c r="Z20">
        <f>ABS(Z11)</f>
        <v>39.625</v>
      </c>
      <c r="AA20">
        <f>ABS(AA11)</f>
        <v>101.625</v>
      </c>
    </row>
    <row r="21" spans="2:27">
      <c r="B21" t="s">
        <v>8</v>
      </c>
      <c r="C21" t="s">
        <v>9</v>
      </c>
      <c r="D21" t="s">
        <v>10</v>
      </c>
      <c r="E21" t="s">
        <v>11</v>
      </c>
      <c r="F21" t="s">
        <v>12</v>
      </c>
      <c r="H21" t="s">
        <v>13</v>
      </c>
      <c r="I21" t="s">
        <v>14</v>
      </c>
      <c r="J21" t="s">
        <v>6</v>
      </c>
      <c r="K21" t="s">
        <v>7</v>
      </c>
      <c r="L21" t="s">
        <v>27</v>
      </c>
    </row>
    <row r="22" spans="2:27">
      <c r="B22">
        <v>4</v>
      </c>
      <c r="C22">
        <v>553</v>
      </c>
      <c r="D22">
        <v>3691</v>
      </c>
      <c r="E22">
        <v>559</v>
      </c>
      <c r="F22">
        <v>3681</v>
      </c>
      <c r="H22">
        <v>556</v>
      </c>
      <c r="I22">
        <v>3686</v>
      </c>
      <c r="J22">
        <f>H31-H22</f>
        <v>1260</v>
      </c>
      <c r="K22">
        <f>I31-I22</f>
        <v>-1495.5</v>
      </c>
      <c r="L22">
        <f t="shared" ref="L22:L31" si="13">-K22</f>
        <v>1495.5</v>
      </c>
    </row>
    <row r="23" spans="2:27">
      <c r="B23">
        <v>5</v>
      </c>
      <c r="C23">
        <v>763</v>
      </c>
      <c r="D23">
        <v>3347</v>
      </c>
      <c r="E23">
        <v>780</v>
      </c>
      <c r="F23">
        <v>3328</v>
      </c>
      <c r="H23">
        <v>771.5</v>
      </c>
      <c r="I23">
        <v>3337.5</v>
      </c>
      <c r="J23">
        <f>H31-H23</f>
        <v>1044.5</v>
      </c>
      <c r="K23">
        <f>I31-I23</f>
        <v>-1147</v>
      </c>
      <c r="L23">
        <f t="shared" si="13"/>
        <v>1147</v>
      </c>
    </row>
    <row r="24" spans="2:27">
      <c r="B24">
        <v>6</v>
      </c>
      <c r="C24">
        <v>1011</v>
      </c>
      <c r="D24">
        <v>3031</v>
      </c>
      <c r="E24">
        <v>1018</v>
      </c>
      <c r="F24">
        <v>3016</v>
      </c>
      <c r="H24">
        <v>1014.5</v>
      </c>
      <c r="I24">
        <v>3023.5</v>
      </c>
      <c r="J24">
        <f>H31-H24</f>
        <v>801.5</v>
      </c>
      <c r="K24">
        <f>I31-I24</f>
        <v>-833</v>
      </c>
      <c r="L24">
        <f t="shared" si="13"/>
        <v>833</v>
      </c>
    </row>
    <row r="25" spans="2:27">
      <c r="B25">
        <v>7</v>
      </c>
      <c r="C25">
        <v>1201</v>
      </c>
      <c r="D25">
        <v>2815</v>
      </c>
      <c r="E25">
        <v>1202</v>
      </c>
      <c r="F25">
        <v>2813</v>
      </c>
      <c r="H25">
        <v>1201.5</v>
      </c>
      <c r="I25">
        <v>2814</v>
      </c>
      <c r="J25">
        <f>H31-H25</f>
        <v>614.5</v>
      </c>
      <c r="K25">
        <f>I31-I25</f>
        <v>-623.5</v>
      </c>
      <c r="L25">
        <f t="shared" si="13"/>
        <v>623.5</v>
      </c>
    </row>
    <row r="26" spans="2:27">
      <c r="B26">
        <v>8</v>
      </c>
      <c r="C26">
        <v>1408</v>
      </c>
      <c r="D26">
        <v>2592</v>
      </c>
      <c r="E26">
        <v>1358</v>
      </c>
      <c r="F26">
        <v>2646</v>
      </c>
      <c r="H26">
        <v>1383</v>
      </c>
      <c r="I26">
        <v>2619</v>
      </c>
      <c r="J26">
        <f>H31-H26</f>
        <v>433</v>
      </c>
      <c r="K26">
        <f>I31-I26</f>
        <v>-428.5</v>
      </c>
      <c r="L26">
        <f t="shared" si="13"/>
        <v>428.5</v>
      </c>
    </row>
    <row r="27" spans="2:27">
      <c r="B27">
        <v>9</v>
      </c>
      <c r="C27">
        <v>1477</v>
      </c>
      <c r="D27">
        <v>2522</v>
      </c>
      <c r="E27">
        <v>1463</v>
      </c>
      <c r="F27">
        <v>2539</v>
      </c>
      <c r="H27">
        <v>1470</v>
      </c>
      <c r="I27">
        <v>2530.5</v>
      </c>
      <c r="J27">
        <f>H31-H27</f>
        <v>346</v>
      </c>
      <c r="K27">
        <f>I31-I27</f>
        <v>-340</v>
      </c>
      <c r="L27">
        <f t="shared" si="13"/>
        <v>340</v>
      </c>
    </row>
    <row r="28" spans="2:27">
      <c r="B28">
        <v>10</v>
      </c>
      <c r="C28">
        <v>1546</v>
      </c>
      <c r="D28">
        <v>2455</v>
      </c>
      <c r="E28">
        <v>1530</v>
      </c>
      <c r="F28">
        <v>2471</v>
      </c>
      <c r="H28">
        <v>1538</v>
      </c>
      <c r="I28">
        <v>2463</v>
      </c>
      <c r="J28">
        <f>H31-H28</f>
        <v>278</v>
      </c>
      <c r="K28">
        <f>I31-I28</f>
        <v>-272.5</v>
      </c>
      <c r="L28">
        <f t="shared" si="13"/>
        <v>272.5</v>
      </c>
    </row>
    <row r="29" spans="2:27">
      <c r="B29">
        <v>11</v>
      </c>
      <c r="C29">
        <v>1595</v>
      </c>
      <c r="D29">
        <v>2406</v>
      </c>
      <c r="E29">
        <v>1607</v>
      </c>
      <c r="F29">
        <v>2395</v>
      </c>
      <c r="H29">
        <v>1601</v>
      </c>
      <c r="I29">
        <v>2400.5</v>
      </c>
      <c r="J29">
        <f>H31-H29</f>
        <v>215</v>
      </c>
      <c r="K29">
        <f>I31-I29</f>
        <v>-210</v>
      </c>
      <c r="L29">
        <f t="shared" si="13"/>
        <v>210</v>
      </c>
    </row>
    <row r="30" spans="2:27">
      <c r="B30">
        <v>12</v>
      </c>
      <c r="C30">
        <v>1646</v>
      </c>
      <c r="D30">
        <v>2358</v>
      </c>
      <c r="E30">
        <v>1647</v>
      </c>
      <c r="F30">
        <v>2356</v>
      </c>
      <c r="H30">
        <v>1646.5</v>
      </c>
      <c r="I30">
        <v>2357</v>
      </c>
      <c r="J30">
        <f>H31-H30</f>
        <v>169.5</v>
      </c>
      <c r="K30">
        <f>I31-I30</f>
        <v>-166.5</v>
      </c>
      <c r="L30">
        <f t="shared" si="13"/>
        <v>166.5</v>
      </c>
    </row>
    <row r="31" spans="2:27">
      <c r="B31" t="s">
        <v>25</v>
      </c>
      <c r="C31">
        <v>1816</v>
      </c>
      <c r="D31">
        <v>2190</v>
      </c>
      <c r="E31">
        <v>1816</v>
      </c>
      <c r="F31">
        <v>2191</v>
      </c>
      <c r="H31">
        <v>1816</v>
      </c>
      <c r="I31">
        <v>2190.5</v>
      </c>
      <c r="J31">
        <f>H31-H31</f>
        <v>0</v>
      </c>
      <c r="K31">
        <f>I31-I31</f>
        <v>0</v>
      </c>
      <c r="L31">
        <f t="shared" si="13"/>
        <v>0</v>
      </c>
    </row>
    <row r="35" spans="2:12">
      <c r="B35" t="s">
        <v>28</v>
      </c>
    </row>
    <row r="36" spans="2:12">
      <c r="B36" t="s">
        <v>8</v>
      </c>
      <c r="C36" t="s">
        <v>9</v>
      </c>
      <c r="D36" t="s">
        <v>10</v>
      </c>
      <c r="E36" t="s">
        <v>11</v>
      </c>
      <c r="F36" t="s">
        <v>12</v>
      </c>
      <c r="H36" t="s">
        <v>13</v>
      </c>
      <c r="I36" t="s">
        <v>14</v>
      </c>
      <c r="J36" t="s">
        <v>6</v>
      </c>
      <c r="K36" t="s">
        <v>7</v>
      </c>
      <c r="L36" t="s">
        <v>27</v>
      </c>
    </row>
    <row r="37" spans="2:12">
      <c r="B37" t="s">
        <v>29</v>
      </c>
      <c r="C37">
        <v>1176</v>
      </c>
      <c r="D37">
        <v>2916</v>
      </c>
      <c r="E37">
        <v>1304</v>
      </c>
      <c r="F37">
        <v>2750</v>
      </c>
      <c r="H37">
        <f t="shared" ref="H37:H45" si="14">(C37+E37)/2</f>
        <v>1240</v>
      </c>
      <c r="I37">
        <f t="shared" ref="I37:I45" si="15">(D37+F37)/2</f>
        <v>2833</v>
      </c>
      <c r="J37">
        <f>H45-H37</f>
        <v>944</v>
      </c>
      <c r="K37">
        <f>I45-I37</f>
        <v>-990.5</v>
      </c>
      <c r="L37">
        <f t="shared" ref="L37:L45" si="16">-K37</f>
        <v>990.5</v>
      </c>
    </row>
    <row r="38" spans="2:12">
      <c r="B38">
        <v>7</v>
      </c>
      <c r="C38">
        <v>1551</v>
      </c>
      <c r="D38">
        <v>2486</v>
      </c>
      <c r="E38">
        <v>1567</v>
      </c>
      <c r="F38">
        <v>2465</v>
      </c>
      <c r="H38">
        <f t="shared" si="14"/>
        <v>1559</v>
      </c>
      <c r="I38">
        <f t="shared" si="15"/>
        <v>2475.5</v>
      </c>
      <c r="J38">
        <f>H45-H38</f>
        <v>625</v>
      </c>
      <c r="K38">
        <f>I45-I38</f>
        <v>-633</v>
      </c>
      <c r="L38">
        <f t="shared" si="16"/>
        <v>633</v>
      </c>
    </row>
    <row r="39" spans="2:12">
      <c r="B39">
        <v>8</v>
      </c>
      <c r="C39">
        <v>1662</v>
      </c>
      <c r="D39">
        <v>2378</v>
      </c>
      <c r="E39">
        <v>1694</v>
      </c>
      <c r="F39">
        <v>2335</v>
      </c>
      <c r="H39">
        <f t="shared" si="14"/>
        <v>1678</v>
      </c>
      <c r="I39">
        <f t="shared" si="15"/>
        <v>2356.5</v>
      </c>
      <c r="J39">
        <f>H45-H39</f>
        <v>506</v>
      </c>
      <c r="K39">
        <f>I45-I39</f>
        <v>-514</v>
      </c>
      <c r="L39">
        <f t="shared" si="16"/>
        <v>514</v>
      </c>
    </row>
    <row r="40" spans="2:12">
      <c r="B40">
        <v>9</v>
      </c>
      <c r="C40">
        <v>1787</v>
      </c>
      <c r="D40">
        <v>2242</v>
      </c>
      <c r="E40">
        <v>1794</v>
      </c>
      <c r="F40">
        <v>2234</v>
      </c>
      <c r="H40">
        <f t="shared" si="14"/>
        <v>1790.5</v>
      </c>
      <c r="I40">
        <f t="shared" si="15"/>
        <v>2238</v>
      </c>
      <c r="J40">
        <f>H45-H40</f>
        <v>393.5</v>
      </c>
      <c r="K40">
        <f>I45-I40</f>
        <v>-395.5</v>
      </c>
      <c r="L40">
        <f t="shared" si="16"/>
        <v>395.5</v>
      </c>
    </row>
    <row r="41" spans="2:12">
      <c r="B41">
        <v>10</v>
      </c>
      <c r="C41">
        <v>1867</v>
      </c>
      <c r="D41">
        <v>2162</v>
      </c>
      <c r="E41">
        <v>1902</v>
      </c>
      <c r="F41">
        <v>2122</v>
      </c>
      <c r="H41">
        <f t="shared" si="14"/>
        <v>1884.5</v>
      </c>
      <c r="I41">
        <f t="shared" si="15"/>
        <v>2142</v>
      </c>
      <c r="J41">
        <f>H45-H41</f>
        <v>299.5</v>
      </c>
      <c r="K41">
        <f>I45-I41</f>
        <v>-299.5</v>
      </c>
      <c r="L41">
        <f t="shared" si="16"/>
        <v>299.5</v>
      </c>
    </row>
    <row r="42" spans="2:12">
      <c r="B42">
        <v>11</v>
      </c>
      <c r="C42">
        <v>1994</v>
      </c>
      <c r="D42">
        <v>2032</v>
      </c>
      <c r="E42">
        <v>1976</v>
      </c>
      <c r="F42">
        <v>2052</v>
      </c>
      <c r="H42">
        <f t="shared" si="14"/>
        <v>1985</v>
      </c>
      <c r="I42">
        <f t="shared" si="15"/>
        <v>2042</v>
      </c>
      <c r="J42">
        <f>H45-H42</f>
        <v>199</v>
      </c>
      <c r="K42">
        <f>I45-I42</f>
        <v>-199.5</v>
      </c>
      <c r="L42">
        <f t="shared" si="16"/>
        <v>199.5</v>
      </c>
    </row>
    <row r="43" spans="2:12">
      <c r="B43">
        <v>12</v>
      </c>
      <c r="C43">
        <v>2042</v>
      </c>
      <c r="D43">
        <v>1987</v>
      </c>
      <c r="E43">
        <v>2037</v>
      </c>
      <c r="F43">
        <v>1998</v>
      </c>
      <c r="H43">
        <f t="shared" si="14"/>
        <v>2039.5</v>
      </c>
      <c r="I43">
        <f t="shared" si="15"/>
        <v>1992.5</v>
      </c>
      <c r="J43">
        <f>H45-H43</f>
        <v>144.5</v>
      </c>
      <c r="K43">
        <f>I45-I43</f>
        <v>-150</v>
      </c>
      <c r="L43">
        <f t="shared" si="16"/>
        <v>150</v>
      </c>
    </row>
    <row r="44" spans="2:12">
      <c r="B44">
        <v>13</v>
      </c>
      <c r="C44">
        <v>2071</v>
      </c>
      <c r="D44">
        <v>1959</v>
      </c>
      <c r="E44">
        <v>2051</v>
      </c>
      <c r="F44">
        <v>1977</v>
      </c>
      <c r="H44">
        <f t="shared" si="14"/>
        <v>2061</v>
      </c>
      <c r="I44">
        <f t="shared" si="15"/>
        <v>1968</v>
      </c>
      <c r="J44">
        <f>H45-H44</f>
        <v>123</v>
      </c>
      <c r="K44">
        <f>I45-I44</f>
        <v>-125.5</v>
      </c>
      <c r="L44">
        <f t="shared" si="16"/>
        <v>125.5</v>
      </c>
    </row>
    <row r="45" spans="2:12">
      <c r="B45" t="s">
        <v>25</v>
      </c>
      <c r="C45">
        <v>2185</v>
      </c>
      <c r="D45">
        <v>1843</v>
      </c>
      <c r="E45">
        <v>2183</v>
      </c>
      <c r="F45">
        <v>1842</v>
      </c>
      <c r="H45">
        <f t="shared" si="14"/>
        <v>2184</v>
      </c>
      <c r="I45">
        <f t="shared" si="15"/>
        <v>1842.5</v>
      </c>
      <c r="J45">
        <f>H45-H45</f>
        <v>0</v>
      </c>
      <c r="K45">
        <f>I45-I45</f>
        <v>0</v>
      </c>
      <c r="L45">
        <f t="shared" si="16"/>
        <v>0</v>
      </c>
    </row>
    <row r="48" spans="2:12">
      <c r="B48" t="s">
        <v>30</v>
      </c>
    </row>
    <row r="49" spans="2:12">
      <c r="B49" t="s">
        <v>8</v>
      </c>
      <c r="C49" t="s">
        <v>9</v>
      </c>
      <c r="D49" t="s">
        <v>10</v>
      </c>
      <c r="E49" t="s">
        <v>11</v>
      </c>
      <c r="F49" t="s">
        <v>12</v>
      </c>
      <c r="H49" t="s">
        <v>13</v>
      </c>
      <c r="I49" t="s">
        <v>14</v>
      </c>
      <c r="J49" t="s">
        <v>6</v>
      </c>
      <c r="K49" t="s">
        <v>7</v>
      </c>
      <c r="L49" t="s">
        <v>27</v>
      </c>
    </row>
    <row r="50" spans="2:12">
      <c r="B50">
        <v>6</v>
      </c>
      <c r="C50">
        <v>910</v>
      </c>
      <c r="D50">
        <v>3214</v>
      </c>
      <c r="E50">
        <v>891</v>
      </c>
      <c r="F50">
        <v>3233</v>
      </c>
      <c r="H50">
        <f t="shared" ref="H50:H58" si="17">(C50+E50)/2</f>
        <v>900.5</v>
      </c>
      <c r="I50">
        <f t="shared" ref="I50:I58" si="18">(D50+F50)/2</f>
        <v>3223.5</v>
      </c>
      <c r="J50">
        <f>H58-H50</f>
        <v>998</v>
      </c>
      <c r="K50">
        <f>I58-I50</f>
        <v>-1128.5</v>
      </c>
      <c r="L50">
        <f t="shared" ref="L50:L58" si="19">-K50</f>
        <v>1128.5</v>
      </c>
    </row>
    <row r="51" spans="2:12">
      <c r="B51">
        <v>7</v>
      </c>
      <c r="C51">
        <v>1151</v>
      </c>
      <c r="D51">
        <v>2905</v>
      </c>
      <c r="E51">
        <v>1154</v>
      </c>
      <c r="F51">
        <v>2899</v>
      </c>
      <c r="H51">
        <f t="shared" si="17"/>
        <v>1152.5</v>
      </c>
      <c r="I51">
        <f t="shared" si="18"/>
        <v>2902</v>
      </c>
      <c r="J51">
        <f>H58-H51</f>
        <v>746</v>
      </c>
      <c r="K51">
        <f>I58-I51</f>
        <v>-807</v>
      </c>
      <c r="L51">
        <f t="shared" si="19"/>
        <v>807</v>
      </c>
    </row>
    <row r="52" spans="2:12">
      <c r="B52">
        <v>8</v>
      </c>
      <c r="C52">
        <v>1319</v>
      </c>
      <c r="D52">
        <v>2704</v>
      </c>
      <c r="E52">
        <v>1363</v>
      </c>
      <c r="F52">
        <v>2660</v>
      </c>
      <c r="H52">
        <f t="shared" si="17"/>
        <v>1341</v>
      </c>
      <c r="I52">
        <f t="shared" si="18"/>
        <v>2682</v>
      </c>
      <c r="J52">
        <f>H58-H52</f>
        <v>557.5</v>
      </c>
      <c r="K52">
        <f>I58-I52</f>
        <v>-587</v>
      </c>
      <c r="L52">
        <f t="shared" si="19"/>
        <v>587</v>
      </c>
    </row>
    <row r="53" spans="2:12">
      <c r="B53">
        <v>9</v>
      </c>
      <c r="C53">
        <v>1480</v>
      </c>
      <c r="D53">
        <v>2528</v>
      </c>
      <c r="E53">
        <v>1440</v>
      </c>
      <c r="F53">
        <v>2576</v>
      </c>
      <c r="H53">
        <f t="shared" si="17"/>
        <v>1460</v>
      </c>
      <c r="I53">
        <f t="shared" si="18"/>
        <v>2552</v>
      </c>
      <c r="J53">
        <f>H58-H53</f>
        <v>438.5</v>
      </c>
      <c r="K53">
        <f>I58-I53</f>
        <v>-457</v>
      </c>
      <c r="L53">
        <f t="shared" si="19"/>
        <v>457</v>
      </c>
    </row>
    <row r="54" spans="2:12">
      <c r="B54">
        <v>10</v>
      </c>
      <c r="C54">
        <v>1581</v>
      </c>
      <c r="D54">
        <v>2420</v>
      </c>
      <c r="E54">
        <v>1559</v>
      </c>
      <c r="F54">
        <v>2446</v>
      </c>
      <c r="H54">
        <f t="shared" si="17"/>
        <v>1570</v>
      </c>
      <c r="I54">
        <f t="shared" si="18"/>
        <v>2433</v>
      </c>
      <c r="J54">
        <f>H58-H54</f>
        <v>328.5</v>
      </c>
      <c r="K54">
        <f>I58-I54</f>
        <v>-338</v>
      </c>
      <c r="L54">
        <f t="shared" si="19"/>
        <v>338</v>
      </c>
    </row>
    <row r="55" spans="2:12">
      <c r="B55">
        <v>11</v>
      </c>
      <c r="C55">
        <v>1639</v>
      </c>
      <c r="D55">
        <v>2361</v>
      </c>
      <c r="E55">
        <v>1629</v>
      </c>
      <c r="F55">
        <v>2374</v>
      </c>
      <c r="H55">
        <f t="shared" si="17"/>
        <v>1634</v>
      </c>
      <c r="I55">
        <f t="shared" si="18"/>
        <v>2367.5</v>
      </c>
      <c r="J55">
        <f>H58-H55</f>
        <v>264.5</v>
      </c>
      <c r="K55">
        <f>I58-I55</f>
        <v>-272.5</v>
      </c>
      <c r="L55">
        <f t="shared" si="19"/>
        <v>272.5</v>
      </c>
    </row>
    <row r="56" spans="2:12">
      <c r="B56">
        <v>12</v>
      </c>
      <c r="C56">
        <v>1711</v>
      </c>
      <c r="D56">
        <v>2287</v>
      </c>
      <c r="E56">
        <v>1689</v>
      </c>
      <c r="F56">
        <v>2313</v>
      </c>
      <c r="H56">
        <f t="shared" si="17"/>
        <v>1700</v>
      </c>
      <c r="I56">
        <f t="shared" si="18"/>
        <v>2300</v>
      </c>
      <c r="J56">
        <f>H58-H56</f>
        <v>198.5</v>
      </c>
      <c r="K56">
        <f>I58-I56</f>
        <v>-205</v>
      </c>
      <c r="L56">
        <f t="shared" si="19"/>
        <v>205</v>
      </c>
    </row>
    <row r="57" spans="2:12">
      <c r="B57">
        <v>13</v>
      </c>
      <c r="C57">
        <v>1739</v>
      </c>
      <c r="D57">
        <v>2259</v>
      </c>
      <c r="E57">
        <v>1723</v>
      </c>
      <c r="F57">
        <v>2277</v>
      </c>
      <c r="H57">
        <f t="shared" si="17"/>
        <v>1731</v>
      </c>
      <c r="I57">
        <f t="shared" si="18"/>
        <v>2268</v>
      </c>
      <c r="J57">
        <f>H58-H57</f>
        <v>167.5</v>
      </c>
      <c r="K57">
        <f>I58-I57</f>
        <v>-173</v>
      </c>
      <c r="L57">
        <f t="shared" si="19"/>
        <v>173</v>
      </c>
    </row>
    <row r="58" spans="2:12">
      <c r="B58" t="s">
        <v>25</v>
      </c>
      <c r="C58">
        <v>1898</v>
      </c>
      <c r="D58">
        <v>2094</v>
      </c>
      <c r="E58">
        <v>1899</v>
      </c>
      <c r="F58">
        <v>2096</v>
      </c>
      <c r="H58">
        <f t="shared" si="17"/>
        <v>1898.5</v>
      </c>
      <c r="I58">
        <f t="shared" si="18"/>
        <v>2095</v>
      </c>
      <c r="J58">
        <f>H58-H58</f>
        <v>0</v>
      </c>
      <c r="K58">
        <f>I58-I58</f>
        <v>0</v>
      </c>
      <c r="L58">
        <f t="shared" si="19"/>
        <v>0</v>
      </c>
    </row>
    <row r="60" spans="2:12">
      <c r="B60" t="s">
        <v>31</v>
      </c>
    </row>
    <row r="61" spans="2:12">
      <c r="B61" t="s">
        <v>8</v>
      </c>
      <c r="C61" t="s">
        <v>9</v>
      </c>
      <c r="D61" t="s">
        <v>10</v>
      </c>
      <c r="E61" t="s">
        <v>11</v>
      </c>
      <c r="F61" t="s">
        <v>12</v>
      </c>
      <c r="H61" t="s">
        <v>13</v>
      </c>
      <c r="I61" t="s">
        <v>14</v>
      </c>
      <c r="J61" t="s">
        <v>6</v>
      </c>
      <c r="K61" t="s">
        <v>7</v>
      </c>
      <c r="L61" t="s">
        <v>27</v>
      </c>
    </row>
    <row r="62" spans="2:12">
      <c r="B62">
        <v>6</v>
      </c>
      <c r="C62">
        <v>939</v>
      </c>
      <c r="D62">
        <v>3200</v>
      </c>
      <c r="E62">
        <v>919</v>
      </c>
      <c r="F62">
        <v>3210</v>
      </c>
      <c r="H62">
        <f t="shared" ref="H62:H70" si="20">(C62+E62)/2</f>
        <v>929</v>
      </c>
      <c r="I62">
        <f t="shared" ref="I62:I70" si="21">(D62+F62)/2</f>
        <v>3205</v>
      </c>
      <c r="J62">
        <f>H70-H62</f>
        <v>1156.5</v>
      </c>
      <c r="K62">
        <f>I70-I62</f>
        <v>-1280.5</v>
      </c>
      <c r="L62">
        <f t="shared" ref="L62:L70" si="22">-K62</f>
        <v>1280.5</v>
      </c>
    </row>
    <row r="63" spans="2:12">
      <c r="B63">
        <v>7</v>
      </c>
      <c r="C63">
        <v>1145</v>
      </c>
      <c r="D63">
        <v>2934</v>
      </c>
      <c r="E63">
        <v>1146</v>
      </c>
      <c r="F63">
        <v>2920</v>
      </c>
      <c r="H63">
        <f t="shared" si="20"/>
        <v>1145.5</v>
      </c>
      <c r="I63">
        <f t="shared" si="21"/>
        <v>2927</v>
      </c>
      <c r="J63">
        <f>H70-H63</f>
        <v>940</v>
      </c>
      <c r="K63">
        <f>I70-I63</f>
        <v>-1002.5</v>
      </c>
      <c r="L63">
        <f t="shared" si="22"/>
        <v>1002.5</v>
      </c>
    </row>
    <row r="64" spans="2:12">
      <c r="B64">
        <v>8</v>
      </c>
      <c r="C64">
        <v>1340</v>
      </c>
      <c r="D64">
        <v>2702</v>
      </c>
      <c r="E64">
        <v>1312</v>
      </c>
      <c r="F64">
        <v>2730</v>
      </c>
      <c r="H64">
        <f t="shared" si="20"/>
        <v>1326</v>
      </c>
      <c r="I64">
        <f t="shared" si="21"/>
        <v>2716</v>
      </c>
      <c r="J64">
        <f>H70-H64</f>
        <v>759.5</v>
      </c>
      <c r="K64">
        <f>I70-I64</f>
        <v>-791.5</v>
      </c>
      <c r="L64">
        <f t="shared" si="22"/>
        <v>791.5</v>
      </c>
    </row>
    <row r="65" spans="2:12">
      <c r="B65">
        <v>9</v>
      </c>
      <c r="C65">
        <v>1492</v>
      </c>
      <c r="D65">
        <v>2532</v>
      </c>
      <c r="E65">
        <v>1492</v>
      </c>
      <c r="F65">
        <v>2532</v>
      </c>
      <c r="H65">
        <f t="shared" si="20"/>
        <v>1492</v>
      </c>
      <c r="I65">
        <f t="shared" si="21"/>
        <v>2532</v>
      </c>
      <c r="J65">
        <f>H70-H65</f>
        <v>593.5</v>
      </c>
      <c r="K65">
        <f>I70-I65</f>
        <v>-607.5</v>
      </c>
      <c r="L65">
        <f t="shared" si="22"/>
        <v>607.5</v>
      </c>
    </row>
    <row r="66" spans="2:12">
      <c r="B66">
        <v>10</v>
      </c>
      <c r="C66">
        <v>1631</v>
      </c>
      <c r="D66">
        <v>2390</v>
      </c>
      <c r="E66">
        <v>1619</v>
      </c>
      <c r="F66">
        <v>2397</v>
      </c>
      <c r="H66">
        <f t="shared" si="20"/>
        <v>1625</v>
      </c>
      <c r="I66">
        <f t="shared" si="21"/>
        <v>2393.5</v>
      </c>
      <c r="J66">
        <f>H70-H66</f>
        <v>460.5</v>
      </c>
      <c r="K66">
        <f>I70-I66</f>
        <v>-469</v>
      </c>
      <c r="L66">
        <f t="shared" si="22"/>
        <v>469</v>
      </c>
    </row>
    <row r="67" spans="2:12">
      <c r="B67">
        <v>11</v>
      </c>
      <c r="C67">
        <v>1723</v>
      </c>
      <c r="D67">
        <v>2291</v>
      </c>
      <c r="E67">
        <v>1715</v>
      </c>
      <c r="F67">
        <v>2300</v>
      </c>
      <c r="H67">
        <f t="shared" si="20"/>
        <v>1719</v>
      </c>
      <c r="I67">
        <f t="shared" si="21"/>
        <v>2295.5</v>
      </c>
      <c r="J67">
        <f>H70-H67</f>
        <v>366.5</v>
      </c>
      <c r="K67">
        <f>I70-I67</f>
        <v>-371</v>
      </c>
      <c r="L67">
        <f t="shared" si="22"/>
        <v>371</v>
      </c>
    </row>
    <row r="68" spans="2:12">
      <c r="B68">
        <v>12</v>
      </c>
      <c r="C68">
        <v>1809</v>
      </c>
      <c r="D68">
        <v>2205</v>
      </c>
      <c r="E68">
        <v>1789</v>
      </c>
      <c r="F68">
        <v>2223</v>
      </c>
      <c r="H68">
        <f t="shared" si="20"/>
        <v>1799</v>
      </c>
      <c r="I68">
        <f t="shared" si="21"/>
        <v>2214</v>
      </c>
      <c r="J68">
        <f>H70-H68</f>
        <v>286.5</v>
      </c>
      <c r="K68">
        <f>I70-I68</f>
        <v>-289.5</v>
      </c>
      <c r="L68">
        <f t="shared" si="22"/>
        <v>289.5</v>
      </c>
    </row>
    <row r="69" spans="2:12">
      <c r="B69">
        <v>13</v>
      </c>
      <c r="C69">
        <v>1852</v>
      </c>
      <c r="D69">
        <v>2160</v>
      </c>
      <c r="E69">
        <v>1851</v>
      </c>
      <c r="F69">
        <v>2159</v>
      </c>
      <c r="H69">
        <f t="shared" si="20"/>
        <v>1851.5</v>
      </c>
      <c r="I69">
        <f t="shared" si="21"/>
        <v>2159.5</v>
      </c>
      <c r="J69">
        <f>H70-H69</f>
        <v>234</v>
      </c>
      <c r="K69">
        <f>I70-I69</f>
        <v>-235</v>
      </c>
      <c r="L69">
        <f t="shared" si="22"/>
        <v>235</v>
      </c>
    </row>
    <row r="70" spans="2:12">
      <c r="B70" t="s">
        <v>25</v>
      </c>
      <c r="C70">
        <v>2086</v>
      </c>
      <c r="D70">
        <v>1924</v>
      </c>
      <c r="E70">
        <v>2085</v>
      </c>
      <c r="F70">
        <v>1925</v>
      </c>
      <c r="H70">
        <f t="shared" si="20"/>
        <v>2085.5</v>
      </c>
      <c r="I70">
        <f t="shared" si="21"/>
        <v>1924.5</v>
      </c>
      <c r="J70">
        <f>H70-H70</f>
        <v>0</v>
      </c>
      <c r="K70">
        <f>I70-I70</f>
        <v>0</v>
      </c>
      <c r="L70">
        <f t="shared" si="22"/>
        <v>0</v>
      </c>
    </row>
  </sheetData>
  <mergeCells count="31">
    <mergeCell ref="N12:P12"/>
    <mergeCell ref="Q12:S12"/>
    <mergeCell ref="N13:P13"/>
    <mergeCell ref="Q13:S13"/>
    <mergeCell ref="N9:P9"/>
    <mergeCell ref="Q9:S9"/>
    <mergeCell ref="N10:P10"/>
    <mergeCell ref="Q10:S10"/>
    <mergeCell ref="N11:P11"/>
    <mergeCell ref="Q11:S11"/>
    <mergeCell ref="N6:P6"/>
    <mergeCell ref="Q6:S6"/>
    <mergeCell ref="N7:P7"/>
    <mergeCell ref="Q7:S7"/>
    <mergeCell ref="N8:P8"/>
    <mergeCell ref="Q8:S8"/>
    <mergeCell ref="AE3:AG3"/>
    <mergeCell ref="N4:P4"/>
    <mergeCell ref="Q4:S4"/>
    <mergeCell ref="N5:P5"/>
    <mergeCell ref="Q5:S5"/>
    <mergeCell ref="X2:AA2"/>
    <mergeCell ref="AB2:AD2"/>
    <mergeCell ref="N3:P3"/>
    <mergeCell ref="Q3:S3"/>
    <mergeCell ref="AB3:AD3"/>
    <mergeCell ref="C2:E2"/>
    <mergeCell ref="F2:K2"/>
    <mergeCell ref="M2:N2"/>
    <mergeCell ref="O2:R2"/>
    <mergeCell ref="T2:W2"/>
  </mergeCells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9"/>
  <sheetViews>
    <sheetView tabSelected="1" topLeftCell="E40" zoomScaleNormal="100" workbookViewId="0">
      <selection activeCell="O63" sqref="O63"/>
    </sheetView>
  </sheetViews>
  <sheetFormatPr defaultRowHeight="16.5"/>
  <cols>
    <col min="1" max="1025" width="8.625"/>
  </cols>
  <sheetData>
    <row r="1" spans="1:5">
      <c r="A1" t="s">
        <v>8</v>
      </c>
      <c r="B1" t="s">
        <v>9</v>
      </c>
      <c r="C1" t="s">
        <v>10</v>
      </c>
      <c r="D1" t="s">
        <v>33</v>
      </c>
      <c r="E1" t="s">
        <v>34</v>
      </c>
    </row>
    <row r="2" spans="1:5">
      <c r="A2">
        <v>3</v>
      </c>
      <c r="B2">
        <v>960</v>
      </c>
      <c r="C2">
        <v>126</v>
      </c>
      <c r="D2">
        <f>B2-B15</f>
        <v>448</v>
      </c>
      <c r="E2">
        <f>C2-C15</f>
        <v>-365</v>
      </c>
    </row>
    <row r="3" spans="1:5">
      <c r="A3">
        <v>4</v>
      </c>
      <c r="B3">
        <v>883</v>
      </c>
      <c r="C3">
        <v>161</v>
      </c>
      <c r="D3">
        <f>B3-B15</f>
        <v>371</v>
      </c>
      <c r="E3">
        <f>C3-C15</f>
        <v>-330</v>
      </c>
    </row>
    <row r="4" spans="1:5">
      <c r="A4">
        <v>5</v>
      </c>
      <c r="B4">
        <v>767</v>
      </c>
      <c r="C4">
        <v>238</v>
      </c>
      <c r="D4">
        <f>B4-B15</f>
        <v>255</v>
      </c>
      <c r="E4">
        <f>C4-C15</f>
        <v>-253</v>
      </c>
    </row>
    <row r="5" spans="1:5">
      <c r="A5">
        <v>6</v>
      </c>
      <c r="B5">
        <v>697</v>
      </c>
      <c r="C5">
        <v>299</v>
      </c>
      <c r="D5">
        <f>B5-B15</f>
        <v>185</v>
      </c>
      <c r="E5">
        <f>C5-C15</f>
        <v>-192</v>
      </c>
    </row>
    <row r="6" spans="1:5">
      <c r="A6">
        <v>7</v>
      </c>
      <c r="B6">
        <v>645</v>
      </c>
      <c r="C6">
        <v>352</v>
      </c>
      <c r="D6">
        <f>B6-B15</f>
        <v>133</v>
      </c>
      <c r="E6">
        <f>C6-C15</f>
        <v>-139</v>
      </c>
    </row>
    <row r="7" spans="1:5">
      <c r="A7">
        <v>8</v>
      </c>
      <c r="B7">
        <v>616</v>
      </c>
      <c r="C7">
        <v>384</v>
      </c>
      <c r="D7">
        <f>B7-B15</f>
        <v>104</v>
      </c>
      <c r="E7">
        <f>C7-C15</f>
        <v>-107</v>
      </c>
    </row>
    <row r="8" spans="1:5">
      <c r="A8">
        <v>9</v>
      </c>
      <c r="B8">
        <v>594</v>
      </c>
      <c r="C8">
        <v>406</v>
      </c>
      <c r="D8">
        <f>B8-B15</f>
        <v>82</v>
      </c>
      <c r="E8">
        <f>C8-C15</f>
        <v>-85</v>
      </c>
    </row>
    <row r="9" spans="1:5">
      <c r="A9">
        <v>10</v>
      </c>
      <c r="B9">
        <v>577</v>
      </c>
      <c r="C9">
        <v>425</v>
      </c>
      <c r="D9">
        <f>B9-B15</f>
        <v>65</v>
      </c>
      <c r="E9">
        <f>C9-C15</f>
        <v>-66</v>
      </c>
    </row>
    <row r="10" spans="1:5">
      <c r="A10">
        <v>11</v>
      </c>
      <c r="B10">
        <v>565</v>
      </c>
      <c r="C10">
        <v>438</v>
      </c>
      <c r="D10">
        <f>B10-B15</f>
        <v>53</v>
      </c>
      <c r="E10">
        <f>C10-C15</f>
        <v>-53</v>
      </c>
    </row>
    <row r="11" spans="1:5">
      <c r="A11">
        <v>12</v>
      </c>
      <c r="B11">
        <v>555</v>
      </c>
      <c r="C11">
        <v>449</v>
      </c>
      <c r="D11">
        <f>B11-B15</f>
        <v>43</v>
      </c>
      <c r="E11">
        <f>C11-C15</f>
        <v>-42</v>
      </c>
    </row>
    <row r="12" spans="1:5">
      <c r="A12">
        <v>20</v>
      </c>
      <c r="B12">
        <v>524</v>
      </c>
      <c r="C12">
        <v>480</v>
      </c>
      <c r="D12">
        <f>B12-B15</f>
        <v>12</v>
      </c>
      <c r="E12">
        <f>C12-C15</f>
        <v>-11</v>
      </c>
    </row>
    <row r="13" spans="1:5">
      <c r="A13">
        <v>30</v>
      </c>
      <c r="B13">
        <v>515</v>
      </c>
      <c r="C13">
        <v>488</v>
      </c>
      <c r="D13">
        <f>B13-B15</f>
        <v>3</v>
      </c>
      <c r="E13">
        <f>C13-C15</f>
        <v>-3</v>
      </c>
    </row>
    <row r="14" spans="1:5">
      <c r="A14">
        <v>40</v>
      </c>
      <c r="B14">
        <v>513</v>
      </c>
      <c r="C14">
        <v>490</v>
      </c>
      <c r="D14">
        <f>B14-B15</f>
        <v>1</v>
      </c>
      <c r="E14">
        <f>C14-C15</f>
        <v>-1</v>
      </c>
    </row>
    <row r="15" spans="1:5">
      <c r="A15" t="s">
        <v>32</v>
      </c>
      <c r="B15">
        <v>512</v>
      </c>
      <c r="C15">
        <v>491</v>
      </c>
    </row>
    <row r="16" spans="1:5">
      <c r="A16" t="s">
        <v>8</v>
      </c>
      <c r="B16" t="s">
        <v>9</v>
      </c>
      <c r="C16" t="s">
        <v>10</v>
      </c>
      <c r="D16" t="s">
        <v>33</v>
      </c>
      <c r="E16" t="s">
        <v>34</v>
      </c>
    </row>
    <row r="17" spans="1:5">
      <c r="A17">
        <v>3</v>
      </c>
      <c r="B17">
        <v>949</v>
      </c>
      <c r="C17">
        <v>131</v>
      </c>
      <c r="D17">
        <f>B17-B30</f>
        <v>437</v>
      </c>
      <c r="E17">
        <f>C17-C30</f>
        <v>-360</v>
      </c>
    </row>
    <row r="18" spans="1:5">
      <c r="A18">
        <v>4</v>
      </c>
      <c r="B18">
        <v>852</v>
      </c>
      <c r="C18">
        <v>177</v>
      </c>
      <c r="D18">
        <f>B18-B30</f>
        <v>340</v>
      </c>
      <c r="E18">
        <f>C18-C30</f>
        <v>-314</v>
      </c>
    </row>
    <row r="19" spans="1:5">
      <c r="A19">
        <v>5</v>
      </c>
      <c r="B19">
        <v>757</v>
      </c>
      <c r="C19">
        <v>244</v>
      </c>
      <c r="D19">
        <f>B19-B30</f>
        <v>245</v>
      </c>
      <c r="E19">
        <f>C19-C30</f>
        <v>-247</v>
      </c>
    </row>
    <row r="20" spans="1:5">
      <c r="A20">
        <v>6</v>
      </c>
      <c r="B20">
        <v>681</v>
      </c>
      <c r="C20">
        <v>314</v>
      </c>
      <c r="D20">
        <f>B20-B30</f>
        <v>169</v>
      </c>
      <c r="E20">
        <f>C20-C30</f>
        <v>-177</v>
      </c>
    </row>
    <row r="21" spans="1:5">
      <c r="A21">
        <v>7</v>
      </c>
      <c r="B21">
        <v>634</v>
      </c>
      <c r="C21">
        <v>364</v>
      </c>
      <c r="D21">
        <f>B21-B30</f>
        <v>122</v>
      </c>
      <c r="E21">
        <f>C21-C30</f>
        <v>-127</v>
      </c>
    </row>
    <row r="22" spans="1:5">
      <c r="A22">
        <v>8</v>
      </c>
      <c r="B22">
        <v>606</v>
      </c>
      <c r="C22">
        <v>394</v>
      </c>
      <c r="D22">
        <f>B22-B30</f>
        <v>94</v>
      </c>
      <c r="E22">
        <f>C22-C30</f>
        <v>-97</v>
      </c>
    </row>
    <row r="23" spans="1:5">
      <c r="A23">
        <v>9</v>
      </c>
      <c r="B23">
        <v>590</v>
      </c>
      <c r="C23">
        <v>413</v>
      </c>
      <c r="D23">
        <f>B23-B30</f>
        <v>78</v>
      </c>
      <c r="E23">
        <f>C23-C30</f>
        <v>-78</v>
      </c>
    </row>
    <row r="24" spans="1:5">
      <c r="A24">
        <v>10</v>
      </c>
      <c r="B24">
        <v>570</v>
      </c>
      <c r="C24">
        <v>433</v>
      </c>
      <c r="D24">
        <f>B24-B30</f>
        <v>58</v>
      </c>
      <c r="E24">
        <f>C24-C30</f>
        <v>-58</v>
      </c>
    </row>
    <row r="25" spans="1:5">
      <c r="A25">
        <v>11</v>
      </c>
      <c r="B25">
        <v>559</v>
      </c>
      <c r="C25">
        <v>446</v>
      </c>
      <c r="D25">
        <f>B25-B30</f>
        <v>47</v>
      </c>
      <c r="E25">
        <f>C25-C30</f>
        <v>-45</v>
      </c>
    </row>
    <row r="26" spans="1:5">
      <c r="A26">
        <v>12</v>
      </c>
      <c r="B26">
        <v>554</v>
      </c>
      <c r="C26">
        <v>450</v>
      </c>
      <c r="D26">
        <f>B26-B30</f>
        <v>42</v>
      </c>
      <c r="E26">
        <f>C26-C30</f>
        <v>-41</v>
      </c>
    </row>
    <row r="27" spans="1:5">
      <c r="A27">
        <v>20</v>
      </c>
      <c r="B27">
        <v>522</v>
      </c>
      <c r="C27">
        <v>481</v>
      </c>
      <c r="D27">
        <f>B27-B30</f>
        <v>10</v>
      </c>
      <c r="E27">
        <f>C27-C30</f>
        <v>-10</v>
      </c>
    </row>
    <row r="28" spans="1:5">
      <c r="A28">
        <v>30</v>
      </c>
      <c r="B28">
        <v>515</v>
      </c>
      <c r="C28">
        <v>490</v>
      </c>
      <c r="D28">
        <f>B28-B30</f>
        <v>3</v>
      </c>
      <c r="E28">
        <f>C28-C30</f>
        <v>-1</v>
      </c>
    </row>
    <row r="29" spans="1:5">
      <c r="A29">
        <v>40</v>
      </c>
      <c r="B29">
        <v>512</v>
      </c>
      <c r="C29">
        <v>491</v>
      </c>
      <c r="D29">
        <f>B29-B30</f>
        <v>0</v>
      </c>
      <c r="E29">
        <f>C29-C30</f>
        <v>0</v>
      </c>
    </row>
    <row r="30" spans="1:5">
      <c r="A30" t="s">
        <v>32</v>
      </c>
      <c r="B30">
        <v>512</v>
      </c>
      <c r="C30">
        <v>491</v>
      </c>
    </row>
    <row r="31" spans="1:5">
      <c r="A31" t="s">
        <v>8</v>
      </c>
      <c r="B31" t="s">
        <v>9</v>
      </c>
      <c r="C31" t="s">
        <v>10</v>
      </c>
      <c r="D31" t="s">
        <v>33</v>
      </c>
      <c r="E31" t="s">
        <v>34</v>
      </c>
    </row>
    <row r="32" spans="1:5">
      <c r="A32">
        <v>3</v>
      </c>
      <c r="B32">
        <v>912</v>
      </c>
      <c r="C32">
        <v>147</v>
      </c>
      <c r="D32">
        <f>B32-B45</f>
        <v>400</v>
      </c>
      <c r="E32">
        <f>C32-C45</f>
        <v>-344</v>
      </c>
    </row>
    <row r="33" spans="1:5">
      <c r="A33">
        <v>4</v>
      </c>
      <c r="B33">
        <v>802</v>
      </c>
      <c r="C33">
        <v>209</v>
      </c>
      <c r="D33">
        <f>B33-B45</f>
        <v>290</v>
      </c>
      <c r="E33">
        <f>C33-C45</f>
        <v>-282</v>
      </c>
    </row>
    <row r="34" spans="1:5">
      <c r="A34">
        <v>5</v>
      </c>
      <c r="B34">
        <v>714</v>
      </c>
      <c r="C34">
        <v>283</v>
      </c>
      <c r="D34">
        <f>B34-B45</f>
        <v>202</v>
      </c>
      <c r="E34">
        <f>C34-C45</f>
        <v>-208</v>
      </c>
    </row>
    <row r="35" spans="1:5">
      <c r="A35">
        <v>6</v>
      </c>
      <c r="B35">
        <v>664</v>
      </c>
      <c r="C35">
        <v>333</v>
      </c>
      <c r="D35">
        <f>B35-B45</f>
        <v>152</v>
      </c>
      <c r="E35">
        <f>C35-C45</f>
        <v>-158</v>
      </c>
    </row>
    <row r="36" spans="1:5">
      <c r="A36">
        <v>7</v>
      </c>
      <c r="B36">
        <v>624</v>
      </c>
      <c r="C36">
        <v>375</v>
      </c>
      <c r="D36">
        <f>B36-B45</f>
        <v>112</v>
      </c>
      <c r="E36">
        <f>C36-C45</f>
        <v>-116</v>
      </c>
    </row>
    <row r="37" spans="1:5">
      <c r="A37">
        <v>8</v>
      </c>
      <c r="B37">
        <v>597</v>
      </c>
      <c r="C37">
        <v>404</v>
      </c>
      <c r="D37">
        <f>B37-B45</f>
        <v>85</v>
      </c>
      <c r="E37">
        <f>C37-C45</f>
        <v>-87</v>
      </c>
    </row>
    <row r="38" spans="1:5">
      <c r="A38">
        <v>9</v>
      </c>
      <c r="B38">
        <v>580</v>
      </c>
      <c r="C38">
        <v>423</v>
      </c>
      <c r="D38">
        <f>B38-B45</f>
        <v>68</v>
      </c>
      <c r="E38">
        <f>C38-C45</f>
        <v>-68</v>
      </c>
    </row>
    <row r="39" spans="1:5">
      <c r="A39">
        <v>10</v>
      </c>
      <c r="B39">
        <v>570</v>
      </c>
      <c r="C39">
        <v>432</v>
      </c>
      <c r="D39">
        <f>B39-B45</f>
        <v>58</v>
      </c>
      <c r="E39">
        <f>C39-C45</f>
        <v>-59</v>
      </c>
    </row>
    <row r="40" spans="1:5">
      <c r="A40">
        <v>11</v>
      </c>
      <c r="B40">
        <v>559</v>
      </c>
      <c r="C40">
        <v>446</v>
      </c>
      <c r="D40">
        <f>B40-B45</f>
        <v>47</v>
      </c>
      <c r="E40">
        <f>C40-C45</f>
        <v>-45</v>
      </c>
    </row>
    <row r="41" spans="1:5">
      <c r="A41">
        <v>12</v>
      </c>
      <c r="B41">
        <v>554</v>
      </c>
      <c r="C41">
        <v>450</v>
      </c>
      <c r="D41">
        <f>B41-B45</f>
        <v>42</v>
      </c>
      <c r="E41">
        <f>C41-C45</f>
        <v>-41</v>
      </c>
    </row>
    <row r="42" spans="1:5">
      <c r="A42">
        <v>20</v>
      </c>
      <c r="B42">
        <v>521</v>
      </c>
      <c r="C42">
        <v>483</v>
      </c>
      <c r="D42">
        <f>B42-B45</f>
        <v>9</v>
      </c>
      <c r="E42">
        <f>C42-C45</f>
        <v>-8</v>
      </c>
    </row>
    <row r="43" spans="1:5">
      <c r="A43">
        <v>30</v>
      </c>
      <c r="B43">
        <v>515</v>
      </c>
      <c r="C43">
        <v>490</v>
      </c>
      <c r="D43">
        <f>B43-B45</f>
        <v>3</v>
      </c>
      <c r="E43">
        <f>C43-C45</f>
        <v>-1</v>
      </c>
    </row>
    <row r="44" spans="1:5">
      <c r="A44">
        <v>40</v>
      </c>
      <c r="B44">
        <v>513</v>
      </c>
      <c r="C44">
        <v>491</v>
      </c>
      <c r="D44">
        <f>B44-B45</f>
        <v>1</v>
      </c>
      <c r="E44">
        <f>C44-C45</f>
        <v>0</v>
      </c>
    </row>
    <row r="45" spans="1:5">
      <c r="A45" t="s">
        <v>32</v>
      </c>
      <c r="B45">
        <v>512</v>
      </c>
      <c r="C45">
        <v>491</v>
      </c>
    </row>
    <row r="46" spans="1:5">
      <c r="B46" t="s">
        <v>35</v>
      </c>
      <c r="C46" t="s">
        <v>36</v>
      </c>
    </row>
    <row r="47" spans="1:5">
      <c r="A47">
        <v>3</v>
      </c>
      <c r="B47">
        <f>(D2+D17+D32)/3</f>
        <v>428.33333333333331</v>
      </c>
      <c r="C47">
        <f>(E2+E17+E32)/3</f>
        <v>-356.33333333333331</v>
      </c>
    </row>
    <row r="48" spans="1:5">
      <c r="A48">
        <v>4</v>
      </c>
      <c r="B48">
        <f t="shared" ref="B48:C48" si="0">(D3+D18+D33)/3</f>
        <v>333.66666666666669</v>
      </c>
      <c r="C48">
        <f t="shared" si="0"/>
        <v>-308.66666666666669</v>
      </c>
    </row>
    <row r="49" spans="1:3">
      <c r="A49">
        <v>5</v>
      </c>
      <c r="B49">
        <f t="shared" ref="B49:C49" si="1">(D4+D19+D34)/3</f>
        <v>234</v>
      </c>
      <c r="C49">
        <f t="shared" si="1"/>
        <v>-236</v>
      </c>
    </row>
    <row r="50" spans="1:3">
      <c r="A50">
        <v>6</v>
      </c>
      <c r="B50">
        <f t="shared" ref="B50:C50" si="2">(D5+D20+D35)/3</f>
        <v>168.66666666666666</v>
      </c>
      <c r="C50">
        <f t="shared" si="2"/>
        <v>-175.66666666666666</v>
      </c>
    </row>
    <row r="51" spans="1:3">
      <c r="A51">
        <v>7</v>
      </c>
      <c r="B51">
        <f t="shared" ref="B51:C51" si="3">(D6+D21+D36)/3</f>
        <v>122.33333333333333</v>
      </c>
      <c r="C51">
        <f t="shared" si="3"/>
        <v>-127.33333333333333</v>
      </c>
    </row>
    <row r="52" spans="1:3">
      <c r="A52">
        <v>8</v>
      </c>
      <c r="B52">
        <f t="shared" ref="B52:C52" si="4">(D7+D22+D37)/3</f>
        <v>94.333333333333329</v>
      </c>
      <c r="C52">
        <f t="shared" si="4"/>
        <v>-97</v>
      </c>
    </row>
    <row r="53" spans="1:3">
      <c r="A53">
        <v>9</v>
      </c>
      <c r="B53">
        <f t="shared" ref="B53:C53" si="5">(D8+D23+D38)/3</f>
        <v>76</v>
      </c>
      <c r="C53">
        <f t="shared" si="5"/>
        <v>-77</v>
      </c>
    </row>
    <row r="54" spans="1:3">
      <c r="A54">
        <v>10</v>
      </c>
      <c r="B54">
        <f t="shared" ref="B54:C54" si="6">(D9+D24+D39)/3</f>
        <v>60.333333333333336</v>
      </c>
      <c r="C54">
        <f t="shared" si="6"/>
        <v>-61</v>
      </c>
    </row>
    <row r="55" spans="1:3">
      <c r="A55">
        <v>11</v>
      </c>
      <c r="B55">
        <f t="shared" ref="B55:C55" si="7">(D10+D25+D40)/3</f>
        <v>49</v>
      </c>
      <c r="C55">
        <f t="shared" si="7"/>
        <v>-47.666666666666664</v>
      </c>
    </row>
    <row r="56" spans="1:3">
      <c r="A56">
        <v>12</v>
      </c>
      <c r="B56">
        <f t="shared" ref="B56:C56" si="8">(D11+D26+D41)/3</f>
        <v>42.333333333333336</v>
      </c>
      <c r="C56">
        <f t="shared" si="8"/>
        <v>-41.333333333333336</v>
      </c>
    </row>
    <row r="57" spans="1:3">
      <c r="A57">
        <v>20</v>
      </c>
      <c r="B57">
        <f t="shared" ref="B57:C57" si="9">(D12+D27+D42)/3</f>
        <v>10.333333333333334</v>
      </c>
      <c r="C57">
        <f t="shared" si="9"/>
        <v>-9.6666666666666661</v>
      </c>
    </row>
    <row r="58" spans="1:3">
      <c r="A58">
        <v>30</v>
      </c>
      <c r="B58">
        <f t="shared" ref="B58:C58" si="10">(D13+D28+D43)/3</f>
        <v>3</v>
      </c>
      <c r="C58">
        <f t="shared" si="10"/>
        <v>-1.6666666666666667</v>
      </c>
    </row>
    <row r="59" spans="1:3">
      <c r="A59">
        <v>40</v>
      </c>
      <c r="B59">
        <f t="shared" ref="B59:C59" si="11">(D14+D29+D44)/3</f>
        <v>0.66666666666666663</v>
      </c>
      <c r="C59">
        <f t="shared" si="11"/>
        <v>-0.33333333333333331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6.5"/>
  <cols>
    <col min="1" max="1025" width="8.625"/>
  </cols>
  <sheetData/>
  <phoneticPr fontId="2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이상연</dc:creator>
  <dc:description/>
  <cp:lastModifiedBy>huiseo</cp:lastModifiedBy>
  <cp:revision>2</cp:revision>
  <dcterms:created xsi:type="dcterms:W3CDTF">2018-04-17T02:50:04Z</dcterms:created>
  <dcterms:modified xsi:type="dcterms:W3CDTF">2018-07-29T16:12:29Z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