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6" windowWidth="11448" windowHeight="835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E7" i="1"/>
  <c r="AE11"/>
  <c r="AE5"/>
  <c r="AE6"/>
  <c r="AE8"/>
  <c r="AE9"/>
  <c r="AE10"/>
  <c r="AE4"/>
  <c r="AB9"/>
  <c r="AB11"/>
  <c r="AB5"/>
  <c r="AB6"/>
  <c r="AB7"/>
  <c r="AB8"/>
  <c r="AB10"/>
  <c r="AB4"/>
  <c r="AA14"/>
  <c r="AA15"/>
  <c r="AA16"/>
  <c r="AA17"/>
  <c r="AA18"/>
  <c r="AA19"/>
  <c r="AA20"/>
  <c r="AA13"/>
  <c r="AA5"/>
  <c r="AA6"/>
  <c r="AA7"/>
  <c r="AA8"/>
  <c r="AA9"/>
  <c r="AA10"/>
  <c r="AA11"/>
  <c r="AA4"/>
  <c r="Z14"/>
  <c r="Z15"/>
  <c r="Z16"/>
  <c r="Z17"/>
  <c r="Z18"/>
  <c r="Z19"/>
  <c r="Z20"/>
  <c r="Z13"/>
  <c r="Y14"/>
  <c r="Y15"/>
  <c r="Y16"/>
  <c r="Y17"/>
  <c r="Y18"/>
  <c r="Y19"/>
  <c r="Y20"/>
  <c r="Y13"/>
  <c r="Z5"/>
  <c r="Z6"/>
  <c r="Z7"/>
  <c r="Z8"/>
  <c r="Z9"/>
  <c r="Z10"/>
  <c r="Z11"/>
  <c r="Z4"/>
  <c r="Y5"/>
  <c r="Y6"/>
  <c r="Y7"/>
  <c r="Y8"/>
  <c r="Y9"/>
  <c r="Y10"/>
  <c r="Y11"/>
  <c r="Y4"/>
  <c r="X14"/>
  <c r="X15"/>
  <c r="X16"/>
  <c r="X17"/>
  <c r="X18"/>
  <c r="X19"/>
  <c r="X13"/>
  <c r="X5"/>
  <c r="X6"/>
  <c r="X7"/>
  <c r="X8"/>
  <c r="X9"/>
  <c r="X10"/>
  <c r="X4"/>
  <c r="W14"/>
  <c r="W15"/>
  <c r="W16"/>
  <c r="W17"/>
  <c r="W18"/>
  <c r="W19"/>
  <c r="W20"/>
  <c r="W13"/>
  <c r="V14"/>
  <c r="V15"/>
  <c r="V16"/>
  <c r="V17"/>
  <c r="V18"/>
  <c r="V19"/>
  <c r="V20"/>
  <c r="V13"/>
  <c r="U14"/>
  <c r="U15"/>
  <c r="U16"/>
  <c r="U17"/>
  <c r="U18"/>
  <c r="U19"/>
  <c r="U20"/>
  <c r="U13"/>
  <c r="T14"/>
  <c r="T15"/>
  <c r="T16"/>
  <c r="T17"/>
  <c r="T18"/>
  <c r="T19"/>
  <c r="T13"/>
  <c r="W5"/>
  <c r="W6"/>
  <c r="W7"/>
  <c r="W8"/>
  <c r="W9"/>
  <c r="W10"/>
  <c r="W11"/>
  <c r="W4"/>
  <c r="V4"/>
  <c r="V5"/>
  <c r="V6"/>
  <c r="V7"/>
  <c r="V8"/>
  <c r="V9"/>
  <c r="V10"/>
  <c r="V11"/>
  <c r="U5"/>
  <c r="U4"/>
  <c r="U6"/>
  <c r="U7"/>
  <c r="U8"/>
  <c r="U9"/>
  <c r="U10"/>
  <c r="U11"/>
  <c r="T5"/>
  <c r="T4"/>
  <c r="T6"/>
  <c r="T7"/>
  <c r="T8"/>
  <c r="T9"/>
  <c r="T10"/>
  <c r="Q6"/>
  <c r="Q5"/>
  <c r="Q4"/>
  <c r="Q7"/>
  <c r="Q8"/>
  <c r="Q9"/>
  <c r="Q10"/>
  <c r="Q11"/>
  <c r="N11"/>
  <c r="N5"/>
  <c r="N6"/>
  <c r="N7"/>
  <c r="N8"/>
  <c r="N9"/>
  <c r="N10"/>
  <c r="N4"/>
  <c r="I70"/>
  <c r="K69" s="1"/>
  <c r="L69" s="1"/>
  <c r="H70"/>
  <c r="J70" s="1"/>
  <c r="I69"/>
  <c r="H69"/>
  <c r="J69" s="1"/>
  <c r="J68"/>
  <c r="I68"/>
  <c r="K68" s="1"/>
  <c r="L68" s="1"/>
  <c r="H68"/>
  <c r="I67"/>
  <c r="H67"/>
  <c r="J67" s="1"/>
  <c r="I66"/>
  <c r="K66" s="1"/>
  <c r="L66" s="1"/>
  <c r="H66"/>
  <c r="J66" s="1"/>
  <c r="I65"/>
  <c r="H65"/>
  <c r="J65" s="1"/>
  <c r="J64"/>
  <c r="I64"/>
  <c r="K64" s="1"/>
  <c r="L64" s="1"/>
  <c r="H64"/>
  <c r="I63"/>
  <c r="H63"/>
  <c r="J63" s="1"/>
  <c r="L51"/>
  <c r="L52"/>
  <c r="L53"/>
  <c r="L54"/>
  <c r="L55"/>
  <c r="L56"/>
  <c r="L57"/>
  <c r="L58"/>
  <c r="L50"/>
  <c r="L38"/>
  <c r="L39"/>
  <c r="L40"/>
  <c r="L41"/>
  <c r="L42"/>
  <c r="L43"/>
  <c r="L44"/>
  <c r="L45"/>
  <c r="L37"/>
  <c r="L23"/>
  <c r="L24"/>
  <c r="L25"/>
  <c r="L26"/>
  <c r="L27"/>
  <c r="L28"/>
  <c r="L29"/>
  <c r="L30"/>
  <c r="L31"/>
  <c r="L22"/>
  <c r="K22"/>
  <c r="K23"/>
  <c r="K24"/>
  <c r="K25"/>
  <c r="K26"/>
  <c r="K27"/>
  <c r="K28"/>
  <c r="K29"/>
  <c r="K30"/>
  <c r="K31"/>
  <c r="J31"/>
  <c r="J30"/>
  <c r="J29"/>
  <c r="J28"/>
  <c r="J27"/>
  <c r="J26"/>
  <c r="J25"/>
  <c r="J24"/>
  <c r="J23"/>
  <c r="J22"/>
  <c r="I62"/>
  <c r="H62"/>
  <c r="K13"/>
  <c r="K12"/>
  <c r="K11"/>
  <c r="K10"/>
  <c r="K9"/>
  <c r="K8"/>
  <c r="K7"/>
  <c r="K6"/>
  <c r="K5"/>
  <c r="K4"/>
  <c r="J13"/>
  <c r="J12"/>
  <c r="J11"/>
  <c r="J10"/>
  <c r="J9"/>
  <c r="J8"/>
  <c r="J7"/>
  <c r="J6"/>
  <c r="J5"/>
  <c r="J4"/>
  <c r="H51"/>
  <c r="I51"/>
  <c r="K51" s="1"/>
  <c r="H52"/>
  <c r="I52"/>
  <c r="H53"/>
  <c r="J53" s="1"/>
  <c r="I53"/>
  <c r="K53" s="1"/>
  <c r="H54"/>
  <c r="J54" s="1"/>
  <c r="I54"/>
  <c r="K54" s="1"/>
  <c r="H55"/>
  <c r="I55"/>
  <c r="K55" s="1"/>
  <c r="H56"/>
  <c r="J56" s="1"/>
  <c r="I56"/>
  <c r="H57"/>
  <c r="I57"/>
  <c r="K57" s="1"/>
  <c r="H58"/>
  <c r="I58"/>
  <c r="K58" s="1"/>
  <c r="I50"/>
  <c r="H50"/>
  <c r="J50" s="1"/>
  <c r="J58"/>
  <c r="J55"/>
  <c r="J52"/>
  <c r="J51"/>
  <c r="K45"/>
  <c r="K44"/>
  <c r="K43"/>
  <c r="K42"/>
  <c r="K41"/>
  <c r="K40"/>
  <c r="K39"/>
  <c r="K38"/>
  <c r="K37"/>
  <c r="J45"/>
  <c r="J44"/>
  <c r="J43"/>
  <c r="J42"/>
  <c r="J41"/>
  <c r="J40"/>
  <c r="J39"/>
  <c r="J38"/>
  <c r="J37"/>
  <c r="I38"/>
  <c r="I39"/>
  <c r="I40"/>
  <c r="I41"/>
  <c r="I42"/>
  <c r="I43"/>
  <c r="I44"/>
  <c r="I45"/>
  <c r="I37"/>
  <c r="H38"/>
  <c r="H39"/>
  <c r="H40"/>
  <c r="H41"/>
  <c r="H42"/>
  <c r="H43"/>
  <c r="H44"/>
  <c r="H45"/>
  <c r="H37"/>
  <c r="K63" l="1"/>
  <c r="L63" s="1"/>
  <c r="K67"/>
  <c r="L67" s="1"/>
  <c r="K70"/>
  <c r="L70" s="1"/>
  <c r="K65"/>
  <c r="L65" s="1"/>
  <c r="J62"/>
  <c r="K62"/>
  <c r="L62" s="1"/>
  <c r="J57"/>
  <c r="K52"/>
  <c r="K56"/>
  <c r="K50"/>
</calcChain>
</file>

<file path=xl/sharedStrings.xml><?xml version="1.0" encoding="utf-8"?>
<sst xmlns="http://schemas.openxmlformats.org/spreadsheetml/2006/main" count="91" uniqueCount="46">
  <si>
    <t>hall sensor initializaion experiment</t>
  </si>
  <si>
    <t>EXP1</t>
  </si>
  <si>
    <t>distance</t>
  </si>
  <si>
    <t>test1-a</t>
  </si>
  <si>
    <t>test1-b</t>
  </si>
  <si>
    <t>test2-a</t>
  </si>
  <si>
    <t>test2-b</t>
  </si>
  <si>
    <t>A-average</t>
  </si>
  <si>
    <t>B-average</t>
  </si>
  <si>
    <t>A-delta</t>
  </si>
  <si>
    <t>B-delta</t>
  </si>
  <si>
    <t>infinite</t>
  </si>
  <si>
    <t>EXP2</t>
  </si>
  <si>
    <t>EXP3</t>
    <phoneticPr fontId="1" type="noConversion"/>
  </si>
  <si>
    <t>distance</t>
    <phoneticPr fontId="1" type="noConversion"/>
  </si>
  <si>
    <t>test1-a</t>
    <phoneticPr fontId="1" type="noConversion"/>
  </si>
  <si>
    <t>test1-b</t>
    <phoneticPr fontId="1" type="noConversion"/>
  </si>
  <si>
    <t>test2-a</t>
    <phoneticPr fontId="1" type="noConversion"/>
  </si>
  <si>
    <t>test2-b</t>
    <phoneticPr fontId="1" type="noConversion"/>
  </si>
  <si>
    <t>infinite</t>
    <phoneticPr fontId="1" type="noConversion"/>
  </si>
  <si>
    <t>EXP4</t>
    <phoneticPr fontId="1" type="noConversion"/>
  </si>
  <si>
    <t>A-average</t>
    <phoneticPr fontId="1" type="noConversion"/>
  </si>
  <si>
    <t>B-average</t>
    <phoneticPr fontId="1" type="noConversion"/>
  </si>
  <si>
    <t>A-delta</t>
    <phoneticPr fontId="1" type="noConversion"/>
  </si>
  <si>
    <t>B-delta</t>
    <phoneticPr fontId="1" type="noConversion"/>
  </si>
  <si>
    <t>EXP5</t>
    <phoneticPr fontId="1" type="noConversion"/>
  </si>
  <si>
    <t>B-del abs</t>
    <phoneticPr fontId="1" type="noConversion"/>
  </si>
  <si>
    <t>심하게 흔들림 (이용 X)</t>
    <phoneticPr fontId="1" type="noConversion"/>
  </si>
  <si>
    <t>Delta의 기준은 Infinite Value (자기장 차폐시켰을 때)</t>
    <phoneticPr fontId="1" type="noConversion"/>
  </si>
  <si>
    <t>Total Value</t>
    <phoneticPr fontId="1" type="noConversion"/>
  </si>
  <si>
    <t>average value는 사용 불가능</t>
    <phoneticPr fontId="1" type="noConversion"/>
  </si>
  <si>
    <t>distance</t>
    <phoneticPr fontId="1" type="noConversion"/>
  </si>
  <si>
    <t>A-delta</t>
    <phoneticPr fontId="1" type="noConversion"/>
  </si>
  <si>
    <t>B-delta</t>
    <phoneticPr fontId="1" type="noConversion"/>
  </si>
  <si>
    <t>A-del Average(가중치 x)</t>
    <phoneticPr fontId="1" type="noConversion"/>
  </si>
  <si>
    <t>B-del Average(가중치 x)</t>
    <phoneticPr fontId="1" type="noConversion"/>
  </si>
  <si>
    <t>aver-exp2</t>
  </si>
  <si>
    <t>aver-exp2</t>
    <phoneticPr fontId="1" type="noConversion"/>
  </si>
  <si>
    <t>aver-exp3</t>
    <phoneticPr fontId="1" type="noConversion"/>
  </si>
  <si>
    <t>aver-exp4</t>
    <phoneticPr fontId="1" type="noConversion"/>
  </si>
  <si>
    <t>aver-exp5</t>
    <phoneticPr fontId="1" type="noConversion"/>
  </si>
  <si>
    <t>abs up</t>
    <phoneticPr fontId="1" type="noConversion"/>
  </si>
  <si>
    <t>-</t>
    <phoneticPr fontId="1" type="noConversion"/>
  </si>
  <si>
    <t>A-delta</t>
    <phoneticPr fontId="1" type="noConversion"/>
  </si>
  <si>
    <t>A-delta average(가중치 o)</t>
    <phoneticPr fontId="1" type="noConversion"/>
  </si>
  <si>
    <t>B-delta average(가중치 o)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</si>
</sst>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거리에 따른 A-delta 그래프(exp2)</c:v>
          </c:tx>
          <c:trendline>
            <c:trendlineType val="poly"/>
            <c:order val="3"/>
            <c:dispEq val="1"/>
            <c:trendlineLbl>
              <c:layout>
                <c:manualLayout>
                  <c:x val="0.32662160979877536"/>
                  <c:y val="7.8756926217556186E-2"/>
                </c:manualLayout>
              </c:layout>
              <c:numFmt formatCode="General" sourceLinked="0"/>
            </c:trendlineLbl>
          </c:trendline>
          <c:xVal>
            <c:numRef>
              <c:f>Sheet1!$B$24:$B$30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Sheet1!$J$24:$J$30</c:f>
              <c:numCache>
                <c:formatCode>General</c:formatCode>
                <c:ptCount val="7"/>
                <c:pt idx="0">
                  <c:v>801.5</c:v>
                </c:pt>
                <c:pt idx="1">
                  <c:v>614.5</c:v>
                </c:pt>
                <c:pt idx="2">
                  <c:v>433</c:v>
                </c:pt>
                <c:pt idx="3">
                  <c:v>346</c:v>
                </c:pt>
                <c:pt idx="4">
                  <c:v>278</c:v>
                </c:pt>
                <c:pt idx="5">
                  <c:v>215</c:v>
                </c:pt>
                <c:pt idx="6">
                  <c:v>169.5</c:v>
                </c:pt>
              </c:numCache>
            </c:numRef>
          </c:yVal>
        </c:ser>
        <c:axId val="164411648"/>
        <c:axId val="164425728"/>
      </c:scatterChart>
      <c:valAx>
        <c:axId val="164411648"/>
        <c:scaling>
          <c:orientation val="minMax"/>
        </c:scaling>
        <c:axPos val="b"/>
        <c:numFmt formatCode="General" sourceLinked="1"/>
        <c:tickLblPos val="nextTo"/>
        <c:crossAx val="164425728"/>
        <c:crosses val="autoZero"/>
        <c:crossBetween val="midCat"/>
      </c:valAx>
      <c:valAx>
        <c:axId val="164425728"/>
        <c:scaling>
          <c:orientation val="minMax"/>
        </c:scaling>
        <c:axPos val="l"/>
        <c:majorGridlines/>
        <c:numFmt formatCode="General" sourceLinked="1"/>
        <c:tickLblPos val="nextTo"/>
        <c:crossAx val="164411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거리에 따른 B-average 그래프(exp2)</c:v>
          </c:tx>
          <c:trendline>
            <c:trendlineType val="poly"/>
            <c:order val="2"/>
            <c:dispEq val="1"/>
            <c:trendlineLbl>
              <c:layout>
                <c:manualLayout>
                  <c:x val="2.5696850393700787E-2"/>
                  <c:y val="0.18414406532516775"/>
                </c:manualLayout>
              </c:layout>
              <c:numFmt formatCode="General" sourceLinked="0"/>
            </c:trendlineLbl>
          </c:trendline>
          <c:xVal>
            <c:numRef>
              <c:f>Sheet1!$B$24:$B$30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Sheet1!$I$24:$I$30</c:f>
              <c:numCache>
                <c:formatCode>General</c:formatCode>
                <c:ptCount val="7"/>
                <c:pt idx="0">
                  <c:v>3023.5</c:v>
                </c:pt>
                <c:pt idx="1">
                  <c:v>2814</c:v>
                </c:pt>
                <c:pt idx="2">
                  <c:v>2619</c:v>
                </c:pt>
                <c:pt idx="3">
                  <c:v>2530.5</c:v>
                </c:pt>
                <c:pt idx="4">
                  <c:v>2463</c:v>
                </c:pt>
                <c:pt idx="5">
                  <c:v>2400.5</c:v>
                </c:pt>
                <c:pt idx="6">
                  <c:v>2357</c:v>
                </c:pt>
              </c:numCache>
            </c:numRef>
          </c:yVal>
        </c:ser>
        <c:axId val="166248832"/>
        <c:axId val="166250368"/>
      </c:scatterChart>
      <c:valAx>
        <c:axId val="166248832"/>
        <c:scaling>
          <c:orientation val="minMax"/>
        </c:scaling>
        <c:axPos val="b"/>
        <c:numFmt formatCode="General" sourceLinked="1"/>
        <c:tickLblPos val="nextTo"/>
        <c:crossAx val="166250368"/>
        <c:crosses val="autoZero"/>
        <c:crossBetween val="midCat"/>
      </c:valAx>
      <c:valAx>
        <c:axId val="166250368"/>
        <c:scaling>
          <c:orientation val="minMax"/>
        </c:scaling>
        <c:axPos val="l"/>
        <c:majorGridlines/>
        <c:numFmt formatCode="General" sourceLinked="1"/>
        <c:tickLblPos val="nextTo"/>
        <c:crossAx val="166248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거리에 따른 A-average 그래프(exp3)</c:v>
          </c:tx>
          <c:trendline>
            <c:trendlineType val="poly"/>
            <c:order val="4"/>
            <c:dispEq val="1"/>
            <c:trendlineLbl>
              <c:layout>
                <c:manualLayout>
                  <c:x val="0.15428652668416448"/>
                  <c:y val="-3.2236074657334517E-2"/>
                </c:manualLayout>
              </c:layout>
              <c:numFmt formatCode="General" sourceLinked="0"/>
            </c:trendlineLbl>
          </c:trendline>
          <c:xVal>
            <c:numRef>
              <c:f>Sheet1!$B$37:$B$44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Sheet1!$H$37:$H$44</c:f>
              <c:numCache>
                <c:formatCode>General</c:formatCode>
                <c:ptCount val="8"/>
                <c:pt idx="0">
                  <c:v>1240</c:v>
                </c:pt>
                <c:pt idx="1">
                  <c:v>1559</c:v>
                </c:pt>
                <c:pt idx="2">
                  <c:v>1678</c:v>
                </c:pt>
                <c:pt idx="3">
                  <c:v>1790.5</c:v>
                </c:pt>
                <c:pt idx="4">
                  <c:v>1884.5</c:v>
                </c:pt>
                <c:pt idx="5">
                  <c:v>1985</c:v>
                </c:pt>
                <c:pt idx="6">
                  <c:v>2039.5</c:v>
                </c:pt>
                <c:pt idx="7">
                  <c:v>2061</c:v>
                </c:pt>
              </c:numCache>
            </c:numRef>
          </c:yVal>
        </c:ser>
        <c:axId val="165955840"/>
        <c:axId val="165965824"/>
      </c:scatterChart>
      <c:valAx>
        <c:axId val="165955840"/>
        <c:scaling>
          <c:orientation val="minMax"/>
        </c:scaling>
        <c:axPos val="b"/>
        <c:numFmt formatCode="General" sourceLinked="1"/>
        <c:tickLblPos val="nextTo"/>
        <c:crossAx val="165965824"/>
        <c:crosses val="autoZero"/>
        <c:crossBetween val="midCat"/>
      </c:valAx>
      <c:valAx>
        <c:axId val="165965824"/>
        <c:scaling>
          <c:orientation val="minMax"/>
        </c:scaling>
        <c:axPos val="l"/>
        <c:majorGridlines/>
        <c:numFmt formatCode="General" sourceLinked="1"/>
        <c:tickLblPos val="nextTo"/>
        <c:crossAx val="165955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거리에 따른 B-average 그래프(exp3)</c:v>
          </c:tx>
          <c:trendline>
            <c:trendlineType val="poly"/>
            <c:order val="4"/>
            <c:dispEq val="1"/>
            <c:trendlineLbl>
              <c:layout>
                <c:manualLayout>
                  <c:x val="5.9675415573053364E-2"/>
                  <c:y val="0.15371281714785653"/>
                </c:manualLayout>
              </c:layout>
              <c:numFmt formatCode="General" sourceLinked="0"/>
            </c:trendlineLbl>
          </c:trendline>
          <c:xVal>
            <c:numRef>
              <c:f>Sheet1!$B$37:$B$44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Sheet1!$I$37:$I$44</c:f>
              <c:numCache>
                <c:formatCode>General</c:formatCode>
                <c:ptCount val="8"/>
                <c:pt idx="0">
                  <c:v>2833</c:v>
                </c:pt>
                <c:pt idx="1">
                  <c:v>2475.5</c:v>
                </c:pt>
                <c:pt idx="2">
                  <c:v>2356.5</c:v>
                </c:pt>
                <c:pt idx="3">
                  <c:v>2238</c:v>
                </c:pt>
                <c:pt idx="4">
                  <c:v>2142</c:v>
                </c:pt>
                <c:pt idx="5">
                  <c:v>2042</c:v>
                </c:pt>
                <c:pt idx="6">
                  <c:v>1992.5</c:v>
                </c:pt>
                <c:pt idx="7">
                  <c:v>1968</c:v>
                </c:pt>
              </c:numCache>
            </c:numRef>
          </c:yVal>
        </c:ser>
        <c:axId val="165998976"/>
        <c:axId val="166000512"/>
      </c:scatterChart>
      <c:valAx>
        <c:axId val="165998976"/>
        <c:scaling>
          <c:orientation val="minMax"/>
        </c:scaling>
        <c:axPos val="b"/>
        <c:numFmt formatCode="General" sourceLinked="1"/>
        <c:tickLblPos val="nextTo"/>
        <c:crossAx val="166000512"/>
        <c:crosses val="autoZero"/>
        <c:crossBetween val="midCat"/>
      </c:valAx>
      <c:valAx>
        <c:axId val="166000512"/>
        <c:scaling>
          <c:orientation val="minMax"/>
        </c:scaling>
        <c:axPos val="l"/>
        <c:majorGridlines/>
        <c:numFmt formatCode="General" sourceLinked="1"/>
        <c:tickLblPos val="nextTo"/>
        <c:crossAx val="165998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거리에 따른 A-average 그래프(exp4)</c:v>
          </c:tx>
          <c:trendline>
            <c:trendlineType val="poly"/>
            <c:order val="3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Sheet1!$B$50:$B$57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Sheet1!$H$50:$H$57</c:f>
              <c:numCache>
                <c:formatCode>General</c:formatCode>
                <c:ptCount val="8"/>
                <c:pt idx="0">
                  <c:v>900.5</c:v>
                </c:pt>
                <c:pt idx="1">
                  <c:v>1152.5</c:v>
                </c:pt>
                <c:pt idx="2">
                  <c:v>1341</c:v>
                </c:pt>
                <c:pt idx="3">
                  <c:v>1460</c:v>
                </c:pt>
                <c:pt idx="4">
                  <c:v>1570</c:v>
                </c:pt>
                <c:pt idx="5">
                  <c:v>1634</c:v>
                </c:pt>
                <c:pt idx="6">
                  <c:v>1700</c:v>
                </c:pt>
                <c:pt idx="7">
                  <c:v>1731</c:v>
                </c:pt>
              </c:numCache>
            </c:numRef>
          </c:yVal>
        </c:ser>
        <c:axId val="166275328"/>
        <c:axId val="166277120"/>
      </c:scatterChart>
      <c:valAx>
        <c:axId val="166275328"/>
        <c:scaling>
          <c:orientation val="minMax"/>
        </c:scaling>
        <c:axPos val="b"/>
        <c:numFmt formatCode="General" sourceLinked="1"/>
        <c:tickLblPos val="nextTo"/>
        <c:crossAx val="166277120"/>
        <c:crosses val="autoZero"/>
        <c:crossBetween val="midCat"/>
      </c:valAx>
      <c:valAx>
        <c:axId val="166277120"/>
        <c:scaling>
          <c:orientation val="minMax"/>
        </c:scaling>
        <c:axPos val="l"/>
        <c:majorGridlines/>
        <c:numFmt formatCode="General" sourceLinked="1"/>
        <c:tickLblPos val="nextTo"/>
        <c:crossAx val="166275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거리에 따른 B-average 그래프(exp4)</c:v>
          </c:tx>
          <c:trendline>
            <c:trendlineType val="poly"/>
            <c:order val="3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Sheet1!$B$50:$B$57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Sheet1!$I$50:$I$57</c:f>
              <c:numCache>
                <c:formatCode>General</c:formatCode>
                <c:ptCount val="8"/>
                <c:pt idx="0">
                  <c:v>3223.5</c:v>
                </c:pt>
                <c:pt idx="1">
                  <c:v>2902</c:v>
                </c:pt>
                <c:pt idx="2">
                  <c:v>2682</c:v>
                </c:pt>
                <c:pt idx="3">
                  <c:v>2552</c:v>
                </c:pt>
                <c:pt idx="4">
                  <c:v>2433</c:v>
                </c:pt>
                <c:pt idx="5">
                  <c:v>2367.5</c:v>
                </c:pt>
                <c:pt idx="6">
                  <c:v>2300</c:v>
                </c:pt>
                <c:pt idx="7">
                  <c:v>2268</c:v>
                </c:pt>
              </c:numCache>
            </c:numRef>
          </c:yVal>
        </c:ser>
        <c:axId val="166318464"/>
        <c:axId val="166320000"/>
      </c:scatterChart>
      <c:valAx>
        <c:axId val="166318464"/>
        <c:scaling>
          <c:orientation val="minMax"/>
        </c:scaling>
        <c:axPos val="b"/>
        <c:numFmt formatCode="General" sourceLinked="1"/>
        <c:tickLblPos val="nextTo"/>
        <c:crossAx val="166320000"/>
        <c:crosses val="autoZero"/>
        <c:crossBetween val="midCat"/>
      </c:valAx>
      <c:valAx>
        <c:axId val="166320000"/>
        <c:scaling>
          <c:orientation val="minMax"/>
        </c:scaling>
        <c:axPos val="l"/>
        <c:majorGridlines/>
        <c:numFmt formatCode="General" sourceLinked="1"/>
        <c:tickLblPos val="nextTo"/>
        <c:crossAx val="166318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거리에 따른 A-average 그래프(exp5)</c:v>
          </c:tx>
          <c:trendline>
            <c:trendlineType val="poly"/>
            <c:order val="2"/>
            <c:dispEq val="1"/>
            <c:trendlineLbl>
              <c:layout>
                <c:manualLayout>
                  <c:x val="7.0828083989501328E-2"/>
                  <c:y val="0.33230314960629925"/>
                </c:manualLayout>
              </c:layout>
              <c:numFmt formatCode="General" sourceLinked="0"/>
            </c:trendlineLbl>
          </c:trendline>
          <c:xVal>
            <c:numRef>
              <c:f>Sheet1!$B$62:$B$69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Sheet1!$H$62:$H$69</c:f>
              <c:numCache>
                <c:formatCode>General</c:formatCode>
                <c:ptCount val="8"/>
                <c:pt idx="0">
                  <c:v>929</c:v>
                </c:pt>
                <c:pt idx="1">
                  <c:v>1145.5</c:v>
                </c:pt>
                <c:pt idx="2">
                  <c:v>1326</c:v>
                </c:pt>
                <c:pt idx="3">
                  <c:v>1492</c:v>
                </c:pt>
                <c:pt idx="4">
                  <c:v>1625</c:v>
                </c:pt>
                <c:pt idx="5">
                  <c:v>1719</c:v>
                </c:pt>
                <c:pt idx="6">
                  <c:v>1799</c:v>
                </c:pt>
                <c:pt idx="7">
                  <c:v>1851.5</c:v>
                </c:pt>
              </c:numCache>
            </c:numRef>
          </c:yVal>
        </c:ser>
        <c:axId val="166340864"/>
        <c:axId val="166367232"/>
      </c:scatterChart>
      <c:valAx>
        <c:axId val="166340864"/>
        <c:scaling>
          <c:orientation val="minMax"/>
        </c:scaling>
        <c:axPos val="b"/>
        <c:numFmt formatCode="General" sourceLinked="1"/>
        <c:tickLblPos val="nextTo"/>
        <c:crossAx val="166367232"/>
        <c:crosses val="autoZero"/>
        <c:crossBetween val="midCat"/>
      </c:valAx>
      <c:valAx>
        <c:axId val="166367232"/>
        <c:scaling>
          <c:orientation val="minMax"/>
        </c:scaling>
        <c:axPos val="l"/>
        <c:majorGridlines/>
        <c:numFmt formatCode="General" sourceLinked="1"/>
        <c:tickLblPos val="nextTo"/>
        <c:crossAx val="166340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거리에 따른 B-average 그래프(exp5)</c:v>
          </c:tx>
          <c:trendline>
            <c:trendlineType val="poly"/>
            <c:order val="3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Sheet1!$B$62:$B$69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Sheet1!$I$62:$I$69</c:f>
              <c:numCache>
                <c:formatCode>General</c:formatCode>
                <c:ptCount val="8"/>
                <c:pt idx="0">
                  <c:v>3205</c:v>
                </c:pt>
                <c:pt idx="1">
                  <c:v>2927</c:v>
                </c:pt>
                <c:pt idx="2">
                  <c:v>2716</c:v>
                </c:pt>
                <c:pt idx="3">
                  <c:v>2532</c:v>
                </c:pt>
                <c:pt idx="4">
                  <c:v>2393.5</c:v>
                </c:pt>
                <c:pt idx="5">
                  <c:v>2295.5</c:v>
                </c:pt>
                <c:pt idx="6">
                  <c:v>2214</c:v>
                </c:pt>
                <c:pt idx="7">
                  <c:v>2159.5</c:v>
                </c:pt>
              </c:numCache>
            </c:numRef>
          </c:yVal>
        </c:ser>
        <c:axId val="166388096"/>
        <c:axId val="166389632"/>
      </c:scatterChart>
      <c:valAx>
        <c:axId val="166388096"/>
        <c:scaling>
          <c:orientation val="minMax"/>
        </c:scaling>
        <c:axPos val="b"/>
        <c:numFmt formatCode="General" sourceLinked="1"/>
        <c:tickLblPos val="nextTo"/>
        <c:crossAx val="166389632"/>
        <c:crosses val="autoZero"/>
        <c:crossBetween val="midCat"/>
      </c:valAx>
      <c:valAx>
        <c:axId val="166389632"/>
        <c:scaling>
          <c:orientation val="minMax"/>
        </c:scaling>
        <c:axPos val="l"/>
        <c:majorGridlines/>
        <c:numFmt formatCode="General" sourceLinked="1"/>
        <c:tickLblPos val="nextTo"/>
        <c:crossAx val="166388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A-average에 따른 거리 그래프(exp2)</c:v>
          </c:tx>
          <c:trendline>
            <c:trendlineType val="poly"/>
            <c:order val="3"/>
            <c:dispEq val="1"/>
            <c:trendlineLbl>
              <c:layout>
                <c:manualLayout>
                  <c:x val="5.4865266841644805E-2"/>
                  <c:y val="0.30346055701370667"/>
                </c:manualLayout>
              </c:layout>
              <c:numFmt formatCode="General" sourceLinked="0"/>
            </c:trendlineLbl>
          </c:trendline>
          <c:xVal>
            <c:numRef>
              <c:f>Sheet1!$H$24:$H$30</c:f>
              <c:numCache>
                <c:formatCode>General</c:formatCode>
                <c:ptCount val="7"/>
                <c:pt idx="0">
                  <c:v>1014.5</c:v>
                </c:pt>
                <c:pt idx="1">
                  <c:v>1201.5</c:v>
                </c:pt>
                <c:pt idx="2">
                  <c:v>1383</c:v>
                </c:pt>
                <c:pt idx="3">
                  <c:v>1470</c:v>
                </c:pt>
                <c:pt idx="4">
                  <c:v>1538</c:v>
                </c:pt>
                <c:pt idx="5">
                  <c:v>1601</c:v>
                </c:pt>
                <c:pt idx="6">
                  <c:v>1646.5</c:v>
                </c:pt>
              </c:numCache>
            </c:numRef>
          </c:xVal>
          <c:yVal>
            <c:numRef>
              <c:f>Sheet1!$B$24:$B$30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yVal>
        </c:ser>
        <c:axId val="166430976"/>
        <c:axId val="166432768"/>
      </c:scatterChart>
      <c:valAx>
        <c:axId val="166430976"/>
        <c:scaling>
          <c:orientation val="minMax"/>
        </c:scaling>
        <c:axPos val="b"/>
        <c:numFmt formatCode="General" sourceLinked="1"/>
        <c:tickLblPos val="nextTo"/>
        <c:crossAx val="166432768"/>
        <c:crosses val="autoZero"/>
        <c:crossBetween val="midCat"/>
      </c:valAx>
      <c:valAx>
        <c:axId val="166432768"/>
        <c:scaling>
          <c:orientation val="minMax"/>
        </c:scaling>
        <c:axPos val="l"/>
        <c:majorGridlines/>
        <c:numFmt formatCode="General" sourceLinked="1"/>
        <c:tickLblPos val="nextTo"/>
        <c:crossAx val="166430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B-average에 따른 거리 그래프(exp2)</c:v>
          </c:tx>
          <c:trendline>
            <c:trendlineType val="poly"/>
            <c:order val="3"/>
            <c:dispEq val="1"/>
            <c:trendlineLbl>
              <c:layout>
                <c:manualLayout>
                  <c:x val="5.1826771653543324E-2"/>
                  <c:y val="0.1288914406532517"/>
                </c:manualLayout>
              </c:layout>
              <c:numFmt formatCode="General" sourceLinked="0"/>
            </c:trendlineLbl>
          </c:trendline>
          <c:xVal>
            <c:numRef>
              <c:f>Sheet1!$I$24:$I$30</c:f>
              <c:numCache>
                <c:formatCode>General</c:formatCode>
                <c:ptCount val="7"/>
                <c:pt idx="0">
                  <c:v>3023.5</c:v>
                </c:pt>
                <c:pt idx="1">
                  <c:v>2814</c:v>
                </c:pt>
                <c:pt idx="2">
                  <c:v>2619</c:v>
                </c:pt>
                <c:pt idx="3">
                  <c:v>2530.5</c:v>
                </c:pt>
                <c:pt idx="4">
                  <c:v>2463</c:v>
                </c:pt>
                <c:pt idx="5">
                  <c:v>2400.5</c:v>
                </c:pt>
                <c:pt idx="6">
                  <c:v>2357</c:v>
                </c:pt>
              </c:numCache>
            </c:numRef>
          </c:xVal>
          <c:yVal>
            <c:numRef>
              <c:f>Sheet1!$B$24:$B$30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yVal>
        </c:ser>
        <c:axId val="166474112"/>
        <c:axId val="166475648"/>
      </c:scatterChart>
      <c:valAx>
        <c:axId val="166474112"/>
        <c:scaling>
          <c:orientation val="minMax"/>
        </c:scaling>
        <c:axPos val="b"/>
        <c:numFmt formatCode="General" sourceLinked="1"/>
        <c:tickLblPos val="nextTo"/>
        <c:crossAx val="166475648"/>
        <c:crosses val="autoZero"/>
        <c:crossBetween val="midCat"/>
      </c:valAx>
      <c:valAx>
        <c:axId val="166475648"/>
        <c:scaling>
          <c:orientation val="minMax"/>
        </c:scaling>
        <c:axPos val="l"/>
        <c:majorGridlines/>
        <c:numFmt formatCode="General" sourceLinked="1"/>
        <c:tickLblPos val="nextTo"/>
        <c:crossAx val="166474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A-average에 따른 거리 그래프(exp3)</c:v>
          </c:tx>
          <c:trendline>
            <c:trendlineType val="poly"/>
            <c:order val="3"/>
            <c:dispEq val="1"/>
            <c:trendlineLbl>
              <c:layout/>
              <c:numFmt formatCode="General" sourceLinked="0"/>
            </c:trendlineLbl>
          </c:trendline>
          <c:xVal>
            <c:numRef>
              <c:f>Sheet1!$H$37:$H$44</c:f>
              <c:numCache>
                <c:formatCode>General</c:formatCode>
                <c:ptCount val="8"/>
                <c:pt idx="0">
                  <c:v>1240</c:v>
                </c:pt>
                <c:pt idx="1">
                  <c:v>1559</c:v>
                </c:pt>
                <c:pt idx="2">
                  <c:v>1678</c:v>
                </c:pt>
                <c:pt idx="3">
                  <c:v>1790.5</c:v>
                </c:pt>
                <c:pt idx="4">
                  <c:v>1884.5</c:v>
                </c:pt>
                <c:pt idx="5">
                  <c:v>1985</c:v>
                </c:pt>
                <c:pt idx="6">
                  <c:v>2039.5</c:v>
                </c:pt>
                <c:pt idx="7">
                  <c:v>2061</c:v>
                </c:pt>
              </c:numCache>
            </c:numRef>
          </c:xVal>
          <c:yVal>
            <c:numRef>
              <c:f>Sheet1!$B$37:$B$44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yVal>
        </c:ser>
        <c:axId val="166488320"/>
        <c:axId val="166494208"/>
      </c:scatterChart>
      <c:valAx>
        <c:axId val="166488320"/>
        <c:scaling>
          <c:orientation val="minMax"/>
        </c:scaling>
        <c:axPos val="b"/>
        <c:numFmt formatCode="General" sourceLinked="1"/>
        <c:tickLblPos val="nextTo"/>
        <c:crossAx val="166494208"/>
        <c:crosses val="autoZero"/>
        <c:crossBetween val="midCat"/>
      </c:valAx>
      <c:valAx>
        <c:axId val="166494208"/>
        <c:scaling>
          <c:orientation val="minMax"/>
        </c:scaling>
        <c:axPos val="l"/>
        <c:majorGridlines/>
        <c:numFmt formatCode="General" sourceLinked="1"/>
        <c:tickLblPos val="nextTo"/>
        <c:crossAx val="166488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거리에 따른 A-delta 그래프(exp3)</c:v>
          </c:tx>
          <c:trendline>
            <c:trendlineType val="poly"/>
            <c:order val="5"/>
            <c:dispEq val="1"/>
            <c:trendlineLbl>
              <c:layout>
                <c:manualLayout>
                  <c:x val="0.39129833770778666"/>
                  <c:y val="7.6074657334499848E-2"/>
                </c:manualLayout>
              </c:layout>
              <c:numFmt formatCode="General" sourceLinked="0"/>
            </c:trendlineLbl>
          </c:trendline>
          <c:xVal>
            <c:numRef>
              <c:f>Sheet1!$B$37:$B$44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Sheet1!$J$37:$J$44</c:f>
              <c:numCache>
                <c:formatCode>General</c:formatCode>
                <c:ptCount val="8"/>
                <c:pt idx="0">
                  <c:v>944</c:v>
                </c:pt>
                <c:pt idx="1">
                  <c:v>625</c:v>
                </c:pt>
                <c:pt idx="2">
                  <c:v>506</c:v>
                </c:pt>
                <c:pt idx="3">
                  <c:v>393.5</c:v>
                </c:pt>
                <c:pt idx="4">
                  <c:v>299.5</c:v>
                </c:pt>
                <c:pt idx="5">
                  <c:v>199</c:v>
                </c:pt>
                <c:pt idx="6">
                  <c:v>144.5</c:v>
                </c:pt>
                <c:pt idx="7">
                  <c:v>123</c:v>
                </c:pt>
              </c:numCache>
            </c:numRef>
          </c:yVal>
        </c:ser>
        <c:axId val="165437824"/>
        <c:axId val="165439360"/>
      </c:scatterChart>
      <c:valAx>
        <c:axId val="165437824"/>
        <c:scaling>
          <c:orientation val="minMax"/>
        </c:scaling>
        <c:axPos val="b"/>
        <c:numFmt formatCode="General" sourceLinked="1"/>
        <c:tickLblPos val="nextTo"/>
        <c:crossAx val="165439360"/>
        <c:crosses val="autoZero"/>
        <c:crossBetween val="midCat"/>
      </c:valAx>
      <c:valAx>
        <c:axId val="165439360"/>
        <c:scaling>
          <c:orientation val="minMax"/>
        </c:scaling>
        <c:axPos val="l"/>
        <c:majorGridlines/>
        <c:numFmt formatCode="General" sourceLinked="1"/>
        <c:tickLblPos val="nextTo"/>
        <c:crossAx val="165437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B-average에 따른 거리 그래프(exp3)</c:v>
          </c:tx>
          <c:trendline>
            <c:trendlineType val="poly"/>
            <c:order val="3"/>
            <c:dispEq val="1"/>
            <c:trendlineLbl>
              <c:layout>
                <c:manualLayout>
                  <c:x val="2.4306649168853891E-3"/>
                  <c:y val="0.12324329250510355"/>
                </c:manualLayout>
              </c:layout>
              <c:numFmt formatCode="General" sourceLinked="0"/>
            </c:trendlineLbl>
          </c:trendline>
          <c:xVal>
            <c:numRef>
              <c:f>Sheet1!$I$37:$I$44</c:f>
              <c:numCache>
                <c:formatCode>General</c:formatCode>
                <c:ptCount val="8"/>
                <c:pt idx="0">
                  <c:v>2833</c:v>
                </c:pt>
                <c:pt idx="1">
                  <c:v>2475.5</c:v>
                </c:pt>
                <c:pt idx="2">
                  <c:v>2356.5</c:v>
                </c:pt>
                <c:pt idx="3">
                  <c:v>2238</c:v>
                </c:pt>
                <c:pt idx="4">
                  <c:v>2142</c:v>
                </c:pt>
                <c:pt idx="5">
                  <c:v>2042</c:v>
                </c:pt>
                <c:pt idx="6">
                  <c:v>1992.5</c:v>
                </c:pt>
                <c:pt idx="7">
                  <c:v>1968</c:v>
                </c:pt>
              </c:numCache>
            </c:numRef>
          </c:xVal>
          <c:yVal>
            <c:numRef>
              <c:f>Sheet1!$B$37:$B$44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yVal>
        </c:ser>
        <c:axId val="166527360"/>
        <c:axId val="166528896"/>
      </c:scatterChart>
      <c:valAx>
        <c:axId val="166527360"/>
        <c:scaling>
          <c:orientation val="minMax"/>
        </c:scaling>
        <c:axPos val="b"/>
        <c:numFmt formatCode="General" sourceLinked="1"/>
        <c:tickLblPos val="nextTo"/>
        <c:crossAx val="166528896"/>
        <c:crosses val="autoZero"/>
        <c:crossBetween val="midCat"/>
      </c:valAx>
      <c:valAx>
        <c:axId val="166528896"/>
        <c:scaling>
          <c:orientation val="minMax"/>
        </c:scaling>
        <c:axPos val="l"/>
        <c:majorGridlines/>
        <c:numFmt formatCode="General" sourceLinked="1"/>
        <c:tickLblPos val="nextTo"/>
        <c:crossAx val="166527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A-average에 따른 거리 그래프(exp4)</c:v>
          </c:tx>
          <c:trendline>
            <c:trendlineType val="poly"/>
            <c:order val="3"/>
            <c:dispEq val="1"/>
            <c:trendlineLbl>
              <c:layout/>
              <c:numFmt formatCode="General" sourceLinked="0"/>
            </c:trendlineLbl>
          </c:trendline>
          <c:xVal>
            <c:numRef>
              <c:f>Sheet1!$H$50:$H$57</c:f>
              <c:numCache>
                <c:formatCode>General</c:formatCode>
                <c:ptCount val="8"/>
                <c:pt idx="0">
                  <c:v>900.5</c:v>
                </c:pt>
                <c:pt idx="1">
                  <c:v>1152.5</c:v>
                </c:pt>
                <c:pt idx="2">
                  <c:v>1341</c:v>
                </c:pt>
                <c:pt idx="3">
                  <c:v>1460</c:v>
                </c:pt>
                <c:pt idx="4">
                  <c:v>1570</c:v>
                </c:pt>
                <c:pt idx="5">
                  <c:v>1634</c:v>
                </c:pt>
                <c:pt idx="6">
                  <c:v>1700</c:v>
                </c:pt>
                <c:pt idx="7">
                  <c:v>1731</c:v>
                </c:pt>
              </c:numCache>
            </c:numRef>
          </c:xVal>
          <c:yVal>
            <c:numRef>
              <c:f>Sheet1!$B$50:$B$57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yVal>
        </c:ser>
        <c:axId val="166554240"/>
        <c:axId val="166556032"/>
      </c:scatterChart>
      <c:valAx>
        <c:axId val="166554240"/>
        <c:scaling>
          <c:orientation val="minMax"/>
        </c:scaling>
        <c:axPos val="b"/>
        <c:numFmt formatCode="General" sourceLinked="1"/>
        <c:tickLblPos val="nextTo"/>
        <c:crossAx val="166556032"/>
        <c:crosses val="autoZero"/>
        <c:crossBetween val="midCat"/>
      </c:valAx>
      <c:valAx>
        <c:axId val="166556032"/>
        <c:scaling>
          <c:orientation val="minMax"/>
        </c:scaling>
        <c:axPos val="l"/>
        <c:majorGridlines/>
        <c:numFmt formatCode="General" sourceLinked="1"/>
        <c:tickLblPos val="nextTo"/>
        <c:crossAx val="166554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B-average에 따른 거리 그래프(exp4)</c:v>
          </c:tx>
          <c:trendline>
            <c:trendlineType val="poly"/>
            <c:order val="3"/>
            <c:dispEq val="1"/>
            <c:trendlineLbl>
              <c:layout>
                <c:manualLayout>
                  <c:x val="4.8157261592300972E-2"/>
                  <c:y val="0.12795348498104406"/>
                </c:manualLayout>
              </c:layout>
              <c:numFmt formatCode="General" sourceLinked="0"/>
            </c:trendlineLbl>
          </c:trendline>
          <c:xVal>
            <c:numRef>
              <c:f>Sheet1!$I$50:$I$57</c:f>
              <c:numCache>
                <c:formatCode>General</c:formatCode>
                <c:ptCount val="8"/>
                <c:pt idx="0">
                  <c:v>3223.5</c:v>
                </c:pt>
                <c:pt idx="1">
                  <c:v>2902</c:v>
                </c:pt>
                <c:pt idx="2">
                  <c:v>2682</c:v>
                </c:pt>
                <c:pt idx="3">
                  <c:v>2552</c:v>
                </c:pt>
                <c:pt idx="4">
                  <c:v>2433</c:v>
                </c:pt>
                <c:pt idx="5">
                  <c:v>2367.5</c:v>
                </c:pt>
                <c:pt idx="6">
                  <c:v>2300</c:v>
                </c:pt>
                <c:pt idx="7">
                  <c:v>2268</c:v>
                </c:pt>
              </c:numCache>
            </c:numRef>
          </c:xVal>
          <c:yVal>
            <c:numRef>
              <c:f>Sheet1!$B$50:$B$57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yVal>
        </c:ser>
        <c:axId val="166798080"/>
        <c:axId val="166799616"/>
      </c:scatterChart>
      <c:valAx>
        <c:axId val="166798080"/>
        <c:scaling>
          <c:orientation val="minMax"/>
        </c:scaling>
        <c:axPos val="b"/>
        <c:numFmt formatCode="General" sourceLinked="1"/>
        <c:tickLblPos val="nextTo"/>
        <c:crossAx val="166799616"/>
        <c:crosses val="autoZero"/>
        <c:crossBetween val="midCat"/>
      </c:valAx>
      <c:valAx>
        <c:axId val="166799616"/>
        <c:scaling>
          <c:orientation val="minMax"/>
        </c:scaling>
        <c:axPos val="l"/>
        <c:majorGridlines/>
        <c:numFmt formatCode="General" sourceLinked="1"/>
        <c:tickLblPos val="nextTo"/>
        <c:crossAx val="166798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A-average에 따른 거리 그래프(exp5)</c:v>
          </c:tx>
          <c:trendline>
            <c:trendlineType val="poly"/>
            <c:order val="3"/>
            <c:dispEq val="1"/>
            <c:trendlineLbl>
              <c:layout/>
              <c:numFmt formatCode="General" sourceLinked="0"/>
            </c:trendlineLbl>
          </c:trendline>
          <c:xVal>
            <c:numRef>
              <c:f>Sheet1!$H$62:$H$69</c:f>
              <c:numCache>
                <c:formatCode>General</c:formatCode>
                <c:ptCount val="8"/>
                <c:pt idx="0">
                  <c:v>929</c:v>
                </c:pt>
                <c:pt idx="1">
                  <c:v>1145.5</c:v>
                </c:pt>
                <c:pt idx="2">
                  <c:v>1326</c:v>
                </c:pt>
                <c:pt idx="3">
                  <c:v>1492</c:v>
                </c:pt>
                <c:pt idx="4">
                  <c:v>1625</c:v>
                </c:pt>
                <c:pt idx="5">
                  <c:v>1719</c:v>
                </c:pt>
                <c:pt idx="6">
                  <c:v>1799</c:v>
                </c:pt>
                <c:pt idx="7">
                  <c:v>1851.5</c:v>
                </c:pt>
              </c:numCache>
            </c:numRef>
          </c:xVal>
          <c:yVal>
            <c:numRef>
              <c:f>Sheet1!$B$62:$B$69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yVal>
        </c:ser>
        <c:axId val="166824576"/>
        <c:axId val="166842752"/>
      </c:scatterChart>
      <c:valAx>
        <c:axId val="166824576"/>
        <c:scaling>
          <c:orientation val="minMax"/>
        </c:scaling>
        <c:axPos val="b"/>
        <c:numFmt formatCode="General" sourceLinked="1"/>
        <c:tickLblPos val="nextTo"/>
        <c:crossAx val="166842752"/>
        <c:crosses val="autoZero"/>
        <c:crossBetween val="midCat"/>
      </c:valAx>
      <c:valAx>
        <c:axId val="166842752"/>
        <c:scaling>
          <c:orientation val="minMax"/>
        </c:scaling>
        <c:axPos val="l"/>
        <c:majorGridlines/>
        <c:numFmt formatCode="General" sourceLinked="1"/>
        <c:tickLblPos val="nextTo"/>
        <c:crossAx val="166824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B-average에 따른 거리 그래프(exp5)</c:v>
          </c:tx>
          <c:trendline>
            <c:trendlineType val="poly"/>
            <c:order val="3"/>
            <c:dispEq val="1"/>
            <c:trendlineLbl>
              <c:layout>
                <c:manualLayout>
                  <c:x val="5.4302493438320235E-2"/>
                  <c:y val="0.12756087780694081"/>
                </c:manualLayout>
              </c:layout>
              <c:numFmt formatCode="General" sourceLinked="0"/>
            </c:trendlineLbl>
          </c:trendline>
          <c:xVal>
            <c:numRef>
              <c:f>Sheet1!$I$62:$I$69</c:f>
              <c:numCache>
                <c:formatCode>General</c:formatCode>
                <c:ptCount val="8"/>
                <c:pt idx="0">
                  <c:v>3205</c:v>
                </c:pt>
                <c:pt idx="1">
                  <c:v>2927</c:v>
                </c:pt>
                <c:pt idx="2">
                  <c:v>2716</c:v>
                </c:pt>
                <c:pt idx="3">
                  <c:v>2532</c:v>
                </c:pt>
                <c:pt idx="4">
                  <c:v>2393.5</c:v>
                </c:pt>
                <c:pt idx="5">
                  <c:v>2295.5</c:v>
                </c:pt>
                <c:pt idx="6">
                  <c:v>2214</c:v>
                </c:pt>
                <c:pt idx="7">
                  <c:v>2159.5</c:v>
                </c:pt>
              </c:numCache>
            </c:numRef>
          </c:xVal>
          <c:yVal>
            <c:numRef>
              <c:f>Sheet1!$B$62:$B$69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yVal>
        </c:ser>
        <c:axId val="166740736"/>
        <c:axId val="166742272"/>
      </c:scatterChart>
      <c:valAx>
        <c:axId val="166740736"/>
        <c:scaling>
          <c:orientation val="minMax"/>
        </c:scaling>
        <c:axPos val="b"/>
        <c:numFmt formatCode="General" sourceLinked="1"/>
        <c:tickLblPos val="nextTo"/>
        <c:crossAx val="166742272"/>
        <c:crosses val="autoZero"/>
        <c:crossBetween val="midCat"/>
      </c:valAx>
      <c:valAx>
        <c:axId val="166742272"/>
        <c:scaling>
          <c:orientation val="minMax"/>
        </c:scaling>
        <c:axPos val="l"/>
        <c:majorGridlines/>
        <c:numFmt formatCode="General" sourceLinked="1"/>
        <c:tickLblPos val="nextTo"/>
        <c:crossAx val="166740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A-delta에 따른 거리 그래프(exp2)</c:v>
          </c:tx>
          <c:trendline>
            <c:trendlineType val="poly"/>
            <c:order val="3"/>
            <c:dispEq val="1"/>
            <c:trendlineLbl>
              <c:layout>
                <c:manualLayout>
                  <c:x val="4.417563429571305E-2"/>
                  <c:y val="0.12901027996500439"/>
                </c:manualLayout>
              </c:layout>
              <c:numFmt formatCode="General" sourceLinked="0"/>
            </c:trendlineLbl>
          </c:trendline>
          <c:xVal>
            <c:numRef>
              <c:f>Sheet1!$J$24:$J$30</c:f>
              <c:numCache>
                <c:formatCode>General</c:formatCode>
                <c:ptCount val="7"/>
                <c:pt idx="0">
                  <c:v>801.5</c:v>
                </c:pt>
                <c:pt idx="1">
                  <c:v>614.5</c:v>
                </c:pt>
                <c:pt idx="2">
                  <c:v>433</c:v>
                </c:pt>
                <c:pt idx="3">
                  <c:v>346</c:v>
                </c:pt>
                <c:pt idx="4">
                  <c:v>278</c:v>
                </c:pt>
                <c:pt idx="5">
                  <c:v>215</c:v>
                </c:pt>
                <c:pt idx="6">
                  <c:v>169.5</c:v>
                </c:pt>
              </c:numCache>
            </c:numRef>
          </c:xVal>
          <c:yVal>
            <c:numRef>
              <c:f>Sheet1!$B$24:$B$30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yVal>
        </c:ser>
        <c:axId val="166787328"/>
        <c:axId val="166854656"/>
      </c:scatterChart>
      <c:valAx>
        <c:axId val="166787328"/>
        <c:scaling>
          <c:orientation val="minMax"/>
        </c:scaling>
        <c:axPos val="b"/>
        <c:numFmt formatCode="General" sourceLinked="1"/>
        <c:tickLblPos val="nextTo"/>
        <c:crossAx val="166854656"/>
        <c:crosses val="autoZero"/>
        <c:crossBetween val="midCat"/>
      </c:valAx>
      <c:valAx>
        <c:axId val="166854656"/>
        <c:scaling>
          <c:orientation val="minMax"/>
        </c:scaling>
        <c:axPos val="l"/>
        <c:majorGridlines/>
        <c:numFmt formatCode="General" sourceLinked="1"/>
        <c:tickLblPos val="nextTo"/>
        <c:crossAx val="166787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B-delta에 따른 거리 그래프(exp2)</c:v>
          </c:tx>
          <c:trendline>
            <c:trendlineType val="poly"/>
            <c:order val="4"/>
            <c:dispEq val="1"/>
            <c:trendlineLbl>
              <c:layout/>
              <c:numFmt formatCode="General" sourceLinked="0"/>
            </c:trendlineLbl>
          </c:trendline>
          <c:xVal>
            <c:numRef>
              <c:f>Sheet1!$K$22:$K$30</c:f>
              <c:numCache>
                <c:formatCode>General</c:formatCode>
                <c:ptCount val="9"/>
                <c:pt idx="0">
                  <c:v>-1495.5</c:v>
                </c:pt>
                <c:pt idx="1">
                  <c:v>-1147</c:v>
                </c:pt>
                <c:pt idx="2">
                  <c:v>-833</c:v>
                </c:pt>
                <c:pt idx="3">
                  <c:v>-623.5</c:v>
                </c:pt>
                <c:pt idx="4">
                  <c:v>-428.5</c:v>
                </c:pt>
                <c:pt idx="5">
                  <c:v>-340</c:v>
                </c:pt>
                <c:pt idx="6">
                  <c:v>-272.5</c:v>
                </c:pt>
                <c:pt idx="7">
                  <c:v>-210</c:v>
                </c:pt>
                <c:pt idx="8">
                  <c:v>-166.5</c:v>
                </c:pt>
              </c:numCache>
            </c:numRef>
          </c:xVal>
          <c:yVal>
            <c:numRef>
              <c:f>Sheet1!$B$22:$B$30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yVal>
        </c:ser>
        <c:axId val="166883712"/>
        <c:axId val="166885248"/>
      </c:scatterChart>
      <c:valAx>
        <c:axId val="166883712"/>
        <c:scaling>
          <c:orientation val="minMax"/>
        </c:scaling>
        <c:axPos val="b"/>
        <c:numFmt formatCode="General" sourceLinked="1"/>
        <c:tickLblPos val="nextTo"/>
        <c:crossAx val="166885248"/>
        <c:crosses val="autoZero"/>
        <c:crossBetween val="midCat"/>
      </c:valAx>
      <c:valAx>
        <c:axId val="166885248"/>
        <c:scaling>
          <c:orientation val="minMax"/>
        </c:scaling>
        <c:axPos val="l"/>
        <c:majorGridlines/>
        <c:numFmt formatCode="General" sourceLinked="1"/>
        <c:tickLblPos val="nextTo"/>
        <c:crossAx val="166883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A-delta에 따른 거리 그래프(exp3)</c:v>
          </c:tx>
          <c:trendline>
            <c:trendlineType val="poly"/>
            <c:order val="3"/>
            <c:dispEq val="1"/>
            <c:trendlineLbl>
              <c:layout>
                <c:manualLayout>
                  <c:x val="-2.4850393700787399E-2"/>
                  <c:y val="4.9083552055993004E-2"/>
                </c:manualLayout>
              </c:layout>
              <c:numFmt formatCode="General" sourceLinked="0"/>
            </c:trendlineLbl>
          </c:trendline>
          <c:xVal>
            <c:numRef>
              <c:f>Sheet1!$J$37:$J$44</c:f>
              <c:numCache>
                <c:formatCode>General</c:formatCode>
                <c:ptCount val="8"/>
                <c:pt idx="0">
                  <c:v>944</c:v>
                </c:pt>
                <c:pt idx="1">
                  <c:v>625</c:v>
                </c:pt>
                <c:pt idx="2">
                  <c:v>506</c:v>
                </c:pt>
                <c:pt idx="3">
                  <c:v>393.5</c:v>
                </c:pt>
                <c:pt idx="4">
                  <c:v>299.5</c:v>
                </c:pt>
                <c:pt idx="5">
                  <c:v>199</c:v>
                </c:pt>
                <c:pt idx="6">
                  <c:v>144.5</c:v>
                </c:pt>
                <c:pt idx="7">
                  <c:v>123</c:v>
                </c:pt>
              </c:numCache>
            </c:numRef>
          </c:xVal>
          <c:yVal>
            <c:numRef>
              <c:f>Sheet1!$B$37:$B$44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yVal>
        </c:ser>
        <c:axId val="166902016"/>
        <c:axId val="166912000"/>
      </c:scatterChart>
      <c:valAx>
        <c:axId val="166902016"/>
        <c:scaling>
          <c:orientation val="minMax"/>
        </c:scaling>
        <c:axPos val="b"/>
        <c:numFmt formatCode="General" sourceLinked="1"/>
        <c:tickLblPos val="nextTo"/>
        <c:crossAx val="166912000"/>
        <c:crosses val="autoZero"/>
        <c:crossBetween val="midCat"/>
      </c:valAx>
      <c:valAx>
        <c:axId val="166912000"/>
        <c:scaling>
          <c:orientation val="minMax"/>
        </c:scaling>
        <c:axPos val="l"/>
        <c:majorGridlines/>
        <c:numFmt formatCode="General" sourceLinked="1"/>
        <c:tickLblPos val="nextTo"/>
        <c:crossAx val="166902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B-delta에 따른 거리 그래프(exp3)</c:v>
          </c:tx>
          <c:trendline>
            <c:trendlineType val="poly"/>
            <c:order val="3"/>
            <c:dispEq val="1"/>
            <c:trendlineLbl>
              <c:layout/>
              <c:numFmt formatCode="General" sourceLinked="0"/>
            </c:trendlineLbl>
          </c:trendline>
          <c:xVal>
            <c:numRef>
              <c:f>Sheet1!$K$37:$K$44</c:f>
              <c:numCache>
                <c:formatCode>General</c:formatCode>
                <c:ptCount val="8"/>
                <c:pt idx="0">
                  <c:v>-990.5</c:v>
                </c:pt>
                <c:pt idx="1">
                  <c:v>-633</c:v>
                </c:pt>
                <c:pt idx="2">
                  <c:v>-514</c:v>
                </c:pt>
                <c:pt idx="3">
                  <c:v>-395.5</c:v>
                </c:pt>
                <c:pt idx="4">
                  <c:v>-299.5</c:v>
                </c:pt>
                <c:pt idx="5">
                  <c:v>-199.5</c:v>
                </c:pt>
                <c:pt idx="6">
                  <c:v>-150</c:v>
                </c:pt>
                <c:pt idx="7">
                  <c:v>-125.5</c:v>
                </c:pt>
              </c:numCache>
            </c:numRef>
          </c:xVal>
          <c:yVal>
            <c:numRef>
              <c:f>Sheet1!$B$37:$B$44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yVal>
        </c:ser>
        <c:axId val="166953344"/>
        <c:axId val="166954880"/>
      </c:scatterChart>
      <c:valAx>
        <c:axId val="166953344"/>
        <c:scaling>
          <c:orientation val="minMax"/>
        </c:scaling>
        <c:axPos val="b"/>
        <c:numFmt formatCode="General" sourceLinked="1"/>
        <c:tickLblPos val="nextTo"/>
        <c:crossAx val="166954880"/>
        <c:crosses val="autoZero"/>
        <c:crossBetween val="midCat"/>
      </c:valAx>
      <c:valAx>
        <c:axId val="166954880"/>
        <c:scaling>
          <c:orientation val="minMax"/>
        </c:scaling>
        <c:axPos val="l"/>
        <c:majorGridlines/>
        <c:numFmt formatCode="General" sourceLinked="1"/>
        <c:tickLblPos val="nextTo"/>
        <c:crossAx val="166953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A-delta에 따른 거리 그래프(exp4)</c:v>
          </c:tx>
          <c:trendline>
            <c:trendlineType val="poly"/>
            <c:order val="3"/>
            <c:dispEq val="1"/>
            <c:trendlineLbl>
              <c:layout>
                <c:manualLayout>
                  <c:x val="8.0555555555555575E-2"/>
                  <c:y val="0.1232626130067075"/>
                </c:manualLayout>
              </c:layout>
              <c:numFmt formatCode="General" sourceLinked="0"/>
            </c:trendlineLbl>
          </c:trendline>
          <c:xVal>
            <c:numRef>
              <c:f>Sheet1!$J$50:$J$57</c:f>
              <c:numCache>
                <c:formatCode>General</c:formatCode>
                <c:ptCount val="8"/>
                <c:pt idx="0">
                  <c:v>998</c:v>
                </c:pt>
                <c:pt idx="1">
                  <c:v>746</c:v>
                </c:pt>
                <c:pt idx="2">
                  <c:v>557.5</c:v>
                </c:pt>
                <c:pt idx="3">
                  <c:v>438.5</c:v>
                </c:pt>
                <c:pt idx="4">
                  <c:v>328.5</c:v>
                </c:pt>
                <c:pt idx="5">
                  <c:v>264.5</c:v>
                </c:pt>
                <c:pt idx="6">
                  <c:v>198.5</c:v>
                </c:pt>
                <c:pt idx="7">
                  <c:v>167.5</c:v>
                </c:pt>
              </c:numCache>
            </c:numRef>
          </c:xVal>
          <c:yVal>
            <c:numRef>
              <c:f>Sheet1!$B$50:$B$57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yVal>
        </c:ser>
        <c:axId val="166975744"/>
        <c:axId val="166977536"/>
      </c:scatterChart>
      <c:valAx>
        <c:axId val="166975744"/>
        <c:scaling>
          <c:orientation val="minMax"/>
        </c:scaling>
        <c:axPos val="b"/>
        <c:numFmt formatCode="General" sourceLinked="1"/>
        <c:tickLblPos val="nextTo"/>
        <c:crossAx val="166977536"/>
        <c:crosses val="autoZero"/>
        <c:crossBetween val="midCat"/>
      </c:valAx>
      <c:valAx>
        <c:axId val="166977536"/>
        <c:scaling>
          <c:orientation val="minMax"/>
        </c:scaling>
        <c:axPos val="l"/>
        <c:majorGridlines/>
        <c:numFmt formatCode="General" sourceLinked="1"/>
        <c:tickLblPos val="nextTo"/>
        <c:crossAx val="166975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거리에 따른 B-delta 그래프(exp2)</c:v>
          </c:tx>
          <c:trendline>
            <c:trendlineType val="poly"/>
            <c:order val="3"/>
            <c:dispEq val="1"/>
            <c:trendlineLbl>
              <c:layout>
                <c:manualLayout>
                  <c:x val="0.34087751531058635"/>
                  <c:y val="0.5370508894721493"/>
                </c:manualLayout>
              </c:layout>
              <c:numFmt formatCode="General" sourceLinked="0"/>
            </c:trendlineLbl>
          </c:trendline>
          <c:xVal>
            <c:numRef>
              <c:f>Sheet1!$B$24:$B$30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Sheet1!$K$24:$K$30</c:f>
              <c:numCache>
                <c:formatCode>General</c:formatCode>
                <c:ptCount val="7"/>
                <c:pt idx="0">
                  <c:v>-833</c:v>
                </c:pt>
                <c:pt idx="1">
                  <c:v>-623.5</c:v>
                </c:pt>
                <c:pt idx="2">
                  <c:v>-428.5</c:v>
                </c:pt>
                <c:pt idx="3">
                  <c:v>-340</c:v>
                </c:pt>
                <c:pt idx="4">
                  <c:v>-272.5</c:v>
                </c:pt>
                <c:pt idx="5">
                  <c:v>-210</c:v>
                </c:pt>
                <c:pt idx="6">
                  <c:v>-166.5</c:v>
                </c:pt>
              </c:numCache>
            </c:numRef>
          </c:yVal>
        </c:ser>
        <c:axId val="165460224"/>
        <c:axId val="165474304"/>
      </c:scatterChart>
      <c:valAx>
        <c:axId val="165460224"/>
        <c:scaling>
          <c:orientation val="minMax"/>
        </c:scaling>
        <c:axPos val="b"/>
        <c:numFmt formatCode="General" sourceLinked="1"/>
        <c:tickLblPos val="nextTo"/>
        <c:crossAx val="165474304"/>
        <c:crosses val="autoZero"/>
        <c:crossBetween val="midCat"/>
      </c:valAx>
      <c:valAx>
        <c:axId val="165474304"/>
        <c:scaling>
          <c:orientation val="minMax"/>
        </c:scaling>
        <c:axPos val="l"/>
        <c:majorGridlines/>
        <c:numFmt formatCode="General" sourceLinked="1"/>
        <c:tickLblPos val="nextTo"/>
        <c:crossAx val="165460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/>
    <c:plotArea>
      <c:layout/>
      <c:scatterChart>
        <c:scatterStyle val="lineMarker"/>
        <c:ser>
          <c:idx val="0"/>
          <c:order val="0"/>
          <c:tx>
            <c:v>B-delta에 따른 거리 그래프(exp4)</c:v>
          </c:tx>
          <c:trendline>
            <c:trendlineType val="poly"/>
            <c:order val="3"/>
            <c:dispEq val="1"/>
            <c:trendlineLbl>
              <c:layout>
                <c:manualLayout>
                  <c:x val="5.5555555555555558E-3"/>
                  <c:y val="-6.8875036453776614E-2"/>
                </c:manualLayout>
              </c:layout>
              <c:numFmt formatCode="General" sourceLinked="0"/>
            </c:trendlineLbl>
          </c:trendline>
          <c:xVal>
            <c:numRef>
              <c:f>Sheet1!$K$50:$K$57</c:f>
              <c:numCache>
                <c:formatCode>General</c:formatCode>
                <c:ptCount val="8"/>
                <c:pt idx="0">
                  <c:v>-1128.5</c:v>
                </c:pt>
                <c:pt idx="1">
                  <c:v>-807</c:v>
                </c:pt>
                <c:pt idx="2">
                  <c:v>-587</c:v>
                </c:pt>
                <c:pt idx="3">
                  <c:v>-457</c:v>
                </c:pt>
                <c:pt idx="4">
                  <c:v>-338</c:v>
                </c:pt>
                <c:pt idx="5">
                  <c:v>-272.5</c:v>
                </c:pt>
                <c:pt idx="6">
                  <c:v>-205</c:v>
                </c:pt>
                <c:pt idx="7">
                  <c:v>-173</c:v>
                </c:pt>
              </c:numCache>
            </c:numRef>
          </c:xVal>
          <c:yVal>
            <c:numRef>
              <c:f>Sheet1!$B$50:$B$57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yVal>
        </c:ser>
        <c:axId val="167031168"/>
        <c:axId val="167032704"/>
      </c:scatterChart>
      <c:valAx>
        <c:axId val="167031168"/>
        <c:scaling>
          <c:orientation val="minMax"/>
        </c:scaling>
        <c:axPos val="b"/>
        <c:numFmt formatCode="General" sourceLinked="1"/>
        <c:tickLblPos val="nextTo"/>
        <c:crossAx val="167032704"/>
        <c:crosses val="autoZero"/>
        <c:crossBetween val="midCat"/>
      </c:valAx>
      <c:valAx>
        <c:axId val="167032704"/>
        <c:scaling>
          <c:orientation val="minMax"/>
        </c:scaling>
        <c:axPos val="l"/>
        <c:majorGridlines/>
        <c:numFmt formatCode="General" sourceLinked="1"/>
        <c:tickLblPos val="nextTo"/>
        <c:crossAx val="1670311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A-delta에 따른 거리 그래프(exp5)</c:v>
          </c:tx>
          <c:trendline>
            <c:trendlineType val="poly"/>
            <c:order val="3"/>
            <c:dispEq val="1"/>
            <c:trendlineLbl>
              <c:layout>
                <c:manualLayout>
                  <c:x val="3.2360892388451454E-2"/>
                  <c:y val="0.12742672790901136"/>
                </c:manualLayout>
              </c:layout>
              <c:numFmt formatCode="General" sourceLinked="0"/>
            </c:trendlineLbl>
          </c:trendline>
          <c:xVal>
            <c:numRef>
              <c:f>Sheet1!$J$62:$J$69</c:f>
              <c:numCache>
                <c:formatCode>General</c:formatCode>
                <c:ptCount val="8"/>
                <c:pt idx="0">
                  <c:v>1156.5</c:v>
                </c:pt>
                <c:pt idx="1">
                  <c:v>940</c:v>
                </c:pt>
                <c:pt idx="2">
                  <c:v>759.5</c:v>
                </c:pt>
                <c:pt idx="3">
                  <c:v>593.5</c:v>
                </c:pt>
                <c:pt idx="4">
                  <c:v>460.5</c:v>
                </c:pt>
                <c:pt idx="5">
                  <c:v>366.5</c:v>
                </c:pt>
                <c:pt idx="6">
                  <c:v>286.5</c:v>
                </c:pt>
                <c:pt idx="7">
                  <c:v>234</c:v>
                </c:pt>
              </c:numCache>
            </c:numRef>
          </c:xVal>
          <c:yVal>
            <c:numRef>
              <c:f>Sheet1!$B$62:$B$69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yVal>
        </c:ser>
        <c:axId val="167045376"/>
        <c:axId val="164311040"/>
      </c:scatterChart>
      <c:valAx>
        <c:axId val="167045376"/>
        <c:scaling>
          <c:orientation val="minMax"/>
        </c:scaling>
        <c:axPos val="b"/>
        <c:numFmt formatCode="General" sourceLinked="1"/>
        <c:tickLblPos val="nextTo"/>
        <c:crossAx val="164311040"/>
        <c:crosses val="autoZero"/>
        <c:crossBetween val="midCat"/>
      </c:valAx>
      <c:valAx>
        <c:axId val="164311040"/>
        <c:scaling>
          <c:orientation val="minMax"/>
        </c:scaling>
        <c:axPos val="l"/>
        <c:majorGridlines/>
        <c:numFmt formatCode="General" sourceLinked="1"/>
        <c:tickLblPos val="nextTo"/>
        <c:crossAx val="167045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/>
    <c:plotArea>
      <c:layout/>
      <c:scatterChart>
        <c:scatterStyle val="lineMarker"/>
        <c:ser>
          <c:idx val="0"/>
          <c:order val="0"/>
          <c:tx>
            <c:v>B-delta에 따른 거리 그래프(exp5)</c:v>
          </c:tx>
          <c:trendline>
            <c:trendlineType val="poly"/>
            <c:order val="3"/>
            <c:dispEq val="1"/>
            <c:trendlineLbl>
              <c:numFmt formatCode="General" sourceLinked="0"/>
            </c:trendlineLbl>
          </c:trendline>
          <c:xVal>
            <c:numRef>
              <c:f>Sheet1!$K$62:$K$69</c:f>
              <c:numCache>
                <c:formatCode>General</c:formatCode>
                <c:ptCount val="8"/>
                <c:pt idx="0">
                  <c:v>-1280.5</c:v>
                </c:pt>
                <c:pt idx="1">
                  <c:v>-1002.5</c:v>
                </c:pt>
                <c:pt idx="2">
                  <c:v>-791.5</c:v>
                </c:pt>
                <c:pt idx="3">
                  <c:v>-607.5</c:v>
                </c:pt>
                <c:pt idx="4">
                  <c:v>-469</c:v>
                </c:pt>
                <c:pt idx="5">
                  <c:v>-371</c:v>
                </c:pt>
                <c:pt idx="6">
                  <c:v>-289.5</c:v>
                </c:pt>
                <c:pt idx="7">
                  <c:v>-235</c:v>
                </c:pt>
              </c:numCache>
            </c:numRef>
          </c:xVal>
          <c:yVal>
            <c:numRef>
              <c:f>Sheet1!$B$62:$B$69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yVal>
        </c:ser>
        <c:axId val="164327808"/>
        <c:axId val="164329344"/>
      </c:scatterChart>
      <c:valAx>
        <c:axId val="164327808"/>
        <c:scaling>
          <c:orientation val="minMax"/>
        </c:scaling>
        <c:axPos val="b"/>
        <c:numFmt formatCode="General" sourceLinked="1"/>
        <c:tickLblPos val="nextTo"/>
        <c:crossAx val="164329344"/>
        <c:crosses val="autoZero"/>
        <c:crossBetween val="midCat"/>
      </c:valAx>
      <c:valAx>
        <c:axId val="164329344"/>
        <c:scaling>
          <c:orientation val="minMax"/>
        </c:scaling>
        <c:axPos val="l"/>
        <c:majorGridlines/>
        <c:numFmt formatCode="General" sourceLinked="1"/>
        <c:tickLblPos val="nextTo"/>
        <c:crossAx val="1643278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거리에 따른 A-delta(average) 그래프</c:v>
          </c:tx>
          <c:trendline>
            <c:trendlineType val="poly"/>
            <c:order val="3"/>
            <c:dispEq val="1"/>
            <c:trendlineLbl>
              <c:layout>
                <c:manualLayout>
                  <c:x val="2.7458442694663181E-2"/>
                  <c:y val="2.4323053368328955E-2"/>
                </c:manualLayout>
              </c:layout>
              <c:numFmt formatCode="General" sourceLinked="0"/>
            </c:trendlineLbl>
          </c:trendline>
          <c:xVal>
            <c:numRef>
              <c:f>Sheet1!$M$4:$M$11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Sheet1!$AB$4:$AB$11</c:f>
              <c:numCache>
                <c:formatCode>General</c:formatCode>
                <c:ptCount val="8"/>
                <c:pt idx="0">
                  <c:v>975.00000000000011</c:v>
                </c:pt>
                <c:pt idx="1">
                  <c:v>731.375</c:v>
                </c:pt>
                <c:pt idx="2">
                  <c:v>553.12075050377678</c:v>
                </c:pt>
                <c:pt idx="3">
                  <c:v>435.35015421746294</c:v>
                </c:pt>
                <c:pt idx="4">
                  <c:v>325.50359142845582</c:v>
                </c:pt>
                <c:pt idx="5">
                  <c:v>261.25000000000006</c:v>
                </c:pt>
                <c:pt idx="6">
                  <c:v>197.43165608689492</c:v>
                </c:pt>
                <c:pt idx="7">
                  <c:v>169.03816862192127</c:v>
                </c:pt>
              </c:numCache>
            </c:numRef>
          </c:yVal>
        </c:ser>
        <c:axId val="164362496"/>
        <c:axId val="167055360"/>
      </c:scatterChart>
      <c:valAx>
        <c:axId val="164362496"/>
        <c:scaling>
          <c:orientation val="minMax"/>
        </c:scaling>
        <c:axPos val="b"/>
        <c:numFmt formatCode="General" sourceLinked="1"/>
        <c:tickLblPos val="nextTo"/>
        <c:crossAx val="167055360"/>
        <c:crosses val="autoZero"/>
        <c:crossBetween val="midCat"/>
      </c:valAx>
      <c:valAx>
        <c:axId val="167055360"/>
        <c:scaling>
          <c:orientation val="minMax"/>
        </c:scaling>
        <c:axPos val="l"/>
        <c:majorGridlines/>
        <c:numFmt formatCode="General" sourceLinked="1"/>
        <c:tickLblPos val="nextTo"/>
        <c:crossAx val="164362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거리에 따른 B-delta(average) 그래프</c:v>
          </c:tx>
          <c:trendline>
            <c:trendlineType val="poly"/>
            <c:order val="3"/>
            <c:dispEq val="1"/>
            <c:trendlineLbl>
              <c:layout>
                <c:manualLayout>
                  <c:x val="0.25233705161854769"/>
                  <c:y val="0.56827865266841682"/>
                </c:manualLayout>
              </c:layout>
              <c:numFmt formatCode="General" sourceLinked="0"/>
            </c:trendlineLbl>
          </c:trendline>
          <c:xVal>
            <c:numRef>
              <c:f>Sheet1!$M$4:$M$11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Sheet1!$AE$4:$AE$11</c:f>
              <c:numCache>
                <c:formatCode>General</c:formatCode>
                <c:ptCount val="8"/>
                <c:pt idx="0">
                  <c:v>-1058.1250000000002</c:v>
                </c:pt>
                <c:pt idx="1">
                  <c:v>-766.5</c:v>
                </c:pt>
                <c:pt idx="2">
                  <c:v>-580.25</c:v>
                </c:pt>
                <c:pt idx="3">
                  <c:v>-450.00000000000006</c:v>
                </c:pt>
                <c:pt idx="4">
                  <c:v>-334.34074536509144</c:v>
                </c:pt>
                <c:pt idx="5">
                  <c:v>-263.25</c:v>
                </c:pt>
                <c:pt idx="6">
                  <c:v>-202.75000000000003</c:v>
                </c:pt>
                <c:pt idx="7">
                  <c:v>-139.5455229530177</c:v>
                </c:pt>
              </c:numCache>
            </c:numRef>
          </c:yVal>
        </c:ser>
        <c:axId val="167092608"/>
        <c:axId val="167094144"/>
      </c:scatterChart>
      <c:valAx>
        <c:axId val="167092608"/>
        <c:scaling>
          <c:orientation val="minMax"/>
        </c:scaling>
        <c:axPos val="b"/>
        <c:numFmt formatCode="General" sourceLinked="1"/>
        <c:tickLblPos val="nextTo"/>
        <c:crossAx val="167094144"/>
        <c:crosses val="autoZero"/>
        <c:crossBetween val="midCat"/>
      </c:valAx>
      <c:valAx>
        <c:axId val="167094144"/>
        <c:scaling>
          <c:orientation val="minMax"/>
        </c:scaling>
        <c:axPos val="l"/>
        <c:majorGridlines/>
        <c:numFmt formatCode="General" sourceLinked="1"/>
        <c:tickLblPos val="nextTo"/>
        <c:crossAx val="167092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A-delta(average)에 따른 거리 그래프</c:v>
          </c:tx>
          <c:trendline>
            <c:trendlineType val="poly"/>
            <c:order val="3"/>
            <c:dispEq val="1"/>
            <c:trendlineLbl>
              <c:layout>
                <c:manualLayout>
                  <c:x val="9.7222222222222224E-2"/>
                  <c:y val="0.12774023038786819"/>
                </c:manualLayout>
              </c:layout>
              <c:numFmt formatCode="General" sourceLinked="0"/>
            </c:trendlineLbl>
          </c:trendline>
          <c:xVal>
            <c:numRef>
              <c:f>Sheet1!$AB$4:$AB$11</c:f>
              <c:numCache>
                <c:formatCode>General</c:formatCode>
                <c:ptCount val="8"/>
                <c:pt idx="0">
                  <c:v>975.00000000000011</c:v>
                </c:pt>
                <c:pt idx="1">
                  <c:v>731.375</c:v>
                </c:pt>
                <c:pt idx="2">
                  <c:v>553.12075050377678</c:v>
                </c:pt>
                <c:pt idx="3">
                  <c:v>435.35015421746294</c:v>
                </c:pt>
                <c:pt idx="4">
                  <c:v>325.50359142845582</c:v>
                </c:pt>
                <c:pt idx="5">
                  <c:v>261.25000000000006</c:v>
                </c:pt>
                <c:pt idx="6">
                  <c:v>197.43165608689492</c:v>
                </c:pt>
                <c:pt idx="7">
                  <c:v>169.03816862192127</c:v>
                </c:pt>
              </c:numCache>
            </c:numRef>
          </c:xVal>
          <c:yVal>
            <c:numRef>
              <c:f>Sheet1!$M$4:$M$11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yVal>
        </c:ser>
        <c:axId val="167110144"/>
        <c:axId val="167111680"/>
      </c:scatterChart>
      <c:valAx>
        <c:axId val="167110144"/>
        <c:scaling>
          <c:orientation val="minMax"/>
        </c:scaling>
        <c:axPos val="b"/>
        <c:numFmt formatCode="General" sourceLinked="1"/>
        <c:tickLblPos val="nextTo"/>
        <c:crossAx val="167111680"/>
        <c:crosses val="autoZero"/>
        <c:crossBetween val="midCat"/>
      </c:valAx>
      <c:valAx>
        <c:axId val="167111680"/>
        <c:scaling>
          <c:orientation val="minMax"/>
        </c:scaling>
        <c:axPos val="l"/>
        <c:majorGridlines/>
        <c:numFmt formatCode="General" sourceLinked="1"/>
        <c:tickLblPos val="nextTo"/>
        <c:crossAx val="167110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B-delta(average)에 따른 거리 그래프</c:v>
          </c:tx>
          <c:trendline>
            <c:trendlineType val="poly"/>
            <c:order val="3"/>
            <c:dispEq val="1"/>
            <c:trendlineLbl>
              <c:layout>
                <c:manualLayout>
                  <c:x val="4.1666666666666664E-2"/>
                  <c:y val="-0.2096234324876057"/>
                </c:manualLayout>
              </c:layout>
              <c:numFmt formatCode="General" sourceLinked="0"/>
            </c:trendlineLbl>
          </c:trendline>
          <c:xVal>
            <c:numRef>
              <c:f>Sheet1!$AE$4:$AE$11</c:f>
              <c:numCache>
                <c:formatCode>General</c:formatCode>
                <c:ptCount val="8"/>
                <c:pt idx="0">
                  <c:v>-1058.1250000000002</c:v>
                </c:pt>
                <c:pt idx="1">
                  <c:v>-766.5</c:v>
                </c:pt>
                <c:pt idx="2">
                  <c:v>-580.25</c:v>
                </c:pt>
                <c:pt idx="3">
                  <c:v>-450.00000000000006</c:v>
                </c:pt>
                <c:pt idx="4">
                  <c:v>-334.34074536509144</c:v>
                </c:pt>
                <c:pt idx="5">
                  <c:v>-263.25</c:v>
                </c:pt>
                <c:pt idx="6">
                  <c:v>-202.75000000000003</c:v>
                </c:pt>
                <c:pt idx="7">
                  <c:v>-139.5455229530177</c:v>
                </c:pt>
              </c:numCache>
            </c:numRef>
          </c:xVal>
          <c:yVal>
            <c:numRef>
              <c:f>Sheet1!$M$4:$M$11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yVal>
        </c:ser>
        <c:axId val="167152256"/>
        <c:axId val="167170432"/>
      </c:scatterChart>
      <c:valAx>
        <c:axId val="167152256"/>
        <c:scaling>
          <c:orientation val="minMax"/>
        </c:scaling>
        <c:axPos val="b"/>
        <c:numFmt formatCode="General" sourceLinked="1"/>
        <c:tickLblPos val="nextTo"/>
        <c:crossAx val="167170432"/>
        <c:crosses val="autoZero"/>
        <c:crossBetween val="midCat"/>
      </c:valAx>
      <c:valAx>
        <c:axId val="167170432"/>
        <c:scaling>
          <c:orientation val="minMax"/>
        </c:scaling>
        <c:axPos val="l"/>
        <c:majorGridlines/>
        <c:numFmt formatCode="General" sourceLinked="1"/>
        <c:tickLblPos val="nextTo"/>
        <c:crossAx val="167152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거리에 따른 B-delta 그래프(exp3)</c:v>
          </c:tx>
          <c:trendline>
            <c:trendlineType val="poly"/>
            <c:order val="5"/>
            <c:dispEq val="1"/>
            <c:trendlineLbl>
              <c:layout>
                <c:manualLayout>
                  <c:x val="0.37894575678040254"/>
                  <c:y val="0.55915500145815134"/>
                </c:manualLayout>
              </c:layout>
              <c:numFmt formatCode="General" sourceLinked="0"/>
            </c:trendlineLbl>
          </c:trendline>
          <c:xVal>
            <c:numRef>
              <c:f>Sheet1!$B$37:$B$44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Sheet1!$K$37:$K$44</c:f>
              <c:numCache>
                <c:formatCode>General</c:formatCode>
                <c:ptCount val="8"/>
                <c:pt idx="0">
                  <c:v>-990.5</c:v>
                </c:pt>
                <c:pt idx="1">
                  <c:v>-633</c:v>
                </c:pt>
                <c:pt idx="2">
                  <c:v>-514</c:v>
                </c:pt>
                <c:pt idx="3">
                  <c:v>-395.5</c:v>
                </c:pt>
                <c:pt idx="4">
                  <c:v>-299.5</c:v>
                </c:pt>
                <c:pt idx="5">
                  <c:v>-199.5</c:v>
                </c:pt>
                <c:pt idx="6">
                  <c:v>-150</c:v>
                </c:pt>
                <c:pt idx="7">
                  <c:v>-125.5</c:v>
                </c:pt>
              </c:numCache>
            </c:numRef>
          </c:yVal>
        </c:ser>
        <c:axId val="165908864"/>
        <c:axId val="165910400"/>
      </c:scatterChart>
      <c:valAx>
        <c:axId val="165908864"/>
        <c:scaling>
          <c:orientation val="minMax"/>
        </c:scaling>
        <c:axPos val="b"/>
        <c:numFmt formatCode="General" sourceLinked="1"/>
        <c:tickLblPos val="nextTo"/>
        <c:crossAx val="165910400"/>
        <c:crosses val="autoZero"/>
        <c:crossBetween val="midCat"/>
      </c:valAx>
      <c:valAx>
        <c:axId val="165910400"/>
        <c:scaling>
          <c:orientation val="minMax"/>
        </c:scaling>
        <c:axPos val="l"/>
        <c:majorGridlines/>
        <c:numFmt formatCode="General" sourceLinked="1"/>
        <c:tickLblPos val="nextTo"/>
        <c:crossAx val="165908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거리에 따른 A-delta 그래프(exp4)</c:v>
          </c:tx>
          <c:trendline>
            <c:trendlineType val="poly"/>
            <c:order val="3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Sheet1!$B$50:$B$57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Sheet1!$J$50:$J$57</c:f>
              <c:numCache>
                <c:formatCode>General</c:formatCode>
                <c:ptCount val="8"/>
                <c:pt idx="0">
                  <c:v>998</c:v>
                </c:pt>
                <c:pt idx="1">
                  <c:v>746</c:v>
                </c:pt>
                <c:pt idx="2">
                  <c:v>557.5</c:v>
                </c:pt>
                <c:pt idx="3">
                  <c:v>438.5</c:v>
                </c:pt>
                <c:pt idx="4">
                  <c:v>328.5</c:v>
                </c:pt>
                <c:pt idx="5">
                  <c:v>264.5</c:v>
                </c:pt>
                <c:pt idx="6">
                  <c:v>198.5</c:v>
                </c:pt>
                <c:pt idx="7">
                  <c:v>167.5</c:v>
                </c:pt>
              </c:numCache>
            </c:numRef>
          </c:yVal>
        </c:ser>
        <c:axId val="166074624"/>
        <c:axId val="166076416"/>
      </c:scatterChart>
      <c:valAx>
        <c:axId val="166074624"/>
        <c:scaling>
          <c:orientation val="minMax"/>
        </c:scaling>
        <c:axPos val="b"/>
        <c:numFmt formatCode="General" sourceLinked="1"/>
        <c:tickLblPos val="nextTo"/>
        <c:crossAx val="166076416"/>
        <c:crosses val="autoZero"/>
        <c:crossBetween val="midCat"/>
      </c:valAx>
      <c:valAx>
        <c:axId val="166076416"/>
        <c:scaling>
          <c:orientation val="minMax"/>
        </c:scaling>
        <c:axPos val="l"/>
        <c:majorGridlines/>
        <c:numFmt formatCode="General" sourceLinked="1"/>
        <c:tickLblPos val="nextTo"/>
        <c:crossAx val="166074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거리에 따른 B-delta 그래프(exp4)</c:v>
          </c:tx>
          <c:trendline>
            <c:trendlineType val="poly"/>
            <c:order val="4"/>
            <c:dispEq val="1"/>
            <c:trendlineLbl>
              <c:layout>
                <c:manualLayout>
                  <c:x val="0.38083464566929143"/>
                  <c:y val="0.54337890055409765"/>
                </c:manualLayout>
              </c:layout>
              <c:numFmt formatCode="General" sourceLinked="0"/>
            </c:trendlineLbl>
          </c:trendline>
          <c:xVal>
            <c:numRef>
              <c:f>Sheet1!$B$50:$B$57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Sheet1!$K$50:$K$57</c:f>
              <c:numCache>
                <c:formatCode>General</c:formatCode>
                <c:ptCount val="8"/>
                <c:pt idx="0">
                  <c:v>-1128.5</c:v>
                </c:pt>
                <c:pt idx="1">
                  <c:v>-807</c:v>
                </c:pt>
                <c:pt idx="2">
                  <c:v>-587</c:v>
                </c:pt>
                <c:pt idx="3">
                  <c:v>-457</c:v>
                </c:pt>
                <c:pt idx="4">
                  <c:v>-338</c:v>
                </c:pt>
                <c:pt idx="5">
                  <c:v>-272.5</c:v>
                </c:pt>
                <c:pt idx="6">
                  <c:v>-205</c:v>
                </c:pt>
                <c:pt idx="7">
                  <c:v>-173</c:v>
                </c:pt>
              </c:numCache>
            </c:numRef>
          </c:yVal>
        </c:ser>
        <c:axId val="166101376"/>
        <c:axId val="166102912"/>
      </c:scatterChart>
      <c:valAx>
        <c:axId val="166101376"/>
        <c:scaling>
          <c:orientation val="minMax"/>
        </c:scaling>
        <c:axPos val="b"/>
        <c:numFmt formatCode="General" sourceLinked="1"/>
        <c:tickLblPos val="nextTo"/>
        <c:crossAx val="166102912"/>
        <c:crosses val="autoZero"/>
        <c:crossBetween val="midCat"/>
      </c:valAx>
      <c:valAx>
        <c:axId val="166102912"/>
        <c:scaling>
          <c:orientation val="minMax"/>
        </c:scaling>
        <c:axPos val="l"/>
        <c:majorGridlines/>
        <c:numFmt formatCode="General" sourceLinked="1"/>
        <c:tickLblPos val="nextTo"/>
        <c:crossAx val="166101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거리에 따른 A-delta 그래프(exp5)</c:v>
          </c:tx>
          <c:trendline>
            <c:trendlineType val="poly"/>
            <c:order val="2"/>
            <c:dispEq val="1"/>
            <c:trendlineLbl>
              <c:layout>
                <c:manualLayout>
                  <c:x val="0.36861767279090135"/>
                  <c:y val="6.2003135024788589E-2"/>
                </c:manualLayout>
              </c:layout>
              <c:numFmt formatCode="General" sourceLinked="0"/>
            </c:trendlineLbl>
          </c:trendline>
          <c:xVal>
            <c:numRef>
              <c:f>Sheet1!$B$62:$B$69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Sheet1!$J$62:$J$69</c:f>
              <c:numCache>
                <c:formatCode>General</c:formatCode>
                <c:ptCount val="8"/>
                <c:pt idx="0">
                  <c:v>1156.5</c:v>
                </c:pt>
                <c:pt idx="1">
                  <c:v>940</c:v>
                </c:pt>
                <c:pt idx="2">
                  <c:v>759.5</c:v>
                </c:pt>
                <c:pt idx="3">
                  <c:v>593.5</c:v>
                </c:pt>
                <c:pt idx="4">
                  <c:v>460.5</c:v>
                </c:pt>
                <c:pt idx="5">
                  <c:v>366.5</c:v>
                </c:pt>
                <c:pt idx="6">
                  <c:v>286.5</c:v>
                </c:pt>
                <c:pt idx="7">
                  <c:v>234</c:v>
                </c:pt>
              </c:numCache>
            </c:numRef>
          </c:yVal>
        </c:ser>
        <c:axId val="166127872"/>
        <c:axId val="166146048"/>
      </c:scatterChart>
      <c:valAx>
        <c:axId val="166127872"/>
        <c:scaling>
          <c:orientation val="minMax"/>
        </c:scaling>
        <c:axPos val="b"/>
        <c:numFmt formatCode="General" sourceLinked="1"/>
        <c:tickLblPos val="nextTo"/>
        <c:crossAx val="166146048"/>
        <c:crosses val="autoZero"/>
        <c:crossBetween val="midCat"/>
      </c:valAx>
      <c:valAx>
        <c:axId val="166146048"/>
        <c:scaling>
          <c:orientation val="minMax"/>
        </c:scaling>
        <c:axPos val="l"/>
        <c:majorGridlines/>
        <c:numFmt formatCode="General" sourceLinked="1"/>
        <c:tickLblPos val="nextTo"/>
        <c:crossAx val="166127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거리에 따른 B-delta 그래프</c:v>
          </c:tx>
          <c:trendline>
            <c:trendlineType val="poly"/>
            <c:order val="3"/>
            <c:dispEq val="1"/>
            <c:trendlineLbl>
              <c:layout>
                <c:manualLayout>
                  <c:x val="0.38011482939632557"/>
                  <c:y val="0.5398396033829107"/>
                </c:manualLayout>
              </c:layout>
              <c:numFmt formatCode="General" sourceLinked="0"/>
            </c:trendlineLbl>
          </c:trendline>
          <c:xVal>
            <c:numRef>
              <c:f>Sheet1!$B$62:$B$69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Sheet1!$K$62:$K$69</c:f>
              <c:numCache>
                <c:formatCode>General</c:formatCode>
                <c:ptCount val="8"/>
                <c:pt idx="0">
                  <c:v>-1280.5</c:v>
                </c:pt>
                <c:pt idx="1">
                  <c:v>-1002.5</c:v>
                </c:pt>
                <c:pt idx="2">
                  <c:v>-791.5</c:v>
                </c:pt>
                <c:pt idx="3">
                  <c:v>-607.5</c:v>
                </c:pt>
                <c:pt idx="4">
                  <c:v>-469</c:v>
                </c:pt>
                <c:pt idx="5">
                  <c:v>-371</c:v>
                </c:pt>
                <c:pt idx="6">
                  <c:v>-289.5</c:v>
                </c:pt>
                <c:pt idx="7">
                  <c:v>-235</c:v>
                </c:pt>
              </c:numCache>
            </c:numRef>
          </c:yVal>
        </c:ser>
        <c:axId val="166171008"/>
        <c:axId val="166172544"/>
      </c:scatterChart>
      <c:valAx>
        <c:axId val="166171008"/>
        <c:scaling>
          <c:orientation val="minMax"/>
        </c:scaling>
        <c:axPos val="b"/>
        <c:numFmt formatCode="General" sourceLinked="1"/>
        <c:tickLblPos val="nextTo"/>
        <c:crossAx val="166172544"/>
        <c:crosses val="autoZero"/>
        <c:crossBetween val="midCat"/>
      </c:valAx>
      <c:valAx>
        <c:axId val="166172544"/>
        <c:scaling>
          <c:orientation val="minMax"/>
        </c:scaling>
        <c:axPos val="l"/>
        <c:majorGridlines/>
        <c:numFmt formatCode="General" sourceLinked="1"/>
        <c:tickLblPos val="nextTo"/>
        <c:crossAx val="166171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v>거리에 따른 A-average 그래프(exp2)</c:v>
          </c:tx>
          <c:trendline>
            <c:trendlineType val="poly"/>
            <c:order val="3"/>
            <c:dispEq val="1"/>
            <c:trendlineLbl>
              <c:layout>
                <c:manualLayout>
                  <c:x val="0.48151618547681552"/>
                  <c:y val="0.54989574219889226"/>
                </c:manualLayout>
              </c:layout>
              <c:numFmt formatCode="General" sourceLinked="0"/>
            </c:trendlineLbl>
          </c:trendline>
          <c:xVal>
            <c:numRef>
              <c:f>Sheet1!$B$24:$B$30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Sheet1!$H$24:$H$30</c:f>
              <c:numCache>
                <c:formatCode>General</c:formatCode>
                <c:ptCount val="7"/>
                <c:pt idx="0">
                  <c:v>1014.5</c:v>
                </c:pt>
                <c:pt idx="1">
                  <c:v>1201.5</c:v>
                </c:pt>
                <c:pt idx="2">
                  <c:v>1383</c:v>
                </c:pt>
                <c:pt idx="3">
                  <c:v>1470</c:v>
                </c:pt>
                <c:pt idx="4">
                  <c:v>1538</c:v>
                </c:pt>
                <c:pt idx="5">
                  <c:v>1601</c:v>
                </c:pt>
                <c:pt idx="6">
                  <c:v>1646.5</c:v>
                </c:pt>
              </c:numCache>
            </c:numRef>
          </c:yVal>
        </c:ser>
        <c:axId val="166217984"/>
        <c:axId val="166219776"/>
      </c:scatterChart>
      <c:valAx>
        <c:axId val="166217984"/>
        <c:scaling>
          <c:orientation val="minMax"/>
        </c:scaling>
        <c:axPos val="b"/>
        <c:numFmt formatCode="General" sourceLinked="1"/>
        <c:tickLblPos val="nextTo"/>
        <c:crossAx val="166219776"/>
        <c:crosses val="autoZero"/>
        <c:crossBetween val="midCat"/>
      </c:valAx>
      <c:valAx>
        <c:axId val="166219776"/>
        <c:scaling>
          <c:orientation val="minMax"/>
        </c:scaling>
        <c:axPos val="l"/>
        <c:majorGridlines/>
        <c:numFmt formatCode="General" sourceLinked="1"/>
        <c:tickLblPos val="nextTo"/>
        <c:crossAx val="166217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20</xdr:row>
      <xdr:rowOff>15240</xdr:rowOff>
    </xdr:from>
    <xdr:to>
      <xdr:col>18</xdr:col>
      <xdr:colOff>640080</xdr:colOff>
      <xdr:row>32</xdr:row>
      <xdr:rowOff>106680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99060</xdr:colOff>
      <xdr:row>35</xdr:row>
      <xdr:rowOff>7620</xdr:rowOff>
    </xdr:from>
    <xdr:to>
      <xdr:col>18</xdr:col>
      <xdr:colOff>647700</xdr:colOff>
      <xdr:row>47</xdr:row>
      <xdr:rowOff>99060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53340</xdr:colOff>
      <xdr:row>20</xdr:row>
      <xdr:rowOff>15240</xdr:rowOff>
    </xdr:from>
    <xdr:to>
      <xdr:col>25</xdr:col>
      <xdr:colOff>601980</xdr:colOff>
      <xdr:row>32</xdr:row>
      <xdr:rowOff>106680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38100</xdr:colOff>
      <xdr:row>35</xdr:row>
      <xdr:rowOff>7620</xdr:rowOff>
    </xdr:from>
    <xdr:to>
      <xdr:col>25</xdr:col>
      <xdr:colOff>586740</xdr:colOff>
      <xdr:row>47</xdr:row>
      <xdr:rowOff>99060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114300</xdr:colOff>
      <xdr:row>48</xdr:row>
      <xdr:rowOff>15240</xdr:rowOff>
    </xdr:from>
    <xdr:to>
      <xdr:col>18</xdr:col>
      <xdr:colOff>662940</xdr:colOff>
      <xdr:row>60</xdr:row>
      <xdr:rowOff>106680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30480</xdr:colOff>
      <xdr:row>48</xdr:row>
      <xdr:rowOff>15240</xdr:rowOff>
    </xdr:from>
    <xdr:to>
      <xdr:col>25</xdr:col>
      <xdr:colOff>579120</xdr:colOff>
      <xdr:row>60</xdr:row>
      <xdr:rowOff>106680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106680</xdr:colOff>
      <xdr:row>62</xdr:row>
      <xdr:rowOff>30480</xdr:rowOff>
    </xdr:from>
    <xdr:to>
      <xdr:col>18</xdr:col>
      <xdr:colOff>655320</xdr:colOff>
      <xdr:row>74</xdr:row>
      <xdr:rowOff>121920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30480</xdr:colOff>
      <xdr:row>62</xdr:row>
      <xdr:rowOff>30480</xdr:rowOff>
    </xdr:from>
    <xdr:to>
      <xdr:col>25</xdr:col>
      <xdr:colOff>579120</xdr:colOff>
      <xdr:row>74</xdr:row>
      <xdr:rowOff>121920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22860</xdr:colOff>
      <xdr:row>75</xdr:row>
      <xdr:rowOff>0</xdr:rowOff>
    </xdr:from>
    <xdr:to>
      <xdr:col>7</xdr:col>
      <xdr:colOff>571500</xdr:colOff>
      <xdr:row>87</xdr:row>
      <xdr:rowOff>91440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14</xdr:col>
      <xdr:colOff>548640</xdr:colOff>
      <xdr:row>87</xdr:row>
      <xdr:rowOff>91440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88</xdr:row>
      <xdr:rowOff>0</xdr:rowOff>
    </xdr:from>
    <xdr:to>
      <xdr:col>7</xdr:col>
      <xdr:colOff>548640</xdr:colOff>
      <xdr:row>100</xdr:row>
      <xdr:rowOff>91440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88</xdr:row>
      <xdr:rowOff>0</xdr:rowOff>
    </xdr:from>
    <xdr:to>
      <xdr:col>14</xdr:col>
      <xdr:colOff>548640</xdr:colOff>
      <xdr:row>100</xdr:row>
      <xdr:rowOff>91440</xdr:rowOff>
    </xdr:to>
    <xdr:graphicFrame macro="">
      <xdr:nvGraphicFramePr>
        <xdr:cNvPr id="20" name="차트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7</xdr:col>
      <xdr:colOff>548640</xdr:colOff>
      <xdr:row>113</xdr:row>
      <xdr:rowOff>91440</xdr:rowOff>
    </xdr:to>
    <xdr:graphicFrame macro="">
      <xdr:nvGraphicFramePr>
        <xdr:cNvPr id="21" name="차트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101</xdr:row>
      <xdr:rowOff>0</xdr:rowOff>
    </xdr:from>
    <xdr:to>
      <xdr:col>14</xdr:col>
      <xdr:colOff>548640</xdr:colOff>
      <xdr:row>113</xdr:row>
      <xdr:rowOff>91440</xdr:rowOff>
    </xdr:to>
    <xdr:graphicFrame macro="">
      <xdr:nvGraphicFramePr>
        <xdr:cNvPr id="22" name="차트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7</xdr:col>
      <xdr:colOff>548640</xdr:colOff>
      <xdr:row>126</xdr:row>
      <xdr:rowOff>91440</xdr:rowOff>
    </xdr:to>
    <xdr:graphicFrame macro="">
      <xdr:nvGraphicFramePr>
        <xdr:cNvPr id="23" name="차트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114</xdr:row>
      <xdr:rowOff>0</xdr:rowOff>
    </xdr:from>
    <xdr:to>
      <xdr:col>14</xdr:col>
      <xdr:colOff>548640</xdr:colOff>
      <xdr:row>126</xdr:row>
      <xdr:rowOff>91440</xdr:rowOff>
    </xdr:to>
    <xdr:graphicFrame macro="">
      <xdr:nvGraphicFramePr>
        <xdr:cNvPr id="24" name="차트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22860</xdr:colOff>
      <xdr:row>129</xdr:row>
      <xdr:rowOff>30480</xdr:rowOff>
    </xdr:from>
    <xdr:to>
      <xdr:col>7</xdr:col>
      <xdr:colOff>571500</xdr:colOff>
      <xdr:row>141</xdr:row>
      <xdr:rowOff>121920</xdr:rowOff>
    </xdr:to>
    <xdr:graphicFrame macro="">
      <xdr:nvGraphicFramePr>
        <xdr:cNvPr id="25" name="차트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129</xdr:row>
      <xdr:rowOff>0</xdr:rowOff>
    </xdr:from>
    <xdr:to>
      <xdr:col>14</xdr:col>
      <xdr:colOff>548640</xdr:colOff>
      <xdr:row>141</xdr:row>
      <xdr:rowOff>91440</xdr:rowOff>
    </xdr:to>
    <xdr:graphicFrame macro="">
      <xdr:nvGraphicFramePr>
        <xdr:cNvPr id="26" name="차트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142</xdr:row>
      <xdr:rowOff>0</xdr:rowOff>
    </xdr:from>
    <xdr:to>
      <xdr:col>7</xdr:col>
      <xdr:colOff>548640</xdr:colOff>
      <xdr:row>154</xdr:row>
      <xdr:rowOff>91440</xdr:rowOff>
    </xdr:to>
    <xdr:graphicFrame macro="">
      <xdr:nvGraphicFramePr>
        <xdr:cNvPr id="27" name="차트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142</xdr:row>
      <xdr:rowOff>0</xdr:rowOff>
    </xdr:from>
    <xdr:to>
      <xdr:col>14</xdr:col>
      <xdr:colOff>548640</xdr:colOff>
      <xdr:row>154</xdr:row>
      <xdr:rowOff>91440</xdr:rowOff>
    </xdr:to>
    <xdr:graphicFrame macro="">
      <xdr:nvGraphicFramePr>
        <xdr:cNvPr id="28" name="차트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155</xdr:row>
      <xdr:rowOff>0</xdr:rowOff>
    </xdr:from>
    <xdr:to>
      <xdr:col>7</xdr:col>
      <xdr:colOff>548640</xdr:colOff>
      <xdr:row>167</xdr:row>
      <xdr:rowOff>91440</xdr:rowOff>
    </xdr:to>
    <xdr:graphicFrame macro="">
      <xdr:nvGraphicFramePr>
        <xdr:cNvPr id="29" name="차트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155</xdr:row>
      <xdr:rowOff>0</xdr:rowOff>
    </xdr:from>
    <xdr:to>
      <xdr:col>14</xdr:col>
      <xdr:colOff>548640</xdr:colOff>
      <xdr:row>167</xdr:row>
      <xdr:rowOff>91440</xdr:rowOff>
    </xdr:to>
    <xdr:graphicFrame macro="">
      <xdr:nvGraphicFramePr>
        <xdr:cNvPr id="30" name="차트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168</xdr:row>
      <xdr:rowOff>0</xdr:rowOff>
    </xdr:from>
    <xdr:to>
      <xdr:col>7</xdr:col>
      <xdr:colOff>548640</xdr:colOff>
      <xdr:row>180</xdr:row>
      <xdr:rowOff>91440</xdr:rowOff>
    </xdr:to>
    <xdr:graphicFrame macro="">
      <xdr:nvGraphicFramePr>
        <xdr:cNvPr id="31" name="차트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14</xdr:col>
      <xdr:colOff>548640</xdr:colOff>
      <xdr:row>180</xdr:row>
      <xdr:rowOff>91440</xdr:rowOff>
    </xdr:to>
    <xdr:graphicFrame macro="">
      <xdr:nvGraphicFramePr>
        <xdr:cNvPr id="32" name="차트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22</xdr:col>
      <xdr:colOff>548640</xdr:colOff>
      <xdr:row>87</xdr:row>
      <xdr:rowOff>91440</xdr:rowOff>
    </xdr:to>
    <xdr:graphicFrame macro="">
      <xdr:nvGraphicFramePr>
        <xdr:cNvPr id="33" name="차트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23</xdr:col>
      <xdr:colOff>0</xdr:colOff>
      <xdr:row>75</xdr:row>
      <xdr:rowOff>0</xdr:rowOff>
    </xdr:from>
    <xdr:to>
      <xdr:col>29</xdr:col>
      <xdr:colOff>548640</xdr:colOff>
      <xdr:row>87</xdr:row>
      <xdr:rowOff>91440</xdr:rowOff>
    </xdr:to>
    <xdr:graphicFrame macro="">
      <xdr:nvGraphicFramePr>
        <xdr:cNvPr id="34" name="차트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88</xdr:row>
      <xdr:rowOff>0</xdr:rowOff>
    </xdr:from>
    <xdr:to>
      <xdr:col>22</xdr:col>
      <xdr:colOff>548640</xdr:colOff>
      <xdr:row>100</xdr:row>
      <xdr:rowOff>91440</xdr:rowOff>
    </xdr:to>
    <xdr:graphicFrame macro="">
      <xdr:nvGraphicFramePr>
        <xdr:cNvPr id="35" name="차트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23</xdr:col>
      <xdr:colOff>0</xdr:colOff>
      <xdr:row>88</xdr:row>
      <xdr:rowOff>0</xdr:rowOff>
    </xdr:from>
    <xdr:to>
      <xdr:col>29</xdr:col>
      <xdr:colOff>548640</xdr:colOff>
      <xdr:row>100</xdr:row>
      <xdr:rowOff>91440</xdr:rowOff>
    </xdr:to>
    <xdr:graphicFrame macro="">
      <xdr:nvGraphicFramePr>
        <xdr:cNvPr id="36" name="차트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0</xdr:colOff>
      <xdr:row>101</xdr:row>
      <xdr:rowOff>0</xdr:rowOff>
    </xdr:from>
    <xdr:to>
      <xdr:col>22</xdr:col>
      <xdr:colOff>548640</xdr:colOff>
      <xdr:row>113</xdr:row>
      <xdr:rowOff>91440</xdr:rowOff>
    </xdr:to>
    <xdr:graphicFrame macro="">
      <xdr:nvGraphicFramePr>
        <xdr:cNvPr id="37" name="차트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23</xdr:col>
      <xdr:colOff>0</xdr:colOff>
      <xdr:row>101</xdr:row>
      <xdr:rowOff>0</xdr:rowOff>
    </xdr:from>
    <xdr:to>
      <xdr:col>29</xdr:col>
      <xdr:colOff>548640</xdr:colOff>
      <xdr:row>113</xdr:row>
      <xdr:rowOff>91440</xdr:rowOff>
    </xdr:to>
    <xdr:graphicFrame macro="">
      <xdr:nvGraphicFramePr>
        <xdr:cNvPr id="38" name="차트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0</xdr:colOff>
      <xdr:row>114</xdr:row>
      <xdr:rowOff>0</xdr:rowOff>
    </xdr:from>
    <xdr:to>
      <xdr:col>22</xdr:col>
      <xdr:colOff>548640</xdr:colOff>
      <xdr:row>126</xdr:row>
      <xdr:rowOff>91440</xdr:rowOff>
    </xdr:to>
    <xdr:graphicFrame macro="">
      <xdr:nvGraphicFramePr>
        <xdr:cNvPr id="39" name="차트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23</xdr:col>
      <xdr:colOff>0</xdr:colOff>
      <xdr:row>114</xdr:row>
      <xdr:rowOff>0</xdr:rowOff>
    </xdr:from>
    <xdr:to>
      <xdr:col>29</xdr:col>
      <xdr:colOff>548640</xdr:colOff>
      <xdr:row>126</xdr:row>
      <xdr:rowOff>91440</xdr:rowOff>
    </xdr:to>
    <xdr:graphicFrame macro="">
      <xdr:nvGraphicFramePr>
        <xdr:cNvPr id="40" name="차트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27</xdr:col>
      <xdr:colOff>30480</xdr:colOff>
      <xdr:row>11</xdr:row>
      <xdr:rowOff>45720</xdr:rowOff>
    </xdr:from>
    <xdr:to>
      <xdr:col>33</xdr:col>
      <xdr:colOff>579120</xdr:colOff>
      <xdr:row>23</xdr:row>
      <xdr:rowOff>137160</xdr:rowOff>
    </xdr:to>
    <xdr:graphicFrame macro="">
      <xdr:nvGraphicFramePr>
        <xdr:cNvPr id="41" name="차트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27</xdr:col>
      <xdr:colOff>0</xdr:colOff>
      <xdr:row>24</xdr:row>
      <xdr:rowOff>0</xdr:rowOff>
    </xdr:from>
    <xdr:to>
      <xdr:col>33</xdr:col>
      <xdr:colOff>548640</xdr:colOff>
      <xdr:row>36</xdr:row>
      <xdr:rowOff>91440</xdr:rowOff>
    </xdr:to>
    <xdr:graphicFrame macro="">
      <xdr:nvGraphicFramePr>
        <xdr:cNvPr id="42" name="차트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27</xdr:col>
      <xdr:colOff>0</xdr:colOff>
      <xdr:row>37</xdr:row>
      <xdr:rowOff>0</xdr:rowOff>
    </xdr:from>
    <xdr:to>
      <xdr:col>33</xdr:col>
      <xdr:colOff>548640</xdr:colOff>
      <xdr:row>49</xdr:row>
      <xdr:rowOff>91440</xdr:rowOff>
    </xdr:to>
    <xdr:graphicFrame macro="">
      <xdr:nvGraphicFramePr>
        <xdr:cNvPr id="43" name="차트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27</xdr:col>
      <xdr:colOff>0</xdr:colOff>
      <xdr:row>50</xdr:row>
      <xdr:rowOff>0</xdr:rowOff>
    </xdr:from>
    <xdr:to>
      <xdr:col>33</xdr:col>
      <xdr:colOff>548640</xdr:colOff>
      <xdr:row>62</xdr:row>
      <xdr:rowOff>91440</xdr:rowOff>
    </xdr:to>
    <xdr:graphicFrame macro="">
      <xdr:nvGraphicFramePr>
        <xdr:cNvPr id="44" name="차트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70"/>
  <sheetViews>
    <sheetView tabSelected="1" workbookViewId="0">
      <selection activeCell="K15" sqref="K15"/>
    </sheetView>
  </sheetViews>
  <sheetFormatPr defaultRowHeight="17.399999999999999"/>
  <sheetData>
    <row r="1" spans="1:33">
      <c r="A1" t="s">
        <v>0</v>
      </c>
    </row>
    <row r="2" spans="1:33">
      <c r="B2" t="s">
        <v>1</v>
      </c>
      <c r="C2" s="2" t="s">
        <v>27</v>
      </c>
      <c r="D2" s="2"/>
      <c r="E2" s="2"/>
      <c r="F2" s="2" t="s">
        <v>28</v>
      </c>
      <c r="G2" s="2"/>
      <c r="H2" s="2"/>
      <c r="I2" s="2"/>
      <c r="J2" s="2"/>
      <c r="K2" s="2"/>
      <c r="M2" s="2" t="s">
        <v>29</v>
      </c>
      <c r="N2" s="2"/>
      <c r="O2" s="2" t="s">
        <v>30</v>
      </c>
      <c r="P2" s="2"/>
      <c r="Q2" s="2"/>
      <c r="R2" s="2"/>
      <c r="T2" s="2" t="s">
        <v>43</v>
      </c>
      <c r="U2" s="2"/>
      <c r="V2" s="2"/>
      <c r="W2" s="2"/>
      <c r="X2" s="2" t="s">
        <v>33</v>
      </c>
      <c r="Y2" s="2"/>
      <c r="Z2" s="2"/>
      <c r="AA2" s="2"/>
      <c r="AB2" s="2"/>
      <c r="AC2" s="2"/>
      <c r="AD2" s="2"/>
    </row>
    <row r="3" spans="1:33">
      <c r="B3" t="s">
        <v>2</v>
      </c>
      <c r="C3" t="s">
        <v>3</v>
      </c>
      <c r="D3" t="s">
        <v>4</v>
      </c>
      <c r="E3" t="s">
        <v>5</v>
      </c>
      <c r="F3" t="s">
        <v>6</v>
      </c>
      <c r="H3" t="s">
        <v>7</v>
      </c>
      <c r="I3" t="s">
        <v>8</v>
      </c>
      <c r="J3" t="s">
        <v>32</v>
      </c>
      <c r="K3" t="s">
        <v>10</v>
      </c>
      <c r="M3" t="s">
        <v>31</v>
      </c>
      <c r="N3" s="2" t="s">
        <v>34</v>
      </c>
      <c r="O3" s="2"/>
      <c r="P3" s="2"/>
      <c r="Q3" s="2" t="s">
        <v>35</v>
      </c>
      <c r="R3" s="2"/>
      <c r="S3" s="2"/>
      <c r="T3" s="1" t="s">
        <v>37</v>
      </c>
      <c r="U3" s="1" t="s">
        <v>38</v>
      </c>
      <c r="V3" s="1" t="s">
        <v>39</v>
      </c>
      <c r="W3" t="s">
        <v>40</v>
      </c>
      <c r="X3" t="s">
        <v>36</v>
      </c>
      <c r="Y3" t="s">
        <v>38</v>
      </c>
      <c r="Z3" t="s">
        <v>39</v>
      </c>
      <c r="AA3" t="s">
        <v>40</v>
      </c>
      <c r="AB3" s="2" t="s">
        <v>44</v>
      </c>
      <c r="AC3" s="2"/>
      <c r="AD3" s="2"/>
      <c r="AE3" s="2" t="s">
        <v>45</v>
      </c>
      <c r="AF3" s="2"/>
      <c r="AG3" s="2"/>
    </row>
    <row r="4" spans="1:33">
      <c r="B4">
        <v>4</v>
      </c>
      <c r="C4">
        <v>932</v>
      </c>
      <c r="D4">
        <v>3141</v>
      </c>
      <c r="E4">
        <v>931</v>
      </c>
      <c r="F4">
        <v>3132</v>
      </c>
      <c r="H4">
        <v>931.5</v>
      </c>
      <c r="I4">
        <v>3136.5</v>
      </c>
      <c r="J4">
        <f>H13-H4</f>
        <v>938.5</v>
      </c>
      <c r="K4">
        <f>I13-I4</f>
        <v>-1016</v>
      </c>
      <c r="M4">
        <v>6</v>
      </c>
      <c r="N4" s="2">
        <f>(J24+J37+J50+J62)/4</f>
        <v>975</v>
      </c>
      <c r="O4" s="2"/>
      <c r="P4" s="2"/>
      <c r="Q4" s="2">
        <f>(K24+K37+K50+K62)/4</f>
        <v>-1058.125</v>
      </c>
      <c r="R4" s="2"/>
      <c r="S4" s="2"/>
      <c r="T4" s="1">
        <f>N4-J24</f>
        <v>173.5</v>
      </c>
      <c r="U4" s="1">
        <f>N4-J37</f>
        <v>31</v>
      </c>
      <c r="V4" s="1">
        <f>N4-J50</f>
        <v>-23</v>
      </c>
      <c r="W4">
        <f>N4-J62</f>
        <v>-181.5</v>
      </c>
      <c r="X4">
        <f>Q4-K24</f>
        <v>-225.125</v>
      </c>
      <c r="Y4">
        <f>Q4-K37</f>
        <v>-67.625</v>
      </c>
      <c r="Z4">
        <f>Q4-K50</f>
        <v>70.375</v>
      </c>
      <c r="AA4">
        <f>Q4-K62</f>
        <v>222.375</v>
      </c>
      <c r="AB4" s="1">
        <f>(J24/T13+J37/U13+J50/V13+J62/W13)/(1/T13+1/U13+1/V13+1/W13)</f>
        <v>975.00000000000011</v>
      </c>
      <c r="AC4" s="1"/>
      <c r="AD4" s="1"/>
      <c r="AE4" s="1">
        <f>(K24/X13+K37/Y13+K50/Z13+K62/AA13)/(1/X13+1/Y13+1/Z13+1/AA13)</f>
        <v>-1058.1250000000002</v>
      </c>
      <c r="AF4" s="1"/>
      <c r="AG4" s="1"/>
    </row>
    <row r="5" spans="1:33">
      <c r="B5">
        <v>5</v>
      </c>
      <c r="C5">
        <v>1221</v>
      </c>
      <c r="D5">
        <v>2808</v>
      </c>
      <c r="E5">
        <v>1243</v>
      </c>
      <c r="F5">
        <v>2773</v>
      </c>
      <c r="H5">
        <v>1232</v>
      </c>
      <c r="I5">
        <v>2790.5</v>
      </c>
      <c r="J5">
        <f>H13-H5</f>
        <v>638</v>
      </c>
      <c r="K5">
        <f>I13-I5</f>
        <v>-670</v>
      </c>
      <c r="M5">
        <v>7</v>
      </c>
      <c r="N5" s="2">
        <f t="shared" ref="N5:N10" si="0">(J25+J38+J51+J63)/4</f>
        <v>731.375</v>
      </c>
      <c r="O5" s="2"/>
      <c r="P5" s="2"/>
      <c r="Q5" s="2">
        <f>(K25+K38+K51+K63)/4</f>
        <v>-766.5</v>
      </c>
      <c r="R5" s="2"/>
      <c r="S5" s="2"/>
      <c r="T5" s="1">
        <f>N5-J25</f>
        <v>116.875</v>
      </c>
      <c r="U5" s="1">
        <f>N5-J38</f>
        <v>106.375</v>
      </c>
      <c r="V5" s="1">
        <f t="shared" ref="V5:V11" si="1">N5-J51</f>
        <v>-14.625</v>
      </c>
      <c r="W5">
        <f t="shared" ref="W5:W11" si="2">N5-J63</f>
        <v>-208.625</v>
      </c>
      <c r="X5">
        <f t="shared" ref="X5:X10" si="3">Q5-K25</f>
        <v>-143</v>
      </c>
      <c r="Y5">
        <f t="shared" ref="Y5:Y11" si="4">Q5-K38</f>
        <v>-133.5</v>
      </c>
      <c r="Z5">
        <f t="shared" ref="Z5:Z11" si="5">Q5-K51</f>
        <v>40.5</v>
      </c>
      <c r="AA5">
        <f t="shared" ref="AA5:AA11" si="6">Q5-K63</f>
        <v>236</v>
      </c>
      <c r="AB5" s="1">
        <f>(J25/T14+J38/U14+J51/V14+J63/W14)/(1/T14+1/U14+1/V14+1/W14)</f>
        <v>731.375</v>
      </c>
      <c r="AC5" s="1"/>
      <c r="AD5" s="1"/>
      <c r="AE5" s="1">
        <f t="shared" ref="AE5:AE10" si="7">(K25/X14+K38/Y14+K51/Z14+K63/AA14)/(1/X14+1/Y14+1/Z14+1/AA14)</f>
        <v>-766.5</v>
      </c>
      <c r="AF5" s="1"/>
      <c r="AG5" s="1"/>
    </row>
    <row r="6" spans="1:33">
      <c r="B6">
        <v>6</v>
      </c>
      <c r="C6">
        <v>1454</v>
      </c>
      <c r="D6">
        <v>2556</v>
      </c>
      <c r="E6">
        <v>1462</v>
      </c>
      <c r="F6">
        <v>2535</v>
      </c>
      <c r="H6">
        <v>1458</v>
      </c>
      <c r="I6">
        <v>2545.5</v>
      </c>
      <c r="J6">
        <f>H13-H6</f>
        <v>412</v>
      </c>
      <c r="K6">
        <f>I13-I6</f>
        <v>-425</v>
      </c>
      <c r="M6">
        <v>8</v>
      </c>
      <c r="N6" s="2">
        <f t="shared" si="0"/>
        <v>564</v>
      </c>
      <c r="O6" s="2"/>
      <c r="P6" s="2"/>
      <c r="Q6" s="2">
        <f>(K26+K39+K52+K64)/4</f>
        <v>-580.25</v>
      </c>
      <c r="R6" s="2"/>
      <c r="S6" s="2"/>
      <c r="T6" s="1">
        <f t="shared" ref="T6:T10" si="8">N6-J26</f>
        <v>131</v>
      </c>
      <c r="U6" s="1">
        <f t="shared" ref="U6:U11" si="9">N6-J39</f>
        <v>58</v>
      </c>
      <c r="V6" s="1">
        <f t="shared" si="1"/>
        <v>6.5</v>
      </c>
      <c r="W6">
        <f t="shared" si="2"/>
        <v>-195.5</v>
      </c>
      <c r="X6">
        <f t="shared" si="3"/>
        <v>-151.75</v>
      </c>
      <c r="Y6">
        <f t="shared" si="4"/>
        <v>-66.25</v>
      </c>
      <c r="Z6">
        <f t="shared" si="5"/>
        <v>6.75</v>
      </c>
      <c r="AA6">
        <f t="shared" si="6"/>
        <v>211.25</v>
      </c>
      <c r="AB6" s="1">
        <f t="shared" ref="AB6:AB10" si="10">(J26/T15+J39/U15+J52/V15+J64/W15)/(1/T15+1/U15+1/V15+1/W15)</f>
        <v>553.12075050377678</v>
      </c>
      <c r="AC6" s="1"/>
      <c r="AD6" s="1"/>
      <c r="AE6" s="1">
        <f t="shared" si="7"/>
        <v>-580.25</v>
      </c>
      <c r="AF6" s="1"/>
      <c r="AG6" s="1"/>
    </row>
    <row r="7" spans="1:33">
      <c r="B7">
        <v>7</v>
      </c>
      <c r="C7">
        <v>1636</v>
      </c>
      <c r="D7">
        <v>2364</v>
      </c>
      <c r="E7">
        <v>1609</v>
      </c>
      <c r="F7">
        <v>2383</v>
      </c>
      <c r="H7">
        <v>1622.5</v>
      </c>
      <c r="I7">
        <v>2373.5</v>
      </c>
      <c r="J7">
        <f>H13-H7</f>
        <v>247.5</v>
      </c>
      <c r="K7">
        <f>I13-I7</f>
        <v>-253</v>
      </c>
      <c r="M7">
        <v>9</v>
      </c>
      <c r="N7" s="2">
        <f t="shared" si="0"/>
        <v>442.875</v>
      </c>
      <c r="O7" s="2"/>
      <c r="P7" s="2"/>
      <c r="Q7" s="2">
        <f t="shared" ref="Q7:Q11" si="11">(K27+K40+K53+K65)/4</f>
        <v>-450</v>
      </c>
      <c r="R7" s="2"/>
      <c r="S7" s="2"/>
      <c r="T7" s="1">
        <f t="shared" si="8"/>
        <v>96.875</v>
      </c>
      <c r="U7" s="1">
        <f t="shared" si="9"/>
        <v>49.375</v>
      </c>
      <c r="V7" s="1">
        <f t="shared" si="1"/>
        <v>4.375</v>
      </c>
      <c r="W7">
        <f t="shared" si="2"/>
        <v>-150.625</v>
      </c>
      <c r="X7">
        <f t="shared" si="3"/>
        <v>-110</v>
      </c>
      <c r="Y7">
        <f t="shared" si="4"/>
        <v>-54.5</v>
      </c>
      <c r="Z7">
        <f t="shared" si="5"/>
        <v>7</v>
      </c>
      <c r="AA7">
        <f t="shared" si="6"/>
        <v>157.5</v>
      </c>
      <c r="AB7" s="1">
        <f t="shared" si="10"/>
        <v>435.35015421746294</v>
      </c>
      <c r="AC7" s="1"/>
      <c r="AD7" s="1"/>
      <c r="AE7" s="1">
        <f>(K27/X16+K40/Y16+K53/Z16+K65/AA16)/(1/X16+1/Y16+1/Z16+1/AA16)</f>
        <v>-450.00000000000006</v>
      </c>
      <c r="AF7" s="1"/>
      <c r="AG7" s="1"/>
    </row>
    <row r="8" spans="1:33">
      <c r="B8">
        <v>8</v>
      </c>
      <c r="C8">
        <v>1690</v>
      </c>
      <c r="D8">
        <v>2307</v>
      </c>
      <c r="E8">
        <v>1694</v>
      </c>
      <c r="F8">
        <v>2301</v>
      </c>
      <c r="H8">
        <v>1692</v>
      </c>
      <c r="I8">
        <v>2304</v>
      </c>
      <c r="J8">
        <f>H13-H8</f>
        <v>178</v>
      </c>
      <c r="K8">
        <f>I13-I8</f>
        <v>-183.5</v>
      </c>
      <c r="M8">
        <v>10</v>
      </c>
      <c r="N8" s="2">
        <f t="shared" si="0"/>
        <v>341.625</v>
      </c>
      <c r="O8" s="2"/>
      <c r="P8" s="2"/>
      <c r="Q8" s="2">
        <f t="shared" si="11"/>
        <v>-344.75</v>
      </c>
      <c r="R8" s="2"/>
      <c r="S8" s="2"/>
      <c r="T8" s="1">
        <f t="shared" si="8"/>
        <v>63.625</v>
      </c>
      <c r="U8" s="1">
        <f t="shared" si="9"/>
        <v>42.125</v>
      </c>
      <c r="V8" s="1">
        <f t="shared" si="1"/>
        <v>13.125</v>
      </c>
      <c r="W8">
        <f t="shared" si="2"/>
        <v>-118.875</v>
      </c>
      <c r="X8">
        <f t="shared" si="3"/>
        <v>-72.25</v>
      </c>
      <c r="Y8">
        <f t="shared" si="4"/>
        <v>-45.25</v>
      </c>
      <c r="Z8">
        <f t="shared" si="5"/>
        <v>-6.75</v>
      </c>
      <c r="AA8">
        <f t="shared" si="6"/>
        <v>124.25</v>
      </c>
      <c r="AB8" s="1">
        <f t="shared" si="10"/>
        <v>325.50359142845582</v>
      </c>
      <c r="AC8" s="1"/>
      <c r="AD8" s="1"/>
      <c r="AE8" s="1">
        <f t="shared" si="7"/>
        <v>-334.34074536509144</v>
      </c>
      <c r="AF8" s="1"/>
      <c r="AG8" s="1"/>
    </row>
    <row r="9" spans="1:33">
      <c r="B9">
        <v>9</v>
      </c>
      <c r="C9">
        <v>1756</v>
      </c>
      <c r="D9">
        <v>2233</v>
      </c>
      <c r="E9">
        <v>1746</v>
      </c>
      <c r="F9">
        <v>2245</v>
      </c>
      <c r="H9">
        <v>1751</v>
      </c>
      <c r="I9">
        <v>2239</v>
      </c>
      <c r="J9">
        <f>H13-H9</f>
        <v>119</v>
      </c>
      <c r="K9">
        <f>I13-I9</f>
        <v>-118.5</v>
      </c>
      <c r="M9">
        <v>11</v>
      </c>
      <c r="N9" s="2">
        <f t="shared" si="0"/>
        <v>261.25</v>
      </c>
      <c r="O9" s="2"/>
      <c r="P9" s="2"/>
      <c r="Q9" s="2">
        <f t="shared" si="11"/>
        <v>-263.25</v>
      </c>
      <c r="R9" s="2"/>
      <c r="S9" s="2"/>
      <c r="T9" s="1">
        <f t="shared" si="8"/>
        <v>46.25</v>
      </c>
      <c r="U9" s="1">
        <f t="shared" si="9"/>
        <v>62.25</v>
      </c>
      <c r="V9" s="1">
        <f t="shared" si="1"/>
        <v>-3.25</v>
      </c>
      <c r="W9">
        <f t="shared" si="2"/>
        <v>-105.25</v>
      </c>
      <c r="X9">
        <f t="shared" si="3"/>
        <v>-53.25</v>
      </c>
      <c r="Y9">
        <f t="shared" si="4"/>
        <v>-63.75</v>
      </c>
      <c r="Z9">
        <f t="shared" si="5"/>
        <v>9.25</v>
      </c>
      <c r="AA9">
        <f t="shared" si="6"/>
        <v>107.75</v>
      </c>
      <c r="AB9" s="1">
        <f>(J29/T18+J42/U18+J55/V18+J67/W18)/(1/T18+1/U18+1/V18+1/W18)</f>
        <v>261.25000000000006</v>
      </c>
      <c r="AC9" s="1"/>
      <c r="AD9" s="1"/>
      <c r="AE9" s="1">
        <f t="shared" si="7"/>
        <v>-263.25</v>
      </c>
      <c r="AF9" s="1"/>
      <c r="AG9" s="1"/>
    </row>
    <row r="10" spans="1:33">
      <c r="B10">
        <v>10</v>
      </c>
      <c r="C10">
        <v>1788</v>
      </c>
      <c r="D10">
        <v>2202</v>
      </c>
      <c r="E10">
        <v>1778</v>
      </c>
      <c r="F10">
        <v>2210</v>
      </c>
      <c r="H10">
        <v>1783</v>
      </c>
      <c r="I10">
        <v>2206</v>
      </c>
      <c r="J10">
        <f>H13-H10</f>
        <v>87</v>
      </c>
      <c r="K10">
        <f>I13-I10</f>
        <v>-85.5</v>
      </c>
      <c r="M10">
        <v>12</v>
      </c>
      <c r="N10" s="2">
        <f t="shared" si="0"/>
        <v>199.75</v>
      </c>
      <c r="O10" s="2"/>
      <c r="P10" s="2"/>
      <c r="Q10" s="2">
        <f t="shared" si="11"/>
        <v>-202.75</v>
      </c>
      <c r="R10" s="2"/>
      <c r="S10" s="2"/>
      <c r="T10" s="1">
        <f t="shared" si="8"/>
        <v>30.25</v>
      </c>
      <c r="U10" s="1">
        <f t="shared" si="9"/>
        <v>55.25</v>
      </c>
      <c r="V10" s="1">
        <f t="shared" si="1"/>
        <v>1.25</v>
      </c>
      <c r="W10">
        <f t="shared" si="2"/>
        <v>-86.75</v>
      </c>
      <c r="X10">
        <f t="shared" si="3"/>
        <v>-36.25</v>
      </c>
      <c r="Y10">
        <f t="shared" si="4"/>
        <v>-52.75</v>
      </c>
      <c r="Z10">
        <f t="shared" si="5"/>
        <v>2.25</v>
      </c>
      <c r="AA10">
        <f t="shared" si="6"/>
        <v>86.75</v>
      </c>
      <c r="AB10" s="1">
        <f t="shared" si="10"/>
        <v>197.43165608689492</v>
      </c>
      <c r="AC10" s="1"/>
      <c r="AD10" s="1"/>
      <c r="AE10" s="1">
        <f t="shared" si="7"/>
        <v>-202.75000000000003</v>
      </c>
      <c r="AF10" s="1"/>
      <c r="AG10" s="1"/>
    </row>
    <row r="11" spans="1:33">
      <c r="B11">
        <v>11</v>
      </c>
      <c r="C11">
        <v>1816</v>
      </c>
      <c r="D11">
        <v>2175</v>
      </c>
      <c r="E11">
        <v>1804</v>
      </c>
      <c r="F11">
        <v>2184</v>
      </c>
      <c r="H11">
        <v>1810</v>
      </c>
      <c r="I11">
        <v>2179.5</v>
      </c>
      <c r="J11">
        <f>H13-H11</f>
        <v>60</v>
      </c>
      <c r="K11">
        <f>I13-I11</f>
        <v>-59</v>
      </c>
      <c r="M11">
        <v>13</v>
      </c>
      <c r="N11" s="2">
        <f>(J44+J57+J69)/3</f>
        <v>174.83333333333334</v>
      </c>
      <c r="O11" s="2"/>
      <c r="P11" s="2"/>
      <c r="Q11" s="2">
        <f t="shared" si="11"/>
        <v>-133.375</v>
      </c>
      <c r="R11" s="2"/>
      <c r="S11" s="2"/>
      <c r="T11" s="1" t="s">
        <v>42</v>
      </c>
      <c r="U11" s="1">
        <f t="shared" si="9"/>
        <v>51.833333333333343</v>
      </c>
      <c r="V11" s="1">
        <f t="shared" si="1"/>
        <v>7.3333333333333428</v>
      </c>
      <c r="W11">
        <f t="shared" si="2"/>
        <v>-59.166666666666657</v>
      </c>
      <c r="X11" t="s">
        <v>42</v>
      </c>
      <c r="Y11">
        <f t="shared" si="4"/>
        <v>-7.875</v>
      </c>
      <c r="Z11">
        <f t="shared" si="5"/>
        <v>39.625</v>
      </c>
      <c r="AA11">
        <f t="shared" si="6"/>
        <v>101.625</v>
      </c>
      <c r="AB11" s="1">
        <f>(J44/U20+J57/V20+J69/W20)/(1/U20+1/V20+1/W20)</f>
        <v>169.03816862192127</v>
      </c>
      <c r="AC11" s="1"/>
      <c r="AD11" s="1"/>
      <c r="AE11" s="1">
        <f>(K44/Y20+K57/Z20+K69/AA20)/(1/Y20+1/Z20+1/AA20)</f>
        <v>-139.5455229530177</v>
      </c>
      <c r="AF11" s="1"/>
      <c r="AG11" s="1"/>
    </row>
    <row r="12" spans="1:33">
      <c r="B12">
        <v>12</v>
      </c>
      <c r="C12">
        <v>1835</v>
      </c>
      <c r="D12">
        <v>2152</v>
      </c>
      <c r="E12">
        <v>1838</v>
      </c>
      <c r="F12">
        <v>2153</v>
      </c>
      <c r="H12">
        <v>1836.5</v>
      </c>
      <c r="I12">
        <v>2152.5</v>
      </c>
      <c r="J12">
        <f>H13-H12</f>
        <v>33.5</v>
      </c>
      <c r="K12">
        <f>I13-I12</f>
        <v>-32</v>
      </c>
      <c r="N12" s="2"/>
      <c r="O12" s="2"/>
      <c r="P12" s="2"/>
      <c r="Q12" s="2"/>
      <c r="R12" s="2"/>
      <c r="S12" s="2"/>
      <c r="T12" t="s">
        <v>41</v>
      </c>
      <c r="U12" t="s">
        <v>41</v>
      </c>
      <c r="V12" t="s">
        <v>41</v>
      </c>
      <c r="W12" t="s">
        <v>41</v>
      </c>
      <c r="X12" t="s">
        <v>41</v>
      </c>
      <c r="Y12" t="s">
        <v>41</v>
      </c>
      <c r="Z12" t="s">
        <v>41</v>
      </c>
      <c r="AA12" t="s">
        <v>41</v>
      </c>
    </row>
    <row r="13" spans="1:33">
      <c r="B13" t="s">
        <v>19</v>
      </c>
      <c r="C13">
        <v>1870</v>
      </c>
      <c r="D13">
        <v>2121</v>
      </c>
      <c r="E13">
        <v>1870</v>
      </c>
      <c r="F13">
        <v>2120</v>
      </c>
      <c r="H13">
        <v>1870</v>
      </c>
      <c r="I13">
        <v>2120.5</v>
      </c>
      <c r="J13">
        <f>H13-H13</f>
        <v>0</v>
      </c>
      <c r="K13">
        <f>I13-I13</f>
        <v>0</v>
      </c>
      <c r="N13" s="2"/>
      <c r="O13" s="2"/>
      <c r="P13" s="2"/>
      <c r="Q13" s="2"/>
      <c r="R13" s="2"/>
      <c r="S13" s="2"/>
      <c r="T13">
        <f t="shared" ref="T13:AA13" si="12">ABS(T4)</f>
        <v>173.5</v>
      </c>
      <c r="U13">
        <f t="shared" si="12"/>
        <v>31</v>
      </c>
      <c r="V13">
        <f t="shared" si="12"/>
        <v>23</v>
      </c>
      <c r="W13">
        <f t="shared" si="12"/>
        <v>181.5</v>
      </c>
      <c r="X13">
        <f t="shared" si="12"/>
        <v>225.125</v>
      </c>
      <c r="Y13">
        <f t="shared" si="12"/>
        <v>67.625</v>
      </c>
      <c r="Z13">
        <f t="shared" si="12"/>
        <v>70.375</v>
      </c>
      <c r="AA13">
        <f t="shared" si="12"/>
        <v>222.375</v>
      </c>
    </row>
    <row r="14" spans="1:33">
      <c r="T14">
        <f t="shared" ref="T14:AA19" si="13">ABS(T5)</f>
        <v>116.875</v>
      </c>
      <c r="U14">
        <f t="shared" si="13"/>
        <v>106.375</v>
      </c>
      <c r="V14">
        <f t="shared" si="13"/>
        <v>14.625</v>
      </c>
      <c r="W14">
        <f t="shared" si="13"/>
        <v>208.625</v>
      </c>
      <c r="X14">
        <f t="shared" si="13"/>
        <v>143</v>
      </c>
      <c r="Y14">
        <f t="shared" si="13"/>
        <v>133.5</v>
      </c>
      <c r="Z14">
        <f t="shared" si="13"/>
        <v>40.5</v>
      </c>
      <c r="AA14">
        <f t="shared" si="13"/>
        <v>236</v>
      </c>
    </row>
    <row r="15" spans="1:33">
      <c r="T15">
        <f t="shared" si="13"/>
        <v>131</v>
      </c>
      <c r="U15">
        <f t="shared" si="13"/>
        <v>58</v>
      </c>
      <c r="V15">
        <f t="shared" si="13"/>
        <v>6.5</v>
      </c>
      <c r="W15">
        <f t="shared" si="13"/>
        <v>195.5</v>
      </c>
      <c r="X15">
        <f t="shared" si="13"/>
        <v>151.75</v>
      </c>
      <c r="Y15">
        <f t="shared" si="13"/>
        <v>66.25</v>
      </c>
      <c r="Z15">
        <f t="shared" si="13"/>
        <v>6.75</v>
      </c>
      <c r="AA15">
        <f t="shared" si="13"/>
        <v>211.25</v>
      </c>
    </row>
    <row r="16" spans="1:33">
      <c r="T16">
        <f t="shared" si="13"/>
        <v>96.875</v>
      </c>
      <c r="U16">
        <f t="shared" si="13"/>
        <v>49.375</v>
      </c>
      <c r="V16">
        <f t="shared" si="13"/>
        <v>4.375</v>
      </c>
      <c r="W16">
        <f t="shared" si="13"/>
        <v>150.625</v>
      </c>
      <c r="X16">
        <f t="shared" si="13"/>
        <v>110</v>
      </c>
      <c r="Y16">
        <f t="shared" si="13"/>
        <v>54.5</v>
      </c>
      <c r="Z16">
        <f t="shared" si="13"/>
        <v>7</v>
      </c>
      <c r="AA16">
        <f t="shared" si="13"/>
        <v>157.5</v>
      </c>
    </row>
    <row r="17" spans="2:27">
      <c r="T17">
        <f t="shared" si="13"/>
        <v>63.625</v>
      </c>
      <c r="U17">
        <f t="shared" si="13"/>
        <v>42.125</v>
      </c>
      <c r="V17">
        <f t="shared" si="13"/>
        <v>13.125</v>
      </c>
      <c r="W17">
        <f t="shared" si="13"/>
        <v>118.875</v>
      </c>
      <c r="X17">
        <f t="shared" si="13"/>
        <v>72.25</v>
      </c>
      <c r="Y17">
        <f t="shared" si="13"/>
        <v>45.25</v>
      </c>
      <c r="Z17">
        <f t="shared" si="13"/>
        <v>6.75</v>
      </c>
      <c r="AA17">
        <f t="shared" si="13"/>
        <v>124.25</v>
      </c>
    </row>
    <row r="18" spans="2:27">
      <c r="T18">
        <f t="shared" si="13"/>
        <v>46.25</v>
      </c>
      <c r="U18">
        <f t="shared" si="13"/>
        <v>62.25</v>
      </c>
      <c r="V18">
        <f t="shared" si="13"/>
        <v>3.25</v>
      </c>
      <c r="W18">
        <f t="shared" si="13"/>
        <v>105.25</v>
      </c>
      <c r="X18">
        <f t="shared" si="13"/>
        <v>53.25</v>
      </c>
      <c r="Y18">
        <f t="shared" si="13"/>
        <v>63.75</v>
      </c>
      <c r="Z18">
        <f t="shared" si="13"/>
        <v>9.25</v>
      </c>
      <c r="AA18">
        <f t="shared" si="13"/>
        <v>107.75</v>
      </c>
    </row>
    <row r="19" spans="2:27">
      <c r="T19">
        <f t="shared" si="13"/>
        <v>30.25</v>
      </c>
      <c r="U19">
        <f t="shared" si="13"/>
        <v>55.25</v>
      </c>
      <c r="V19">
        <f t="shared" si="13"/>
        <v>1.25</v>
      </c>
      <c r="W19">
        <f t="shared" si="13"/>
        <v>86.75</v>
      </c>
      <c r="X19">
        <f t="shared" si="13"/>
        <v>36.25</v>
      </c>
      <c r="Y19">
        <f t="shared" si="13"/>
        <v>52.75</v>
      </c>
      <c r="Z19">
        <f t="shared" si="13"/>
        <v>2.25</v>
      </c>
      <c r="AA19">
        <f t="shared" si="13"/>
        <v>86.75</v>
      </c>
    </row>
    <row r="20" spans="2:27">
      <c r="B20" t="s">
        <v>12</v>
      </c>
      <c r="T20" t="s">
        <v>42</v>
      </c>
      <c r="U20">
        <f t="shared" ref="U20:W20" si="14">ABS(U11)</f>
        <v>51.833333333333343</v>
      </c>
      <c r="V20">
        <f t="shared" si="14"/>
        <v>7.3333333333333428</v>
      </c>
      <c r="W20">
        <f t="shared" si="14"/>
        <v>59.166666666666657</v>
      </c>
      <c r="X20" t="s">
        <v>42</v>
      </c>
      <c r="Y20">
        <f t="shared" ref="Y20:AA20" si="15">ABS(Y11)</f>
        <v>7.875</v>
      </c>
      <c r="Z20">
        <f t="shared" si="15"/>
        <v>39.625</v>
      </c>
      <c r="AA20">
        <f t="shared" si="15"/>
        <v>101.625</v>
      </c>
    </row>
    <row r="21" spans="2:27">
      <c r="B21" t="s">
        <v>2</v>
      </c>
      <c r="C21" t="s">
        <v>3</v>
      </c>
      <c r="D21" t="s">
        <v>4</v>
      </c>
      <c r="E21" t="s">
        <v>5</v>
      </c>
      <c r="F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26</v>
      </c>
    </row>
    <row r="22" spans="2:27">
      <c r="B22">
        <v>4</v>
      </c>
      <c r="C22">
        <v>553</v>
      </c>
      <c r="D22">
        <v>3691</v>
      </c>
      <c r="E22">
        <v>559</v>
      </c>
      <c r="F22">
        <v>3681</v>
      </c>
      <c r="H22">
        <v>556</v>
      </c>
      <c r="I22">
        <v>3686</v>
      </c>
      <c r="J22">
        <f>H31-H22</f>
        <v>1260</v>
      </c>
      <c r="K22">
        <f>I31-I22</f>
        <v>-1495.5</v>
      </c>
      <c r="L22">
        <f>-K22</f>
        <v>1495.5</v>
      </c>
    </row>
    <row r="23" spans="2:27">
      <c r="B23">
        <v>5</v>
      </c>
      <c r="C23">
        <v>763</v>
      </c>
      <c r="D23">
        <v>3347</v>
      </c>
      <c r="E23">
        <v>780</v>
      </c>
      <c r="F23">
        <v>3328</v>
      </c>
      <c r="H23">
        <v>771.5</v>
      </c>
      <c r="I23">
        <v>3337.5</v>
      </c>
      <c r="J23">
        <f>H31-H23</f>
        <v>1044.5</v>
      </c>
      <c r="K23">
        <f>I31-I23</f>
        <v>-1147</v>
      </c>
      <c r="L23">
        <f t="shared" ref="L23:L31" si="16">-K23</f>
        <v>1147</v>
      </c>
    </row>
    <row r="24" spans="2:27">
      <c r="B24">
        <v>6</v>
      </c>
      <c r="C24">
        <v>1011</v>
      </c>
      <c r="D24">
        <v>3031</v>
      </c>
      <c r="E24">
        <v>1018</v>
      </c>
      <c r="F24">
        <v>3016</v>
      </c>
      <c r="H24">
        <v>1014.5</v>
      </c>
      <c r="I24">
        <v>3023.5</v>
      </c>
      <c r="J24">
        <f>H31-H24</f>
        <v>801.5</v>
      </c>
      <c r="K24">
        <f>I31-I24</f>
        <v>-833</v>
      </c>
      <c r="L24">
        <f t="shared" si="16"/>
        <v>833</v>
      </c>
    </row>
    <row r="25" spans="2:27">
      <c r="B25">
        <v>7</v>
      </c>
      <c r="C25">
        <v>1201</v>
      </c>
      <c r="D25">
        <v>2815</v>
      </c>
      <c r="E25">
        <v>1202</v>
      </c>
      <c r="F25">
        <v>2813</v>
      </c>
      <c r="H25">
        <v>1201.5</v>
      </c>
      <c r="I25">
        <v>2814</v>
      </c>
      <c r="J25">
        <f>H31-H25</f>
        <v>614.5</v>
      </c>
      <c r="K25">
        <f>I31-I25</f>
        <v>-623.5</v>
      </c>
      <c r="L25">
        <f t="shared" si="16"/>
        <v>623.5</v>
      </c>
    </row>
    <row r="26" spans="2:27">
      <c r="B26">
        <v>8</v>
      </c>
      <c r="C26">
        <v>1408</v>
      </c>
      <c r="D26">
        <v>2592</v>
      </c>
      <c r="E26">
        <v>1358</v>
      </c>
      <c r="F26">
        <v>2646</v>
      </c>
      <c r="H26">
        <v>1383</v>
      </c>
      <c r="I26">
        <v>2619</v>
      </c>
      <c r="J26">
        <f>H31-H26</f>
        <v>433</v>
      </c>
      <c r="K26">
        <f>I31-I26</f>
        <v>-428.5</v>
      </c>
      <c r="L26">
        <f t="shared" si="16"/>
        <v>428.5</v>
      </c>
    </row>
    <row r="27" spans="2:27">
      <c r="B27">
        <v>9</v>
      </c>
      <c r="C27">
        <v>1477</v>
      </c>
      <c r="D27">
        <v>2522</v>
      </c>
      <c r="E27">
        <v>1463</v>
      </c>
      <c r="F27">
        <v>2539</v>
      </c>
      <c r="H27">
        <v>1470</v>
      </c>
      <c r="I27">
        <v>2530.5</v>
      </c>
      <c r="J27">
        <f>H31-H27</f>
        <v>346</v>
      </c>
      <c r="K27">
        <f>I31-I27</f>
        <v>-340</v>
      </c>
      <c r="L27">
        <f t="shared" si="16"/>
        <v>340</v>
      </c>
    </row>
    <row r="28" spans="2:27">
      <c r="B28">
        <v>10</v>
      </c>
      <c r="C28">
        <v>1546</v>
      </c>
      <c r="D28">
        <v>2455</v>
      </c>
      <c r="E28">
        <v>1530</v>
      </c>
      <c r="F28">
        <v>2471</v>
      </c>
      <c r="H28">
        <v>1538</v>
      </c>
      <c r="I28">
        <v>2463</v>
      </c>
      <c r="J28">
        <f>H31-H28</f>
        <v>278</v>
      </c>
      <c r="K28">
        <f>I31-I28</f>
        <v>-272.5</v>
      </c>
      <c r="L28">
        <f t="shared" si="16"/>
        <v>272.5</v>
      </c>
    </row>
    <row r="29" spans="2:27">
      <c r="B29">
        <v>11</v>
      </c>
      <c r="C29">
        <v>1595</v>
      </c>
      <c r="D29">
        <v>2406</v>
      </c>
      <c r="E29">
        <v>1607</v>
      </c>
      <c r="F29">
        <v>2395</v>
      </c>
      <c r="H29">
        <v>1601</v>
      </c>
      <c r="I29">
        <v>2400.5</v>
      </c>
      <c r="J29">
        <f>H31-H29</f>
        <v>215</v>
      </c>
      <c r="K29">
        <f>I31-I29</f>
        <v>-210</v>
      </c>
      <c r="L29">
        <f t="shared" si="16"/>
        <v>210</v>
      </c>
    </row>
    <row r="30" spans="2:27">
      <c r="B30">
        <v>12</v>
      </c>
      <c r="C30">
        <v>1646</v>
      </c>
      <c r="D30">
        <v>2358</v>
      </c>
      <c r="E30">
        <v>1647</v>
      </c>
      <c r="F30">
        <v>2356</v>
      </c>
      <c r="H30">
        <v>1646.5</v>
      </c>
      <c r="I30">
        <v>2357</v>
      </c>
      <c r="J30">
        <f>H31-H30</f>
        <v>169.5</v>
      </c>
      <c r="K30">
        <f>I31-I30</f>
        <v>-166.5</v>
      </c>
      <c r="L30">
        <f t="shared" si="16"/>
        <v>166.5</v>
      </c>
    </row>
    <row r="31" spans="2:27">
      <c r="B31" t="s">
        <v>11</v>
      </c>
      <c r="C31">
        <v>1816</v>
      </c>
      <c r="D31">
        <v>2190</v>
      </c>
      <c r="E31">
        <v>1816</v>
      </c>
      <c r="F31">
        <v>2191</v>
      </c>
      <c r="H31">
        <v>1816</v>
      </c>
      <c r="I31">
        <v>2190.5</v>
      </c>
      <c r="J31">
        <f>H31-H31</f>
        <v>0</v>
      </c>
      <c r="K31">
        <f>I31-I31</f>
        <v>0</v>
      </c>
      <c r="L31">
        <f t="shared" si="16"/>
        <v>0</v>
      </c>
    </row>
    <row r="35" spans="2:12">
      <c r="B35" t="s">
        <v>13</v>
      </c>
    </row>
    <row r="36" spans="2:12">
      <c r="B36" t="s">
        <v>14</v>
      </c>
      <c r="C36" t="s">
        <v>15</v>
      </c>
      <c r="D36" t="s">
        <v>16</v>
      </c>
      <c r="E36" t="s">
        <v>17</v>
      </c>
      <c r="F36" t="s">
        <v>18</v>
      </c>
      <c r="H36" t="s">
        <v>21</v>
      </c>
      <c r="I36" t="s">
        <v>22</v>
      </c>
      <c r="J36" t="s">
        <v>23</v>
      </c>
      <c r="K36" t="s">
        <v>24</v>
      </c>
      <c r="L36" t="s">
        <v>26</v>
      </c>
    </row>
    <row r="37" spans="2:12">
      <c r="B37">
        <v>6</v>
      </c>
      <c r="C37">
        <v>1176</v>
      </c>
      <c r="D37">
        <v>2916</v>
      </c>
      <c r="E37">
        <v>1304</v>
      </c>
      <c r="F37">
        <v>2750</v>
      </c>
      <c r="H37">
        <f>(C37+E37)/2</f>
        <v>1240</v>
      </c>
      <c r="I37">
        <f>(D37+F37)/2</f>
        <v>2833</v>
      </c>
      <c r="J37">
        <f>H45-H37</f>
        <v>944</v>
      </c>
      <c r="K37">
        <f>I45-I37</f>
        <v>-990.5</v>
      </c>
      <c r="L37">
        <f>-K37</f>
        <v>990.5</v>
      </c>
    </row>
    <row r="38" spans="2:12">
      <c r="B38">
        <v>7</v>
      </c>
      <c r="C38">
        <v>1551</v>
      </c>
      <c r="D38">
        <v>2486</v>
      </c>
      <c r="E38">
        <v>1567</v>
      </c>
      <c r="F38">
        <v>2465</v>
      </c>
      <c r="H38">
        <f t="shared" ref="H38:H45" si="17">(C38+E38)/2</f>
        <v>1559</v>
      </c>
      <c r="I38">
        <f t="shared" ref="I38:I45" si="18">(D38+F38)/2</f>
        <v>2475.5</v>
      </c>
      <c r="J38">
        <f>H45-H38</f>
        <v>625</v>
      </c>
      <c r="K38">
        <f>I45-I38</f>
        <v>-633</v>
      </c>
      <c r="L38">
        <f t="shared" ref="L38:L45" si="19">-K38</f>
        <v>633</v>
      </c>
    </row>
    <row r="39" spans="2:12">
      <c r="B39">
        <v>8</v>
      </c>
      <c r="C39">
        <v>1662</v>
      </c>
      <c r="D39">
        <v>2378</v>
      </c>
      <c r="E39">
        <v>1694</v>
      </c>
      <c r="F39">
        <v>2335</v>
      </c>
      <c r="H39">
        <f t="shared" si="17"/>
        <v>1678</v>
      </c>
      <c r="I39">
        <f t="shared" si="18"/>
        <v>2356.5</v>
      </c>
      <c r="J39">
        <f>H45-H39</f>
        <v>506</v>
      </c>
      <c r="K39">
        <f>I45-I39</f>
        <v>-514</v>
      </c>
      <c r="L39">
        <f t="shared" si="19"/>
        <v>514</v>
      </c>
    </row>
    <row r="40" spans="2:12">
      <c r="B40">
        <v>9</v>
      </c>
      <c r="C40">
        <v>1787</v>
      </c>
      <c r="D40">
        <v>2242</v>
      </c>
      <c r="E40">
        <v>1794</v>
      </c>
      <c r="F40">
        <v>2234</v>
      </c>
      <c r="H40">
        <f t="shared" si="17"/>
        <v>1790.5</v>
      </c>
      <c r="I40">
        <f t="shared" si="18"/>
        <v>2238</v>
      </c>
      <c r="J40">
        <f>H45-H40</f>
        <v>393.5</v>
      </c>
      <c r="K40">
        <f>I45-I40</f>
        <v>-395.5</v>
      </c>
      <c r="L40">
        <f t="shared" si="19"/>
        <v>395.5</v>
      </c>
    </row>
    <row r="41" spans="2:12">
      <c r="B41">
        <v>10</v>
      </c>
      <c r="C41">
        <v>1867</v>
      </c>
      <c r="D41">
        <v>2162</v>
      </c>
      <c r="E41">
        <v>1902</v>
      </c>
      <c r="F41">
        <v>2122</v>
      </c>
      <c r="H41">
        <f t="shared" si="17"/>
        <v>1884.5</v>
      </c>
      <c r="I41">
        <f t="shared" si="18"/>
        <v>2142</v>
      </c>
      <c r="J41">
        <f>H45-H41</f>
        <v>299.5</v>
      </c>
      <c r="K41">
        <f>I45-I41</f>
        <v>-299.5</v>
      </c>
      <c r="L41">
        <f t="shared" si="19"/>
        <v>299.5</v>
      </c>
    </row>
    <row r="42" spans="2:12">
      <c r="B42">
        <v>11</v>
      </c>
      <c r="C42">
        <v>1994</v>
      </c>
      <c r="D42">
        <v>2032</v>
      </c>
      <c r="E42">
        <v>1976</v>
      </c>
      <c r="F42">
        <v>2052</v>
      </c>
      <c r="H42">
        <f t="shared" si="17"/>
        <v>1985</v>
      </c>
      <c r="I42">
        <f t="shared" si="18"/>
        <v>2042</v>
      </c>
      <c r="J42">
        <f>H45-H42</f>
        <v>199</v>
      </c>
      <c r="K42">
        <f>I45-I42</f>
        <v>-199.5</v>
      </c>
      <c r="L42">
        <f t="shared" si="19"/>
        <v>199.5</v>
      </c>
    </row>
    <row r="43" spans="2:12">
      <c r="B43">
        <v>12</v>
      </c>
      <c r="C43">
        <v>2042</v>
      </c>
      <c r="D43">
        <v>1987</v>
      </c>
      <c r="E43">
        <v>2037</v>
      </c>
      <c r="F43">
        <v>1998</v>
      </c>
      <c r="H43">
        <f t="shared" si="17"/>
        <v>2039.5</v>
      </c>
      <c r="I43">
        <f t="shared" si="18"/>
        <v>1992.5</v>
      </c>
      <c r="J43">
        <f>H45-H43</f>
        <v>144.5</v>
      </c>
      <c r="K43">
        <f>I45-I43</f>
        <v>-150</v>
      </c>
      <c r="L43">
        <f t="shared" si="19"/>
        <v>150</v>
      </c>
    </row>
    <row r="44" spans="2:12">
      <c r="B44">
        <v>13</v>
      </c>
      <c r="C44">
        <v>2071</v>
      </c>
      <c r="D44">
        <v>1959</v>
      </c>
      <c r="E44">
        <v>2051</v>
      </c>
      <c r="F44">
        <v>1977</v>
      </c>
      <c r="H44">
        <f t="shared" si="17"/>
        <v>2061</v>
      </c>
      <c r="I44">
        <f t="shared" si="18"/>
        <v>1968</v>
      </c>
      <c r="J44">
        <f>H45-H44</f>
        <v>123</v>
      </c>
      <c r="K44">
        <f>I45-I44</f>
        <v>-125.5</v>
      </c>
      <c r="L44">
        <f t="shared" si="19"/>
        <v>125.5</v>
      </c>
    </row>
    <row r="45" spans="2:12">
      <c r="B45" t="s">
        <v>19</v>
      </c>
      <c r="C45">
        <v>2185</v>
      </c>
      <c r="D45">
        <v>1843</v>
      </c>
      <c r="E45">
        <v>2183</v>
      </c>
      <c r="F45">
        <v>1842</v>
      </c>
      <c r="H45">
        <f t="shared" si="17"/>
        <v>2184</v>
      </c>
      <c r="I45">
        <f t="shared" si="18"/>
        <v>1842.5</v>
      </c>
      <c r="J45">
        <f>H45-H45</f>
        <v>0</v>
      </c>
      <c r="K45">
        <f>I45-I45</f>
        <v>0</v>
      </c>
      <c r="L45">
        <f t="shared" si="19"/>
        <v>0</v>
      </c>
    </row>
    <row r="48" spans="2:12">
      <c r="B48" t="s">
        <v>20</v>
      </c>
    </row>
    <row r="49" spans="2:12">
      <c r="B49" t="s">
        <v>14</v>
      </c>
      <c r="C49" t="s">
        <v>15</v>
      </c>
      <c r="D49" t="s">
        <v>16</v>
      </c>
      <c r="E49" t="s">
        <v>17</v>
      </c>
      <c r="F49" t="s">
        <v>18</v>
      </c>
      <c r="H49" t="s">
        <v>21</v>
      </c>
      <c r="I49" t="s">
        <v>22</v>
      </c>
      <c r="J49" t="s">
        <v>23</v>
      </c>
      <c r="K49" t="s">
        <v>24</v>
      </c>
      <c r="L49" t="s">
        <v>26</v>
      </c>
    </row>
    <row r="50" spans="2:12">
      <c r="B50">
        <v>6</v>
      </c>
      <c r="C50">
        <v>910</v>
      </c>
      <c r="D50">
        <v>3214</v>
      </c>
      <c r="E50">
        <v>891</v>
      </c>
      <c r="F50">
        <v>3233</v>
      </c>
      <c r="H50">
        <f>(C50+E50)/2</f>
        <v>900.5</v>
      </c>
      <c r="I50">
        <f>(D50+F50)/2</f>
        <v>3223.5</v>
      </c>
      <c r="J50">
        <f>H58-H50</f>
        <v>998</v>
      </c>
      <c r="K50">
        <f>I58-I50</f>
        <v>-1128.5</v>
      </c>
      <c r="L50">
        <f>-K50</f>
        <v>1128.5</v>
      </c>
    </row>
    <row r="51" spans="2:12">
      <c r="B51">
        <v>7</v>
      </c>
      <c r="C51">
        <v>1151</v>
      </c>
      <c r="D51">
        <v>2905</v>
      </c>
      <c r="E51">
        <v>1154</v>
      </c>
      <c r="F51">
        <v>2899</v>
      </c>
      <c r="H51">
        <f t="shared" ref="H51:H58" si="20">(C51+E51)/2</f>
        <v>1152.5</v>
      </c>
      <c r="I51">
        <f t="shared" ref="I51:I58" si="21">(D51+F51)/2</f>
        <v>2902</v>
      </c>
      <c r="J51">
        <f>H58-H51</f>
        <v>746</v>
      </c>
      <c r="K51">
        <f>I58-I51</f>
        <v>-807</v>
      </c>
      <c r="L51">
        <f t="shared" ref="L51:L58" si="22">-K51</f>
        <v>807</v>
      </c>
    </row>
    <row r="52" spans="2:12">
      <c r="B52">
        <v>8</v>
      </c>
      <c r="C52">
        <v>1319</v>
      </c>
      <c r="D52">
        <v>2704</v>
      </c>
      <c r="E52">
        <v>1363</v>
      </c>
      <c r="F52">
        <v>2660</v>
      </c>
      <c r="H52">
        <f t="shared" si="20"/>
        <v>1341</v>
      </c>
      <c r="I52">
        <f t="shared" si="21"/>
        <v>2682</v>
      </c>
      <c r="J52">
        <f>H58-H52</f>
        <v>557.5</v>
      </c>
      <c r="K52">
        <f>I58-I52</f>
        <v>-587</v>
      </c>
      <c r="L52">
        <f t="shared" si="22"/>
        <v>587</v>
      </c>
    </row>
    <row r="53" spans="2:12">
      <c r="B53">
        <v>9</v>
      </c>
      <c r="C53">
        <v>1480</v>
      </c>
      <c r="D53">
        <v>2528</v>
      </c>
      <c r="E53">
        <v>1440</v>
      </c>
      <c r="F53">
        <v>2576</v>
      </c>
      <c r="H53">
        <f t="shared" si="20"/>
        <v>1460</v>
      </c>
      <c r="I53">
        <f t="shared" si="21"/>
        <v>2552</v>
      </c>
      <c r="J53">
        <f>H58-H53</f>
        <v>438.5</v>
      </c>
      <c r="K53">
        <f>I58-I53</f>
        <v>-457</v>
      </c>
      <c r="L53">
        <f t="shared" si="22"/>
        <v>457</v>
      </c>
    </row>
    <row r="54" spans="2:12">
      <c r="B54">
        <v>10</v>
      </c>
      <c r="C54">
        <v>1581</v>
      </c>
      <c r="D54">
        <v>2420</v>
      </c>
      <c r="E54">
        <v>1559</v>
      </c>
      <c r="F54">
        <v>2446</v>
      </c>
      <c r="H54">
        <f t="shared" si="20"/>
        <v>1570</v>
      </c>
      <c r="I54">
        <f t="shared" si="21"/>
        <v>2433</v>
      </c>
      <c r="J54">
        <f>H58-H54</f>
        <v>328.5</v>
      </c>
      <c r="K54">
        <f>I58-I54</f>
        <v>-338</v>
      </c>
      <c r="L54">
        <f t="shared" si="22"/>
        <v>338</v>
      </c>
    </row>
    <row r="55" spans="2:12">
      <c r="B55">
        <v>11</v>
      </c>
      <c r="C55">
        <v>1639</v>
      </c>
      <c r="D55">
        <v>2361</v>
      </c>
      <c r="E55">
        <v>1629</v>
      </c>
      <c r="F55">
        <v>2374</v>
      </c>
      <c r="H55">
        <f t="shared" si="20"/>
        <v>1634</v>
      </c>
      <c r="I55">
        <f t="shared" si="21"/>
        <v>2367.5</v>
      </c>
      <c r="J55">
        <f>H58-H55</f>
        <v>264.5</v>
      </c>
      <c r="K55">
        <f>I58-I55</f>
        <v>-272.5</v>
      </c>
      <c r="L55">
        <f t="shared" si="22"/>
        <v>272.5</v>
      </c>
    </row>
    <row r="56" spans="2:12">
      <c r="B56">
        <v>12</v>
      </c>
      <c r="C56">
        <v>1711</v>
      </c>
      <c r="D56">
        <v>2287</v>
      </c>
      <c r="E56">
        <v>1689</v>
      </c>
      <c r="F56">
        <v>2313</v>
      </c>
      <c r="H56">
        <f t="shared" si="20"/>
        <v>1700</v>
      </c>
      <c r="I56">
        <f t="shared" si="21"/>
        <v>2300</v>
      </c>
      <c r="J56">
        <f>H58-H56</f>
        <v>198.5</v>
      </c>
      <c r="K56">
        <f>I58-I56</f>
        <v>-205</v>
      </c>
      <c r="L56">
        <f t="shared" si="22"/>
        <v>205</v>
      </c>
    </row>
    <row r="57" spans="2:12">
      <c r="B57">
        <v>13</v>
      </c>
      <c r="C57">
        <v>1739</v>
      </c>
      <c r="D57">
        <v>2259</v>
      </c>
      <c r="E57">
        <v>1723</v>
      </c>
      <c r="F57">
        <v>2277</v>
      </c>
      <c r="H57">
        <f t="shared" si="20"/>
        <v>1731</v>
      </c>
      <c r="I57">
        <f t="shared" si="21"/>
        <v>2268</v>
      </c>
      <c r="J57">
        <f>H58-H57</f>
        <v>167.5</v>
      </c>
      <c r="K57">
        <f>I58-I57</f>
        <v>-173</v>
      </c>
      <c r="L57">
        <f t="shared" si="22"/>
        <v>173</v>
      </c>
    </row>
    <row r="58" spans="2:12">
      <c r="B58" t="s">
        <v>19</v>
      </c>
      <c r="C58">
        <v>1898</v>
      </c>
      <c r="D58">
        <v>2094</v>
      </c>
      <c r="E58">
        <v>1899</v>
      </c>
      <c r="F58">
        <v>2096</v>
      </c>
      <c r="H58">
        <f t="shared" si="20"/>
        <v>1898.5</v>
      </c>
      <c r="I58">
        <f t="shared" si="21"/>
        <v>2095</v>
      </c>
      <c r="J58">
        <f>H58-H58</f>
        <v>0</v>
      </c>
      <c r="K58">
        <f>I58-I58</f>
        <v>0</v>
      </c>
      <c r="L58">
        <f t="shared" si="22"/>
        <v>0</v>
      </c>
    </row>
    <row r="60" spans="2:12">
      <c r="B60" t="s">
        <v>25</v>
      </c>
    </row>
    <row r="61" spans="2:12">
      <c r="B61" t="s">
        <v>14</v>
      </c>
      <c r="C61" t="s">
        <v>15</v>
      </c>
      <c r="D61" t="s">
        <v>16</v>
      </c>
      <c r="E61" t="s">
        <v>17</v>
      </c>
      <c r="F61" t="s">
        <v>18</v>
      </c>
      <c r="H61" t="s">
        <v>21</v>
      </c>
      <c r="I61" t="s">
        <v>22</v>
      </c>
      <c r="J61" t="s">
        <v>23</v>
      </c>
      <c r="K61" t="s">
        <v>24</v>
      </c>
      <c r="L61" t="s">
        <v>26</v>
      </c>
    </row>
    <row r="62" spans="2:12">
      <c r="B62">
        <v>6</v>
      </c>
      <c r="C62">
        <v>939</v>
      </c>
      <c r="D62">
        <v>3200</v>
      </c>
      <c r="E62">
        <v>919</v>
      </c>
      <c r="F62">
        <v>3210</v>
      </c>
      <c r="H62">
        <f t="shared" ref="H62:H69" si="23">(C62+E62)/2</f>
        <v>929</v>
      </c>
      <c r="I62">
        <f>(D62+F62)/2</f>
        <v>3205</v>
      </c>
      <c r="J62">
        <f>H70-H62</f>
        <v>1156.5</v>
      </c>
      <c r="K62">
        <f>I70-I62</f>
        <v>-1280.5</v>
      </c>
      <c r="L62">
        <f>-K62</f>
        <v>1280.5</v>
      </c>
    </row>
    <row r="63" spans="2:12">
      <c r="B63">
        <v>7</v>
      </c>
      <c r="C63">
        <v>1145</v>
      </c>
      <c r="D63">
        <v>2934</v>
      </c>
      <c r="E63">
        <v>1146</v>
      </c>
      <c r="F63">
        <v>2920</v>
      </c>
      <c r="H63">
        <f t="shared" si="23"/>
        <v>1145.5</v>
      </c>
      <c r="I63">
        <f t="shared" ref="I63:I69" si="24">(D63+F63)/2</f>
        <v>2927</v>
      </c>
      <c r="J63">
        <f>H70-H63</f>
        <v>940</v>
      </c>
      <c r="K63">
        <f>I70-I63</f>
        <v>-1002.5</v>
      </c>
      <c r="L63">
        <f t="shared" ref="L63:L70" si="25">-K63</f>
        <v>1002.5</v>
      </c>
    </row>
    <row r="64" spans="2:12">
      <c r="B64">
        <v>8</v>
      </c>
      <c r="C64">
        <v>1340</v>
      </c>
      <c r="D64">
        <v>2702</v>
      </c>
      <c r="E64">
        <v>1312</v>
      </c>
      <c r="F64">
        <v>2730</v>
      </c>
      <c r="H64">
        <f t="shared" si="23"/>
        <v>1326</v>
      </c>
      <c r="I64">
        <f t="shared" si="24"/>
        <v>2716</v>
      </c>
      <c r="J64">
        <f>H70-H64</f>
        <v>759.5</v>
      </c>
      <c r="K64">
        <f>I70-I64</f>
        <v>-791.5</v>
      </c>
      <c r="L64">
        <f t="shared" si="25"/>
        <v>791.5</v>
      </c>
    </row>
    <row r="65" spans="2:12">
      <c r="B65">
        <v>9</v>
      </c>
      <c r="C65">
        <v>1492</v>
      </c>
      <c r="D65">
        <v>2532</v>
      </c>
      <c r="E65">
        <v>1492</v>
      </c>
      <c r="F65">
        <v>2532</v>
      </c>
      <c r="H65">
        <f t="shared" si="23"/>
        <v>1492</v>
      </c>
      <c r="I65">
        <f t="shared" si="24"/>
        <v>2532</v>
      </c>
      <c r="J65">
        <f>H70-H65</f>
        <v>593.5</v>
      </c>
      <c r="K65">
        <f>I70-I65</f>
        <v>-607.5</v>
      </c>
      <c r="L65">
        <f t="shared" si="25"/>
        <v>607.5</v>
      </c>
    </row>
    <row r="66" spans="2:12">
      <c r="B66">
        <v>10</v>
      </c>
      <c r="C66">
        <v>1631</v>
      </c>
      <c r="D66">
        <v>2390</v>
      </c>
      <c r="E66">
        <v>1619</v>
      </c>
      <c r="F66">
        <v>2397</v>
      </c>
      <c r="H66">
        <f t="shared" si="23"/>
        <v>1625</v>
      </c>
      <c r="I66">
        <f t="shared" si="24"/>
        <v>2393.5</v>
      </c>
      <c r="J66">
        <f>H70-H66</f>
        <v>460.5</v>
      </c>
      <c r="K66">
        <f>I70-I66</f>
        <v>-469</v>
      </c>
      <c r="L66">
        <f t="shared" si="25"/>
        <v>469</v>
      </c>
    </row>
    <row r="67" spans="2:12">
      <c r="B67">
        <v>11</v>
      </c>
      <c r="C67">
        <v>1723</v>
      </c>
      <c r="D67">
        <v>2291</v>
      </c>
      <c r="E67">
        <v>1715</v>
      </c>
      <c r="F67">
        <v>2300</v>
      </c>
      <c r="H67">
        <f t="shared" si="23"/>
        <v>1719</v>
      </c>
      <c r="I67">
        <f t="shared" si="24"/>
        <v>2295.5</v>
      </c>
      <c r="J67">
        <f>H70-H67</f>
        <v>366.5</v>
      </c>
      <c r="K67">
        <f>I70-I67</f>
        <v>-371</v>
      </c>
      <c r="L67">
        <f t="shared" si="25"/>
        <v>371</v>
      </c>
    </row>
    <row r="68" spans="2:12">
      <c r="B68">
        <v>12</v>
      </c>
      <c r="C68">
        <v>1809</v>
      </c>
      <c r="D68">
        <v>2205</v>
      </c>
      <c r="E68">
        <v>1789</v>
      </c>
      <c r="F68">
        <v>2223</v>
      </c>
      <c r="H68">
        <f t="shared" si="23"/>
        <v>1799</v>
      </c>
      <c r="I68">
        <f t="shared" si="24"/>
        <v>2214</v>
      </c>
      <c r="J68">
        <f>H70-H68</f>
        <v>286.5</v>
      </c>
      <c r="K68">
        <f>I70-I68</f>
        <v>-289.5</v>
      </c>
      <c r="L68">
        <f t="shared" si="25"/>
        <v>289.5</v>
      </c>
    </row>
    <row r="69" spans="2:12">
      <c r="B69">
        <v>13</v>
      </c>
      <c r="C69">
        <v>1852</v>
      </c>
      <c r="D69">
        <v>2160</v>
      </c>
      <c r="E69">
        <v>1851</v>
      </c>
      <c r="F69">
        <v>2159</v>
      </c>
      <c r="H69">
        <f t="shared" si="23"/>
        <v>1851.5</v>
      </c>
      <c r="I69">
        <f t="shared" si="24"/>
        <v>2159.5</v>
      </c>
      <c r="J69">
        <f>H70-H69</f>
        <v>234</v>
      </c>
      <c r="K69">
        <f>I70-I69</f>
        <v>-235</v>
      </c>
      <c r="L69">
        <f t="shared" si="25"/>
        <v>235</v>
      </c>
    </row>
    <row r="70" spans="2:12">
      <c r="B70" t="s">
        <v>19</v>
      </c>
      <c r="C70">
        <v>2086</v>
      </c>
      <c r="D70">
        <v>1924</v>
      </c>
      <c r="E70">
        <v>2085</v>
      </c>
      <c r="F70">
        <v>1925</v>
      </c>
      <c r="H70">
        <f>(C70+E70)/2</f>
        <v>2085.5</v>
      </c>
      <c r="I70">
        <f t="shared" ref="I70" si="26">(D70+F70)/2</f>
        <v>1924.5</v>
      </c>
      <c r="J70">
        <f>H70-H70</f>
        <v>0</v>
      </c>
      <c r="K70">
        <f>I70-I70</f>
        <v>0</v>
      </c>
      <c r="L70">
        <f t="shared" si="25"/>
        <v>0</v>
      </c>
    </row>
  </sheetData>
  <mergeCells count="31">
    <mergeCell ref="C2:E2"/>
    <mergeCell ref="F2:K2"/>
    <mergeCell ref="M2:N2"/>
    <mergeCell ref="O2:R2"/>
    <mergeCell ref="N3:P3"/>
    <mergeCell ref="Q3:S3"/>
    <mergeCell ref="N4:P4"/>
    <mergeCell ref="N5:P5"/>
    <mergeCell ref="N6:P6"/>
    <mergeCell ref="N7:P7"/>
    <mergeCell ref="N8:P8"/>
    <mergeCell ref="N9:P9"/>
    <mergeCell ref="N10:P10"/>
    <mergeCell ref="N11:P11"/>
    <mergeCell ref="N12:P12"/>
    <mergeCell ref="N13:P13"/>
    <mergeCell ref="Q4:S4"/>
    <mergeCell ref="Q5:S5"/>
    <mergeCell ref="Q6:S6"/>
    <mergeCell ref="Q7:S7"/>
    <mergeCell ref="Q8:S8"/>
    <mergeCell ref="Q9:S9"/>
    <mergeCell ref="Q10:S10"/>
    <mergeCell ref="Q11:S11"/>
    <mergeCell ref="Q12:S12"/>
    <mergeCell ref="Q13:S13"/>
    <mergeCell ref="AE3:AG3"/>
    <mergeCell ref="T2:W2"/>
    <mergeCell ref="X2:AA2"/>
    <mergeCell ref="AB2:AD2"/>
    <mergeCell ref="AB3:AD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이상연</dc:creator>
  <cp:lastModifiedBy>이상연</cp:lastModifiedBy>
  <dcterms:created xsi:type="dcterms:W3CDTF">2018-04-17T02:50:04Z</dcterms:created>
  <dcterms:modified xsi:type="dcterms:W3CDTF">2018-04-17T14:37:23Z</dcterms:modified>
</cp:coreProperties>
</file>