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fittingParameter\a_porosity\"/>
    </mc:Choice>
  </mc:AlternateContent>
  <xr:revisionPtr revIDLastSave="0" documentId="13_ncr:1_{FBB513F3-CD69-40C5-A0DE-07B1908CC7CB}" xr6:coauthVersionLast="44" xr6:coauthVersionMax="44" xr10:uidLastSave="{00000000-0000-0000-0000-000000000000}"/>
  <bookViews>
    <workbookView xWindow="-108" yWindow="-108" windowWidth="23256" windowHeight="12576" xr2:uid="{A03F58DD-95DD-4265-BA3C-5CCFC08EBC8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6" i="1" l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7" i="1" s="1" a="1"/>
  <c r="R27" i="1" s="1"/>
  <c r="S3" i="1" l="1"/>
  <c r="U3" i="1"/>
  <c r="T3" i="1"/>
  <c r="S4" i="1"/>
  <c r="U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 l="1" a="1"/>
  <c r="T27" i="1" s="1"/>
  <c r="S5" i="1"/>
  <c r="S27" i="1" s="1" a="1"/>
  <c r="S27" i="1" s="1"/>
  <c r="U5" i="1"/>
  <c r="U27" i="1" s="1" a="1"/>
  <c r="U27" i="1" s="1"/>
  <c r="S6" i="1"/>
  <c r="U6" i="1"/>
  <c r="S7" i="1"/>
  <c r="U7" i="1"/>
  <c r="S8" i="1"/>
  <c r="U8" i="1"/>
  <c r="S9" i="1"/>
  <c r="U9" i="1"/>
  <c r="S10" i="1"/>
  <c r="U10" i="1"/>
  <c r="S11" i="1"/>
  <c r="U11" i="1"/>
  <c r="S12" i="1"/>
  <c r="U12" i="1"/>
  <c r="S13" i="1"/>
  <c r="U13" i="1"/>
  <c r="S14" i="1"/>
  <c r="U14" i="1"/>
  <c r="S15" i="1"/>
  <c r="U15" i="1"/>
  <c r="S16" i="1"/>
  <c r="U16" i="1"/>
  <c r="S17" i="1"/>
  <c r="U17" i="1"/>
  <c r="S18" i="1"/>
  <c r="U18" i="1"/>
  <c r="S19" i="1"/>
  <c r="U19" i="1"/>
  <c r="S20" i="1"/>
  <c r="U20" i="1"/>
  <c r="S21" i="1"/>
  <c r="U21" i="1"/>
  <c r="S22" i="1"/>
  <c r="U22" i="1"/>
  <c r="S23" i="1"/>
  <c r="U23" i="1"/>
  <c r="S24" i="1"/>
  <c r="U24" i="1"/>
  <c r="S25" i="1"/>
  <c r="U25" i="1"/>
  <c r="S26" i="1"/>
  <c r="U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<sst xmlns="http://schemas.openxmlformats.org/spreadsheetml/2006/main" count="36" uniqueCount="35">
  <si>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simulated</t>
    <phoneticPr fontId="1" type="noConversion"/>
  </si>
  <si>
    <t>not fitted</t>
    <phoneticPr fontId="1" type="noConversion"/>
  </si>
  <si>
    <t>a lin fitted</t>
    <phoneticPr fontId="1" type="noConversion"/>
  </si>
  <si>
    <t>a exp fitted</t>
    <phoneticPr fontId="1" type="noConversion"/>
  </si>
  <si>
    <t xml:space="preserve">a lin fitted - 40% </t>
    <phoneticPr fontId="1" type="noConversion"/>
  </si>
  <si>
    <t xml:space="preserve">a lin fitted + 40% </t>
    <phoneticPr fontId="1" type="noConversion"/>
  </si>
  <si>
    <t>a horizontal</t>
    <phoneticPr fontId="1" type="noConversion"/>
  </si>
  <si>
    <t>a horizontal + 40%</t>
    <phoneticPr fontId="1" type="noConversion"/>
  </si>
  <si>
    <t>a horizontal - 40%</t>
    <phoneticPr fontId="1" type="noConversion"/>
  </si>
  <si>
    <t>a horizontal - 20%</t>
    <phoneticPr fontId="1" type="noConversion"/>
  </si>
  <si>
    <t>a horizontal + 20%</t>
    <phoneticPr fontId="1" type="noConversion"/>
  </si>
  <si>
    <t>a lin parallel -20%</t>
    <phoneticPr fontId="1" type="noConversion"/>
  </si>
  <si>
    <t>a lin parallel +20%</t>
    <phoneticPr fontId="1" type="noConversion"/>
  </si>
  <si>
    <t>a lin parallel -40%</t>
    <phoneticPr fontId="1" type="noConversion"/>
  </si>
  <si>
    <t>a lin parallel +40%</t>
    <phoneticPr fontId="1" type="noConversion"/>
  </si>
  <si>
    <t>legend</t>
    <phoneticPr fontId="1" type="noConversion"/>
  </si>
  <si>
    <t>Variation FA; DMC</t>
    <phoneticPr fontId="1" type="noConversion"/>
  </si>
  <si>
    <t>Simulated</t>
    <phoneticPr fontId="1" type="noConversion"/>
  </si>
  <si>
    <t>Variation FA; Stickstoff</t>
    <phoneticPr fontId="1" type="noConversion"/>
  </si>
  <si>
    <t>LP30</t>
    <phoneticPr fontId="1" type="noConversion"/>
  </si>
  <si>
    <t>LP30; lambda = 0,1</t>
    <phoneticPr fontId="1" type="noConversion"/>
  </si>
  <si>
    <t>LP30; lambda = 0,3</t>
    <phoneticPr fontId="1" type="noConversion"/>
  </si>
  <si>
    <t>LIN</t>
    <phoneticPr fontId="1" type="noConversion"/>
  </si>
  <si>
    <t>HOR</t>
    <phoneticPr fontId="1" type="noConversion"/>
  </si>
  <si>
    <t>LIN: Sensitivity of a</t>
    <phoneticPr fontId="1" type="noConversion"/>
  </si>
  <si>
    <t>HOR: Sensitivity of a</t>
    <phoneticPr fontId="1" type="noConversion"/>
  </si>
  <si>
    <t>LIN: Sensitivity of a (Parallel)</t>
    <phoneticPr fontId="1" type="noConversion"/>
  </si>
  <si>
    <t>EXP</t>
    <phoneticPr fontId="1" type="noConversion"/>
  </si>
  <si>
    <t>c fitted</t>
    <phoneticPr fontId="1" type="noConversion"/>
  </si>
  <si>
    <t>Old model</t>
    <phoneticPr fontId="1" type="noConversion"/>
  </si>
  <si>
    <t>c fitted</t>
    <phoneticPr fontId="1" type="noConversion"/>
  </si>
  <si>
    <t>DEVIATION compared to SIMULATED values in %</t>
    <phoneticPr fontId="1" type="noConversion"/>
  </si>
  <si>
    <t>a lin</t>
    <phoneticPr fontId="1" type="noConversion"/>
  </si>
  <si>
    <t>a exp</t>
    <phoneticPr fontId="1" type="noConversion"/>
  </si>
  <si>
    <t>absolute average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</si>
</sst>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indexed="64"/>
      </bottom>
      <diagonal/>
    </border>
    <border>
      <left style="medium">
        <color theme="4"/>
      </left>
      <right style="medium">
        <color theme="4"/>
      </right>
      <top style="medium">
        <color indexed="6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indexed="6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FFFF00"/>
      </top>
      <bottom/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medium">
        <color rgb="FFFF0000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rgb="FFFF0000"/>
      </right>
      <top style="medium">
        <color rgb="FFFF0000"/>
      </top>
      <bottom/>
      <diagonal/>
    </border>
    <border>
      <left style="medium">
        <color theme="4"/>
      </left>
      <right style="double">
        <color rgb="FFFF0000"/>
      </right>
      <top style="medium">
        <color theme="4"/>
      </top>
      <bottom style="medium">
        <color indexed="64"/>
      </bottom>
      <diagonal/>
    </border>
    <border>
      <left style="medium">
        <color theme="4"/>
      </left>
      <right style="double">
        <color rgb="FFFF0000"/>
      </right>
      <top style="medium">
        <color indexed="64"/>
      </top>
      <bottom/>
      <diagonal/>
    </border>
    <border>
      <left style="medium">
        <color theme="4"/>
      </left>
      <right style="double">
        <color rgb="FFFF0000"/>
      </right>
      <top/>
      <bottom/>
      <diagonal/>
    </border>
    <border>
      <left style="medium">
        <color theme="4"/>
      </left>
      <right style="double">
        <color rgb="FFFF0000"/>
      </right>
      <top/>
      <bottom style="medium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double">
        <color rgb="FFFF0000"/>
      </left>
      <right style="double">
        <color indexed="64"/>
      </right>
      <top/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 style="double">
        <color rgb="FFFF0000"/>
      </left>
      <right style="medium">
        <color indexed="64"/>
      </right>
      <top/>
      <bottom/>
      <diagonal/>
    </border>
    <border>
      <left/>
      <right style="double">
        <color rgb="FFFF0000"/>
      </right>
      <top/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/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medium">
        <color rgb="FFFF0000"/>
      </top>
      <bottom/>
      <diagonal/>
    </border>
    <border>
      <left/>
      <right style="double">
        <color rgb="FFFF0000"/>
      </right>
      <top style="medium">
        <color indexed="64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FF0000"/>
      </right>
      <top/>
      <bottom style="medium">
        <color rgb="FFFF0000"/>
      </bottom>
      <diagonal/>
    </border>
    <border>
      <left style="double">
        <color rgb="FFFF0000"/>
      </left>
      <right style="medium">
        <color indexed="64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9" fontId="0" fillId="0" borderId="0" xfId="0" applyNumberFormat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6" fillId="3" borderId="2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14" xfId="0" applyFont="1" applyFill="1" applyBorder="1">
      <alignment vertical="center"/>
    </xf>
    <xf numFmtId="0" fontId="7" fillId="3" borderId="8" xfId="0" applyFont="1" applyFill="1" applyBorder="1">
      <alignment vertical="center"/>
    </xf>
    <xf numFmtId="0" fontId="7" fillId="3" borderId="16" xfId="0" applyFont="1" applyFill="1" applyBorder="1">
      <alignment vertical="center"/>
    </xf>
    <xf numFmtId="0" fontId="7" fillId="3" borderId="17" xfId="0" applyFont="1" applyFill="1" applyBorder="1">
      <alignment vertical="center"/>
    </xf>
    <xf numFmtId="0" fontId="7" fillId="3" borderId="18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6" fillId="3" borderId="20" xfId="0" applyFont="1" applyFill="1" applyBorder="1">
      <alignment vertical="center"/>
    </xf>
    <xf numFmtId="0" fontId="7" fillId="3" borderId="21" xfId="0" applyFont="1" applyFill="1" applyBorder="1">
      <alignment vertical="center"/>
    </xf>
    <xf numFmtId="0" fontId="7" fillId="3" borderId="22" xfId="0" applyFont="1" applyFill="1" applyBorder="1">
      <alignment vertical="center"/>
    </xf>
    <xf numFmtId="0" fontId="7" fillId="3" borderId="19" xfId="0" applyFont="1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0" borderId="26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3" fillId="0" borderId="26" xfId="0" applyFont="1" applyBorder="1" applyAlignment="1">
      <alignment horizontal="center" vertical="center"/>
    </xf>
    <xf numFmtId="0" fontId="0" fillId="9" borderId="28" xfId="0" applyFill="1" applyBorder="1">
      <alignment vertical="center"/>
    </xf>
    <xf numFmtId="0" fontId="0" fillId="9" borderId="29" xfId="0" applyFill="1" applyBorder="1">
      <alignment vertical="center"/>
    </xf>
    <xf numFmtId="0" fontId="0" fillId="9" borderId="30" xfId="0" applyFill="1" applyBorder="1">
      <alignment vertical="center"/>
    </xf>
    <xf numFmtId="0" fontId="2" fillId="10" borderId="2" xfId="0" applyFont="1" applyFill="1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2" fillId="10" borderId="0" xfId="0" applyFont="1" applyFill="1" applyBorder="1">
      <alignment vertical="center"/>
    </xf>
    <xf numFmtId="0" fontId="0" fillId="10" borderId="0" xfId="0" applyFill="1" applyBorder="1">
      <alignment vertical="center"/>
    </xf>
    <xf numFmtId="0" fontId="0" fillId="10" borderId="2" xfId="0" applyFill="1" applyBorder="1">
      <alignment vertical="center"/>
    </xf>
    <xf numFmtId="0" fontId="2" fillId="10" borderId="8" xfId="0" applyFont="1" applyFill="1" applyBorder="1">
      <alignment vertical="center"/>
    </xf>
    <xf numFmtId="0" fontId="0" fillId="10" borderId="8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9" borderId="27" xfId="0" applyFont="1" applyFill="1" applyBorder="1">
      <alignment vertical="center"/>
    </xf>
    <xf numFmtId="0" fontId="0" fillId="0" borderId="32" xfId="0" applyBorder="1">
      <alignment vertical="center"/>
    </xf>
    <xf numFmtId="0" fontId="2" fillId="0" borderId="31" xfId="0" applyFont="1" applyBorder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2" fillId="0" borderId="22" xfId="0" applyFont="1" applyFill="1" applyBorder="1">
      <alignment vertical="center"/>
    </xf>
    <xf numFmtId="0" fontId="2" fillId="0" borderId="2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38" xfId="0" applyBorder="1">
      <alignment vertical="center"/>
    </xf>
    <xf numFmtId="0" fontId="2" fillId="5" borderId="39" xfId="0" applyFont="1" applyFill="1" applyBorder="1">
      <alignment vertical="center"/>
    </xf>
    <xf numFmtId="0" fontId="2" fillId="5" borderId="40" xfId="0" applyFont="1" applyFill="1" applyBorder="1">
      <alignment vertical="center"/>
    </xf>
    <xf numFmtId="0" fontId="2" fillId="5" borderId="36" xfId="0" applyFont="1" applyFill="1" applyBorder="1">
      <alignment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4" borderId="39" xfId="0" applyFont="1" applyFill="1" applyBorder="1">
      <alignment vertical="center"/>
    </xf>
    <xf numFmtId="0" fontId="2" fillId="4" borderId="40" xfId="0" applyFont="1" applyFill="1" applyBorder="1">
      <alignment vertical="center"/>
    </xf>
    <xf numFmtId="0" fontId="2" fillId="4" borderId="36" xfId="0" applyFont="1" applyFill="1" applyBorder="1">
      <alignment vertical="center"/>
    </xf>
    <xf numFmtId="0" fontId="5" fillId="4" borderId="41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6" borderId="39" xfId="0" applyFont="1" applyFill="1" applyBorder="1">
      <alignment vertical="center"/>
    </xf>
    <xf numFmtId="0" fontId="2" fillId="6" borderId="40" xfId="0" applyFont="1" applyFill="1" applyBorder="1">
      <alignment vertical="center"/>
    </xf>
    <xf numFmtId="0" fontId="2" fillId="6" borderId="36" xfId="0" applyFont="1" applyFill="1" applyBorder="1">
      <alignment vertical="center"/>
    </xf>
    <xf numFmtId="0" fontId="2" fillId="6" borderId="41" xfId="0" applyFont="1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2" fillId="7" borderId="39" xfId="0" applyFont="1" applyFill="1" applyBorder="1">
      <alignment vertical="center"/>
    </xf>
    <xf numFmtId="0" fontId="2" fillId="7" borderId="40" xfId="0" applyFont="1" applyFill="1" applyBorder="1">
      <alignment vertical="center"/>
    </xf>
    <xf numFmtId="0" fontId="2" fillId="7" borderId="36" xfId="0" applyFont="1" applyFill="1" applyBorder="1">
      <alignment vertical="center"/>
    </xf>
    <xf numFmtId="0" fontId="3" fillId="7" borderId="41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2" fillId="8" borderId="40" xfId="0" applyFont="1" applyFill="1" applyBorder="1">
      <alignment vertical="center"/>
    </xf>
    <xf numFmtId="0" fontId="2" fillId="8" borderId="42" xfId="0" applyFont="1" applyFill="1" applyBorder="1">
      <alignment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D6E2-E4AC-4652-91B7-47333CAB4CEA}">
  <dimension ref="A1:AB27"/>
  <sheetViews>
    <sheetView tabSelected="1" topLeftCell="M1" workbookViewId="0">
      <selection sqref="A1:U27"/>
    </sheetView>
  </sheetViews>
  <sheetFormatPr defaultRowHeight="13.8" x14ac:dyDescent="0.25"/>
  <cols>
    <col min="1" max="1" width="25.21875" customWidth="1"/>
    <col min="2" max="2" width="14.77734375" customWidth="1"/>
    <col min="3" max="3" width="18.88671875" customWidth="1"/>
    <col min="4" max="4" width="20.77734375" customWidth="1"/>
    <col min="5" max="5" width="16.88671875" customWidth="1"/>
    <col min="6" max="12" width="14.6640625" customWidth="1"/>
    <col min="13" max="13" width="18" customWidth="1"/>
    <col min="14" max="16" width="18.33203125" customWidth="1"/>
    <col min="17" max="17" width="28.44140625" customWidth="1"/>
    <col min="18" max="18" width="18.33203125" customWidth="1"/>
    <col min="19" max="19" width="24.6640625" customWidth="1"/>
    <col min="20" max="20" width="25.6640625" customWidth="1"/>
    <col min="21" max="21" width="22.88671875" customWidth="1"/>
    <col min="22" max="22" width="27.44140625" customWidth="1"/>
    <col min="23" max="23" width="21" customWidth="1"/>
    <col min="24" max="24" width="14.6640625" customWidth="1"/>
    <col min="25" max="25" width="24.77734375" customWidth="1"/>
    <col min="27" max="27" width="8.6640625" customWidth="1"/>
  </cols>
  <sheetData>
    <row r="1" spans="1:28" ht="18" thickBot="1" x14ac:dyDescent="0.3">
      <c r="A1" s="60"/>
      <c r="B1" s="27" t="s">
        <v>17</v>
      </c>
      <c r="C1" s="56" t="s">
        <v>29</v>
      </c>
      <c r="D1" s="57"/>
      <c r="E1" s="10" t="s">
        <v>22</v>
      </c>
      <c r="F1" s="54" t="s">
        <v>24</v>
      </c>
      <c r="G1" s="54"/>
      <c r="H1" s="54" t="s">
        <v>26</v>
      </c>
      <c r="I1" s="54"/>
      <c r="J1" s="54"/>
      <c r="K1" s="54"/>
      <c r="L1" s="10" t="s">
        <v>23</v>
      </c>
      <c r="M1" s="54" t="s">
        <v>25</v>
      </c>
      <c r="N1" s="54"/>
      <c r="O1" s="54"/>
      <c r="P1" s="54"/>
      <c r="Q1" s="31" t="s">
        <v>27</v>
      </c>
      <c r="R1" s="54" t="s">
        <v>31</v>
      </c>
      <c r="S1" s="54"/>
      <c r="T1" s="54"/>
      <c r="U1" s="55"/>
    </row>
    <row r="2" spans="1:28" ht="16.2" thickBot="1" x14ac:dyDescent="0.3">
      <c r="A2" s="59" t="s">
        <v>15</v>
      </c>
      <c r="B2" s="58" t="s">
        <v>0</v>
      </c>
      <c r="C2" s="35" t="s">
        <v>1</v>
      </c>
      <c r="D2" s="36" t="s">
        <v>28</v>
      </c>
      <c r="E2" s="44" t="s">
        <v>2</v>
      </c>
      <c r="F2" s="11" t="s">
        <v>4</v>
      </c>
      <c r="G2" s="20" t="s">
        <v>5</v>
      </c>
      <c r="H2" s="11" t="s">
        <v>11</v>
      </c>
      <c r="I2" s="11" t="s">
        <v>12</v>
      </c>
      <c r="J2" s="11" t="s">
        <v>13</v>
      </c>
      <c r="K2" s="11" t="s">
        <v>14</v>
      </c>
      <c r="L2" s="44" t="s">
        <v>6</v>
      </c>
      <c r="M2" s="11" t="s">
        <v>8</v>
      </c>
      <c r="N2" s="16" t="s">
        <v>7</v>
      </c>
      <c r="O2" s="11" t="s">
        <v>9</v>
      </c>
      <c r="P2" s="11" t="s">
        <v>10</v>
      </c>
      <c r="Q2" s="45" t="s">
        <v>3</v>
      </c>
      <c r="R2" s="51" t="s">
        <v>30</v>
      </c>
      <c r="S2" s="52" t="s">
        <v>32</v>
      </c>
      <c r="T2" s="52" t="s">
        <v>6</v>
      </c>
      <c r="U2" s="53" t="s">
        <v>33</v>
      </c>
      <c r="V2" s="1"/>
      <c r="AA2" s="5"/>
      <c r="AB2" s="5"/>
    </row>
    <row r="3" spans="1:28" x14ac:dyDescent="0.25">
      <c r="A3" s="64" t="s">
        <v>16</v>
      </c>
      <c r="B3" s="61">
        <v>1.5607</v>
      </c>
      <c r="C3" s="37">
        <v>1.0021085368362046</v>
      </c>
      <c r="D3" s="38">
        <v>1.2485003120623599</v>
      </c>
      <c r="E3" s="6">
        <v>1.5277982992474954</v>
      </c>
      <c r="F3" s="12">
        <v>1.3175316769116101</v>
      </c>
      <c r="G3" s="21">
        <v>1.7380700260331099</v>
      </c>
      <c r="H3" s="12">
        <v>1.3947945804928601</v>
      </c>
      <c r="I3" s="12">
        <v>1.66083568812459</v>
      </c>
      <c r="J3" s="12">
        <v>1.26177012719853</v>
      </c>
      <c r="K3" s="12">
        <v>1.79385765658077</v>
      </c>
      <c r="L3" s="6">
        <v>1.6672175296131999</v>
      </c>
      <c r="M3" s="12">
        <v>1.4011507793325499</v>
      </c>
      <c r="N3" s="17">
        <v>1.9332154466596201</v>
      </c>
      <c r="O3" s="12">
        <v>1.5341993527790501</v>
      </c>
      <c r="P3" s="12">
        <v>1.8001892647061599</v>
      </c>
      <c r="Q3" s="32">
        <v>1.5338966896690751</v>
      </c>
      <c r="R3" s="28">
        <f>($D3-$B3)/$B3*100</f>
        <v>-20.003824433756652</v>
      </c>
      <c r="S3" s="25">
        <f t="shared" ref="S3:S26" si="0">(E3-$B3)/$B3*100</f>
        <v>-2.108137422470977</v>
      </c>
      <c r="T3" s="25">
        <f t="shared" ref="T3:T26" si="1">(L3-$B3)/$B3*100</f>
        <v>6.824984277132053</v>
      </c>
      <c r="U3" s="3">
        <f t="shared" ref="U3:U26" si="2">(Q3-$B3)/$B3*100</f>
        <v>-1.7173902947987998</v>
      </c>
    </row>
    <row r="4" spans="1:28" x14ac:dyDescent="0.25">
      <c r="A4" s="65"/>
      <c r="B4" s="62">
        <v>2.0785</v>
      </c>
      <c r="C4" s="39">
        <v>1.2699396986672369</v>
      </c>
      <c r="D4" s="40">
        <v>1.519962908550704</v>
      </c>
      <c r="E4" s="7">
        <v>1.9329431472787473</v>
      </c>
      <c r="F4" s="13">
        <v>1.66774835242123</v>
      </c>
      <c r="G4" s="22">
        <v>2.1981088269864602</v>
      </c>
      <c r="H4" s="13">
        <v>1.7844812671025601</v>
      </c>
      <c r="I4" s="13">
        <v>2.0814061093332601</v>
      </c>
      <c r="J4" s="13">
        <v>1.6360091801455601</v>
      </c>
      <c r="K4" s="13">
        <v>2.2298760236565598</v>
      </c>
      <c r="L4" s="7">
        <v>2.0122563082970601</v>
      </c>
      <c r="M4" s="13">
        <v>1.7152980744458901</v>
      </c>
      <c r="N4" s="18">
        <v>2.3091398563254302</v>
      </c>
      <c r="O4" s="13">
        <v>1.86379650668133</v>
      </c>
      <c r="P4" s="13">
        <v>2.1606663850316901</v>
      </c>
      <c r="Q4" s="33">
        <v>1.9293856001157286</v>
      </c>
      <c r="R4" s="29">
        <f>($D4-$B4)/$B4*100</f>
        <v>-26.872123716588693</v>
      </c>
      <c r="S4" s="26">
        <f t="shared" si="0"/>
        <v>-7.0029758345563025</v>
      </c>
      <c r="T4" s="26">
        <f t="shared" si="1"/>
        <v>-3.1870912534491156</v>
      </c>
      <c r="U4" s="4">
        <f t="shared" si="2"/>
        <v>-7.1741351880813777</v>
      </c>
    </row>
    <row r="5" spans="1:28" x14ac:dyDescent="0.25">
      <c r="A5" s="65"/>
      <c r="B5" s="62">
        <v>2.3424999999999998</v>
      </c>
      <c r="C5" s="39">
        <v>1.6511052111835867</v>
      </c>
      <c r="D5" s="40">
        <v>1.9055519786158304</v>
      </c>
      <c r="E5" s="7">
        <v>2.5042368384426448</v>
      </c>
      <c r="F5" s="13">
        <v>2.1629550566900901</v>
      </c>
      <c r="G5" s="22">
        <v>2.84545425792852</v>
      </c>
      <c r="H5" s="13">
        <v>2.3357146703413401</v>
      </c>
      <c r="I5" s="13">
        <v>2.6727281197303401</v>
      </c>
      <c r="J5" s="13">
        <v>2.1672322416416199</v>
      </c>
      <c r="K5" s="13">
        <v>2.84116619041875</v>
      </c>
      <c r="L5" s="7">
        <v>2.4936049262828601</v>
      </c>
      <c r="M5" s="13">
        <v>2.1565952172293699</v>
      </c>
      <c r="N5" s="18">
        <v>2.83053296451794</v>
      </c>
      <c r="O5" s="13">
        <v>2.3251250560191998</v>
      </c>
      <c r="P5" s="13">
        <v>2.6620313124317998</v>
      </c>
      <c r="Q5" s="33">
        <v>2.4970984963732867</v>
      </c>
      <c r="R5" s="29">
        <f>($D5-$B5)/$B5*100</f>
        <v>-18.653063879793788</v>
      </c>
      <c r="S5" s="26">
        <f t="shared" si="0"/>
        <v>6.9044541490990392</v>
      </c>
      <c r="T5" s="26">
        <f t="shared" si="1"/>
        <v>6.4505838327795235</v>
      </c>
      <c r="U5" s="4">
        <f t="shared" si="2"/>
        <v>6.5997223638542994</v>
      </c>
    </row>
    <row r="6" spans="1:28" x14ac:dyDescent="0.25">
      <c r="A6" s="65"/>
      <c r="B6" s="62">
        <v>3.2109999999999999</v>
      </c>
      <c r="C6" s="39">
        <v>2.0299863733700612</v>
      </c>
      <c r="D6" s="40">
        <v>2.2652508923636008</v>
      </c>
      <c r="E6" s="7">
        <v>3.0458179897132744</v>
      </c>
      <c r="F6" s="13">
        <v>2.6395174935634702</v>
      </c>
      <c r="G6" s="22">
        <v>3.4521743694909799</v>
      </c>
      <c r="H6" s="13">
        <v>2.8627130853415701</v>
      </c>
      <c r="I6" s="13">
        <v>3.22895259601508</v>
      </c>
      <c r="J6" s="13">
        <v>2.6795323521863099</v>
      </c>
      <c r="K6" s="13">
        <v>3.4121027036850098</v>
      </c>
      <c r="L6" s="7">
        <v>2.9457791257069199</v>
      </c>
      <c r="M6" s="13">
        <v>2.5794401368527602</v>
      </c>
      <c r="N6" s="18">
        <v>3.3120324235814</v>
      </c>
      <c r="O6" s="13">
        <v>2.76261216993468</v>
      </c>
      <c r="P6" s="13">
        <v>3.12883459686301</v>
      </c>
      <c r="Q6" s="33">
        <v>3.0453274551045624</v>
      </c>
      <c r="R6" s="29">
        <f>($D6-$B6)/$B6*100</f>
        <v>-29.453413504715016</v>
      </c>
      <c r="S6" s="26">
        <f t="shared" si="0"/>
        <v>-5.1442544467992972</v>
      </c>
      <c r="T6" s="26">
        <f t="shared" si="1"/>
        <v>-8.2597593987256293</v>
      </c>
      <c r="U6" s="4">
        <f t="shared" si="2"/>
        <v>-5.1595311396897383</v>
      </c>
    </row>
    <row r="7" spans="1:28" ht="14.4" thickBot="1" x14ac:dyDescent="0.3">
      <c r="A7" s="66"/>
      <c r="B7" s="63">
        <v>3.2479200000000001</v>
      </c>
      <c r="C7" s="35">
        <v>2.2048329829808537</v>
      </c>
      <c r="D7" s="41">
        <v>2.4152940295682104</v>
      </c>
      <c r="E7" s="8">
        <v>3.2857563032452983</v>
      </c>
      <c r="F7" s="11">
        <v>2.8533601254796199</v>
      </c>
      <c r="G7" s="20">
        <v>3.7181728141947201</v>
      </c>
      <c r="H7" s="11">
        <v>3.0981359082604101</v>
      </c>
      <c r="I7" s="11">
        <v>3.4733311529851898</v>
      </c>
      <c r="J7" s="11">
        <v>2.91059852559221</v>
      </c>
      <c r="K7" s="11">
        <v>3.6609242173812899</v>
      </c>
      <c r="L7" s="8">
        <v>3.1427471686049802</v>
      </c>
      <c r="M7" s="11">
        <v>2.76753130111423</v>
      </c>
      <c r="N7" s="16">
        <v>3.51781481302364</v>
      </c>
      <c r="O7" s="11">
        <v>2.9551408724462198</v>
      </c>
      <c r="P7" s="11">
        <v>3.3302359402196902</v>
      </c>
      <c r="Q7" s="34">
        <v>3.2918835887128308</v>
      </c>
      <c r="R7" s="30">
        <f>($D7-$B7)/$B7*100</f>
        <v>-25.635667455842192</v>
      </c>
      <c r="S7" s="24">
        <f t="shared" si="0"/>
        <v>1.1649395072938429</v>
      </c>
      <c r="T7" s="24">
        <f t="shared" si="1"/>
        <v>-3.2381595419536189</v>
      </c>
      <c r="U7" s="2">
        <f t="shared" si="2"/>
        <v>1.3535921054961537</v>
      </c>
    </row>
    <row r="8" spans="1:28" x14ac:dyDescent="0.25">
      <c r="A8" s="70" t="s">
        <v>18</v>
      </c>
      <c r="B8" s="67">
        <v>1.1048960000000001</v>
      </c>
      <c r="C8" s="37">
        <v>0.67165619718599545</v>
      </c>
      <c r="D8" s="38">
        <v>0.93910727378489589</v>
      </c>
      <c r="E8" s="6">
        <v>1.2010774087402449</v>
      </c>
      <c r="F8" s="12">
        <v>0.98931918490064996</v>
      </c>
      <c r="G8" s="21">
        <v>1.4128358851323199</v>
      </c>
      <c r="H8" s="12">
        <v>1.06712958286144</v>
      </c>
      <c r="I8" s="12">
        <v>1.33505262515457</v>
      </c>
      <c r="J8" s="12">
        <v>0.93316350364584399</v>
      </c>
      <c r="K8" s="12">
        <v>1.4690148794159099</v>
      </c>
      <c r="L8" s="6">
        <v>1.3414818384221501</v>
      </c>
      <c r="M8" s="12">
        <v>1.0735332303325</v>
      </c>
      <c r="N8" s="17">
        <v>1.60935797159349</v>
      </c>
      <c r="O8" s="12">
        <v>1.20752154797879</v>
      </c>
      <c r="P8" s="12">
        <v>1.4753935257519299</v>
      </c>
      <c r="Q8" s="32">
        <v>1.2072174653278942</v>
      </c>
      <c r="R8" s="28">
        <f>($D8-$B8)/$B8*100</f>
        <v>-15.004916862320453</v>
      </c>
      <c r="S8" s="25">
        <f t="shared" si="0"/>
        <v>8.7050191819180114</v>
      </c>
      <c r="T8" s="25">
        <f t="shared" si="1"/>
        <v>21.412498409094606</v>
      </c>
      <c r="U8" s="3">
        <f t="shared" si="2"/>
        <v>9.2607327140196087</v>
      </c>
      <c r="V8" s="1"/>
      <c r="W8" s="1"/>
    </row>
    <row r="9" spans="1:28" x14ac:dyDescent="0.25">
      <c r="A9" s="71"/>
      <c r="B9" s="68">
        <v>1.5071600000000001</v>
      </c>
      <c r="C9" s="39">
        <v>0.94499586119063905</v>
      </c>
      <c r="D9" s="40">
        <v>1.2185283973267469</v>
      </c>
      <c r="E9" s="7">
        <v>1.612430201021064</v>
      </c>
      <c r="F9" s="13">
        <v>1.34546405447398</v>
      </c>
      <c r="G9" s="22">
        <v>1.8793602152447599</v>
      </c>
      <c r="H9" s="13">
        <v>1.46297743543673</v>
      </c>
      <c r="I9" s="13">
        <v>1.76188189761737</v>
      </c>
      <c r="J9" s="13">
        <v>1.3135164226632801</v>
      </c>
      <c r="K9" s="13">
        <v>1.9113384221008001</v>
      </c>
      <c r="L9" s="7">
        <v>1.69227020015202</v>
      </c>
      <c r="M9" s="13">
        <v>1.3933343330033101</v>
      </c>
      <c r="N9" s="18">
        <v>1.9911265684952999</v>
      </c>
      <c r="O9" s="13">
        <v>1.54282067047341</v>
      </c>
      <c r="P9" s="13">
        <v>1.8416676159016701</v>
      </c>
      <c r="Q9" s="33">
        <v>1.6088475968761813</v>
      </c>
      <c r="R9" s="29">
        <f>($D9-$B9)/$B9*100</f>
        <v>-19.150694197912177</v>
      </c>
      <c r="S9" s="26">
        <f t="shared" si="0"/>
        <v>6.9846732278632651</v>
      </c>
      <c r="T9" s="26">
        <f t="shared" si="1"/>
        <v>12.282053673931099</v>
      </c>
      <c r="U9" s="4">
        <f t="shared" si="2"/>
        <v>6.746967599736009</v>
      </c>
    </row>
    <row r="10" spans="1:28" x14ac:dyDescent="0.25">
      <c r="A10" s="71"/>
      <c r="B10" s="68">
        <v>1.712056</v>
      </c>
      <c r="C10" s="39">
        <v>1.3105725182336887</v>
      </c>
      <c r="D10" s="40">
        <v>1.5880048583780833</v>
      </c>
      <c r="E10" s="7">
        <v>2.1694058027443597</v>
      </c>
      <c r="F10" s="13">
        <v>1.8258493356832901</v>
      </c>
      <c r="G10" s="22">
        <v>2.51289536521183</v>
      </c>
      <c r="H10" s="13">
        <v>1.99976244476138</v>
      </c>
      <c r="I10" s="13">
        <v>2.33901967364329</v>
      </c>
      <c r="J10" s="13">
        <v>1.83015238188901</v>
      </c>
      <c r="K10" s="13">
        <v>2.5085775312650802</v>
      </c>
      <c r="L10" s="7">
        <v>2.1587036474578301</v>
      </c>
      <c r="M10" s="13">
        <v>1.8194447697854299</v>
      </c>
      <c r="N10" s="18">
        <v>2.49787437479285</v>
      </c>
      <c r="O10" s="13">
        <v>1.98909852470179</v>
      </c>
      <c r="P10" s="13">
        <v>2.3282524578269901</v>
      </c>
      <c r="Q10" s="33">
        <v>2.1622190119261351</v>
      </c>
      <c r="R10" s="29">
        <f>($D10-$B10)/$B10*100</f>
        <v>-7.2457408882604755</v>
      </c>
      <c r="S10" s="26">
        <f t="shared" si="0"/>
        <v>26.713483831391009</v>
      </c>
      <c r="T10" s="26">
        <f t="shared" si="1"/>
        <v>26.088378385860629</v>
      </c>
      <c r="U10" s="4">
        <f t="shared" si="2"/>
        <v>26.293708379056234</v>
      </c>
    </row>
    <row r="11" spans="1:28" x14ac:dyDescent="0.25">
      <c r="A11" s="71"/>
      <c r="B11" s="68">
        <v>2.4616359999999999</v>
      </c>
      <c r="C11" s="39">
        <v>1.6992567619247945</v>
      </c>
      <c r="D11" s="40">
        <v>1.9550809338957318</v>
      </c>
      <c r="E11" s="7">
        <v>2.7214325188957549</v>
      </c>
      <c r="F11" s="13">
        <v>2.3125998808170101</v>
      </c>
      <c r="G11" s="22">
        <v>3.1303154267887301</v>
      </c>
      <c r="H11" s="13">
        <v>2.5371886759317501</v>
      </c>
      <c r="I11" s="13">
        <v>2.9057070235823002</v>
      </c>
      <c r="J11" s="13">
        <v>2.35286604722388</v>
      </c>
      <c r="K11" s="13">
        <v>3.0899945125400401</v>
      </c>
      <c r="L11" s="7">
        <v>2.6207713248351401</v>
      </c>
      <c r="M11" s="13">
        <v>2.2521484157240299</v>
      </c>
      <c r="N11" s="18">
        <v>2.98930118858308</v>
      </c>
      <c r="O11" s="13">
        <v>2.4364636558597299</v>
      </c>
      <c r="P11" s="13">
        <v>2.8049676035707498</v>
      </c>
      <c r="Q11" s="33">
        <v>2.7209394812960537</v>
      </c>
      <c r="R11" s="29">
        <f>($D11-$B11)/$B11*100</f>
        <v>-20.577984157863639</v>
      </c>
      <c r="S11" s="26">
        <f t="shared" si="0"/>
        <v>10.553815385205406</v>
      </c>
      <c r="T11" s="26">
        <f t="shared" si="1"/>
        <v>6.4646164110022832</v>
      </c>
      <c r="U11" s="4">
        <f t="shared" si="2"/>
        <v>10.533786526361077</v>
      </c>
    </row>
    <row r="12" spans="1:28" ht="14.4" thickBot="1" x14ac:dyDescent="0.3">
      <c r="A12" s="72"/>
      <c r="B12" s="69">
        <v>2.6440044</v>
      </c>
      <c r="C12" s="35">
        <v>1.9047153191276174</v>
      </c>
      <c r="D12" s="41">
        <v>2.1333285076534927</v>
      </c>
      <c r="E12" s="8">
        <v>2.9916290111793051</v>
      </c>
      <c r="F12" s="11">
        <v>2.5568438779596798</v>
      </c>
      <c r="G12" s="20">
        <v>3.42642747343307</v>
      </c>
      <c r="H12" s="11">
        <v>2.8029738492931</v>
      </c>
      <c r="I12" s="11">
        <v>3.18023849214967</v>
      </c>
      <c r="J12" s="11">
        <v>2.6143977274708998</v>
      </c>
      <c r="K12" s="11">
        <v>3.36886400930881</v>
      </c>
      <c r="L12" s="8">
        <v>2.8478302546282199</v>
      </c>
      <c r="M12" s="11">
        <v>2.4705395148182498</v>
      </c>
      <c r="N12" s="16">
        <v>3.22496781095415</v>
      </c>
      <c r="O12" s="11">
        <v>2.6591876162884298</v>
      </c>
      <c r="P12" s="11">
        <v>3.0363549037251598</v>
      </c>
      <c r="Q12" s="34">
        <v>2.9977901217629261</v>
      </c>
      <c r="R12" s="30">
        <f>($D12-$B12)/$B12*100</f>
        <v>-19.314487235592622</v>
      </c>
      <c r="S12" s="24">
        <f t="shared" si="0"/>
        <v>13.14765630417654</v>
      </c>
      <c r="T12" s="24">
        <f t="shared" si="1"/>
        <v>7.7089831858154199</v>
      </c>
      <c r="U12" s="2">
        <f t="shared" si="2"/>
        <v>13.380678253142319</v>
      </c>
    </row>
    <row r="13" spans="1:28" x14ac:dyDescent="0.25">
      <c r="A13" s="76" t="s">
        <v>19</v>
      </c>
      <c r="B13" s="73">
        <v>1.6116079999999999</v>
      </c>
      <c r="C13" s="37">
        <v>1.0205521196350509</v>
      </c>
      <c r="D13" s="38">
        <v>1.2838291298652937</v>
      </c>
      <c r="E13" s="6">
        <v>1.5586573812793052</v>
      </c>
      <c r="F13" s="12">
        <v>1.34341732327972</v>
      </c>
      <c r="G13" s="21">
        <v>1.7738827717941299</v>
      </c>
      <c r="H13" s="12">
        <v>1.4225124469839401</v>
      </c>
      <c r="I13" s="12">
        <v>1.6948162880806299</v>
      </c>
      <c r="J13" s="12">
        <v>1.2863473321894701</v>
      </c>
      <c r="K13" s="12">
        <v>1.8309788506978699</v>
      </c>
      <c r="L13" s="6">
        <v>1.7013485722313499</v>
      </c>
      <c r="M13" s="12">
        <v>1.4290185483703901</v>
      </c>
      <c r="N13" s="17">
        <v>1.9736263541075301</v>
      </c>
      <c r="O13" s="12">
        <v>1.56518947128932</v>
      </c>
      <c r="P13" s="12">
        <v>1.83745973851968</v>
      </c>
      <c r="Q13" s="32">
        <v>1.5648983352948076</v>
      </c>
      <c r="R13" s="28">
        <f>($D13-$B13)/$B13*100</f>
        <v>-20.338622675905444</v>
      </c>
      <c r="S13" s="25">
        <f t="shared" si="0"/>
        <v>-3.2855768102848044</v>
      </c>
      <c r="T13" s="25">
        <f t="shared" si="1"/>
        <v>5.5683871159332803</v>
      </c>
      <c r="U13" s="3">
        <f t="shared" si="2"/>
        <v>-2.8983266839822299</v>
      </c>
    </row>
    <row r="14" spans="1:28" x14ac:dyDescent="0.25">
      <c r="A14" s="77"/>
      <c r="B14" s="74">
        <v>2.1404200000000002</v>
      </c>
      <c r="C14" s="39">
        <v>1.298170745244384</v>
      </c>
      <c r="D14" s="40">
        <v>1.5682434427362102</v>
      </c>
      <c r="E14" s="7">
        <v>1.9764992254462022</v>
      </c>
      <c r="F14" s="13">
        <v>1.70517456919583</v>
      </c>
      <c r="G14" s="22">
        <v>2.247792006384</v>
      </c>
      <c r="H14" s="13">
        <v>1.8246091774142199</v>
      </c>
      <c r="I14" s="13">
        <v>2.1283898072484901</v>
      </c>
      <c r="J14" s="13">
        <v>1.67270971214705</v>
      </c>
      <c r="K14" s="13">
        <v>2.2802866879525099</v>
      </c>
      <c r="L14" s="7">
        <v>2.05762819325951</v>
      </c>
      <c r="M14" s="13">
        <v>1.7538421197080101</v>
      </c>
      <c r="N14" s="18">
        <v>2.3613647003336098</v>
      </c>
      <c r="O14" s="13">
        <v>1.90574053787822</v>
      </c>
      <c r="P14" s="13">
        <v>2.2094644482114498</v>
      </c>
      <c r="Q14" s="33">
        <v>1.9728597059529025</v>
      </c>
      <c r="R14" s="29">
        <f>($D14-$B14)/$B14*100</f>
        <v>-26.731975839498322</v>
      </c>
      <c r="S14" s="26">
        <f t="shared" si="0"/>
        <v>-7.6583462382989342</v>
      </c>
      <c r="T14" s="26">
        <f t="shared" si="1"/>
        <v>-3.8680168724124351</v>
      </c>
      <c r="U14" s="4">
        <f t="shared" si="2"/>
        <v>-7.8283838707869338</v>
      </c>
    </row>
    <row r="15" spans="1:28" x14ac:dyDescent="0.25">
      <c r="A15" s="77"/>
      <c r="B15" s="74">
        <v>2.4114680000000002</v>
      </c>
      <c r="C15" s="39">
        <v>1.6896721596552189</v>
      </c>
      <c r="D15" s="40">
        <v>1.9614188508608761</v>
      </c>
      <c r="E15" s="7">
        <v>2.5577087459624908</v>
      </c>
      <c r="F15" s="13">
        <v>2.2104657773510801</v>
      </c>
      <c r="G15" s="22">
        <v>2.9048863787735901</v>
      </c>
      <c r="H15" s="13">
        <v>2.3862431797204402</v>
      </c>
      <c r="I15" s="13">
        <v>2.72914369541235</v>
      </c>
      <c r="J15" s="13">
        <v>2.2147747016778498</v>
      </c>
      <c r="K15" s="13">
        <v>2.9005239807763101</v>
      </c>
      <c r="L15" s="7">
        <v>2.5468939162740201</v>
      </c>
      <c r="M15" s="13">
        <v>2.2039957253106701</v>
      </c>
      <c r="N15" s="18">
        <v>2.8897078683820601</v>
      </c>
      <c r="O15" s="13">
        <v>2.37542868419346</v>
      </c>
      <c r="P15" s="13">
        <v>2.71826290784673</v>
      </c>
      <c r="Q15" s="33">
        <v>2.5504059902224459</v>
      </c>
      <c r="R15" s="29">
        <f>($D15-$B15)/$B15*100</f>
        <v>-18.662870464759393</v>
      </c>
      <c r="S15" s="26">
        <f t="shared" si="0"/>
        <v>6.0643867537321903</v>
      </c>
      <c r="T15" s="26">
        <f t="shared" si="1"/>
        <v>5.615911812805308</v>
      </c>
      <c r="U15" s="4">
        <f t="shared" si="2"/>
        <v>5.7615523084878451</v>
      </c>
    </row>
    <row r="16" spans="1:28" x14ac:dyDescent="0.25">
      <c r="A16" s="77"/>
      <c r="B16" s="74">
        <v>3.2918240000000001</v>
      </c>
      <c r="C16" s="39">
        <v>2.0798827285348489</v>
      </c>
      <c r="D16" s="40">
        <v>2.3290285372169093</v>
      </c>
      <c r="E16" s="7">
        <v>3.1096568671246336</v>
      </c>
      <c r="F16" s="14">
        <v>2.6977576386615998</v>
      </c>
      <c r="G16" s="22">
        <v>3.5216675495295902</v>
      </c>
      <c r="H16" s="13">
        <v>2.9240802830925201</v>
      </c>
      <c r="I16" s="13">
        <v>3.2953764525653502</v>
      </c>
      <c r="J16" s="13">
        <v>2.73836982093838</v>
      </c>
      <c r="K16" s="13">
        <v>3.4810550536223799</v>
      </c>
      <c r="L16" s="7">
        <v>3.0082671991477099</v>
      </c>
      <c r="M16" s="13">
        <v>2.63686918952504</v>
      </c>
      <c r="N16" s="18">
        <v>3.3795778018499001</v>
      </c>
      <c r="O16" s="13">
        <v>2.8225715258213002</v>
      </c>
      <c r="P16" s="13">
        <v>3.1938510505228801</v>
      </c>
      <c r="Q16" s="33">
        <v>3.1091598112196017</v>
      </c>
      <c r="R16" s="29">
        <f>($D16-$B16)/$B16*100</f>
        <v>-29.248084429273579</v>
      </c>
      <c r="S16" s="26">
        <f t="shared" si="0"/>
        <v>-5.5339268707976625</v>
      </c>
      <c r="T16" s="26">
        <f t="shared" si="1"/>
        <v>-8.6139720973019873</v>
      </c>
      <c r="U16" s="4">
        <f t="shared" si="2"/>
        <v>-5.5490265816276434</v>
      </c>
    </row>
    <row r="17" spans="1:21" ht="14.4" thickBot="1" x14ac:dyDescent="0.3">
      <c r="A17" s="78"/>
      <c r="B17" s="75">
        <v>3.3144399999999998</v>
      </c>
      <c r="C17" s="35">
        <v>2.2628161163268796</v>
      </c>
      <c r="D17" s="41">
        <v>2.4857970745412952</v>
      </c>
      <c r="E17" s="8">
        <v>3.3580259944274555</v>
      </c>
      <c r="F17" s="11">
        <v>2.91991590956007</v>
      </c>
      <c r="G17" s="20">
        <v>3.7962195701608099</v>
      </c>
      <c r="H17" s="11">
        <v>3.16798316669392</v>
      </c>
      <c r="I17" s="11">
        <v>3.5480877124186199</v>
      </c>
      <c r="J17" s="11">
        <v>2.9778931191133302</v>
      </c>
      <c r="K17" s="11">
        <v>3.73816790437193</v>
      </c>
      <c r="L17" s="8">
        <v>3.2131051012161298</v>
      </c>
      <c r="M17" s="11">
        <v>2.8329785221949702</v>
      </c>
      <c r="N17" s="16">
        <v>3.5932104276527501</v>
      </c>
      <c r="O17" s="11">
        <v>3.0230760375529702</v>
      </c>
      <c r="P17" s="11">
        <v>3.4031445148068298</v>
      </c>
      <c r="Q17" s="34">
        <v>3.3642323293742891</v>
      </c>
      <c r="R17" s="30">
        <f>($D17-$B17)/$B17*100</f>
        <v>-25.000993394320147</v>
      </c>
      <c r="S17" s="24">
        <f t="shared" si="0"/>
        <v>1.3150334423750529</v>
      </c>
      <c r="T17" s="24">
        <f t="shared" si="1"/>
        <v>-3.0573761716570536</v>
      </c>
      <c r="U17" s="2">
        <f t="shared" si="2"/>
        <v>1.5022848316544948</v>
      </c>
    </row>
    <row r="18" spans="1:21" x14ac:dyDescent="0.25">
      <c r="A18" s="82" t="s">
        <v>20</v>
      </c>
      <c r="B18" s="79">
        <v>1.3632120000000001</v>
      </c>
      <c r="C18" s="37">
        <v>1.0205521196350509</v>
      </c>
      <c r="D18" s="38">
        <v>1.2838291298652937</v>
      </c>
      <c r="E18" s="6">
        <v>1.5586573812793052</v>
      </c>
      <c r="F18" s="12">
        <v>1.34341732327972</v>
      </c>
      <c r="G18" s="21">
        <v>1.7738827717941299</v>
      </c>
      <c r="H18" s="12">
        <v>1.4225124469839401</v>
      </c>
      <c r="I18" s="12">
        <v>1.6948162880806299</v>
      </c>
      <c r="J18" s="12">
        <v>1.2863473321894701</v>
      </c>
      <c r="K18" s="12">
        <v>1.8309788506978699</v>
      </c>
      <c r="L18" s="6">
        <v>1.7013485722313499</v>
      </c>
      <c r="M18" s="12">
        <v>1.4290185483703901</v>
      </c>
      <c r="N18" s="17">
        <v>1.9736263541075301</v>
      </c>
      <c r="O18" s="12">
        <v>1.56518947128932</v>
      </c>
      <c r="P18" s="12">
        <v>1.83745973851968</v>
      </c>
      <c r="Q18" s="32">
        <v>1.5648983352948076</v>
      </c>
      <c r="R18" s="28">
        <f>($D18-$B18)/$B18*100</f>
        <v>-5.8232226634379947</v>
      </c>
      <c r="S18" s="25">
        <f t="shared" si="0"/>
        <v>14.337123006495329</v>
      </c>
      <c r="T18" s="25">
        <f t="shared" si="1"/>
        <v>24.80440109325254</v>
      </c>
      <c r="U18" s="3">
        <f t="shared" si="2"/>
        <v>14.794935438861124</v>
      </c>
    </row>
    <row r="19" spans="1:21" x14ac:dyDescent="0.25">
      <c r="A19" s="83"/>
      <c r="B19" s="80">
        <v>1.8379399999999999</v>
      </c>
      <c r="C19" s="39">
        <v>1.298170745244384</v>
      </c>
      <c r="D19" s="40">
        <v>1.5682434427362102</v>
      </c>
      <c r="E19" s="7">
        <v>1.9764992254462022</v>
      </c>
      <c r="F19" s="13">
        <v>1.70517456919583</v>
      </c>
      <c r="G19" s="22">
        <v>2.247792006384</v>
      </c>
      <c r="H19" s="13">
        <v>1.8246091774142199</v>
      </c>
      <c r="I19" s="13">
        <v>2.1283898072484901</v>
      </c>
      <c r="J19" s="13">
        <v>1.67270971214705</v>
      </c>
      <c r="K19" s="13">
        <v>2.2802866879525099</v>
      </c>
      <c r="L19" s="7">
        <v>2.05762819325951</v>
      </c>
      <c r="M19" s="13">
        <v>1.7538421197080101</v>
      </c>
      <c r="N19" s="18">
        <v>2.3613647003336098</v>
      </c>
      <c r="O19" s="13">
        <v>1.90574053787822</v>
      </c>
      <c r="P19" s="13">
        <v>2.2094644482114498</v>
      </c>
      <c r="Q19" s="33">
        <v>1.9728597059529025</v>
      </c>
      <c r="R19" s="29">
        <f>($D19-$B19)/$B19*100</f>
        <v>-14.673849922401697</v>
      </c>
      <c r="S19" s="26">
        <f t="shared" si="0"/>
        <v>7.5388329023908431</v>
      </c>
      <c r="T19" s="26">
        <f t="shared" si="1"/>
        <v>11.952957836464197</v>
      </c>
      <c r="U19" s="4">
        <f t="shared" si="2"/>
        <v>7.3408112317541701</v>
      </c>
    </row>
    <row r="20" spans="1:21" x14ac:dyDescent="0.25">
      <c r="A20" s="83"/>
      <c r="B20" s="80">
        <v>2.0727720000000001</v>
      </c>
      <c r="C20" s="39">
        <v>1.6896721596552189</v>
      </c>
      <c r="D20" s="40">
        <v>1.9614188508608761</v>
      </c>
      <c r="E20" s="7">
        <v>2.5577087459624908</v>
      </c>
      <c r="F20" s="13">
        <v>2.2104657773510801</v>
      </c>
      <c r="G20" s="22">
        <v>2.9048863787735901</v>
      </c>
      <c r="H20" s="13">
        <v>2.3862431797204402</v>
      </c>
      <c r="I20" s="13">
        <v>2.72914369541235</v>
      </c>
      <c r="J20" s="13">
        <v>2.2147747016778498</v>
      </c>
      <c r="K20" s="13">
        <v>2.9005239807763101</v>
      </c>
      <c r="L20" s="7">
        <v>2.5468939162740201</v>
      </c>
      <c r="M20" s="13">
        <v>2.2039957253106701</v>
      </c>
      <c r="N20" s="18">
        <v>2.8897078683820601</v>
      </c>
      <c r="O20" s="13">
        <v>2.37542868419346</v>
      </c>
      <c r="P20" s="13">
        <v>2.71826290784673</v>
      </c>
      <c r="Q20" s="33">
        <v>2.5504059902224459</v>
      </c>
      <c r="R20" s="29">
        <f>($D20-$B20)/$B20*100</f>
        <v>-5.3721851288575868</v>
      </c>
      <c r="S20" s="26">
        <f t="shared" si="0"/>
        <v>23.395566225445474</v>
      </c>
      <c r="T20" s="26">
        <f t="shared" si="1"/>
        <v>22.8738093854037</v>
      </c>
      <c r="U20" s="4">
        <f t="shared" si="2"/>
        <v>23.043247893277492</v>
      </c>
    </row>
    <row r="21" spans="1:21" ht="14.4" thickBot="1" x14ac:dyDescent="0.3">
      <c r="A21" s="83"/>
      <c r="B21" s="80">
        <v>2.89486</v>
      </c>
      <c r="C21" s="39">
        <v>2.0798827285348489</v>
      </c>
      <c r="D21" s="40">
        <v>2.3290285372169093</v>
      </c>
      <c r="E21" s="7">
        <v>3.1096568671246336</v>
      </c>
      <c r="F21" s="13">
        <v>2.6977576386615998</v>
      </c>
      <c r="G21" s="22">
        <v>3.5216675495295902</v>
      </c>
      <c r="H21" s="13">
        <v>2.9240802830925201</v>
      </c>
      <c r="I21" s="13">
        <v>3.2953764525653502</v>
      </c>
      <c r="J21" s="13">
        <v>2.73836982093838</v>
      </c>
      <c r="K21" s="13">
        <v>3.4810550536223799</v>
      </c>
      <c r="L21" s="7">
        <v>3.0082671991477099</v>
      </c>
      <c r="M21" s="13">
        <v>2.63686918952504</v>
      </c>
      <c r="N21" s="18">
        <v>3.3795778018499001</v>
      </c>
      <c r="O21" s="13">
        <v>2.8225715258213002</v>
      </c>
      <c r="P21" s="13">
        <v>3.1938510505228801</v>
      </c>
      <c r="Q21" s="33">
        <v>3.1091598112196017</v>
      </c>
      <c r="R21" s="46">
        <f>($D21-$B21)/$B21*100</f>
        <v>-19.546073481380471</v>
      </c>
      <c r="S21" s="26">
        <f t="shared" si="0"/>
        <v>7.4199397250517691</v>
      </c>
      <c r="T21" s="26">
        <f t="shared" si="1"/>
        <v>3.917536569910459</v>
      </c>
      <c r="U21" s="4">
        <f t="shared" si="2"/>
        <v>7.402769433395803</v>
      </c>
    </row>
    <row r="22" spans="1:21" ht="14.4" thickBot="1" x14ac:dyDescent="0.3">
      <c r="A22" s="84"/>
      <c r="B22" s="81">
        <v>2.9891559999999999</v>
      </c>
      <c r="C22" s="35">
        <v>2.2628161163268796</v>
      </c>
      <c r="D22" s="41">
        <v>2.4857970745412952</v>
      </c>
      <c r="E22" s="8">
        <v>3.3580259944274555</v>
      </c>
      <c r="F22" s="11">
        <v>2.91991590956007</v>
      </c>
      <c r="G22" s="20">
        <v>3.7962195701608099</v>
      </c>
      <c r="H22" s="11">
        <v>3.16798316669392</v>
      </c>
      <c r="I22" s="11">
        <v>3.5480877124186199</v>
      </c>
      <c r="J22" s="11">
        <v>2.9778931191133302</v>
      </c>
      <c r="K22" s="11">
        <v>3.73816790437193</v>
      </c>
      <c r="L22" s="8">
        <v>3.2131051012161298</v>
      </c>
      <c r="M22" s="11">
        <v>2.8329785221949702</v>
      </c>
      <c r="N22" s="16">
        <v>3.5932104276527501</v>
      </c>
      <c r="O22" s="11">
        <v>3.0230760375529702</v>
      </c>
      <c r="P22" s="11">
        <v>3.4031445148068298</v>
      </c>
      <c r="Q22" s="34">
        <v>3.3642323293742891</v>
      </c>
      <c r="R22" s="30">
        <f>($D22-$B22)/$B22*100</f>
        <v>-16.839500028058247</v>
      </c>
      <c r="S22" s="24">
        <f t="shared" si="0"/>
        <v>12.340272452406484</v>
      </c>
      <c r="T22" s="24">
        <f t="shared" si="1"/>
        <v>7.4920513086680618</v>
      </c>
      <c r="U22" s="2">
        <f t="shared" si="2"/>
        <v>12.547900791202906</v>
      </c>
    </row>
    <row r="23" spans="1:21" x14ac:dyDescent="0.25">
      <c r="A23" s="87" t="s">
        <v>21</v>
      </c>
      <c r="B23" s="85">
        <v>2.5787640000000001</v>
      </c>
      <c r="C23" s="39">
        <v>1.298170745244384</v>
      </c>
      <c r="D23" s="40">
        <v>1.5682434427362102</v>
      </c>
      <c r="E23" s="7">
        <v>1.9764992254462022</v>
      </c>
      <c r="F23" s="13">
        <v>1.70517456919583</v>
      </c>
      <c r="G23" s="22">
        <v>2.247792006384</v>
      </c>
      <c r="H23" s="13">
        <v>1.8246091774142199</v>
      </c>
      <c r="I23" s="13">
        <v>2.1283898072484901</v>
      </c>
      <c r="J23" s="13">
        <v>1.67270971214705</v>
      </c>
      <c r="K23" s="13">
        <v>2.2802866879525099</v>
      </c>
      <c r="L23" s="7">
        <v>2.05762819325951</v>
      </c>
      <c r="M23" s="13">
        <v>1.7538421197080101</v>
      </c>
      <c r="N23" s="18">
        <v>2.3613647003336098</v>
      </c>
      <c r="O23" s="13">
        <v>1.90574053787822</v>
      </c>
      <c r="P23" s="13">
        <v>2.2094644482114498</v>
      </c>
      <c r="Q23" s="33">
        <v>1.9728597059529025</v>
      </c>
      <c r="R23" s="28">
        <f>($D23-$B23)/$B23*100</f>
        <v>-39.186236400996357</v>
      </c>
      <c r="S23" s="26">
        <f t="shared" si="0"/>
        <v>-23.354784484109359</v>
      </c>
      <c r="T23" s="26">
        <f t="shared" si="1"/>
        <v>-20.208743674895807</v>
      </c>
      <c r="U23" s="4">
        <f t="shared" si="2"/>
        <v>-23.495918744293682</v>
      </c>
    </row>
    <row r="24" spans="1:21" x14ac:dyDescent="0.25">
      <c r="A24" s="88"/>
      <c r="B24" s="85">
        <v>2.9091680000000002</v>
      </c>
      <c r="C24" s="39">
        <v>1.6896721596552189</v>
      </c>
      <c r="D24" s="40">
        <v>1.9614188508608761</v>
      </c>
      <c r="E24" s="7">
        <v>2.5577087459624908</v>
      </c>
      <c r="F24" s="13">
        <v>2.2104657773510801</v>
      </c>
      <c r="G24" s="22">
        <v>2.9048863787735901</v>
      </c>
      <c r="H24" s="13">
        <v>2.3862431797204402</v>
      </c>
      <c r="I24" s="13">
        <v>2.72914369541235</v>
      </c>
      <c r="J24" s="13">
        <v>2.2147747016778498</v>
      </c>
      <c r="K24" s="13">
        <v>2.9005239807763101</v>
      </c>
      <c r="L24" s="7">
        <v>2.5468939162740201</v>
      </c>
      <c r="M24" s="13">
        <v>2.2039957253106701</v>
      </c>
      <c r="N24" s="18">
        <v>2.8897078683820601</v>
      </c>
      <c r="O24" s="13">
        <v>2.37542868419346</v>
      </c>
      <c r="P24" s="13">
        <v>2.71826290784673</v>
      </c>
      <c r="Q24" s="33">
        <v>2.5504059902224459</v>
      </c>
      <c r="R24" s="29">
        <f>($D24-$B24)/$B24*100</f>
        <v>-32.578013684294753</v>
      </c>
      <c r="S24" s="26">
        <f t="shared" si="0"/>
        <v>-12.081091708609108</v>
      </c>
      <c r="T24" s="26">
        <f t="shared" si="1"/>
        <v>-12.452841627777431</v>
      </c>
      <c r="U24" s="4">
        <f t="shared" si="2"/>
        <v>-12.332117284995379</v>
      </c>
    </row>
    <row r="25" spans="1:21" x14ac:dyDescent="0.25">
      <c r="A25" s="88"/>
      <c r="B25" s="85">
        <v>3.8633639999999998</v>
      </c>
      <c r="C25" s="39">
        <v>2.0798827285348489</v>
      </c>
      <c r="D25" s="40">
        <v>2.3290285372169093</v>
      </c>
      <c r="E25" s="7">
        <v>3.1096568671246336</v>
      </c>
      <c r="F25" s="13">
        <v>2.6977576386615998</v>
      </c>
      <c r="G25" s="22">
        <v>3.5216675495295902</v>
      </c>
      <c r="H25" s="13">
        <v>2.9240802830925201</v>
      </c>
      <c r="I25" s="13">
        <v>3.2953764525653502</v>
      </c>
      <c r="J25" s="13">
        <v>2.73836982093838</v>
      </c>
      <c r="K25" s="13">
        <v>3.4810550536223799</v>
      </c>
      <c r="L25" s="7">
        <v>3.0082671991477099</v>
      </c>
      <c r="M25" s="13">
        <v>2.63686918952504</v>
      </c>
      <c r="N25" s="18">
        <v>3.3795778018499001</v>
      </c>
      <c r="O25" s="13">
        <v>2.8225715258213002</v>
      </c>
      <c r="P25" s="13">
        <v>3.1938510505228801</v>
      </c>
      <c r="Q25" s="33">
        <v>3.1091598112196017</v>
      </c>
      <c r="R25" s="29">
        <f>($D25-$B25)/$B25*100</f>
        <v>-39.715011652619083</v>
      </c>
      <c r="S25" s="26">
        <f t="shared" si="0"/>
        <v>-19.509089303398959</v>
      </c>
      <c r="T25" s="26">
        <f t="shared" si="1"/>
        <v>-22.133477478495163</v>
      </c>
      <c r="U25" s="4">
        <f t="shared" si="2"/>
        <v>-19.521955186733585</v>
      </c>
    </row>
    <row r="26" spans="1:21" ht="14.4" thickBot="1" x14ac:dyDescent="0.3">
      <c r="A26" s="89"/>
      <c r="B26" s="86">
        <v>3.9730120000000002</v>
      </c>
      <c r="C26" s="42">
        <v>2.2628161163268796</v>
      </c>
      <c r="D26" s="43">
        <v>2.4857970745413001</v>
      </c>
      <c r="E26" s="9">
        <v>3.3580259944274555</v>
      </c>
      <c r="F26" s="15">
        <v>2.91991590956007</v>
      </c>
      <c r="G26" s="23">
        <v>3.7962195701608099</v>
      </c>
      <c r="H26" s="15">
        <v>3.16798316669392</v>
      </c>
      <c r="I26" s="15">
        <v>3.5480877124186199</v>
      </c>
      <c r="J26" s="15">
        <v>2.9778931191133302</v>
      </c>
      <c r="K26" s="15">
        <v>3.73816790437193</v>
      </c>
      <c r="L26" s="9">
        <v>3.2131051012161298</v>
      </c>
      <c r="M26" s="15">
        <v>2.8329785221949702</v>
      </c>
      <c r="N26" s="19">
        <v>3.5932104276527501</v>
      </c>
      <c r="O26" s="15">
        <v>3.0230760375529702</v>
      </c>
      <c r="P26" s="15">
        <v>3.4031445148068298</v>
      </c>
      <c r="Q26" s="33">
        <v>3.3642323293742891</v>
      </c>
      <c r="R26" s="29">
        <f>($D26-$B26)/$B26*100</f>
        <v>-37.432933136338377</v>
      </c>
      <c r="S26" s="26">
        <f t="shared" si="0"/>
        <v>-15.479087542966008</v>
      </c>
      <c r="T26" s="26">
        <f t="shared" si="1"/>
        <v>-19.126720452489707</v>
      </c>
      <c r="U26" s="4">
        <f t="shared" si="2"/>
        <v>-15.322875204648541</v>
      </c>
    </row>
    <row r="27" spans="1:21" ht="14.4" thickBot="1" x14ac:dyDescent="0.3">
      <c r="Q27" s="47" t="s">
        <v>34</v>
      </c>
      <c r="R27" s="48" cm="1">
        <f t="array" ref="R27">AVERAGE(ABS(R3:R26))</f>
        <v>22.210895384782798</v>
      </c>
      <c r="S27" s="49" cm="1">
        <f t="array" ref="S27">AVERAGE(ABS(S3:S26))</f>
        <v>10.322602781547319</v>
      </c>
      <c r="T27" s="50" cm="1">
        <f t="array" ref="T27">AVERAGE(ABS(T3:T26))</f>
        <v>11.40013799446713</v>
      </c>
      <c r="U27" s="48" cm="1">
        <f t="array" ref="U27">AVERAGE(ABS(U3:U26))</f>
        <v>10.315097918747394</v>
      </c>
    </row>
  </sheetData>
  <mergeCells count="10">
    <mergeCell ref="R1:U1"/>
    <mergeCell ref="C1:D1"/>
    <mergeCell ref="A18:A22"/>
    <mergeCell ref="A23:A26"/>
    <mergeCell ref="F1:G1"/>
    <mergeCell ref="M1:P1"/>
    <mergeCell ref="H1:K1"/>
    <mergeCell ref="A3:A7"/>
    <mergeCell ref="A8:A12"/>
    <mergeCell ref="A13:A17"/>
  </mergeCells>
  <phoneticPr fontId="1" type="noConversion"/>
  <conditionalFormatting sqref="S3:S26 U3:U26">
    <cfRule type="dataBar" priority="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{4B5AE399-F781-440F-A8C8-F41404F70128}</x14:id>
        </ext>
      </extLst>
    </cfRule>
  </conditionalFormatting>
  <conditionalFormatting sqref="T3:T26">
    <cfRule type="dataBar" priority="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{130DD88B-699A-4E08-B492-1165D55E6480}</x14:id>
        </ext>
      </extLst>
    </cfRule>
  </conditionalFormatting>
  <conditionalFormatting sqref="R3:R26">
    <cfRule type="dataBar" priority="1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{77650FD5-FB0C-4912-9844-E0B6C318DBC9}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5AE399-F781-440F-A8C8-F41404F70128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S3:S26 U3:U26</xm:sqref>
        </x14:conditionalFormatting>
        <x14:conditionalFormatting xmlns:xm="http://schemas.microsoft.com/office/excel/2006/main">
          <x14:cfRule type="dataBar" id="{130DD88B-699A-4E08-B492-1165D55E6480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T3:T26</xm:sqref>
        </x14:conditionalFormatting>
        <x14:conditionalFormatting xmlns:xm="http://schemas.microsoft.com/office/excel/2006/main">
          <x14:cfRule type="dataBar" id="{77650FD5-FB0C-4912-9844-E0B6C318DBC9}">
            <x14:dataBar minLength="0" maxLength="100" gradient="0">
              <x14:cfvo type="autoMin"/>
              <x14:cfvo type="autoMax"/>
              <x14:negativeFillColor theme="7"/>
              <x14:axisColor rgb="FF000000"/>
            </x14:dataBar>
          </x14:cfRule>
          <xm:sqref>R3:R26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2019-06-05T22:19:27Z</dcterms:created>
  <dcterms:modified xsi:type="dcterms:W3CDTF">2019-09-11T13:51:35Z</dcterms:modified>
</cp:coreProperties>
</file>