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0730" windowHeight="95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8" i="1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E58"/>
  <c r="F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D47"/>
  <c r="E47"/>
  <c r="F47"/>
  <c r="C47"/>
  <c r="R47"/>
  <c r="R48"/>
  <c r="R49"/>
  <c r="R50"/>
  <c r="R51"/>
  <c r="Q48"/>
  <c r="Q49"/>
  <c r="Q50"/>
  <c r="Q51"/>
  <c r="Q47"/>
  <c r="J48"/>
  <c r="K48"/>
  <c r="L48"/>
  <c r="I48"/>
  <c r="B48"/>
  <c r="B49"/>
  <c r="B50"/>
  <c r="B51"/>
  <c r="B52"/>
  <c r="B53"/>
  <c r="B54"/>
  <c r="B55"/>
  <c r="B56"/>
  <c r="B57"/>
  <c r="B58"/>
  <c r="B59"/>
  <c r="B60"/>
  <c r="B61"/>
  <c r="B62"/>
  <c r="B63"/>
  <c r="B47"/>
</calcChain>
</file>

<file path=xl/sharedStrings.xml><?xml version="1.0" encoding="utf-8"?>
<sst xmlns="http://schemas.openxmlformats.org/spreadsheetml/2006/main" count="147" uniqueCount="55">
  <si>
    <t>A-V Fistula Data</t>
  </si>
  <si>
    <t>Time</t>
  </si>
  <si>
    <t>Min</t>
  </si>
  <si>
    <t>Day</t>
  </si>
  <si>
    <t>Week</t>
  </si>
  <si>
    <t>Month</t>
  </si>
  <si>
    <t>Arterial Pressure(mmHg)</t>
  </si>
  <si>
    <t>Cardiac Output(mL/min)</t>
  </si>
  <si>
    <t>Heart Rate(bpm)</t>
  </si>
  <si>
    <t>Stroke Volume(mL)</t>
  </si>
  <si>
    <t>Fistula Flow(mL/min)</t>
  </si>
  <si>
    <t>Brain Blood Flow(mL/min)</t>
  </si>
  <si>
    <t>G.I. Blood Flow(mL/min)</t>
  </si>
  <si>
    <t>Kidney Blood Flow(mL/min)</t>
  </si>
  <si>
    <t>Muscle Blood Flow(mL/min)</t>
  </si>
  <si>
    <t>Symp. Nerves(Hz)</t>
  </si>
  <si>
    <t>Plasma Renin(ng AI/mL)/hr</t>
  </si>
  <si>
    <t>Na+ Excretion(mEg/min)</t>
  </si>
  <si>
    <t>Erythropoietin(mU/mL)</t>
  </si>
  <si>
    <t>Blood Volume(mL)</t>
  </si>
  <si>
    <t>Red Cell Volume(mL)</t>
  </si>
  <si>
    <t>Plasma Volume(mL)</t>
  </si>
  <si>
    <t>Hematocrit(%)</t>
  </si>
  <si>
    <t>1-Month Exercise results</t>
  </si>
  <si>
    <t>0’</t>
  </si>
  <si>
    <t>1’</t>
  </si>
  <si>
    <t>2’</t>
  </si>
  <si>
    <t>3’</t>
  </si>
  <si>
    <t>4’</t>
  </si>
  <si>
    <t>5’</t>
  </si>
  <si>
    <t>Speed</t>
  </si>
  <si>
    <t>Grade</t>
  </si>
  <si>
    <t>Heart Rate</t>
  </si>
  <si>
    <t>X</t>
  </si>
  <si>
    <t>Distance Traveled</t>
  </si>
  <si>
    <t>Time Elapsed</t>
  </si>
  <si>
    <t>Venous O2 Data and the Fistula</t>
  </si>
  <si>
    <t>Fistula Size</t>
  </si>
  <si>
    <t>Venous O2</t>
  </si>
  <si>
    <t>Sat (%)</t>
  </si>
  <si>
    <t>Venous</t>
  </si>
  <si>
    <t>[O2](mL/mL)</t>
  </si>
  <si>
    <t>None</t>
  </si>
  <si>
    <t>Small</t>
  </si>
  <si>
    <t>Moderate</t>
  </si>
  <si>
    <t>Large</t>
  </si>
  <si>
    <t>Extreme</t>
  </si>
  <si>
    <t>Elapsed Time (Min)</t>
  </si>
  <si>
    <t>Distance Traveled (Ft)</t>
  </si>
  <si>
    <t>HumMod</t>
  </si>
  <si>
    <t>A-V Fistula Lab</t>
  </si>
  <si>
    <t>QCP</t>
  </si>
  <si>
    <t>***In HumMod these values are taken at 5 minutes because HumMod only shows results after you’ve run the program for some time period. In QCP the values are taken immediately.</t>
  </si>
  <si>
    <t>***Cardiac Output, Muscle Blood Flow, Blood Volume, Red Cell Volume, Plasma Volume, Hemocrit and PRA  seem to be  a bit different</t>
  </si>
  <si>
    <t>% Difference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</si>
</sst>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9" fontId="1" fillId="0" borderId="6" xfId="0" applyNumberFormat="1" applyFont="1" applyBorder="1" applyAlignment="1">
      <alignment horizontal="center" vertical="top" wrapText="1"/>
    </xf>
    <xf numFmtId="0" fontId="1" fillId="0" borderId="0" xfId="0" applyFont="1" applyFill="1" applyBorder="1" applyAlignment="1">
      <alignment vertical="top" wrapText="1"/>
    </xf>
    <xf numFmtId="20" fontId="0" fillId="0" borderId="0" xfId="0" applyNumberFormat="1"/>
    <xf numFmtId="0" fontId="1" fillId="0" borderId="3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20" fontId="1" fillId="0" borderId="2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0" xfId="0" applyFont="1" applyFill="1" applyAlignment="1">
      <alignment horizontal="left" indent="5"/>
    </xf>
    <xf numFmtId="0" fontId="0" fillId="2" borderId="0" xfId="0" applyFill="1"/>
    <xf numFmtId="0" fontId="1" fillId="0" borderId="4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9" fontId="0" fillId="0" borderId="1" xfId="1" applyFont="1" applyBorder="1"/>
    <xf numFmtId="9" fontId="1" fillId="0" borderId="1" xfId="0" applyNumberFormat="1" applyFont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5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63"/>
  <sheetViews>
    <sheetView tabSelected="1" zoomScale="75" zoomScaleNormal="75" workbookViewId="0">
      <selection activeCell="V55" sqref="V55"/>
    </sheetView>
  </sheetViews>
  <sheetFormatPr defaultRowHeight="15"/>
  <cols>
    <col min="1" max="1" width="11.85546875" customWidth="1"/>
  </cols>
  <sheetData>
    <row r="1" spans="1:18" ht="15.75" thickBot="1">
      <c r="A1" t="s">
        <v>0</v>
      </c>
      <c r="C1" t="s">
        <v>51</v>
      </c>
      <c r="H1" t="s">
        <v>23</v>
      </c>
      <c r="P1" t="s">
        <v>36</v>
      </c>
    </row>
    <row r="2" spans="1:18" ht="30.75" thickBot="1">
      <c r="A2" s="17" t="s">
        <v>1</v>
      </c>
      <c r="B2" s="1">
        <v>0</v>
      </c>
      <c r="C2" s="1">
        <v>10</v>
      </c>
      <c r="D2" s="1">
        <v>1</v>
      </c>
      <c r="E2" s="1">
        <v>1</v>
      </c>
      <c r="F2" s="1">
        <v>1</v>
      </c>
      <c r="H2" s="5" t="s">
        <v>1</v>
      </c>
      <c r="I2" s="6" t="s">
        <v>24</v>
      </c>
      <c r="J2" s="6" t="s">
        <v>25</v>
      </c>
      <c r="K2" s="6" t="s">
        <v>26</v>
      </c>
      <c r="L2" s="6" t="s">
        <v>27</v>
      </c>
      <c r="M2" s="6" t="s">
        <v>28</v>
      </c>
      <c r="N2" s="6" t="s">
        <v>29</v>
      </c>
      <c r="P2" s="17" t="s">
        <v>37</v>
      </c>
      <c r="Q2" s="1" t="s">
        <v>38</v>
      </c>
      <c r="R2" s="1" t="s">
        <v>40</v>
      </c>
    </row>
    <row r="3" spans="1:18" ht="30.75" thickBot="1">
      <c r="A3" s="18"/>
      <c r="B3" s="2" t="s">
        <v>2</v>
      </c>
      <c r="C3" s="2" t="s">
        <v>2</v>
      </c>
      <c r="D3" s="2" t="s">
        <v>3</v>
      </c>
      <c r="E3" s="2" t="s">
        <v>4</v>
      </c>
      <c r="F3" s="2" t="s">
        <v>5</v>
      </c>
      <c r="H3" s="3" t="s">
        <v>30</v>
      </c>
      <c r="I3" s="2">
        <v>0</v>
      </c>
      <c r="J3" s="2">
        <v>6</v>
      </c>
      <c r="K3" s="2">
        <v>6</v>
      </c>
      <c r="L3" s="2">
        <v>6</v>
      </c>
      <c r="M3" s="2">
        <v>6</v>
      </c>
      <c r="N3" s="2">
        <v>6</v>
      </c>
      <c r="P3" s="18"/>
      <c r="Q3" s="2" t="s">
        <v>39</v>
      </c>
      <c r="R3" s="2" t="s">
        <v>41</v>
      </c>
    </row>
    <row r="4" spans="1:18" ht="45.75" thickBot="1">
      <c r="A4" s="3" t="s">
        <v>6</v>
      </c>
      <c r="B4" s="4">
        <v>97</v>
      </c>
      <c r="C4" s="4">
        <v>76</v>
      </c>
      <c r="D4" s="4">
        <v>76</v>
      </c>
      <c r="E4" s="4">
        <v>73</v>
      </c>
      <c r="F4" s="4">
        <v>82</v>
      </c>
      <c r="H4" s="3" t="s">
        <v>31</v>
      </c>
      <c r="I4" s="7">
        <v>0</v>
      </c>
      <c r="J4" s="7">
        <v>0</v>
      </c>
      <c r="K4" s="7">
        <v>0.02</v>
      </c>
      <c r="L4" s="7">
        <v>0.04</v>
      </c>
      <c r="M4" s="7">
        <v>0.06</v>
      </c>
      <c r="N4" s="7">
        <v>0.08</v>
      </c>
      <c r="P4" s="3" t="s">
        <v>42</v>
      </c>
      <c r="Q4" s="4">
        <v>75</v>
      </c>
      <c r="R4" s="4">
        <v>0.15</v>
      </c>
    </row>
    <row r="5" spans="1:18" ht="45.75" thickBot="1">
      <c r="A5" s="3" t="s">
        <v>7</v>
      </c>
      <c r="B5" s="4">
        <v>5346</v>
      </c>
      <c r="C5" s="4">
        <v>6965</v>
      </c>
      <c r="D5" s="4">
        <v>6712</v>
      </c>
      <c r="E5" s="4">
        <v>7007</v>
      </c>
      <c r="F5" s="4">
        <v>8684</v>
      </c>
      <c r="H5" s="3" t="s">
        <v>32</v>
      </c>
      <c r="I5" s="4">
        <v>80</v>
      </c>
      <c r="J5" s="4">
        <v>125</v>
      </c>
      <c r="K5" s="4">
        <v>135</v>
      </c>
      <c r="L5" s="4">
        <v>147</v>
      </c>
      <c r="M5" s="4">
        <v>168</v>
      </c>
      <c r="N5" s="4" t="s">
        <v>33</v>
      </c>
      <c r="P5" s="3" t="s">
        <v>43</v>
      </c>
      <c r="Q5" s="4">
        <v>77</v>
      </c>
      <c r="R5" s="4">
        <v>0.16</v>
      </c>
    </row>
    <row r="6" spans="1:18" ht="30.75" thickBot="1">
      <c r="A6" s="3" t="s">
        <v>8</v>
      </c>
      <c r="B6" s="4">
        <v>72</v>
      </c>
      <c r="C6" s="4">
        <v>84</v>
      </c>
      <c r="D6" s="4">
        <v>78</v>
      </c>
      <c r="E6" s="4">
        <v>72</v>
      </c>
      <c r="F6" s="4">
        <v>70</v>
      </c>
      <c r="P6" s="3" t="s">
        <v>44</v>
      </c>
      <c r="Q6" s="4">
        <v>80</v>
      </c>
      <c r="R6" s="4">
        <v>0.16</v>
      </c>
    </row>
    <row r="7" spans="1:18" ht="45.75" thickBot="1">
      <c r="A7" s="3" t="s">
        <v>9</v>
      </c>
      <c r="B7" s="4">
        <v>75</v>
      </c>
      <c r="C7" s="4">
        <v>83</v>
      </c>
      <c r="D7" s="4">
        <v>86</v>
      </c>
      <c r="E7" s="4">
        <v>98</v>
      </c>
      <c r="F7" s="4">
        <v>124</v>
      </c>
      <c r="H7" s="8" t="s">
        <v>35</v>
      </c>
      <c r="I7" s="9">
        <v>0.20208333333333331</v>
      </c>
      <c r="P7" s="3" t="s">
        <v>45</v>
      </c>
      <c r="Q7" s="4">
        <v>82</v>
      </c>
      <c r="R7" s="4">
        <v>0.17</v>
      </c>
    </row>
    <row r="8" spans="1:18" ht="60.75" thickBot="1">
      <c r="A8" s="3" t="s">
        <v>10</v>
      </c>
      <c r="B8" s="4">
        <v>0</v>
      </c>
      <c r="C8" s="4">
        <v>3089</v>
      </c>
      <c r="D8" s="4">
        <v>3053</v>
      </c>
      <c r="E8" s="4">
        <v>3137</v>
      </c>
      <c r="F8" s="4">
        <v>3762</v>
      </c>
      <c r="H8" s="8" t="s">
        <v>34</v>
      </c>
      <c r="I8">
        <v>2562</v>
      </c>
      <c r="P8" s="3" t="s">
        <v>46</v>
      </c>
      <c r="Q8" s="4">
        <v>77</v>
      </c>
      <c r="R8" s="4">
        <v>0.16</v>
      </c>
    </row>
    <row r="9" spans="1:18" ht="60.75" thickBot="1">
      <c r="A9" s="3" t="s">
        <v>11</v>
      </c>
      <c r="B9" s="4">
        <v>841</v>
      </c>
      <c r="C9" s="4">
        <v>674</v>
      </c>
      <c r="D9" s="4">
        <v>654</v>
      </c>
      <c r="E9" s="4">
        <v>578</v>
      </c>
      <c r="F9" s="4">
        <v>760</v>
      </c>
    </row>
    <row r="10" spans="1:18" ht="45.75" thickBot="1">
      <c r="A10" s="3" t="s">
        <v>12</v>
      </c>
      <c r="B10" s="4">
        <v>974</v>
      </c>
      <c r="C10" s="4">
        <v>632</v>
      </c>
      <c r="D10" s="4">
        <v>632</v>
      </c>
      <c r="E10" s="4">
        <v>749</v>
      </c>
      <c r="F10" s="4">
        <v>948</v>
      </c>
    </row>
    <row r="11" spans="1:18" ht="60.75" thickBot="1">
      <c r="A11" s="3" t="s">
        <v>13</v>
      </c>
      <c r="B11" s="4">
        <v>1193</v>
      </c>
      <c r="C11" s="4">
        <v>902</v>
      </c>
      <c r="D11" s="4">
        <v>705</v>
      </c>
      <c r="E11" s="4">
        <v>743</v>
      </c>
      <c r="F11" s="4">
        <v>924</v>
      </c>
    </row>
    <row r="12" spans="1:18" ht="60.75" thickBot="1">
      <c r="A12" s="3" t="s">
        <v>14</v>
      </c>
      <c r="B12" s="4">
        <v>623</v>
      </c>
      <c r="C12" s="4">
        <v>430</v>
      </c>
      <c r="D12" s="4">
        <v>421</v>
      </c>
      <c r="E12" s="4">
        <v>436</v>
      </c>
      <c r="F12" s="4">
        <v>446</v>
      </c>
    </row>
    <row r="13" spans="1:18" ht="45.75" thickBot="1">
      <c r="A13" s="3" t="s">
        <v>15</v>
      </c>
      <c r="B13" s="4">
        <v>1.5</v>
      </c>
      <c r="C13" s="4">
        <v>2</v>
      </c>
      <c r="D13" s="4">
        <v>1.7</v>
      </c>
      <c r="E13" s="4">
        <v>1.5</v>
      </c>
      <c r="F13" s="4">
        <v>1.4</v>
      </c>
    </row>
    <row r="14" spans="1:18" ht="45.75" thickBot="1">
      <c r="A14" s="3" t="s">
        <v>16</v>
      </c>
      <c r="B14" s="4">
        <v>2</v>
      </c>
      <c r="C14" s="4">
        <v>2.8</v>
      </c>
      <c r="D14" s="4">
        <v>8.9</v>
      </c>
      <c r="E14" s="4">
        <v>3.6</v>
      </c>
      <c r="F14" s="4">
        <v>1.7</v>
      </c>
    </row>
    <row r="15" spans="1:18" ht="45.75" thickBot="1">
      <c r="A15" s="3" t="s">
        <v>17</v>
      </c>
      <c r="B15" s="4">
        <v>0.12</v>
      </c>
      <c r="C15" s="4">
        <v>0.01</v>
      </c>
      <c r="D15" s="4">
        <v>0</v>
      </c>
      <c r="E15" s="4">
        <v>0.03</v>
      </c>
      <c r="F15" s="4">
        <v>0.13</v>
      </c>
    </row>
    <row r="16" spans="1:18" ht="45.75" thickBot="1">
      <c r="A16" s="3" t="s">
        <v>18</v>
      </c>
      <c r="B16" s="4">
        <v>21</v>
      </c>
      <c r="C16" s="4">
        <v>20</v>
      </c>
      <c r="D16" s="4">
        <v>26</v>
      </c>
      <c r="E16" s="4">
        <v>12</v>
      </c>
      <c r="F16" s="4">
        <v>38</v>
      </c>
    </row>
    <row r="17" spans="1:36" ht="45.75" thickBot="1">
      <c r="A17" s="3" t="s">
        <v>19</v>
      </c>
      <c r="B17" s="4">
        <v>5413</v>
      </c>
      <c r="C17" s="4">
        <v>5412</v>
      </c>
      <c r="D17" s="4">
        <v>5386</v>
      </c>
      <c r="E17" s="4">
        <v>5774</v>
      </c>
      <c r="F17" s="4">
        <v>6053</v>
      </c>
    </row>
    <row r="18" spans="1:36" ht="45.75" thickBot="1">
      <c r="A18" s="3" t="s">
        <v>20</v>
      </c>
      <c r="B18" s="4">
        <v>2451</v>
      </c>
      <c r="C18" s="4">
        <v>2451</v>
      </c>
      <c r="D18" s="4">
        <v>2451</v>
      </c>
      <c r="E18" s="4">
        <v>2439</v>
      </c>
      <c r="F18" s="4">
        <v>2464</v>
      </c>
    </row>
    <row r="19" spans="1:36" ht="45.75" thickBot="1">
      <c r="A19" s="3" t="s">
        <v>21</v>
      </c>
      <c r="B19" s="4">
        <v>2962</v>
      </c>
      <c r="C19" s="4">
        <v>2961</v>
      </c>
      <c r="D19" s="4">
        <v>2935</v>
      </c>
      <c r="E19" s="4">
        <v>3336</v>
      </c>
      <c r="F19" s="4">
        <v>3590</v>
      </c>
    </row>
    <row r="20" spans="1:36" ht="30.75" thickBot="1">
      <c r="A20" s="3" t="s">
        <v>22</v>
      </c>
      <c r="B20" s="4">
        <v>45</v>
      </c>
      <c r="C20" s="4">
        <v>45</v>
      </c>
      <c r="D20" s="4">
        <v>46</v>
      </c>
      <c r="E20" s="4">
        <v>42</v>
      </c>
      <c r="F20" s="4">
        <v>41</v>
      </c>
    </row>
    <row r="23" spans="1:36" ht="15.75" thickBot="1">
      <c r="A23" s="8" t="s">
        <v>49</v>
      </c>
      <c r="B23" t="s">
        <v>50</v>
      </c>
      <c r="H23" t="s">
        <v>23</v>
      </c>
      <c r="P23" t="s">
        <v>36</v>
      </c>
    </row>
    <row r="24" spans="1:36" ht="30.75" thickBot="1">
      <c r="A24" s="17" t="s">
        <v>1</v>
      </c>
      <c r="B24" s="1">
        <v>0</v>
      </c>
      <c r="C24" s="1">
        <v>10</v>
      </c>
      <c r="D24" s="1">
        <v>1</v>
      </c>
      <c r="E24" s="1">
        <v>1</v>
      </c>
      <c r="F24" s="1">
        <v>1</v>
      </c>
      <c r="H24" s="5" t="s">
        <v>1</v>
      </c>
      <c r="I24" s="6" t="s">
        <v>24</v>
      </c>
      <c r="J24" s="6" t="s">
        <v>25</v>
      </c>
      <c r="K24" s="6" t="s">
        <v>26</v>
      </c>
      <c r="L24" s="6" t="s">
        <v>27</v>
      </c>
      <c r="M24" s="6" t="s">
        <v>28</v>
      </c>
      <c r="N24" s="6" t="s">
        <v>29</v>
      </c>
      <c r="P24" s="17" t="s">
        <v>37</v>
      </c>
      <c r="Q24" s="1" t="s">
        <v>38</v>
      </c>
      <c r="R24" s="1" t="s">
        <v>40</v>
      </c>
    </row>
    <row r="25" spans="1:36" ht="30.75" thickBot="1">
      <c r="A25" s="18"/>
      <c r="B25" s="2" t="s">
        <v>2</v>
      </c>
      <c r="C25" s="2" t="s">
        <v>2</v>
      </c>
      <c r="D25" s="2" t="s">
        <v>3</v>
      </c>
      <c r="E25" s="2" t="s">
        <v>4</v>
      </c>
      <c r="F25" s="2" t="s">
        <v>5</v>
      </c>
      <c r="H25" s="10" t="s">
        <v>30</v>
      </c>
      <c r="I25" s="2">
        <v>0</v>
      </c>
      <c r="J25" s="2">
        <v>6</v>
      </c>
      <c r="K25" s="2">
        <v>6</v>
      </c>
      <c r="L25" s="2">
        <v>6</v>
      </c>
      <c r="M25" s="2">
        <v>6</v>
      </c>
      <c r="N25" s="2">
        <v>6</v>
      </c>
      <c r="P25" s="18"/>
      <c r="Q25" s="2" t="s">
        <v>39</v>
      </c>
      <c r="R25" s="2" t="s">
        <v>41</v>
      </c>
    </row>
    <row r="26" spans="1:36" ht="45.75" thickBot="1">
      <c r="A26" s="10" t="s">
        <v>6</v>
      </c>
      <c r="B26" s="4">
        <v>96.6</v>
      </c>
      <c r="C26" s="4">
        <v>77.599999999999994</v>
      </c>
      <c r="D26" s="4">
        <v>72</v>
      </c>
      <c r="E26" s="4">
        <v>69.8</v>
      </c>
      <c r="F26" s="4">
        <v>83.9</v>
      </c>
      <c r="H26" s="10" t="s">
        <v>31</v>
      </c>
      <c r="I26" s="7">
        <v>0</v>
      </c>
      <c r="J26" s="7">
        <v>0</v>
      </c>
      <c r="K26" s="7">
        <v>0.02</v>
      </c>
      <c r="L26" s="7">
        <v>0.04</v>
      </c>
      <c r="M26" s="7">
        <v>0.06</v>
      </c>
      <c r="N26" s="7">
        <v>0.08</v>
      </c>
      <c r="P26" s="10" t="s">
        <v>42</v>
      </c>
      <c r="Q26" s="4">
        <v>76.099999999999994</v>
      </c>
      <c r="R26" s="4">
        <v>0.14899999999999999</v>
      </c>
    </row>
    <row r="27" spans="1:36" ht="45.75" thickBot="1">
      <c r="A27" s="10" t="s">
        <v>7</v>
      </c>
      <c r="B27" s="4">
        <v>5468</v>
      </c>
      <c r="C27" s="4">
        <v>7653</v>
      </c>
      <c r="D27" s="4">
        <v>7135</v>
      </c>
      <c r="E27" s="4">
        <v>7411</v>
      </c>
      <c r="F27" s="4">
        <v>8388</v>
      </c>
      <c r="H27" s="10" t="s">
        <v>32</v>
      </c>
      <c r="I27" s="4">
        <v>68</v>
      </c>
      <c r="J27" s="4">
        <v>128</v>
      </c>
      <c r="K27" s="4">
        <v>135</v>
      </c>
      <c r="L27" s="4">
        <v>160</v>
      </c>
      <c r="M27" s="4" t="s">
        <v>33</v>
      </c>
      <c r="N27" s="4" t="s">
        <v>33</v>
      </c>
      <c r="P27" s="10" t="s">
        <v>43</v>
      </c>
      <c r="Q27" s="4">
        <v>79.400000000000006</v>
      </c>
      <c r="R27" s="4">
        <v>0.156</v>
      </c>
    </row>
    <row r="28" spans="1:36" ht="30.75" thickBot="1">
      <c r="A28" s="10" t="s">
        <v>8</v>
      </c>
      <c r="B28" s="4">
        <v>72</v>
      </c>
      <c r="C28" s="4">
        <v>83</v>
      </c>
      <c r="D28" s="4">
        <v>74</v>
      </c>
      <c r="E28" s="4">
        <v>70</v>
      </c>
      <c r="F28" s="4">
        <v>69</v>
      </c>
      <c r="P28" s="10" t="s">
        <v>44</v>
      </c>
      <c r="Q28" s="4">
        <v>82.6</v>
      </c>
      <c r="R28" s="4">
        <v>0.16200000000000001</v>
      </c>
    </row>
    <row r="29" spans="1:36" ht="45.75" thickBot="1">
      <c r="A29" s="10" t="s">
        <v>9</v>
      </c>
      <c r="B29" s="4">
        <v>76</v>
      </c>
      <c r="C29" s="4">
        <v>92</v>
      </c>
      <c r="D29" s="4">
        <v>97</v>
      </c>
      <c r="E29" s="4">
        <v>106</v>
      </c>
      <c r="F29" s="4">
        <v>121</v>
      </c>
      <c r="H29" s="11" t="s">
        <v>47</v>
      </c>
      <c r="I29" s="12">
        <v>0.13333333333333333</v>
      </c>
      <c r="P29" s="10" t="s">
        <v>45</v>
      </c>
      <c r="Q29" s="4">
        <v>85.4</v>
      </c>
      <c r="R29" s="4">
        <v>0.16600000000000001</v>
      </c>
    </row>
    <row r="30" spans="1:36" ht="60.75" thickBot="1">
      <c r="A30" s="10" t="s">
        <v>10</v>
      </c>
      <c r="B30" s="4">
        <v>0</v>
      </c>
      <c r="C30" s="4">
        <v>3474.1</v>
      </c>
      <c r="D30" s="4">
        <v>3378.2</v>
      </c>
      <c r="E30" s="4">
        <v>3465.9</v>
      </c>
      <c r="F30" s="4">
        <v>3728.4</v>
      </c>
      <c r="H30" s="11" t="s">
        <v>48</v>
      </c>
      <c r="I30" s="5">
        <v>1694</v>
      </c>
      <c r="P30" s="10" t="s">
        <v>46</v>
      </c>
      <c r="Q30" s="4">
        <v>86.8</v>
      </c>
      <c r="R30" s="4">
        <v>0.16800000000000001</v>
      </c>
    </row>
    <row r="31" spans="1:36" ht="60.75" thickBot="1">
      <c r="A31" s="5" t="s">
        <v>11</v>
      </c>
      <c r="B31" s="16">
        <v>796</v>
      </c>
      <c r="C31" s="16">
        <v>684</v>
      </c>
      <c r="D31" s="16">
        <v>612</v>
      </c>
      <c r="E31" s="16">
        <v>509</v>
      </c>
      <c r="F31" s="16">
        <v>731</v>
      </c>
      <c r="O31" s="14" t="s">
        <v>52</v>
      </c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</row>
    <row r="32" spans="1:36" ht="45.75" thickBot="1">
      <c r="A32" s="13" t="s">
        <v>12</v>
      </c>
      <c r="B32" s="4">
        <v>922</v>
      </c>
      <c r="C32" s="4">
        <v>692</v>
      </c>
      <c r="D32" s="4">
        <v>655</v>
      </c>
      <c r="E32" s="4">
        <v>742</v>
      </c>
      <c r="F32" s="4">
        <v>832</v>
      </c>
      <c r="H32" s="19" t="s">
        <v>53</v>
      </c>
      <c r="I32" s="20"/>
      <c r="J32" s="20"/>
      <c r="K32" s="20"/>
      <c r="L32" s="20"/>
    </row>
    <row r="33" spans="1:18" ht="60.75" thickBot="1">
      <c r="A33" s="10" t="s">
        <v>13</v>
      </c>
      <c r="B33" s="4">
        <v>1234</v>
      </c>
      <c r="C33" s="4">
        <v>972</v>
      </c>
      <c r="D33" s="4">
        <v>731</v>
      </c>
      <c r="E33" s="4">
        <v>765</v>
      </c>
      <c r="F33" s="4">
        <v>951</v>
      </c>
      <c r="H33" s="20"/>
      <c r="I33" s="20"/>
      <c r="J33" s="20"/>
      <c r="K33" s="20"/>
      <c r="L33" s="20"/>
    </row>
    <row r="34" spans="1:18" ht="60.75" thickBot="1">
      <c r="A34" s="10" t="s">
        <v>14</v>
      </c>
      <c r="B34" s="4">
        <v>781</v>
      </c>
      <c r="C34" s="4">
        <v>574</v>
      </c>
      <c r="D34" s="4">
        <v>521</v>
      </c>
      <c r="E34" s="4">
        <v>600</v>
      </c>
      <c r="F34" s="4">
        <v>658</v>
      </c>
    </row>
    <row r="35" spans="1:18" ht="45.75" thickBot="1">
      <c r="A35" s="10" t="s">
        <v>15</v>
      </c>
      <c r="B35" s="4">
        <v>1.5</v>
      </c>
      <c r="C35" s="4">
        <v>1.94</v>
      </c>
      <c r="D35" s="4">
        <v>1.58</v>
      </c>
      <c r="E35" s="4">
        <v>1.4</v>
      </c>
      <c r="F35" s="4">
        <v>1.38</v>
      </c>
    </row>
    <row r="36" spans="1:18" ht="45.75" thickBot="1">
      <c r="A36" s="10" t="s">
        <v>16</v>
      </c>
      <c r="B36" s="4">
        <v>2.2000000000000002</v>
      </c>
      <c r="C36" s="4">
        <v>2.7</v>
      </c>
      <c r="D36" s="4">
        <v>6.6</v>
      </c>
      <c r="E36" s="4">
        <v>1.9</v>
      </c>
      <c r="F36" s="4">
        <v>1.1000000000000001</v>
      </c>
    </row>
    <row r="37" spans="1:18" ht="45.75" thickBot="1">
      <c r="A37" s="10" t="s">
        <v>17</v>
      </c>
      <c r="B37" s="4">
        <v>0.123</v>
      </c>
      <c r="C37" s="4">
        <v>2.1999999999999999E-2</v>
      </c>
      <c r="D37" s="4">
        <v>6.0000000000000001E-3</v>
      </c>
      <c r="E37" s="4">
        <v>1.9E-2</v>
      </c>
      <c r="F37" s="4">
        <v>0.19800000000000001</v>
      </c>
    </row>
    <row r="38" spans="1:18" ht="45.75" thickBot="1">
      <c r="A38" s="10" t="s">
        <v>18</v>
      </c>
      <c r="B38" s="4">
        <v>18.600000000000001</v>
      </c>
      <c r="C38" s="4">
        <v>18.600000000000001</v>
      </c>
      <c r="D38" s="4">
        <v>32.1</v>
      </c>
      <c r="E38" s="4">
        <v>20.3</v>
      </c>
      <c r="F38" s="4">
        <v>41.1</v>
      </c>
    </row>
    <row r="39" spans="1:18" ht="45.75" thickBot="1">
      <c r="A39" s="10" t="s">
        <v>19</v>
      </c>
      <c r="B39" s="4">
        <v>5421</v>
      </c>
      <c r="C39" s="4">
        <v>5478</v>
      </c>
      <c r="D39" s="4">
        <v>5930</v>
      </c>
      <c r="E39" s="4">
        <v>6872</v>
      </c>
      <c r="F39" s="4">
        <v>7524</v>
      </c>
    </row>
    <row r="40" spans="1:18" ht="45.75" thickBot="1">
      <c r="A40" s="10" t="s">
        <v>20</v>
      </c>
      <c r="B40" s="4">
        <v>2340</v>
      </c>
      <c r="C40" s="4">
        <v>2340</v>
      </c>
      <c r="D40" s="4">
        <v>2341</v>
      </c>
      <c r="E40" s="4">
        <v>2344</v>
      </c>
      <c r="F40" s="4">
        <v>2923</v>
      </c>
    </row>
    <row r="41" spans="1:18" ht="45.75" thickBot="1">
      <c r="A41" s="10" t="s">
        <v>21</v>
      </c>
      <c r="B41" s="4">
        <v>3081</v>
      </c>
      <c r="C41" s="4">
        <v>3137</v>
      </c>
      <c r="D41" s="4">
        <v>3589</v>
      </c>
      <c r="E41" s="4">
        <v>4528</v>
      </c>
      <c r="F41" s="4">
        <v>4601</v>
      </c>
    </row>
    <row r="42" spans="1:18" ht="30.75" thickBot="1">
      <c r="A42" s="10" t="s">
        <v>22</v>
      </c>
      <c r="B42" s="4">
        <v>43</v>
      </c>
      <c r="C42" s="4">
        <v>43</v>
      </c>
      <c r="D42" s="4">
        <v>39</v>
      </c>
      <c r="E42" s="4">
        <v>34</v>
      </c>
      <c r="F42" s="4">
        <v>39</v>
      </c>
    </row>
    <row r="44" spans="1:18" ht="30.75" thickBot="1">
      <c r="A44" s="8" t="s">
        <v>54</v>
      </c>
    </row>
    <row r="45" spans="1:18" ht="30.75" thickBot="1">
      <c r="A45" s="21" t="s">
        <v>1</v>
      </c>
      <c r="B45" s="22">
        <v>0</v>
      </c>
      <c r="C45" s="22">
        <v>10</v>
      </c>
      <c r="D45" s="22">
        <v>1</v>
      </c>
      <c r="E45" s="22">
        <v>1</v>
      </c>
      <c r="F45" s="22">
        <v>1</v>
      </c>
      <c r="H45" s="5" t="s">
        <v>1</v>
      </c>
      <c r="I45" s="22" t="s">
        <v>24</v>
      </c>
      <c r="J45" s="22" t="s">
        <v>25</v>
      </c>
      <c r="K45" s="22" t="s">
        <v>26</v>
      </c>
      <c r="L45" s="22" t="s">
        <v>27</v>
      </c>
      <c r="M45" s="22" t="s">
        <v>28</v>
      </c>
      <c r="N45" s="22" t="s">
        <v>29</v>
      </c>
      <c r="P45" s="21" t="s">
        <v>37</v>
      </c>
      <c r="Q45" s="22" t="s">
        <v>38</v>
      </c>
      <c r="R45" s="22" t="s">
        <v>40</v>
      </c>
    </row>
    <row r="46" spans="1:18" ht="30.75" thickBot="1">
      <c r="A46" s="21"/>
      <c r="B46" s="22" t="s">
        <v>2</v>
      </c>
      <c r="C46" s="22" t="s">
        <v>2</v>
      </c>
      <c r="D46" s="22" t="s">
        <v>3</v>
      </c>
      <c r="E46" s="22" t="s">
        <v>4</v>
      </c>
      <c r="F46" s="22" t="s">
        <v>5</v>
      </c>
      <c r="H46" s="5" t="s">
        <v>30</v>
      </c>
      <c r="I46" s="22">
        <v>0</v>
      </c>
      <c r="J46" s="22">
        <v>6</v>
      </c>
      <c r="K46" s="22">
        <v>6</v>
      </c>
      <c r="L46" s="22">
        <v>6</v>
      </c>
      <c r="M46" s="22">
        <v>6</v>
      </c>
      <c r="N46" s="22">
        <v>6</v>
      </c>
      <c r="P46" s="21"/>
      <c r="Q46" s="22" t="s">
        <v>39</v>
      </c>
      <c r="R46" s="22" t="s">
        <v>41</v>
      </c>
    </row>
    <row r="47" spans="1:18" ht="45.75" thickBot="1">
      <c r="A47" s="5" t="s">
        <v>6</v>
      </c>
      <c r="B47" s="23">
        <f>ABS((B4-B26)/B4)*100</f>
        <v>0.41237113402062436</v>
      </c>
      <c r="C47" s="24">
        <f>ABS((C4-C26)/C4)</f>
        <v>2.1052631578947295E-2</v>
      </c>
      <c r="D47" s="24">
        <f t="shared" ref="D47:F47" si="0">ABS((D4-D26)/D4)</f>
        <v>5.2631578947368418E-2</v>
      </c>
      <c r="E47" s="24">
        <f t="shared" si="0"/>
        <v>4.3835616438356206E-2</v>
      </c>
      <c r="F47" s="24">
        <f t="shared" si="0"/>
        <v>2.3170731707317142E-2</v>
      </c>
      <c r="H47" s="5" t="s">
        <v>31</v>
      </c>
      <c r="I47" s="25">
        <v>0</v>
      </c>
      <c r="J47" s="25">
        <v>0</v>
      </c>
      <c r="K47" s="25">
        <v>0.02</v>
      </c>
      <c r="L47" s="25">
        <v>0.04</v>
      </c>
      <c r="M47" s="25">
        <v>0.06</v>
      </c>
      <c r="N47" s="25">
        <v>0.08</v>
      </c>
      <c r="P47" s="5" t="s">
        <v>42</v>
      </c>
      <c r="Q47" s="24">
        <f>ABS((Q4-Q26)/Q4)</f>
        <v>1.466666666666659E-2</v>
      </c>
      <c r="R47" s="24">
        <f>ABS((R4-R26)/R4)</f>
        <v>6.6666666666666732E-3</v>
      </c>
    </row>
    <row r="48" spans="1:18" ht="45.75" thickBot="1">
      <c r="A48" s="5" t="s">
        <v>7</v>
      </c>
      <c r="B48" s="23">
        <f t="shared" ref="B48" si="1">ABS((B5-B27)/B5)*100</f>
        <v>2.2820800598578375</v>
      </c>
      <c r="C48" s="24">
        <f t="shared" ref="C48:F48" si="2">ABS((C5-C27)/C5)</f>
        <v>9.8779612347451543E-2</v>
      </c>
      <c r="D48" s="24">
        <f t="shared" si="2"/>
        <v>6.3021454112038147E-2</v>
      </c>
      <c r="E48" s="24">
        <f t="shared" si="2"/>
        <v>5.7656629085200514E-2</v>
      </c>
      <c r="F48" s="24">
        <f t="shared" si="2"/>
        <v>3.408567480423768E-2</v>
      </c>
      <c r="H48" s="5" t="s">
        <v>32</v>
      </c>
      <c r="I48" s="24">
        <f>ABS((I5-I27)/I5)</f>
        <v>0.15</v>
      </c>
      <c r="J48" s="24">
        <f t="shared" ref="J48:L48" si="3">ABS((J5-J27)/J5)</f>
        <v>2.4E-2</v>
      </c>
      <c r="K48" s="24">
        <f t="shared" si="3"/>
        <v>0</v>
      </c>
      <c r="L48" s="24">
        <f t="shared" si="3"/>
        <v>8.8435374149659865E-2</v>
      </c>
      <c r="M48" s="23"/>
      <c r="N48" s="23"/>
      <c r="P48" s="5" t="s">
        <v>43</v>
      </c>
      <c r="Q48" s="24">
        <f t="shared" ref="Q48:R51" si="4">ABS((Q5-Q27)/Q5)</f>
        <v>3.1168831168831242E-2</v>
      </c>
      <c r="R48" s="24">
        <f t="shared" si="4"/>
        <v>2.5000000000000022E-2</v>
      </c>
    </row>
    <row r="49" spans="1:18" ht="45.75" thickBot="1">
      <c r="A49" s="5" t="s">
        <v>8</v>
      </c>
      <c r="B49" s="23">
        <f t="shared" ref="B49" si="5">ABS((B6-B28)/B6)*100</f>
        <v>0</v>
      </c>
      <c r="C49" s="24">
        <f t="shared" ref="C49:F49" si="6">ABS((C6-C28)/C6)</f>
        <v>1.1904761904761904E-2</v>
      </c>
      <c r="D49" s="24">
        <f t="shared" si="6"/>
        <v>5.128205128205128E-2</v>
      </c>
      <c r="E49" s="24">
        <f t="shared" si="6"/>
        <v>2.7777777777777776E-2</v>
      </c>
      <c r="F49" s="24">
        <f t="shared" si="6"/>
        <v>1.4285714285714285E-2</v>
      </c>
      <c r="P49" s="5" t="s">
        <v>44</v>
      </c>
      <c r="Q49" s="24">
        <f t="shared" si="4"/>
        <v>3.2499999999999932E-2</v>
      </c>
      <c r="R49" s="24">
        <f t="shared" si="4"/>
        <v>1.2500000000000011E-2</v>
      </c>
    </row>
    <row r="50" spans="1:18" ht="45.75" thickBot="1">
      <c r="A50" s="5" t="s">
        <v>9</v>
      </c>
      <c r="B50" s="23">
        <f t="shared" ref="B50" si="7">ABS((B7-B29)/B7)*100</f>
        <v>1.3333333333333335</v>
      </c>
      <c r="C50" s="24">
        <f t="shared" ref="C50:F50" si="8">ABS((C7-C29)/C7)</f>
        <v>0.10843373493975904</v>
      </c>
      <c r="D50" s="24">
        <f t="shared" si="8"/>
        <v>0.12790697674418605</v>
      </c>
      <c r="E50" s="24">
        <f t="shared" si="8"/>
        <v>8.1632653061224483E-2</v>
      </c>
      <c r="F50" s="24">
        <f t="shared" si="8"/>
        <v>2.4193548387096774E-2</v>
      </c>
      <c r="H50" s="11"/>
      <c r="I50" s="9"/>
      <c r="P50" s="5" t="s">
        <v>45</v>
      </c>
      <c r="Q50" s="24">
        <f t="shared" si="4"/>
        <v>4.1463414634146413E-2</v>
      </c>
      <c r="R50" s="24">
        <f t="shared" si="4"/>
        <v>2.3529411764705903E-2</v>
      </c>
    </row>
    <row r="51" spans="1:18" ht="45.75" thickBot="1">
      <c r="A51" s="5" t="s">
        <v>10</v>
      </c>
      <c r="B51" s="23" t="e">
        <f t="shared" ref="B51" si="9">ABS((B8-B30)/B8)*100</f>
        <v>#DIV/0!</v>
      </c>
      <c r="C51" s="24">
        <f t="shared" ref="C51:F51" si="10">ABS((C8-C30)/C8)</f>
        <v>0.12466817740369049</v>
      </c>
      <c r="D51" s="24">
        <f t="shared" si="10"/>
        <v>0.10651817884048471</v>
      </c>
      <c r="E51" s="24">
        <f t="shared" si="10"/>
        <v>0.1048453936882372</v>
      </c>
      <c r="F51" s="24">
        <f t="shared" si="10"/>
        <v>8.9314194577352225E-3</v>
      </c>
      <c r="H51" s="11"/>
      <c r="I51" s="9"/>
      <c r="P51" s="5" t="s">
        <v>46</v>
      </c>
      <c r="Q51" s="24">
        <f t="shared" si="4"/>
        <v>0.12727272727272723</v>
      </c>
      <c r="R51" s="24">
        <f t="shared" si="4"/>
        <v>5.0000000000000044E-2</v>
      </c>
    </row>
    <row r="52" spans="1:18" ht="60.75" thickBot="1">
      <c r="A52" s="5" t="s">
        <v>11</v>
      </c>
      <c r="B52" s="23">
        <f t="shared" ref="B52" si="11">ABS((B9-B31)/B9)*100</f>
        <v>5.3507728894173603</v>
      </c>
      <c r="C52" s="24">
        <f t="shared" ref="C52:F52" si="12">ABS((C9-C31)/C9)</f>
        <v>1.483679525222552E-2</v>
      </c>
      <c r="D52" s="24">
        <f t="shared" si="12"/>
        <v>6.4220183486238536E-2</v>
      </c>
      <c r="E52" s="24">
        <f t="shared" si="12"/>
        <v>0.11937716262975778</v>
      </c>
      <c r="F52" s="24">
        <f t="shared" si="12"/>
        <v>3.8157894736842106E-2</v>
      </c>
    </row>
    <row r="53" spans="1:18" ht="45.75" thickBot="1">
      <c r="A53" s="5" t="s">
        <v>12</v>
      </c>
      <c r="B53" s="23">
        <f t="shared" ref="B53" si="13">ABS((B10-B32)/B10)*100</f>
        <v>5.3388090349075972</v>
      </c>
      <c r="C53" s="24">
        <f t="shared" ref="C53:F53" si="14">ABS((C10-C32)/C10)</f>
        <v>9.49367088607595E-2</v>
      </c>
      <c r="D53" s="24">
        <f t="shared" si="14"/>
        <v>3.6392405063291139E-2</v>
      </c>
      <c r="E53" s="24">
        <f t="shared" si="14"/>
        <v>9.3457943925233638E-3</v>
      </c>
      <c r="F53" s="24">
        <f t="shared" si="14"/>
        <v>0.12236286919831224</v>
      </c>
    </row>
    <row r="54" spans="1:18" ht="60.75" thickBot="1">
      <c r="A54" s="5" t="s">
        <v>13</v>
      </c>
      <c r="B54" s="23">
        <f t="shared" ref="B54" si="15">ABS((B11-B33)/B11)*100</f>
        <v>3.4367141659681475</v>
      </c>
      <c r="C54" s="24">
        <f t="shared" ref="C54:F54" si="16">ABS((C11-C33)/C11)</f>
        <v>7.7605321507760533E-2</v>
      </c>
      <c r="D54" s="24">
        <f t="shared" si="16"/>
        <v>3.6879432624113473E-2</v>
      </c>
      <c r="E54" s="24">
        <f t="shared" si="16"/>
        <v>2.9609690444145357E-2</v>
      </c>
      <c r="F54" s="24">
        <f t="shared" si="16"/>
        <v>2.922077922077922E-2</v>
      </c>
    </row>
    <row r="55" spans="1:18" ht="60.75" thickBot="1">
      <c r="A55" s="5" t="s">
        <v>14</v>
      </c>
      <c r="B55" s="23">
        <f t="shared" ref="B55" si="17">ABS((B12-B34)/B12)*100</f>
        <v>25.361155698234349</v>
      </c>
      <c r="C55" s="24">
        <f t="shared" ref="C55:F55" si="18">ABS((C12-C34)/C12)</f>
        <v>0.33488372093023255</v>
      </c>
      <c r="D55" s="24">
        <f t="shared" si="18"/>
        <v>0.23752969121140141</v>
      </c>
      <c r="E55" s="24">
        <f t="shared" si="18"/>
        <v>0.37614678899082571</v>
      </c>
      <c r="F55" s="24">
        <f t="shared" si="18"/>
        <v>0.47533632286995514</v>
      </c>
    </row>
    <row r="56" spans="1:18" ht="45.75" thickBot="1">
      <c r="A56" s="5" t="s">
        <v>15</v>
      </c>
      <c r="B56" s="23">
        <f t="shared" ref="B56" si="19">ABS((B13-B35)/B13)*100</f>
        <v>0</v>
      </c>
      <c r="C56" s="24">
        <f t="shared" ref="C56:F56" si="20">ABS((C13-C35)/C13)</f>
        <v>3.0000000000000027E-2</v>
      </c>
      <c r="D56" s="24">
        <f t="shared" si="20"/>
        <v>7.0588235294117577E-2</v>
      </c>
      <c r="E56" s="24">
        <f t="shared" si="20"/>
        <v>6.6666666666666721E-2</v>
      </c>
      <c r="F56" s="24">
        <f t="shared" si="20"/>
        <v>1.4285714285714299E-2</v>
      </c>
    </row>
    <row r="57" spans="1:18" ht="45.75" thickBot="1">
      <c r="A57" s="5" t="s">
        <v>16</v>
      </c>
      <c r="B57" s="23">
        <f t="shared" ref="B57" si="21">ABS((B14-B36)/B14)*100</f>
        <v>10.000000000000009</v>
      </c>
      <c r="C57" s="24">
        <f t="shared" ref="C57:F57" si="22">ABS((C14-C36)/C14)</f>
        <v>3.5714285714285587E-2</v>
      </c>
      <c r="D57" s="24">
        <f t="shared" si="22"/>
        <v>0.25842696629213491</v>
      </c>
      <c r="E57" s="24">
        <f t="shared" si="22"/>
        <v>0.47222222222222227</v>
      </c>
      <c r="F57" s="24">
        <f t="shared" si="22"/>
        <v>0.35294117647058815</v>
      </c>
    </row>
    <row r="58" spans="1:18" ht="45.75" thickBot="1">
      <c r="A58" s="5" t="s">
        <v>17</v>
      </c>
      <c r="B58" s="23">
        <f t="shared" ref="B58" si="23">ABS((B15-B37)/B15)*100</f>
        <v>2.5000000000000022</v>
      </c>
      <c r="C58" s="24">
        <f t="shared" ref="C58:F58" si="24">ABS((C15-C37)/C15)</f>
        <v>1.1999999999999997</v>
      </c>
      <c r="D58" s="24"/>
      <c r="E58" s="24">
        <f t="shared" si="24"/>
        <v>0.36666666666666664</v>
      </c>
      <c r="F58" s="24">
        <f t="shared" si="24"/>
        <v>0.52307692307692311</v>
      </c>
    </row>
    <row r="59" spans="1:18" ht="45.75" thickBot="1">
      <c r="A59" s="5" t="s">
        <v>18</v>
      </c>
      <c r="B59" s="23">
        <f t="shared" ref="B59" si="25">ABS((B16-B38)/B16)*100</f>
        <v>11.428571428571422</v>
      </c>
      <c r="C59" s="24">
        <f t="shared" ref="C59:F59" si="26">ABS((C16-C38)/C16)</f>
        <v>6.9999999999999923E-2</v>
      </c>
      <c r="D59" s="24">
        <f t="shared" si="26"/>
        <v>0.23461538461538467</v>
      </c>
      <c r="E59" s="24">
        <f t="shared" si="26"/>
        <v>0.69166666666666676</v>
      </c>
      <c r="F59" s="24">
        <f t="shared" si="26"/>
        <v>8.1578947368421084E-2</v>
      </c>
    </row>
    <row r="60" spans="1:18" ht="45.75" thickBot="1">
      <c r="A60" s="5" t="s">
        <v>19</v>
      </c>
      <c r="B60" s="23">
        <f t="shared" ref="B60" si="27">ABS((B17-B39)/B17)*100</f>
        <v>0.14779235174579716</v>
      </c>
      <c r="C60" s="24">
        <f t="shared" ref="C60:F60" si="28">ABS((C17-C39)/C17)</f>
        <v>1.2195121951219513E-2</v>
      </c>
      <c r="D60" s="24">
        <f t="shared" si="28"/>
        <v>0.10100259933160044</v>
      </c>
      <c r="E60" s="24">
        <f t="shared" si="28"/>
        <v>0.19016279875303083</v>
      </c>
      <c r="F60" s="24">
        <f t="shared" si="28"/>
        <v>0.2430199900875599</v>
      </c>
    </row>
    <row r="61" spans="1:18" ht="45.75" thickBot="1">
      <c r="A61" s="5" t="s">
        <v>20</v>
      </c>
      <c r="B61" s="23">
        <f t="shared" ref="B61" si="29">ABS((B18-B40)/B18)*100</f>
        <v>4.5287637698898413</v>
      </c>
      <c r="C61" s="24">
        <f t="shared" ref="C61:F61" si="30">ABS((C18-C40)/C18)</f>
        <v>4.528763769889841E-2</v>
      </c>
      <c r="D61" s="24">
        <f t="shared" si="30"/>
        <v>4.4879640962872294E-2</v>
      </c>
      <c r="E61" s="24">
        <f t="shared" si="30"/>
        <v>3.8950389503895039E-2</v>
      </c>
      <c r="F61" s="24">
        <f t="shared" si="30"/>
        <v>0.18628246753246752</v>
      </c>
    </row>
    <row r="62" spans="1:18" ht="45.75" thickBot="1">
      <c r="A62" s="5" t="s">
        <v>21</v>
      </c>
      <c r="B62" s="23">
        <f t="shared" ref="B62" si="31">ABS((B19-B41)/B19)*100</f>
        <v>4.0175557056043214</v>
      </c>
      <c r="C62" s="24">
        <f t="shared" ref="C62:F62" si="32">ABS((C19-C41)/C19)</f>
        <v>5.9439378588314759E-2</v>
      </c>
      <c r="D62" s="24">
        <f t="shared" si="32"/>
        <v>0.22282793867120954</v>
      </c>
      <c r="E62" s="24">
        <f t="shared" si="32"/>
        <v>0.35731414868105515</v>
      </c>
      <c r="F62" s="24">
        <f t="shared" si="32"/>
        <v>0.28161559888579385</v>
      </c>
    </row>
    <row r="63" spans="1:18" ht="30.75" thickBot="1">
      <c r="A63" s="5" t="s">
        <v>22</v>
      </c>
      <c r="B63" s="23">
        <f t="shared" ref="B63" si="33">ABS((B20-B42)/B20)*100</f>
        <v>4.4444444444444446</v>
      </c>
      <c r="C63" s="24">
        <f t="shared" ref="C63:F63" si="34">ABS((C20-C42)/C20)</f>
        <v>4.4444444444444446E-2</v>
      </c>
      <c r="D63" s="24">
        <f t="shared" si="34"/>
        <v>0.15217391304347827</v>
      </c>
      <c r="E63" s="24">
        <f t="shared" si="34"/>
        <v>0.19047619047619047</v>
      </c>
      <c r="F63" s="24">
        <f t="shared" si="34"/>
        <v>4.878048780487805E-2</v>
      </c>
    </row>
  </sheetData>
  <mergeCells count="7">
    <mergeCell ref="A45:A46"/>
    <mergeCell ref="P45:P46"/>
    <mergeCell ref="A2:A3"/>
    <mergeCell ref="P2:P3"/>
    <mergeCell ref="A24:A25"/>
    <mergeCell ref="P24:P25"/>
    <mergeCell ref="H32:L33"/>
  </mergeCells>
  <conditionalFormatting sqref="D63">
    <cfRule type="cellIs" dxfId="4" priority="5" operator="between">
      <formula>0.5</formula>
      <formula>1</formula>
    </cfRule>
    <cfRule type="cellIs" dxfId="3" priority="4" operator="greaterThan">
      <formula>1</formula>
    </cfRule>
  </conditionalFormatting>
  <conditionalFormatting sqref="C47:F63">
    <cfRule type="cellIs" dxfId="2" priority="3" operator="between">
      <formula>0.5</formula>
      <formula>1</formula>
    </cfRule>
    <cfRule type="cellIs" dxfId="1" priority="2" operator="greaterThan">
      <formula>1</formula>
    </cfRule>
    <cfRule type="cellIs" dxfId="0" priority="1" operator="between">
      <formula>0.5</formula>
      <formula>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Mississippi Medical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bhansen</dc:creator>
  <cp:lastModifiedBy>bhansen</cp:lastModifiedBy>
  <dcterms:created xsi:type="dcterms:W3CDTF">2011-06-03T19:31:52Z</dcterms:created>
  <dcterms:modified xsi:type="dcterms:W3CDTF">2011-06-15T15:17:00Z</dcterms:modified>
</cp:coreProperties>
</file>