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4620" windowWidth="15345" windowHeight="3870" activeTab="1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93" i="2" l="1"/>
  <c r="C2693" i="2"/>
  <c r="B2693" i="2"/>
  <c r="M2870" i="1"/>
  <c r="L2870" i="1"/>
  <c r="U1" i="6"/>
  <c r="S1" i="6"/>
  <c r="T1" i="6"/>
  <c r="I2870" i="1" l="1"/>
  <c r="H2870" i="1"/>
  <c r="D2870" i="1"/>
  <c r="E2870" i="1"/>
  <c r="I1" i="6"/>
  <c r="C2870" i="1"/>
  <c r="B2870" i="1"/>
  <c r="G1" i="6"/>
  <c r="F2870" i="1"/>
  <c r="G2870" i="1"/>
  <c r="J2870" i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<sst xmlns="http://schemas.openxmlformats.org/spreadsheetml/2006/main" count="6879" uniqueCount="35">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</sst>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10:59:10</v>
        <stp/>
        <stp>{F7E5BA4A-2216-492D-AE5E-EBFC37CA1019}_x0000_</stp>
        <tr r="I1" s="6"/>
      </tp>
    </main>
    <main first="pldatasource.rhistoryrtdserver">
      <tp t="s">
        <v>Updated at 10:59:09</v>
        <stp/>
        <stp>{A8C952AB-737E-42DB-A05B-DB29A9975D88}_x0000_</stp>
        <tr r="S1" s="6"/>
      </tp>
    </main>
    <main first="pldatasource.rhistoryrtdserver">
      <tp t="s">
        <v>Updated at 10:59:10</v>
        <stp/>
        <stp>{9E29AEF4-E155-42BA-AC6C-DAD3A21CE830}_x0000_</stp>
        <tr r="U1" s="6"/>
      </tp>
    </main>
    <main first="pldatasource.trrtdserver">
      <tp>
        <v>1724.08</v>
        <stp/>
        <stp>{E4A26650-36BB-4DCD-BADD-4E5D326CE5B5}_x0000_</stp>
        <tr r="J2870" s="1"/>
      </tp>
    </main>
    <main first="pldatasource.trrtdserver">
      <tp>
        <v>4221.82</v>
        <stp/>
        <stp>{76DD0EFD-32FF-443E-917B-B72B5C5C81A9}_x0000_</stp>
        <tr r="C2870" s="1"/>
      </tp>
    </main>
    <main first="pldatasource.trrtdserver">
      <tp>
        <v>7687.77</v>
        <stp/>
        <stp>{AAE2C9E1-C532-4712-A05B-F63C753F4F19}_x0000_</stp>
        <tr r="B2870" s="1"/>
      </tp>
    </main>
    <main first="pldatasource.trrtdserver">
      <tp>
        <v>22764.94</v>
        <stp/>
        <stp>{53F8A5ED-3449-46E7-A0F1-5AEDBA042C17}_x0000_</stp>
        <tr r="G2870" s="1"/>
      </tp>
    </main>
    <main first="pldatasource.trrtdserver">
      <tp>
        <v>24719.22</v>
        <stp/>
        <stp>{A373DBA2-85C8-4925-9068-11082330361E}_x0000_</stp>
        <tr r="D2870" s="1"/>
      </tp>
    </main>
    <main first="pldatasource.trrtdserver">
      <tp>
        <v>2673.61</v>
        <stp/>
        <stp>{DF02F127-64E0-4590-8933-285AD75201E4}_x0000_</stp>
        <tr r="E2870" s="1"/>
      </tp>
    </main>
    <main first="pldatasource.trrtdserver">
      <tp>
        <v>5073.17</v>
        <stp/>
        <stp>{A4BC3B54-F7AA-44E5-9FF8-DBCDBF4D76E3}_x0000_</stp>
        <tr r="F2870" s="1"/>
      </tp>
    </main>
    <main first="pldatasource.rhistoryrtdserver">
      <tp t="s">
        <v>Updated at 10:59:10</v>
        <stp/>
        <stp>{8642AAFD-4473-4036-B03F-B61BA3ABC4CF}_x0000_</stp>
        <tr r="T1" s="6"/>
      </tp>
    </main>
    <main first="pldatasource.rhistoryrtdserver">
      <tp t="s">
        <v>Updated at 10:59:10</v>
        <stp/>
        <stp>{ED9B916E-DD9E-4896-8DF4-AD76831F9740}_x0000_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60" workbookViewId="0">
      <selection activeCell="G2667" sqref="G2667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725874</v>
      </c>
    </row>
    <row r="2694" spans="1:4" x14ac:dyDescent="0.25">
      <c r="A2694" s="1">
        <v>43101</v>
      </c>
    </row>
    <row r="2695" spans="1:4" x14ac:dyDescent="0.25">
      <c r="A2695" s="1">
        <v>43102</v>
      </c>
    </row>
    <row r="2696" spans="1:4" x14ac:dyDescent="0.25">
      <c r="A2696" s="1">
        <v>43103</v>
      </c>
    </row>
    <row r="2697" spans="1:4" x14ac:dyDescent="0.25">
      <c r="A2697" s="1">
        <v>43104</v>
      </c>
    </row>
    <row r="2698" spans="1:4" x14ac:dyDescent="0.25">
      <c r="A2698" s="1">
        <v>43105</v>
      </c>
    </row>
    <row r="2699" spans="1:4" x14ac:dyDescent="0.25">
      <c r="A2699" s="1">
        <v>43108</v>
      </c>
    </row>
    <row r="2700" spans="1:4" x14ac:dyDescent="0.25">
      <c r="A2700" s="1">
        <v>43109</v>
      </c>
    </row>
    <row r="2701" spans="1:4" x14ac:dyDescent="0.25">
      <c r="A2701" s="1">
        <v>43110</v>
      </c>
    </row>
    <row r="2702" spans="1:4" x14ac:dyDescent="0.25">
      <c r="A2702" s="1">
        <v>43111</v>
      </c>
    </row>
    <row r="2703" spans="1:4" x14ac:dyDescent="0.25">
      <c r="A2703" s="1">
        <v>43112</v>
      </c>
    </row>
    <row r="2704" spans="1:4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867" activePane="bottomRight" state="frozen"/>
      <selection pane="topRight" activeCell="B1" sqref="B1"/>
      <selection pane="bottomLeft" activeCell="A3" sqref="A3"/>
      <selection pane="bottomRight" activeCell="I2878" sqref="I2878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x14ac:dyDescent="0.25">
      <c r="A2870" s="12">
        <f t="shared" si="1"/>
        <v>43098</v>
      </c>
      <c r="B2870" s="13">
        <f>_xll.TR('Index Eikon working'!A$1,"TR.PriceClose","SDate=#1",,$A2870)</f>
        <v>7687.77</v>
      </c>
      <c r="C2870" s="13">
        <f>_xll.TR('Index Eikon working'!B$1,"TR.PriceClose","SDate=#1",,$A2870)</f>
        <v>4221.82</v>
      </c>
      <c r="D2870" s="13">
        <f>_xll.TR('Index Eikon working'!C$1,"TR.PriceClose","SDate=#1",,$A2870)</f>
        <v>24719.22</v>
      </c>
      <c r="E2870" s="13">
        <f>_xll.TR('Index Eikon working'!D$1,"TR.PriceClose","SDate=#1",,$A2870)</f>
        <v>2673.61</v>
      </c>
      <c r="F2870" s="13">
        <f>_xll.TR('Index Eikon working'!E$1,"TR.PriceClose","SDate=#1",,$A2870)</f>
        <v>5073.17</v>
      </c>
      <c r="G2870" s="13">
        <f>_xll.TR('Index Eikon working'!F$1,"TR.PriceClose","SDate=#1",,$A2870)</f>
        <v>22764.94</v>
      </c>
      <c r="H2870" s="11">
        <f>INDEX('Index Eikon working'!G:G,MATCH('Index price'!$A2870,'Index Eikon working'!H:H,0))</f>
        <v>1862.33</v>
      </c>
      <c r="I2870" s="11">
        <f>INDEX('Index Eikon working'!I:I,MATCH('Index price'!$A2870,'Index Eikon working'!J:J,0))</f>
        <v>7265.66</v>
      </c>
      <c r="J2870" s="13">
        <f>_xll.TR('Index Eikon working'!K$1,"TR.PriceClose","SDate=#1",,$A2870)</f>
        <v>1724.08</v>
      </c>
      <c r="L2870" s="16">
        <f>INDEX(LIBOR!B:B,MATCH('Index price'!A2870,LIBOR!A:A,0))/100</f>
        <v>7.6693999999999998E-3</v>
      </c>
      <c r="M2870" s="16">
        <f>INDEX(LIBOR!D:D,MATCH('Index price'!A2870,LIBOR!C:C,0))/100</f>
        <v>4.6616000000000001E-3</v>
      </c>
    </row>
    <row r="2871" spans="1:13" x14ac:dyDescent="0.25">
      <c r="A2871" s="12">
        <f t="shared" si="1"/>
        <v>43101</v>
      </c>
    </row>
    <row r="2872" spans="1:13" x14ac:dyDescent="0.25">
      <c r="A2872" s="12">
        <f t="shared" si="1"/>
        <v>43102</v>
      </c>
    </row>
    <row r="2873" spans="1:13" x14ac:dyDescent="0.25">
      <c r="A2873" s="12">
        <f t="shared" si="1"/>
        <v>43103</v>
      </c>
    </row>
    <row r="2874" spans="1:13" x14ac:dyDescent="0.25">
      <c r="A2874" s="12">
        <f t="shared" si="1"/>
        <v>43104</v>
      </c>
    </row>
    <row r="2875" spans="1:13" x14ac:dyDescent="0.25">
      <c r="A2875" s="12">
        <f t="shared" si="1"/>
        <v>43105</v>
      </c>
    </row>
    <row r="2876" spans="1:13" x14ac:dyDescent="0.25">
      <c r="A2876" s="12">
        <f t="shared" si="1"/>
        <v>43108</v>
      </c>
    </row>
    <row r="2877" spans="1:13" x14ac:dyDescent="0.25">
      <c r="A2877" s="12">
        <f t="shared" si="1"/>
        <v>43109</v>
      </c>
    </row>
    <row r="2878" spans="1:13" x14ac:dyDescent="0.25">
      <c r="A2878" s="12">
        <f t="shared" si="1"/>
        <v>43110</v>
      </c>
    </row>
    <row r="2879" spans="1:13" x14ac:dyDescent="0.25">
      <c r="A2879" s="12">
        <f t="shared" si="1"/>
        <v>43111</v>
      </c>
    </row>
    <row r="2880" spans="1:13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9.6693999999999999E-3</v>
      </c>
      <c r="M3001" s="11">
        <v>6.6616000000000002E-3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28"/>
  <sheetViews>
    <sheetView workbookViewId="0">
      <selection activeCell="U2" sqref="U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END:01-Jan-2018 ADJUSTED:NO INTERVAL:1D",,"SORT:ASC TSREPEAT:NO",$G$2)</f>
        <v>Updated at 10:59:10</v>
      </c>
      <c r="H1" t="s">
        <v>28</v>
      </c>
      <c r="I1" t="str">
        <f>_xll.RHistory(".TFTAS",".Close;.Timestamp","START:01-Nov-2017 END:01-Jan-2018 ADJUSTED:NO INTERVAL:1D",,"SORT:ASC TSREPEAT:NO",$I$2)</f>
        <v>Updated at 10:59:10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END:01-Jan-2018 ADJUSTED:NO INTERVAL:1D",,"SORT:ASC TSREPEAT:NO",$M$2)</f>
        <v>Updated at 10:59:09</v>
      </c>
      <c r="T1" t="str">
        <f>_xll.RHistory("HRGV.L",".Close;.Timestamp","START:01-Jul-2017 END:01-Jan-2018 ADJUSTED:YES INTERVAL:1D",,"SORT:ASC TSREPEAT:NO",$O$2)</f>
        <v>Updated at 10:59:10</v>
      </c>
      <c r="U1" t="str">
        <f>_xll.RHistory("HRGV.L",".Volume;.Timestamp","START:01-Jul-2017 END:01-Jan-2018 ADJUSTED:YES INTERVAL:1D",,"SORT:ASC TSREPEAT:NO",$Q$2)</f>
        <v>Updated at 10:59:10</v>
      </c>
    </row>
    <row r="2" spans="1:2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1850.65</v>
      </c>
      <c r="H43" s="1">
        <v>43097</v>
      </c>
      <c r="J43" s="1"/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1862.33</v>
      </c>
      <c r="H44" s="1">
        <v>43098</v>
      </c>
      <c r="J44" s="1"/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1862.33</v>
      </c>
      <c r="H45" s="1">
        <v>43101</v>
      </c>
      <c r="J45" s="1"/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H46" s="1"/>
      <c r="J46" s="1"/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H47" s="1"/>
      <c r="J47" s="1"/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H48" s="1"/>
      <c r="J48" s="1"/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8:18" x14ac:dyDescent="0.25">
      <c r="H49" s="1"/>
      <c r="J49" s="1"/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8:18" x14ac:dyDescent="0.25">
      <c r="H50" s="1"/>
      <c r="J50" s="1"/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8:18" x14ac:dyDescent="0.25">
      <c r="H51" s="1"/>
      <c r="J51" s="1"/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8:18" x14ac:dyDescent="0.25">
      <c r="H52" s="1"/>
      <c r="J52" s="1"/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8:18" x14ac:dyDescent="0.25">
      <c r="H53" s="1"/>
      <c r="J53" s="1"/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8:18" x14ac:dyDescent="0.25">
      <c r="H54" s="1"/>
      <c r="J54" s="1"/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8:18" x14ac:dyDescent="0.25">
      <c r="H55" s="1"/>
      <c r="J55" s="1"/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8:18" x14ac:dyDescent="0.25">
      <c r="H56" s="1"/>
      <c r="J56" s="1"/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8:18" x14ac:dyDescent="0.25">
      <c r="H57" s="1"/>
      <c r="J57" s="1"/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8:18" x14ac:dyDescent="0.25">
      <c r="H58" s="1"/>
      <c r="J58" s="1"/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8:18" x14ac:dyDescent="0.25">
      <c r="H59" s="1"/>
      <c r="J59" s="1"/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8:18" x14ac:dyDescent="0.25">
      <c r="H60" s="1"/>
      <c r="J60" s="1"/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8:18" x14ac:dyDescent="0.25">
      <c r="H61" s="1"/>
      <c r="J61" s="1"/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8:18" x14ac:dyDescent="0.25">
      <c r="H62" s="1"/>
      <c r="J62" s="1"/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8:18" x14ac:dyDescent="0.25">
      <c r="H63" s="1"/>
      <c r="J63" s="1"/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8:18" x14ac:dyDescent="0.25">
      <c r="H64" s="1"/>
      <c r="J64" s="1"/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8:18" x14ac:dyDescent="0.25">
      <c r="H65" s="1"/>
      <c r="J65" s="1"/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8:18" x14ac:dyDescent="0.25">
      <c r="H66" s="1"/>
      <c r="J66" s="1"/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8:18" x14ac:dyDescent="0.25">
      <c r="H67" s="1"/>
      <c r="J67" s="1"/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8:18" x14ac:dyDescent="0.25">
      <c r="H68" s="1"/>
      <c r="J68" s="1"/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8:18" x14ac:dyDescent="0.25">
      <c r="H69" s="1"/>
      <c r="J69" s="1"/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8:18" x14ac:dyDescent="0.25">
      <c r="H70" s="1"/>
      <c r="J70" s="1"/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8:18" x14ac:dyDescent="0.25">
      <c r="H71" s="1"/>
      <c r="J71" s="1"/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8:18" x14ac:dyDescent="0.25">
      <c r="H72" s="1"/>
      <c r="J72" s="1"/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8:18" x14ac:dyDescent="0.25">
      <c r="H73" s="1"/>
      <c r="J73" s="1"/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8:18" x14ac:dyDescent="0.25">
      <c r="H74" s="1"/>
      <c r="J74" s="1"/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8:18" x14ac:dyDescent="0.25">
      <c r="H75" s="1"/>
      <c r="J75" s="1"/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8:18" x14ac:dyDescent="0.25">
      <c r="H76" s="1"/>
      <c r="J76" s="1"/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8:18" x14ac:dyDescent="0.25">
      <c r="H77" s="1"/>
      <c r="J77" s="1"/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8:18" x14ac:dyDescent="0.25">
      <c r="H78" s="1"/>
      <c r="J78" s="1"/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8:18" x14ac:dyDescent="0.25">
      <c r="H79" s="1"/>
      <c r="J79" s="1"/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8:18" x14ac:dyDescent="0.25">
      <c r="H80" s="1"/>
      <c r="J80" s="1"/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8:18" x14ac:dyDescent="0.25">
      <c r="H81" s="1"/>
      <c r="J81" s="1"/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8:18" x14ac:dyDescent="0.25">
      <c r="H82" s="1"/>
      <c r="J82" s="1"/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8:18" x14ac:dyDescent="0.25">
      <c r="H83" s="1"/>
      <c r="J83" s="1"/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8:18" x14ac:dyDescent="0.25">
      <c r="H84" s="1"/>
      <c r="J84" s="1"/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8:18" x14ac:dyDescent="0.25">
      <c r="H85" s="1"/>
      <c r="J85" s="1"/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8:18" x14ac:dyDescent="0.25">
      <c r="H86" s="1"/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8:18" x14ac:dyDescent="0.25">
      <c r="H87" s="1"/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8:18" x14ac:dyDescent="0.25">
      <c r="H88" s="1"/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8:18" x14ac:dyDescent="0.2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8:18" x14ac:dyDescent="0.2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8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8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8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8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8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8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2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2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2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2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2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2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2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2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2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2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2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2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2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2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2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2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2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25">
      <c r="M128">
        <v>1802</v>
      </c>
      <c r="N128" s="1">
        <v>43098</v>
      </c>
      <c r="O128">
        <v>1802</v>
      </c>
      <c r="P128" s="1">
        <v>43098</v>
      </c>
      <c r="Q128">
        <v>725874</v>
      </c>
      <c r="R128" s="1">
        <v>43098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31"/>
  <sheetViews>
    <sheetView topLeftCell="A101" workbookViewId="0">
      <selection activeCell="L122" sqref="L12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2018-01-16T10:59:11Z</dcterms:modified>
</cp:coreProperties>
</file>