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bo\Documents\Gits\PD3D\AugmentedStethoscope\Hardware\STET004\Estimates\"/>
    </mc:Choice>
  </mc:AlternateContent>
  <bookViews>
    <workbookView xWindow="0" yWindow="0" windowWidth="28800" windowHeight="11700"/>
  </bookViews>
  <sheets>
    <sheet name="STET004 BOM" sheetId="1" r:id="rId1"/>
  </sheets>
  <calcPr calcId="162913"/>
</workbook>
</file>

<file path=xl/calcChain.xml><?xml version="1.0" encoding="utf-8"?>
<calcChain xmlns="http://schemas.openxmlformats.org/spreadsheetml/2006/main">
  <c r="K38" i="1" l="1"/>
  <c r="J33" i="1"/>
  <c r="K33" i="1"/>
  <c r="K31" i="1"/>
  <c r="K32" i="1"/>
  <c r="K3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3" i="1"/>
  <c r="K27" i="1" s="1"/>
  <c r="J27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31" i="1" s="1"/>
  <c r="A32" i="1" s="1"/>
</calcChain>
</file>

<file path=xl/sharedStrings.xml><?xml version="1.0" encoding="utf-8"?>
<sst xmlns="http://schemas.openxmlformats.org/spreadsheetml/2006/main" count="249" uniqueCount="192">
  <si>
    <t>MOUSER</t>
  </si>
  <si>
    <t>Part No.</t>
  </si>
  <si>
    <t>Schematic ID</t>
  </si>
  <si>
    <t>Type</t>
  </si>
  <si>
    <t>Description</t>
  </si>
  <si>
    <t>Package</t>
  </si>
  <si>
    <t>Manufacturer</t>
  </si>
  <si>
    <t>Manufacturer Part No.</t>
  </si>
  <si>
    <t>Mouser Part No.</t>
  </si>
  <si>
    <t xml:space="preserve"> Unit Price </t>
  </si>
  <si>
    <t>Quantity</t>
  </si>
  <si>
    <t xml:space="preserve"> Total Price </t>
  </si>
  <si>
    <t>Reference</t>
  </si>
  <si>
    <t>C3, C4</t>
  </si>
  <si>
    <t>Capacitor</t>
  </si>
  <si>
    <t>22pF / 50VDC / C0G (NP0)</t>
  </si>
  <si>
    <t>Murata Electronics</t>
  </si>
  <si>
    <t>GCM1885C1H220FA16J</t>
  </si>
  <si>
    <t>81-GCM1885C1H220FA6J</t>
  </si>
  <si>
    <t>https://www.mouser.com/datasheet/2/281/c03e-516224.pdf</t>
  </si>
  <si>
    <t>C1, C2, C5, C6, C8, C9, C10, C11, C16</t>
  </si>
  <si>
    <t>0.1uF / 25VDC /  X5R</t>
  </si>
  <si>
    <t>Taiyo Yuden</t>
  </si>
  <si>
    <t>GMK063BJ104KP-F</t>
  </si>
  <si>
    <t>963-GMK063BJ104KP-F</t>
  </si>
  <si>
    <t>https://www.mouser.com/datasheet/2/396/mlcc02_e-1307760.pdf</t>
  </si>
  <si>
    <t>C15</t>
  </si>
  <si>
    <t>0.15uF / 25VDC / X5R</t>
  </si>
  <si>
    <t>TMK107BJ154KA-T</t>
  </si>
  <si>
    <t>963-TMK107BJ154KA-T</t>
  </si>
  <si>
    <t>^</t>
  </si>
  <si>
    <t>C7, C11, 12, C13, C14, C17, C18, C21, C22, C23</t>
  </si>
  <si>
    <t>2.2uF / 25 VDC / X6S</t>
  </si>
  <si>
    <t>TMK107BC6225KA-T</t>
  </si>
  <si>
    <t>963-TMK107BC6225KA-T</t>
  </si>
  <si>
    <t>C19, C20</t>
  </si>
  <si>
    <t>10uF / 25VDC / X5R</t>
  </si>
  <si>
    <t>TMK212BBJ106KD-T</t>
  </si>
  <si>
    <t>963-TMK212BBJ106KD-T</t>
  </si>
  <si>
    <t>X1</t>
  </si>
  <si>
    <t>Connector</t>
  </si>
  <si>
    <t>MINI USB</t>
  </si>
  <si>
    <t>5PN</t>
  </si>
  <si>
    <t>MOLEX</t>
  </si>
  <si>
    <t>538-67503-1020</t>
  </si>
  <si>
    <t>https://www.mouser.com/datasheet/2/276/0675031020_IO_CONNECTORS-172123.pdf</t>
  </si>
  <si>
    <t>G1</t>
  </si>
  <si>
    <t>Crystal</t>
  </si>
  <si>
    <t>16MHz / 18pF / 10ppm</t>
  </si>
  <si>
    <t>HC-49US</t>
  </si>
  <si>
    <t>ABRACON</t>
  </si>
  <si>
    <t>ABL-16.000MHz-B1U</t>
  </si>
  <si>
    <t>815-ABL-16-B1U</t>
  </si>
  <si>
    <t>https://www.mouser.com/datasheet/2/3/ABL-10083.pdf</t>
  </si>
  <si>
    <t>R5, R18</t>
  </si>
  <si>
    <t>Diode</t>
  </si>
  <si>
    <t>Dual Schottky, Common</t>
  </si>
  <si>
    <t>SOT-23</t>
  </si>
  <si>
    <t>Nexperia</t>
  </si>
  <si>
    <t>BAT54C,215</t>
  </si>
  <si>
    <t>771-BAT54C-T/R</t>
  </si>
  <si>
    <t>https://www.mouser.com/datasheet/2/302/BAT54_SER-1149775.pdf</t>
  </si>
  <si>
    <t>R10, R12, R20</t>
  </si>
  <si>
    <t>Ferrite</t>
  </si>
  <si>
    <t>600R / 100MHz</t>
  </si>
  <si>
    <t>BLM18AG601SN1D</t>
  </si>
  <si>
    <t>81-BLM11A601S</t>
  </si>
  <si>
    <t>https://www.mouser.com/datasheet/2/281/c31e-794748.pdf</t>
  </si>
  <si>
    <t>P5</t>
  </si>
  <si>
    <t>LED</t>
  </si>
  <si>
    <t>Red LED</t>
  </si>
  <si>
    <t>Kingbright</t>
  </si>
  <si>
    <t>APTD2012LSURCK</t>
  </si>
  <si>
    <t>604-APTD2012LSURCK</t>
  </si>
  <si>
    <t>https://www.mouser.com/datasheet/2/216/APTD2012LSURCK-1101937.pdf</t>
  </si>
  <si>
    <t>P4</t>
  </si>
  <si>
    <t>Green LED</t>
  </si>
  <si>
    <t>APTD2012LZGCK</t>
  </si>
  <si>
    <t>604-APTD2012LZGCK</t>
  </si>
  <si>
    <t>https://www.mouser.com/datasheet/2/216/APTD2012LZGCK-1101817.pdf</t>
  </si>
  <si>
    <t>P1, P2, P3</t>
  </si>
  <si>
    <t>Blue LED</t>
  </si>
  <si>
    <t>APTD2012LQBC/D</t>
  </si>
  <si>
    <t>604-APTD2012LQBCD</t>
  </si>
  <si>
    <t>https://www.mouser.com/datasheet/2/216/APTD2012LQBC-D-1102003.pdf</t>
  </si>
  <si>
    <t>K2</t>
  </si>
  <si>
    <t>Microcontroller</t>
  </si>
  <si>
    <t>MK20DX256VLH7</t>
  </si>
  <si>
    <t>LQFP-64</t>
  </si>
  <si>
    <t>NXP</t>
  </si>
  <si>
    <t>841-MK20DX256VLH7</t>
  </si>
  <si>
    <t>https://www.mouser.com/datasheet/2/302/K20P64M72SF1-1126422.pdf</t>
  </si>
  <si>
    <t>R7, R8</t>
  </si>
  <si>
    <t>Resistor</t>
  </si>
  <si>
    <t>33 / 1% / 0.25 W</t>
  </si>
  <si>
    <t>Panasonic</t>
  </si>
  <si>
    <t>ERJ-PA3F33R0V</t>
  </si>
  <si>
    <t>667-ERJ-PA3F33R0V</t>
  </si>
  <si>
    <t>https://www.mouser.com/datasheet/2/315/AOA0000C331-1141874.pdf</t>
  </si>
  <si>
    <t>R1, R2, R3, R4, R11, R15, R17</t>
  </si>
  <si>
    <t>470 / 0.5% /  0.25 W</t>
  </si>
  <si>
    <t>ERJ-PA3D4700V</t>
  </si>
  <si>
    <t>667-ERJ-PA3D4700V</t>
  </si>
  <si>
    <t>R13, R16</t>
  </si>
  <si>
    <t>2.2K / 0.5% / 0.25W</t>
  </si>
  <si>
    <t>ERJ-PA3D2201V</t>
  </si>
  <si>
    <t>667-ERJ-PA3D2201V</t>
  </si>
  <si>
    <t>R6, R9, R14, R19, R21</t>
  </si>
  <si>
    <t>10K / 0.5 % /  0.25W</t>
  </si>
  <si>
    <t>ERJ-PA3D1002V</t>
  </si>
  <si>
    <t>667-ERJ-PA3D1002V</t>
  </si>
  <si>
    <t>S1</t>
  </si>
  <si>
    <t>Tactile Switch</t>
  </si>
  <si>
    <t>SPST</t>
  </si>
  <si>
    <t>6x6x5 MM</t>
  </si>
  <si>
    <t>ALPS</t>
  </si>
  <si>
    <t>SKHHPKA010</t>
  </si>
  <si>
    <t>688-SKHHPK</t>
  </si>
  <si>
    <t>http://www.alps.com/prod/info/E/PDF/Tact/SnapIn/SKHH/SKHHPKA010.pdf</t>
  </si>
  <si>
    <t>U2</t>
  </si>
  <si>
    <t>LIPO Charger</t>
  </si>
  <si>
    <t>Battery Management Controller</t>
  </si>
  <si>
    <t>SOT-23-5</t>
  </si>
  <si>
    <t>Microchip Technology</t>
  </si>
  <si>
    <t>MCP73831T-2ACI/OT</t>
  </si>
  <si>
    <t>579-MCP73831T-2ACIOT</t>
  </si>
  <si>
    <t>https://www.mouser.com/datasheet/2/268/20001984g-846362.pdf</t>
  </si>
  <si>
    <t>U3</t>
  </si>
  <si>
    <t>Audio Codec</t>
  </si>
  <si>
    <t>Audio Codex Interface</t>
  </si>
  <si>
    <t>QFN-32</t>
  </si>
  <si>
    <t>SGTL5000XNAA3R2</t>
  </si>
  <si>
    <t>841-SGTL5000XNAA3R2</t>
  </si>
  <si>
    <t>https://www.mouser.com/datasheet/2/302/SGTL5000-1127744.pdf</t>
  </si>
  <si>
    <t>U4</t>
  </si>
  <si>
    <t>Voltage Regulator</t>
  </si>
  <si>
    <t>1.8V 200mA</t>
  </si>
  <si>
    <t>Texas Instruments</t>
  </si>
  <si>
    <t>TPS79318DBVR</t>
  </si>
  <si>
    <t>595-TPS79318DBVR</t>
  </si>
  <si>
    <t>http://www.ti.com/lit/gpn/tps793</t>
  </si>
  <si>
    <t>T1</t>
  </si>
  <si>
    <t>3.3V 500mA</t>
  </si>
  <si>
    <t>SOT-223-3</t>
  </si>
  <si>
    <t>MCP1825S-3302E/DB</t>
  </si>
  <si>
    <t>579-MCP1825S-3302EDB</t>
  </si>
  <si>
    <t>https://www.mouser.com/datasheet/2/268/22056b-475378.pdf</t>
  </si>
  <si>
    <t>MOUSER ELECTRONICS TOTAL:</t>
  </si>
  <si>
    <t>SPARKFUN</t>
  </si>
  <si>
    <t>SparkFun Product No.</t>
  </si>
  <si>
    <t>Reference:</t>
  </si>
  <si>
    <t>U1</t>
  </si>
  <si>
    <t>MicroSD Transflash Socket</t>
  </si>
  <si>
    <t>SPI uSD SMD/SMT</t>
  </si>
  <si>
    <t>4UCON Technology Inc</t>
  </si>
  <si>
    <t>15882 T-FLASH-CON</t>
  </si>
  <si>
    <t>PRT-00127</t>
  </si>
  <si>
    <t>https://www.sparkfun.com/products/127</t>
  </si>
  <si>
    <t>J6</t>
  </si>
  <si>
    <t>3.5mm Audio Jack TRSS</t>
  </si>
  <si>
    <t>3.5MM TRSS SMD/SMT</t>
  </si>
  <si>
    <t>20153 TRSS-CON</t>
  </si>
  <si>
    <t>PRT-12639</t>
  </si>
  <si>
    <t>https://www.sparkfun.com/products/12639</t>
  </si>
  <si>
    <t>J7</t>
  </si>
  <si>
    <t>JST Right Angle Connector</t>
  </si>
  <si>
    <t>JST 2-Pin SMD/SMT</t>
  </si>
  <si>
    <t>17311 JSTPH-CON</t>
  </si>
  <si>
    <t>PRT-08612</t>
  </si>
  <si>
    <t>https://www.sparkfun.com/products/8612</t>
  </si>
  <si>
    <t>SPARKFUN TOTAL:</t>
  </si>
  <si>
    <t>PJRC</t>
  </si>
  <si>
    <t>K1</t>
  </si>
  <si>
    <t>Bootloader</t>
  </si>
  <si>
    <t>MKL04Z32VLC4 (Preprogrammed)</t>
  </si>
  <si>
    <t>LQFP-32</t>
  </si>
  <si>
    <t>IC_MKL04Z32_TQFP32</t>
  </si>
  <si>
    <t>https://www.pjrc.com/store/ic_mkl02.html</t>
  </si>
  <si>
    <t>PJRC TOTAL:</t>
  </si>
  <si>
    <t>COMPONENTS TOTAL:</t>
  </si>
  <si>
    <t>U5</t>
  </si>
  <si>
    <t>BlueTooth</t>
  </si>
  <si>
    <t>802.15.1 Blue SMiRF</t>
  </si>
  <si>
    <t>RN41-I/RM</t>
  </si>
  <si>
    <t>765-RN-41</t>
  </si>
  <si>
    <t>https://www.mouser.com/datasheet/2/268/rn-41-ds-v3.3r[1]-1181057.pdf</t>
  </si>
  <si>
    <t>https://www.mouser.com/ProductDetail/Knowles/GQ-30783-000?qs=ZBAH5PeHI6uA1HxowSYLwA%3D%3D</t>
  </si>
  <si>
    <t>721-GQ-30783-000</t>
  </si>
  <si>
    <t>GQ-30783-000</t>
  </si>
  <si>
    <t>knowles</t>
  </si>
  <si>
    <t>Balanced Armature Speaker</t>
  </si>
  <si>
    <t>37 Ohms, 13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</si>
</sst>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8" fontId="16" fillId="0" borderId="0" xfId="0" applyNumberFormat="1" applyFont="1" applyAlignment="1">
      <alignment horizontal="center"/>
    </xf>
    <xf numFmtId="0" fontId="18" fillId="0" borderId="0" xfId="42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9" fillId="0" borderId="0" xfId="0" applyFont="1"/>
    <xf numFmtId="0" fontId="19" fillId="0" borderId="0" xfId="0" applyFont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216/APTD2012LSURCK-1101937.pdf" TargetMode="External"/><Relationship Id="rId13" Type="http://schemas.openxmlformats.org/officeDocument/2006/relationships/hyperlink" Target="http://www.alps.com/prod/info/E/PDF/Tact/SnapIn/SKHH/SKHHPKA010.pdf" TargetMode="External"/><Relationship Id="rId18" Type="http://schemas.openxmlformats.org/officeDocument/2006/relationships/hyperlink" Target="https://www.sparkfun.com/products/127" TargetMode="External"/><Relationship Id="rId3" Type="http://schemas.openxmlformats.org/officeDocument/2006/relationships/hyperlink" Target="https://www.mouser.com/datasheet/2/396/mlcc02_e-1307760.pdf" TargetMode="External"/><Relationship Id="rId21" Type="http://schemas.openxmlformats.org/officeDocument/2006/relationships/hyperlink" Target="https://www.pjrc.com/store/ic_mkl02.html" TargetMode="External"/><Relationship Id="rId7" Type="http://schemas.openxmlformats.org/officeDocument/2006/relationships/hyperlink" Target="https://www.mouser.com/datasheet/2/281/c31e-794748.pdf" TargetMode="External"/><Relationship Id="rId12" Type="http://schemas.openxmlformats.org/officeDocument/2006/relationships/hyperlink" Target="https://www.mouser.com/datasheet/2/315/AOA0000C331-1141874.pdf" TargetMode="External"/><Relationship Id="rId17" Type="http://schemas.openxmlformats.org/officeDocument/2006/relationships/hyperlink" Target="https://www.mouser.com/datasheet/2/268/22056b-475378.pdf" TargetMode="External"/><Relationship Id="rId2" Type="http://schemas.openxmlformats.org/officeDocument/2006/relationships/hyperlink" Target="https://www.mouser.com/datasheet/2/281/c03e-516224.pdf" TargetMode="External"/><Relationship Id="rId16" Type="http://schemas.openxmlformats.org/officeDocument/2006/relationships/hyperlink" Target="http://www.ti.com/lit/gpn/tps793" TargetMode="External"/><Relationship Id="rId20" Type="http://schemas.openxmlformats.org/officeDocument/2006/relationships/hyperlink" Target="https://www.sparkfun.com/products/8612" TargetMode="External"/><Relationship Id="rId1" Type="http://schemas.openxmlformats.org/officeDocument/2006/relationships/hyperlink" Target="https://www.mouser.com/datasheet/2/268/rn-41-ds-v3.3r%5b1%5d-1181057.pdf" TargetMode="External"/><Relationship Id="rId6" Type="http://schemas.openxmlformats.org/officeDocument/2006/relationships/hyperlink" Target="https://www.mouser.com/datasheet/2/302/BAT54_SER-1149775.pdf" TargetMode="External"/><Relationship Id="rId11" Type="http://schemas.openxmlformats.org/officeDocument/2006/relationships/hyperlink" Target="https://www.mouser.com/datasheet/2/302/K20P64M72SF1-1126422.pdf" TargetMode="External"/><Relationship Id="rId5" Type="http://schemas.openxmlformats.org/officeDocument/2006/relationships/hyperlink" Target="https://www.mouser.com/datasheet/2/3/ABL-10083.pdf" TargetMode="External"/><Relationship Id="rId15" Type="http://schemas.openxmlformats.org/officeDocument/2006/relationships/hyperlink" Target="https://www.mouser.com/datasheet/2/302/SGTL5000-1127744.pdf" TargetMode="External"/><Relationship Id="rId10" Type="http://schemas.openxmlformats.org/officeDocument/2006/relationships/hyperlink" Target="https://www.mouser.com/datasheet/2/216/APTD2012LQBC-D-1102003.pdf" TargetMode="External"/><Relationship Id="rId19" Type="http://schemas.openxmlformats.org/officeDocument/2006/relationships/hyperlink" Target="https://www.sparkfun.com/products/12639" TargetMode="External"/><Relationship Id="rId4" Type="http://schemas.openxmlformats.org/officeDocument/2006/relationships/hyperlink" Target="https://www.mouser.com/datasheet/2/276/0675031020_IO_CONNECTORS-172123.pdf" TargetMode="External"/><Relationship Id="rId9" Type="http://schemas.openxmlformats.org/officeDocument/2006/relationships/hyperlink" Target="https://www.mouser.com/datasheet/2/216/APTD2012LZGCK-1101817.pdf" TargetMode="External"/><Relationship Id="rId14" Type="http://schemas.openxmlformats.org/officeDocument/2006/relationships/hyperlink" Target="https://www.mouser.com/datasheet/2/268/20001984g-846362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topLeftCell="A5" workbookViewId="0">
      <selection activeCell="K39" sqref="K39"/>
    </sheetView>
  </sheetViews>
  <sheetFormatPr defaultRowHeight="15" x14ac:dyDescent="0.25"/>
  <cols>
    <col min="1" max="1" width="10.5703125" style="1" bestFit="1" customWidth="1"/>
    <col min="2" max="2" width="40.28515625" bestFit="1" customWidth="1"/>
    <col min="3" max="3" width="17" bestFit="1" customWidth="1"/>
    <col min="4" max="4" width="31" bestFit="1" customWidth="1"/>
    <col min="5" max="5" width="20.85546875" bestFit="1" customWidth="1"/>
    <col min="6" max="6" width="21.140625" bestFit="1" customWidth="1"/>
    <col min="7" max="7" width="20.85546875" bestFit="1" customWidth="1"/>
    <col min="8" max="8" width="22.7109375" bestFit="1" customWidth="1"/>
    <col min="9" max="9" width="10.42578125" style="1" bestFit="1" customWidth="1"/>
    <col min="10" max="10" width="8.7109375" style="1" bestFit="1" customWidth="1"/>
    <col min="11" max="11" width="9.140625" style="1"/>
    <col min="12" max="12" width="79.140625" bestFit="1" customWidth="1"/>
  </cols>
  <sheetData>
    <row r="1" spans="1:12" x14ac:dyDescent="0.25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x14ac:dyDescent="0.25">
      <c r="A2" s="4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4" t="s">
        <v>9</v>
      </c>
      <c r="J2" s="4" t="s">
        <v>10</v>
      </c>
      <c r="K2" s="4" t="s">
        <v>11</v>
      </c>
      <c r="L2" s="3" t="s">
        <v>12</v>
      </c>
    </row>
    <row r="3" spans="1:12" x14ac:dyDescent="0.25">
      <c r="A3" s="1">
        <v>1</v>
      </c>
      <c r="B3" t="s">
        <v>13</v>
      </c>
      <c r="C3" t="s">
        <v>14</v>
      </c>
      <c r="D3" t="s">
        <v>15</v>
      </c>
      <c r="E3">
        <v>603</v>
      </c>
      <c r="F3" t="s">
        <v>16</v>
      </c>
      <c r="G3" t="s">
        <v>17</v>
      </c>
      <c r="H3" t="s">
        <v>18</v>
      </c>
      <c r="I3" s="2">
        <v>0.17</v>
      </c>
      <c r="J3" s="1">
        <v>2</v>
      </c>
      <c r="K3" s="2">
        <f>I3*J3</f>
        <v>0.34</v>
      </c>
      <c r="L3" s="6" t="s">
        <v>19</v>
      </c>
    </row>
    <row r="4" spans="1:12" x14ac:dyDescent="0.25">
      <c r="A4" s="1">
        <f>A3+1</f>
        <v>2</v>
      </c>
      <c r="B4" t="s">
        <v>20</v>
      </c>
      <c r="C4" t="s">
        <v>14</v>
      </c>
      <c r="D4" t="s">
        <v>21</v>
      </c>
      <c r="E4">
        <v>603</v>
      </c>
      <c r="F4" t="s">
        <v>22</v>
      </c>
      <c r="G4" t="s">
        <v>23</v>
      </c>
      <c r="H4" t="s">
        <v>24</v>
      </c>
      <c r="I4" s="2">
        <v>0.14000000000000001</v>
      </c>
      <c r="J4" s="1">
        <v>8</v>
      </c>
      <c r="K4" s="2">
        <f t="shared" ref="K4:K26" si="0">I4*J4</f>
        <v>1.1200000000000001</v>
      </c>
      <c r="L4" s="6" t="s">
        <v>25</v>
      </c>
    </row>
    <row r="5" spans="1:12" x14ac:dyDescent="0.25">
      <c r="A5" s="1">
        <f t="shared" ref="A5:A25" si="1">A4+1</f>
        <v>3</v>
      </c>
      <c r="B5" t="s">
        <v>26</v>
      </c>
      <c r="C5" t="s">
        <v>14</v>
      </c>
      <c r="D5" t="s">
        <v>27</v>
      </c>
      <c r="E5">
        <v>603</v>
      </c>
      <c r="F5" t="s">
        <v>22</v>
      </c>
      <c r="G5" t="s">
        <v>28</v>
      </c>
      <c r="H5" t="s">
        <v>29</v>
      </c>
      <c r="I5" s="2">
        <v>0.25</v>
      </c>
      <c r="J5" s="1">
        <v>1</v>
      </c>
      <c r="K5" s="2">
        <f t="shared" si="0"/>
        <v>0.25</v>
      </c>
      <c r="L5" t="s">
        <v>30</v>
      </c>
    </row>
    <row r="6" spans="1:12" x14ac:dyDescent="0.25">
      <c r="A6" s="1">
        <f t="shared" si="1"/>
        <v>4</v>
      </c>
      <c r="B6" t="s">
        <v>31</v>
      </c>
      <c r="C6" t="s">
        <v>14</v>
      </c>
      <c r="D6" t="s">
        <v>32</v>
      </c>
      <c r="E6">
        <v>603</v>
      </c>
      <c r="F6" t="s">
        <v>22</v>
      </c>
      <c r="G6" t="s">
        <v>33</v>
      </c>
      <c r="H6" t="s">
        <v>34</v>
      </c>
      <c r="I6" s="2">
        <v>0.32</v>
      </c>
      <c r="J6" s="1">
        <v>10</v>
      </c>
      <c r="K6" s="2">
        <f t="shared" si="0"/>
        <v>3.2</v>
      </c>
      <c r="L6" t="s">
        <v>30</v>
      </c>
    </row>
    <row r="7" spans="1:12" x14ac:dyDescent="0.25">
      <c r="A7" s="1">
        <f t="shared" si="1"/>
        <v>5</v>
      </c>
      <c r="B7" t="s">
        <v>35</v>
      </c>
      <c r="C7" t="s">
        <v>14</v>
      </c>
      <c r="D7" t="s">
        <v>36</v>
      </c>
      <c r="E7">
        <v>805</v>
      </c>
      <c r="F7" t="s">
        <v>22</v>
      </c>
      <c r="G7" t="s">
        <v>37</v>
      </c>
      <c r="H7" t="s">
        <v>38</v>
      </c>
      <c r="I7" s="2">
        <v>0.39</v>
      </c>
      <c r="J7" s="1">
        <v>2</v>
      </c>
      <c r="K7" s="2">
        <f t="shared" si="0"/>
        <v>0.78</v>
      </c>
      <c r="L7" t="s">
        <v>30</v>
      </c>
    </row>
    <row r="8" spans="1:12" x14ac:dyDescent="0.25">
      <c r="A8" s="1">
        <f t="shared" si="1"/>
        <v>6</v>
      </c>
      <c r="B8" t="s">
        <v>39</v>
      </c>
      <c r="C8" t="s">
        <v>40</v>
      </c>
      <c r="D8" t="s">
        <v>41</v>
      </c>
      <c r="E8" t="s">
        <v>42</v>
      </c>
      <c r="F8" t="s">
        <v>43</v>
      </c>
      <c r="G8">
        <v>675031020</v>
      </c>
      <c r="H8" t="s">
        <v>44</v>
      </c>
      <c r="I8" s="2">
        <v>0.65</v>
      </c>
      <c r="J8" s="1">
        <v>1</v>
      </c>
      <c r="K8" s="2">
        <f t="shared" si="0"/>
        <v>0.65</v>
      </c>
      <c r="L8" s="6" t="s">
        <v>45</v>
      </c>
    </row>
    <row r="9" spans="1:12" x14ac:dyDescent="0.25">
      <c r="A9" s="1">
        <f t="shared" si="1"/>
        <v>7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 s="2">
        <v>0.47</v>
      </c>
      <c r="J9" s="1">
        <v>1</v>
      </c>
      <c r="K9" s="2">
        <f t="shared" si="0"/>
        <v>0.47</v>
      </c>
      <c r="L9" s="6" t="s">
        <v>53</v>
      </c>
    </row>
    <row r="10" spans="1:12" x14ac:dyDescent="0.25">
      <c r="A10" s="1">
        <f t="shared" si="1"/>
        <v>8</v>
      </c>
      <c r="B10" t="s">
        <v>54</v>
      </c>
      <c r="C10" t="s">
        <v>55</v>
      </c>
      <c r="D10" t="s">
        <v>56</v>
      </c>
      <c r="E10" t="s">
        <v>57</v>
      </c>
      <c r="F10" t="s">
        <v>58</v>
      </c>
      <c r="G10" t="s">
        <v>59</v>
      </c>
      <c r="H10" t="s">
        <v>60</v>
      </c>
      <c r="I10" s="2">
        <v>0.24</v>
      </c>
      <c r="J10" s="1">
        <v>2</v>
      </c>
      <c r="K10" s="2">
        <f t="shared" si="0"/>
        <v>0.48</v>
      </c>
      <c r="L10" s="6" t="s">
        <v>61</v>
      </c>
    </row>
    <row r="11" spans="1:12" x14ac:dyDescent="0.25">
      <c r="A11" s="1">
        <f t="shared" si="1"/>
        <v>9</v>
      </c>
      <c r="B11" t="s">
        <v>62</v>
      </c>
      <c r="C11" t="s">
        <v>63</v>
      </c>
      <c r="D11" t="s">
        <v>64</v>
      </c>
      <c r="E11">
        <v>603</v>
      </c>
      <c r="F11" t="s">
        <v>16</v>
      </c>
      <c r="G11" t="s">
        <v>65</v>
      </c>
      <c r="H11" t="s">
        <v>66</v>
      </c>
      <c r="I11" s="2">
        <v>0.1</v>
      </c>
      <c r="J11" s="1">
        <v>3</v>
      </c>
      <c r="K11" s="2">
        <f t="shared" si="0"/>
        <v>0.30000000000000004</v>
      </c>
      <c r="L11" s="6" t="s">
        <v>67</v>
      </c>
    </row>
    <row r="12" spans="1:12" x14ac:dyDescent="0.25">
      <c r="A12" s="1">
        <f t="shared" si="1"/>
        <v>10</v>
      </c>
      <c r="B12" t="s">
        <v>68</v>
      </c>
      <c r="C12" t="s">
        <v>69</v>
      </c>
      <c r="D12" t="s">
        <v>70</v>
      </c>
      <c r="E12">
        <v>805</v>
      </c>
      <c r="F12" t="s">
        <v>71</v>
      </c>
      <c r="G12" t="s">
        <v>72</v>
      </c>
      <c r="H12" t="s">
        <v>73</v>
      </c>
      <c r="I12" s="2">
        <v>0.33</v>
      </c>
      <c r="J12" s="1">
        <v>1</v>
      </c>
      <c r="K12" s="2">
        <f t="shared" si="0"/>
        <v>0.33</v>
      </c>
      <c r="L12" s="6" t="s">
        <v>74</v>
      </c>
    </row>
    <row r="13" spans="1:12" x14ac:dyDescent="0.25">
      <c r="A13" s="1">
        <f t="shared" si="1"/>
        <v>11</v>
      </c>
      <c r="B13" t="s">
        <v>75</v>
      </c>
      <c r="C13" t="s">
        <v>69</v>
      </c>
      <c r="D13" t="s">
        <v>76</v>
      </c>
      <c r="E13">
        <v>805</v>
      </c>
      <c r="F13" t="s">
        <v>71</v>
      </c>
      <c r="G13" t="s">
        <v>77</v>
      </c>
      <c r="H13" t="s">
        <v>78</v>
      </c>
      <c r="I13" s="2">
        <v>0.68</v>
      </c>
      <c r="J13" s="1">
        <v>1</v>
      </c>
      <c r="K13" s="2">
        <f t="shared" si="0"/>
        <v>0.68</v>
      </c>
      <c r="L13" s="6" t="s">
        <v>79</v>
      </c>
    </row>
    <row r="14" spans="1:12" x14ac:dyDescent="0.25">
      <c r="A14" s="1">
        <f t="shared" si="1"/>
        <v>12</v>
      </c>
      <c r="B14" t="s">
        <v>80</v>
      </c>
      <c r="C14" t="s">
        <v>69</v>
      </c>
      <c r="D14" t="s">
        <v>81</v>
      </c>
      <c r="E14">
        <v>805</v>
      </c>
      <c r="F14" t="s">
        <v>71</v>
      </c>
      <c r="G14" t="s">
        <v>82</v>
      </c>
      <c r="H14" t="s">
        <v>83</v>
      </c>
      <c r="I14" s="2">
        <v>0.46</v>
      </c>
      <c r="J14" s="1">
        <v>3</v>
      </c>
      <c r="K14" s="2">
        <f t="shared" si="0"/>
        <v>1.3800000000000001</v>
      </c>
      <c r="L14" s="6" t="s">
        <v>84</v>
      </c>
    </row>
    <row r="15" spans="1:12" x14ac:dyDescent="0.25">
      <c r="A15" s="1">
        <f t="shared" si="1"/>
        <v>13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87</v>
      </c>
      <c r="H15" t="s">
        <v>90</v>
      </c>
      <c r="I15" s="2">
        <v>7.1</v>
      </c>
      <c r="J15" s="1">
        <v>1</v>
      </c>
      <c r="K15" s="2">
        <f t="shared" si="0"/>
        <v>7.1</v>
      </c>
      <c r="L15" s="6" t="s">
        <v>91</v>
      </c>
    </row>
    <row r="16" spans="1:12" x14ac:dyDescent="0.25">
      <c r="A16" s="1">
        <f t="shared" si="1"/>
        <v>14</v>
      </c>
      <c r="B16" t="s">
        <v>92</v>
      </c>
      <c r="C16" t="s">
        <v>93</v>
      </c>
      <c r="D16" t="s">
        <v>94</v>
      </c>
      <c r="E16">
        <v>603</v>
      </c>
      <c r="F16" t="s">
        <v>95</v>
      </c>
      <c r="G16" t="s">
        <v>96</v>
      </c>
      <c r="H16" t="s">
        <v>97</v>
      </c>
      <c r="I16" s="2">
        <v>1.23</v>
      </c>
      <c r="J16" s="1">
        <v>2</v>
      </c>
      <c r="K16" s="2">
        <f t="shared" si="0"/>
        <v>2.46</v>
      </c>
      <c r="L16" s="6" t="s">
        <v>98</v>
      </c>
    </row>
    <row r="17" spans="1:12" x14ac:dyDescent="0.25">
      <c r="A17" s="1">
        <f t="shared" si="1"/>
        <v>15</v>
      </c>
      <c r="B17" t="s">
        <v>99</v>
      </c>
      <c r="C17" t="s">
        <v>93</v>
      </c>
      <c r="D17" t="s">
        <v>100</v>
      </c>
      <c r="E17">
        <v>603</v>
      </c>
      <c r="F17" t="s">
        <v>95</v>
      </c>
      <c r="G17" t="s">
        <v>101</v>
      </c>
      <c r="H17" t="s">
        <v>102</v>
      </c>
      <c r="I17" s="2">
        <v>0.37</v>
      </c>
      <c r="J17" s="1">
        <v>7</v>
      </c>
      <c r="K17" s="2">
        <f t="shared" si="0"/>
        <v>2.59</v>
      </c>
      <c r="L17" t="s">
        <v>30</v>
      </c>
    </row>
    <row r="18" spans="1:12" x14ac:dyDescent="0.25">
      <c r="A18" s="1">
        <f t="shared" si="1"/>
        <v>16</v>
      </c>
      <c r="B18" t="s">
        <v>103</v>
      </c>
      <c r="C18" t="s">
        <v>93</v>
      </c>
      <c r="D18" t="s">
        <v>104</v>
      </c>
      <c r="E18">
        <v>603</v>
      </c>
      <c r="F18" t="s">
        <v>95</v>
      </c>
      <c r="G18" t="s">
        <v>105</v>
      </c>
      <c r="H18" t="s">
        <v>106</v>
      </c>
      <c r="I18" s="2">
        <v>0.37</v>
      </c>
      <c r="J18" s="1">
        <v>2</v>
      </c>
      <c r="K18" s="2">
        <f t="shared" si="0"/>
        <v>0.74</v>
      </c>
      <c r="L18" t="s">
        <v>30</v>
      </c>
    </row>
    <row r="19" spans="1:12" x14ac:dyDescent="0.25">
      <c r="A19" s="1">
        <f t="shared" si="1"/>
        <v>17</v>
      </c>
      <c r="B19" t="s">
        <v>107</v>
      </c>
      <c r="C19" t="s">
        <v>93</v>
      </c>
      <c r="D19" t="s">
        <v>108</v>
      </c>
      <c r="E19">
        <v>603</v>
      </c>
      <c r="F19" t="s">
        <v>95</v>
      </c>
      <c r="G19" t="s">
        <v>109</v>
      </c>
      <c r="H19" t="s">
        <v>110</v>
      </c>
      <c r="I19" s="2">
        <v>0.37</v>
      </c>
      <c r="J19" s="1">
        <v>5</v>
      </c>
      <c r="K19" s="2">
        <f t="shared" si="0"/>
        <v>1.85</v>
      </c>
      <c r="L19" t="s">
        <v>30</v>
      </c>
    </row>
    <row r="20" spans="1:12" x14ac:dyDescent="0.25">
      <c r="A20" s="1">
        <f t="shared" si="1"/>
        <v>18</v>
      </c>
      <c r="B20" t="s">
        <v>111</v>
      </c>
      <c r="C20" t="s">
        <v>112</v>
      </c>
      <c r="D20" t="s">
        <v>113</v>
      </c>
      <c r="E20" t="s">
        <v>114</v>
      </c>
      <c r="F20" t="s">
        <v>115</v>
      </c>
      <c r="G20" t="s">
        <v>116</v>
      </c>
      <c r="H20" t="s">
        <v>117</v>
      </c>
      <c r="I20" s="2">
        <v>0.31</v>
      </c>
      <c r="J20" s="1">
        <v>1</v>
      </c>
      <c r="K20" s="2">
        <f t="shared" si="0"/>
        <v>0.31</v>
      </c>
      <c r="L20" s="6" t="s">
        <v>118</v>
      </c>
    </row>
    <row r="21" spans="1:12" x14ac:dyDescent="0.25">
      <c r="A21" s="1">
        <f t="shared" si="1"/>
        <v>19</v>
      </c>
      <c r="B21" t="s">
        <v>119</v>
      </c>
      <c r="C21" t="s">
        <v>120</v>
      </c>
      <c r="D21" t="s">
        <v>121</v>
      </c>
      <c r="E21" t="s">
        <v>122</v>
      </c>
      <c r="F21" t="s">
        <v>123</v>
      </c>
      <c r="G21" t="s">
        <v>124</v>
      </c>
      <c r="H21" t="s">
        <v>125</v>
      </c>
      <c r="I21" s="2">
        <v>0.68</v>
      </c>
      <c r="J21" s="1">
        <v>1</v>
      </c>
      <c r="K21" s="2">
        <f t="shared" si="0"/>
        <v>0.68</v>
      </c>
      <c r="L21" s="6" t="s">
        <v>126</v>
      </c>
    </row>
    <row r="22" spans="1:12" x14ac:dyDescent="0.25">
      <c r="A22" s="1">
        <f t="shared" si="1"/>
        <v>20</v>
      </c>
      <c r="B22" t="s">
        <v>127</v>
      </c>
      <c r="C22" t="s">
        <v>128</v>
      </c>
      <c r="D22" t="s">
        <v>129</v>
      </c>
      <c r="E22" t="s">
        <v>130</v>
      </c>
      <c r="F22" t="s">
        <v>89</v>
      </c>
      <c r="G22" t="s">
        <v>131</v>
      </c>
      <c r="H22" t="s">
        <v>132</v>
      </c>
      <c r="I22" s="2">
        <v>2.82</v>
      </c>
      <c r="J22" s="1">
        <v>1</v>
      </c>
      <c r="K22" s="2">
        <f t="shared" si="0"/>
        <v>2.82</v>
      </c>
      <c r="L22" s="6" t="s">
        <v>133</v>
      </c>
    </row>
    <row r="23" spans="1:12" x14ac:dyDescent="0.25">
      <c r="A23" s="1">
        <f t="shared" si="1"/>
        <v>21</v>
      </c>
      <c r="B23" t="s">
        <v>134</v>
      </c>
      <c r="C23" t="s">
        <v>135</v>
      </c>
      <c r="D23" t="s">
        <v>136</v>
      </c>
      <c r="E23" t="s">
        <v>122</v>
      </c>
      <c r="F23" t="s">
        <v>137</v>
      </c>
      <c r="G23" t="s">
        <v>138</v>
      </c>
      <c r="H23" t="s">
        <v>139</v>
      </c>
      <c r="I23" s="2">
        <v>0.73</v>
      </c>
      <c r="J23" s="1">
        <v>1</v>
      </c>
      <c r="K23" s="2">
        <f t="shared" si="0"/>
        <v>0.73</v>
      </c>
      <c r="L23" s="6" t="s">
        <v>140</v>
      </c>
    </row>
    <row r="24" spans="1:12" x14ac:dyDescent="0.25">
      <c r="A24" s="1">
        <f t="shared" si="1"/>
        <v>22</v>
      </c>
      <c r="B24" t="s">
        <v>180</v>
      </c>
      <c r="C24" t="s">
        <v>181</v>
      </c>
      <c r="D24" t="s">
        <v>182</v>
      </c>
      <c r="E24" t="s">
        <v>183</v>
      </c>
      <c r="F24" t="s">
        <v>123</v>
      </c>
      <c r="G24" t="s">
        <v>183</v>
      </c>
      <c r="H24" t="s">
        <v>184</v>
      </c>
      <c r="I24" s="2">
        <v>26.04</v>
      </c>
      <c r="J24" s="1">
        <v>1</v>
      </c>
      <c r="K24" s="2">
        <f t="shared" si="0"/>
        <v>26.04</v>
      </c>
      <c r="L24" s="6" t="s">
        <v>185</v>
      </c>
    </row>
    <row r="25" spans="1:12" x14ac:dyDescent="0.25">
      <c r="A25" s="1">
        <f t="shared" si="1"/>
        <v>23</v>
      </c>
      <c r="B25" t="s">
        <v>141</v>
      </c>
      <c r="C25" t="s">
        <v>135</v>
      </c>
      <c r="D25" t="s">
        <v>142</v>
      </c>
      <c r="E25" t="s">
        <v>143</v>
      </c>
      <c r="F25" t="s">
        <v>123</v>
      </c>
      <c r="G25" t="s">
        <v>144</v>
      </c>
      <c r="H25" t="s">
        <v>145</v>
      </c>
      <c r="I25" s="2">
        <v>0.62</v>
      </c>
      <c r="J25" s="1">
        <v>1</v>
      </c>
      <c r="K25" s="2">
        <f t="shared" si="0"/>
        <v>0.62</v>
      </c>
      <c r="L25" s="6" t="s">
        <v>146</v>
      </c>
    </row>
    <row r="26" spans="1:12" x14ac:dyDescent="0.25">
      <c r="A26" s="1">
        <v>24</v>
      </c>
      <c r="C26" t="s">
        <v>190</v>
      </c>
      <c r="D26" t="s">
        <v>191</v>
      </c>
      <c r="F26" t="s">
        <v>189</v>
      </c>
      <c r="G26" s="10" t="s">
        <v>188</v>
      </c>
      <c r="H26" s="9" t="s">
        <v>187</v>
      </c>
      <c r="I26" s="2">
        <v>31.84</v>
      </c>
      <c r="J26" s="1">
        <v>2</v>
      </c>
      <c r="K26" s="2">
        <f t="shared" si="0"/>
        <v>63.68</v>
      </c>
      <c r="L26" s="6" t="s">
        <v>186</v>
      </c>
    </row>
    <row r="27" spans="1:12" x14ac:dyDescent="0.25">
      <c r="A27" s="8" t="s">
        <v>147</v>
      </c>
      <c r="B27" s="8"/>
      <c r="C27" s="8"/>
      <c r="D27" s="8"/>
      <c r="E27" s="8"/>
      <c r="F27" s="8"/>
      <c r="G27" s="8"/>
      <c r="H27" s="8"/>
      <c r="I27" s="8"/>
      <c r="J27" s="1">
        <f>SUM(J3:J26)</f>
        <v>60</v>
      </c>
      <c r="K27" s="2">
        <f>SUM(K3:K26)</f>
        <v>119.6</v>
      </c>
    </row>
    <row r="28" spans="1:12" x14ac:dyDescent="0.25">
      <c r="A28" s="7" t="s">
        <v>148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</row>
    <row r="29" spans="1:12" x14ac:dyDescent="0.25">
      <c r="A29" s="4" t="s">
        <v>1</v>
      </c>
      <c r="B29" s="3" t="s">
        <v>2</v>
      </c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149</v>
      </c>
      <c r="I29" s="4" t="s">
        <v>9</v>
      </c>
      <c r="J29" s="4" t="s">
        <v>10</v>
      </c>
      <c r="K29" s="4" t="s">
        <v>11</v>
      </c>
      <c r="L29" s="3" t="s">
        <v>150</v>
      </c>
    </row>
    <row r="30" spans="1:12" x14ac:dyDescent="0.25">
      <c r="A30" s="1">
        <v>25</v>
      </c>
      <c r="B30" t="s">
        <v>151</v>
      </c>
      <c r="C30" t="s">
        <v>40</v>
      </c>
      <c r="D30" t="s">
        <v>152</v>
      </c>
      <c r="E30" t="s">
        <v>153</v>
      </c>
      <c r="F30" t="s">
        <v>154</v>
      </c>
      <c r="G30" t="s">
        <v>155</v>
      </c>
      <c r="H30" t="s">
        <v>156</v>
      </c>
      <c r="I30" s="2">
        <v>3.95</v>
      </c>
      <c r="J30" s="1">
        <v>1</v>
      </c>
      <c r="K30" s="2">
        <f>I30*J30</f>
        <v>3.95</v>
      </c>
      <c r="L30" s="6" t="s">
        <v>157</v>
      </c>
    </row>
    <row r="31" spans="1:12" x14ac:dyDescent="0.25">
      <c r="A31" s="1">
        <f>A30+1</f>
        <v>26</v>
      </c>
      <c r="B31" t="s">
        <v>158</v>
      </c>
      <c r="C31" t="s">
        <v>40</v>
      </c>
      <c r="D31" t="s">
        <v>159</v>
      </c>
      <c r="E31" t="s">
        <v>160</v>
      </c>
      <c r="F31" t="s">
        <v>154</v>
      </c>
      <c r="G31" t="s">
        <v>161</v>
      </c>
      <c r="H31" t="s">
        <v>162</v>
      </c>
      <c r="I31" s="2">
        <v>0.95</v>
      </c>
      <c r="J31" s="1">
        <v>1</v>
      </c>
      <c r="K31" s="2">
        <f t="shared" ref="K31:K32" si="2">I31*J31</f>
        <v>0.95</v>
      </c>
      <c r="L31" s="6" t="s">
        <v>163</v>
      </c>
    </row>
    <row r="32" spans="1:12" x14ac:dyDescent="0.25">
      <c r="A32" s="1">
        <f>A31+1</f>
        <v>27</v>
      </c>
      <c r="B32" t="s">
        <v>164</v>
      </c>
      <c r="C32" t="s">
        <v>40</v>
      </c>
      <c r="D32" t="s">
        <v>165</v>
      </c>
      <c r="E32" t="s">
        <v>166</v>
      </c>
      <c r="F32" t="s">
        <v>154</v>
      </c>
      <c r="G32" t="s">
        <v>167</v>
      </c>
      <c r="H32" t="s">
        <v>168</v>
      </c>
      <c r="I32" s="2">
        <v>0.95</v>
      </c>
      <c r="J32" s="1">
        <v>1</v>
      </c>
      <c r="K32" s="2">
        <f t="shared" si="2"/>
        <v>0.95</v>
      </c>
      <c r="L32" s="6" t="s">
        <v>169</v>
      </c>
    </row>
    <row r="33" spans="1:12" x14ac:dyDescent="0.25">
      <c r="A33" s="8" t="s">
        <v>170</v>
      </c>
      <c r="B33" s="8"/>
      <c r="C33" s="8"/>
      <c r="D33" s="8"/>
      <c r="E33" s="8"/>
      <c r="F33" s="8"/>
      <c r="G33" s="8"/>
      <c r="H33" s="8"/>
      <c r="I33" s="8"/>
      <c r="J33" s="1">
        <f>SUM(J30:J32)</f>
        <v>3</v>
      </c>
      <c r="K33" s="2">
        <f>SUM(K30:K32)</f>
        <v>5.8500000000000005</v>
      </c>
    </row>
    <row r="34" spans="1:12" x14ac:dyDescent="0.25">
      <c r="A34" s="7" t="s">
        <v>171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</row>
    <row r="35" spans="1:12" x14ac:dyDescent="0.25">
      <c r="A35" s="4" t="s">
        <v>1</v>
      </c>
      <c r="B35" s="3" t="s">
        <v>2</v>
      </c>
      <c r="C35" s="3" t="s">
        <v>3</v>
      </c>
      <c r="D35" s="3" t="s">
        <v>4</v>
      </c>
      <c r="E35" s="3" t="s">
        <v>5</v>
      </c>
      <c r="F35" s="3" t="s">
        <v>6</v>
      </c>
      <c r="G35" s="3" t="s">
        <v>7</v>
      </c>
      <c r="H35" s="3"/>
      <c r="I35" s="4" t="s">
        <v>9</v>
      </c>
      <c r="J35" s="4" t="s">
        <v>10</v>
      </c>
      <c r="K35" s="4" t="s">
        <v>11</v>
      </c>
      <c r="L35" s="3" t="s">
        <v>150</v>
      </c>
    </row>
    <row r="36" spans="1:12" x14ac:dyDescent="0.25">
      <c r="A36" s="1">
        <v>28</v>
      </c>
      <c r="B36" t="s">
        <v>172</v>
      </c>
      <c r="C36" t="s">
        <v>173</v>
      </c>
      <c r="D36" t="s">
        <v>174</v>
      </c>
      <c r="E36" t="s">
        <v>175</v>
      </c>
      <c r="F36" t="s">
        <v>171</v>
      </c>
      <c r="G36" t="s">
        <v>176</v>
      </c>
      <c r="I36" s="2">
        <v>6.95</v>
      </c>
      <c r="J36" s="1">
        <v>1</v>
      </c>
      <c r="K36" s="2">
        <v>6.95</v>
      </c>
      <c r="L36" s="6" t="s">
        <v>177</v>
      </c>
    </row>
    <row r="37" spans="1:12" x14ac:dyDescent="0.25">
      <c r="A37" s="8" t="s">
        <v>178</v>
      </c>
      <c r="B37" s="8"/>
      <c r="C37" s="8"/>
      <c r="D37" s="8"/>
      <c r="E37" s="8"/>
      <c r="F37" s="8"/>
      <c r="G37" s="8"/>
      <c r="H37" s="8"/>
      <c r="I37" s="8"/>
      <c r="J37" s="1">
        <v>1</v>
      </c>
      <c r="K37" s="2">
        <v>6.95</v>
      </c>
    </row>
    <row r="38" spans="1:12" x14ac:dyDescent="0.25">
      <c r="A38" s="8" t="s">
        <v>179</v>
      </c>
      <c r="B38" s="8"/>
      <c r="C38" s="8"/>
      <c r="D38" s="8"/>
      <c r="E38" s="8"/>
      <c r="F38" s="8"/>
      <c r="G38" s="8"/>
      <c r="H38" s="8"/>
      <c r="I38" s="8"/>
      <c r="J38" s="4">
        <v>61</v>
      </c>
      <c r="K38" s="5">
        <f>SUM(K27,K33,K37)</f>
        <v>132.39999999999998</v>
      </c>
    </row>
  </sheetData>
  <mergeCells count="7">
    <mergeCell ref="A1:L1"/>
    <mergeCell ref="A27:I27"/>
    <mergeCell ref="A33:I33"/>
    <mergeCell ref="A37:I37"/>
    <mergeCell ref="A38:I38"/>
    <mergeCell ref="A34:L34"/>
    <mergeCell ref="A28:L28"/>
  </mergeCells>
  <hyperlinks>
    <hyperlink ref="L24" r:id="rId1"/>
    <hyperlink ref="L3" r:id="rId2"/>
    <hyperlink ref="L4" r:id="rId3"/>
    <hyperlink ref="L8" r:id="rId4"/>
    <hyperlink ref="L9" r:id="rId5"/>
    <hyperlink ref="L10" r:id="rId6"/>
    <hyperlink ref="L11" r:id="rId7"/>
    <hyperlink ref="L12" r:id="rId8"/>
    <hyperlink ref="L13" r:id="rId9"/>
    <hyperlink ref="L14" r:id="rId10"/>
    <hyperlink ref="L15" r:id="rId11"/>
    <hyperlink ref="L16" r:id="rId12"/>
    <hyperlink ref="L20" r:id="rId13"/>
    <hyperlink ref="L21" r:id="rId14"/>
    <hyperlink ref="L22" r:id="rId15"/>
    <hyperlink ref="L23" r:id="rId16"/>
    <hyperlink ref="L25" r:id="rId17"/>
    <hyperlink ref="L30" r:id="rId18"/>
    <hyperlink ref="L31" r:id="rId19"/>
    <hyperlink ref="L32" r:id="rId20"/>
    <hyperlink ref="L36" r:id="rId21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STET004 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Lobo, Fluvio</cp:lastModifiedBy>
  <dcterms:created xsi:type="dcterms:W3CDTF">2018-04-02T11:46:13Z</dcterms:created>
  <dcterms:modified xsi:type="dcterms:W3CDTF">2018-04-02T15:46:10Z</dcterms:modified>
</cp:coreProperties>
</file>