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mans\ShareFile\Folders\2018\0 4 -April\47800-47900\47825A1\"/>
    </mc:Choice>
  </mc:AlternateContent>
  <xr:revisionPtr revIDLastSave="0" documentId="12_ncr:500000_{7CBA0E9C-0C57-44B1-A7D0-CBDDF038C0EB}" xr6:coauthVersionLast="31" xr6:coauthVersionMax="31" xr10:uidLastSave="{00000000-0000-0000-0000-000000000000}"/>
  <bookViews>
    <workbookView xWindow="0" yWindow="0" windowWidth="20490" windowHeight="7530" activeTab="1" xr2:uid="{00000000-000D-0000-FFFF-FFFF00000000}"/>
  </bookViews>
  <sheets>
    <sheet name="BOM" sheetId="1" r:id="rId1"/>
    <sheet name="47825A1_VK" sheetId="2" r:id="rId2"/>
  </sheets>
  <calcPr calcId="162913" iterateDelta="1E-4"/>
</workbook>
</file>

<file path=xl/calcChain.xml><?xml version="1.0" encoding="utf-8"?>
<calcChain xmlns="http://schemas.openxmlformats.org/spreadsheetml/2006/main">
  <c r="O24" i="2" l="1"/>
  <c r="O25" i="2"/>
  <c r="N25" i="2"/>
  <c r="N24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6" i="2"/>
  <c r="O27" i="2"/>
  <c r="O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" i="2"/>
  <c r="O28" i="2" l="1"/>
  <c r="O29" i="2" s="1"/>
  <c r="O31" i="2" s="1"/>
</calcChain>
</file>

<file path=xl/sharedStrings.xml><?xml version="1.0" encoding="utf-8"?>
<sst xmlns="http://schemas.openxmlformats.org/spreadsheetml/2006/main" count="585" uniqueCount="253">
  <si>
    <t>MOUSER</t>
  </si>
  <si>
    <t>Part No.</t>
  </si>
  <si>
    <t>Schematic ID</t>
  </si>
  <si>
    <t>Type</t>
  </si>
  <si>
    <t>Description</t>
  </si>
  <si>
    <t>Package</t>
  </si>
  <si>
    <t>Manufacturer</t>
  </si>
  <si>
    <t>Manufacturer Part No.</t>
  </si>
  <si>
    <t>Mouser Part No.</t>
  </si>
  <si>
    <t xml:space="preserve"> Unit Price </t>
  </si>
  <si>
    <t>Quantity</t>
  </si>
  <si>
    <t xml:space="preserve"> Total Price </t>
  </si>
  <si>
    <t>Reference</t>
  </si>
  <si>
    <t>C3, C4</t>
  </si>
  <si>
    <t>Capacitor</t>
  </si>
  <si>
    <t>22pF / 50VDC / C0G (NP0)</t>
  </si>
  <si>
    <t>Murata Electronics</t>
  </si>
  <si>
    <t>GCM1885C1H220FA16J</t>
  </si>
  <si>
    <t>81-GCM1885C1H220FA6J</t>
  </si>
  <si>
    <t>https://www.mouser.com/datasheet/2/281/c03e-516224.pdf</t>
  </si>
  <si>
    <t>C1, C2, C5, C6, C8, C9, C10, C11, C16</t>
  </si>
  <si>
    <t>0.1uF / 25VDC /  X5R</t>
  </si>
  <si>
    <t>Taiyo Yuden</t>
  </si>
  <si>
    <t>GMK063BJ104KP-F</t>
  </si>
  <si>
    <t>963-GMK063BJ104KP-F</t>
  </si>
  <si>
    <t>https://www.mouser.com/datasheet/2/396/mlcc02_e-1307760.pdf</t>
  </si>
  <si>
    <t>C15</t>
  </si>
  <si>
    <t>0.15uF / 25VDC / X5R</t>
  </si>
  <si>
    <t>TMK107BJ154KA-T</t>
  </si>
  <si>
    <t>963-TMK107BJ154KA-T</t>
  </si>
  <si>
    <t>^</t>
  </si>
  <si>
    <t>C7, C11, 12, C13, C14, C17, C18, C21, C22, C23</t>
  </si>
  <si>
    <t>2.2uF / 25 VDC / X6S</t>
  </si>
  <si>
    <t>TMK107BC6225KA-T</t>
  </si>
  <si>
    <t>963-TMK107BC6225KA-T</t>
  </si>
  <si>
    <t>C19, C20</t>
  </si>
  <si>
    <t>10uF / 25VDC / X5R</t>
  </si>
  <si>
    <t>TMK212BBJ106KD-T</t>
  </si>
  <si>
    <t>963-TMK212BBJ106KD-T</t>
  </si>
  <si>
    <t>X1</t>
  </si>
  <si>
    <t>Connector</t>
  </si>
  <si>
    <t>MINI USB</t>
  </si>
  <si>
    <t>5PN</t>
  </si>
  <si>
    <t>MOLEX</t>
  </si>
  <si>
    <t>538-67503-1020</t>
  </si>
  <si>
    <t>https://www.mouser.com/datasheet/2/276/0675031020_IO_CONNECTORS-172123.pdf</t>
  </si>
  <si>
    <t>G1</t>
  </si>
  <si>
    <t>Crystal</t>
  </si>
  <si>
    <t>16MHz / 18pF / 10ppm</t>
  </si>
  <si>
    <t>HC-49US</t>
  </si>
  <si>
    <t>ABRACON</t>
  </si>
  <si>
    <t>ABL-16.000MHz-B1U</t>
  </si>
  <si>
    <t>815-ABL-16-B1U</t>
  </si>
  <si>
    <t>https://www.mouser.com/datasheet/2/3/ABL-10083.pdf</t>
  </si>
  <si>
    <t>R5, R18</t>
  </si>
  <si>
    <t>Diode</t>
  </si>
  <si>
    <t>Dual Schottky, Common</t>
  </si>
  <si>
    <t>SOT-23</t>
  </si>
  <si>
    <t>Nexperia</t>
  </si>
  <si>
    <t>BAT54C,215</t>
  </si>
  <si>
    <t>771-BAT54C-T/R</t>
  </si>
  <si>
    <t>https://www.mouser.com/datasheet/2/302/BAT54_SER-1149775.pdf</t>
  </si>
  <si>
    <t>R10, R12, R20</t>
  </si>
  <si>
    <t>Ferrite</t>
  </si>
  <si>
    <t>600R / 100MHz</t>
  </si>
  <si>
    <t>BLM18AG601SN1D</t>
  </si>
  <si>
    <t>81-BLM11A601S</t>
  </si>
  <si>
    <t>https://www.mouser.com/datasheet/2/281/c31e-794748.pdf</t>
  </si>
  <si>
    <t>P5</t>
  </si>
  <si>
    <t>LED</t>
  </si>
  <si>
    <t>Red LED</t>
  </si>
  <si>
    <t>Kingbright</t>
  </si>
  <si>
    <t>APTD2012LSURCK</t>
  </si>
  <si>
    <t>604-APTD2012LSURCK</t>
  </si>
  <si>
    <t>https://www.mouser.com/datasheet/2/216/APTD2012LSURCK-1101937.pdf</t>
  </si>
  <si>
    <t>P4</t>
  </si>
  <si>
    <t>Green LED</t>
  </si>
  <si>
    <t>APTD2012LZGCK</t>
  </si>
  <si>
    <t>604-APTD2012LZGCK</t>
  </si>
  <si>
    <t>https://www.mouser.com/datasheet/2/216/APTD2012LZGCK-1101817.pdf</t>
  </si>
  <si>
    <t>P1, P2, P3</t>
  </si>
  <si>
    <t>Blue LED</t>
  </si>
  <si>
    <t>APTD2012LQBC/D</t>
  </si>
  <si>
    <t>604-APTD2012LQBCD</t>
  </si>
  <si>
    <t>https://www.mouser.com/datasheet/2/216/APTD2012LQBC-D-1102003.pdf</t>
  </si>
  <si>
    <t>K2</t>
  </si>
  <si>
    <t>Microcontroller</t>
  </si>
  <si>
    <t>MK20DX256VLH7</t>
  </si>
  <si>
    <t>LQFP-64</t>
  </si>
  <si>
    <t>NXP</t>
  </si>
  <si>
    <t>841-MK20DX256VLH7</t>
  </si>
  <si>
    <t>https://www.mouser.com/datasheet/2/302/K20P64M72SF1-1126422.pdf</t>
  </si>
  <si>
    <t>R7, R8</t>
  </si>
  <si>
    <t>Resistor</t>
  </si>
  <si>
    <t>33 / 1% / 0.25 W</t>
  </si>
  <si>
    <t>Panasonic</t>
  </si>
  <si>
    <t>ERJ-PA3F33R0V</t>
  </si>
  <si>
    <t>667-ERJ-PA3F33R0V</t>
  </si>
  <si>
    <t>https://www.mouser.com/datasheet/2/315/AOA0000C331-1141874.pdf</t>
  </si>
  <si>
    <t>R1, R2, R3, R4, R11, R15, R17</t>
  </si>
  <si>
    <t>470 / 0.5% /  0.25 W</t>
  </si>
  <si>
    <t>ERJ-PA3D4700V</t>
  </si>
  <si>
    <t>667-ERJ-PA3D4700V</t>
  </si>
  <si>
    <t>R13, R16</t>
  </si>
  <si>
    <t>2.2K / 0.5% / 0.25W</t>
  </si>
  <si>
    <t>ERJ-PA3D2201V</t>
  </si>
  <si>
    <t>667-ERJ-PA3D2201V</t>
  </si>
  <si>
    <t>R6, R9, R14, R19, R21</t>
  </si>
  <si>
    <t>10K / 0.5 % /  0.25W</t>
  </si>
  <si>
    <t>ERJ-PA3D1002V</t>
  </si>
  <si>
    <t>667-ERJ-PA3D1002V</t>
  </si>
  <si>
    <t>S1</t>
  </si>
  <si>
    <t>Tactile Switch</t>
  </si>
  <si>
    <t>SPST</t>
  </si>
  <si>
    <t>6x6x5 MM</t>
  </si>
  <si>
    <t>ALPS</t>
  </si>
  <si>
    <t>SKHHPKA010</t>
  </si>
  <si>
    <t>688-SKHHPK</t>
  </si>
  <si>
    <t>http://www.alps.com/prod/info/E/PDF/Tact/SnapIn/SKHH/SKHHPKA010.pdf</t>
  </si>
  <si>
    <t>U2</t>
  </si>
  <si>
    <t>LIPO Charger</t>
  </si>
  <si>
    <t>Battery Management Controller</t>
  </si>
  <si>
    <t>SOT-23-5</t>
  </si>
  <si>
    <t>Microchip Technology</t>
  </si>
  <si>
    <t>MCP73831T-2ACI/OT</t>
  </si>
  <si>
    <t>579-MCP73831T-2ACIOT</t>
  </si>
  <si>
    <t>https://www.mouser.com/datasheet/2/268/20001984g-846362.pdf</t>
  </si>
  <si>
    <t>U3</t>
  </si>
  <si>
    <t>Audio Codec</t>
  </si>
  <si>
    <t>Audio Codex Interface</t>
  </si>
  <si>
    <t>QFN-32</t>
  </si>
  <si>
    <t>SGTL5000XNAA3R2</t>
  </si>
  <si>
    <t>841-SGTL5000XNAA3R2</t>
  </si>
  <si>
    <t>https://www.mouser.com/datasheet/2/302/SGTL5000-1127744.pdf</t>
  </si>
  <si>
    <t>U4</t>
  </si>
  <si>
    <t>Voltage Regulator</t>
  </si>
  <si>
    <t>1.8V 200mA</t>
  </si>
  <si>
    <t>Texas Instruments</t>
  </si>
  <si>
    <t>TPS79318DBVR</t>
  </si>
  <si>
    <t>595-TPS79318DBVR</t>
  </si>
  <si>
    <t>http://www.ti.com/lit/gpn/tps793</t>
  </si>
  <si>
    <t>T1</t>
  </si>
  <si>
    <t>3.3V 500mA</t>
  </si>
  <si>
    <t>SOT-223-3</t>
  </si>
  <si>
    <t>MCP1825S-3302E/DB</t>
  </si>
  <si>
    <t>579-MCP1825S-3302EDB</t>
  </si>
  <si>
    <t>https://www.mouser.com/datasheet/2/268/22056b-475378.pdf</t>
  </si>
  <si>
    <t>MOUSER ELECTRONICS TOTAL:</t>
  </si>
  <si>
    <t>SPARKFUN</t>
  </si>
  <si>
    <t>SparkFun Product No.</t>
  </si>
  <si>
    <t>Reference:</t>
  </si>
  <si>
    <t>U1</t>
  </si>
  <si>
    <t>MicroSD Transflash Socket</t>
  </si>
  <si>
    <t>SPI uSD SMD/SMT</t>
  </si>
  <si>
    <t>4UCON Technology Inc</t>
  </si>
  <si>
    <t>15882 T-FLASH-CON</t>
  </si>
  <si>
    <t>PRT-00127</t>
  </si>
  <si>
    <t>https://www.sparkfun.com/products/127</t>
  </si>
  <si>
    <t>J6</t>
  </si>
  <si>
    <t>3.5mm Audio Jack TRSS</t>
  </si>
  <si>
    <t>3.5MM TRSS SMD/SMT</t>
  </si>
  <si>
    <t>20153 TRSS-CON</t>
  </si>
  <si>
    <t>PRT-12639</t>
  </si>
  <si>
    <t>https://www.sparkfun.com/products/12639</t>
  </si>
  <si>
    <t>J7</t>
  </si>
  <si>
    <t>JST Right Angle Connector</t>
  </si>
  <si>
    <t>JST 2-Pin SMD/SMT</t>
  </si>
  <si>
    <t>17311 JSTPH-CON</t>
  </si>
  <si>
    <t>PRT-08612</t>
  </si>
  <si>
    <t>https://www.sparkfun.com/products/8612</t>
  </si>
  <si>
    <t>SPARKFUN TOTAL:</t>
  </si>
  <si>
    <t>PJRC</t>
  </si>
  <si>
    <t>K1</t>
  </si>
  <si>
    <t>Bootloader</t>
  </si>
  <si>
    <t>MKL04Z32VLC4 (Preprogrammed)</t>
  </si>
  <si>
    <t>LQFP-32</t>
  </si>
  <si>
    <t>IC_MKL04Z32_TQFP32</t>
  </si>
  <si>
    <t>https://www.pjrc.com/store/ic_mkl02.html</t>
  </si>
  <si>
    <t>PJRC TOTAL:</t>
  </si>
  <si>
    <t>COMPONENTS TOTAL:</t>
  </si>
  <si>
    <t>Qty'200</t>
  </si>
  <si>
    <t>$200</t>
  </si>
  <si>
    <t>_$200</t>
  </si>
  <si>
    <t>Available</t>
  </si>
  <si>
    <t>MOQ</t>
  </si>
  <si>
    <t>Supplier_VK</t>
  </si>
  <si>
    <t>Production P/N_VK</t>
  </si>
  <si>
    <t>Production MFG_VK</t>
  </si>
  <si>
    <t>Production Description_VK</t>
  </si>
  <si>
    <t>Comments_VK</t>
  </si>
  <si>
    <t>Your Comments</t>
  </si>
  <si>
    <t>Digi-Key</t>
  </si>
  <si>
    <t>Murata Manufacturing Co Ltd</t>
  </si>
  <si>
    <t>CAP CER 22PF 50V C0G/NP0 0603</t>
  </si>
  <si>
    <t>TAIYO YUDEN</t>
  </si>
  <si>
    <t>Mouser</t>
  </si>
  <si>
    <t>Multilayer Ceramic Capacitors MLCC - SMD/SMT 0.15uF 25V X5R +/-10% 0603 Gen Purp</t>
  </si>
  <si>
    <t>CAP CER 2.2UF 25V X6S 0603</t>
  </si>
  <si>
    <t>Multilayer Ceramic Capacitors MLCC - SMD/SMT 10uF 25V X5R 10% 0805</t>
  </si>
  <si>
    <t>Molex</t>
  </si>
  <si>
    <t>CONN RECEPT MINIUSB R/A 5POS SMD</t>
  </si>
  <si>
    <t>Abracon Corporation</t>
  </si>
  <si>
    <t>Crystals 16.000MHZ, 18pF 10ppm -20C +70C</t>
  </si>
  <si>
    <t>Newark</t>
  </si>
  <si>
    <t>NEXPERIA</t>
  </si>
  <si>
    <t>Small Signal Schottky Diode, Dual Common Cathode, 40 V, 100 mA, 800 mV, 600 mA, 150 °C</t>
  </si>
  <si>
    <t>FERRITE BEAD 600 OHM 0603 1LN</t>
  </si>
  <si>
    <t>LED RED CLEAR SMD</t>
  </si>
  <si>
    <t>LED GREEN CLEAR 2SMD</t>
  </si>
  <si>
    <t>LED BLUE CLEAR SMD</t>
  </si>
  <si>
    <t>NXP Semiconductors</t>
  </si>
  <si>
    <t>IC MCU 32BIT 256KB FLASH 64LQFP</t>
  </si>
  <si>
    <t>Panasonic Electronic Components</t>
  </si>
  <si>
    <t>Thick Film Resistors - SMD 0603 33ohm 1% Anti-Surge AEC-Q200</t>
  </si>
  <si>
    <t>Thick Film Resistors - SMD 0603 470ohm 0.5% Anti-Surge AEC-Q200</t>
  </si>
  <si>
    <t>Thick Film Resistors - SMD 0603 2.2Kohm 0.5% Anti-Surge AEC-Q200</t>
  </si>
  <si>
    <t>Thick Film Resistors - SMD 0603 10Kohm 0.5% Anti-Surge AEC-Q200</t>
  </si>
  <si>
    <t>Alps Electric Co Ltd</t>
  </si>
  <si>
    <t>Tactile Switches 6.0x6.0x5.0mm 100gf</t>
  </si>
  <si>
    <t>Microchip Technology Inc</t>
  </si>
  <si>
    <t>IC CONTROLLR LI-ION 4.2V SOT23-5</t>
  </si>
  <si>
    <t>IC AUDIO CODEC STEREO 32-QFN</t>
  </si>
  <si>
    <t>IC REG LINEAR 1.8V 200MA SOT23-5</t>
  </si>
  <si>
    <t>IC REG LIN 3.3V 500MA SOT223-3</t>
  </si>
  <si>
    <t>SparkFun Electronics</t>
  </si>
  <si>
    <t>SparkFun Accessories microSD Socket for Transflash</t>
  </si>
  <si>
    <t>SparkFun Accessories Audio Jack - 3.5mm TRRS (SMD)</t>
  </si>
  <si>
    <t>SparkFun Accessories JST Right Angle Connector - White</t>
  </si>
  <si>
    <t xml:space="preserve">MKL04 chip with pre-programmed Teensy LC, 3.2, 3.5, 3.6 bootloader </t>
  </si>
  <si>
    <t>490-14354-1-ND</t>
  </si>
  <si>
    <t>587-6007-1-ND</t>
  </si>
  <si>
    <t>587-4930-1-ND</t>
  </si>
  <si>
    <t>WM5461CT-ND</t>
  </si>
  <si>
    <t>490-1014-1-ND</t>
  </si>
  <si>
    <t>754-2044-1-ND</t>
  </si>
  <si>
    <t>754-2048-1-ND</t>
  </si>
  <si>
    <t>754-2046-1-ND</t>
  </si>
  <si>
    <t>MK20DX256VLH7-ND</t>
  </si>
  <si>
    <t>MCP73831T-2ACI/OTCT-ND</t>
  </si>
  <si>
    <t>SGTL5000XNAA3R2CT-ND</t>
  </si>
  <si>
    <t>296-12155-1-ND</t>
  </si>
  <si>
    <t>MCP1825S-3302E/DB-ND</t>
  </si>
  <si>
    <t>474-PRT-08612</t>
  </si>
  <si>
    <t>Supplier P/N_VK</t>
  </si>
  <si>
    <t>No stock is available with vendors.Please provide an alternate P/N</t>
  </si>
  <si>
    <r>
      <t xml:space="preserve">CAP CER 0.1UF </t>
    </r>
    <r>
      <rPr>
        <b/>
        <sz val="10"/>
        <color rgb="FFFF0000"/>
        <rFont val="Arial"/>
        <family val="2"/>
      </rPr>
      <t>35V</t>
    </r>
    <r>
      <rPr>
        <sz val="10"/>
        <color theme="1"/>
        <rFont val="Arial"/>
        <family val="2"/>
      </rPr>
      <t xml:space="preserve"> X5R </t>
    </r>
    <r>
      <rPr>
        <b/>
        <sz val="10"/>
        <color rgb="FFFF0000"/>
        <rFont val="Arial"/>
        <family val="2"/>
      </rPr>
      <t>0201</t>
    </r>
  </si>
  <si>
    <r>
      <t xml:space="preserve">0.1uF / </t>
    </r>
    <r>
      <rPr>
        <b/>
        <sz val="10"/>
        <color rgb="FFFF0000"/>
        <rFont val="Arial"/>
        <family val="2"/>
      </rPr>
      <t>25VDC</t>
    </r>
    <r>
      <rPr>
        <sz val="10"/>
        <color theme="1"/>
        <rFont val="Arial"/>
        <family val="2"/>
      </rPr>
      <t xml:space="preserve"> /  X5R</t>
    </r>
  </si>
  <si>
    <r>
      <t>There are</t>
    </r>
    <r>
      <rPr>
        <b/>
        <sz val="10"/>
        <color rgb="FFFF0000"/>
        <rFont val="Arial"/>
        <family val="2"/>
      </rPr>
      <t xml:space="preserve"> 9 reference designators</t>
    </r>
    <r>
      <rPr>
        <sz val="10"/>
        <color theme="1"/>
        <rFont val="Arial"/>
        <family val="2"/>
      </rPr>
      <t xml:space="preserve"> given in column"B" but the qty given in column"J" is 8.Please comment. &amp; The description in column" D, E"  refers to "</t>
    </r>
    <r>
      <rPr>
        <sz val="10"/>
        <color rgb="FFFF0000"/>
        <rFont val="Arial"/>
        <family val="2"/>
      </rPr>
      <t>35V &amp; 0603</t>
    </r>
    <r>
      <rPr>
        <sz val="10"/>
        <color theme="1"/>
        <rFont val="Arial"/>
        <family val="2"/>
      </rPr>
      <t>" whereas online description refers to "</t>
    </r>
    <r>
      <rPr>
        <b/>
        <sz val="10"/>
        <color rgb="FFFF0000"/>
        <rFont val="Arial"/>
        <family val="2"/>
      </rPr>
      <t>35V &amp; 0201</t>
    </r>
    <r>
      <rPr>
        <sz val="10"/>
        <color theme="1"/>
        <rFont val="Arial"/>
        <family val="2"/>
      </rPr>
      <t>".Please comment.</t>
    </r>
  </si>
  <si>
    <t>Sub-Total</t>
  </si>
  <si>
    <t>Production Loss</t>
  </si>
  <si>
    <t>Supplier Shipping Cost</t>
  </si>
  <si>
    <t>PARTS TOTAL</t>
  </si>
  <si>
    <t>Sparkfun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</si>
</sst>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8"/>
      <name val="Arial"/>
      <family val="2"/>
      <charset val="204"/>
    </font>
    <font>
      <b/>
      <sz val="11"/>
      <name val="Arial"/>
      <family val="2"/>
    </font>
    <font>
      <b/>
      <sz val="11"/>
      <color theme="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8" fontId="0" fillId="0" borderId="0" xfId="0" applyNumberFormat="1"/>
    <xf numFmtId="0" fontId="18" fillId="0" borderId="0" xfId="0" applyFont="1"/>
    <xf numFmtId="0" fontId="19" fillId="33" borderId="10" xfId="0" applyFont="1" applyFill="1" applyBorder="1" applyAlignment="1">
      <alignment horizontal="center"/>
    </xf>
    <xf numFmtId="0" fontId="18" fillId="0" borderId="10" xfId="0" applyFont="1" applyBorder="1"/>
    <xf numFmtId="8" fontId="18" fillId="0" borderId="10" xfId="0" applyNumberFormat="1" applyFont="1" applyBorder="1"/>
    <xf numFmtId="0" fontId="18" fillId="34" borderId="10" xfId="0" applyFont="1" applyFill="1" applyBorder="1"/>
    <xf numFmtId="8" fontId="18" fillId="34" borderId="10" xfId="0" applyNumberFormat="1" applyFont="1" applyFill="1" applyBorder="1"/>
    <xf numFmtId="0" fontId="18" fillId="34" borderId="10" xfId="0" applyFont="1" applyFill="1" applyBorder="1" applyAlignment="1">
      <alignment wrapText="1"/>
    </xf>
    <xf numFmtId="164" fontId="18" fillId="0" borderId="10" xfId="0" applyNumberFormat="1" applyFont="1" applyBorder="1"/>
    <xf numFmtId="164" fontId="18" fillId="34" borderId="10" xfId="0" applyNumberFormat="1" applyFont="1" applyFill="1" applyBorder="1"/>
    <xf numFmtId="164" fontId="18" fillId="0" borderId="0" xfId="0" applyNumberFormat="1" applyFont="1"/>
    <xf numFmtId="164" fontId="24" fillId="35" borderId="10" xfId="0" applyNumberFormat="1" applyFont="1" applyFill="1" applyBorder="1"/>
    <xf numFmtId="164" fontId="18" fillId="35" borderId="10" xfId="0" applyNumberFormat="1" applyFont="1" applyFill="1" applyBorder="1"/>
    <xf numFmtId="0" fontId="22" fillId="0" borderId="11" xfId="0" applyFont="1" applyBorder="1" applyAlignment="1">
      <alignment horizontal="left"/>
    </xf>
    <xf numFmtId="0" fontId="22" fillId="0" borderId="0" xfId="0" applyFont="1" applyAlignment="1">
      <alignment horizontal="left"/>
    </xf>
    <xf numFmtId="0" fontId="23" fillId="35" borderId="10" xfId="0" applyFont="1" applyFill="1" applyBorder="1" applyAlignment="1">
      <alignment horizontal="left"/>
    </xf>
    <xf numFmtId="0" fontId="18" fillId="36" borderId="10" xfId="0" applyFont="1" applyFill="1" applyBorder="1"/>
    <xf numFmtId="8" fontId="18" fillId="36" borderId="10" xfId="0" applyNumberFormat="1" applyFont="1" applyFill="1" applyBorder="1"/>
    <xf numFmtId="164" fontId="18" fillId="36" borderId="10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topLeftCell="A23" workbookViewId="0">
      <selection activeCell="A47" sqref="A47"/>
    </sheetView>
  </sheetViews>
  <sheetFormatPr defaultRowHeight="15" x14ac:dyDescent="0.25"/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>
        <v>1</v>
      </c>
      <c r="B3" t="s">
        <v>13</v>
      </c>
      <c r="C3" t="s">
        <v>14</v>
      </c>
      <c r="D3" t="s">
        <v>15</v>
      </c>
      <c r="E3">
        <v>603</v>
      </c>
      <c r="F3" t="s">
        <v>16</v>
      </c>
      <c r="G3" t="s">
        <v>17</v>
      </c>
      <c r="H3" t="s">
        <v>18</v>
      </c>
      <c r="I3" s="1">
        <v>0.17</v>
      </c>
      <c r="J3">
        <v>2</v>
      </c>
      <c r="K3" s="1">
        <v>0.34</v>
      </c>
      <c r="L3" t="s">
        <v>19</v>
      </c>
    </row>
    <row r="4" spans="1:12" x14ac:dyDescent="0.25">
      <c r="A4">
        <v>2</v>
      </c>
      <c r="B4" t="s">
        <v>20</v>
      </c>
      <c r="C4" t="s">
        <v>14</v>
      </c>
      <c r="D4" t="s">
        <v>21</v>
      </c>
      <c r="E4">
        <v>603</v>
      </c>
      <c r="F4" t="s">
        <v>22</v>
      </c>
      <c r="G4" t="s">
        <v>23</v>
      </c>
      <c r="H4" t="s">
        <v>24</v>
      </c>
      <c r="I4" s="1">
        <v>0.14000000000000001</v>
      </c>
      <c r="J4">
        <v>8</v>
      </c>
      <c r="K4" s="1">
        <v>1.1200000000000001</v>
      </c>
      <c r="L4" t="s">
        <v>25</v>
      </c>
    </row>
    <row r="5" spans="1:12" x14ac:dyDescent="0.25">
      <c r="A5">
        <v>3</v>
      </c>
      <c r="B5" t="s">
        <v>26</v>
      </c>
      <c r="C5" t="s">
        <v>14</v>
      </c>
      <c r="D5" t="s">
        <v>27</v>
      </c>
      <c r="E5">
        <v>603</v>
      </c>
      <c r="F5" t="s">
        <v>22</v>
      </c>
      <c r="G5" t="s">
        <v>28</v>
      </c>
      <c r="H5" t="s">
        <v>29</v>
      </c>
      <c r="I5" s="1">
        <v>0.25</v>
      </c>
      <c r="J5">
        <v>1</v>
      </c>
      <c r="K5" s="1">
        <v>0.25</v>
      </c>
      <c r="L5" t="s">
        <v>30</v>
      </c>
    </row>
    <row r="6" spans="1:12" x14ac:dyDescent="0.25">
      <c r="A6">
        <v>4</v>
      </c>
      <c r="B6" t="s">
        <v>31</v>
      </c>
      <c r="C6" t="s">
        <v>14</v>
      </c>
      <c r="D6" t="s">
        <v>32</v>
      </c>
      <c r="E6">
        <v>603</v>
      </c>
      <c r="F6" t="s">
        <v>22</v>
      </c>
      <c r="G6" t="s">
        <v>33</v>
      </c>
      <c r="H6" t="s">
        <v>34</v>
      </c>
      <c r="I6" s="1">
        <v>0.32</v>
      </c>
      <c r="J6">
        <v>10</v>
      </c>
      <c r="K6" s="1">
        <v>3.2</v>
      </c>
      <c r="L6" t="s">
        <v>30</v>
      </c>
    </row>
    <row r="7" spans="1:12" x14ac:dyDescent="0.25">
      <c r="A7">
        <v>5</v>
      </c>
      <c r="B7" t="s">
        <v>35</v>
      </c>
      <c r="C7" t="s">
        <v>14</v>
      </c>
      <c r="D7" t="s">
        <v>36</v>
      </c>
      <c r="E7">
        <v>805</v>
      </c>
      <c r="F7" t="s">
        <v>22</v>
      </c>
      <c r="G7" t="s">
        <v>37</v>
      </c>
      <c r="H7" t="s">
        <v>38</v>
      </c>
      <c r="I7" s="1">
        <v>0.39</v>
      </c>
      <c r="J7">
        <v>2</v>
      </c>
      <c r="K7" s="1">
        <v>0.78</v>
      </c>
      <c r="L7" t="s">
        <v>30</v>
      </c>
    </row>
    <row r="8" spans="1:12" x14ac:dyDescent="0.25">
      <c r="A8">
        <v>6</v>
      </c>
      <c r="B8" t="s">
        <v>39</v>
      </c>
      <c r="C8" t="s">
        <v>40</v>
      </c>
      <c r="D8" t="s">
        <v>41</v>
      </c>
      <c r="E8" t="s">
        <v>42</v>
      </c>
      <c r="F8" t="s">
        <v>43</v>
      </c>
      <c r="G8">
        <v>675031020</v>
      </c>
      <c r="H8" t="s">
        <v>44</v>
      </c>
      <c r="I8" s="1">
        <v>0.65</v>
      </c>
      <c r="J8">
        <v>1</v>
      </c>
      <c r="K8" s="1">
        <v>0.65</v>
      </c>
      <c r="L8" t="s">
        <v>45</v>
      </c>
    </row>
    <row r="9" spans="1:12" x14ac:dyDescent="0.25">
      <c r="A9">
        <v>7</v>
      </c>
      <c r="B9" t="s">
        <v>46</v>
      </c>
      <c r="C9" t="s">
        <v>47</v>
      </c>
      <c r="D9" t="s">
        <v>48</v>
      </c>
      <c r="E9" t="s">
        <v>49</v>
      </c>
      <c r="F9" t="s">
        <v>50</v>
      </c>
      <c r="G9" t="s">
        <v>51</v>
      </c>
      <c r="H9" t="s">
        <v>52</v>
      </c>
      <c r="I9" s="1">
        <v>0.47</v>
      </c>
      <c r="J9">
        <v>1</v>
      </c>
      <c r="K9" s="1">
        <v>0.47</v>
      </c>
      <c r="L9" t="s">
        <v>53</v>
      </c>
    </row>
    <row r="10" spans="1:12" x14ac:dyDescent="0.25">
      <c r="A10">
        <v>8</v>
      </c>
      <c r="B10" t="s">
        <v>54</v>
      </c>
      <c r="C10" t="s">
        <v>55</v>
      </c>
      <c r="D10" t="s">
        <v>56</v>
      </c>
      <c r="E10" t="s">
        <v>57</v>
      </c>
      <c r="F10" t="s">
        <v>58</v>
      </c>
      <c r="G10" t="s">
        <v>59</v>
      </c>
      <c r="H10" t="s">
        <v>60</v>
      </c>
      <c r="I10" s="1">
        <v>0.24</v>
      </c>
      <c r="J10">
        <v>2</v>
      </c>
      <c r="K10" s="1">
        <v>0.48</v>
      </c>
      <c r="L10" t="s">
        <v>61</v>
      </c>
    </row>
    <row r="11" spans="1:12" x14ac:dyDescent="0.25">
      <c r="A11">
        <v>9</v>
      </c>
      <c r="B11" t="s">
        <v>62</v>
      </c>
      <c r="C11" t="s">
        <v>63</v>
      </c>
      <c r="D11" t="s">
        <v>64</v>
      </c>
      <c r="E11">
        <v>603</v>
      </c>
      <c r="F11" t="s">
        <v>16</v>
      </c>
      <c r="G11" t="s">
        <v>65</v>
      </c>
      <c r="H11" t="s">
        <v>66</v>
      </c>
      <c r="I11" s="1">
        <v>0.1</v>
      </c>
      <c r="J11">
        <v>3</v>
      </c>
      <c r="K11" s="1">
        <v>0.3</v>
      </c>
      <c r="L11" t="s">
        <v>67</v>
      </c>
    </row>
    <row r="12" spans="1:12" x14ac:dyDescent="0.25">
      <c r="A12">
        <v>10</v>
      </c>
      <c r="B12" t="s">
        <v>68</v>
      </c>
      <c r="C12" t="s">
        <v>69</v>
      </c>
      <c r="D12" t="s">
        <v>70</v>
      </c>
      <c r="E12">
        <v>805</v>
      </c>
      <c r="F12" t="s">
        <v>71</v>
      </c>
      <c r="G12" t="s">
        <v>72</v>
      </c>
      <c r="H12" t="s">
        <v>73</v>
      </c>
      <c r="I12" s="1">
        <v>0.33</v>
      </c>
      <c r="J12">
        <v>1</v>
      </c>
      <c r="K12" s="1">
        <v>0.33</v>
      </c>
      <c r="L12" t="s">
        <v>74</v>
      </c>
    </row>
    <row r="13" spans="1:12" x14ac:dyDescent="0.25">
      <c r="A13">
        <v>11</v>
      </c>
      <c r="B13" t="s">
        <v>75</v>
      </c>
      <c r="C13" t="s">
        <v>69</v>
      </c>
      <c r="D13" t="s">
        <v>76</v>
      </c>
      <c r="E13">
        <v>805</v>
      </c>
      <c r="F13" t="s">
        <v>71</v>
      </c>
      <c r="G13" t="s">
        <v>77</v>
      </c>
      <c r="H13" t="s">
        <v>78</v>
      </c>
      <c r="I13" s="1">
        <v>0.68</v>
      </c>
      <c r="J13">
        <v>1</v>
      </c>
      <c r="K13" s="1">
        <v>0.68</v>
      </c>
      <c r="L13" t="s">
        <v>79</v>
      </c>
    </row>
    <row r="14" spans="1:12" x14ac:dyDescent="0.25">
      <c r="A14">
        <v>12</v>
      </c>
      <c r="B14" t="s">
        <v>80</v>
      </c>
      <c r="C14" t="s">
        <v>69</v>
      </c>
      <c r="D14" t="s">
        <v>81</v>
      </c>
      <c r="E14">
        <v>805</v>
      </c>
      <c r="F14" t="s">
        <v>71</v>
      </c>
      <c r="G14" t="s">
        <v>82</v>
      </c>
      <c r="H14" t="s">
        <v>83</v>
      </c>
      <c r="I14" s="1">
        <v>0.46</v>
      </c>
      <c r="J14">
        <v>3</v>
      </c>
      <c r="K14" s="1">
        <v>1.38</v>
      </c>
      <c r="L14" t="s">
        <v>84</v>
      </c>
    </row>
    <row r="15" spans="1:12" x14ac:dyDescent="0.25">
      <c r="A15">
        <v>13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87</v>
      </c>
      <c r="H15" t="s">
        <v>90</v>
      </c>
      <c r="I15" s="1">
        <v>7.1</v>
      </c>
      <c r="J15">
        <v>1</v>
      </c>
      <c r="K15" s="1">
        <v>7.1</v>
      </c>
      <c r="L15" t="s">
        <v>91</v>
      </c>
    </row>
    <row r="16" spans="1:12" x14ac:dyDescent="0.25">
      <c r="A16">
        <v>14</v>
      </c>
      <c r="B16" t="s">
        <v>92</v>
      </c>
      <c r="C16" t="s">
        <v>93</v>
      </c>
      <c r="D16" t="s">
        <v>94</v>
      </c>
      <c r="E16">
        <v>603</v>
      </c>
      <c r="F16" t="s">
        <v>95</v>
      </c>
      <c r="G16" t="s">
        <v>96</v>
      </c>
      <c r="H16" t="s">
        <v>97</v>
      </c>
      <c r="I16" s="1">
        <v>1.23</v>
      </c>
      <c r="J16">
        <v>2</v>
      </c>
      <c r="K16" s="1">
        <v>2.46</v>
      </c>
      <c r="L16" t="s">
        <v>98</v>
      </c>
    </row>
    <row r="17" spans="1:12" x14ac:dyDescent="0.25">
      <c r="A17">
        <v>15</v>
      </c>
      <c r="B17" t="s">
        <v>99</v>
      </c>
      <c r="C17" t="s">
        <v>93</v>
      </c>
      <c r="D17" t="s">
        <v>100</v>
      </c>
      <c r="E17">
        <v>603</v>
      </c>
      <c r="F17" t="s">
        <v>95</v>
      </c>
      <c r="G17" t="s">
        <v>101</v>
      </c>
      <c r="H17" t="s">
        <v>102</v>
      </c>
      <c r="I17" s="1">
        <v>0.37</v>
      </c>
      <c r="J17">
        <v>7</v>
      </c>
      <c r="K17" s="1">
        <v>2.59</v>
      </c>
      <c r="L17" t="s">
        <v>30</v>
      </c>
    </row>
    <row r="18" spans="1:12" x14ac:dyDescent="0.25">
      <c r="A18">
        <v>16</v>
      </c>
      <c r="B18" t="s">
        <v>103</v>
      </c>
      <c r="C18" t="s">
        <v>93</v>
      </c>
      <c r="D18" t="s">
        <v>104</v>
      </c>
      <c r="E18">
        <v>603</v>
      </c>
      <c r="F18" t="s">
        <v>95</v>
      </c>
      <c r="G18" t="s">
        <v>105</v>
      </c>
      <c r="H18" t="s">
        <v>106</v>
      </c>
      <c r="I18" s="1">
        <v>0.37</v>
      </c>
      <c r="J18">
        <v>2</v>
      </c>
      <c r="K18" s="1">
        <v>0.74</v>
      </c>
      <c r="L18" t="s">
        <v>30</v>
      </c>
    </row>
    <row r="19" spans="1:12" x14ac:dyDescent="0.25">
      <c r="A19">
        <v>17</v>
      </c>
      <c r="B19" t="s">
        <v>107</v>
      </c>
      <c r="C19" t="s">
        <v>93</v>
      </c>
      <c r="D19" t="s">
        <v>108</v>
      </c>
      <c r="E19">
        <v>603</v>
      </c>
      <c r="F19" t="s">
        <v>95</v>
      </c>
      <c r="G19" t="s">
        <v>109</v>
      </c>
      <c r="H19" t="s">
        <v>110</v>
      </c>
      <c r="I19" s="1">
        <v>0.37</v>
      </c>
      <c r="J19">
        <v>5</v>
      </c>
      <c r="K19" s="1">
        <v>1.85</v>
      </c>
      <c r="L19" t="s">
        <v>30</v>
      </c>
    </row>
    <row r="20" spans="1:12" x14ac:dyDescent="0.25">
      <c r="A20">
        <v>18</v>
      </c>
      <c r="B20" t="s">
        <v>111</v>
      </c>
      <c r="C20" t="s">
        <v>112</v>
      </c>
      <c r="D20" t="s">
        <v>113</v>
      </c>
      <c r="E20" t="s">
        <v>114</v>
      </c>
      <c r="F20" t="s">
        <v>115</v>
      </c>
      <c r="G20" t="s">
        <v>116</v>
      </c>
      <c r="H20" t="s">
        <v>117</v>
      </c>
      <c r="I20" s="1">
        <v>0.31</v>
      </c>
      <c r="J20">
        <v>1</v>
      </c>
      <c r="K20" s="1">
        <v>0.31</v>
      </c>
      <c r="L20" t="s">
        <v>118</v>
      </c>
    </row>
    <row r="21" spans="1:12" x14ac:dyDescent="0.25">
      <c r="A21">
        <v>19</v>
      </c>
      <c r="B21" t="s">
        <v>119</v>
      </c>
      <c r="C21" t="s">
        <v>120</v>
      </c>
      <c r="D21" t="s">
        <v>121</v>
      </c>
      <c r="E21" t="s">
        <v>122</v>
      </c>
      <c r="F21" t="s">
        <v>123</v>
      </c>
      <c r="G21" t="s">
        <v>124</v>
      </c>
      <c r="H21" t="s">
        <v>125</v>
      </c>
      <c r="I21" s="1">
        <v>0.68</v>
      </c>
      <c r="J21">
        <v>1</v>
      </c>
      <c r="K21" s="1">
        <v>0.68</v>
      </c>
      <c r="L21" t="s">
        <v>126</v>
      </c>
    </row>
    <row r="22" spans="1:12" x14ac:dyDescent="0.25">
      <c r="A22">
        <v>20</v>
      </c>
      <c r="B22" t="s">
        <v>127</v>
      </c>
      <c r="C22" t="s">
        <v>128</v>
      </c>
      <c r="D22" t="s">
        <v>129</v>
      </c>
      <c r="E22" t="s">
        <v>130</v>
      </c>
      <c r="F22" t="s">
        <v>89</v>
      </c>
      <c r="G22" t="s">
        <v>131</v>
      </c>
      <c r="H22" t="s">
        <v>132</v>
      </c>
      <c r="I22" s="1">
        <v>2.82</v>
      </c>
      <c r="J22">
        <v>1</v>
      </c>
      <c r="K22" s="1">
        <v>2.82</v>
      </c>
      <c r="L22" t="s">
        <v>133</v>
      </c>
    </row>
    <row r="23" spans="1:12" x14ac:dyDescent="0.25">
      <c r="A23">
        <v>21</v>
      </c>
      <c r="B23" t="s">
        <v>134</v>
      </c>
      <c r="C23" t="s">
        <v>135</v>
      </c>
      <c r="D23" t="s">
        <v>136</v>
      </c>
      <c r="E23" t="s">
        <v>122</v>
      </c>
      <c r="F23" t="s">
        <v>137</v>
      </c>
      <c r="G23" t="s">
        <v>138</v>
      </c>
      <c r="H23" t="s">
        <v>139</v>
      </c>
      <c r="I23" s="1">
        <v>0.73</v>
      </c>
      <c r="J23">
        <v>1</v>
      </c>
      <c r="K23" s="1">
        <v>0.73</v>
      </c>
      <c r="L23" t="s">
        <v>140</v>
      </c>
    </row>
    <row r="24" spans="1:12" x14ac:dyDescent="0.25">
      <c r="A24">
        <v>22</v>
      </c>
      <c r="B24" t="s">
        <v>141</v>
      </c>
      <c r="C24" t="s">
        <v>135</v>
      </c>
      <c r="D24" t="s">
        <v>142</v>
      </c>
      <c r="E24" t="s">
        <v>143</v>
      </c>
      <c r="F24" t="s">
        <v>123</v>
      </c>
      <c r="G24" t="s">
        <v>144</v>
      </c>
      <c r="H24" t="s">
        <v>145</v>
      </c>
      <c r="I24" s="1">
        <v>0.62</v>
      </c>
      <c r="J24">
        <v>1</v>
      </c>
      <c r="K24" s="1">
        <v>0.62</v>
      </c>
      <c r="L24" t="s">
        <v>146</v>
      </c>
    </row>
    <row r="25" spans="1:12" x14ac:dyDescent="0.25">
      <c r="A25" t="s">
        <v>147</v>
      </c>
      <c r="J25">
        <v>57</v>
      </c>
      <c r="K25" s="1">
        <v>29.88</v>
      </c>
    </row>
    <row r="26" spans="1:12" x14ac:dyDescent="0.25">
      <c r="A26" t="s">
        <v>148</v>
      </c>
    </row>
    <row r="27" spans="1:12" x14ac:dyDescent="0.25">
      <c r="A27" t="s">
        <v>1</v>
      </c>
      <c r="B27" t="s">
        <v>2</v>
      </c>
      <c r="C27" t="s">
        <v>3</v>
      </c>
      <c r="D27" t="s">
        <v>4</v>
      </c>
      <c r="E27" t="s">
        <v>5</v>
      </c>
      <c r="F27" t="s">
        <v>6</v>
      </c>
      <c r="G27" t="s">
        <v>7</v>
      </c>
      <c r="H27" t="s">
        <v>149</v>
      </c>
      <c r="I27" t="s">
        <v>9</v>
      </c>
      <c r="J27" t="s">
        <v>10</v>
      </c>
      <c r="K27" t="s">
        <v>11</v>
      </c>
      <c r="L27" t="s">
        <v>150</v>
      </c>
    </row>
    <row r="28" spans="1:12" x14ac:dyDescent="0.25">
      <c r="A28">
        <v>23</v>
      </c>
      <c r="B28" t="s">
        <v>151</v>
      </c>
      <c r="C28" t="s">
        <v>40</v>
      </c>
      <c r="D28" t="s">
        <v>152</v>
      </c>
      <c r="E28" t="s">
        <v>153</v>
      </c>
      <c r="F28" t="s">
        <v>154</v>
      </c>
      <c r="G28" t="s">
        <v>155</v>
      </c>
      <c r="H28" t="s">
        <v>156</v>
      </c>
      <c r="I28" s="1">
        <v>3.95</v>
      </c>
      <c r="J28">
        <v>1</v>
      </c>
      <c r="K28" s="1">
        <v>3.95</v>
      </c>
      <c r="L28" t="s">
        <v>157</v>
      </c>
    </row>
    <row r="29" spans="1:12" x14ac:dyDescent="0.25">
      <c r="A29">
        <v>24</v>
      </c>
      <c r="B29" t="s">
        <v>158</v>
      </c>
      <c r="C29" t="s">
        <v>40</v>
      </c>
      <c r="D29" t="s">
        <v>159</v>
      </c>
      <c r="E29" t="s">
        <v>160</v>
      </c>
      <c r="F29" t="s">
        <v>154</v>
      </c>
      <c r="G29" t="s">
        <v>161</v>
      </c>
      <c r="H29" t="s">
        <v>162</v>
      </c>
      <c r="I29" s="1">
        <v>0.95</v>
      </c>
      <c r="J29">
        <v>1</v>
      </c>
      <c r="K29" s="1">
        <v>0.95</v>
      </c>
      <c r="L29" t="s">
        <v>163</v>
      </c>
    </row>
    <row r="30" spans="1:12" x14ac:dyDescent="0.25">
      <c r="A30">
        <v>25</v>
      </c>
      <c r="B30" t="s">
        <v>164</v>
      </c>
      <c r="C30" t="s">
        <v>40</v>
      </c>
      <c r="D30" t="s">
        <v>165</v>
      </c>
      <c r="E30" t="s">
        <v>166</v>
      </c>
      <c r="F30" t="s">
        <v>154</v>
      </c>
      <c r="G30" t="s">
        <v>167</v>
      </c>
      <c r="H30" t="s">
        <v>168</v>
      </c>
      <c r="I30" s="1">
        <v>0.95</v>
      </c>
      <c r="J30">
        <v>1</v>
      </c>
      <c r="K30" s="1">
        <v>0.95</v>
      </c>
      <c r="L30" t="s">
        <v>169</v>
      </c>
    </row>
    <row r="31" spans="1:12" x14ac:dyDescent="0.25">
      <c r="A31" t="s">
        <v>170</v>
      </c>
      <c r="J31">
        <v>3</v>
      </c>
      <c r="K31" s="1">
        <v>5.85</v>
      </c>
    </row>
    <row r="32" spans="1:12" x14ac:dyDescent="0.25">
      <c r="A32" t="s">
        <v>171</v>
      </c>
    </row>
    <row r="33" spans="1:12" x14ac:dyDescent="0.25">
      <c r="A33" t="s">
        <v>1</v>
      </c>
      <c r="B33" t="s">
        <v>2</v>
      </c>
      <c r="C33" t="s">
        <v>3</v>
      </c>
      <c r="D33" t="s">
        <v>4</v>
      </c>
      <c r="E33" t="s">
        <v>5</v>
      </c>
      <c r="F33" t="s">
        <v>6</v>
      </c>
      <c r="G33" t="s">
        <v>7</v>
      </c>
      <c r="I33" t="s">
        <v>9</v>
      </c>
      <c r="J33" t="s">
        <v>10</v>
      </c>
      <c r="K33" t="s">
        <v>11</v>
      </c>
      <c r="L33" t="s">
        <v>150</v>
      </c>
    </row>
    <row r="34" spans="1:12" x14ac:dyDescent="0.25">
      <c r="A34">
        <v>26</v>
      </c>
      <c r="B34" t="s">
        <v>172</v>
      </c>
      <c r="C34" t="s">
        <v>173</v>
      </c>
      <c r="D34" t="s">
        <v>174</v>
      </c>
      <c r="E34" t="s">
        <v>175</v>
      </c>
      <c r="F34" t="s">
        <v>171</v>
      </c>
      <c r="G34" t="s">
        <v>176</v>
      </c>
      <c r="I34" s="1">
        <v>6.95</v>
      </c>
      <c r="J34">
        <v>1</v>
      </c>
      <c r="K34" s="1">
        <v>6.95</v>
      </c>
      <c r="L34" t="s">
        <v>177</v>
      </c>
    </row>
    <row r="35" spans="1:12" x14ac:dyDescent="0.25">
      <c r="A35" t="s">
        <v>178</v>
      </c>
      <c r="J35">
        <v>1</v>
      </c>
      <c r="K35" s="1">
        <v>6.95</v>
      </c>
    </row>
    <row r="36" spans="1:12" x14ac:dyDescent="0.25">
      <c r="A36" t="s">
        <v>179</v>
      </c>
      <c r="J36">
        <v>61</v>
      </c>
      <c r="K36" s="1">
        <v>42.68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1"/>
  <sheetViews>
    <sheetView tabSelected="1" topLeftCell="J13" workbookViewId="0">
      <selection activeCell="L32" sqref="L32"/>
    </sheetView>
  </sheetViews>
  <sheetFormatPr defaultRowHeight="15" customHeight="1" x14ac:dyDescent="0.2"/>
  <cols>
    <col min="1" max="1" width="12" style="2" customWidth="1"/>
    <col min="2" max="2" width="19.42578125" style="2" customWidth="1"/>
    <col min="3" max="3" width="18" style="2" customWidth="1"/>
    <col min="4" max="4" width="31.42578125" style="2" customWidth="1"/>
    <col min="5" max="5" width="22.42578125" style="2" customWidth="1"/>
    <col min="6" max="6" width="25.42578125" style="2" customWidth="1"/>
    <col min="7" max="7" width="23.7109375" style="2" customWidth="1"/>
    <col min="8" max="8" width="25.28515625" style="2" customWidth="1"/>
    <col min="9" max="10" width="9.28515625" style="2" customWidth="1"/>
    <col min="11" max="11" width="12" style="2" customWidth="1"/>
    <col min="12" max="12" width="73.28515625" style="2" customWidth="1"/>
    <col min="13" max="13" width="9.140625" style="2" customWidth="1"/>
    <col min="14" max="14" width="10.7109375" style="2" customWidth="1"/>
    <col min="15" max="15" width="10.85546875" style="2" customWidth="1"/>
    <col min="16" max="16" width="9.5703125" style="2" customWidth="1"/>
    <col min="17" max="17" width="9.28515625" style="2" customWidth="1"/>
    <col min="18" max="18" width="21.140625" style="2" customWidth="1"/>
    <col min="19" max="20" width="27" style="2" customWidth="1"/>
    <col min="21" max="21" width="39.5703125" style="2" customWidth="1"/>
    <col min="22" max="22" width="87.7109375" style="2" customWidth="1"/>
    <col min="23" max="23" width="64.5703125" style="2" customWidth="1"/>
    <col min="24" max="24" width="37" style="2" customWidth="1"/>
    <col min="25" max="16384" width="9.140625" style="2"/>
  </cols>
  <sheetData>
    <row r="1" spans="1:24" ht="15" customHeight="1" x14ac:dyDescent="0.2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180</v>
      </c>
      <c r="N1" s="3" t="s">
        <v>181</v>
      </c>
      <c r="O1" s="3" t="s">
        <v>182</v>
      </c>
      <c r="P1" s="3" t="s">
        <v>183</v>
      </c>
      <c r="Q1" s="3" t="s">
        <v>184</v>
      </c>
      <c r="R1" s="3" t="s">
        <v>185</v>
      </c>
      <c r="S1" s="3" t="s">
        <v>186</v>
      </c>
      <c r="T1" s="3" t="s">
        <v>243</v>
      </c>
      <c r="U1" s="3" t="s">
        <v>187</v>
      </c>
      <c r="V1" s="3" t="s">
        <v>188</v>
      </c>
      <c r="W1" s="3" t="s">
        <v>189</v>
      </c>
      <c r="X1" s="3" t="s">
        <v>190</v>
      </c>
    </row>
    <row r="2" spans="1:24" ht="15" customHeight="1" x14ac:dyDescent="0.2">
      <c r="A2" s="4">
        <v>1</v>
      </c>
      <c r="B2" s="4" t="s">
        <v>13</v>
      </c>
      <c r="C2" s="4" t="s">
        <v>14</v>
      </c>
      <c r="D2" s="4" t="s">
        <v>15</v>
      </c>
      <c r="E2" s="4">
        <v>603</v>
      </c>
      <c r="F2" s="4" t="s">
        <v>16</v>
      </c>
      <c r="G2" s="4" t="s">
        <v>17</v>
      </c>
      <c r="H2" s="4" t="s">
        <v>18</v>
      </c>
      <c r="I2" s="5">
        <v>0.17</v>
      </c>
      <c r="J2" s="4">
        <v>2</v>
      </c>
      <c r="K2" s="5">
        <v>0.34</v>
      </c>
      <c r="L2" s="4" t="s">
        <v>19</v>
      </c>
      <c r="M2" s="4">
        <f>200*J2</f>
        <v>400</v>
      </c>
      <c r="N2" s="9">
        <v>5.7799999999999997E-2</v>
      </c>
      <c r="O2" s="13">
        <f>J2*N2</f>
        <v>0.11559999999999999</v>
      </c>
      <c r="P2" s="4">
        <v>3373</v>
      </c>
      <c r="Q2" s="4">
        <v>1</v>
      </c>
      <c r="R2" s="4" t="s">
        <v>191</v>
      </c>
      <c r="S2" s="4" t="s">
        <v>17</v>
      </c>
      <c r="T2" s="4" t="s">
        <v>229</v>
      </c>
      <c r="U2" s="4" t="s">
        <v>192</v>
      </c>
      <c r="V2" s="4" t="s">
        <v>193</v>
      </c>
      <c r="W2" s="4"/>
      <c r="X2" s="4"/>
    </row>
    <row r="3" spans="1:24" ht="24.95" customHeight="1" x14ac:dyDescent="0.2">
      <c r="A3" s="6">
        <v>2</v>
      </c>
      <c r="B3" s="6" t="s">
        <v>20</v>
      </c>
      <c r="C3" s="6" t="s">
        <v>14</v>
      </c>
      <c r="D3" s="6" t="s">
        <v>246</v>
      </c>
      <c r="E3" s="6">
        <v>603</v>
      </c>
      <c r="F3" s="6" t="s">
        <v>22</v>
      </c>
      <c r="G3" s="6" t="s">
        <v>23</v>
      </c>
      <c r="H3" s="6" t="s">
        <v>24</v>
      </c>
      <c r="I3" s="7">
        <v>0.14000000000000001</v>
      </c>
      <c r="J3" s="6">
        <v>8</v>
      </c>
      <c r="K3" s="7">
        <v>1.1200000000000001</v>
      </c>
      <c r="L3" s="6" t="s">
        <v>25</v>
      </c>
      <c r="M3" s="6">
        <f t="shared" ref="M3:M27" si="0">200*J3</f>
        <v>1600</v>
      </c>
      <c r="N3" s="10">
        <v>3.4099999999999998E-2</v>
      </c>
      <c r="O3" s="13">
        <f t="shared" ref="O3:O27" si="1">J3*N3</f>
        <v>0.27279999999999999</v>
      </c>
      <c r="P3" s="6">
        <v>17899</v>
      </c>
      <c r="Q3" s="6">
        <v>1</v>
      </c>
      <c r="R3" s="6" t="s">
        <v>191</v>
      </c>
      <c r="S3" s="6" t="s">
        <v>23</v>
      </c>
      <c r="T3" s="6" t="s">
        <v>230</v>
      </c>
      <c r="U3" s="6" t="s">
        <v>194</v>
      </c>
      <c r="V3" s="6" t="s">
        <v>245</v>
      </c>
      <c r="W3" s="8" t="s">
        <v>247</v>
      </c>
      <c r="X3" s="6"/>
    </row>
    <row r="4" spans="1:24" ht="15" customHeight="1" x14ac:dyDescent="0.2">
      <c r="A4" s="4">
        <v>3</v>
      </c>
      <c r="B4" s="4" t="s">
        <v>26</v>
      </c>
      <c r="C4" s="4" t="s">
        <v>14</v>
      </c>
      <c r="D4" s="4" t="s">
        <v>27</v>
      </c>
      <c r="E4" s="4">
        <v>603</v>
      </c>
      <c r="F4" s="4" t="s">
        <v>22</v>
      </c>
      <c r="G4" s="4" t="s">
        <v>28</v>
      </c>
      <c r="H4" s="4" t="s">
        <v>29</v>
      </c>
      <c r="I4" s="5">
        <v>0.25</v>
      </c>
      <c r="J4" s="4">
        <v>1</v>
      </c>
      <c r="K4" s="5">
        <v>0.25</v>
      </c>
      <c r="L4" s="4" t="s">
        <v>30</v>
      </c>
      <c r="M4" s="4">
        <f t="shared" si="0"/>
        <v>200</v>
      </c>
      <c r="N4" s="9">
        <v>4.1000000000000002E-2</v>
      </c>
      <c r="O4" s="13">
        <f t="shared" si="1"/>
        <v>4.1000000000000002E-2</v>
      </c>
      <c r="P4" s="4">
        <v>16000</v>
      </c>
      <c r="Q4" s="4">
        <v>1</v>
      </c>
      <c r="R4" s="4" t="s">
        <v>195</v>
      </c>
      <c r="S4" s="4" t="s">
        <v>28</v>
      </c>
      <c r="T4" s="4" t="s">
        <v>29</v>
      </c>
      <c r="U4" s="4" t="s">
        <v>194</v>
      </c>
      <c r="V4" s="4" t="s">
        <v>196</v>
      </c>
      <c r="W4" s="4"/>
      <c r="X4" s="4"/>
    </row>
    <row r="5" spans="1:24" ht="15" customHeight="1" x14ac:dyDescent="0.2">
      <c r="A5" s="4">
        <v>4</v>
      </c>
      <c r="B5" s="4" t="s">
        <v>31</v>
      </c>
      <c r="C5" s="4" t="s">
        <v>14</v>
      </c>
      <c r="D5" s="4" t="s">
        <v>32</v>
      </c>
      <c r="E5" s="4">
        <v>603</v>
      </c>
      <c r="F5" s="4" t="s">
        <v>22</v>
      </c>
      <c r="G5" s="4" t="s">
        <v>33</v>
      </c>
      <c r="H5" s="4" t="s">
        <v>34</v>
      </c>
      <c r="I5" s="5">
        <v>0.32</v>
      </c>
      <c r="J5" s="4">
        <v>10</v>
      </c>
      <c r="K5" s="5">
        <v>3.2</v>
      </c>
      <c r="L5" s="4" t="s">
        <v>30</v>
      </c>
      <c r="M5" s="4">
        <f t="shared" si="0"/>
        <v>2000</v>
      </c>
      <c r="N5" s="9">
        <v>9.2700000000000005E-2</v>
      </c>
      <c r="O5" s="13">
        <f t="shared" si="1"/>
        <v>0.92700000000000005</v>
      </c>
      <c r="P5" s="4">
        <v>6873</v>
      </c>
      <c r="Q5" s="4">
        <v>1</v>
      </c>
      <c r="R5" s="4" t="s">
        <v>191</v>
      </c>
      <c r="S5" s="4" t="s">
        <v>33</v>
      </c>
      <c r="T5" s="4" t="s">
        <v>231</v>
      </c>
      <c r="U5" s="4" t="s">
        <v>194</v>
      </c>
      <c r="V5" s="4" t="s">
        <v>197</v>
      </c>
      <c r="W5" s="4"/>
      <c r="X5" s="4"/>
    </row>
    <row r="6" spans="1:24" ht="15" customHeight="1" x14ac:dyDescent="0.2">
      <c r="A6" s="6">
        <v>5</v>
      </c>
      <c r="B6" s="6" t="s">
        <v>35</v>
      </c>
      <c r="C6" s="6" t="s">
        <v>14</v>
      </c>
      <c r="D6" s="6" t="s">
        <v>36</v>
      </c>
      <c r="E6" s="6">
        <v>805</v>
      </c>
      <c r="F6" s="6" t="s">
        <v>22</v>
      </c>
      <c r="G6" s="6" t="s">
        <v>37</v>
      </c>
      <c r="H6" s="6" t="s">
        <v>38</v>
      </c>
      <c r="I6" s="7">
        <v>0.39</v>
      </c>
      <c r="J6" s="6">
        <v>2</v>
      </c>
      <c r="K6" s="7">
        <v>0.78</v>
      </c>
      <c r="L6" s="6" t="s">
        <v>30</v>
      </c>
      <c r="M6" s="6">
        <f t="shared" si="0"/>
        <v>400</v>
      </c>
      <c r="N6" s="10">
        <v>0.13400000000000001</v>
      </c>
      <c r="O6" s="13">
        <f t="shared" si="1"/>
        <v>0.26800000000000002</v>
      </c>
      <c r="P6" s="6">
        <v>0</v>
      </c>
      <c r="Q6" s="6">
        <v>1</v>
      </c>
      <c r="R6" s="6" t="s">
        <v>195</v>
      </c>
      <c r="S6" s="6" t="s">
        <v>37</v>
      </c>
      <c r="T6" s="6" t="s">
        <v>38</v>
      </c>
      <c r="U6" s="6" t="s">
        <v>194</v>
      </c>
      <c r="V6" s="6" t="s">
        <v>198</v>
      </c>
      <c r="W6" s="6" t="s">
        <v>244</v>
      </c>
      <c r="X6" s="6"/>
    </row>
    <row r="7" spans="1:24" ht="15" customHeight="1" x14ac:dyDescent="0.2">
      <c r="A7" s="4">
        <v>6</v>
      </c>
      <c r="B7" s="4" t="s">
        <v>39</v>
      </c>
      <c r="C7" s="4" t="s">
        <v>40</v>
      </c>
      <c r="D7" s="4" t="s">
        <v>41</v>
      </c>
      <c r="E7" s="4" t="s">
        <v>42</v>
      </c>
      <c r="F7" s="4" t="s">
        <v>43</v>
      </c>
      <c r="G7" s="4">
        <v>675031020</v>
      </c>
      <c r="H7" s="4" t="s">
        <v>44</v>
      </c>
      <c r="I7" s="5">
        <v>0.65</v>
      </c>
      <c r="J7" s="4">
        <v>1</v>
      </c>
      <c r="K7" s="5">
        <v>0.65</v>
      </c>
      <c r="L7" s="4" t="s">
        <v>45</v>
      </c>
      <c r="M7" s="4">
        <f t="shared" si="0"/>
        <v>200</v>
      </c>
      <c r="N7" s="9">
        <v>0.77829999999999999</v>
      </c>
      <c r="O7" s="13">
        <f t="shared" si="1"/>
        <v>0.77829999999999999</v>
      </c>
      <c r="P7" s="4">
        <v>9176</v>
      </c>
      <c r="Q7" s="4">
        <v>1</v>
      </c>
      <c r="R7" s="4" t="s">
        <v>191</v>
      </c>
      <c r="S7" s="4">
        <v>675031020</v>
      </c>
      <c r="T7" s="4" t="s">
        <v>232</v>
      </c>
      <c r="U7" s="4" t="s">
        <v>199</v>
      </c>
      <c r="V7" s="4" t="s">
        <v>200</v>
      </c>
      <c r="W7" s="4"/>
      <c r="X7" s="4"/>
    </row>
    <row r="8" spans="1:24" ht="15" customHeight="1" x14ac:dyDescent="0.2">
      <c r="A8" s="4">
        <v>7</v>
      </c>
      <c r="B8" s="4" t="s">
        <v>46</v>
      </c>
      <c r="C8" s="4" t="s">
        <v>47</v>
      </c>
      <c r="D8" s="4" t="s">
        <v>48</v>
      </c>
      <c r="E8" s="4" t="s">
        <v>49</v>
      </c>
      <c r="F8" s="4" t="s">
        <v>50</v>
      </c>
      <c r="G8" s="4" t="s">
        <v>51</v>
      </c>
      <c r="H8" s="4" t="s">
        <v>52</v>
      </c>
      <c r="I8" s="5">
        <v>0.47</v>
      </c>
      <c r="J8" s="4">
        <v>1</v>
      </c>
      <c r="K8" s="5">
        <v>0.47</v>
      </c>
      <c r="L8" s="4" t="s">
        <v>53</v>
      </c>
      <c r="M8" s="4">
        <f t="shared" si="0"/>
        <v>200</v>
      </c>
      <c r="N8" s="9">
        <v>0.315</v>
      </c>
      <c r="O8" s="13">
        <f t="shared" si="1"/>
        <v>0.315</v>
      </c>
      <c r="P8" s="4">
        <v>573</v>
      </c>
      <c r="Q8" s="4">
        <v>1</v>
      </c>
      <c r="R8" s="4" t="s">
        <v>195</v>
      </c>
      <c r="S8" s="4" t="s">
        <v>51</v>
      </c>
      <c r="T8" s="4" t="s">
        <v>52</v>
      </c>
      <c r="U8" s="4" t="s">
        <v>201</v>
      </c>
      <c r="V8" s="4" t="s">
        <v>202</v>
      </c>
      <c r="W8" s="4"/>
      <c r="X8" s="4"/>
    </row>
    <row r="9" spans="1:24" ht="15" customHeight="1" x14ac:dyDescent="0.2">
      <c r="A9" s="4">
        <v>8</v>
      </c>
      <c r="B9" s="4" t="s">
        <v>54</v>
      </c>
      <c r="C9" s="4" t="s">
        <v>55</v>
      </c>
      <c r="D9" s="4" t="s">
        <v>56</v>
      </c>
      <c r="E9" s="4" t="s">
        <v>57</v>
      </c>
      <c r="F9" s="4" t="s">
        <v>58</v>
      </c>
      <c r="G9" s="4" t="s">
        <v>59</v>
      </c>
      <c r="H9" s="4" t="s">
        <v>60</v>
      </c>
      <c r="I9" s="5">
        <v>0.24</v>
      </c>
      <c r="J9" s="4">
        <v>2</v>
      </c>
      <c r="K9" s="5">
        <v>0.48</v>
      </c>
      <c r="L9" s="4" t="s">
        <v>61</v>
      </c>
      <c r="M9" s="4">
        <f t="shared" si="0"/>
        <v>400</v>
      </c>
      <c r="N9" s="9">
        <v>5.8999999999999997E-2</v>
      </c>
      <c r="O9" s="13">
        <f t="shared" si="1"/>
        <v>0.11799999999999999</v>
      </c>
      <c r="P9" s="4">
        <v>3516</v>
      </c>
      <c r="Q9" s="4">
        <v>1</v>
      </c>
      <c r="R9" s="4" t="s">
        <v>203</v>
      </c>
      <c r="S9" s="4" t="s">
        <v>59</v>
      </c>
      <c r="T9" s="4"/>
      <c r="U9" s="4" t="s">
        <v>204</v>
      </c>
      <c r="V9" s="4" t="s">
        <v>205</v>
      </c>
      <c r="W9" s="4"/>
      <c r="X9" s="4"/>
    </row>
    <row r="10" spans="1:24" ht="15" customHeight="1" x14ac:dyDescent="0.2">
      <c r="A10" s="4">
        <v>9</v>
      </c>
      <c r="B10" s="4" t="s">
        <v>62</v>
      </c>
      <c r="C10" s="4" t="s">
        <v>63</v>
      </c>
      <c r="D10" s="4" t="s">
        <v>64</v>
      </c>
      <c r="E10" s="4">
        <v>603</v>
      </c>
      <c r="F10" s="4" t="s">
        <v>16</v>
      </c>
      <c r="G10" s="4" t="s">
        <v>65</v>
      </c>
      <c r="H10" s="4" t="s">
        <v>66</v>
      </c>
      <c r="I10" s="5">
        <v>0.1</v>
      </c>
      <c r="J10" s="4">
        <v>3</v>
      </c>
      <c r="K10" s="5">
        <v>0.3</v>
      </c>
      <c r="L10" s="4" t="s">
        <v>67</v>
      </c>
      <c r="M10" s="4">
        <f t="shared" si="0"/>
        <v>600</v>
      </c>
      <c r="N10" s="9">
        <v>3.1699999999999999E-2</v>
      </c>
      <c r="O10" s="13">
        <f t="shared" si="1"/>
        <v>9.509999999999999E-2</v>
      </c>
      <c r="P10" s="4">
        <v>680706</v>
      </c>
      <c r="Q10" s="4">
        <v>1</v>
      </c>
      <c r="R10" s="4" t="s">
        <v>191</v>
      </c>
      <c r="S10" s="4" t="s">
        <v>65</v>
      </c>
      <c r="T10" s="4" t="s">
        <v>233</v>
      </c>
      <c r="U10" s="4" t="s">
        <v>192</v>
      </c>
      <c r="V10" s="4" t="s">
        <v>206</v>
      </c>
      <c r="W10" s="4"/>
      <c r="X10" s="4"/>
    </row>
    <row r="11" spans="1:24" ht="15" customHeight="1" x14ac:dyDescent="0.2">
      <c r="A11" s="4">
        <v>10</v>
      </c>
      <c r="B11" s="4" t="s">
        <v>68</v>
      </c>
      <c r="C11" s="4" t="s">
        <v>69</v>
      </c>
      <c r="D11" s="4" t="s">
        <v>70</v>
      </c>
      <c r="E11" s="4">
        <v>805</v>
      </c>
      <c r="F11" s="4" t="s">
        <v>71</v>
      </c>
      <c r="G11" s="4" t="s">
        <v>72</v>
      </c>
      <c r="H11" s="4" t="s">
        <v>73</v>
      </c>
      <c r="I11" s="5">
        <v>0.33</v>
      </c>
      <c r="J11" s="4">
        <v>1</v>
      </c>
      <c r="K11" s="5">
        <v>0.33</v>
      </c>
      <c r="L11" s="4" t="s">
        <v>74</v>
      </c>
      <c r="M11" s="4">
        <f t="shared" si="0"/>
        <v>200</v>
      </c>
      <c r="N11" s="9">
        <v>0.1971</v>
      </c>
      <c r="O11" s="13">
        <f t="shared" si="1"/>
        <v>0.1971</v>
      </c>
      <c r="P11" s="4">
        <v>2595</v>
      </c>
      <c r="Q11" s="4">
        <v>1</v>
      </c>
      <c r="R11" s="4" t="s">
        <v>191</v>
      </c>
      <c r="S11" s="4" t="s">
        <v>72</v>
      </c>
      <c r="T11" s="4" t="s">
        <v>234</v>
      </c>
      <c r="U11" s="4" t="s">
        <v>71</v>
      </c>
      <c r="V11" s="4" t="s">
        <v>207</v>
      </c>
      <c r="W11" s="4"/>
      <c r="X11" s="4"/>
    </row>
    <row r="12" spans="1:24" ht="15" customHeight="1" x14ac:dyDescent="0.2">
      <c r="A12" s="4">
        <v>11</v>
      </c>
      <c r="B12" s="4" t="s">
        <v>75</v>
      </c>
      <c r="C12" s="4" t="s">
        <v>69</v>
      </c>
      <c r="D12" s="4" t="s">
        <v>76</v>
      </c>
      <c r="E12" s="4">
        <v>805</v>
      </c>
      <c r="F12" s="4" t="s">
        <v>71</v>
      </c>
      <c r="G12" s="4" t="s">
        <v>77</v>
      </c>
      <c r="H12" s="4" t="s">
        <v>78</v>
      </c>
      <c r="I12" s="5">
        <v>0.68</v>
      </c>
      <c r="J12" s="4">
        <v>1</v>
      </c>
      <c r="K12" s="5">
        <v>0.68</v>
      </c>
      <c r="L12" s="4" t="s">
        <v>79</v>
      </c>
      <c r="M12" s="4">
        <f t="shared" si="0"/>
        <v>200</v>
      </c>
      <c r="N12" s="9">
        <v>0.40039999999999998</v>
      </c>
      <c r="O12" s="13">
        <f t="shared" si="1"/>
        <v>0.40039999999999998</v>
      </c>
      <c r="P12" s="4">
        <v>329</v>
      </c>
      <c r="Q12" s="4">
        <v>1</v>
      </c>
      <c r="R12" s="4" t="s">
        <v>191</v>
      </c>
      <c r="S12" s="4" t="s">
        <v>77</v>
      </c>
      <c r="T12" s="4" t="s">
        <v>235</v>
      </c>
      <c r="U12" s="4" t="s">
        <v>71</v>
      </c>
      <c r="V12" s="4" t="s">
        <v>208</v>
      </c>
      <c r="W12" s="4"/>
      <c r="X12" s="4"/>
    </row>
    <row r="13" spans="1:24" ht="15" customHeight="1" x14ac:dyDescent="0.2">
      <c r="A13" s="4">
        <v>12</v>
      </c>
      <c r="B13" s="4" t="s">
        <v>80</v>
      </c>
      <c r="C13" s="4" t="s">
        <v>69</v>
      </c>
      <c r="D13" s="4" t="s">
        <v>81</v>
      </c>
      <c r="E13" s="4">
        <v>805</v>
      </c>
      <c r="F13" s="4" t="s">
        <v>71</v>
      </c>
      <c r="G13" s="4" t="s">
        <v>82</v>
      </c>
      <c r="H13" s="4" t="s">
        <v>83</v>
      </c>
      <c r="I13" s="5">
        <v>0.46</v>
      </c>
      <c r="J13" s="4">
        <v>3</v>
      </c>
      <c r="K13" s="5">
        <v>1.38</v>
      </c>
      <c r="L13" s="4" t="s">
        <v>84</v>
      </c>
      <c r="M13" s="4">
        <f t="shared" si="0"/>
        <v>600</v>
      </c>
      <c r="N13" s="9">
        <v>0.22259999999999999</v>
      </c>
      <c r="O13" s="13">
        <f t="shared" si="1"/>
        <v>0.66779999999999995</v>
      </c>
      <c r="P13" s="4">
        <v>2945</v>
      </c>
      <c r="Q13" s="4">
        <v>1</v>
      </c>
      <c r="R13" s="4" t="s">
        <v>191</v>
      </c>
      <c r="S13" s="4" t="s">
        <v>82</v>
      </c>
      <c r="T13" s="4" t="s">
        <v>236</v>
      </c>
      <c r="U13" s="4" t="s">
        <v>71</v>
      </c>
      <c r="V13" s="4" t="s">
        <v>209</v>
      </c>
      <c r="W13" s="4"/>
      <c r="X13" s="4"/>
    </row>
    <row r="14" spans="1:24" ht="15" customHeight="1" x14ac:dyDescent="0.2">
      <c r="A14" s="4">
        <v>13</v>
      </c>
      <c r="B14" s="4" t="s">
        <v>85</v>
      </c>
      <c r="C14" s="4" t="s">
        <v>86</v>
      </c>
      <c r="D14" s="4" t="s">
        <v>87</v>
      </c>
      <c r="E14" s="4" t="s">
        <v>88</v>
      </c>
      <c r="F14" s="4" t="s">
        <v>89</v>
      </c>
      <c r="G14" s="4" t="s">
        <v>87</v>
      </c>
      <c r="H14" s="4" t="s">
        <v>90</v>
      </c>
      <c r="I14" s="5">
        <v>7.1</v>
      </c>
      <c r="J14" s="4">
        <v>1</v>
      </c>
      <c r="K14" s="5">
        <v>7.1</v>
      </c>
      <c r="L14" s="4" t="s">
        <v>91</v>
      </c>
      <c r="M14" s="4">
        <f t="shared" si="0"/>
        <v>200</v>
      </c>
      <c r="N14" s="9">
        <v>5.8562000000000003</v>
      </c>
      <c r="O14" s="13">
        <f t="shared" si="1"/>
        <v>5.8562000000000003</v>
      </c>
      <c r="P14" s="4">
        <v>13748</v>
      </c>
      <c r="Q14" s="4">
        <v>1</v>
      </c>
      <c r="R14" s="4" t="s">
        <v>191</v>
      </c>
      <c r="S14" s="4" t="s">
        <v>87</v>
      </c>
      <c r="T14" s="4" t="s">
        <v>237</v>
      </c>
      <c r="U14" s="4" t="s">
        <v>210</v>
      </c>
      <c r="V14" s="4" t="s">
        <v>211</v>
      </c>
      <c r="W14" s="4"/>
      <c r="X14" s="4"/>
    </row>
    <row r="15" spans="1:24" ht="15" customHeight="1" x14ac:dyDescent="0.2">
      <c r="A15" s="6">
        <v>14</v>
      </c>
      <c r="B15" s="6" t="s">
        <v>92</v>
      </c>
      <c r="C15" s="6" t="s">
        <v>93</v>
      </c>
      <c r="D15" s="6" t="s">
        <v>94</v>
      </c>
      <c r="E15" s="6">
        <v>603</v>
      </c>
      <c r="F15" s="6" t="s">
        <v>95</v>
      </c>
      <c r="G15" s="6" t="s">
        <v>96</v>
      </c>
      <c r="H15" s="6" t="s">
        <v>97</v>
      </c>
      <c r="I15" s="7">
        <v>1.23</v>
      </c>
      <c r="J15" s="6">
        <v>2</v>
      </c>
      <c r="K15" s="7">
        <v>2.46</v>
      </c>
      <c r="L15" s="6" t="s">
        <v>98</v>
      </c>
      <c r="M15" s="6">
        <f t="shared" si="0"/>
        <v>400</v>
      </c>
      <c r="N15" s="10">
        <v>4.7E-2</v>
      </c>
      <c r="O15" s="13">
        <f t="shared" si="1"/>
        <v>9.4E-2</v>
      </c>
      <c r="P15" s="6">
        <v>0</v>
      </c>
      <c r="Q15" s="6">
        <v>1</v>
      </c>
      <c r="R15" s="6" t="s">
        <v>195</v>
      </c>
      <c r="S15" s="6" t="s">
        <v>96</v>
      </c>
      <c r="T15" s="6" t="s">
        <v>97</v>
      </c>
      <c r="U15" s="6" t="s">
        <v>212</v>
      </c>
      <c r="V15" s="6" t="s">
        <v>213</v>
      </c>
      <c r="W15" s="6" t="s">
        <v>244</v>
      </c>
      <c r="X15" s="6"/>
    </row>
    <row r="16" spans="1:24" ht="15" customHeight="1" x14ac:dyDescent="0.2">
      <c r="A16" s="4">
        <v>15</v>
      </c>
      <c r="B16" s="4" t="s">
        <v>99</v>
      </c>
      <c r="C16" s="4" t="s">
        <v>93</v>
      </c>
      <c r="D16" s="4" t="s">
        <v>100</v>
      </c>
      <c r="E16" s="4">
        <v>603</v>
      </c>
      <c r="F16" s="4" t="s">
        <v>95</v>
      </c>
      <c r="G16" s="4" t="s">
        <v>101</v>
      </c>
      <c r="H16" s="4" t="s">
        <v>102</v>
      </c>
      <c r="I16" s="5">
        <v>0.37</v>
      </c>
      <c r="J16" s="4">
        <v>7</v>
      </c>
      <c r="K16" s="5">
        <v>2.59</v>
      </c>
      <c r="L16" s="4" t="s">
        <v>30</v>
      </c>
      <c r="M16" s="4">
        <f t="shared" si="0"/>
        <v>1400</v>
      </c>
      <c r="N16" s="9">
        <v>4.5999999999999999E-2</v>
      </c>
      <c r="O16" s="13">
        <f t="shared" si="1"/>
        <v>0.32200000000000001</v>
      </c>
      <c r="P16" s="4">
        <v>4003</v>
      </c>
      <c r="Q16" s="4">
        <v>1</v>
      </c>
      <c r="R16" s="4" t="s">
        <v>195</v>
      </c>
      <c r="S16" s="4" t="s">
        <v>101</v>
      </c>
      <c r="T16" s="4" t="s">
        <v>102</v>
      </c>
      <c r="U16" s="4" t="s">
        <v>212</v>
      </c>
      <c r="V16" s="4" t="s">
        <v>214</v>
      </c>
      <c r="W16" s="4"/>
      <c r="X16" s="4"/>
    </row>
    <row r="17" spans="1:24" ht="15" customHeight="1" x14ac:dyDescent="0.2">
      <c r="A17" s="6">
        <v>16</v>
      </c>
      <c r="B17" s="6" t="s">
        <v>103</v>
      </c>
      <c r="C17" s="6" t="s">
        <v>93</v>
      </c>
      <c r="D17" s="6" t="s">
        <v>104</v>
      </c>
      <c r="E17" s="6">
        <v>603</v>
      </c>
      <c r="F17" s="6" t="s">
        <v>95</v>
      </c>
      <c r="G17" s="6" t="s">
        <v>105</v>
      </c>
      <c r="H17" s="6" t="s">
        <v>106</v>
      </c>
      <c r="I17" s="7">
        <v>0.37</v>
      </c>
      <c r="J17" s="6">
        <v>2</v>
      </c>
      <c r="K17" s="7">
        <v>0.74</v>
      </c>
      <c r="L17" s="6" t="s">
        <v>30</v>
      </c>
      <c r="M17" s="6">
        <f t="shared" si="0"/>
        <v>400</v>
      </c>
      <c r="N17" s="10">
        <v>6.3E-2</v>
      </c>
      <c r="O17" s="13">
        <f t="shared" si="1"/>
        <v>0.126</v>
      </c>
      <c r="P17" s="6">
        <v>0</v>
      </c>
      <c r="Q17" s="6">
        <v>1</v>
      </c>
      <c r="R17" s="6" t="s">
        <v>195</v>
      </c>
      <c r="S17" s="6" t="s">
        <v>105</v>
      </c>
      <c r="T17" s="6" t="s">
        <v>106</v>
      </c>
      <c r="U17" s="6" t="s">
        <v>212</v>
      </c>
      <c r="V17" s="6" t="s">
        <v>215</v>
      </c>
      <c r="W17" s="6" t="s">
        <v>244</v>
      </c>
      <c r="X17" s="6"/>
    </row>
    <row r="18" spans="1:24" ht="15" customHeight="1" x14ac:dyDescent="0.2">
      <c r="A18" s="4">
        <v>17</v>
      </c>
      <c r="B18" s="4" t="s">
        <v>107</v>
      </c>
      <c r="C18" s="4" t="s">
        <v>93</v>
      </c>
      <c r="D18" s="4" t="s">
        <v>108</v>
      </c>
      <c r="E18" s="4">
        <v>603</v>
      </c>
      <c r="F18" s="4" t="s">
        <v>95</v>
      </c>
      <c r="G18" s="4" t="s">
        <v>109</v>
      </c>
      <c r="H18" s="4" t="s">
        <v>110</v>
      </c>
      <c r="I18" s="5">
        <v>0.37</v>
      </c>
      <c r="J18" s="4">
        <v>5</v>
      </c>
      <c r="K18" s="5">
        <v>1.85</v>
      </c>
      <c r="L18" s="4" t="s">
        <v>30</v>
      </c>
      <c r="M18" s="4">
        <f t="shared" si="0"/>
        <v>1000</v>
      </c>
      <c r="N18" s="9">
        <v>4.5999999999999999E-2</v>
      </c>
      <c r="O18" s="13">
        <f t="shared" si="1"/>
        <v>0.22999999999999998</v>
      </c>
      <c r="P18" s="4">
        <v>2539</v>
      </c>
      <c r="Q18" s="4">
        <v>1</v>
      </c>
      <c r="R18" s="4" t="s">
        <v>195</v>
      </c>
      <c r="S18" s="4" t="s">
        <v>109</v>
      </c>
      <c r="T18" s="4" t="s">
        <v>110</v>
      </c>
      <c r="U18" s="4" t="s">
        <v>212</v>
      </c>
      <c r="V18" s="4" t="s">
        <v>216</v>
      </c>
      <c r="W18" s="4"/>
      <c r="X18" s="4"/>
    </row>
    <row r="19" spans="1:24" ht="15" customHeight="1" x14ac:dyDescent="0.2">
      <c r="A19" s="4">
        <v>18</v>
      </c>
      <c r="B19" s="4" t="s">
        <v>111</v>
      </c>
      <c r="C19" s="4" t="s">
        <v>112</v>
      </c>
      <c r="D19" s="4" t="s">
        <v>113</v>
      </c>
      <c r="E19" s="4" t="s">
        <v>114</v>
      </c>
      <c r="F19" s="4" t="s">
        <v>115</v>
      </c>
      <c r="G19" s="4" t="s">
        <v>116</v>
      </c>
      <c r="H19" s="4" t="s">
        <v>117</v>
      </c>
      <c r="I19" s="5">
        <v>0.31</v>
      </c>
      <c r="J19" s="4">
        <v>1</v>
      </c>
      <c r="K19" s="5">
        <v>0.31</v>
      </c>
      <c r="L19" s="4" t="s">
        <v>118</v>
      </c>
      <c r="M19" s="4">
        <f t="shared" si="0"/>
        <v>200</v>
      </c>
      <c r="N19" s="9">
        <v>0.23100000000000001</v>
      </c>
      <c r="O19" s="13">
        <f t="shared" si="1"/>
        <v>0.23100000000000001</v>
      </c>
      <c r="P19" s="4">
        <v>3582</v>
      </c>
      <c r="Q19" s="4">
        <v>1</v>
      </c>
      <c r="R19" s="4" t="s">
        <v>195</v>
      </c>
      <c r="S19" s="4" t="s">
        <v>116</v>
      </c>
      <c r="T19" s="4" t="s">
        <v>117</v>
      </c>
      <c r="U19" s="4" t="s">
        <v>217</v>
      </c>
      <c r="V19" s="4" t="s">
        <v>218</v>
      </c>
      <c r="W19" s="4"/>
      <c r="X19" s="4"/>
    </row>
    <row r="20" spans="1:24" ht="15" customHeight="1" x14ac:dyDescent="0.2">
      <c r="A20" s="4">
        <v>19</v>
      </c>
      <c r="B20" s="4" t="s">
        <v>119</v>
      </c>
      <c r="C20" s="4" t="s">
        <v>120</v>
      </c>
      <c r="D20" s="4" t="s">
        <v>121</v>
      </c>
      <c r="E20" s="4" t="s">
        <v>122</v>
      </c>
      <c r="F20" s="4" t="s">
        <v>123</v>
      </c>
      <c r="G20" s="4" t="s">
        <v>124</v>
      </c>
      <c r="H20" s="4" t="s">
        <v>125</v>
      </c>
      <c r="I20" s="5">
        <v>0.68</v>
      </c>
      <c r="J20" s="4">
        <v>1</v>
      </c>
      <c r="K20" s="5">
        <v>0.68</v>
      </c>
      <c r="L20" s="4" t="s">
        <v>126</v>
      </c>
      <c r="M20" s="4">
        <f t="shared" si="0"/>
        <v>200</v>
      </c>
      <c r="N20" s="9">
        <v>0.44519999999999998</v>
      </c>
      <c r="O20" s="13">
        <f t="shared" si="1"/>
        <v>0.44519999999999998</v>
      </c>
      <c r="P20" s="4">
        <v>75774</v>
      </c>
      <c r="Q20" s="4">
        <v>1</v>
      </c>
      <c r="R20" s="4" t="s">
        <v>191</v>
      </c>
      <c r="S20" s="4" t="s">
        <v>124</v>
      </c>
      <c r="T20" s="4" t="s">
        <v>238</v>
      </c>
      <c r="U20" s="4" t="s">
        <v>219</v>
      </c>
      <c r="V20" s="4" t="s">
        <v>220</v>
      </c>
      <c r="W20" s="4"/>
      <c r="X20" s="4"/>
    </row>
    <row r="21" spans="1:24" ht="15" customHeight="1" x14ac:dyDescent="0.2">
      <c r="A21" s="4">
        <v>20</v>
      </c>
      <c r="B21" s="4" t="s">
        <v>127</v>
      </c>
      <c r="C21" s="4" t="s">
        <v>128</v>
      </c>
      <c r="D21" s="4" t="s">
        <v>129</v>
      </c>
      <c r="E21" s="4" t="s">
        <v>130</v>
      </c>
      <c r="F21" s="4" t="s">
        <v>89</v>
      </c>
      <c r="G21" s="4" t="s">
        <v>131</v>
      </c>
      <c r="H21" s="4" t="s">
        <v>132</v>
      </c>
      <c r="I21" s="5">
        <v>2.82</v>
      </c>
      <c r="J21" s="4">
        <v>1</v>
      </c>
      <c r="K21" s="5">
        <v>2.82</v>
      </c>
      <c r="L21" s="4" t="s">
        <v>133</v>
      </c>
      <c r="M21" s="4">
        <f t="shared" si="0"/>
        <v>200</v>
      </c>
      <c r="N21" s="9">
        <v>2.0847000000000002</v>
      </c>
      <c r="O21" s="13">
        <f t="shared" si="1"/>
        <v>2.0847000000000002</v>
      </c>
      <c r="P21" s="4">
        <v>16758</v>
      </c>
      <c r="Q21" s="4">
        <v>1</v>
      </c>
      <c r="R21" s="4" t="s">
        <v>191</v>
      </c>
      <c r="S21" s="4" t="s">
        <v>131</v>
      </c>
      <c r="T21" s="4" t="s">
        <v>239</v>
      </c>
      <c r="U21" s="4" t="s">
        <v>210</v>
      </c>
      <c r="V21" s="4" t="s">
        <v>221</v>
      </c>
      <c r="W21" s="4"/>
      <c r="X21" s="4"/>
    </row>
    <row r="22" spans="1:24" ht="15" customHeight="1" x14ac:dyDescent="0.2">
      <c r="A22" s="4">
        <v>21</v>
      </c>
      <c r="B22" s="4" t="s">
        <v>134</v>
      </c>
      <c r="C22" s="4" t="s">
        <v>135</v>
      </c>
      <c r="D22" s="4" t="s">
        <v>136</v>
      </c>
      <c r="E22" s="4" t="s">
        <v>122</v>
      </c>
      <c r="F22" s="4" t="s">
        <v>137</v>
      </c>
      <c r="G22" s="4" t="s">
        <v>138</v>
      </c>
      <c r="H22" s="4" t="s">
        <v>139</v>
      </c>
      <c r="I22" s="5">
        <v>0.73</v>
      </c>
      <c r="J22" s="4">
        <v>1</v>
      </c>
      <c r="K22" s="5">
        <v>0.73</v>
      </c>
      <c r="L22" s="4" t="s">
        <v>140</v>
      </c>
      <c r="M22" s="4">
        <f t="shared" si="0"/>
        <v>200</v>
      </c>
      <c r="N22" s="9">
        <v>0.50549999999999995</v>
      </c>
      <c r="O22" s="13">
        <f t="shared" si="1"/>
        <v>0.50549999999999995</v>
      </c>
      <c r="P22" s="4">
        <v>8441</v>
      </c>
      <c r="Q22" s="4">
        <v>1</v>
      </c>
      <c r="R22" s="4" t="s">
        <v>191</v>
      </c>
      <c r="S22" s="4" t="s">
        <v>138</v>
      </c>
      <c r="T22" s="4" t="s">
        <v>240</v>
      </c>
      <c r="U22" s="4" t="s">
        <v>137</v>
      </c>
      <c r="V22" s="4" t="s">
        <v>222</v>
      </c>
      <c r="W22" s="4"/>
      <c r="X22" s="4"/>
    </row>
    <row r="23" spans="1:24" ht="15" customHeight="1" x14ac:dyDescent="0.2">
      <c r="A23" s="4">
        <v>22</v>
      </c>
      <c r="B23" s="4" t="s">
        <v>141</v>
      </c>
      <c r="C23" s="4" t="s">
        <v>135</v>
      </c>
      <c r="D23" s="4" t="s">
        <v>142</v>
      </c>
      <c r="E23" s="4" t="s">
        <v>143</v>
      </c>
      <c r="F23" s="4" t="s">
        <v>123</v>
      </c>
      <c r="G23" s="4" t="s">
        <v>144</v>
      </c>
      <c r="H23" s="4" t="s">
        <v>145</v>
      </c>
      <c r="I23" s="5">
        <v>0.62</v>
      </c>
      <c r="J23" s="4">
        <v>1</v>
      </c>
      <c r="K23" s="5">
        <v>0.62</v>
      </c>
      <c r="L23" s="4" t="s">
        <v>146</v>
      </c>
      <c r="M23" s="4">
        <f t="shared" si="0"/>
        <v>200</v>
      </c>
      <c r="N23" s="9">
        <v>0.41339999999999999</v>
      </c>
      <c r="O23" s="13">
        <f t="shared" si="1"/>
        <v>0.41339999999999999</v>
      </c>
      <c r="P23" s="4">
        <v>10300</v>
      </c>
      <c r="Q23" s="4">
        <v>1</v>
      </c>
      <c r="R23" s="4" t="s">
        <v>191</v>
      </c>
      <c r="S23" s="4" t="s">
        <v>144</v>
      </c>
      <c r="T23" s="4" t="s">
        <v>241</v>
      </c>
      <c r="U23" s="4" t="s">
        <v>219</v>
      </c>
      <c r="V23" s="4" t="s">
        <v>223</v>
      </c>
      <c r="W23" s="4"/>
      <c r="X23" s="4"/>
    </row>
    <row r="24" spans="1:24" ht="15" customHeight="1" x14ac:dyDescent="0.2">
      <c r="A24" s="17">
        <v>23</v>
      </c>
      <c r="B24" s="17" t="s">
        <v>151</v>
      </c>
      <c r="C24" s="17" t="s">
        <v>40</v>
      </c>
      <c r="D24" s="17" t="s">
        <v>152</v>
      </c>
      <c r="E24" s="17" t="s">
        <v>153</v>
      </c>
      <c r="F24" s="17" t="s">
        <v>154</v>
      </c>
      <c r="G24" s="17" t="s">
        <v>155</v>
      </c>
      <c r="H24" s="17" t="s">
        <v>156</v>
      </c>
      <c r="I24" s="18">
        <v>3.95</v>
      </c>
      <c r="J24" s="17">
        <v>1</v>
      </c>
      <c r="K24" s="18">
        <v>3.95</v>
      </c>
      <c r="L24" s="17" t="s">
        <v>157</v>
      </c>
      <c r="M24" s="17">
        <f t="shared" si="0"/>
        <v>200</v>
      </c>
      <c r="N24" s="19">
        <f>712/200</f>
        <v>3.56</v>
      </c>
      <c r="O24" s="13">
        <f t="shared" si="1"/>
        <v>3.56</v>
      </c>
      <c r="P24" s="17">
        <v>250</v>
      </c>
      <c r="Q24" s="17">
        <v>1</v>
      </c>
      <c r="R24" s="17" t="s">
        <v>252</v>
      </c>
      <c r="S24" s="17" t="s">
        <v>156</v>
      </c>
      <c r="T24" s="17"/>
      <c r="U24" s="17" t="s">
        <v>224</v>
      </c>
      <c r="V24" s="17" t="s">
        <v>225</v>
      </c>
      <c r="W24" s="17"/>
      <c r="X24" s="17"/>
    </row>
    <row r="25" spans="1:24" ht="15" customHeight="1" x14ac:dyDescent="0.2">
      <c r="A25" s="17">
        <v>24</v>
      </c>
      <c r="B25" s="17" t="s">
        <v>158</v>
      </c>
      <c r="C25" s="17" t="s">
        <v>40</v>
      </c>
      <c r="D25" s="17" t="s">
        <v>159</v>
      </c>
      <c r="E25" s="17" t="s">
        <v>160</v>
      </c>
      <c r="F25" s="17" t="s">
        <v>154</v>
      </c>
      <c r="G25" s="17" t="s">
        <v>161</v>
      </c>
      <c r="H25" s="17" t="s">
        <v>162</v>
      </c>
      <c r="I25" s="18">
        <v>0.95</v>
      </c>
      <c r="J25" s="17">
        <v>1</v>
      </c>
      <c r="K25" s="18">
        <v>0.95</v>
      </c>
      <c r="L25" s="17" t="s">
        <v>163</v>
      </c>
      <c r="M25" s="17">
        <f t="shared" si="0"/>
        <v>200</v>
      </c>
      <c r="N25" s="19">
        <f>172/200</f>
        <v>0.86</v>
      </c>
      <c r="O25" s="13">
        <f t="shared" si="1"/>
        <v>0.86</v>
      </c>
      <c r="P25" s="17">
        <v>250</v>
      </c>
      <c r="Q25" s="17">
        <v>1</v>
      </c>
      <c r="R25" s="17" t="s">
        <v>252</v>
      </c>
      <c r="S25" s="17" t="s">
        <v>162</v>
      </c>
      <c r="T25" s="17"/>
      <c r="U25" s="17" t="s">
        <v>224</v>
      </c>
      <c r="V25" s="17" t="s">
        <v>226</v>
      </c>
      <c r="W25" s="17"/>
      <c r="X25" s="17"/>
    </row>
    <row r="26" spans="1:24" ht="15" customHeight="1" x14ac:dyDescent="0.2">
      <c r="A26" s="4">
        <v>25</v>
      </c>
      <c r="B26" s="4" t="s">
        <v>164</v>
      </c>
      <c r="C26" s="4" t="s">
        <v>40</v>
      </c>
      <c r="D26" s="4" t="s">
        <v>165</v>
      </c>
      <c r="E26" s="4" t="s">
        <v>166</v>
      </c>
      <c r="F26" s="4" t="s">
        <v>154</v>
      </c>
      <c r="G26" s="4" t="s">
        <v>167</v>
      </c>
      <c r="H26" s="4" t="s">
        <v>168</v>
      </c>
      <c r="I26" s="5">
        <v>0.95</v>
      </c>
      <c r="J26" s="4">
        <v>1</v>
      </c>
      <c r="K26" s="5">
        <v>0.95</v>
      </c>
      <c r="L26" s="4" t="s">
        <v>169</v>
      </c>
      <c r="M26" s="4">
        <f t="shared" si="0"/>
        <v>200</v>
      </c>
      <c r="N26" s="9">
        <v>0.95</v>
      </c>
      <c r="O26" s="13">
        <f t="shared" si="1"/>
        <v>0.95</v>
      </c>
      <c r="P26" s="4">
        <v>709</v>
      </c>
      <c r="Q26" s="4">
        <v>1</v>
      </c>
      <c r="R26" s="4" t="s">
        <v>195</v>
      </c>
      <c r="S26" s="4" t="s">
        <v>168</v>
      </c>
      <c r="T26" s="4" t="s">
        <v>242</v>
      </c>
      <c r="U26" s="4" t="s">
        <v>224</v>
      </c>
      <c r="V26" s="4" t="s">
        <v>227</v>
      </c>
      <c r="W26" s="4"/>
      <c r="X26" s="4"/>
    </row>
    <row r="27" spans="1:24" ht="15" customHeight="1" x14ac:dyDescent="0.2">
      <c r="A27" s="4">
        <v>26</v>
      </c>
      <c r="B27" s="4" t="s">
        <v>172</v>
      </c>
      <c r="C27" s="4" t="s">
        <v>173</v>
      </c>
      <c r="D27" s="4" t="s">
        <v>174</v>
      </c>
      <c r="E27" s="4" t="s">
        <v>175</v>
      </c>
      <c r="F27" s="4" t="s">
        <v>171</v>
      </c>
      <c r="G27" s="4" t="s">
        <v>176</v>
      </c>
      <c r="H27" s="4"/>
      <c r="I27" s="5">
        <v>6.95</v>
      </c>
      <c r="J27" s="4">
        <v>1</v>
      </c>
      <c r="K27" s="5">
        <v>6.95</v>
      </c>
      <c r="L27" s="4" t="s">
        <v>177</v>
      </c>
      <c r="M27" s="4">
        <f t="shared" si="0"/>
        <v>200</v>
      </c>
      <c r="N27" s="9">
        <v>6.95</v>
      </c>
      <c r="O27" s="13">
        <f t="shared" si="1"/>
        <v>6.95</v>
      </c>
      <c r="P27" s="4"/>
      <c r="Q27" s="4">
        <v>1</v>
      </c>
      <c r="R27" s="4" t="s">
        <v>171</v>
      </c>
      <c r="S27" s="4" t="s">
        <v>176</v>
      </c>
      <c r="T27" s="4"/>
      <c r="U27" s="4" t="s">
        <v>171</v>
      </c>
      <c r="V27" s="4" t="s">
        <v>228</v>
      </c>
      <c r="W27" s="4"/>
      <c r="X27" s="4"/>
    </row>
    <row r="28" spans="1:24" ht="15" customHeight="1" x14ac:dyDescent="0.2">
      <c r="M28" s="14" t="s">
        <v>248</v>
      </c>
      <c r="N28" s="14"/>
      <c r="O28" s="11">
        <f>SUM(O2:O27)</f>
        <v>26.824099999999994</v>
      </c>
    </row>
    <row r="29" spans="1:24" ht="15" customHeight="1" x14ac:dyDescent="0.2">
      <c r="M29" s="15" t="s">
        <v>249</v>
      </c>
      <c r="N29" s="15"/>
      <c r="O29" s="11">
        <f>0.01*O28</f>
        <v>0.26824099999999995</v>
      </c>
    </row>
    <row r="30" spans="1:24" ht="15" customHeight="1" x14ac:dyDescent="0.2">
      <c r="M30" s="15" t="s">
        <v>250</v>
      </c>
      <c r="N30" s="15"/>
      <c r="O30" s="11">
        <v>0</v>
      </c>
    </row>
    <row r="31" spans="1:24" ht="15" customHeight="1" x14ac:dyDescent="0.25">
      <c r="M31" s="16" t="s">
        <v>251</v>
      </c>
      <c r="N31" s="16"/>
      <c r="O31" s="12">
        <f>SUM(O28:O30)</f>
        <v>27.092340999999994</v>
      </c>
    </row>
  </sheetData>
  <mergeCells count="4">
    <mergeCell ref="M28:N28"/>
    <mergeCell ref="M29:N29"/>
    <mergeCell ref="M30:N30"/>
    <mergeCell ref="M31:N31"/>
  </mergeCells>
  <conditionalFormatting sqref="S1:S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47825A1_VK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Brenden Sleeman</dc:creator>
  <cp:lastModifiedBy>Brenden Sleeman</cp:lastModifiedBy>
  <dcterms:created xsi:type="dcterms:W3CDTF">2018-04-02T15:17:35Z</dcterms:created>
  <dcterms:modified xsi:type="dcterms:W3CDTF">2018-04-03T16:48:12Z</dcterms:modified>
</cp:coreProperties>
</file>