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4895" windowHeight="7875" activeTab="4"/>
  </bookViews>
  <sheets>
    <sheet name="LotoFácil" sheetId="1" r:id="rId1"/>
    <sheet name="LotoMania" sheetId="4" r:id="rId2"/>
    <sheet name="Senas" sheetId="5" r:id="rId3"/>
    <sheet name="Chances" sheetId="2" r:id="rId4"/>
    <sheet name="Acertos" sheetId="3" r:id="rId5"/>
    <sheet name="Plan1" sheetId="6" r:id="rId6"/>
  </sheets>
  <calcPr calcId="125725"/>
</workbook>
</file>

<file path=xl/calcChain.xml><?xml version="1.0" encoding="utf-8"?>
<calcChain xmlns="http://schemas.openxmlformats.org/spreadsheetml/2006/main">
  <c r="D4" i="6"/>
  <c r="D5"/>
  <c r="D6"/>
  <c r="D7"/>
  <c r="D8"/>
  <c r="D9"/>
  <c r="D3"/>
  <c r="L4" i="3"/>
  <c r="L5"/>
  <c r="L6"/>
  <c r="L7"/>
  <c r="L8"/>
  <c r="L3"/>
  <c r="K3"/>
  <c r="K4"/>
  <c r="I5"/>
  <c r="K5" s="1"/>
  <c r="I6"/>
  <c r="K6" s="1"/>
  <c r="I7"/>
  <c r="K7" s="1"/>
  <c r="I8"/>
  <c r="G3"/>
  <c r="H3" s="1"/>
  <c r="G4"/>
  <c r="G5"/>
  <c r="G6"/>
  <c r="G7"/>
  <c r="H4"/>
  <c r="H5"/>
  <c r="H6"/>
  <c r="H7"/>
  <c r="G8"/>
  <c r="H8" s="1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C3" i="5"/>
  <c r="C4"/>
  <c r="C5"/>
  <c r="C6"/>
  <c r="C7"/>
  <c r="C2"/>
  <c r="B3"/>
  <c r="B4"/>
  <c r="B5"/>
  <c r="B6"/>
  <c r="B7"/>
  <c r="B2"/>
  <c r="D7"/>
  <c r="D6"/>
  <c r="D5"/>
  <c r="D4"/>
  <c r="D3"/>
  <c r="E15" i="2"/>
  <c r="F15"/>
  <c r="E16"/>
  <c r="F16"/>
  <c r="E17"/>
  <c r="F17"/>
  <c r="E21"/>
  <c r="F21"/>
  <c r="E8"/>
  <c r="F8"/>
  <c r="E9"/>
  <c r="F9"/>
  <c r="E10"/>
  <c r="F10"/>
  <c r="E11"/>
  <c r="F11"/>
  <c r="E12"/>
  <c r="F12"/>
  <c r="F7"/>
  <c r="E7"/>
  <c r="F6"/>
  <c r="E6"/>
  <c r="F5"/>
  <c r="E5"/>
  <c r="F4"/>
  <c r="E4"/>
  <c r="F3"/>
  <c r="E3"/>
  <c r="E19"/>
  <c r="F19"/>
  <c r="E20"/>
  <c r="F20"/>
  <c r="E13"/>
  <c r="E14"/>
  <c r="E18"/>
  <c r="E22"/>
  <c r="F13"/>
  <c r="F14"/>
  <c r="F18"/>
  <c r="F22"/>
  <c r="E23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D17"/>
  <c r="D18"/>
  <c r="D19"/>
  <c r="D20"/>
  <c r="D21"/>
  <c r="D14"/>
  <c r="D9"/>
  <c r="D7"/>
  <c r="D5"/>
  <c r="D3"/>
  <c r="D2"/>
  <c r="C3" i="1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2"/>
  <c r="D2" s="1"/>
  <c r="B3"/>
  <c r="B4"/>
  <c r="B5"/>
  <c r="B6"/>
  <c r="B7"/>
  <c r="B8"/>
  <c r="B9"/>
  <c r="B10"/>
  <c r="B11"/>
  <c r="B12"/>
  <c r="B13"/>
  <c r="B14"/>
  <c r="B15"/>
  <c r="B16"/>
  <c r="B2"/>
  <c r="D2" i="5" l="1"/>
  <c r="F2" s="1"/>
  <c r="E2"/>
  <c r="E3"/>
  <c r="F3"/>
  <c r="F4"/>
  <c r="E4"/>
  <c r="E5"/>
  <c r="F5"/>
  <c r="F6"/>
  <c r="E6"/>
  <c r="E7"/>
  <c r="F7"/>
  <c r="E16" i="1"/>
  <c r="F16"/>
  <c r="E14"/>
  <c r="F14"/>
  <c r="E12"/>
  <c r="F12"/>
  <c r="E10"/>
  <c r="F10"/>
  <c r="E8"/>
  <c r="F8"/>
  <c r="E6"/>
  <c r="F6"/>
  <c r="E4"/>
  <c r="F4"/>
  <c r="F2"/>
  <c r="E2"/>
  <c r="F15"/>
  <c r="E15"/>
  <c r="F13"/>
  <c r="E13"/>
  <c r="F11"/>
  <c r="E11"/>
  <c r="F9"/>
  <c r="E9"/>
  <c r="F7"/>
  <c r="E7"/>
  <c r="F5"/>
  <c r="E5"/>
  <c r="F3"/>
  <c r="E3"/>
  <c r="D4" i="4"/>
  <c r="D6"/>
  <c r="D8"/>
  <c r="D10"/>
  <c r="D11"/>
  <c r="D12"/>
  <c r="D13"/>
  <c r="D15"/>
  <c r="D16"/>
</calcChain>
</file>

<file path=xl/sharedStrings.xml><?xml version="1.0" encoding="utf-8"?>
<sst xmlns="http://schemas.openxmlformats.org/spreadsheetml/2006/main" count="90" uniqueCount="59">
  <si>
    <t>Dez. Mágicas</t>
  </si>
  <si>
    <t xml:space="preserve">Combinações </t>
  </si>
  <si>
    <t>% Melhora</t>
  </si>
  <si>
    <t>Vezes</t>
  </si>
  <si>
    <t>Normais</t>
  </si>
  <si>
    <t>Restantes</t>
  </si>
  <si>
    <t>Mágicas</t>
  </si>
  <si>
    <t>Aposta Normal as chances é de 1 em:</t>
  </si>
  <si>
    <t>Senas</t>
  </si>
  <si>
    <t>LotoMania</t>
  </si>
  <si>
    <t>LotoFácil</t>
  </si>
  <si>
    <t>Quina</t>
  </si>
  <si>
    <t>Loteria</t>
  </si>
  <si>
    <t>TT Dezenas</t>
  </si>
  <si>
    <t>Sorteadas</t>
  </si>
  <si>
    <t>TimeMania</t>
  </si>
  <si>
    <t>Chances de Cada Loteria</t>
  </si>
  <si>
    <t>A Jogar</t>
  </si>
  <si>
    <t>Chances 1:N</t>
  </si>
  <si>
    <t>Qtde Jogos</t>
  </si>
  <si>
    <t>Acertos com 16 Dezenas</t>
  </si>
  <si>
    <t>Qtde 15</t>
  </si>
  <si>
    <t>Qtde 14</t>
  </si>
  <si>
    <t>Qtde 13</t>
  </si>
  <si>
    <t>Qtde 12</t>
  </si>
  <si>
    <t>Qtde 11</t>
  </si>
  <si>
    <t>Suposição de Premios</t>
  </si>
  <si>
    <t>Receber</t>
  </si>
  <si>
    <t>Vlr Apostado</t>
  </si>
  <si>
    <t>% Lucro</t>
  </si>
  <si>
    <t>Mega-Sena</t>
  </si>
  <si>
    <t>Dupla Sena S1</t>
  </si>
  <si>
    <t>Dupla Sena S2</t>
  </si>
  <si>
    <t>Lotomania</t>
  </si>
  <si>
    <t>Lotofácil</t>
  </si>
  <si>
    <t>Timemania</t>
  </si>
  <si>
    <t>Possibilidades de Cada Loteria</t>
  </si>
  <si>
    <t>Exemplo do Concurso 562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</si>
  <si>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</si>
  <si>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</si>
  <si>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</si>
  <si>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</si>
  <si>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</si>
  <si>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</si>
  <si>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</si>
  <si>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</si>
  <si>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</si>
  <si>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</si>
  <si>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</si>
  <si>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</si>
  <si>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</si>
  <si>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</si>
  <si>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</si>
  <si>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</si>
  <si>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ERROS</t>
  </si>
  <si>
    <t>TT Suces</t>
  </si>
  <si>
    <t>%Suces</t>
  </si>
  <si>
    <t>Acertos</t>
  </si>
  <si>
    <t>% sbr 1 Jogo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</si>
</sst>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#,##0.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3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0" borderId="1" xfId="0" applyFont="1" applyBorder="1"/>
    <xf numFmtId="164" fontId="3" fillId="0" borderId="1" xfId="1" applyNumberFormat="1" applyFont="1" applyBorder="1"/>
    <xf numFmtId="3" fontId="3" fillId="0" borderId="1" xfId="0" applyNumberFormat="1" applyFont="1" applyBorder="1"/>
    <xf numFmtId="0" fontId="2" fillId="3" borderId="1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9" fontId="0" fillId="0" borderId="1" xfId="1" applyFont="1" applyBorder="1"/>
    <xf numFmtId="44" fontId="0" fillId="0" borderId="1" xfId="0" applyNumberFormat="1" applyFont="1" applyBorder="1"/>
    <xf numFmtId="0" fontId="4" fillId="0" borderId="1" xfId="0" applyFont="1" applyBorder="1"/>
    <xf numFmtId="9" fontId="4" fillId="0" borderId="1" xfId="1" applyFont="1" applyBorder="1"/>
    <xf numFmtId="44" fontId="4" fillId="0" borderId="1" xfId="0" applyNumberFormat="1" applyFont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4" width="12.7109375" customWidth="1"/>
    <col min="5" max="5" width="16.7109375" customWidth="1"/>
    <col min="6" max="6" width="11.7109375" customWidth="1"/>
  </cols>
  <sheetData>
    <row r="1" spans="1:6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  <c r="F1" s="4" t="s">
        <v>3</v>
      </c>
    </row>
    <row r="2" spans="1:6">
      <c r="A2" s="1">
        <v>15</v>
      </c>
      <c r="B2" s="1">
        <f>15-A2</f>
        <v>0</v>
      </c>
      <c r="C2" s="1">
        <f>25 -A2</f>
        <v>10</v>
      </c>
      <c r="D2" s="1">
        <f t="shared" ref="D2:D6" si="0">COMBIN(C2,B2)</f>
        <v>1</v>
      </c>
      <c r="E2" s="2">
        <f>COMBIN(25,15)/D2</f>
        <v>3268759.9999999995</v>
      </c>
      <c r="F2" s="3">
        <f>COMBIN(25,15)/D2</f>
        <v>3268759.9999999995</v>
      </c>
    </row>
    <row r="3" spans="1:6">
      <c r="A3" s="1">
        <v>14</v>
      </c>
      <c r="B3" s="1">
        <f t="shared" ref="B3:B16" si="1">15-A3</f>
        <v>1</v>
      </c>
      <c r="C3" s="1">
        <f t="shared" ref="C3:C16" si="2">25 -A3</f>
        <v>11</v>
      </c>
      <c r="D3" s="1">
        <f t="shared" si="0"/>
        <v>11</v>
      </c>
      <c r="E3" s="2">
        <f t="shared" ref="E3:E16" si="3">COMBIN(25,15)/D3</f>
        <v>297159.99999999994</v>
      </c>
      <c r="F3" s="3">
        <f t="shared" ref="F3:F16" si="4">COMBIN(25,15)/D3</f>
        <v>297159.99999999994</v>
      </c>
    </row>
    <row r="4" spans="1:6">
      <c r="A4" s="1">
        <v>13</v>
      </c>
      <c r="B4" s="1">
        <f t="shared" si="1"/>
        <v>2</v>
      </c>
      <c r="C4" s="1">
        <f t="shared" si="2"/>
        <v>12</v>
      </c>
      <c r="D4" s="1">
        <f t="shared" si="0"/>
        <v>66</v>
      </c>
      <c r="E4" s="2">
        <f t="shared" si="3"/>
        <v>49526.666666666657</v>
      </c>
      <c r="F4" s="3">
        <f t="shared" si="4"/>
        <v>49526.666666666657</v>
      </c>
    </row>
    <row r="5" spans="1:6">
      <c r="A5" s="1">
        <v>12</v>
      </c>
      <c r="B5" s="1">
        <f t="shared" si="1"/>
        <v>3</v>
      </c>
      <c r="C5" s="1">
        <f t="shared" si="2"/>
        <v>13</v>
      </c>
      <c r="D5" s="1">
        <f t="shared" si="0"/>
        <v>286</v>
      </c>
      <c r="E5" s="2">
        <f t="shared" si="3"/>
        <v>11429.230769230768</v>
      </c>
      <c r="F5" s="3">
        <f t="shared" si="4"/>
        <v>11429.230769230768</v>
      </c>
    </row>
    <row r="6" spans="1:6">
      <c r="A6" s="1">
        <v>11</v>
      </c>
      <c r="B6" s="1">
        <f t="shared" si="1"/>
        <v>4</v>
      </c>
      <c r="C6" s="1">
        <f t="shared" si="2"/>
        <v>14</v>
      </c>
      <c r="D6" s="1">
        <f t="shared" si="0"/>
        <v>1001</v>
      </c>
      <c r="E6" s="2">
        <f t="shared" si="3"/>
        <v>3265.4945054945051</v>
      </c>
      <c r="F6" s="3">
        <f t="shared" si="4"/>
        <v>3265.4945054945051</v>
      </c>
    </row>
    <row r="7" spans="1:6">
      <c r="A7" s="1">
        <v>10</v>
      </c>
      <c r="B7" s="1">
        <f t="shared" si="1"/>
        <v>5</v>
      </c>
      <c r="C7" s="1">
        <f t="shared" si="2"/>
        <v>15</v>
      </c>
      <c r="D7" s="1">
        <f>COMBIN(C7,B7)</f>
        <v>3003</v>
      </c>
      <c r="E7" s="2">
        <f t="shared" si="3"/>
        <v>1088.4981684981683</v>
      </c>
      <c r="F7" s="3">
        <f t="shared" si="4"/>
        <v>1088.4981684981683</v>
      </c>
    </row>
    <row r="8" spans="1:6">
      <c r="A8" s="1">
        <v>9</v>
      </c>
      <c r="B8" s="1">
        <f t="shared" si="1"/>
        <v>6</v>
      </c>
      <c r="C8" s="1">
        <f t="shared" si="2"/>
        <v>16</v>
      </c>
      <c r="D8" s="1">
        <f t="shared" ref="D8:D16" si="5">COMBIN(C8,B8)</f>
        <v>8008</v>
      </c>
      <c r="E8" s="2">
        <f t="shared" si="3"/>
        <v>408.18681318681314</v>
      </c>
      <c r="F8" s="3">
        <f t="shared" si="4"/>
        <v>408.18681318681314</v>
      </c>
    </row>
    <row r="9" spans="1:6">
      <c r="A9" s="1">
        <v>8</v>
      </c>
      <c r="B9" s="1">
        <f t="shared" si="1"/>
        <v>7</v>
      </c>
      <c r="C9" s="1">
        <f t="shared" si="2"/>
        <v>17</v>
      </c>
      <c r="D9" s="1">
        <f t="shared" si="5"/>
        <v>19448</v>
      </c>
      <c r="E9" s="2">
        <f t="shared" si="3"/>
        <v>168.07692307692307</v>
      </c>
      <c r="F9" s="3">
        <f t="shared" si="4"/>
        <v>168.07692307692307</v>
      </c>
    </row>
    <row r="10" spans="1:6">
      <c r="A10" s="1">
        <v>7</v>
      </c>
      <c r="B10" s="1">
        <f t="shared" si="1"/>
        <v>8</v>
      </c>
      <c r="C10" s="1">
        <f t="shared" si="2"/>
        <v>18</v>
      </c>
      <c r="D10" s="1">
        <f t="shared" si="5"/>
        <v>43758</v>
      </c>
      <c r="E10" s="2">
        <f t="shared" si="3"/>
        <v>74.700854700854691</v>
      </c>
      <c r="F10" s="3">
        <f t="shared" si="4"/>
        <v>74.700854700854691</v>
      </c>
    </row>
    <row r="11" spans="1:6">
      <c r="A11" s="1">
        <v>6</v>
      </c>
      <c r="B11" s="1">
        <f t="shared" si="1"/>
        <v>9</v>
      </c>
      <c r="C11" s="1">
        <f t="shared" si="2"/>
        <v>19</v>
      </c>
      <c r="D11" s="1">
        <f t="shared" si="5"/>
        <v>92378</v>
      </c>
      <c r="E11" s="2">
        <f t="shared" si="3"/>
        <v>35.38461538461538</v>
      </c>
      <c r="F11" s="3">
        <f t="shared" si="4"/>
        <v>35.38461538461538</v>
      </c>
    </row>
    <row r="12" spans="1:6">
      <c r="A12" s="1">
        <v>5</v>
      </c>
      <c r="B12" s="1">
        <f t="shared" si="1"/>
        <v>10</v>
      </c>
      <c r="C12" s="1">
        <f t="shared" si="2"/>
        <v>20</v>
      </c>
      <c r="D12" s="1">
        <f t="shared" si="5"/>
        <v>184756</v>
      </c>
      <c r="E12" s="2">
        <f t="shared" si="3"/>
        <v>17.69230769230769</v>
      </c>
      <c r="F12" s="3">
        <f t="shared" si="4"/>
        <v>17.69230769230769</v>
      </c>
    </row>
    <row r="13" spans="1:6">
      <c r="A13" s="1">
        <v>4</v>
      </c>
      <c r="B13" s="1">
        <f t="shared" si="1"/>
        <v>11</v>
      </c>
      <c r="C13" s="1">
        <f t="shared" si="2"/>
        <v>21</v>
      </c>
      <c r="D13" s="1">
        <f t="shared" si="5"/>
        <v>352716</v>
      </c>
      <c r="E13" s="2">
        <f t="shared" si="3"/>
        <v>9.2673992673992664</v>
      </c>
      <c r="F13" s="3">
        <f t="shared" si="4"/>
        <v>9.2673992673992664</v>
      </c>
    </row>
    <row r="14" spans="1:6">
      <c r="A14" s="1">
        <v>3</v>
      </c>
      <c r="B14" s="1">
        <f t="shared" si="1"/>
        <v>12</v>
      </c>
      <c r="C14" s="1">
        <f t="shared" si="2"/>
        <v>22</v>
      </c>
      <c r="D14" s="1">
        <f t="shared" si="5"/>
        <v>646646.00000000012</v>
      </c>
      <c r="E14" s="2">
        <f t="shared" si="3"/>
        <v>5.054945054945053</v>
      </c>
      <c r="F14" s="3">
        <f t="shared" si="4"/>
        <v>5.054945054945053</v>
      </c>
    </row>
    <row r="15" spans="1:6">
      <c r="A15" s="1">
        <v>2</v>
      </c>
      <c r="B15" s="1">
        <f t="shared" si="1"/>
        <v>13</v>
      </c>
      <c r="C15" s="1">
        <f t="shared" si="2"/>
        <v>23</v>
      </c>
      <c r="D15" s="1">
        <f t="shared" si="5"/>
        <v>1144066.0000000002</v>
      </c>
      <c r="E15" s="2">
        <f t="shared" si="3"/>
        <v>2.8571428571428563</v>
      </c>
      <c r="F15" s="3">
        <f t="shared" si="4"/>
        <v>2.8571428571428563</v>
      </c>
    </row>
    <row r="16" spans="1:6">
      <c r="A16" s="1">
        <v>1</v>
      </c>
      <c r="B16" s="1">
        <f t="shared" si="1"/>
        <v>14</v>
      </c>
      <c r="C16" s="1">
        <f t="shared" si="2"/>
        <v>24</v>
      </c>
      <c r="D16" s="1">
        <f t="shared" si="5"/>
        <v>1961256</v>
      </c>
      <c r="E16" s="2">
        <f t="shared" si="3"/>
        <v>1.6666666666666665</v>
      </c>
      <c r="F16" s="3">
        <f t="shared" si="4"/>
        <v>1.6666666666666665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10" sqref="A10"/>
    </sheetView>
  </sheetViews>
  <sheetFormatPr defaultRowHeight="15"/>
  <cols>
    <col min="1" max="1" width="7.42578125" bestFit="1" customWidth="1"/>
    <col min="2" max="2" width="7.5703125" bestFit="1" customWidth="1"/>
    <col min="3" max="3" width="8.85546875" bestFit="1" customWidth="1"/>
    <col min="4" max="4" width="11.85546875" bestFit="1" customWidth="1"/>
    <col min="5" max="5" width="22.42578125" bestFit="1" customWidth="1"/>
    <col min="6" max="6" width="17" bestFit="1" customWidth="1"/>
  </cols>
  <sheetData>
    <row r="1" spans="1:6">
      <c r="A1" s="5" t="s">
        <v>6</v>
      </c>
      <c r="B1" s="5" t="s">
        <v>4</v>
      </c>
      <c r="C1" s="5" t="s">
        <v>5</v>
      </c>
      <c r="D1" s="5" t="s">
        <v>1</v>
      </c>
      <c r="E1" s="5" t="s">
        <v>2</v>
      </c>
      <c r="F1" s="5" t="s">
        <v>3</v>
      </c>
    </row>
    <row r="2" spans="1:6">
      <c r="A2" s="6">
        <v>20</v>
      </c>
      <c r="B2" s="6">
        <f>20-A2</f>
        <v>0</v>
      </c>
      <c r="C2" s="6">
        <f>100 -A2</f>
        <v>80</v>
      </c>
      <c r="D2" s="6">
        <f t="shared" ref="D2:D6" si="0">COMBIN(C2,B2)</f>
        <v>1</v>
      </c>
      <c r="E2" s="7">
        <f>COMBIN(100,50)/(COMBIN(50,20)*D2)</f>
        <v>2140739039373487.5</v>
      </c>
      <c r="F2" s="8">
        <f>COMBIN(100,50)/(COMBIN(50,20)*D2)</f>
        <v>2140739039373487.5</v>
      </c>
    </row>
    <row r="3" spans="1:6">
      <c r="A3" s="6">
        <v>19</v>
      </c>
      <c r="B3" s="6">
        <f t="shared" ref="B3:B21" si="1">20-A3</f>
        <v>1</v>
      </c>
      <c r="C3" s="6">
        <f t="shared" ref="C3:C21" si="2">100 -A3</f>
        <v>81</v>
      </c>
      <c r="D3" s="6">
        <f t="shared" si="0"/>
        <v>81</v>
      </c>
      <c r="E3" s="7">
        <f t="shared" ref="E3:E21" si="3">COMBIN(100,50)/(COMBIN(50,20)*D3)</f>
        <v>26428877029302.312</v>
      </c>
      <c r="F3" s="8">
        <f t="shared" ref="F3:F21" si="4">COMBIN(100,50)/(COMBIN(50,20)*D3)</f>
        <v>26428877029302.312</v>
      </c>
    </row>
    <row r="4" spans="1:6">
      <c r="A4" s="6">
        <v>18</v>
      </c>
      <c r="B4" s="6">
        <f t="shared" si="1"/>
        <v>2</v>
      </c>
      <c r="C4" s="6">
        <f t="shared" si="2"/>
        <v>82</v>
      </c>
      <c r="D4" s="6">
        <f t="shared" si="0"/>
        <v>3321</v>
      </c>
      <c r="E4" s="7">
        <f t="shared" si="3"/>
        <v>644606756812.25146</v>
      </c>
      <c r="F4" s="8">
        <f t="shared" si="4"/>
        <v>644606756812.25146</v>
      </c>
    </row>
    <row r="5" spans="1:6">
      <c r="A5" s="6">
        <v>17</v>
      </c>
      <c r="B5" s="6">
        <f t="shared" si="1"/>
        <v>3</v>
      </c>
      <c r="C5" s="6">
        <f t="shared" si="2"/>
        <v>83</v>
      </c>
      <c r="D5" s="6">
        <f t="shared" si="0"/>
        <v>91881</v>
      </c>
      <c r="E5" s="7">
        <f t="shared" si="3"/>
        <v>23299039402.852467</v>
      </c>
      <c r="F5" s="8">
        <f t="shared" si="4"/>
        <v>23299039402.852467</v>
      </c>
    </row>
    <row r="6" spans="1:6">
      <c r="A6" s="6">
        <v>16</v>
      </c>
      <c r="B6" s="6">
        <f t="shared" si="1"/>
        <v>4</v>
      </c>
      <c r="C6" s="6">
        <f t="shared" si="2"/>
        <v>84</v>
      </c>
      <c r="D6" s="6">
        <f t="shared" si="0"/>
        <v>1929501</v>
      </c>
      <c r="E6" s="7">
        <f t="shared" si="3"/>
        <v>1109478066.8024983</v>
      </c>
      <c r="F6" s="8">
        <f t="shared" si="4"/>
        <v>1109478066.8024983</v>
      </c>
    </row>
    <row r="7" spans="1:6">
      <c r="A7" s="6">
        <v>15</v>
      </c>
      <c r="B7" s="6">
        <f t="shared" si="1"/>
        <v>5</v>
      </c>
      <c r="C7" s="6">
        <f t="shared" si="2"/>
        <v>85</v>
      </c>
      <c r="D7" s="6">
        <f>COMBIN(C7,B7)</f>
        <v>32801517</v>
      </c>
      <c r="E7" s="7">
        <f t="shared" si="3"/>
        <v>65263415.694264613</v>
      </c>
      <c r="F7" s="8">
        <f t="shared" si="4"/>
        <v>65263415.694264613</v>
      </c>
    </row>
    <row r="8" spans="1:6">
      <c r="A8" s="6">
        <v>14</v>
      </c>
      <c r="B8" s="6">
        <f t="shared" si="1"/>
        <v>6</v>
      </c>
      <c r="C8" s="6">
        <f t="shared" si="2"/>
        <v>86</v>
      </c>
      <c r="D8" s="6">
        <f t="shared" ref="D8:D16" si="5">COMBIN(C8,B8)</f>
        <v>470155077</v>
      </c>
      <c r="E8" s="7">
        <f t="shared" si="3"/>
        <v>4553261.5600649733</v>
      </c>
      <c r="F8" s="8">
        <f t="shared" si="4"/>
        <v>4553261.5600649733</v>
      </c>
    </row>
    <row r="9" spans="1:6">
      <c r="A9" s="6">
        <v>13</v>
      </c>
      <c r="B9" s="6">
        <f t="shared" si="1"/>
        <v>7</v>
      </c>
      <c r="C9" s="6">
        <f t="shared" si="2"/>
        <v>87</v>
      </c>
      <c r="D9" s="6">
        <f t="shared" si="5"/>
        <v>5843355957</v>
      </c>
      <c r="E9" s="7">
        <f t="shared" si="3"/>
        <v>366354.37839603232</v>
      </c>
      <c r="F9" s="8">
        <f t="shared" si="4"/>
        <v>366354.37839603232</v>
      </c>
    </row>
    <row r="10" spans="1:6">
      <c r="A10" s="6">
        <v>12</v>
      </c>
      <c r="B10" s="6">
        <f t="shared" si="1"/>
        <v>8</v>
      </c>
      <c r="C10" s="6">
        <f t="shared" si="2"/>
        <v>88</v>
      </c>
      <c r="D10" s="6">
        <f t="shared" si="5"/>
        <v>64276915527</v>
      </c>
      <c r="E10" s="7">
        <f t="shared" si="3"/>
        <v>33304.943490548387</v>
      </c>
      <c r="F10" s="8">
        <f t="shared" si="4"/>
        <v>33304.943490548387</v>
      </c>
    </row>
    <row r="11" spans="1:6">
      <c r="A11" s="6">
        <v>11</v>
      </c>
      <c r="B11" s="6">
        <f t="shared" si="1"/>
        <v>9</v>
      </c>
      <c r="C11" s="6">
        <f t="shared" si="2"/>
        <v>89</v>
      </c>
      <c r="D11" s="6">
        <f t="shared" si="5"/>
        <v>635627275767.00012</v>
      </c>
      <c r="E11" s="7">
        <f t="shared" si="3"/>
        <v>3367.9156338756793</v>
      </c>
      <c r="F11" s="8">
        <f t="shared" si="4"/>
        <v>3367.9156338756793</v>
      </c>
    </row>
    <row r="12" spans="1:6">
      <c r="A12" s="6">
        <v>10</v>
      </c>
      <c r="B12" s="6">
        <f t="shared" si="1"/>
        <v>10</v>
      </c>
      <c r="C12" s="6">
        <f t="shared" si="2"/>
        <v>90</v>
      </c>
      <c r="D12" s="6">
        <f t="shared" si="5"/>
        <v>5720645481903.001</v>
      </c>
      <c r="E12" s="7">
        <f t="shared" si="3"/>
        <v>374.21284820840879</v>
      </c>
      <c r="F12" s="8">
        <f t="shared" si="4"/>
        <v>374.21284820840879</v>
      </c>
    </row>
    <row r="13" spans="1:6">
      <c r="A13" s="6">
        <v>9</v>
      </c>
      <c r="B13" s="6">
        <f t="shared" si="1"/>
        <v>11</v>
      </c>
      <c r="C13" s="6">
        <f t="shared" si="2"/>
        <v>91</v>
      </c>
      <c r="D13" s="6">
        <f t="shared" si="5"/>
        <v>47325339895743.008</v>
      </c>
      <c r="E13" s="7">
        <f t="shared" si="3"/>
        <v>45.234520113104367</v>
      </c>
      <c r="F13" s="8">
        <f t="shared" si="4"/>
        <v>45.234520113104367</v>
      </c>
    </row>
    <row r="14" spans="1:6">
      <c r="A14" s="6">
        <v>8</v>
      </c>
      <c r="B14" s="6">
        <f t="shared" si="1"/>
        <v>12</v>
      </c>
      <c r="C14" s="6">
        <f t="shared" si="2"/>
        <v>92</v>
      </c>
      <c r="D14" s="6">
        <f t="shared" si="5"/>
        <v>362827605867363.06</v>
      </c>
      <c r="E14" s="7">
        <f t="shared" si="3"/>
        <v>5.9001547973614388</v>
      </c>
      <c r="F14" s="8">
        <f t="shared" si="4"/>
        <v>5.9001547973614388</v>
      </c>
    </row>
    <row r="15" spans="1:6">
      <c r="A15" s="6">
        <v>7</v>
      </c>
      <c r="B15" s="6">
        <f t="shared" si="1"/>
        <v>13</v>
      </c>
      <c r="C15" s="6">
        <f t="shared" si="2"/>
        <v>93</v>
      </c>
      <c r="D15" s="6">
        <f t="shared" si="5"/>
        <v>2595612872743443.5</v>
      </c>
      <c r="E15" s="7">
        <f t="shared" si="3"/>
        <v>0.82475282113654513</v>
      </c>
      <c r="F15" s="8">
        <f t="shared" si="4"/>
        <v>0.82475282113654513</v>
      </c>
    </row>
    <row r="16" spans="1:6">
      <c r="A16" s="6">
        <v>6</v>
      </c>
      <c r="B16" s="6">
        <f t="shared" si="1"/>
        <v>14</v>
      </c>
      <c r="C16" s="6">
        <f t="shared" si="2"/>
        <v>94</v>
      </c>
      <c r="D16" s="6">
        <f t="shared" si="5"/>
        <v>1.7427686431277406E+16</v>
      </c>
      <c r="E16" s="7">
        <f t="shared" si="3"/>
        <v>0.12283552655225141</v>
      </c>
      <c r="F16" s="8">
        <f t="shared" si="4"/>
        <v>0.12283552655225141</v>
      </c>
    </row>
    <row r="17" spans="1:6">
      <c r="A17" s="6">
        <v>5</v>
      </c>
      <c r="B17" s="6">
        <f t="shared" si="1"/>
        <v>15</v>
      </c>
      <c r="C17" s="6">
        <f t="shared" si="2"/>
        <v>95</v>
      </c>
      <c r="D17" s="6">
        <f t="shared" ref="D17:D21" si="6">COMBIN(C17,B17)</f>
        <v>1.1037534739809024E+17</v>
      </c>
      <c r="E17" s="7">
        <f t="shared" si="3"/>
        <v>1.939508313982917E-2</v>
      </c>
      <c r="F17" s="8">
        <f t="shared" si="4"/>
        <v>1.939508313982917E-2</v>
      </c>
    </row>
    <row r="18" spans="1:6">
      <c r="A18" s="6">
        <v>4</v>
      </c>
      <c r="B18" s="6">
        <f t="shared" si="1"/>
        <v>16</v>
      </c>
      <c r="C18" s="6">
        <f t="shared" si="2"/>
        <v>96</v>
      </c>
      <c r="D18" s="6">
        <f t="shared" si="6"/>
        <v>6.6225208438854144E+17</v>
      </c>
      <c r="E18" s="7">
        <f t="shared" si="3"/>
        <v>3.2325138566381951E-3</v>
      </c>
      <c r="F18" s="8">
        <f t="shared" si="4"/>
        <v>3.2325138566381951E-3</v>
      </c>
    </row>
    <row r="19" spans="1:6">
      <c r="A19" s="6">
        <v>3</v>
      </c>
      <c r="B19" s="6">
        <f t="shared" si="1"/>
        <v>17</v>
      </c>
      <c r="C19" s="6">
        <f t="shared" si="2"/>
        <v>97</v>
      </c>
      <c r="D19" s="6">
        <f t="shared" si="6"/>
        <v>3.7787324815110892E+18</v>
      </c>
      <c r="E19" s="7">
        <f t="shared" si="3"/>
        <v>5.6652304703968365E-4</v>
      </c>
      <c r="F19" s="8">
        <f t="shared" si="4"/>
        <v>5.6652304703968365E-4</v>
      </c>
    </row>
    <row r="20" spans="1:6">
      <c r="A20" s="6">
        <v>2</v>
      </c>
      <c r="B20" s="6">
        <f t="shared" si="1"/>
        <v>18</v>
      </c>
      <c r="C20" s="6">
        <f t="shared" si="2"/>
        <v>98</v>
      </c>
      <c r="D20" s="6">
        <f t="shared" si="6"/>
        <v>2.057309906600482E+19</v>
      </c>
      <c r="E20" s="7">
        <f t="shared" si="3"/>
        <v>1.0405525353790109E-4</v>
      </c>
      <c r="F20" s="8">
        <f t="shared" si="4"/>
        <v>1.0405525353790109E-4</v>
      </c>
    </row>
    <row r="21" spans="1:6">
      <c r="A21" s="6">
        <v>1</v>
      </c>
      <c r="B21" s="6">
        <f t="shared" si="1"/>
        <v>19</v>
      </c>
      <c r="C21" s="6">
        <f t="shared" si="2"/>
        <v>99</v>
      </c>
      <c r="D21" s="6">
        <f t="shared" si="6"/>
        <v>1.0719667408076195E+20</v>
      </c>
      <c r="E21" s="7">
        <f t="shared" si="3"/>
        <v>1.9970200173940612E-5</v>
      </c>
      <c r="F21" s="8">
        <f t="shared" si="4"/>
        <v>1.9970200173940612E-5</v>
      </c>
    </row>
    <row r="23" spans="1:6">
      <c r="A23" s="12" t="s">
        <v>7</v>
      </c>
      <c r="B23" s="12"/>
      <c r="C23" s="12"/>
      <c r="D23" s="12"/>
      <c r="E23">
        <f>COMBIN(100,20)</f>
        <v>5.3598337040380979E+20</v>
      </c>
    </row>
  </sheetData>
  <mergeCells count="1">
    <mergeCell ref="A23:D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15" sqref="B15"/>
    </sheetView>
  </sheetViews>
  <sheetFormatPr defaultRowHeight="15"/>
  <cols>
    <col min="1" max="4" width="12.7109375" customWidth="1"/>
    <col min="5" max="5" width="16.7109375" customWidth="1"/>
    <col min="6" max="6" width="11.7109375" customWidth="1"/>
  </cols>
  <sheetData>
    <row r="1" spans="1:6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  <c r="F1" s="4" t="s">
        <v>3</v>
      </c>
    </row>
    <row r="2" spans="1:6">
      <c r="A2" s="1">
        <v>6</v>
      </c>
      <c r="B2" s="1">
        <f>6-A2</f>
        <v>0</v>
      </c>
      <c r="C2" s="1">
        <f>60 -A2</f>
        <v>54</v>
      </c>
      <c r="D2" s="1">
        <f t="shared" ref="D2:D7" si="0">COMBIN(C2,B2)</f>
        <v>1</v>
      </c>
      <c r="E2" s="2">
        <f t="shared" ref="E2:E7" si="1">COMBIN(25,15)/D2</f>
        <v>3268759.9999999995</v>
      </c>
      <c r="F2" s="3">
        <f t="shared" ref="F2:F7" si="2">COMBIN(25,15)/D2</f>
        <v>3268759.9999999995</v>
      </c>
    </row>
    <row r="3" spans="1:6">
      <c r="A3" s="1">
        <v>5</v>
      </c>
      <c r="B3" s="1">
        <f t="shared" ref="B3:B7" si="3">6-A3</f>
        <v>1</v>
      </c>
      <c r="C3" s="1">
        <f t="shared" ref="C3:C7" si="4">60 -A3</f>
        <v>55</v>
      </c>
      <c r="D3" s="1">
        <f t="shared" si="0"/>
        <v>55</v>
      </c>
      <c r="E3" s="2">
        <f t="shared" si="1"/>
        <v>59431.999999999993</v>
      </c>
      <c r="F3" s="3">
        <f t="shared" si="2"/>
        <v>59431.999999999993</v>
      </c>
    </row>
    <row r="4" spans="1:6">
      <c r="A4" s="1">
        <v>4</v>
      </c>
      <c r="B4" s="1">
        <f t="shared" si="3"/>
        <v>2</v>
      </c>
      <c r="C4" s="1">
        <f t="shared" si="4"/>
        <v>56</v>
      </c>
      <c r="D4" s="1">
        <f t="shared" si="0"/>
        <v>1540</v>
      </c>
      <c r="E4" s="2">
        <f t="shared" si="1"/>
        <v>2122.5714285714284</v>
      </c>
      <c r="F4" s="3">
        <f t="shared" si="2"/>
        <v>2122.5714285714284</v>
      </c>
    </row>
    <row r="5" spans="1:6">
      <c r="A5" s="1">
        <v>3</v>
      </c>
      <c r="B5" s="1">
        <f t="shared" si="3"/>
        <v>3</v>
      </c>
      <c r="C5" s="1">
        <f t="shared" si="4"/>
        <v>57</v>
      </c>
      <c r="D5" s="1">
        <f t="shared" si="0"/>
        <v>29260.000000000004</v>
      </c>
      <c r="E5" s="2">
        <f t="shared" si="1"/>
        <v>111.71428571428568</v>
      </c>
      <c r="F5" s="3">
        <f t="shared" si="2"/>
        <v>111.71428571428568</v>
      </c>
    </row>
    <row r="6" spans="1:6">
      <c r="A6" s="1">
        <v>2</v>
      </c>
      <c r="B6" s="1">
        <f t="shared" si="3"/>
        <v>4</v>
      </c>
      <c r="C6" s="1">
        <f t="shared" si="4"/>
        <v>58</v>
      </c>
      <c r="D6" s="1">
        <f t="shared" si="0"/>
        <v>424270.00000000006</v>
      </c>
      <c r="E6" s="2">
        <f t="shared" si="1"/>
        <v>7.704433497536944</v>
      </c>
      <c r="F6" s="3">
        <f t="shared" si="2"/>
        <v>7.704433497536944</v>
      </c>
    </row>
    <row r="7" spans="1:6">
      <c r="A7" s="1">
        <v>1</v>
      </c>
      <c r="B7" s="1">
        <f t="shared" si="3"/>
        <v>5</v>
      </c>
      <c r="C7" s="1">
        <f t="shared" si="4"/>
        <v>59</v>
      </c>
      <c r="D7" s="1">
        <f t="shared" si="0"/>
        <v>5006386.0000000009</v>
      </c>
      <c r="E7" s="2">
        <f t="shared" si="1"/>
        <v>0.65291809301160542</v>
      </c>
      <c r="F7" s="3">
        <f t="shared" si="2"/>
        <v>0.65291809301160542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F22"/>
    </sheetView>
  </sheetViews>
  <sheetFormatPr defaultRowHeight="15"/>
  <cols>
    <col min="1" max="1" width="10.28515625" bestFit="1" customWidth="1"/>
    <col min="2" max="2" width="10.85546875" bestFit="1" customWidth="1"/>
    <col min="3" max="3" width="9.7109375" bestFit="1" customWidth="1"/>
    <col min="4" max="4" width="9.7109375" customWidth="1"/>
    <col min="5" max="5" width="10.7109375" bestFit="1" customWidth="1"/>
    <col min="6" max="6" width="20.5703125" customWidth="1"/>
  </cols>
  <sheetData>
    <row r="1" spans="1:6">
      <c r="A1" s="13" t="s">
        <v>16</v>
      </c>
      <c r="B1" s="13"/>
      <c r="C1" s="13"/>
      <c r="D1" s="13"/>
      <c r="E1" s="13"/>
      <c r="F1" s="13"/>
    </row>
    <row r="2" spans="1:6">
      <c r="A2" s="9" t="s">
        <v>12</v>
      </c>
      <c r="B2" s="9" t="s">
        <v>13</v>
      </c>
      <c r="C2" s="9" t="s">
        <v>14</v>
      </c>
      <c r="D2" s="9" t="s">
        <v>17</v>
      </c>
      <c r="E2" s="9" t="s">
        <v>19</v>
      </c>
      <c r="F2" s="9" t="s">
        <v>18</v>
      </c>
    </row>
    <row r="3" spans="1:6">
      <c r="A3" s="1" t="s">
        <v>8</v>
      </c>
      <c r="B3" s="1">
        <v>60</v>
      </c>
      <c r="C3" s="1">
        <v>6</v>
      </c>
      <c r="D3" s="1">
        <v>6</v>
      </c>
      <c r="E3" s="1">
        <f>COMBIN(D3,C3)</f>
        <v>1</v>
      </c>
      <c r="F3" s="3">
        <f>COMBIN(B3,C3)/COMBIN(D3,C3)</f>
        <v>50063860.000000015</v>
      </c>
    </row>
    <row r="4" spans="1:6">
      <c r="A4" s="1" t="s">
        <v>8</v>
      </c>
      <c r="B4" s="1">
        <v>60</v>
      </c>
      <c r="C4" s="1">
        <v>6</v>
      </c>
      <c r="D4" s="1">
        <v>7</v>
      </c>
      <c r="E4" s="1">
        <f t="shared" ref="E4:E7" si="0">COMBIN(D4,C4)</f>
        <v>7</v>
      </c>
      <c r="F4" s="3">
        <f t="shared" ref="F4:F7" si="1">COMBIN(B4,C4)/COMBIN(D4,C4)</f>
        <v>7151980.0000000019</v>
      </c>
    </row>
    <row r="5" spans="1:6">
      <c r="A5" s="1" t="s">
        <v>8</v>
      </c>
      <c r="B5" s="1">
        <v>60</v>
      </c>
      <c r="C5" s="1">
        <v>6</v>
      </c>
      <c r="D5" s="1">
        <v>8</v>
      </c>
      <c r="E5" s="1">
        <f t="shared" si="0"/>
        <v>28</v>
      </c>
      <c r="F5" s="3">
        <f t="shared" si="1"/>
        <v>1787995.0000000005</v>
      </c>
    </row>
    <row r="6" spans="1:6">
      <c r="A6" s="1" t="s">
        <v>8</v>
      </c>
      <c r="B6" s="1">
        <v>60</v>
      </c>
      <c r="C6" s="1">
        <v>6</v>
      </c>
      <c r="D6" s="1">
        <v>9</v>
      </c>
      <c r="E6" s="1">
        <f t="shared" si="0"/>
        <v>83.999999999999986</v>
      </c>
      <c r="F6" s="3">
        <f t="shared" si="1"/>
        <v>595998.3333333336</v>
      </c>
    </row>
    <row r="7" spans="1:6">
      <c r="A7" s="1" t="s">
        <v>8</v>
      </c>
      <c r="B7" s="1">
        <v>60</v>
      </c>
      <c r="C7" s="1">
        <v>6</v>
      </c>
      <c r="D7" s="1">
        <v>10</v>
      </c>
      <c r="E7" s="1">
        <f t="shared" si="0"/>
        <v>209.99999999999997</v>
      </c>
      <c r="F7" s="3">
        <f t="shared" si="1"/>
        <v>238399.33333333343</v>
      </c>
    </row>
    <row r="8" spans="1:6">
      <c r="A8" s="1" t="s">
        <v>8</v>
      </c>
      <c r="B8" s="1">
        <v>60</v>
      </c>
      <c r="C8" s="1">
        <v>6</v>
      </c>
      <c r="D8" s="1">
        <v>11</v>
      </c>
      <c r="E8" s="1">
        <f t="shared" ref="E8:E12" si="2">COMBIN(D8,C8)</f>
        <v>461.99999999999994</v>
      </c>
      <c r="F8" s="3">
        <f t="shared" ref="F8:F12" si="3">COMBIN(B8,C8)/COMBIN(D8,C8)</f>
        <v>108363.33333333337</v>
      </c>
    </row>
    <row r="9" spans="1:6">
      <c r="A9" s="1" t="s">
        <v>8</v>
      </c>
      <c r="B9" s="1">
        <v>60</v>
      </c>
      <c r="C9" s="1">
        <v>6</v>
      </c>
      <c r="D9" s="1">
        <v>12</v>
      </c>
      <c r="E9" s="1">
        <f t="shared" si="2"/>
        <v>923.99999999999977</v>
      </c>
      <c r="F9" s="3">
        <f t="shared" si="3"/>
        <v>54181.666666666693</v>
      </c>
    </row>
    <row r="10" spans="1:6">
      <c r="A10" s="1" t="s">
        <v>8</v>
      </c>
      <c r="B10" s="1">
        <v>60</v>
      </c>
      <c r="C10" s="1">
        <v>6</v>
      </c>
      <c r="D10" s="1">
        <v>13</v>
      </c>
      <c r="E10" s="1">
        <f t="shared" si="2"/>
        <v>1716</v>
      </c>
      <c r="F10" s="3">
        <f t="shared" si="3"/>
        <v>29174.743589743597</v>
      </c>
    </row>
    <row r="11" spans="1:6">
      <c r="A11" s="1" t="s">
        <v>8</v>
      </c>
      <c r="B11" s="1">
        <v>60</v>
      </c>
      <c r="C11" s="1">
        <v>6</v>
      </c>
      <c r="D11" s="1">
        <v>14</v>
      </c>
      <c r="E11" s="1">
        <f t="shared" si="2"/>
        <v>3002.9999999999995</v>
      </c>
      <c r="F11" s="3">
        <f t="shared" si="3"/>
        <v>16671.282051282058</v>
      </c>
    </row>
    <row r="12" spans="1:6">
      <c r="A12" s="1" t="s">
        <v>8</v>
      </c>
      <c r="B12" s="1">
        <v>60</v>
      </c>
      <c r="C12" s="1">
        <v>6</v>
      </c>
      <c r="D12" s="1">
        <v>15</v>
      </c>
      <c r="E12" s="1">
        <f t="shared" si="2"/>
        <v>5005</v>
      </c>
      <c r="F12" s="3">
        <f t="shared" si="3"/>
        <v>10002.769230769234</v>
      </c>
    </row>
    <row r="13" spans="1:6">
      <c r="A13" s="1" t="s">
        <v>9</v>
      </c>
      <c r="B13" s="1">
        <v>100</v>
      </c>
      <c r="C13" s="1">
        <v>20</v>
      </c>
      <c r="D13" s="1">
        <v>50</v>
      </c>
      <c r="E13" s="1">
        <f t="shared" ref="E13:E22" si="4">COMBIN(D13,C13)</f>
        <v>47129212243960</v>
      </c>
      <c r="F13" s="3">
        <f t="shared" ref="F13:F22" si="5">COMBIN(B13,C13)/COMBIN(D13,C13)</f>
        <v>11372635.885135137</v>
      </c>
    </row>
    <row r="14" spans="1:6">
      <c r="A14" s="1" t="s">
        <v>10</v>
      </c>
      <c r="B14" s="1">
        <v>25</v>
      </c>
      <c r="C14" s="1">
        <v>15</v>
      </c>
      <c r="D14" s="1">
        <v>15</v>
      </c>
      <c r="E14" s="1">
        <f t="shared" si="4"/>
        <v>1</v>
      </c>
      <c r="F14" s="3">
        <f t="shared" si="5"/>
        <v>3268759.9999999995</v>
      </c>
    </row>
    <row r="15" spans="1:6">
      <c r="A15" s="1" t="s">
        <v>10</v>
      </c>
      <c r="B15" s="1">
        <v>25</v>
      </c>
      <c r="C15" s="1">
        <v>15</v>
      </c>
      <c r="D15" s="1">
        <v>16</v>
      </c>
      <c r="E15" s="1">
        <f t="shared" ref="E15:E17" si="6">COMBIN(D15,C15)</f>
        <v>16</v>
      </c>
      <c r="F15" s="3">
        <f t="shared" ref="F15:F17" si="7">COMBIN(B15,C15)/COMBIN(D15,C15)</f>
        <v>204297.49999999997</v>
      </c>
    </row>
    <row r="16" spans="1:6">
      <c r="A16" s="1" t="s">
        <v>10</v>
      </c>
      <c r="B16" s="1">
        <v>25</v>
      </c>
      <c r="C16" s="1">
        <v>15</v>
      </c>
      <c r="D16" s="1">
        <v>17</v>
      </c>
      <c r="E16" s="1">
        <f t="shared" si="6"/>
        <v>136</v>
      </c>
      <c r="F16" s="3">
        <f t="shared" si="7"/>
        <v>24034.999999999996</v>
      </c>
    </row>
    <row r="17" spans="1:6">
      <c r="A17" s="1" t="s">
        <v>10</v>
      </c>
      <c r="B17" s="1">
        <v>25</v>
      </c>
      <c r="C17" s="1">
        <v>15</v>
      </c>
      <c r="D17" s="1">
        <v>18</v>
      </c>
      <c r="E17" s="1">
        <f t="shared" si="6"/>
        <v>816</v>
      </c>
      <c r="F17" s="3">
        <f t="shared" si="7"/>
        <v>4005.8333333333326</v>
      </c>
    </row>
    <row r="18" spans="1:6">
      <c r="A18" s="1" t="s">
        <v>11</v>
      </c>
      <c r="B18" s="1">
        <v>80</v>
      </c>
      <c r="C18" s="1">
        <v>5</v>
      </c>
      <c r="D18" s="1">
        <v>5</v>
      </c>
      <c r="E18" s="1">
        <f t="shared" si="4"/>
        <v>1</v>
      </c>
      <c r="F18" s="3">
        <f t="shared" si="5"/>
        <v>24040016</v>
      </c>
    </row>
    <row r="19" spans="1:6">
      <c r="A19" s="1" t="s">
        <v>11</v>
      </c>
      <c r="B19" s="1">
        <v>80</v>
      </c>
      <c r="C19" s="1">
        <v>5</v>
      </c>
      <c r="D19" s="1">
        <v>6</v>
      </c>
      <c r="E19" s="1">
        <f t="shared" ref="E19:E20" si="8">COMBIN(D19,C19)</f>
        <v>6</v>
      </c>
      <c r="F19" s="3">
        <f t="shared" ref="F19:F20" si="9">COMBIN(B19,C19)/COMBIN(D19,C19)</f>
        <v>4006669.3333333335</v>
      </c>
    </row>
    <row r="20" spans="1:6">
      <c r="A20" s="1" t="s">
        <v>11</v>
      </c>
      <c r="B20" s="1">
        <v>80</v>
      </c>
      <c r="C20" s="1">
        <v>5</v>
      </c>
      <c r="D20" s="1">
        <v>7</v>
      </c>
      <c r="E20" s="1">
        <f t="shared" si="8"/>
        <v>21</v>
      </c>
      <c r="F20" s="3">
        <f t="shared" si="9"/>
        <v>1144762.6666666667</v>
      </c>
    </row>
    <row r="21" spans="1:6">
      <c r="A21" s="1" t="s">
        <v>11</v>
      </c>
      <c r="B21" s="1">
        <v>80</v>
      </c>
      <c r="C21" s="1">
        <v>5</v>
      </c>
      <c r="D21" s="1">
        <v>8</v>
      </c>
      <c r="E21" s="1">
        <f t="shared" ref="E21" si="10">COMBIN(D21,C21)</f>
        <v>56</v>
      </c>
      <c r="F21" s="3">
        <f t="shared" ref="F21" si="11">COMBIN(B21,C21)/COMBIN(D21,C21)</f>
        <v>429286</v>
      </c>
    </row>
    <row r="22" spans="1:6">
      <c r="A22" s="1" t="s">
        <v>15</v>
      </c>
      <c r="B22" s="1">
        <v>80</v>
      </c>
      <c r="C22" s="1">
        <v>7</v>
      </c>
      <c r="D22" s="1">
        <v>10</v>
      </c>
      <c r="E22" s="1">
        <f t="shared" si="4"/>
        <v>120</v>
      </c>
      <c r="F22" s="3">
        <f t="shared" si="5"/>
        <v>26472636.666666668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A2" sqref="A1:L1048576"/>
    </sheetView>
  </sheetViews>
  <sheetFormatPr defaultRowHeight="15"/>
  <cols>
    <col min="1" max="1" width="7.7109375" bestFit="1" customWidth="1"/>
    <col min="2" max="6" width="7.85546875" bestFit="1" customWidth="1"/>
    <col min="7" max="7" width="8.42578125" bestFit="1" customWidth="1"/>
    <col min="8" max="8" width="7.5703125" bestFit="1" customWidth="1"/>
    <col min="9" max="9" width="14.28515625" bestFit="1" customWidth="1"/>
    <col min="10" max="10" width="12.42578125" bestFit="1" customWidth="1"/>
    <col min="11" max="11" width="11.5703125" bestFit="1" customWidth="1"/>
    <col min="12" max="12" width="9.5703125" bestFit="1" customWidth="1"/>
  </cols>
  <sheetData>
    <row r="1" spans="1:12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s="17" t="s">
        <v>57</v>
      </c>
      <c r="B2" s="17" t="s">
        <v>21</v>
      </c>
      <c r="C2" s="17" t="s">
        <v>22</v>
      </c>
      <c r="D2" s="17" t="s">
        <v>23</v>
      </c>
      <c r="E2" s="17" t="s">
        <v>24</v>
      </c>
      <c r="F2" s="17" t="s">
        <v>25</v>
      </c>
      <c r="G2" s="17" t="s">
        <v>55</v>
      </c>
      <c r="H2" s="17" t="s">
        <v>56</v>
      </c>
      <c r="I2" s="17" t="s">
        <v>27</v>
      </c>
      <c r="J2" s="17" t="s">
        <v>28</v>
      </c>
      <c r="K2" s="17" t="s">
        <v>58</v>
      </c>
      <c r="L2" s="17" t="s">
        <v>29</v>
      </c>
    </row>
    <row r="3" spans="1:12">
      <c r="A3" s="18">
        <v>15</v>
      </c>
      <c r="B3" s="18">
        <v>1</v>
      </c>
      <c r="C3" s="18">
        <v>15</v>
      </c>
      <c r="D3" s="18">
        <v>0</v>
      </c>
      <c r="E3" s="18">
        <v>0</v>
      </c>
      <c r="F3" s="18">
        <v>0</v>
      </c>
      <c r="G3" s="18">
        <f t="shared" ref="G3:G7" si="0">SUM(B3:F3)</f>
        <v>16</v>
      </c>
      <c r="H3" s="19">
        <f t="shared" ref="H3:H7" si="1">G3/16</f>
        <v>1</v>
      </c>
      <c r="I3" s="20">
        <v>500000</v>
      </c>
      <c r="J3" s="20">
        <v>16</v>
      </c>
      <c r="K3" s="19">
        <f>I3/B11</f>
        <v>1</v>
      </c>
      <c r="L3" s="19">
        <f>(I3-J3)/J3</f>
        <v>31249</v>
      </c>
    </row>
    <row r="4" spans="1:12">
      <c r="A4" s="18">
        <v>14</v>
      </c>
      <c r="B4" s="18">
        <v>0</v>
      </c>
      <c r="C4" s="18">
        <v>2</v>
      </c>
      <c r="D4" s="18">
        <v>14</v>
      </c>
      <c r="E4" s="18">
        <v>0</v>
      </c>
      <c r="F4" s="18">
        <v>0</v>
      </c>
      <c r="G4" s="18">
        <f t="shared" si="0"/>
        <v>16</v>
      </c>
      <c r="H4" s="19">
        <f t="shared" si="1"/>
        <v>1</v>
      </c>
      <c r="I4" s="20">
        <v>50000</v>
      </c>
      <c r="J4" s="20">
        <v>16</v>
      </c>
      <c r="K4" s="19">
        <f>I4/B12</f>
        <v>1.4285714285714286</v>
      </c>
      <c r="L4" s="19">
        <f t="shared" ref="L4:L8" si="2">(I4-J4)/J4</f>
        <v>3124</v>
      </c>
    </row>
    <row r="5" spans="1:12">
      <c r="A5" s="18">
        <v>13</v>
      </c>
      <c r="B5" s="18">
        <v>0</v>
      </c>
      <c r="C5" s="18">
        <v>0</v>
      </c>
      <c r="D5" s="18">
        <v>3</v>
      </c>
      <c r="E5" s="18">
        <v>13</v>
      </c>
      <c r="F5" s="18">
        <v>0</v>
      </c>
      <c r="G5" s="18">
        <f t="shared" si="0"/>
        <v>16</v>
      </c>
      <c r="H5" s="19">
        <f t="shared" si="1"/>
        <v>1</v>
      </c>
      <c r="I5" s="20">
        <f t="shared" ref="I4:I8" si="3">B5*$B$11+C5*$B$12+D5*$B$13+E5*$B$14+F5*$B$15</f>
        <v>95</v>
      </c>
      <c r="J5" s="20">
        <v>16</v>
      </c>
      <c r="K5" s="19">
        <f>I5/B13</f>
        <v>9.5</v>
      </c>
      <c r="L5" s="19">
        <f t="shared" si="2"/>
        <v>4.9375</v>
      </c>
    </row>
    <row r="6" spans="1:12">
      <c r="A6" s="21">
        <v>12</v>
      </c>
      <c r="B6" s="21">
        <v>0</v>
      </c>
      <c r="C6" s="21">
        <v>0</v>
      </c>
      <c r="D6" s="21">
        <v>0</v>
      </c>
      <c r="E6" s="21">
        <v>4</v>
      </c>
      <c r="F6" s="21">
        <v>12</v>
      </c>
      <c r="G6" s="21">
        <f t="shared" si="0"/>
        <v>16</v>
      </c>
      <c r="H6" s="22">
        <f t="shared" si="1"/>
        <v>1</v>
      </c>
      <c r="I6" s="23">
        <f t="shared" si="3"/>
        <v>50</v>
      </c>
      <c r="J6" s="23">
        <v>16</v>
      </c>
      <c r="K6" s="22">
        <f>I6/B14</f>
        <v>10</v>
      </c>
      <c r="L6" s="22">
        <f t="shared" si="2"/>
        <v>2.125</v>
      </c>
    </row>
    <row r="7" spans="1:12">
      <c r="A7" s="18">
        <v>11</v>
      </c>
      <c r="B7" s="18">
        <v>0</v>
      </c>
      <c r="C7" s="18">
        <v>0</v>
      </c>
      <c r="D7" s="18">
        <v>0</v>
      </c>
      <c r="E7" s="18">
        <v>0</v>
      </c>
      <c r="F7" s="18">
        <v>5</v>
      </c>
      <c r="G7" s="18">
        <f t="shared" si="0"/>
        <v>5</v>
      </c>
      <c r="H7" s="19">
        <f t="shared" si="1"/>
        <v>0.3125</v>
      </c>
      <c r="I7" s="20">
        <f t="shared" si="3"/>
        <v>12.5</v>
      </c>
      <c r="J7" s="20">
        <v>16</v>
      </c>
      <c r="K7" s="19">
        <f>I7/B15</f>
        <v>5</v>
      </c>
      <c r="L7" s="19">
        <f t="shared" si="2"/>
        <v>-0.21875</v>
      </c>
    </row>
    <row r="8" spans="1:12">
      <c r="A8" s="18">
        <v>10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f>SUM(B8:F8)</f>
        <v>0</v>
      </c>
      <c r="H8" s="19">
        <f>G8/16</f>
        <v>0</v>
      </c>
      <c r="I8" s="20">
        <f t="shared" si="3"/>
        <v>0</v>
      </c>
      <c r="J8" s="20">
        <v>16</v>
      </c>
      <c r="K8" s="19">
        <v>0</v>
      </c>
      <c r="L8" s="19">
        <f t="shared" si="2"/>
        <v>-1</v>
      </c>
    </row>
    <row r="10" spans="1:12">
      <c r="A10" s="12" t="s">
        <v>26</v>
      </c>
      <c r="B10" s="12"/>
      <c r="C10" s="12"/>
    </row>
    <row r="11" spans="1:12">
      <c r="A11">
        <v>15</v>
      </c>
      <c r="B11" s="15">
        <v>500000</v>
      </c>
      <c r="C11" s="15"/>
    </row>
    <row r="12" spans="1:12">
      <c r="A12">
        <v>14</v>
      </c>
      <c r="B12" s="15">
        <v>35000</v>
      </c>
      <c r="C12" s="15"/>
    </row>
    <row r="13" spans="1:12">
      <c r="A13">
        <v>13</v>
      </c>
      <c r="B13" s="15">
        <v>10</v>
      </c>
      <c r="C13" s="15"/>
    </row>
    <row r="14" spans="1:12">
      <c r="A14">
        <v>12</v>
      </c>
      <c r="B14" s="15">
        <v>5</v>
      </c>
      <c r="C14" s="15"/>
    </row>
    <row r="15" spans="1:12">
      <c r="A15">
        <v>11</v>
      </c>
      <c r="B15" s="15">
        <v>2.5</v>
      </c>
      <c r="C15" s="15"/>
    </row>
    <row r="17" spans="1:8">
      <c r="A17" s="14" t="s">
        <v>37</v>
      </c>
      <c r="B17" s="14"/>
      <c r="C17" s="14"/>
      <c r="D17" s="14"/>
    </row>
    <row r="18" spans="1:8">
      <c r="A18" t="s">
        <v>38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</row>
    <row r="19" spans="1:8">
      <c r="A19" s="11">
        <v>1</v>
      </c>
      <c r="B19" s="11">
        <v>2</v>
      </c>
      <c r="C19" s="11">
        <v>3</v>
      </c>
      <c r="D19" s="11">
        <v>5</v>
      </c>
      <c r="E19" s="11">
        <v>7</v>
      </c>
      <c r="F19" s="11">
        <v>8</v>
      </c>
      <c r="G19" s="10">
        <v>9</v>
      </c>
      <c r="H19" s="10">
        <v>11</v>
      </c>
    </row>
    <row r="20" spans="1:8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</row>
    <row r="21" spans="1:8">
      <c r="A21" s="11">
        <v>13</v>
      </c>
      <c r="B21" s="11">
        <v>14</v>
      </c>
      <c r="C21" s="10">
        <v>15</v>
      </c>
      <c r="D21" s="11">
        <v>16</v>
      </c>
      <c r="E21" s="11">
        <v>18</v>
      </c>
      <c r="F21" s="11">
        <v>20</v>
      </c>
      <c r="G21" s="11">
        <v>21</v>
      </c>
      <c r="H21" s="10">
        <v>25</v>
      </c>
    </row>
    <row r="22" spans="1:8">
      <c r="A22" t="s">
        <v>54</v>
      </c>
      <c r="B22" s="10">
        <v>19</v>
      </c>
      <c r="C22" s="10">
        <v>20</v>
      </c>
      <c r="D22" s="10">
        <v>24</v>
      </c>
    </row>
  </sheetData>
  <mergeCells count="8">
    <mergeCell ref="A10:C10"/>
    <mergeCell ref="A17:D17"/>
    <mergeCell ref="B11:C11"/>
    <mergeCell ref="B12:C12"/>
    <mergeCell ref="B13:C13"/>
    <mergeCell ref="B14:C14"/>
    <mergeCell ref="B15:C15"/>
    <mergeCell ref="A1:L1"/>
  </mergeCells>
  <pageMargins left="0.511811024" right="0.511811024" top="0.78740157499999996" bottom="0.78740157499999996" header="0.31496062000000002" footer="0.31496062000000002"/>
  <ignoredErrors>
    <ignoredError sqref="G3 G4:G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D9"/>
    </sheetView>
  </sheetViews>
  <sheetFormatPr defaultRowHeight="15"/>
  <cols>
    <col min="1" max="1" width="13.42578125" bestFit="1" customWidth="1"/>
    <col min="2" max="2" width="10.85546875" bestFit="1" customWidth="1"/>
    <col min="4" max="4" width="37" bestFit="1" customWidth="1"/>
  </cols>
  <sheetData>
    <row r="1" spans="1:4">
      <c r="A1" s="13" t="s">
        <v>36</v>
      </c>
      <c r="B1" s="13"/>
      <c r="C1" s="13"/>
      <c r="D1" s="13"/>
    </row>
    <row r="2" spans="1:4">
      <c r="A2" s="9" t="s">
        <v>12</v>
      </c>
      <c r="B2" s="9" t="s">
        <v>13</v>
      </c>
      <c r="C2" s="9" t="s">
        <v>17</v>
      </c>
      <c r="D2" s="9" t="s">
        <v>19</v>
      </c>
    </row>
    <row r="3" spans="1:4">
      <c r="A3" s="1" t="s">
        <v>30</v>
      </c>
      <c r="B3" s="1">
        <v>60</v>
      </c>
      <c r="C3" s="1">
        <v>6</v>
      </c>
      <c r="D3" s="3">
        <f>COMBIN(B3,C3)</f>
        <v>50063860.000000015</v>
      </c>
    </row>
    <row r="4" spans="1:4">
      <c r="A4" s="1" t="s">
        <v>31</v>
      </c>
      <c r="B4" s="1">
        <v>60</v>
      </c>
      <c r="C4" s="1">
        <v>6</v>
      </c>
      <c r="D4" s="3">
        <f t="shared" ref="D4:D9" si="0">COMBIN(B4,C4)</f>
        <v>50063860.000000015</v>
      </c>
    </row>
    <row r="5" spans="1:4">
      <c r="A5" s="1" t="s">
        <v>32</v>
      </c>
      <c r="B5" s="1">
        <v>60</v>
      </c>
      <c r="C5" s="1">
        <v>6</v>
      </c>
      <c r="D5" s="3">
        <f t="shared" si="0"/>
        <v>50063860.000000015</v>
      </c>
    </row>
    <row r="6" spans="1:4">
      <c r="A6" s="1" t="s">
        <v>33</v>
      </c>
      <c r="B6" s="1">
        <v>100</v>
      </c>
      <c r="C6" s="1">
        <v>50</v>
      </c>
      <c r="D6" s="3">
        <f t="shared" si="0"/>
        <v>1.0089134454556413E+29</v>
      </c>
    </row>
    <row r="7" spans="1:4">
      <c r="A7" s="1" t="s">
        <v>34</v>
      </c>
      <c r="B7" s="1">
        <v>25</v>
      </c>
      <c r="C7" s="1">
        <v>15</v>
      </c>
      <c r="D7" s="3">
        <f t="shared" si="0"/>
        <v>3268759.9999999995</v>
      </c>
    </row>
    <row r="8" spans="1:4">
      <c r="A8" s="1" t="s">
        <v>11</v>
      </c>
      <c r="B8" s="1">
        <v>80</v>
      </c>
      <c r="C8" s="1">
        <v>5</v>
      </c>
      <c r="D8" s="3">
        <f t="shared" si="0"/>
        <v>24040016</v>
      </c>
    </row>
    <row r="9" spans="1:4">
      <c r="A9" s="1" t="s">
        <v>35</v>
      </c>
      <c r="B9" s="1">
        <v>80</v>
      </c>
      <c r="C9" s="1">
        <v>10</v>
      </c>
      <c r="D9" s="3">
        <f t="shared" si="0"/>
        <v>1646492110120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LotoFácil</vt:lpstr>
      <vt:lpstr>LotoMania</vt:lpstr>
      <vt:lpstr>Senas</vt:lpstr>
      <vt:lpstr>Chances</vt:lpstr>
      <vt:lpstr>Acertos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halmeida</dc:creator>
  <cp:lastModifiedBy>halmeida</cp:lastModifiedBy>
  <dcterms:created xsi:type="dcterms:W3CDTF">2010-09-09T16:47:31Z</dcterms:created>
  <dcterms:modified xsi:type="dcterms:W3CDTF">2010-09-14T19:16:32Z</dcterms:modified>
</cp:coreProperties>
</file>