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b685f05db26815/Documents/Sping 2021-TAMIU/MIS 4399/HW/"/>
    </mc:Choice>
  </mc:AlternateContent>
  <xr:revisionPtr revIDLastSave="88" documentId="8_{1FE6DD01-67C4-4C3E-99C0-3C841F819D1E}" xr6:coauthVersionLast="46" xr6:coauthVersionMax="46" xr10:uidLastSave="{024CFDC1-D69B-4584-AC04-D224306B2E46}"/>
  <bookViews>
    <workbookView xWindow="28680" yWindow="-120" windowWidth="38640" windowHeight="15840" activeTab="2" xr2:uid="{DDC4B63B-F3B9-4B7F-A64A-01F743587D36}"/>
  </bookViews>
  <sheets>
    <sheet name="Example 1" sheetId="1" r:id="rId1"/>
    <sheet name="Example 2" sheetId="2" r:id="rId2"/>
    <sheet name="Example 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'Example 1'!$C$1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G9" i="3"/>
  <c r="G4" i="3"/>
  <c r="G7" i="3"/>
  <c r="G6" i="3"/>
  <c r="G5" i="3"/>
  <c r="G8" i="3"/>
  <c r="F5" i="3" l="1"/>
  <c r="F7" i="3" s="1"/>
  <c r="F6" i="3"/>
  <c r="F9" i="3" l="1"/>
  <c r="F8" i="3"/>
  <c r="B3" i="1" l="1"/>
  <c r="B4" i="1" s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<sst xmlns="http://schemas.openxmlformats.org/spreadsheetml/2006/main" count="107" uniqueCount="49">
  <si>
    <t>Grade</t>
  </si>
  <si>
    <t>Bin</t>
  </si>
  <si>
    <t>Day</t>
  </si>
  <si>
    <t>Date</t>
  </si>
  <si>
    <t>No. of Cup of Coffee</t>
  </si>
  <si>
    <t>Coffee Sold</t>
  </si>
  <si>
    <t>No. of Cup of Hot Tea</t>
  </si>
  <si>
    <t>Hot Tea Sold</t>
  </si>
  <si>
    <t>Tuesday</t>
  </si>
  <si>
    <t>Wednesday</t>
  </si>
  <si>
    <t>Thursday</t>
  </si>
  <si>
    <t>Friday</t>
  </si>
  <si>
    <t>Saturday</t>
  </si>
  <si>
    <t>Sunday</t>
  </si>
  <si>
    <t>Monday</t>
  </si>
  <si>
    <t>Price</t>
  </si>
  <si>
    <t>Demand</t>
  </si>
  <si>
    <t>Profit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</si>
  <si>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</si>
  <si>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</si>
  <si>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</si>
  <si>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</si>
  <si>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</si>
  <si>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</si>
  <si>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</si>
  <si>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</si>
  <si>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</si>
  <si>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</si>
  <si>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</si>
  <si>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</si>
  <si>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</si>
  <si>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</si>
  <si>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</si>
  <si>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</si>
  <si>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Row Labels</t>
  </si>
  <si>
    <t>Grand Total</t>
  </si>
  <si>
    <t>Column Labels</t>
  </si>
  <si>
    <t>Sum of Coffee Sold</t>
  </si>
  <si>
    <t>Sum of Hot Tea Sold</t>
  </si>
  <si>
    <t>Total Sum of Coffee Sold</t>
  </si>
  <si>
    <t>Total Sum of Hot Tea Sold</t>
  </si>
  <si>
    <t>p1</t>
  </si>
  <si>
    <t>p2</t>
  </si>
  <si>
    <t>High demand</t>
  </si>
  <si>
    <t>Low demand</t>
  </si>
  <si>
    <t>High Profit</t>
  </si>
  <si>
    <t>Low Profit</t>
  </si>
  <si>
    <t>Total Profit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</si>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</sst>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1" applyNumberFormat="1" applyFont="1" applyAlignment="1">
      <alignment horizontal="left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CC0EBFF6-D388-4FC2-B1AC-470E002CBE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'Example 1'!$C$2:$C$9</c:f>
              <c:strCach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More</c:v>
                </c:pt>
              </c:strCache>
            </c:strRef>
          </c:cat>
          <c:val>
            <c:numRef>
              <c:f>'Example 1'!$D$2:$D$9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4-4364-B282-F45EE80CC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611119"/>
        <c:axId val="1062612367"/>
      </c:barChart>
      <c:catAx>
        <c:axId val="106261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612367"/>
        <c:crosses val="autoZero"/>
        <c:auto val="1"/>
        <c:lblAlgn val="ctr"/>
        <c:lblOffset val="100"/>
        <c:noMultiLvlLbl val="0"/>
      </c:catAx>
      <c:valAx>
        <c:axId val="1062612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6111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'Example 1'!$C$21:$C$28</c:f>
              <c:strCach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More</c:v>
                </c:pt>
              </c:strCache>
            </c:strRef>
          </c:cat>
          <c:val>
            <c:numRef>
              <c:f>'Example 1'!$D$21:$D$28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E-421B-9EB3-A6EF25A0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144239"/>
        <c:axId val="1064141743"/>
      </c:barChart>
      <c:catAx>
        <c:axId val="1064144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4141743"/>
        <c:crosses val="autoZero"/>
        <c:auto val="1"/>
        <c:lblAlgn val="ctr"/>
        <c:lblOffset val="100"/>
        <c:noMultiLvlLbl val="0"/>
      </c:catAx>
      <c:valAx>
        <c:axId val="1064141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41442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3'!$A$2:$A$12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'Example 3'!$B$2:$B$12</c:f>
              <c:numCache>
                <c:formatCode>General</c:formatCode>
                <c:ptCount val="11"/>
                <c:pt idx="0">
                  <c:v>1571.4499999999998</c:v>
                </c:pt>
                <c:pt idx="1">
                  <c:v>1428.595</c:v>
                </c:pt>
                <c:pt idx="2">
                  <c:v>1285.74</c:v>
                </c:pt>
                <c:pt idx="3">
                  <c:v>1142.885</c:v>
                </c:pt>
                <c:pt idx="4">
                  <c:v>1000.03</c:v>
                </c:pt>
                <c:pt idx="5">
                  <c:v>857.17499999999973</c:v>
                </c:pt>
                <c:pt idx="6">
                  <c:v>714.31999999999971</c:v>
                </c:pt>
                <c:pt idx="7">
                  <c:v>571.46499999999969</c:v>
                </c:pt>
                <c:pt idx="8">
                  <c:v>428.60999999999967</c:v>
                </c:pt>
                <c:pt idx="9">
                  <c:v>285.75499999999965</c:v>
                </c:pt>
                <c:pt idx="10">
                  <c:v>142.89999999999964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F-4B5C-B7F6-79CA2689B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433775"/>
        <c:axId val="1070434607"/>
      </c:scatterChart>
      <c:valAx>
        <c:axId val="107043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34607"/>
        <c:crosses val="autoZero"/>
        <c:crossBetween val="midCat"/>
      </c:valAx>
      <c:valAx>
        <c:axId val="10704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3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0</xdr:rowOff>
    </xdr:from>
    <xdr:to>
      <xdr:col>10</xdr:col>
      <xdr:colOff>30480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A0221-228A-4ECA-886B-7D5B92831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18</xdr:row>
      <xdr:rowOff>91440</xdr:rowOff>
    </xdr:from>
    <xdr:to>
      <xdr:col>10</xdr:col>
      <xdr:colOff>38100</xdr:colOff>
      <xdr:row>28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B05DE-22FE-47A0-8770-0E0A54312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0</xdr:row>
      <xdr:rowOff>38100</xdr:rowOff>
    </xdr:from>
    <xdr:to>
      <xdr:col>19</xdr:col>
      <xdr:colOff>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452341-3934-4D12-BEF3-E066DAF2D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mberto Benavides" refreshedDate="44239.603751504626" createdVersion="6" refreshedVersion="6" minRefreshableVersion="3" recordCount="31" xr:uid="{BCB98D90-19A9-448F-9DB8-F2D782CD524F}">
  <cacheSource type="worksheet">
    <worksheetSource ref="A1:F32" sheet="Example 2"/>
  </cacheSource>
  <cacheFields count="6">
    <cacheField name="Day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Date" numFmtId="14">
      <sharedItems containsSemiMixedTypes="0" containsNonDate="0" containsDate="1" containsString="0" minDate="2019-01-01T00:00:00" maxDate="2019-02-01T00:00:00" count="31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</sharedItems>
    </cacheField>
    <cacheField name="No. of Cup of Coffee" numFmtId="0">
      <sharedItems containsSemiMixedTypes="0" containsString="0" containsNumber="1" containsInteger="1" minValue="101" maxValue="400" count="30">
        <n v="150"/>
        <n v="209"/>
        <n v="296"/>
        <n v="194"/>
        <n v="289"/>
        <n v="171"/>
        <n v="306"/>
        <n v="316"/>
        <n v="324"/>
        <n v="101"/>
        <n v="390"/>
        <n v="380"/>
        <n v="385"/>
        <n v="393"/>
        <n v="352"/>
        <n v="400"/>
        <n v="169"/>
        <n v="328"/>
        <n v="330"/>
        <n v="157"/>
        <n v="349"/>
        <n v="133"/>
        <n v="275"/>
        <n v="350"/>
        <n v="295"/>
        <n v="391"/>
        <n v="236"/>
        <n v="108"/>
        <n v="262"/>
        <n v="182"/>
      </sharedItems>
    </cacheField>
    <cacheField name="Coffee Sold" numFmtId="164">
      <sharedItems containsSemiMixedTypes="0" containsString="0" containsNumber="1" minValue="270.68" maxValue="1072" count="30">
        <n v="402"/>
        <n v="560.12"/>
        <n v="793.28000000000009"/>
        <n v="519.92000000000007"/>
        <n v="774.5200000000001"/>
        <n v="458.28000000000003"/>
        <n v="820.08"/>
        <n v="846.88"/>
        <n v="868.32"/>
        <n v="270.68"/>
        <n v="1045.2"/>
        <n v="1018.4000000000001"/>
        <n v="1031.8"/>
        <n v="1053.24"/>
        <n v="943.36"/>
        <n v="1072"/>
        <n v="452.92"/>
        <n v="879.04000000000008"/>
        <n v="884.40000000000009"/>
        <n v="420.76000000000005"/>
        <n v="935.32"/>
        <n v="356.44"/>
        <n v="737"/>
        <n v="938"/>
        <n v="790.6"/>
        <n v="1047.8800000000001"/>
        <n v="632.48"/>
        <n v="289.44"/>
        <n v="702.16000000000008"/>
        <n v="487.76000000000005"/>
      </sharedItems>
    </cacheField>
    <cacheField name="No. of Cup of Hot Tea" numFmtId="0">
      <sharedItems containsSemiMixedTypes="0" containsString="0" containsNumber="1" containsInteger="1" minValue="0" maxValue="94" count="28">
        <n v="45"/>
        <n v="24"/>
        <n v="66"/>
        <n v="83"/>
        <n v="9"/>
        <n v="88"/>
        <n v="94"/>
        <n v="68"/>
        <n v="1"/>
        <n v="33"/>
        <n v="51"/>
        <n v="78"/>
        <n v="26"/>
        <n v="30"/>
        <n v="64"/>
        <n v="79"/>
        <n v="72"/>
        <n v="18"/>
        <n v="22"/>
        <n v="52"/>
        <n v="89"/>
        <n v="42"/>
        <n v="57"/>
        <n v="46"/>
        <n v="32"/>
        <n v="7"/>
        <n v="0"/>
        <n v="85"/>
      </sharedItems>
    </cacheField>
    <cacheField name="Hot Tea Sold" numFmtId="164">
      <sharedItems containsSemiMixedTypes="0" containsString="0" containsNumber="1" minValue="0" maxValue="291.4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  <x v="0"/>
    <x v="0"/>
    <n v="139.5"/>
  </r>
  <r>
    <x v="1"/>
    <x v="1"/>
    <x v="1"/>
    <x v="1"/>
    <x v="1"/>
    <n v="74.400000000000006"/>
  </r>
  <r>
    <x v="2"/>
    <x v="2"/>
    <x v="2"/>
    <x v="2"/>
    <x v="2"/>
    <n v="204.6"/>
  </r>
  <r>
    <x v="3"/>
    <x v="3"/>
    <x v="3"/>
    <x v="3"/>
    <x v="3"/>
    <n v="257.3"/>
  </r>
  <r>
    <x v="4"/>
    <x v="4"/>
    <x v="4"/>
    <x v="4"/>
    <x v="4"/>
    <n v="27.900000000000002"/>
  </r>
  <r>
    <x v="5"/>
    <x v="5"/>
    <x v="0"/>
    <x v="0"/>
    <x v="5"/>
    <n v="272.8"/>
  </r>
  <r>
    <x v="6"/>
    <x v="6"/>
    <x v="5"/>
    <x v="5"/>
    <x v="6"/>
    <n v="291.40000000000003"/>
  </r>
  <r>
    <x v="0"/>
    <x v="7"/>
    <x v="6"/>
    <x v="6"/>
    <x v="4"/>
    <n v="27.900000000000002"/>
  </r>
  <r>
    <x v="1"/>
    <x v="8"/>
    <x v="7"/>
    <x v="7"/>
    <x v="7"/>
    <n v="210.8"/>
  </r>
  <r>
    <x v="2"/>
    <x v="9"/>
    <x v="8"/>
    <x v="8"/>
    <x v="8"/>
    <n v="3.1"/>
  </r>
  <r>
    <x v="3"/>
    <x v="10"/>
    <x v="9"/>
    <x v="9"/>
    <x v="9"/>
    <n v="102.3"/>
  </r>
  <r>
    <x v="4"/>
    <x v="11"/>
    <x v="10"/>
    <x v="10"/>
    <x v="10"/>
    <n v="158.1"/>
  </r>
  <r>
    <x v="5"/>
    <x v="12"/>
    <x v="11"/>
    <x v="11"/>
    <x v="11"/>
    <n v="241.8"/>
  </r>
  <r>
    <x v="6"/>
    <x v="13"/>
    <x v="12"/>
    <x v="12"/>
    <x v="12"/>
    <n v="80.600000000000009"/>
  </r>
  <r>
    <x v="0"/>
    <x v="14"/>
    <x v="13"/>
    <x v="13"/>
    <x v="13"/>
    <n v="93"/>
  </r>
  <r>
    <x v="1"/>
    <x v="15"/>
    <x v="14"/>
    <x v="14"/>
    <x v="14"/>
    <n v="198.4"/>
  </r>
  <r>
    <x v="2"/>
    <x v="16"/>
    <x v="15"/>
    <x v="15"/>
    <x v="15"/>
    <n v="244.9"/>
  </r>
  <r>
    <x v="3"/>
    <x v="17"/>
    <x v="16"/>
    <x v="16"/>
    <x v="16"/>
    <n v="223.20000000000002"/>
  </r>
  <r>
    <x v="4"/>
    <x v="18"/>
    <x v="17"/>
    <x v="17"/>
    <x v="17"/>
    <n v="55.800000000000004"/>
  </r>
  <r>
    <x v="5"/>
    <x v="19"/>
    <x v="18"/>
    <x v="18"/>
    <x v="18"/>
    <n v="68.2"/>
  </r>
  <r>
    <x v="6"/>
    <x v="20"/>
    <x v="19"/>
    <x v="19"/>
    <x v="19"/>
    <n v="161.20000000000002"/>
  </r>
  <r>
    <x v="0"/>
    <x v="21"/>
    <x v="20"/>
    <x v="20"/>
    <x v="15"/>
    <n v="244.9"/>
  </r>
  <r>
    <x v="1"/>
    <x v="22"/>
    <x v="21"/>
    <x v="21"/>
    <x v="20"/>
    <n v="275.90000000000003"/>
  </r>
  <r>
    <x v="2"/>
    <x v="23"/>
    <x v="22"/>
    <x v="22"/>
    <x v="12"/>
    <n v="80.600000000000009"/>
  </r>
  <r>
    <x v="3"/>
    <x v="24"/>
    <x v="23"/>
    <x v="23"/>
    <x v="21"/>
    <n v="130.20000000000002"/>
  </r>
  <r>
    <x v="4"/>
    <x v="25"/>
    <x v="24"/>
    <x v="24"/>
    <x v="22"/>
    <n v="176.70000000000002"/>
  </r>
  <r>
    <x v="5"/>
    <x v="26"/>
    <x v="25"/>
    <x v="25"/>
    <x v="23"/>
    <n v="142.6"/>
  </r>
  <r>
    <x v="6"/>
    <x v="27"/>
    <x v="26"/>
    <x v="26"/>
    <x v="24"/>
    <n v="99.2"/>
  </r>
  <r>
    <x v="0"/>
    <x v="28"/>
    <x v="27"/>
    <x v="27"/>
    <x v="25"/>
    <n v="21.7"/>
  </r>
  <r>
    <x v="1"/>
    <x v="29"/>
    <x v="28"/>
    <x v="28"/>
    <x v="26"/>
    <n v="0"/>
  </r>
  <r>
    <x v="2"/>
    <x v="30"/>
    <x v="29"/>
    <x v="29"/>
    <x v="27"/>
    <n v="26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F580A-BF87-4533-A134-2310BF41D0D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0:W82" firstHeaderRow="1" firstDataRow="3" firstDataCol="1"/>
  <pivotFields count="6">
    <pivotField axis="axisCol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31">
        <item x="9"/>
        <item x="27"/>
        <item x="21"/>
        <item x="0"/>
        <item x="19"/>
        <item x="16"/>
        <item x="5"/>
        <item x="29"/>
        <item x="3"/>
        <item x="1"/>
        <item x="26"/>
        <item x="28"/>
        <item x="22"/>
        <item x="4"/>
        <item x="24"/>
        <item x="2"/>
        <item x="6"/>
        <item x="7"/>
        <item x="8"/>
        <item x="17"/>
        <item x="18"/>
        <item x="20"/>
        <item x="23"/>
        <item x="14"/>
        <item x="11"/>
        <item x="12"/>
        <item x="10"/>
        <item x="25"/>
        <item x="13"/>
        <item x="15"/>
        <item t="default"/>
      </items>
    </pivotField>
    <pivotField dataField="1" numFmtId="164" showAll="0">
      <items count="31">
        <item x="9"/>
        <item x="27"/>
        <item x="21"/>
        <item x="0"/>
        <item x="19"/>
        <item x="16"/>
        <item x="5"/>
        <item x="29"/>
        <item x="3"/>
        <item x="1"/>
        <item x="26"/>
        <item x="28"/>
        <item x="22"/>
        <item x="4"/>
        <item x="24"/>
        <item x="2"/>
        <item x="6"/>
        <item x="7"/>
        <item x="8"/>
        <item x="17"/>
        <item x="18"/>
        <item x="20"/>
        <item x="23"/>
        <item x="14"/>
        <item x="11"/>
        <item x="12"/>
        <item x="10"/>
        <item x="25"/>
        <item x="13"/>
        <item x="15"/>
        <item t="default"/>
      </items>
    </pivotField>
    <pivotField axis="axisRow" showAll="0">
      <items count="29">
        <item x="26"/>
        <item x="8"/>
        <item x="25"/>
        <item x="4"/>
        <item x="17"/>
        <item x="18"/>
        <item x="1"/>
        <item x="12"/>
        <item x="13"/>
        <item x="24"/>
        <item x="9"/>
        <item x="21"/>
        <item x="0"/>
        <item x="23"/>
        <item x="10"/>
        <item x="19"/>
        <item x="22"/>
        <item x="14"/>
        <item x="2"/>
        <item x="7"/>
        <item x="16"/>
        <item x="11"/>
        <item x="15"/>
        <item x="3"/>
        <item x="27"/>
        <item x="5"/>
        <item x="20"/>
        <item x="6"/>
        <item t="default"/>
      </items>
    </pivotField>
    <pivotField dataField="1" numFmtId="164" showAll="0"/>
  </pivotFields>
  <rowFields count="2">
    <field x="4"/>
    <field x="2"/>
  </rowFields>
  <rowItems count="60">
    <i>
      <x/>
    </i>
    <i r="1">
      <x v="11"/>
    </i>
    <i>
      <x v="1"/>
    </i>
    <i r="1">
      <x v="18"/>
    </i>
    <i>
      <x v="2"/>
    </i>
    <i r="1">
      <x v="1"/>
    </i>
    <i>
      <x v="3"/>
    </i>
    <i r="1">
      <x v="13"/>
    </i>
    <i r="1">
      <x v="16"/>
    </i>
    <i>
      <x v="4"/>
    </i>
    <i r="1">
      <x v="19"/>
    </i>
    <i>
      <x v="5"/>
    </i>
    <i r="1">
      <x v="20"/>
    </i>
    <i>
      <x v="6"/>
    </i>
    <i r="1">
      <x v="9"/>
    </i>
    <i>
      <x v="7"/>
    </i>
    <i r="1">
      <x v="12"/>
    </i>
    <i r="1">
      <x v="25"/>
    </i>
    <i>
      <x v="8"/>
    </i>
    <i r="1">
      <x v="28"/>
    </i>
    <i>
      <x v="9"/>
    </i>
    <i r="1">
      <x v="10"/>
    </i>
    <i>
      <x v="10"/>
    </i>
    <i r="1">
      <x/>
    </i>
    <i>
      <x v="11"/>
    </i>
    <i r="1">
      <x v="22"/>
    </i>
    <i>
      <x v="12"/>
    </i>
    <i r="1">
      <x v="3"/>
    </i>
    <i>
      <x v="13"/>
    </i>
    <i r="1">
      <x v="27"/>
    </i>
    <i>
      <x v="14"/>
    </i>
    <i r="1">
      <x v="26"/>
    </i>
    <i>
      <x v="15"/>
    </i>
    <i r="1">
      <x v="4"/>
    </i>
    <i>
      <x v="16"/>
    </i>
    <i r="1">
      <x v="14"/>
    </i>
    <i>
      <x v="17"/>
    </i>
    <i r="1">
      <x v="23"/>
    </i>
    <i>
      <x v="18"/>
    </i>
    <i r="1">
      <x v="15"/>
    </i>
    <i>
      <x v="19"/>
    </i>
    <i r="1">
      <x v="17"/>
    </i>
    <i>
      <x v="20"/>
    </i>
    <i r="1">
      <x v="5"/>
    </i>
    <i>
      <x v="21"/>
    </i>
    <i r="1">
      <x v="24"/>
    </i>
    <i>
      <x v="22"/>
    </i>
    <i r="1">
      <x v="21"/>
    </i>
    <i r="1">
      <x v="29"/>
    </i>
    <i>
      <x v="23"/>
    </i>
    <i r="1">
      <x v="8"/>
    </i>
    <i>
      <x v="24"/>
    </i>
    <i r="1">
      <x v="7"/>
    </i>
    <i>
      <x v="25"/>
    </i>
    <i r="1">
      <x v="3"/>
    </i>
    <i>
      <x v="26"/>
    </i>
    <i r="1">
      <x v="2"/>
    </i>
    <i>
      <x v="27"/>
    </i>
    <i r="1">
      <x v="6"/>
    </i>
    <i t="grand">
      <x/>
    </i>
  </rowItems>
  <colFields count="2">
    <field x="-2"/>
    <field x="0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Coffee Sold" fld="3" baseField="0" baseItem="0"/>
    <dataField name="Sum of Hot Tea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A0D5-05A4-48E2-B2BB-BD6C44AB3635}">
  <dimension ref="A1:D28"/>
  <sheetViews>
    <sheetView workbookViewId="0">
      <selection activeCell="Q20" sqref="Q20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2" t="s">
        <v>1</v>
      </c>
      <c r="D1" s="12" t="s">
        <v>19</v>
      </c>
    </row>
    <row r="2" spans="1:4" x14ac:dyDescent="0.3">
      <c r="A2" s="2">
        <v>69</v>
      </c>
      <c r="B2" s="2">
        <v>30</v>
      </c>
      <c r="C2" s="9">
        <v>30</v>
      </c>
      <c r="D2" s="10">
        <v>0</v>
      </c>
    </row>
    <row r="3" spans="1:4" x14ac:dyDescent="0.3">
      <c r="A3" s="2">
        <v>69</v>
      </c>
      <c r="B3" s="2">
        <f>B2+10</f>
        <v>40</v>
      </c>
      <c r="C3" s="9">
        <v>40</v>
      </c>
      <c r="D3" s="10">
        <v>1</v>
      </c>
    </row>
    <row r="4" spans="1:4" x14ac:dyDescent="0.3">
      <c r="A4" s="2">
        <v>77</v>
      </c>
      <c r="B4" s="2">
        <f t="shared" ref="B4:B8" si="0">B3+10</f>
        <v>50</v>
      </c>
      <c r="C4" s="9">
        <v>50</v>
      </c>
      <c r="D4" s="10">
        <v>1</v>
      </c>
    </row>
    <row r="5" spans="1:4" x14ac:dyDescent="0.3">
      <c r="A5" s="2">
        <v>84</v>
      </c>
      <c r="B5" s="2">
        <f t="shared" si="0"/>
        <v>60</v>
      </c>
      <c r="C5" s="9">
        <v>60</v>
      </c>
      <c r="D5" s="10">
        <v>1</v>
      </c>
    </row>
    <row r="6" spans="1:4" x14ac:dyDescent="0.3">
      <c r="A6" s="2">
        <v>81</v>
      </c>
      <c r="B6" s="2">
        <f t="shared" si="0"/>
        <v>70</v>
      </c>
      <c r="C6" s="9">
        <v>70</v>
      </c>
      <c r="D6" s="10">
        <v>6</v>
      </c>
    </row>
    <row r="7" spans="1:4" x14ac:dyDescent="0.3">
      <c r="A7" s="2">
        <v>75</v>
      </c>
      <c r="B7" s="2">
        <f t="shared" si="0"/>
        <v>80</v>
      </c>
      <c r="C7" s="9">
        <v>80</v>
      </c>
      <c r="D7" s="10">
        <v>5</v>
      </c>
    </row>
    <row r="8" spans="1:4" x14ac:dyDescent="0.3">
      <c r="A8" s="2">
        <v>63</v>
      </c>
      <c r="B8" s="2">
        <f t="shared" si="0"/>
        <v>90</v>
      </c>
      <c r="C8" s="9">
        <v>90</v>
      </c>
      <c r="D8" s="10">
        <v>4</v>
      </c>
    </row>
    <row r="9" spans="1:4" ht="15" thickBot="1" x14ac:dyDescent="0.35">
      <c r="A9" s="2">
        <v>35</v>
      </c>
      <c r="B9" s="2"/>
      <c r="C9" s="11" t="s">
        <v>18</v>
      </c>
      <c r="D9" s="11">
        <v>2</v>
      </c>
    </row>
    <row r="10" spans="1:4" x14ac:dyDescent="0.3">
      <c r="A10" s="2">
        <v>88</v>
      </c>
      <c r="B10" s="2"/>
    </row>
    <row r="11" spans="1:4" x14ac:dyDescent="0.3">
      <c r="A11" s="2">
        <v>66</v>
      </c>
      <c r="B11" s="2"/>
    </row>
    <row r="12" spans="1:4" x14ac:dyDescent="0.3">
      <c r="A12" s="2">
        <v>71</v>
      </c>
      <c r="B12" s="3"/>
    </row>
    <row r="13" spans="1:4" x14ac:dyDescent="0.3">
      <c r="A13" s="2">
        <v>80</v>
      </c>
      <c r="B13" s="3"/>
    </row>
    <row r="14" spans="1:4" x14ac:dyDescent="0.3">
      <c r="A14" s="2">
        <v>67</v>
      </c>
      <c r="B14" s="3"/>
    </row>
    <row r="15" spans="1:4" x14ac:dyDescent="0.3">
      <c r="A15" s="2">
        <v>49</v>
      </c>
      <c r="B15" s="3"/>
    </row>
    <row r="16" spans="1:4" x14ac:dyDescent="0.3">
      <c r="A16" s="2">
        <v>93</v>
      </c>
      <c r="B16" s="3"/>
    </row>
    <row r="17" spans="1:4" x14ac:dyDescent="0.3">
      <c r="A17" s="2">
        <v>78</v>
      </c>
      <c r="B17" s="3"/>
    </row>
    <row r="18" spans="1:4" x14ac:dyDescent="0.3">
      <c r="A18" s="2">
        <v>97</v>
      </c>
      <c r="B18" s="3"/>
    </row>
    <row r="19" spans="1:4" ht="15" thickBot="1" x14ac:dyDescent="0.35">
      <c r="A19" s="2">
        <v>59</v>
      </c>
      <c r="B19" s="2"/>
    </row>
    <row r="20" spans="1:4" x14ac:dyDescent="0.3">
      <c r="A20" s="2">
        <v>68</v>
      </c>
      <c r="B20" s="2"/>
      <c r="C20" s="12" t="s">
        <v>1</v>
      </c>
      <c r="D20" s="12" t="s">
        <v>19</v>
      </c>
    </row>
    <row r="21" spans="1:4" x14ac:dyDescent="0.3">
      <c r="A21" s="2">
        <v>90</v>
      </c>
      <c r="B21" s="2"/>
      <c r="C21" s="9">
        <v>30</v>
      </c>
      <c r="D21" s="10">
        <v>0</v>
      </c>
    </row>
    <row r="22" spans="1:4" x14ac:dyDescent="0.3">
      <c r="C22" s="9">
        <v>40</v>
      </c>
      <c r="D22" s="10">
        <v>1</v>
      </c>
    </row>
    <row r="23" spans="1:4" x14ac:dyDescent="0.3">
      <c r="C23" s="9">
        <v>50</v>
      </c>
      <c r="D23" s="10">
        <v>0</v>
      </c>
    </row>
    <row r="24" spans="1:4" x14ac:dyDescent="0.3">
      <c r="C24" s="9">
        <v>60</v>
      </c>
      <c r="D24" s="10">
        <v>0</v>
      </c>
    </row>
    <row r="25" spans="1:4" x14ac:dyDescent="0.3">
      <c r="C25" s="9">
        <v>70</v>
      </c>
      <c r="D25" s="10">
        <v>4</v>
      </c>
    </row>
    <row r="26" spans="1:4" x14ac:dyDescent="0.3">
      <c r="C26" s="9">
        <v>80</v>
      </c>
      <c r="D26" s="10">
        <v>2</v>
      </c>
    </row>
    <row r="27" spans="1:4" x14ac:dyDescent="0.3">
      <c r="C27" s="9">
        <v>90</v>
      </c>
      <c r="D27" s="10">
        <v>3</v>
      </c>
    </row>
    <row r="28" spans="1:4" ht="15" thickBot="1" x14ac:dyDescent="0.35">
      <c r="C28" s="11" t="s">
        <v>18</v>
      </c>
      <c r="D28" s="11">
        <v>0</v>
      </c>
    </row>
  </sheetData>
  <sortState xmlns:xlrd2="http://schemas.microsoft.com/office/spreadsheetml/2017/richdata2" ref="C21:C27">
    <sortCondition ref="C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1C8E-FD9E-468F-BCC0-D70AC9B5E9B7}">
  <dimension ref="A1:W82"/>
  <sheetViews>
    <sheetView workbookViewId="0">
      <selection activeCell="G20" sqref="G20"/>
    </sheetView>
  </sheetViews>
  <sheetFormatPr defaultRowHeight="14.4" x14ac:dyDescent="0.3"/>
  <cols>
    <col min="2" max="2" width="9.5546875" bestFit="1" customWidth="1"/>
    <col min="7" max="7" width="12.5546875" bestFit="1" customWidth="1"/>
    <col min="8" max="8" width="17.33203125" bestFit="1" customWidth="1"/>
    <col min="9" max="9" width="8.109375" bestFit="1" customWidth="1"/>
    <col min="10" max="10" width="8" bestFit="1" customWidth="1"/>
    <col min="11" max="11" width="10.88671875" bestFit="1" customWidth="1"/>
    <col min="12" max="12" width="8.6640625" bestFit="1" customWidth="1"/>
    <col min="13" max="13" width="8" bestFit="1" customWidth="1"/>
    <col min="14" max="14" width="8.5546875" bestFit="1" customWidth="1"/>
    <col min="15" max="15" width="18.33203125" bestFit="1" customWidth="1"/>
    <col min="16" max="16" width="8.109375" bestFit="1" customWidth="1"/>
    <col min="17" max="17" width="8" bestFit="1" customWidth="1"/>
    <col min="18" max="18" width="10.88671875" bestFit="1" customWidth="1"/>
    <col min="19" max="19" width="8.6640625" bestFit="1" customWidth="1"/>
    <col min="20" max="20" width="6.109375" bestFit="1" customWidth="1"/>
    <col min="21" max="21" width="8.5546875" bestFit="1" customWidth="1"/>
    <col min="22" max="22" width="22.109375" bestFit="1" customWidth="1"/>
    <col min="23" max="23" width="23" bestFit="1" customWidth="1"/>
    <col min="24" max="27" width="7" bestFit="1" customWidth="1"/>
    <col min="28" max="28" width="6" bestFit="1" customWidth="1"/>
    <col min="29" max="29" width="7" bestFit="1" customWidth="1"/>
    <col min="30" max="30" width="4" bestFit="1" customWidth="1"/>
    <col min="31" max="34" width="7" bestFit="1" customWidth="1"/>
    <col min="35" max="36" width="8" bestFit="1" customWidth="1"/>
    <col min="37" max="37" width="5" bestFit="1" customWidth="1"/>
    <col min="38" max="38" width="18.33203125" bestFit="1" customWidth="1"/>
    <col min="39" max="39" width="5" bestFit="1" customWidth="1"/>
    <col min="40" max="46" width="6" bestFit="1" customWidth="1"/>
    <col min="47" max="48" width="5" bestFit="1" customWidth="1"/>
    <col min="49" max="49" width="4" bestFit="1" customWidth="1"/>
    <col min="50" max="51" width="5" bestFit="1" customWidth="1"/>
    <col min="52" max="53" width="6" bestFit="1" customWidth="1"/>
    <col min="54" max="54" width="5" bestFit="1" customWidth="1"/>
    <col min="55" max="55" width="6" bestFit="1" customWidth="1"/>
    <col min="56" max="56" width="4" bestFit="1" customWidth="1"/>
    <col min="57" max="58" width="5" bestFit="1" customWidth="1"/>
    <col min="59" max="62" width="6" bestFit="1" customWidth="1"/>
    <col min="63" max="63" width="5" bestFit="1" customWidth="1"/>
    <col min="64" max="65" width="6" bestFit="1" customWidth="1"/>
    <col min="66" max="66" width="4" bestFit="1" customWidth="1"/>
    <col min="67" max="67" width="6" bestFit="1" customWidth="1"/>
    <col min="68" max="68" width="22.109375" bestFit="1" customWidth="1"/>
    <col min="69" max="69" width="23" bestFit="1" customWidth="1"/>
    <col min="70" max="70" width="8.6640625" bestFit="1" customWidth="1"/>
    <col min="71" max="71" width="6" bestFit="1" customWidth="1"/>
    <col min="72" max="72" width="8.6640625" bestFit="1" customWidth="1"/>
    <col min="73" max="73" width="6" bestFit="1" customWidth="1"/>
    <col min="74" max="74" width="8.6640625" bestFit="1" customWidth="1"/>
    <col min="75" max="76" width="6" bestFit="1" customWidth="1"/>
    <col min="77" max="77" width="8.6640625" bestFit="1" customWidth="1"/>
    <col min="78" max="78" width="6" bestFit="1" customWidth="1"/>
    <col min="79" max="79" width="8.6640625" bestFit="1" customWidth="1"/>
    <col min="80" max="80" width="6" bestFit="1" customWidth="1"/>
    <col min="81" max="81" width="8.6640625" bestFit="1" customWidth="1"/>
    <col min="82" max="82" width="6" bestFit="1" customWidth="1"/>
    <col min="83" max="83" width="8.6640625" bestFit="1" customWidth="1"/>
    <col min="84" max="84" width="6" bestFit="1" customWidth="1"/>
    <col min="85" max="85" width="8.6640625" bestFit="1" customWidth="1"/>
    <col min="86" max="86" width="6" bestFit="1" customWidth="1"/>
    <col min="87" max="87" width="8.6640625" bestFit="1" customWidth="1"/>
    <col min="88" max="88" width="6" bestFit="1" customWidth="1"/>
    <col min="89" max="89" width="8.6640625" bestFit="1" customWidth="1"/>
    <col min="90" max="90" width="6" bestFit="1" customWidth="1"/>
    <col min="91" max="91" width="8.6640625" bestFit="1" customWidth="1"/>
    <col min="92" max="92" width="6" bestFit="1" customWidth="1"/>
    <col min="93" max="93" width="8.6640625" bestFit="1" customWidth="1"/>
    <col min="94" max="94" width="6" bestFit="1" customWidth="1"/>
    <col min="95" max="95" width="8.6640625" bestFit="1" customWidth="1"/>
    <col min="96" max="96" width="6" bestFit="1" customWidth="1"/>
    <col min="97" max="97" width="8.6640625" bestFit="1" customWidth="1"/>
    <col min="98" max="98" width="6" bestFit="1" customWidth="1"/>
    <col min="99" max="99" width="8.6640625" bestFit="1" customWidth="1"/>
    <col min="100" max="100" width="6" bestFit="1" customWidth="1"/>
    <col min="101" max="101" width="8.6640625" bestFit="1" customWidth="1"/>
    <col min="102" max="102" width="6" bestFit="1" customWidth="1"/>
    <col min="103" max="103" width="8.6640625" bestFit="1" customWidth="1"/>
    <col min="104" max="104" width="6" bestFit="1" customWidth="1"/>
    <col min="105" max="105" width="8.6640625" bestFit="1" customWidth="1"/>
    <col min="106" max="106" width="6" bestFit="1" customWidth="1"/>
    <col min="107" max="107" width="8.6640625" bestFit="1" customWidth="1"/>
    <col min="108" max="108" width="6" bestFit="1" customWidth="1"/>
    <col min="109" max="109" width="8.6640625" bestFit="1" customWidth="1"/>
    <col min="110" max="110" width="6" bestFit="1" customWidth="1"/>
    <col min="111" max="111" width="8.6640625" bestFit="1" customWidth="1"/>
    <col min="112" max="112" width="6" bestFit="1" customWidth="1"/>
    <col min="113" max="113" width="8.6640625" bestFit="1" customWidth="1"/>
    <col min="114" max="114" width="6" bestFit="1" customWidth="1"/>
    <col min="115" max="115" width="8.6640625" bestFit="1" customWidth="1"/>
    <col min="116" max="116" width="6" bestFit="1" customWidth="1"/>
    <col min="117" max="117" width="8.6640625" bestFit="1" customWidth="1"/>
    <col min="118" max="118" width="6" bestFit="1" customWidth="1"/>
    <col min="119" max="119" width="8.6640625" bestFit="1" customWidth="1"/>
    <col min="120" max="120" width="6" bestFit="1" customWidth="1"/>
    <col min="121" max="121" width="8.6640625" bestFit="1" customWidth="1"/>
    <col min="122" max="122" width="6" bestFit="1" customWidth="1"/>
    <col min="123" max="123" width="8.6640625" bestFit="1" customWidth="1"/>
    <col min="124" max="124" width="6" bestFit="1" customWidth="1"/>
    <col min="125" max="125" width="8.6640625" bestFit="1" customWidth="1"/>
    <col min="126" max="126" width="6" bestFit="1" customWidth="1"/>
    <col min="127" max="127" width="8.6640625" bestFit="1" customWidth="1"/>
    <col min="128" max="128" width="6" bestFit="1" customWidth="1"/>
    <col min="129" max="129" width="8.6640625" bestFit="1" customWidth="1"/>
    <col min="130" max="130" width="22.109375" bestFit="1" customWidth="1"/>
    <col min="131" max="131" width="23" bestFit="1" customWidth="1"/>
  </cols>
  <sheetData>
    <row r="1" spans="1:11" ht="41.4" x14ac:dyDescent="0.3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13" t="s">
        <v>4</v>
      </c>
      <c r="H1" s="13"/>
      <c r="J1" s="13" t="s">
        <v>6</v>
      </c>
      <c r="K1" s="13"/>
    </row>
    <row r="2" spans="1:11" x14ac:dyDescent="0.3">
      <c r="A2" s="5" t="s">
        <v>8</v>
      </c>
      <c r="B2" s="6">
        <v>43466</v>
      </c>
      <c r="C2" s="5">
        <v>150</v>
      </c>
      <c r="D2" s="7">
        <v>402</v>
      </c>
      <c r="E2" s="5">
        <v>45</v>
      </c>
      <c r="F2" s="8">
        <v>139.5</v>
      </c>
      <c r="G2" s="10"/>
      <c r="H2" s="10"/>
      <c r="J2" s="10"/>
      <c r="K2" s="10"/>
    </row>
    <row r="3" spans="1:11" x14ac:dyDescent="0.3">
      <c r="A3" s="5" t="s">
        <v>9</v>
      </c>
      <c r="B3" s="6">
        <v>43467</v>
      </c>
      <c r="C3" s="5">
        <v>209</v>
      </c>
      <c r="D3" s="7">
        <v>560.12</v>
      </c>
      <c r="E3" s="5">
        <v>24</v>
      </c>
      <c r="F3" s="8">
        <v>74.400000000000006</v>
      </c>
      <c r="G3" s="10" t="s">
        <v>20</v>
      </c>
      <c r="H3" s="10">
        <v>270.03225806451616</v>
      </c>
      <c r="J3" s="10" t="s">
        <v>20</v>
      </c>
      <c r="K3" s="10">
        <v>47.58064516129032</v>
      </c>
    </row>
    <row r="4" spans="1:11" x14ac:dyDescent="0.3">
      <c r="A4" s="5" t="s">
        <v>10</v>
      </c>
      <c r="B4" s="6">
        <v>43468</v>
      </c>
      <c r="C4" s="5">
        <v>296</v>
      </c>
      <c r="D4" s="7">
        <v>793.28000000000009</v>
      </c>
      <c r="E4" s="5">
        <v>66</v>
      </c>
      <c r="F4" s="8">
        <v>204.6</v>
      </c>
      <c r="G4" s="10" t="s">
        <v>21</v>
      </c>
      <c r="H4" s="10">
        <v>17.175406515416835</v>
      </c>
      <c r="J4" s="10" t="s">
        <v>21</v>
      </c>
      <c r="K4" s="10">
        <v>5.2547519085618273</v>
      </c>
    </row>
    <row r="5" spans="1:11" x14ac:dyDescent="0.3">
      <c r="A5" s="5" t="s">
        <v>11</v>
      </c>
      <c r="B5" s="6">
        <v>43469</v>
      </c>
      <c r="C5" s="5">
        <v>194</v>
      </c>
      <c r="D5" s="7">
        <v>519.92000000000007</v>
      </c>
      <c r="E5" s="5">
        <v>83</v>
      </c>
      <c r="F5" s="8">
        <v>257.3</v>
      </c>
      <c r="G5" s="10" t="s">
        <v>22</v>
      </c>
      <c r="H5" s="10">
        <v>295</v>
      </c>
      <c r="J5" s="10" t="s">
        <v>22</v>
      </c>
      <c r="K5" s="10">
        <v>46</v>
      </c>
    </row>
    <row r="6" spans="1:11" x14ac:dyDescent="0.3">
      <c r="A6" s="5" t="s">
        <v>12</v>
      </c>
      <c r="B6" s="6">
        <v>43470</v>
      </c>
      <c r="C6" s="5">
        <v>289</v>
      </c>
      <c r="D6" s="7">
        <v>774.5200000000001</v>
      </c>
      <c r="E6" s="5">
        <v>9</v>
      </c>
      <c r="F6" s="8">
        <v>27.900000000000002</v>
      </c>
      <c r="G6" s="10" t="s">
        <v>23</v>
      </c>
      <c r="H6" s="10">
        <v>150</v>
      </c>
      <c r="J6" s="10" t="s">
        <v>23</v>
      </c>
      <c r="K6" s="10">
        <v>9</v>
      </c>
    </row>
    <row r="7" spans="1:11" x14ac:dyDescent="0.3">
      <c r="A7" s="5" t="s">
        <v>13</v>
      </c>
      <c r="B7" s="6">
        <v>43471</v>
      </c>
      <c r="C7" s="5">
        <v>150</v>
      </c>
      <c r="D7" s="7">
        <v>402</v>
      </c>
      <c r="E7" s="5">
        <v>88</v>
      </c>
      <c r="F7" s="8">
        <v>272.8</v>
      </c>
      <c r="G7" s="10" t="s">
        <v>24</v>
      </c>
      <c r="H7" s="10">
        <v>95.628616313656423</v>
      </c>
      <c r="J7" s="10" t="s">
        <v>24</v>
      </c>
      <c r="K7" s="10">
        <v>29.257220412003583</v>
      </c>
    </row>
    <row r="8" spans="1:11" x14ac:dyDescent="0.3">
      <c r="A8" s="5" t="s">
        <v>14</v>
      </c>
      <c r="B8" s="6">
        <v>43472</v>
      </c>
      <c r="C8" s="5">
        <v>171</v>
      </c>
      <c r="D8" s="7">
        <v>458.28000000000003</v>
      </c>
      <c r="E8" s="5">
        <v>94</v>
      </c>
      <c r="F8" s="8">
        <v>291.40000000000003</v>
      </c>
      <c r="G8" s="10" t="s">
        <v>25</v>
      </c>
      <c r="H8" s="10">
        <v>9144.8322580645163</v>
      </c>
      <c r="J8" s="10" t="s">
        <v>25</v>
      </c>
      <c r="K8" s="10">
        <v>855.98494623655904</v>
      </c>
    </row>
    <row r="9" spans="1:11" x14ac:dyDescent="0.3">
      <c r="A9" s="5" t="s">
        <v>8</v>
      </c>
      <c r="B9" s="6">
        <v>43473</v>
      </c>
      <c r="C9" s="5">
        <v>306</v>
      </c>
      <c r="D9" s="7">
        <v>820.08</v>
      </c>
      <c r="E9" s="5">
        <v>9</v>
      </c>
      <c r="F9" s="8">
        <v>27.900000000000002</v>
      </c>
      <c r="G9" s="10" t="s">
        <v>26</v>
      </c>
      <c r="H9" s="10">
        <v>-1.2961770707042537</v>
      </c>
      <c r="J9" s="10" t="s">
        <v>26</v>
      </c>
      <c r="K9" s="10">
        <v>-1.3001890574053676</v>
      </c>
    </row>
    <row r="10" spans="1:11" x14ac:dyDescent="0.3">
      <c r="A10" s="5" t="s">
        <v>9</v>
      </c>
      <c r="B10" s="6">
        <v>43474</v>
      </c>
      <c r="C10" s="5">
        <v>316</v>
      </c>
      <c r="D10" s="7">
        <v>846.88</v>
      </c>
      <c r="E10" s="5">
        <v>68</v>
      </c>
      <c r="F10" s="8">
        <v>210.8</v>
      </c>
      <c r="G10" s="10" t="s">
        <v>27</v>
      </c>
      <c r="H10" s="10">
        <v>-0.29518096778842667</v>
      </c>
      <c r="J10" s="10" t="s">
        <v>27</v>
      </c>
      <c r="K10" s="10">
        <v>-2.8422076687103223E-2</v>
      </c>
    </row>
    <row r="11" spans="1:11" x14ac:dyDescent="0.3">
      <c r="A11" s="5" t="s">
        <v>10</v>
      </c>
      <c r="B11" s="6">
        <v>43475</v>
      </c>
      <c r="C11" s="5">
        <v>324</v>
      </c>
      <c r="D11" s="7">
        <v>868.32</v>
      </c>
      <c r="E11" s="5">
        <v>1</v>
      </c>
      <c r="F11" s="8">
        <v>3.1</v>
      </c>
      <c r="G11" s="10" t="s">
        <v>28</v>
      </c>
      <c r="H11" s="10">
        <v>299</v>
      </c>
      <c r="J11" s="10" t="s">
        <v>28</v>
      </c>
      <c r="K11" s="10">
        <v>94</v>
      </c>
    </row>
    <row r="12" spans="1:11" x14ac:dyDescent="0.3">
      <c r="A12" s="5" t="s">
        <v>11</v>
      </c>
      <c r="B12" s="6">
        <v>43476</v>
      </c>
      <c r="C12" s="5">
        <v>101</v>
      </c>
      <c r="D12" s="7">
        <v>270.68</v>
      </c>
      <c r="E12" s="5">
        <v>33</v>
      </c>
      <c r="F12" s="8">
        <v>102.3</v>
      </c>
      <c r="G12" s="10" t="s">
        <v>29</v>
      </c>
      <c r="H12" s="10">
        <v>101</v>
      </c>
      <c r="J12" s="10" t="s">
        <v>29</v>
      </c>
      <c r="K12" s="10">
        <v>0</v>
      </c>
    </row>
    <row r="13" spans="1:11" x14ac:dyDescent="0.3">
      <c r="A13" s="5" t="s">
        <v>12</v>
      </c>
      <c r="B13" s="6">
        <v>43477</v>
      </c>
      <c r="C13" s="5">
        <v>390</v>
      </c>
      <c r="D13" s="7">
        <v>1045.2</v>
      </c>
      <c r="E13" s="5">
        <v>51</v>
      </c>
      <c r="F13" s="8">
        <v>158.1</v>
      </c>
      <c r="G13" s="10" t="s">
        <v>30</v>
      </c>
      <c r="H13" s="10">
        <v>400</v>
      </c>
      <c r="J13" s="10" t="s">
        <v>30</v>
      </c>
      <c r="K13" s="10">
        <v>94</v>
      </c>
    </row>
    <row r="14" spans="1:11" x14ac:dyDescent="0.3">
      <c r="A14" s="5" t="s">
        <v>13</v>
      </c>
      <c r="B14" s="6">
        <v>43478</v>
      </c>
      <c r="C14" s="5">
        <v>380</v>
      </c>
      <c r="D14" s="7">
        <v>1018.4000000000001</v>
      </c>
      <c r="E14" s="5">
        <v>78</v>
      </c>
      <c r="F14" s="8">
        <v>241.8</v>
      </c>
      <c r="G14" s="10" t="s">
        <v>31</v>
      </c>
      <c r="H14" s="10">
        <v>8371</v>
      </c>
      <c r="J14" s="10" t="s">
        <v>31</v>
      </c>
      <c r="K14" s="10">
        <v>1475</v>
      </c>
    </row>
    <row r="15" spans="1:11" x14ac:dyDescent="0.3">
      <c r="A15" s="5" t="s">
        <v>14</v>
      </c>
      <c r="B15" s="6">
        <v>43479</v>
      </c>
      <c r="C15" s="5">
        <v>385</v>
      </c>
      <c r="D15" s="7">
        <v>1031.8</v>
      </c>
      <c r="E15" s="5">
        <v>26</v>
      </c>
      <c r="F15" s="8">
        <v>80.600000000000009</v>
      </c>
      <c r="G15" s="10" t="s">
        <v>32</v>
      </c>
      <c r="H15" s="10">
        <v>31</v>
      </c>
      <c r="J15" s="10" t="s">
        <v>32</v>
      </c>
      <c r="K15" s="10">
        <v>31</v>
      </c>
    </row>
    <row r="16" spans="1:11" ht="15" thickBot="1" x14ac:dyDescent="0.35">
      <c r="A16" s="5" t="s">
        <v>8</v>
      </c>
      <c r="B16" s="6">
        <v>43480</v>
      </c>
      <c r="C16" s="5">
        <v>393</v>
      </c>
      <c r="D16" s="7">
        <v>1053.24</v>
      </c>
      <c r="E16" s="5">
        <v>30</v>
      </c>
      <c r="F16" s="8">
        <v>93</v>
      </c>
      <c r="G16" s="11" t="s">
        <v>33</v>
      </c>
      <c r="H16" s="11">
        <v>35.076859652212626</v>
      </c>
      <c r="J16" s="11" t="s">
        <v>33</v>
      </c>
      <c r="K16" s="11">
        <v>10.73163508755218</v>
      </c>
    </row>
    <row r="17" spans="1:23" x14ac:dyDescent="0.3">
      <c r="A17" s="5" t="s">
        <v>9</v>
      </c>
      <c r="B17" s="6">
        <v>43481</v>
      </c>
      <c r="C17" s="5">
        <v>352</v>
      </c>
      <c r="D17" s="7">
        <v>943.36</v>
      </c>
      <c r="E17" s="5">
        <v>64</v>
      </c>
      <c r="F17" s="8">
        <v>198.4</v>
      </c>
    </row>
    <row r="18" spans="1:23" x14ac:dyDescent="0.3">
      <c r="A18" s="5" t="s">
        <v>10</v>
      </c>
      <c r="B18" s="6">
        <v>43482</v>
      </c>
      <c r="C18" s="5">
        <v>400</v>
      </c>
      <c r="D18" s="7">
        <v>1072</v>
      </c>
      <c r="E18" s="5">
        <v>79</v>
      </c>
      <c r="F18" s="8">
        <v>244.9</v>
      </c>
    </row>
    <row r="19" spans="1:23" x14ac:dyDescent="0.3">
      <c r="A19" s="5" t="s">
        <v>11</v>
      </c>
      <c r="B19" s="6">
        <v>43483</v>
      </c>
      <c r="C19" s="5">
        <v>169</v>
      </c>
      <c r="D19" s="7">
        <v>452.92</v>
      </c>
      <c r="E19" s="5">
        <v>72</v>
      </c>
      <c r="F19" s="8">
        <v>223.20000000000002</v>
      </c>
    </row>
    <row r="20" spans="1:23" x14ac:dyDescent="0.3">
      <c r="A20" s="5" t="s">
        <v>12</v>
      </c>
      <c r="B20" s="6">
        <v>43484</v>
      </c>
      <c r="C20" s="5">
        <v>328</v>
      </c>
      <c r="D20" s="7">
        <v>879.04000000000008</v>
      </c>
      <c r="E20" s="5">
        <v>18</v>
      </c>
      <c r="F20" s="8">
        <v>55.800000000000004</v>
      </c>
      <c r="H20" s="14" t="s">
        <v>36</v>
      </c>
    </row>
    <row r="21" spans="1:23" x14ac:dyDescent="0.3">
      <c r="A21" s="5" t="s">
        <v>13</v>
      </c>
      <c r="B21" s="6">
        <v>43485</v>
      </c>
      <c r="C21" s="5">
        <v>330</v>
      </c>
      <c r="D21" s="7">
        <v>884.40000000000009</v>
      </c>
      <c r="E21" s="5">
        <v>22</v>
      </c>
      <c r="F21" s="8">
        <v>68.2</v>
      </c>
      <c r="H21" t="s">
        <v>37</v>
      </c>
      <c r="O21" t="s">
        <v>38</v>
      </c>
      <c r="V21" t="s">
        <v>39</v>
      </c>
      <c r="W21" t="s">
        <v>40</v>
      </c>
    </row>
    <row r="22" spans="1:23" x14ac:dyDescent="0.3">
      <c r="A22" s="5" t="s">
        <v>14</v>
      </c>
      <c r="B22" s="6">
        <v>43486</v>
      </c>
      <c r="C22" s="5">
        <v>157</v>
      </c>
      <c r="D22" s="7">
        <v>420.76000000000005</v>
      </c>
      <c r="E22" s="5">
        <v>52</v>
      </c>
      <c r="F22" s="8">
        <v>161.20000000000002</v>
      </c>
      <c r="G22" s="14" t="s">
        <v>34</v>
      </c>
      <c r="H22" t="s">
        <v>13</v>
      </c>
      <c r="I22" t="s">
        <v>14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  <c r="P22" t="s">
        <v>14</v>
      </c>
      <c r="Q22" t="s">
        <v>8</v>
      </c>
      <c r="R22" t="s">
        <v>9</v>
      </c>
      <c r="S22" t="s">
        <v>10</v>
      </c>
      <c r="T22" t="s">
        <v>11</v>
      </c>
      <c r="U22" t="s">
        <v>12</v>
      </c>
    </row>
    <row r="23" spans="1:23" x14ac:dyDescent="0.3">
      <c r="A23" s="5" t="s">
        <v>8</v>
      </c>
      <c r="B23" s="6">
        <v>43487</v>
      </c>
      <c r="C23" s="5">
        <v>349</v>
      </c>
      <c r="D23" s="7">
        <v>935.32</v>
      </c>
      <c r="E23" s="5">
        <v>79</v>
      </c>
      <c r="F23" s="8">
        <v>244.9</v>
      </c>
      <c r="G23" s="2">
        <v>0</v>
      </c>
      <c r="H23" s="16"/>
      <c r="I23" s="16"/>
      <c r="J23" s="16"/>
      <c r="K23" s="16">
        <v>702.16000000000008</v>
      </c>
      <c r="L23" s="16"/>
      <c r="M23" s="16"/>
      <c r="N23" s="16"/>
      <c r="O23" s="16"/>
      <c r="P23" s="16"/>
      <c r="Q23" s="16"/>
      <c r="R23" s="16">
        <v>0</v>
      </c>
      <c r="S23" s="16"/>
      <c r="T23" s="16"/>
      <c r="U23" s="16"/>
      <c r="V23" s="16">
        <v>702.16000000000008</v>
      </c>
      <c r="W23" s="16">
        <v>0</v>
      </c>
    </row>
    <row r="24" spans="1:23" x14ac:dyDescent="0.3">
      <c r="A24" s="5" t="s">
        <v>9</v>
      </c>
      <c r="B24" s="6">
        <v>43488</v>
      </c>
      <c r="C24" s="5">
        <v>133</v>
      </c>
      <c r="D24" s="7">
        <v>356.44</v>
      </c>
      <c r="E24" s="5">
        <v>89</v>
      </c>
      <c r="F24" s="8">
        <v>275.90000000000003</v>
      </c>
      <c r="G24" s="15">
        <v>262</v>
      </c>
      <c r="H24" s="16"/>
      <c r="I24" s="16"/>
      <c r="J24" s="16"/>
      <c r="K24" s="16">
        <v>702.16000000000008</v>
      </c>
      <c r="L24" s="16"/>
      <c r="M24" s="16"/>
      <c r="N24" s="16"/>
      <c r="O24" s="16"/>
      <c r="P24" s="16"/>
      <c r="Q24" s="16"/>
      <c r="R24" s="16">
        <v>0</v>
      </c>
      <c r="S24" s="16"/>
      <c r="T24" s="16"/>
      <c r="U24" s="16"/>
      <c r="V24" s="16">
        <v>702.16000000000008</v>
      </c>
      <c r="W24" s="16">
        <v>0</v>
      </c>
    </row>
    <row r="25" spans="1:23" x14ac:dyDescent="0.3">
      <c r="A25" s="5" t="s">
        <v>10</v>
      </c>
      <c r="B25" s="6">
        <v>43489</v>
      </c>
      <c r="C25" s="5">
        <v>275</v>
      </c>
      <c r="D25" s="7">
        <v>737</v>
      </c>
      <c r="E25" s="5">
        <v>26</v>
      </c>
      <c r="F25" s="8">
        <v>80.600000000000009</v>
      </c>
      <c r="G25" s="2">
        <v>1</v>
      </c>
      <c r="H25" s="16"/>
      <c r="I25" s="16"/>
      <c r="J25" s="16"/>
      <c r="K25" s="16"/>
      <c r="L25" s="16">
        <v>868.32</v>
      </c>
      <c r="M25" s="16"/>
      <c r="N25" s="16"/>
      <c r="O25" s="16"/>
      <c r="P25" s="16"/>
      <c r="Q25" s="16"/>
      <c r="R25" s="16"/>
      <c r="S25" s="16">
        <v>3.1</v>
      </c>
      <c r="T25" s="16"/>
      <c r="U25" s="16"/>
      <c r="V25" s="16">
        <v>868.32</v>
      </c>
      <c r="W25" s="16">
        <v>3.1</v>
      </c>
    </row>
    <row r="26" spans="1:23" x14ac:dyDescent="0.3">
      <c r="A26" s="5" t="s">
        <v>11</v>
      </c>
      <c r="B26" s="6">
        <v>43490</v>
      </c>
      <c r="C26" s="5">
        <v>350</v>
      </c>
      <c r="D26" s="7">
        <v>938</v>
      </c>
      <c r="E26" s="5">
        <v>42</v>
      </c>
      <c r="F26" s="8">
        <v>130.20000000000002</v>
      </c>
      <c r="G26" s="15">
        <v>324</v>
      </c>
      <c r="H26" s="16"/>
      <c r="I26" s="16"/>
      <c r="J26" s="16"/>
      <c r="K26" s="16"/>
      <c r="L26" s="16">
        <v>868.32</v>
      </c>
      <c r="M26" s="16"/>
      <c r="N26" s="16"/>
      <c r="O26" s="16"/>
      <c r="P26" s="16"/>
      <c r="Q26" s="16"/>
      <c r="R26" s="16"/>
      <c r="S26" s="16">
        <v>3.1</v>
      </c>
      <c r="T26" s="16"/>
      <c r="U26" s="16"/>
      <c r="V26" s="16">
        <v>868.32</v>
      </c>
      <c r="W26" s="16">
        <v>3.1</v>
      </c>
    </row>
    <row r="27" spans="1:23" x14ac:dyDescent="0.3">
      <c r="A27" s="5" t="s">
        <v>12</v>
      </c>
      <c r="B27" s="6">
        <v>43491</v>
      </c>
      <c r="C27" s="5">
        <v>295</v>
      </c>
      <c r="D27" s="7">
        <v>790.6</v>
      </c>
      <c r="E27" s="5">
        <v>57</v>
      </c>
      <c r="F27" s="8">
        <v>176.70000000000002</v>
      </c>
      <c r="G27" s="2">
        <v>7</v>
      </c>
      <c r="H27" s="16"/>
      <c r="I27" s="16"/>
      <c r="J27" s="16">
        <v>289.44</v>
      </c>
      <c r="K27" s="16"/>
      <c r="L27" s="16"/>
      <c r="M27" s="16"/>
      <c r="N27" s="16"/>
      <c r="O27" s="16"/>
      <c r="P27" s="16"/>
      <c r="Q27" s="16">
        <v>21.7</v>
      </c>
      <c r="R27" s="16"/>
      <c r="S27" s="16"/>
      <c r="T27" s="16"/>
      <c r="U27" s="16"/>
      <c r="V27" s="16">
        <v>289.44</v>
      </c>
      <c r="W27" s="16">
        <v>21.7</v>
      </c>
    </row>
    <row r="28" spans="1:23" x14ac:dyDescent="0.3">
      <c r="A28" s="5" t="s">
        <v>13</v>
      </c>
      <c r="B28" s="6">
        <v>43492</v>
      </c>
      <c r="C28" s="5">
        <v>391</v>
      </c>
      <c r="D28" s="7">
        <v>1047.8800000000001</v>
      </c>
      <c r="E28" s="5">
        <v>46</v>
      </c>
      <c r="F28" s="8">
        <v>142.6</v>
      </c>
      <c r="G28" s="15">
        <v>108</v>
      </c>
      <c r="H28" s="16"/>
      <c r="I28" s="16"/>
      <c r="J28" s="16">
        <v>289.44</v>
      </c>
      <c r="K28" s="16"/>
      <c r="L28" s="16"/>
      <c r="M28" s="16"/>
      <c r="N28" s="16"/>
      <c r="O28" s="16"/>
      <c r="P28" s="16"/>
      <c r="Q28" s="16">
        <v>21.7</v>
      </c>
      <c r="R28" s="16"/>
      <c r="S28" s="16"/>
      <c r="T28" s="16"/>
      <c r="U28" s="16"/>
      <c r="V28" s="16">
        <v>289.44</v>
      </c>
      <c r="W28" s="16">
        <v>21.7</v>
      </c>
    </row>
    <row r="29" spans="1:23" x14ac:dyDescent="0.3">
      <c r="A29" s="5" t="s">
        <v>14</v>
      </c>
      <c r="B29" s="6">
        <v>43493</v>
      </c>
      <c r="C29" s="5">
        <v>236</v>
      </c>
      <c r="D29" s="7">
        <v>632.48</v>
      </c>
      <c r="E29" s="5">
        <v>32</v>
      </c>
      <c r="F29" s="8">
        <v>99.2</v>
      </c>
      <c r="G29" s="2">
        <v>9</v>
      </c>
      <c r="H29" s="16"/>
      <c r="I29" s="16"/>
      <c r="J29" s="16">
        <v>820.08</v>
      </c>
      <c r="K29" s="16"/>
      <c r="L29" s="16"/>
      <c r="M29" s="16"/>
      <c r="N29" s="16">
        <v>774.5200000000001</v>
      </c>
      <c r="O29" s="16"/>
      <c r="P29" s="16"/>
      <c r="Q29" s="16">
        <v>27.900000000000002</v>
      </c>
      <c r="R29" s="16"/>
      <c r="S29" s="16"/>
      <c r="T29" s="16"/>
      <c r="U29" s="16">
        <v>27.900000000000002</v>
      </c>
      <c r="V29" s="16">
        <v>1594.6000000000001</v>
      </c>
      <c r="W29" s="16">
        <v>55.800000000000004</v>
      </c>
    </row>
    <row r="30" spans="1:23" x14ac:dyDescent="0.3">
      <c r="A30" s="5" t="s">
        <v>8</v>
      </c>
      <c r="B30" s="6">
        <v>43494</v>
      </c>
      <c r="C30" s="5">
        <v>108</v>
      </c>
      <c r="D30" s="7">
        <v>289.44</v>
      </c>
      <c r="E30" s="5">
        <v>7</v>
      </c>
      <c r="F30" s="8">
        <v>21.7</v>
      </c>
      <c r="G30" s="15">
        <v>289</v>
      </c>
      <c r="H30" s="16"/>
      <c r="I30" s="16"/>
      <c r="J30" s="16"/>
      <c r="K30" s="16"/>
      <c r="L30" s="16"/>
      <c r="M30" s="16"/>
      <c r="N30" s="16">
        <v>774.5200000000001</v>
      </c>
      <c r="O30" s="16"/>
      <c r="P30" s="16"/>
      <c r="Q30" s="16"/>
      <c r="R30" s="16"/>
      <c r="S30" s="16"/>
      <c r="T30" s="16"/>
      <c r="U30" s="16">
        <v>27.900000000000002</v>
      </c>
      <c r="V30" s="16">
        <v>774.5200000000001</v>
      </c>
      <c r="W30" s="16">
        <v>27.900000000000002</v>
      </c>
    </row>
    <row r="31" spans="1:23" x14ac:dyDescent="0.3">
      <c r="A31" s="5" t="s">
        <v>9</v>
      </c>
      <c r="B31" s="6">
        <v>43495</v>
      </c>
      <c r="C31" s="5">
        <v>262</v>
      </c>
      <c r="D31" s="7">
        <v>702.16000000000008</v>
      </c>
      <c r="E31" s="5">
        <v>0</v>
      </c>
      <c r="F31" s="8">
        <v>0</v>
      </c>
      <c r="G31" s="15">
        <v>306</v>
      </c>
      <c r="H31" s="16"/>
      <c r="I31" s="16"/>
      <c r="J31" s="16">
        <v>820.08</v>
      </c>
      <c r="K31" s="16"/>
      <c r="L31" s="16"/>
      <c r="M31" s="16"/>
      <c r="N31" s="16"/>
      <c r="O31" s="16"/>
      <c r="P31" s="16"/>
      <c r="Q31" s="16">
        <v>27.900000000000002</v>
      </c>
      <c r="R31" s="16"/>
      <c r="S31" s="16"/>
      <c r="T31" s="16"/>
      <c r="U31" s="16"/>
      <c r="V31" s="16">
        <v>820.08</v>
      </c>
      <c r="W31" s="16">
        <v>27.900000000000002</v>
      </c>
    </row>
    <row r="32" spans="1:23" x14ac:dyDescent="0.3">
      <c r="A32" s="5" t="s">
        <v>10</v>
      </c>
      <c r="B32" s="6">
        <v>43496</v>
      </c>
      <c r="C32" s="5">
        <v>182</v>
      </c>
      <c r="D32" s="7">
        <v>487.76000000000005</v>
      </c>
      <c r="E32" s="5">
        <v>85</v>
      </c>
      <c r="F32" s="8">
        <v>263.5</v>
      </c>
      <c r="G32" s="2">
        <v>18</v>
      </c>
      <c r="H32" s="16"/>
      <c r="I32" s="16"/>
      <c r="J32" s="16"/>
      <c r="K32" s="16"/>
      <c r="L32" s="16"/>
      <c r="M32" s="16"/>
      <c r="N32" s="16">
        <v>879.04000000000008</v>
      </c>
      <c r="O32" s="16"/>
      <c r="P32" s="16"/>
      <c r="Q32" s="16"/>
      <c r="R32" s="16"/>
      <c r="S32" s="16"/>
      <c r="T32" s="16"/>
      <c r="U32" s="16">
        <v>55.800000000000004</v>
      </c>
      <c r="V32" s="16">
        <v>879.04000000000008</v>
      </c>
      <c r="W32" s="16">
        <v>55.800000000000004</v>
      </c>
    </row>
    <row r="33" spans="7:23" x14ac:dyDescent="0.3">
      <c r="G33" s="15">
        <v>328</v>
      </c>
      <c r="H33" s="16"/>
      <c r="I33" s="16"/>
      <c r="J33" s="16"/>
      <c r="K33" s="16"/>
      <c r="L33" s="16"/>
      <c r="M33" s="16"/>
      <c r="N33" s="16">
        <v>879.04000000000008</v>
      </c>
      <c r="O33" s="16"/>
      <c r="P33" s="16"/>
      <c r="Q33" s="16"/>
      <c r="R33" s="16"/>
      <c r="S33" s="16"/>
      <c r="T33" s="16"/>
      <c r="U33" s="16">
        <v>55.800000000000004</v>
      </c>
      <c r="V33" s="16">
        <v>879.04000000000008</v>
      </c>
      <c r="W33" s="16">
        <v>55.800000000000004</v>
      </c>
    </row>
    <row r="34" spans="7:23" x14ac:dyDescent="0.3">
      <c r="G34" s="2">
        <v>22</v>
      </c>
      <c r="H34" s="16">
        <v>884.40000000000009</v>
      </c>
      <c r="I34" s="16"/>
      <c r="J34" s="16"/>
      <c r="K34" s="16"/>
      <c r="L34" s="16"/>
      <c r="M34" s="16"/>
      <c r="N34" s="16"/>
      <c r="O34" s="16">
        <v>68.2</v>
      </c>
      <c r="P34" s="16"/>
      <c r="Q34" s="16"/>
      <c r="R34" s="16"/>
      <c r="S34" s="16"/>
      <c r="T34" s="16"/>
      <c r="U34" s="16"/>
      <c r="V34" s="16">
        <v>884.40000000000009</v>
      </c>
      <c r="W34" s="16">
        <v>68.2</v>
      </c>
    </row>
    <row r="35" spans="7:23" x14ac:dyDescent="0.3">
      <c r="G35" s="15">
        <v>330</v>
      </c>
      <c r="H35" s="16">
        <v>884.40000000000009</v>
      </c>
      <c r="I35" s="16"/>
      <c r="J35" s="16"/>
      <c r="K35" s="16"/>
      <c r="L35" s="16"/>
      <c r="M35" s="16"/>
      <c r="N35" s="16"/>
      <c r="O35" s="16">
        <v>68.2</v>
      </c>
      <c r="P35" s="16"/>
      <c r="Q35" s="16"/>
      <c r="R35" s="16"/>
      <c r="S35" s="16"/>
      <c r="T35" s="16"/>
      <c r="U35" s="16"/>
      <c r="V35" s="16">
        <v>884.40000000000009</v>
      </c>
      <c r="W35" s="16">
        <v>68.2</v>
      </c>
    </row>
    <row r="36" spans="7:23" x14ac:dyDescent="0.3">
      <c r="G36" s="2">
        <v>24</v>
      </c>
      <c r="H36" s="16"/>
      <c r="I36" s="16"/>
      <c r="J36" s="16"/>
      <c r="K36" s="16">
        <v>560.12</v>
      </c>
      <c r="L36" s="16"/>
      <c r="M36" s="16"/>
      <c r="N36" s="16"/>
      <c r="O36" s="16"/>
      <c r="P36" s="16"/>
      <c r="Q36" s="16"/>
      <c r="R36" s="16">
        <v>74.400000000000006</v>
      </c>
      <c r="S36" s="16"/>
      <c r="T36" s="16"/>
      <c r="U36" s="16"/>
      <c r="V36" s="16">
        <v>560.12</v>
      </c>
      <c r="W36" s="16">
        <v>74.400000000000006</v>
      </c>
    </row>
    <row r="37" spans="7:23" x14ac:dyDescent="0.3">
      <c r="G37" s="15">
        <v>209</v>
      </c>
      <c r="H37" s="16"/>
      <c r="I37" s="16"/>
      <c r="J37" s="16"/>
      <c r="K37" s="16">
        <v>560.12</v>
      </c>
      <c r="L37" s="16"/>
      <c r="M37" s="16"/>
      <c r="N37" s="16"/>
      <c r="O37" s="16"/>
      <c r="P37" s="16"/>
      <c r="Q37" s="16"/>
      <c r="R37" s="16">
        <v>74.400000000000006</v>
      </c>
      <c r="S37" s="16"/>
      <c r="T37" s="16"/>
      <c r="U37" s="16"/>
      <c r="V37" s="16">
        <v>560.12</v>
      </c>
      <c r="W37" s="16">
        <v>74.400000000000006</v>
      </c>
    </row>
    <row r="38" spans="7:23" x14ac:dyDescent="0.3">
      <c r="G38" s="2">
        <v>26</v>
      </c>
      <c r="H38" s="16"/>
      <c r="I38" s="16">
        <v>1031.8</v>
      </c>
      <c r="J38" s="16"/>
      <c r="K38" s="16"/>
      <c r="L38" s="16">
        <v>737</v>
      </c>
      <c r="M38" s="16"/>
      <c r="N38" s="16"/>
      <c r="O38" s="16"/>
      <c r="P38" s="16">
        <v>80.600000000000009</v>
      </c>
      <c r="Q38" s="16"/>
      <c r="R38" s="16"/>
      <c r="S38" s="16">
        <v>80.600000000000009</v>
      </c>
      <c r="T38" s="16"/>
      <c r="U38" s="16"/>
      <c r="V38" s="16">
        <v>1768.8</v>
      </c>
      <c r="W38" s="16">
        <v>161.20000000000002</v>
      </c>
    </row>
    <row r="39" spans="7:23" x14ac:dyDescent="0.3">
      <c r="G39" s="15">
        <v>275</v>
      </c>
      <c r="H39" s="16"/>
      <c r="I39" s="16"/>
      <c r="J39" s="16"/>
      <c r="K39" s="16"/>
      <c r="L39" s="16">
        <v>737</v>
      </c>
      <c r="M39" s="16"/>
      <c r="N39" s="16"/>
      <c r="O39" s="16"/>
      <c r="P39" s="16"/>
      <c r="Q39" s="16"/>
      <c r="R39" s="16"/>
      <c r="S39" s="16">
        <v>80.600000000000009</v>
      </c>
      <c r="T39" s="16"/>
      <c r="U39" s="16"/>
      <c r="V39" s="16">
        <v>737</v>
      </c>
      <c r="W39" s="16">
        <v>80.600000000000009</v>
      </c>
    </row>
    <row r="40" spans="7:23" x14ac:dyDescent="0.3">
      <c r="G40" s="15">
        <v>385</v>
      </c>
      <c r="H40" s="16"/>
      <c r="I40" s="16">
        <v>1031.8</v>
      </c>
      <c r="J40" s="16"/>
      <c r="K40" s="16"/>
      <c r="L40" s="16"/>
      <c r="M40" s="16"/>
      <c r="N40" s="16"/>
      <c r="O40" s="16"/>
      <c r="P40" s="16">
        <v>80.600000000000009</v>
      </c>
      <c r="Q40" s="16"/>
      <c r="R40" s="16"/>
      <c r="S40" s="16"/>
      <c r="T40" s="16"/>
      <c r="U40" s="16"/>
      <c r="V40" s="16">
        <v>1031.8</v>
      </c>
      <c r="W40" s="16">
        <v>80.600000000000009</v>
      </c>
    </row>
    <row r="41" spans="7:23" x14ac:dyDescent="0.3">
      <c r="G41" s="2">
        <v>30</v>
      </c>
      <c r="H41" s="16"/>
      <c r="I41" s="16"/>
      <c r="J41" s="16">
        <v>1053.24</v>
      </c>
      <c r="K41" s="16"/>
      <c r="L41" s="16"/>
      <c r="M41" s="16"/>
      <c r="N41" s="16"/>
      <c r="O41" s="16"/>
      <c r="P41" s="16"/>
      <c r="Q41" s="16">
        <v>93</v>
      </c>
      <c r="R41" s="16"/>
      <c r="S41" s="16"/>
      <c r="T41" s="16"/>
      <c r="U41" s="16"/>
      <c r="V41" s="16">
        <v>1053.24</v>
      </c>
      <c r="W41" s="16">
        <v>93</v>
      </c>
    </row>
    <row r="42" spans="7:23" x14ac:dyDescent="0.3">
      <c r="G42" s="15">
        <v>393</v>
      </c>
      <c r="H42" s="16"/>
      <c r="I42" s="16"/>
      <c r="J42" s="16">
        <v>1053.24</v>
      </c>
      <c r="K42" s="16"/>
      <c r="L42" s="16"/>
      <c r="M42" s="16"/>
      <c r="N42" s="16"/>
      <c r="O42" s="16"/>
      <c r="P42" s="16"/>
      <c r="Q42" s="16">
        <v>93</v>
      </c>
      <c r="R42" s="16"/>
      <c r="S42" s="16"/>
      <c r="T42" s="16"/>
      <c r="U42" s="16"/>
      <c r="V42" s="16">
        <v>1053.24</v>
      </c>
      <c r="W42" s="16">
        <v>93</v>
      </c>
    </row>
    <row r="43" spans="7:23" x14ac:dyDescent="0.3">
      <c r="G43" s="2">
        <v>32</v>
      </c>
      <c r="H43" s="16"/>
      <c r="I43" s="16">
        <v>632.48</v>
      </c>
      <c r="J43" s="16"/>
      <c r="K43" s="16"/>
      <c r="L43" s="16"/>
      <c r="M43" s="16"/>
      <c r="N43" s="16"/>
      <c r="O43" s="16"/>
      <c r="P43" s="16">
        <v>99.2</v>
      </c>
      <c r="Q43" s="16"/>
      <c r="R43" s="16"/>
      <c r="S43" s="16"/>
      <c r="T43" s="16"/>
      <c r="U43" s="16"/>
      <c r="V43" s="16">
        <v>632.48</v>
      </c>
      <c r="W43" s="16">
        <v>99.2</v>
      </c>
    </row>
    <row r="44" spans="7:23" x14ac:dyDescent="0.3">
      <c r="G44" s="15">
        <v>236</v>
      </c>
      <c r="H44" s="16"/>
      <c r="I44" s="16">
        <v>632.48</v>
      </c>
      <c r="J44" s="16"/>
      <c r="K44" s="16"/>
      <c r="L44" s="16"/>
      <c r="M44" s="16"/>
      <c r="N44" s="16"/>
      <c r="O44" s="16"/>
      <c r="P44" s="16">
        <v>99.2</v>
      </c>
      <c r="Q44" s="16"/>
      <c r="R44" s="16"/>
      <c r="S44" s="16"/>
      <c r="T44" s="16"/>
      <c r="U44" s="16"/>
      <c r="V44" s="16">
        <v>632.48</v>
      </c>
      <c r="W44" s="16">
        <v>99.2</v>
      </c>
    </row>
    <row r="45" spans="7:23" x14ac:dyDescent="0.3">
      <c r="G45" s="2">
        <v>33</v>
      </c>
      <c r="H45" s="16"/>
      <c r="I45" s="16"/>
      <c r="J45" s="16"/>
      <c r="K45" s="16"/>
      <c r="L45" s="16"/>
      <c r="M45" s="16">
        <v>270.68</v>
      </c>
      <c r="N45" s="16"/>
      <c r="O45" s="16"/>
      <c r="P45" s="16"/>
      <c r="Q45" s="16"/>
      <c r="R45" s="16"/>
      <c r="S45" s="16"/>
      <c r="T45" s="16">
        <v>102.3</v>
      </c>
      <c r="U45" s="16"/>
      <c r="V45" s="16">
        <v>270.68</v>
      </c>
      <c r="W45" s="16">
        <v>102.3</v>
      </c>
    </row>
    <row r="46" spans="7:23" x14ac:dyDescent="0.3">
      <c r="G46" s="15">
        <v>101</v>
      </c>
      <c r="H46" s="16"/>
      <c r="I46" s="16"/>
      <c r="J46" s="16"/>
      <c r="K46" s="16"/>
      <c r="L46" s="16"/>
      <c r="M46" s="16">
        <v>270.68</v>
      </c>
      <c r="N46" s="16"/>
      <c r="O46" s="16"/>
      <c r="P46" s="16"/>
      <c r="Q46" s="16"/>
      <c r="R46" s="16"/>
      <c r="S46" s="16"/>
      <c r="T46" s="16">
        <v>102.3</v>
      </c>
      <c r="U46" s="16"/>
      <c r="V46" s="16">
        <v>270.68</v>
      </c>
      <c r="W46" s="16">
        <v>102.3</v>
      </c>
    </row>
    <row r="47" spans="7:23" x14ac:dyDescent="0.3">
      <c r="G47" s="2">
        <v>42</v>
      </c>
      <c r="H47" s="16"/>
      <c r="I47" s="16"/>
      <c r="J47" s="16"/>
      <c r="K47" s="16"/>
      <c r="L47" s="16"/>
      <c r="M47" s="16">
        <v>938</v>
      </c>
      <c r="N47" s="16"/>
      <c r="O47" s="16"/>
      <c r="P47" s="16"/>
      <c r="Q47" s="16"/>
      <c r="R47" s="16"/>
      <c r="S47" s="16"/>
      <c r="T47" s="16">
        <v>130.20000000000002</v>
      </c>
      <c r="U47" s="16"/>
      <c r="V47" s="16">
        <v>938</v>
      </c>
      <c r="W47" s="16">
        <v>130.20000000000002</v>
      </c>
    </row>
    <row r="48" spans="7:23" x14ac:dyDescent="0.3">
      <c r="G48" s="15">
        <v>350</v>
      </c>
      <c r="H48" s="16"/>
      <c r="I48" s="16"/>
      <c r="J48" s="16"/>
      <c r="K48" s="16"/>
      <c r="L48" s="16"/>
      <c r="M48" s="16">
        <v>938</v>
      </c>
      <c r="N48" s="16"/>
      <c r="O48" s="16"/>
      <c r="P48" s="16"/>
      <c r="Q48" s="16"/>
      <c r="R48" s="16"/>
      <c r="S48" s="16"/>
      <c r="T48" s="16">
        <v>130.20000000000002</v>
      </c>
      <c r="U48" s="16"/>
      <c r="V48" s="16">
        <v>938</v>
      </c>
      <c r="W48" s="16">
        <v>130.20000000000002</v>
      </c>
    </row>
    <row r="49" spans="7:23" x14ac:dyDescent="0.3">
      <c r="G49" s="2">
        <v>45</v>
      </c>
      <c r="H49" s="16"/>
      <c r="I49" s="16"/>
      <c r="J49" s="16">
        <v>402</v>
      </c>
      <c r="K49" s="16"/>
      <c r="L49" s="16"/>
      <c r="M49" s="16"/>
      <c r="N49" s="16"/>
      <c r="O49" s="16"/>
      <c r="P49" s="16"/>
      <c r="Q49" s="16">
        <v>139.5</v>
      </c>
      <c r="R49" s="16"/>
      <c r="S49" s="16"/>
      <c r="T49" s="16"/>
      <c r="U49" s="16"/>
      <c r="V49" s="16">
        <v>402</v>
      </c>
      <c r="W49" s="16">
        <v>139.5</v>
      </c>
    </row>
    <row r="50" spans="7:23" x14ac:dyDescent="0.3">
      <c r="G50" s="15">
        <v>150</v>
      </c>
      <c r="H50" s="16"/>
      <c r="I50" s="16"/>
      <c r="J50" s="16">
        <v>402</v>
      </c>
      <c r="K50" s="16"/>
      <c r="L50" s="16"/>
      <c r="M50" s="16"/>
      <c r="N50" s="16"/>
      <c r="O50" s="16"/>
      <c r="P50" s="16"/>
      <c r="Q50" s="16">
        <v>139.5</v>
      </c>
      <c r="R50" s="16"/>
      <c r="S50" s="16"/>
      <c r="T50" s="16"/>
      <c r="U50" s="16"/>
      <c r="V50" s="16">
        <v>402</v>
      </c>
      <c r="W50" s="16">
        <v>139.5</v>
      </c>
    </row>
    <row r="51" spans="7:23" x14ac:dyDescent="0.3">
      <c r="G51" s="2">
        <v>46</v>
      </c>
      <c r="H51" s="16">
        <v>1047.8800000000001</v>
      </c>
      <c r="I51" s="16"/>
      <c r="J51" s="16"/>
      <c r="K51" s="16"/>
      <c r="L51" s="16"/>
      <c r="M51" s="16"/>
      <c r="N51" s="16"/>
      <c r="O51" s="16">
        <v>142.6</v>
      </c>
      <c r="P51" s="16"/>
      <c r="Q51" s="16"/>
      <c r="R51" s="16"/>
      <c r="S51" s="16"/>
      <c r="T51" s="16"/>
      <c r="U51" s="16"/>
      <c r="V51" s="16">
        <v>1047.8800000000001</v>
      </c>
      <c r="W51" s="16">
        <v>142.6</v>
      </c>
    </row>
    <row r="52" spans="7:23" x14ac:dyDescent="0.3">
      <c r="G52" s="15">
        <v>391</v>
      </c>
      <c r="H52" s="16">
        <v>1047.8800000000001</v>
      </c>
      <c r="I52" s="16"/>
      <c r="J52" s="16"/>
      <c r="K52" s="16"/>
      <c r="L52" s="16"/>
      <c r="M52" s="16"/>
      <c r="N52" s="16"/>
      <c r="O52" s="16">
        <v>142.6</v>
      </c>
      <c r="P52" s="16"/>
      <c r="Q52" s="16"/>
      <c r="R52" s="16"/>
      <c r="S52" s="16"/>
      <c r="T52" s="16"/>
      <c r="U52" s="16"/>
      <c r="V52" s="16">
        <v>1047.8800000000001</v>
      </c>
      <c r="W52" s="16">
        <v>142.6</v>
      </c>
    </row>
    <row r="53" spans="7:23" x14ac:dyDescent="0.3">
      <c r="G53" s="2">
        <v>51</v>
      </c>
      <c r="H53" s="16"/>
      <c r="I53" s="16"/>
      <c r="J53" s="16"/>
      <c r="K53" s="16"/>
      <c r="L53" s="16"/>
      <c r="M53" s="16"/>
      <c r="N53" s="16">
        <v>1045.2</v>
      </c>
      <c r="O53" s="16"/>
      <c r="P53" s="16"/>
      <c r="Q53" s="16"/>
      <c r="R53" s="16"/>
      <c r="S53" s="16"/>
      <c r="T53" s="16"/>
      <c r="U53" s="16">
        <v>158.1</v>
      </c>
      <c r="V53" s="16">
        <v>1045.2</v>
      </c>
      <c r="W53" s="16">
        <v>158.1</v>
      </c>
    </row>
    <row r="54" spans="7:23" x14ac:dyDescent="0.3">
      <c r="G54" s="15">
        <v>390</v>
      </c>
      <c r="H54" s="16"/>
      <c r="I54" s="16"/>
      <c r="J54" s="16"/>
      <c r="K54" s="16"/>
      <c r="L54" s="16"/>
      <c r="M54" s="16"/>
      <c r="N54" s="16">
        <v>1045.2</v>
      </c>
      <c r="O54" s="16"/>
      <c r="P54" s="16"/>
      <c r="Q54" s="16"/>
      <c r="R54" s="16"/>
      <c r="S54" s="16"/>
      <c r="T54" s="16"/>
      <c r="U54" s="16">
        <v>158.1</v>
      </c>
      <c r="V54" s="16">
        <v>1045.2</v>
      </c>
      <c r="W54" s="16">
        <v>158.1</v>
      </c>
    </row>
    <row r="55" spans="7:23" x14ac:dyDescent="0.3">
      <c r="G55" s="2">
        <v>52</v>
      </c>
      <c r="H55" s="16"/>
      <c r="I55" s="16">
        <v>420.76000000000005</v>
      </c>
      <c r="J55" s="16"/>
      <c r="K55" s="16"/>
      <c r="L55" s="16"/>
      <c r="M55" s="16"/>
      <c r="N55" s="16"/>
      <c r="O55" s="16"/>
      <c r="P55" s="16">
        <v>161.20000000000002</v>
      </c>
      <c r="Q55" s="16"/>
      <c r="R55" s="16"/>
      <c r="S55" s="16"/>
      <c r="T55" s="16"/>
      <c r="U55" s="16"/>
      <c r="V55" s="16">
        <v>420.76000000000005</v>
      </c>
      <c r="W55" s="16">
        <v>161.20000000000002</v>
      </c>
    </row>
    <row r="56" spans="7:23" x14ac:dyDescent="0.3">
      <c r="G56" s="15">
        <v>157</v>
      </c>
      <c r="H56" s="16"/>
      <c r="I56" s="16">
        <v>420.76000000000005</v>
      </c>
      <c r="J56" s="16"/>
      <c r="K56" s="16"/>
      <c r="L56" s="16"/>
      <c r="M56" s="16"/>
      <c r="N56" s="16"/>
      <c r="O56" s="16"/>
      <c r="P56" s="16">
        <v>161.20000000000002</v>
      </c>
      <c r="Q56" s="16"/>
      <c r="R56" s="16"/>
      <c r="S56" s="16"/>
      <c r="T56" s="16"/>
      <c r="U56" s="16"/>
      <c r="V56" s="16">
        <v>420.76000000000005</v>
      </c>
      <c r="W56" s="16">
        <v>161.20000000000002</v>
      </c>
    </row>
    <row r="57" spans="7:23" x14ac:dyDescent="0.3">
      <c r="G57" s="2">
        <v>57</v>
      </c>
      <c r="H57" s="16"/>
      <c r="I57" s="16"/>
      <c r="J57" s="16"/>
      <c r="K57" s="16"/>
      <c r="L57" s="16"/>
      <c r="M57" s="16"/>
      <c r="N57" s="16">
        <v>790.6</v>
      </c>
      <c r="O57" s="16"/>
      <c r="P57" s="16"/>
      <c r="Q57" s="16"/>
      <c r="R57" s="16"/>
      <c r="S57" s="16"/>
      <c r="T57" s="16"/>
      <c r="U57" s="16">
        <v>176.70000000000002</v>
      </c>
      <c r="V57" s="16">
        <v>790.6</v>
      </c>
      <c r="W57" s="16">
        <v>176.70000000000002</v>
      </c>
    </row>
    <row r="58" spans="7:23" x14ac:dyDescent="0.3">
      <c r="G58" s="15">
        <v>295</v>
      </c>
      <c r="H58" s="16"/>
      <c r="I58" s="16"/>
      <c r="J58" s="16"/>
      <c r="K58" s="16"/>
      <c r="L58" s="16"/>
      <c r="M58" s="16"/>
      <c r="N58" s="16">
        <v>790.6</v>
      </c>
      <c r="O58" s="16"/>
      <c r="P58" s="16"/>
      <c r="Q58" s="16"/>
      <c r="R58" s="16"/>
      <c r="S58" s="16"/>
      <c r="T58" s="16"/>
      <c r="U58" s="16">
        <v>176.70000000000002</v>
      </c>
      <c r="V58" s="16">
        <v>790.6</v>
      </c>
      <c r="W58" s="16">
        <v>176.70000000000002</v>
      </c>
    </row>
    <row r="59" spans="7:23" x14ac:dyDescent="0.3">
      <c r="G59" s="2">
        <v>64</v>
      </c>
      <c r="H59" s="16"/>
      <c r="I59" s="16"/>
      <c r="J59" s="16"/>
      <c r="K59" s="16">
        <v>943.36</v>
      </c>
      <c r="L59" s="16"/>
      <c r="M59" s="16"/>
      <c r="N59" s="16"/>
      <c r="O59" s="16"/>
      <c r="P59" s="16"/>
      <c r="Q59" s="16"/>
      <c r="R59" s="16">
        <v>198.4</v>
      </c>
      <c r="S59" s="16"/>
      <c r="T59" s="16"/>
      <c r="U59" s="16"/>
      <c r="V59" s="16">
        <v>943.36</v>
      </c>
      <c r="W59" s="16">
        <v>198.4</v>
      </c>
    </row>
    <row r="60" spans="7:23" x14ac:dyDescent="0.3">
      <c r="G60" s="15">
        <v>352</v>
      </c>
      <c r="H60" s="16"/>
      <c r="I60" s="16"/>
      <c r="J60" s="16"/>
      <c r="K60" s="16">
        <v>943.36</v>
      </c>
      <c r="L60" s="16"/>
      <c r="M60" s="16"/>
      <c r="N60" s="16"/>
      <c r="O60" s="16"/>
      <c r="P60" s="16"/>
      <c r="Q60" s="16"/>
      <c r="R60" s="16">
        <v>198.4</v>
      </c>
      <c r="S60" s="16"/>
      <c r="T60" s="16"/>
      <c r="U60" s="16"/>
      <c r="V60" s="16">
        <v>943.36</v>
      </c>
      <c r="W60" s="16">
        <v>198.4</v>
      </c>
    </row>
    <row r="61" spans="7:23" x14ac:dyDescent="0.3">
      <c r="G61" s="2">
        <v>66</v>
      </c>
      <c r="H61" s="16"/>
      <c r="I61" s="16"/>
      <c r="J61" s="16"/>
      <c r="K61" s="16"/>
      <c r="L61" s="16">
        <v>793.28000000000009</v>
      </c>
      <c r="M61" s="16"/>
      <c r="N61" s="16"/>
      <c r="O61" s="16"/>
      <c r="P61" s="16"/>
      <c r="Q61" s="16"/>
      <c r="R61" s="16"/>
      <c r="S61" s="16">
        <v>204.6</v>
      </c>
      <c r="T61" s="16"/>
      <c r="U61" s="16"/>
      <c r="V61" s="16">
        <v>793.28000000000009</v>
      </c>
      <c r="W61" s="16">
        <v>204.6</v>
      </c>
    </row>
    <row r="62" spans="7:23" x14ac:dyDescent="0.3">
      <c r="G62" s="15">
        <v>296</v>
      </c>
      <c r="H62" s="16"/>
      <c r="I62" s="16"/>
      <c r="J62" s="16"/>
      <c r="K62" s="16"/>
      <c r="L62" s="16">
        <v>793.28000000000009</v>
      </c>
      <c r="M62" s="16"/>
      <c r="N62" s="16"/>
      <c r="O62" s="16"/>
      <c r="P62" s="16"/>
      <c r="Q62" s="16"/>
      <c r="R62" s="16"/>
      <c r="S62" s="16">
        <v>204.6</v>
      </c>
      <c r="T62" s="16"/>
      <c r="U62" s="16"/>
      <c r="V62" s="16">
        <v>793.28000000000009</v>
      </c>
      <c r="W62" s="16">
        <v>204.6</v>
      </c>
    </row>
    <row r="63" spans="7:23" x14ac:dyDescent="0.3">
      <c r="G63" s="2">
        <v>68</v>
      </c>
      <c r="H63" s="16"/>
      <c r="I63" s="16"/>
      <c r="J63" s="16"/>
      <c r="K63" s="16">
        <v>846.88</v>
      </c>
      <c r="L63" s="16"/>
      <c r="M63" s="16"/>
      <c r="N63" s="16"/>
      <c r="O63" s="16"/>
      <c r="P63" s="16"/>
      <c r="Q63" s="16"/>
      <c r="R63" s="16">
        <v>210.8</v>
      </c>
      <c r="S63" s="16"/>
      <c r="T63" s="16"/>
      <c r="U63" s="16"/>
      <c r="V63" s="16">
        <v>846.88</v>
      </c>
      <c r="W63" s="16">
        <v>210.8</v>
      </c>
    </row>
    <row r="64" spans="7:23" x14ac:dyDescent="0.3">
      <c r="G64" s="15">
        <v>316</v>
      </c>
      <c r="H64" s="16"/>
      <c r="I64" s="16"/>
      <c r="J64" s="16"/>
      <c r="K64" s="16">
        <v>846.88</v>
      </c>
      <c r="L64" s="16"/>
      <c r="M64" s="16"/>
      <c r="N64" s="16"/>
      <c r="O64" s="16"/>
      <c r="P64" s="16"/>
      <c r="Q64" s="16"/>
      <c r="R64" s="16">
        <v>210.8</v>
      </c>
      <c r="S64" s="16"/>
      <c r="T64" s="16"/>
      <c r="U64" s="16"/>
      <c r="V64" s="16">
        <v>846.88</v>
      </c>
      <c r="W64" s="16">
        <v>210.8</v>
      </c>
    </row>
    <row r="65" spans="7:23" x14ac:dyDescent="0.3">
      <c r="G65" s="2">
        <v>72</v>
      </c>
      <c r="H65" s="16"/>
      <c r="I65" s="16"/>
      <c r="J65" s="16"/>
      <c r="K65" s="16"/>
      <c r="L65" s="16"/>
      <c r="M65" s="16">
        <v>452.92</v>
      </c>
      <c r="N65" s="16"/>
      <c r="O65" s="16"/>
      <c r="P65" s="16"/>
      <c r="Q65" s="16"/>
      <c r="R65" s="16"/>
      <c r="S65" s="16"/>
      <c r="T65" s="16">
        <v>223.20000000000002</v>
      </c>
      <c r="U65" s="16"/>
      <c r="V65" s="16">
        <v>452.92</v>
      </c>
      <c r="W65" s="16">
        <v>223.20000000000002</v>
      </c>
    </row>
    <row r="66" spans="7:23" x14ac:dyDescent="0.3">
      <c r="G66" s="15">
        <v>169</v>
      </c>
      <c r="H66" s="16"/>
      <c r="I66" s="16"/>
      <c r="J66" s="16"/>
      <c r="K66" s="16"/>
      <c r="L66" s="16"/>
      <c r="M66" s="16">
        <v>452.92</v>
      </c>
      <c r="N66" s="16"/>
      <c r="O66" s="16"/>
      <c r="P66" s="16"/>
      <c r="Q66" s="16"/>
      <c r="R66" s="16"/>
      <c r="S66" s="16"/>
      <c r="T66" s="16">
        <v>223.20000000000002</v>
      </c>
      <c r="U66" s="16"/>
      <c r="V66" s="16">
        <v>452.92</v>
      </c>
      <c r="W66" s="16">
        <v>223.20000000000002</v>
      </c>
    </row>
    <row r="67" spans="7:23" x14ac:dyDescent="0.3">
      <c r="G67" s="2">
        <v>78</v>
      </c>
      <c r="H67" s="16">
        <v>1018.4000000000001</v>
      </c>
      <c r="I67" s="16"/>
      <c r="J67" s="16"/>
      <c r="K67" s="16"/>
      <c r="L67" s="16"/>
      <c r="M67" s="16"/>
      <c r="N67" s="16"/>
      <c r="O67" s="16">
        <v>241.8</v>
      </c>
      <c r="P67" s="16"/>
      <c r="Q67" s="16"/>
      <c r="R67" s="16"/>
      <c r="S67" s="16"/>
      <c r="T67" s="16"/>
      <c r="U67" s="16"/>
      <c r="V67" s="16">
        <v>1018.4000000000001</v>
      </c>
      <c r="W67" s="16">
        <v>241.8</v>
      </c>
    </row>
    <row r="68" spans="7:23" x14ac:dyDescent="0.3">
      <c r="G68" s="15">
        <v>380</v>
      </c>
      <c r="H68" s="16">
        <v>1018.4000000000001</v>
      </c>
      <c r="I68" s="16"/>
      <c r="J68" s="16"/>
      <c r="K68" s="16"/>
      <c r="L68" s="16"/>
      <c r="M68" s="16"/>
      <c r="N68" s="16"/>
      <c r="O68" s="16">
        <v>241.8</v>
      </c>
      <c r="P68" s="16"/>
      <c r="Q68" s="16"/>
      <c r="R68" s="16"/>
      <c r="S68" s="16"/>
      <c r="T68" s="16"/>
      <c r="U68" s="16"/>
      <c r="V68" s="16">
        <v>1018.4000000000001</v>
      </c>
      <c r="W68" s="16">
        <v>241.8</v>
      </c>
    </row>
    <row r="69" spans="7:23" x14ac:dyDescent="0.3">
      <c r="G69" s="2">
        <v>79</v>
      </c>
      <c r="H69" s="16"/>
      <c r="I69" s="16"/>
      <c r="J69" s="16">
        <v>935.32</v>
      </c>
      <c r="K69" s="16"/>
      <c r="L69" s="16">
        <v>1072</v>
      </c>
      <c r="M69" s="16"/>
      <c r="N69" s="16"/>
      <c r="O69" s="16"/>
      <c r="P69" s="16"/>
      <c r="Q69" s="16">
        <v>244.9</v>
      </c>
      <c r="R69" s="16"/>
      <c r="S69" s="16">
        <v>244.9</v>
      </c>
      <c r="T69" s="16"/>
      <c r="U69" s="16"/>
      <c r="V69" s="16">
        <v>2007.3200000000002</v>
      </c>
      <c r="W69" s="16">
        <v>489.8</v>
      </c>
    </row>
    <row r="70" spans="7:23" x14ac:dyDescent="0.3">
      <c r="G70" s="15">
        <v>349</v>
      </c>
      <c r="H70" s="16"/>
      <c r="I70" s="16"/>
      <c r="J70" s="16">
        <v>935.32</v>
      </c>
      <c r="K70" s="16"/>
      <c r="L70" s="16"/>
      <c r="M70" s="16"/>
      <c r="N70" s="16"/>
      <c r="O70" s="16"/>
      <c r="P70" s="16"/>
      <c r="Q70" s="16">
        <v>244.9</v>
      </c>
      <c r="R70" s="16"/>
      <c r="S70" s="16"/>
      <c r="T70" s="16"/>
      <c r="U70" s="16"/>
      <c r="V70" s="16">
        <v>935.32</v>
      </c>
      <c r="W70" s="16">
        <v>244.9</v>
      </c>
    </row>
    <row r="71" spans="7:23" x14ac:dyDescent="0.3">
      <c r="G71" s="15">
        <v>400</v>
      </c>
      <c r="H71" s="16"/>
      <c r="I71" s="16"/>
      <c r="J71" s="16"/>
      <c r="K71" s="16"/>
      <c r="L71" s="16">
        <v>1072</v>
      </c>
      <c r="M71" s="16"/>
      <c r="N71" s="16"/>
      <c r="O71" s="16"/>
      <c r="P71" s="16"/>
      <c r="Q71" s="16"/>
      <c r="R71" s="16"/>
      <c r="S71" s="16">
        <v>244.9</v>
      </c>
      <c r="T71" s="16"/>
      <c r="U71" s="16"/>
      <c r="V71" s="16">
        <v>1072</v>
      </c>
      <c r="W71" s="16">
        <v>244.9</v>
      </c>
    </row>
    <row r="72" spans="7:23" x14ac:dyDescent="0.3">
      <c r="G72" s="2">
        <v>83</v>
      </c>
      <c r="H72" s="16"/>
      <c r="I72" s="16"/>
      <c r="J72" s="16"/>
      <c r="K72" s="16"/>
      <c r="L72" s="16"/>
      <c r="M72" s="16">
        <v>519.92000000000007</v>
      </c>
      <c r="N72" s="16"/>
      <c r="O72" s="16"/>
      <c r="P72" s="16"/>
      <c r="Q72" s="16"/>
      <c r="R72" s="16"/>
      <c r="S72" s="16"/>
      <c r="T72" s="16">
        <v>257.3</v>
      </c>
      <c r="U72" s="16"/>
      <c r="V72" s="16">
        <v>519.92000000000007</v>
      </c>
      <c r="W72" s="16">
        <v>257.3</v>
      </c>
    </row>
    <row r="73" spans="7:23" x14ac:dyDescent="0.3">
      <c r="G73" s="15">
        <v>194</v>
      </c>
      <c r="H73" s="16"/>
      <c r="I73" s="16"/>
      <c r="J73" s="16"/>
      <c r="K73" s="16"/>
      <c r="L73" s="16"/>
      <c r="M73" s="16">
        <v>519.92000000000007</v>
      </c>
      <c r="N73" s="16"/>
      <c r="O73" s="16"/>
      <c r="P73" s="16"/>
      <c r="Q73" s="16"/>
      <c r="R73" s="16"/>
      <c r="S73" s="16"/>
      <c r="T73" s="16">
        <v>257.3</v>
      </c>
      <c r="U73" s="16"/>
      <c r="V73" s="16">
        <v>519.92000000000007</v>
      </c>
      <c r="W73" s="16">
        <v>257.3</v>
      </c>
    </row>
    <row r="74" spans="7:23" x14ac:dyDescent="0.3">
      <c r="G74" s="2">
        <v>85</v>
      </c>
      <c r="H74" s="16"/>
      <c r="I74" s="16"/>
      <c r="J74" s="16"/>
      <c r="K74" s="16"/>
      <c r="L74" s="16">
        <v>487.76000000000005</v>
      </c>
      <c r="M74" s="16"/>
      <c r="N74" s="16"/>
      <c r="O74" s="16"/>
      <c r="P74" s="16"/>
      <c r="Q74" s="16"/>
      <c r="R74" s="16"/>
      <c r="S74" s="16">
        <v>263.5</v>
      </c>
      <c r="T74" s="16"/>
      <c r="U74" s="16"/>
      <c r="V74" s="16">
        <v>487.76000000000005</v>
      </c>
      <c r="W74" s="16">
        <v>263.5</v>
      </c>
    </row>
    <row r="75" spans="7:23" x14ac:dyDescent="0.3">
      <c r="G75" s="15">
        <v>182</v>
      </c>
      <c r="H75" s="16"/>
      <c r="I75" s="16"/>
      <c r="J75" s="16"/>
      <c r="K75" s="16"/>
      <c r="L75" s="16">
        <v>487.76000000000005</v>
      </c>
      <c r="M75" s="16"/>
      <c r="N75" s="16"/>
      <c r="O75" s="16"/>
      <c r="P75" s="16"/>
      <c r="Q75" s="16"/>
      <c r="R75" s="16"/>
      <c r="S75" s="16">
        <v>263.5</v>
      </c>
      <c r="T75" s="16"/>
      <c r="U75" s="16"/>
      <c r="V75" s="16">
        <v>487.76000000000005</v>
      </c>
      <c r="W75" s="16">
        <v>263.5</v>
      </c>
    </row>
    <row r="76" spans="7:23" x14ac:dyDescent="0.3">
      <c r="G76" s="2">
        <v>88</v>
      </c>
      <c r="H76" s="16">
        <v>402</v>
      </c>
      <c r="I76" s="16"/>
      <c r="J76" s="16"/>
      <c r="K76" s="16"/>
      <c r="L76" s="16"/>
      <c r="M76" s="16"/>
      <c r="N76" s="16"/>
      <c r="O76" s="16">
        <v>272.8</v>
      </c>
      <c r="P76" s="16"/>
      <c r="Q76" s="16"/>
      <c r="R76" s="16"/>
      <c r="S76" s="16"/>
      <c r="T76" s="16"/>
      <c r="U76" s="16"/>
      <c r="V76" s="16">
        <v>402</v>
      </c>
      <c r="W76" s="16">
        <v>272.8</v>
      </c>
    </row>
    <row r="77" spans="7:23" x14ac:dyDescent="0.3">
      <c r="G77" s="15">
        <v>150</v>
      </c>
      <c r="H77" s="16">
        <v>402</v>
      </c>
      <c r="I77" s="16"/>
      <c r="J77" s="16"/>
      <c r="K77" s="16"/>
      <c r="L77" s="16"/>
      <c r="M77" s="16"/>
      <c r="N77" s="16"/>
      <c r="O77" s="16">
        <v>272.8</v>
      </c>
      <c r="P77" s="16"/>
      <c r="Q77" s="16"/>
      <c r="R77" s="16"/>
      <c r="S77" s="16"/>
      <c r="T77" s="16"/>
      <c r="U77" s="16"/>
      <c r="V77" s="16">
        <v>402</v>
      </c>
      <c r="W77" s="16">
        <v>272.8</v>
      </c>
    </row>
    <row r="78" spans="7:23" x14ac:dyDescent="0.3">
      <c r="G78" s="2">
        <v>89</v>
      </c>
      <c r="H78" s="16"/>
      <c r="I78" s="16"/>
      <c r="J78" s="16"/>
      <c r="K78" s="16">
        <v>356.44</v>
      </c>
      <c r="L78" s="16"/>
      <c r="M78" s="16"/>
      <c r="N78" s="16"/>
      <c r="O78" s="16"/>
      <c r="P78" s="16"/>
      <c r="Q78" s="16"/>
      <c r="R78" s="16">
        <v>275.90000000000003</v>
      </c>
      <c r="S78" s="16"/>
      <c r="T78" s="16"/>
      <c r="U78" s="16"/>
      <c r="V78" s="16">
        <v>356.44</v>
      </c>
      <c r="W78" s="16">
        <v>275.90000000000003</v>
      </c>
    </row>
    <row r="79" spans="7:23" x14ac:dyDescent="0.3">
      <c r="G79" s="15">
        <v>133</v>
      </c>
      <c r="H79" s="16"/>
      <c r="I79" s="16"/>
      <c r="J79" s="16"/>
      <c r="K79" s="16">
        <v>356.44</v>
      </c>
      <c r="L79" s="16"/>
      <c r="M79" s="16"/>
      <c r="N79" s="16"/>
      <c r="O79" s="16"/>
      <c r="P79" s="16"/>
      <c r="Q79" s="16"/>
      <c r="R79" s="16">
        <v>275.90000000000003</v>
      </c>
      <c r="S79" s="16"/>
      <c r="T79" s="16"/>
      <c r="U79" s="16"/>
      <c r="V79" s="16">
        <v>356.44</v>
      </c>
      <c r="W79" s="16">
        <v>275.90000000000003</v>
      </c>
    </row>
    <row r="80" spans="7:23" x14ac:dyDescent="0.3">
      <c r="G80" s="2">
        <v>94</v>
      </c>
      <c r="H80" s="16"/>
      <c r="I80" s="16">
        <v>458.28000000000003</v>
      </c>
      <c r="J80" s="16"/>
      <c r="K80" s="16"/>
      <c r="L80" s="16"/>
      <c r="M80" s="16"/>
      <c r="N80" s="16"/>
      <c r="O80" s="16"/>
      <c r="P80" s="16">
        <v>291.40000000000003</v>
      </c>
      <c r="Q80" s="16"/>
      <c r="R80" s="16"/>
      <c r="S80" s="16"/>
      <c r="T80" s="16"/>
      <c r="U80" s="16"/>
      <c r="V80" s="16">
        <v>458.28000000000003</v>
      </c>
      <c r="W80" s="16">
        <v>291.40000000000003</v>
      </c>
    </row>
    <row r="81" spans="7:23" x14ac:dyDescent="0.3">
      <c r="G81" s="15">
        <v>171</v>
      </c>
      <c r="H81" s="16"/>
      <c r="I81" s="16">
        <v>458.28000000000003</v>
      </c>
      <c r="J81" s="16"/>
      <c r="K81" s="16"/>
      <c r="L81" s="16"/>
      <c r="M81" s="16"/>
      <c r="N81" s="16"/>
      <c r="O81" s="16"/>
      <c r="P81" s="16">
        <v>291.40000000000003</v>
      </c>
      <c r="Q81" s="16"/>
      <c r="R81" s="16"/>
      <c r="S81" s="16"/>
      <c r="T81" s="16"/>
      <c r="U81" s="16"/>
      <c r="V81" s="16">
        <v>458.28000000000003</v>
      </c>
      <c r="W81" s="16">
        <v>291.40000000000003</v>
      </c>
    </row>
    <row r="82" spans="7:23" x14ac:dyDescent="0.3">
      <c r="G82" s="2" t="s">
        <v>35</v>
      </c>
      <c r="H82" s="16">
        <v>3352.6800000000003</v>
      </c>
      <c r="I82" s="16">
        <v>2543.3200000000002</v>
      </c>
      <c r="J82" s="16">
        <v>3500.0800000000004</v>
      </c>
      <c r="K82" s="16">
        <v>3408.9600000000005</v>
      </c>
      <c r="L82" s="16">
        <v>3958.3600000000006</v>
      </c>
      <c r="M82" s="16">
        <v>2181.5200000000004</v>
      </c>
      <c r="N82" s="16">
        <v>3489.36</v>
      </c>
      <c r="O82" s="16">
        <v>725.40000000000009</v>
      </c>
      <c r="P82" s="16">
        <v>632.40000000000009</v>
      </c>
      <c r="Q82" s="16">
        <v>527</v>
      </c>
      <c r="R82" s="16">
        <v>759.5</v>
      </c>
      <c r="S82" s="16">
        <v>796.7</v>
      </c>
      <c r="T82" s="16">
        <v>713</v>
      </c>
      <c r="U82" s="16">
        <v>418.5</v>
      </c>
      <c r="V82" s="16">
        <v>22434.28</v>
      </c>
      <c r="W82" s="16">
        <v>4572.5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92C0-BF67-4873-B41B-5D917105AC95}">
  <dimension ref="A1:G12"/>
  <sheetViews>
    <sheetView tabSelected="1" workbookViewId="0">
      <selection activeCell="M25" sqref="M25"/>
    </sheetView>
  </sheetViews>
  <sheetFormatPr defaultRowHeight="14.4" x14ac:dyDescent="0.3"/>
  <cols>
    <col min="1" max="1" width="5" bestFit="1" customWidth="1"/>
    <col min="2" max="3" width="9" bestFit="1" customWidth="1"/>
  </cols>
  <sheetData>
    <row r="1" spans="1:7" x14ac:dyDescent="0.3">
      <c r="A1" t="s">
        <v>15</v>
      </c>
      <c r="B1" t="s">
        <v>16</v>
      </c>
      <c r="C1" t="s">
        <v>17</v>
      </c>
    </row>
    <row r="2" spans="1:7" x14ac:dyDescent="0.3">
      <c r="A2">
        <v>50</v>
      </c>
      <c r="B2">
        <v>1571.4499999999998</v>
      </c>
      <c r="C2">
        <v>15715</v>
      </c>
      <c r="E2" t="s">
        <v>41</v>
      </c>
      <c r="F2" s="17">
        <v>50</v>
      </c>
    </row>
    <row r="3" spans="1:7" x14ac:dyDescent="0.3">
      <c r="A3">
        <v>55</v>
      </c>
      <c r="B3">
        <v>1428.595</v>
      </c>
      <c r="C3">
        <v>21429.75</v>
      </c>
      <c r="E3" t="s">
        <v>42</v>
      </c>
      <c r="F3" s="17">
        <v>100</v>
      </c>
    </row>
    <row r="4" spans="1:7" x14ac:dyDescent="0.3">
      <c r="A4">
        <v>60</v>
      </c>
      <c r="B4">
        <v>1285.74</v>
      </c>
      <c r="C4">
        <v>25716</v>
      </c>
      <c r="E4" t="s">
        <v>43</v>
      </c>
      <c r="F4">
        <f>829.5-0.71*F2</f>
        <v>794</v>
      </c>
      <c r="G4" t="str">
        <f t="shared" ref="G4:G9" ca="1" si="0">_xlfn.FORMULATEXT(F4)</f>
        <v>=829.5-0.71*F2</v>
      </c>
    </row>
    <row r="5" spans="1:7" x14ac:dyDescent="0.3">
      <c r="A5">
        <v>65</v>
      </c>
      <c r="B5">
        <v>1142.885</v>
      </c>
      <c r="C5">
        <v>28573.75</v>
      </c>
      <c r="E5" t="s">
        <v>44</v>
      </c>
      <c r="F5">
        <f>829.5-0.71*F3-F4</f>
        <v>-35.5</v>
      </c>
      <c r="G5" t="str">
        <f t="shared" ca="1" si="0"/>
        <v>=829.5-0.71*F3-F4</v>
      </c>
    </row>
    <row r="6" spans="1:7" x14ac:dyDescent="0.3">
      <c r="A6">
        <v>70</v>
      </c>
      <c r="B6">
        <v>1000.03</v>
      </c>
      <c r="C6">
        <v>30002.999999999996</v>
      </c>
      <c r="E6" t="s">
        <v>45</v>
      </c>
      <c r="F6">
        <f>F2*F4</f>
        <v>39700</v>
      </c>
      <c r="G6" t="str">
        <f t="shared" ca="1" si="0"/>
        <v>=F2*F4</v>
      </c>
    </row>
    <row r="7" spans="1:7" x14ac:dyDescent="0.3">
      <c r="A7">
        <v>75</v>
      </c>
      <c r="B7">
        <v>857.17499999999973</v>
      </c>
      <c r="C7">
        <v>30003.75</v>
      </c>
      <c r="E7" t="s">
        <v>46</v>
      </c>
      <c r="F7">
        <f>F3*F5</f>
        <v>-3550</v>
      </c>
      <c r="G7" t="str">
        <f t="shared" ca="1" si="0"/>
        <v>=F3*F5</v>
      </c>
    </row>
    <row r="8" spans="1:7" x14ac:dyDescent="0.3">
      <c r="A8">
        <v>80</v>
      </c>
      <c r="B8">
        <v>714.31999999999971</v>
      </c>
      <c r="C8">
        <v>28576.000000000004</v>
      </c>
      <c r="E8" t="s">
        <v>47</v>
      </c>
      <c r="F8">
        <f>SUM(F6:F7)</f>
        <v>36150</v>
      </c>
      <c r="G8" t="str">
        <f t="shared" ca="1" si="0"/>
        <v>=SUM(F6:F7)</v>
      </c>
    </row>
    <row r="9" spans="1:7" x14ac:dyDescent="0.3">
      <c r="A9">
        <v>85</v>
      </c>
      <c r="B9">
        <v>571.46499999999969</v>
      </c>
      <c r="C9">
        <v>25719.750000000007</v>
      </c>
      <c r="E9" t="s">
        <v>48</v>
      </c>
      <c r="F9">
        <f>SUM(F4:F5)</f>
        <v>758.5</v>
      </c>
      <c r="G9" t="str">
        <f t="shared" ca="1" si="0"/>
        <v>=SUM(F4:F5)</v>
      </c>
    </row>
    <row r="10" spans="1:7" x14ac:dyDescent="0.3">
      <c r="A10">
        <v>90</v>
      </c>
      <c r="B10">
        <v>428.60999999999967</v>
      </c>
      <c r="C10">
        <v>21434.999999999993</v>
      </c>
    </row>
    <row r="11" spans="1:7" x14ac:dyDescent="0.3">
      <c r="A11">
        <v>95</v>
      </c>
      <c r="B11">
        <v>285.75499999999965</v>
      </c>
      <c r="C11">
        <v>15721.749999999995</v>
      </c>
    </row>
    <row r="12" spans="1:7" x14ac:dyDescent="0.3">
      <c r="A12">
        <v>100</v>
      </c>
      <c r="B12">
        <v>142.89999999999964</v>
      </c>
      <c r="C12">
        <v>8580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2</vt:lpstr>
      <vt:lpstr>Example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Wang</dc:creator>
  <cp:lastModifiedBy>Humberto Benavides</cp:lastModifiedBy>
  <dcterms:created xsi:type="dcterms:W3CDTF">2021-01-06T05:41:40Z</dcterms:created>
  <dcterms:modified xsi:type="dcterms:W3CDTF">2021-02-27T20:51:41Z</dcterms:modified>
</cp:coreProperties>
</file>