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mme\OneDrive\Рабочий стол\"/>
    </mc:Choice>
  </mc:AlternateContent>
  <xr:revisionPtr revIDLastSave="0" documentId="13_ncr:1_{E0DB92BD-54AB-4C2D-87F2-228CE50DF1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 интервалов" sheetId="1" r:id="rId1"/>
    <sheet name="S-1 интервалов" sheetId="5" r:id="rId2"/>
    <sheet name="S+1 интервалов" sheetId="6" r:id="rId3"/>
    <sheet name="Критерий Колмогоров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R3" i="6"/>
  <c r="L10" i="6"/>
  <c r="O10" i="6" s="1"/>
  <c r="L9" i="6"/>
  <c r="O9" i="6" s="1"/>
  <c r="L8" i="6"/>
  <c r="L7" i="6"/>
  <c r="O7" i="6" s="1"/>
  <c r="L6" i="6"/>
  <c r="L5" i="6"/>
  <c r="L4" i="6"/>
  <c r="L3" i="6"/>
  <c r="M10" i="6"/>
  <c r="M9" i="6"/>
  <c r="M8" i="6"/>
  <c r="M7" i="6"/>
  <c r="M6" i="6"/>
  <c r="M5" i="6"/>
  <c r="M4" i="6"/>
  <c r="M3" i="6"/>
  <c r="N10" i="6"/>
  <c r="N9" i="6"/>
  <c r="N8" i="6"/>
  <c r="N7" i="6"/>
  <c r="N6" i="6"/>
  <c r="N5" i="6"/>
  <c r="N4" i="6"/>
  <c r="N3" i="6"/>
  <c r="O8" i="6"/>
  <c r="O5" i="6"/>
  <c r="O4" i="6"/>
  <c r="O3" i="6"/>
  <c r="J10" i="6"/>
  <c r="J9" i="6"/>
  <c r="J8" i="6"/>
  <c r="J7" i="6"/>
  <c r="J6" i="6"/>
  <c r="J5" i="6"/>
  <c r="J4" i="6"/>
  <c r="J3" i="6"/>
  <c r="O6" i="6"/>
  <c r="K10" i="6"/>
  <c r="K9" i="6"/>
  <c r="K8" i="6"/>
  <c r="K7" i="6"/>
  <c r="K6" i="6"/>
  <c r="K5" i="6"/>
  <c r="K4" i="6"/>
  <c r="K3" i="6"/>
  <c r="G53" i="6"/>
  <c r="G45" i="6"/>
  <c r="E12" i="6"/>
  <c r="D12" i="6"/>
  <c r="D8" i="6"/>
  <c r="S7" i="6"/>
  <c r="D7" i="6"/>
  <c r="D4" i="6"/>
  <c r="D5" i="6" s="1"/>
  <c r="D3" i="6"/>
  <c r="D2" i="6"/>
  <c r="N8" i="5"/>
  <c r="N7" i="5"/>
  <c r="N6" i="5"/>
  <c r="N5" i="5"/>
  <c r="N4" i="5"/>
  <c r="N3" i="5"/>
  <c r="M8" i="5"/>
  <c r="M7" i="5"/>
  <c r="M6" i="5"/>
  <c r="M5" i="5"/>
  <c r="M4" i="5"/>
  <c r="M3" i="5"/>
  <c r="L8" i="5"/>
  <c r="L7" i="5"/>
  <c r="L6" i="5"/>
  <c r="O6" i="5" s="1"/>
  <c r="L5" i="5"/>
  <c r="L4" i="5"/>
  <c r="J8" i="5"/>
  <c r="J7" i="5"/>
  <c r="J6" i="5"/>
  <c r="J5" i="5"/>
  <c r="J4" i="5"/>
  <c r="D12" i="5"/>
  <c r="E12" i="5" s="1"/>
  <c r="D13" i="5" s="1"/>
  <c r="O8" i="5"/>
  <c r="D8" i="5"/>
  <c r="O7" i="5"/>
  <c r="D7" i="5"/>
  <c r="O5" i="5"/>
  <c r="O4" i="5"/>
  <c r="D4" i="5"/>
  <c r="D5" i="5" s="1"/>
  <c r="L3" i="5"/>
  <c r="O3" i="5" s="1"/>
  <c r="J3" i="5"/>
  <c r="D3" i="5"/>
  <c r="S7" i="5" s="1"/>
  <c r="D2" i="5"/>
  <c r="O3" i="4"/>
  <c r="D43" i="4" s="1"/>
  <c r="E43" i="4" s="1"/>
  <c r="N9" i="1"/>
  <c r="N8" i="1"/>
  <c r="N7" i="1"/>
  <c r="N6" i="1"/>
  <c r="N5" i="1"/>
  <c r="N4" i="1"/>
  <c r="N3" i="1"/>
  <c r="M9" i="1"/>
  <c r="M8" i="1"/>
  <c r="M7" i="1"/>
  <c r="M6" i="1"/>
  <c r="M5" i="1"/>
  <c r="M4" i="1"/>
  <c r="M3" i="1"/>
  <c r="D4" i="1"/>
  <c r="D3" i="1"/>
  <c r="S7" i="1" s="1"/>
  <c r="D7" i="1"/>
  <c r="D2" i="1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O2" i="4"/>
  <c r="C2" i="4"/>
  <c r="D12" i="1"/>
  <c r="E12" i="1" s="1"/>
  <c r="D13" i="1" s="1"/>
  <c r="L9" i="1"/>
  <c r="J9" i="1"/>
  <c r="L8" i="1"/>
  <c r="O8" i="1" s="1"/>
  <c r="J8" i="1"/>
  <c r="L7" i="1"/>
  <c r="O7" i="1" s="1"/>
  <c r="J7" i="1"/>
  <c r="L6" i="1"/>
  <c r="O6" i="1" s="1"/>
  <c r="J6" i="1"/>
  <c r="L5" i="1"/>
  <c r="O5" i="1" s="1"/>
  <c r="J5" i="1"/>
  <c r="L4" i="1"/>
  <c r="O4" i="1" s="1"/>
  <c r="J4" i="1"/>
  <c r="L3" i="1"/>
  <c r="O3" i="1" s="1"/>
  <c r="J3" i="1"/>
  <c r="D8" i="1"/>
  <c r="D13" i="6" l="1"/>
  <c r="G44" i="6" s="1"/>
  <c r="G41" i="6"/>
  <c r="G40" i="6"/>
  <c r="G36" i="6"/>
  <c r="G7" i="6"/>
  <c r="G35" i="6"/>
  <c r="G26" i="6"/>
  <c r="G25" i="6"/>
  <c r="G17" i="6"/>
  <c r="G16" i="6"/>
  <c r="G11" i="6"/>
  <c r="G6" i="6"/>
  <c r="G10" i="6"/>
  <c r="R3" i="5"/>
  <c r="R4" i="5"/>
  <c r="G53" i="5"/>
  <c r="G45" i="5"/>
  <c r="K8" i="5" s="1"/>
  <c r="G7" i="5"/>
  <c r="G44" i="5"/>
  <c r="G36" i="5"/>
  <c r="K7" i="5" s="1"/>
  <c r="G35" i="5"/>
  <c r="G26" i="5"/>
  <c r="K6" i="5" s="1"/>
  <c r="G25" i="5"/>
  <c r="G17" i="5"/>
  <c r="G6" i="5"/>
  <c r="K3" i="5" s="1"/>
  <c r="G16" i="5"/>
  <c r="D5" i="4"/>
  <c r="E5" i="4" s="1"/>
  <c r="D22" i="4"/>
  <c r="E22" i="4" s="1"/>
  <c r="D33" i="4"/>
  <c r="E33" i="4" s="1"/>
  <c r="D2" i="4"/>
  <c r="E2" i="4" s="1"/>
  <c r="D44" i="4"/>
  <c r="E44" i="4" s="1"/>
  <c r="D50" i="4"/>
  <c r="E50" i="4" s="1"/>
  <c r="D12" i="4"/>
  <c r="E12" i="4" s="1"/>
  <c r="D18" i="4"/>
  <c r="E18" i="4" s="1"/>
  <c r="D34" i="4"/>
  <c r="E34" i="4" s="1"/>
  <c r="D8" i="4"/>
  <c r="E8" i="4" s="1"/>
  <c r="D29" i="4"/>
  <c r="E29" i="4" s="1"/>
  <c r="D45" i="4"/>
  <c r="E45" i="4" s="1"/>
  <c r="D3" i="4"/>
  <c r="E3" i="4" s="1"/>
  <c r="D24" i="4"/>
  <c r="E24" i="4" s="1"/>
  <c r="D40" i="4"/>
  <c r="E40" i="4" s="1"/>
  <c r="D38" i="4"/>
  <c r="E38" i="4" s="1"/>
  <c r="D28" i="4"/>
  <c r="E28" i="4" s="1"/>
  <c r="D51" i="4"/>
  <c r="E51" i="4" s="1"/>
  <c r="D17" i="4"/>
  <c r="E17" i="4" s="1"/>
  <c r="D49" i="4"/>
  <c r="E49" i="4" s="1"/>
  <c r="D7" i="4"/>
  <c r="E7" i="4" s="1"/>
  <c r="D14" i="4"/>
  <c r="E14" i="4" s="1"/>
  <c r="D19" i="4"/>
  <c r="E19" i="4" s="1"/>
  <c r="D9" i="4"/>
  <c r="E9" i="4" s="1"/>
  <c r="D30" i="4"/>
  <c r="E30" i="4" s="1"/>
  <c r="D46" i="4"/>
  <c r="E46" i="4" s="1"/>
  <c r="D4" i="4"/>
  <c r="E4" i="4" s="1"/>
  <c r="D25" i="4"/>
  <c r="E25" i="4" s="1"/>
  <c r="D41" i="4"/>
  <c r="E41" i="4" s="1"/>
  <c r="D52" i="4"/>
  <c r="E52" i="4" s="1"/>
  <c r="D23" i="4"/>
  <c r="E23" i="4" s="1"/>
  <c r="D39" i="4"/>
  <c r="E39" i="4" s="1"/>
  <c r="D13" i="4"/>
  <c r="E13" i="4" s="1"/>
  <c r="D35" i="4"/>
  <c r="E35" i="4" s="1"/>
  <c r="D15" i="4"/>
  <c r="E15" i="4" s="1"/>
  <c r="D20" i="4"/>
  <c r="E20" i="4" s="1"/>
  <c r="D36" i="4"/>
  <c r="E36" i="4" s="1"/>
  <c r="D10" i="4"/>
  <c r="E10" i="4" s="1"/>
  <c r="D31" i="4"/>
  <c r="E31" i="4" s="1"/>
  <c r="D47" i="4"/>
  <c r="E47" i="4" s="1"/>
  <c r="D42" i="4"/>
  <c r="E42" i="4" s="1"/>
  <c r="D26" i="4"/>
  <c r="E26" i="4" s="1"/>
  <c r="D21" i="4"/>
  <c r="E21" i="4" s="1"/>
  <c r="D37" i="4"/>
  <c r="E37" i="4" s="1"/>
  <c r="D53" i="4"/>
  <c r="E53" i="4" s="1"/>
  <c r="D11" i="4"/>
  <c r="E11" i="4" s="1"/>
  <c r="D16" i="4"/>
  <c r="E16" i="4" s="1"/>
  <c r="D32" i="4"/>
  <c r="E32" i="4" s="1"/>
  <c r="D48" i="4"/>
  <c r="E48" i="4" s="1"/>
  <c r="D6" i="4"/>
  <c r="E6" i="4" s="1"/>
  <c r="D27" i="4"/>
  <c r="E27" i="4" s="1"/>
  <c r="R3" i="1"/>
  <c r="O9" i="1"/>
  <c r="R4" i="1"/>
  <c r="R7" i="1" s="1"/>
  <c r="G31" i="1"/>
  <c r="G12" i="1"/>
  <c r="G6" i="1"/>
  <c r="K3" i="1" s="1"/>
  <c r="G11" i="1"/>
  <c r="G45" i="1"/>
  <c r="G40" i="1"/>
  <c r="G30" i="1"/>
  <c r="G19" i="1"/>
  <c r="G53" i="1"/>
  <c r="G20" i="1"/>
  <c r="G7" i="1"/>
  <c r="G39" i="1"/>
  <c r="G44" i="1"/>
  <c r="R5" i="6" l="1"/>
  <c r="R5" i="5"/>
  <c r="R7" i="5"/>
  <c r="K5" i="5"/>
  <c r="K4" i="5"/>
  <c r="H15" i="4"/>
  <c r="D5" i="1"/>
  <c r="K4" i="1"/>
  <c r="K6" i="1"/>
  <c r="K5" i="1"/>
  <c r="K8" i="1"/>
  <c r="K9" i="1"/>
  <c r="K7" i="1"/>
  <c r="R7" i="6" l="1"/>
  <c r="R5" i="1"/>
</calcChain>
</file>

<file path=xl/sharedStrings.xml><?xml version="1.0" encoding="utf-8"?>
<sst xmlns="http://schemas.openxmlformats.org/spreadsheetml/2006/main" count="88" uniqueCount="35">
  <si>
    <t>Цена за 1 кг кабачков в Логойске, Иваново и Калинковичах на 10 мая 2024</t>
  </si>
  <si>
    <t>Название</t>
  </si>
  <si>
    <t>Число</t>
  </si>
  <si>
    <t>Комментарий</t>
  </si>
  <si>
    <t>Мода</t>
  </si>
  <si>
    <t>Медиана</t>
  </si>
  <si>
    <t>Средне значение</t>
  </si>
  <si>
    <t>Дисперсия</t>
  </si>
  <si>
    <t>Стандартное отклонение</t>
  </si>
  <si>
    <t>Коэффициент вариации</t>
  </si>
  <si>
    <t>Высокая однородность, т.к до 10%</t>
  </si>
  <si>
    <t>Выбросов нет</t>
  </si>
  <si>
    <t>Число интервалов 1 + log2N</t>
  </si>
  <si>
    <t>Ширина интервала</t>
  </si>
  <si>
    <t>Среднее значение</t>
  </si>
  <si>
    <t>Внутригрупп. дисперсия</t>
  </si>
  <si>
    <t>Межгрупповая дисперсия</t>
  </si>
  <si>
    <t>Доля межгрупповой</t>
  </si>
  <si>
    <t>N</t>
  </si>
  <si>
    <t>ЭФР</t>
  </si>
  <si>
    <t>Норм распр</t>
  </si>
  <si>
    <t>Дельта</t>
  </si>
  <si>
    <t>Предполагаемое распределение — нормальное</t>
  </si>
  <si>
    <t>Стандартное откл</t>
  </si>
  <si>
    <t>Макс. дельта</t>
  </si>
  <si>
    <t>Разделённые на диапазоны цены</t>
  </si>
  <si>
    <t>Количества</t>
  </si>
  <si>
    <t>Границы диапазонов</t>
  </si>
  <si>
    <t>Центры диапазонов</t>
  </si>
  <si>
    <t>Средние значения</t>
  </si>
  <si>
    <t>σ (ст. откл)</t>
  </si>
  <si>
    <t>σ^2 (дисп)</t>
  </si>
  <si>
    <t>Правило сложения</t>
  </si>
  <si>
    <t>(Xсрi-Xср)^2</t>
  </si>
  <si>
    <t>У нас выборка не 30, а 52, поэтому значение будет не 0.248, а 0.188598. Найденная дельта меньше этого числа, так что предположение о нормальном распределении было верным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</si>
</sst>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sz val="11"/>
      <name val="Calibri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0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  <xf numFmtId="0" fontId="1" fillId="14" borderId="0" applyNumberFormat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7" borderId="12" xfId="2" applyBorder="1" applyAlignment="1">
      <alignment horizontal="center" vertical="center" wrapText="1"/>
    </xf>
    <xf numFmtId="0" fontId="2" fillId="10" borderId="12" xfId="5" applyBorder="1" applyAlignment="1">
      <alignment horizontal="center" vertical="center" wrapText="1"/>
    </xf>
    <xf numFmtId="0" fontId="2" fillId="7" borderId="0" xfId="2" applyAlignment="1">
      <alignment horizontal="center" vertical="center" wrapText="1"/>
    </xf>
    <xf numFmtId="0" fontId="1" fillId="7" borderId="0" xfId="2" applyFont="1" applyAlignment="1">
      <alignment horizontal="center" vertical="center" wrapText="1"/>
    </xf>
    <xf numFmtId="0" fontId="5" fillId="8" borderId="0" xfId="3" applyAlignment="1">
      <alignment horizontal="center" vertical="center" wrapText="1"/>
    </xf>
    <xf numFmtId="0" fontId="5" fillId="8" borderId="12" xfId="3" applyBorder="1" applyAlignment="1">
      <alignment horizontal="center" vertical="center" wrapText="1"/>
    </xf>
    <xf numFmtId="0" fontId="2" fillId="10" borderId="0" xfId="5" applyAlignment="1">
      <alignment horizontal="center" vertical="center" wrapText="1"/>
    </xf>
    <xf numFmtId="0" fontId="2" fillId="9" borderId="0" xfId="4" applyAlignment="1">
      <alignment horizontal="center" vertical="center" wrapText="1"/>
    </xf>
    <xf numFmtId="0" fontId="2" fillId="9" borderId="12" xfId="4" applyBorder="1" applyAlignment="1">
      <alignment horizontal="center" vertical="center" wrapText="1"/>
    </xf>
    <xf numFmtId="0" fontId="2" fillId="12" borderId="1" xfId="7" applyBorder="1" applyAlignment="1">
      <alignment horizontal="center" vertical="center" wrapText="1"/>
    </xf>
    <xf numFmtId="0" fontId="2" fillId="6" borderId="0" xfId="1" applyAlignment="1">
      <alignment horizontal="center" vertical="center" wrapText="1"/>
    </xf>
    <xf numFmtId="0" fontId="2" fillId="11" borderId="1" xfId="6" applyBorder="1" applyAlignment="1">
      <alignment horizontal="center" vertical="center" wrapText="1"/>
    </xf>
    <xf numFmtId="0" fontId="1" fillId="14" borderId="12" xfId="9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13" borderId="0" xfId="8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0">
    <cellStyle name="20% — акцент6" xfId="6" builtinId="50"/>
    <cellStyle name="40% — акцент1" xfId="1" builtinId="31"/>
    <cellStyle name="40% — акцент4" xfId="4" builtinId="43"/>
    <cellStyle name="40% — акцент6" xfId="7" builtinId="51"/>
    <cellStyle name="60% — акцент1" xfId="2" builtinId="32"/>
    <cellStyle name="60% — акцент2" xfId="9" builtinId="36"/>
    <cellStyle name="60% — акцент4" xfId="5" builtinId="44"/>
    <cellStyle name="Акцент2" xfId="3" builtinId="33"/>
    <cellStyle name="Обычный" xfId="0" builtinId="0"/>
    <cellStyle name="Хороший" xfId="8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 интервалов'!$K$2:$K$10</c:f>
              <c:numCache>
                <c:formatCode>General</c:formatCode>
                <c:ptCount val="9"/>
                <c:pt idx="0">
                  <c:v>-1000</c:v>
                </c:pt>
                <c:pt idx="1">
                  <c:v>6.07</c:v>
                </c:pt>
                <c:pt idx="2">
                  <c:v>6.21</c:v>
                </c:pt>
                <c:pt idx="3">
                  <c:v>6.36</c:v>
                </c:pt>
                <c:pt idx="4">
                  <c:v>6.5</c:v>
                </c:pt>
                <c:pt idx="5">
                  <c:v>6.64</c:v>
                </c:pt>
                <c:pt idx="6">
                  <c:v>6.79</c:v>
                </c:pt>
                <c:pt idx="7">
                  <c:v>6.93</c:v>
                </c:pt>
                <c:pt idx="8">
                  <c:v>1000</c:v>
                </c:pt>
              </c:numCache>
            </c:numRef>
          </c:cat>
          <c:val>
            <c:numRef>
              <c:f>'S интервалов'!$J$2:$J$10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54A-B6F4-5B62E056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95168"/>
        <c:axId val="318192288"/>
      </c:barChart>
      <c:catAx>
        <c:axId val="3181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2288"/>
        <c:crosses val="autoZero"/>
        <c:auto val="1"/>
        <c:lblAlgn val="ctr"/>
        <c:lblOffset val="100"/>
        <c:noMultiLvlLbl val="0"/>
      </c:catAx>
      <c:valAx>
        <c:axId val="318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 интервалов'!$K$2:$K$10</c:f>
              <c:numCache>
                <c:formatCode>General</c:formatCode>
                <c:ptCount val="9"/>
                <c:pt idx="0">
                  <c:v>-1000</c:v>
                </c:pt>
                <c:pt idx="1">
                  <c:v>6.07</c:v>
                </c:pt>
                <c:pt idx="2">
                  <c:v>6.21</c:v>
                </c:pt>
                <c:pt idx="3">
                  <c:v>6.36</c:v>
                </c:pt>
                <c:pt idx="4">
                  <c:v>6.5</c:v>
                </c:pt>
                <c:pt idx="5">
                  <c:v>6.64</c:v>
                </c:pt>
                <c:pt idx="6">
                  <c:v>6.79</c:v>
                </c:pt>
                <c:pt idx="7">
                  <c:v>6.93</c:v>
                </c:pt>
                <c:pt idx="8">
                  <c:v>1000</c:v>
                </c:pt>
              </c:numCache>
            </c:numRef>
          </c:cat>
          <c:val>
            <c:numRef>
              <c:f>'S интервалов'!$J$2:$J$10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157-A420-7177D132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97088"/>
        <c:axId val="318186048"/>
      </c:lineChart>
      <c:catAx>
        <c:axId val="318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86048"/>
        <c:crosses val="autoZero"/>
        <c:auto val="1"/>
        <c:lblAlgn val="ctr"/>
        <c:lblOffset val="100"/>
        <c:noMultiLvlLbl val="0"/>
      </c:catAx>
      <c:valAx>
        <c:axId val="318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'S-1 интервалов'!$K$2:$K$9</c:f>
              <c:numCache>
                <c:formatCode>General</c:formatCode>
                <c:ptCount val="8"/>
                <c:pt idx="0">
                  <c:v>-1000</c:v>
                </c:pt>
                <c:pt idx="1">
                  <c:v>6.08</c:v>
                </c:pt>
                <c:pt idx="2">
                  <c:v>6.25</c:v>
                </c:pt>
                <c:pt idx="3">
                  <c:v>6.42</c:v>
                </c:pt>
                <c:pt idx="4">
                  <c:v>6.58</c:v>
                </c:pt>
                <c:pt idx="5">
                  <c:v>6.75</c:v>
                </c:pt>
                <c:pt idx="6">
                  <c:v>6.92</c:v>
                </c:pt>
                <c:pt idx="7">
                  <c:v>1000</c:v>
                </c:pt>
              </c:numCache>
            </c:numRef>
          </c:cat>
          <c:val>
            <c:numRef>
              <c:f>'S-1 интервалов'!$J$2:$J$9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5-4F03-B5BB-408A9451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95168"/>
        <c:axId val="318192288"/>
      </c:barChart>
      <c:catAx>
        <c:axId val="3181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2288"/>
        <c:crosses val="autoZero"/>
        <c:auto val="1"/>
        <c:lblAlgn val="ctr"/>
        <c:lblOffset val="100"/>
        <c:noMultiLvlLbl val="0"/>
      </c:catAx>
      <c:valAx>
        <c:axId val="318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'S-1 интервалов'!$K$2:$K$9</c:f>
              <c:numCache>
                <c:formatCode>General</c:formatCode>
                <c:ptCount val="8"/>
                <c:pt idx="0">
                  <c:v>-1000</c:v>
                </c:pt>
                <c:pt idx="1">
                  <c:v>6.08</c:v>
                </c:pt>
                <c:pt idx="2">
                  <c:v>6.25</c:v>
                </c:pt>
                <c:pt idx="3">
                  <c:v>6.42</c:v>
                </c:pt>
                <c:pt idx="4">
                  <c:v>6.58</c:v>
                </c:pt>
                <c:pt idx="5">
                  <c:v>6.75</c:v>
                </c:pt>
                <c:pt idx="6">
                  <c:v>6.92</c:v>
                </c:pt>
                <c:pt idx="7">
                  <c:v>1000</c:v>
                </c:pt>
              </c:numCache>
            </c:numRef>
          </c:cat>
          <c:val>
            <c:numRef>
              <c:f>'S-1 интервалов'!$J$2:$J$9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A-4C34-AD0E-E580626A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97088"/>
        <c:axId val="318186048"/>
      </c:lineChart>
      <c:catAx>
        <c:axId val="318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86048"/>
        <c:crosses val="autoZero"/>
        <c:auto val="1"/>
        <c:lblAlgn val="ctr"/>
        <c:lblOffset val="100"/>
        <c:noMultiLvlLbl val="0"/>
      </c:catAx>
      <c:valAx>
        <c:axId val="318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'S+1 интервалов'!$K$2:$K$11</c:f>
              <c:numCache>
                <c:formatCode>General</c:formatCode>
                <c:ptCount val="10"/>
                <c:pt idx="0">
                  <c:v>-1000</c:v>
                </c:pt>
                <c:pt idx="1">
                  <c:v>6.06</c:v>
                </c:pt>
                <c:pt idx="2">
                  <c:v>6.19</c:v>
                </c:pt>
                <c:pt idx="3">
                  <c:v>6.31</c:v>
                </c:pt>
                <c:pt idx="4">
                  <c:v>6.44</c:v>
                </c:pt>
                <c:pt idx="5">
                  <c:v>6.56</c:v>
                </c:pt>
                <c:pt idx="6">
                  <c:v>6.69</c:v>
                </c:pt>
                <c:pt idx="7">
                  <c:v>6.81</c:v>
                </c:pt>
                <c:pt idx="8">
                  <c:v>6.94</c:v>
                </c:pt>
                <c:pt idx="9">
                  <c:v>1000</c:v>
                </c:pt>
              </c:numCache>
            </c:numRef>
          </c:cat>
          <c:val>
            <c:numRef>
              <c:f>'S+1 интервалов'!$J$2:$J$11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B34-B9F8-926E18B3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95168"/>
        <c:axId val="318192288"/>
      </c:barChart>
      <c:catAx>
        <c:axId val="3181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2288"/>
        <c:crosses val="autoZero"/>
        <c:auto val="1"/>
        <c:lblAlgn val="ctr"/>
        <c:lblOffset val="100"/>
        <c:noMultiLvlLbl val="0"/>
      </c:catAx>
      <c:valAx>
        <c:axId val="318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'S+1 интервалов'!$K$2:$K$11</c:f>
              <c:numCache>
                <c:formatCode>General</c:formatCode>
                <c:ptCount val="10"/>
                <c:pt idx="0">
                  <c:v>-1000</c:v>
                </c:pt>
                <c:pt idx="1">
                  <c:v>6.06</c:v>
                </c:pt>
                <c:pt idx="2">
                  <c:v>6.19</c:v>
                </c:pt>
                <c:pt idx="3">
                  <c:v>6.31</c:v>
                </c:pt>
                <c:pt idx="4">
                  <c:v>6.44</c:v>
                </c:pt>
                <c:pt idx="5">
                  <c:v>6.56</c:v>
                </c:pt>
                <c:pt idx="6">
                  <c:v>6.69</c:v>
                </c:pt>
                <c:pt idx="7">
                  <c:v>6.81</c:v>
                </c:pt>
                <c:pt idx="8">
                  <c:v>6.94</c:v>
                </c:pt>
                <c:pt idx="9">
                  <c:v>1000</c:v>
                </c:pt>
              </c:numCache>
            </c:numRef>
          </c:cat>
          <c:val>
            <c:numRef>
              <c:f>'S+1 интервалов'!$J$2:$J$11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572-8586-964C6AF1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97088"/>
        <c:axId val="318186048"/>
      </c:lineChart>
      <c:catAx>
        <c:axId val="318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86048"/>
        <c:crosses val="autoZero"/>
        <c:auto val="1"/>
        <c:lblAlgn val="ctr"/>
        <c:lblOffset val="100"/>
        <c:noMultiLvlLbl val="0"/>
      </c:catAx>
      <c:valAx>
        <c:axId val="318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1887855</xdr:colOff>
      <xdr:row>18</xdr:row>
      <xdr:rowOff>163830</xdr:rowOff>
    </xdr:from>
    <xdr:to>
      <xdr:col>14</xdr:col>
      <xdr:colOff>762000</xdr:colOff>
      <xdr:row>31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321FF7A-A8B8-3099-1024-E39EA599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1885950</xdr:colOff>
      <xdr:row>18</xdr:row>
      <xdr:rowOff>163830</xdr:rowOff>
    </xdr:from>
    <xdr:to>
      <xdr:col>11</xdr:col>
      <xdr:colOff>1036320</xdr:colOff>
      <xdr:row>31</xdr:row>
      <xdr:rowOff>3810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1B04ABC-E4E0-D654-293C-947F63E8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1887855</xdr:colOff>
      <xdr:row>17</xdr:row>
      <xdr:rowOff>163830</xdr:rowOff>
    </xdr:from>
    <xdr:to>
      <xdr:col>14</xdr:col>
      <xdr:colOff>762000</xdr:colOff>
      <xdr:row>30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129D6B-3F44-41D7-8F2A-9CBACD11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1885950</xdr:colOff>
      <xdr:row>18</xdr:row>
      <xdr:rowOff>163830</xdr:rowOff>
    </xdr:from>
    <xdr:to>
      <xdr:col>11</xdr:col>
      <xdr:colOff>1036320</xdr:colOff>
      <xdr:row>31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666D15-DF2A-4B55-9AC7-55C87DB5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1887855</xdr:colOff>
      <xdr:row>18</xdr:row>
      <xdr:rowOff>163830</xdr:rowOff>
    </xdr:from>
    <xdr:to>
      <xdr:col>14</xdr:col>
      <xdr:colOff>762000</xdr:colOff>
      <xdr:row>31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D6E063-5FDA-48A6-AD8E-3779EFF72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1885950</xdr:colOff>
      <xdr:row>18</xdr:row>
      <xdr:rowOff>163830</xdr:rowOff>
    </xdr:from>
    <xdr:to>
      <xdr:col>11</xdr:col>
      <xdr:colOff>1036320</xdr:colOff>
      <xdr:row>31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9516CB-122B-4909-9491-1609EA15F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3648075" cy="3152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J18" zoomScale="80" zoomScaleNormal="80" workbookViewId="0">
      <selection activeCell="P36" sqref="P36"/>
    </sheetView>
  </sheetViews>
  <sheetFormatPr defaultColWidth="14.44140625" defaultRowHeight="15" customHeight="1" x14ac:dyDescent="0.3"/>
  <cols>
    <col min="1" max="1" width="27.6640625" style="8" customWidth="1"/>
    <col min="2" max="2" width="27.6640625" style="7" customWidth="1"/>
    <col min="3" max="4" width="27.6640625" style="8" customWidth="1"/>
    <col min="5" max="5" width="34.109375" style="7" customWidth="1"/>
    <col min="6" max="7" width="27.6640625" style="7" customWidth="1"/>
    <col min="8" max="8" width="27.6640625" style="8" customWidth="1"/>
    <col min="9" max="9" width="27.6640625" style="7" customWidth="1"/>
    <col min="10" max="10" width="24.21875" style="8" customWidth="1"/>
    <col min="11" max="11" width="24.21875" style="7" customWidth="1"/>
    <col min="12" max="12" width="27.6640625" style="8" customWidth="1"/>
    <col min="13" max="13" width="22" style="8" customWidth="1"/>
    <col min="14" max="14" width="32.109375" style="8" customWidth="1"/>
    <col min="15" max="15" width="12.5546875" style="8" customWidth="1"/>
    <col min="16" max="16" width="21.44140625" style="8" customWidth="1"/>
    <col min="17" max="17" width="31.5546875" style="8" customWidth="1"/>
    <col min="18" max="18" width="18.88671875" style="8" customWidth="1"/>
    <col min="19" max="19" width="18.77734375" style="8" customWidth="1"/>
    <col min="20" max="22" width="8.88671875" style="8" customWidth="1"/>
    <col min="23" max="34" width="8.6640625" style="8" customWidth="1"/>
    <col min="35" max="16384" width="14.44140625" style="8"/>
  </cols>
  <sheetData>
    <row r="1" spans="1:34" ht="61.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G1" s="9" t="s">
        <v>27</v>
      </c>
      <c r="H1" s="5" t="s">
        <v>25</v>
      </c>
      <c r="J1" s="11" t="s">
        <v>26</v>
      </c>
      <c r="K1" s="9" t="s">
        <v>28</v>
      </c>
      <c r="L1" s="9" t="s">
        <v>29</v>
      </c>
      <c r="M1" s="12" t="s">
        <v>30</v>
      </c>
      <c r="N1" s="12" t="s">
        <v>31</v>
      </c>
      <c r="O1" s="12" t="s">
        <v>33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14.25" customHeight="1" x14ac:dyDescent="0.3">
      <c r="A2" s="3">
        <v>6</v>
      </c>
      <c r="C2" s="1" t="s">
        <v>6</v>
      </c>
      <c r="D2" s="4">
        <f>AVERAGE(A2:A53)</f>
        <v>6.5344230769230753</v>
      </c>
      <c r="E2" s="3"/>
      <c r="G2" s="11">
        <v>6</v>
      </c>
      <c r="H2" s="18">
        <v>6</v>
      </c>
      <c r="J2" s="13">
        <v>0</v>
      </c>
      <c r="K2" s="14">
        <v>-1000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4" ht="14.25" customHeight="1" x14ac:dyDescent="0.3">
      <c r="A3" s="3">
        <v>6</v>
      </c>
      <c r="C3" s="1" t="s">
        <v>7</v>
      </c>
      <c r="D3" s="4">
        <f>_xlfn.VAR.P(A2:A53)</f>
        <v>7.5643897928994147E-2</v>
      </c>
      <c r="E3" s="3"/>
      <c r="H3" s="18">
        <v>6</v>
      </c>
      <c r="J3" s="15">
        <f>COUNT($H$2:$H$6)</f>
        <v>5</v>
      </c>
      <c r="K3" s="10">
        <f>ROUND(AVERAGE($G$2,$G$6), 2)</f>
        <v>6.07</v>
      </c>
      <c r="L3" s="15">
        <f>AVERAGE($H$2:$H$6)</f>
        <v>6.0600000000000005</v>
      </c>
      <c r="M3" s="15">
        <f>_xlfn.STDEV.P($H$2:$H$6)</f>
        <v>4.8989794855663391E-2</v>
      </c>
      <c r="N3" s="15">
        <f>_xlfn.VAR.P($H$2:$H$6)</f>
        <v>2.3999999999999829E-3</v>
      </c>
      <c r="O3" s="15">
        <f>(L3-$D$2)^2</f>
        <v>0.2250772559171578</v>
      </c>
      <c r="P3" s="2"/>
      <c r="Q3" s="1" t="s">
        <v>15</v>
      </c>
      <c r="R3" s="4">
        <f>SUMPRODUCT(N3:N9, J3:J9)/SUM(J3:J9)</f>
        <v>1.4456196581196618E-3</v>
      </c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14.25" customHeight="1" x14ac:dyDescent="0.3">
      <c r="A4" s="3">
        <v>6.1</v>
      </c>
      <c r="C4" s="1" t="s">
        <v>8</v>
      </c>
      <c r="D4" s="4">
        <f>_xlfn.STDEV.P(A2:A53)</f>
        <v>0.27503435772461982</v>
      </c>
      <c r="E4" s="3"/>
      <c r="H4" s="18">
        <v>6.1</v>
      </c>
      <c r="J4" s="16">
        <f>COUNT($H$7:$H$11)</f>
        <v>5</v>
      </c>
      <c r="K4" s="17">
        <f>ROUND(AVERAGE($G$7,$G$11), 2)</f>
        <v>6.21</v>
      </c>
      <c r="L4" s="16">
        <f>AVERAGE($H$7:$H$11)</f>
        <v>6.2200000000000006</v>
      </c>
      <c r="M4" s="16">
        <f>_xlfn.STDEV.P($H$7:$H$11)</f>
        <v>2.4494897427831695E-2</v>
      </c>
      <c r="N4" s="16">
        <f>_xlfn.VAR.P($H$7:$H$11)</f>
        <v>5.9999999999999572E-4</v>
      </c>
      <c r="O4" s="16">
        <f t="shared" ref="O4:O9" si="0">(L4-$D$2)^2</f>
        <v>9.8861871301773749E-2</v>
      </c>
      <c r="P4" s="2"/>
      <c r="Q4" s="1" t="s">
        <v>16</v>
      </c>
      <c r="R4" s="4">
        <f>SUMPRODUCT(O3:O9, J3:J9)/SUM(J3:J9)</f>
        <v>7.4198278270874524E-2</v>
      </c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4.25" customHeight="1" x14ac:dyDescent="0.3">
      <c r="A5" s="3">
        <v>6.1</v>
      </c>
      <c r="C5" s="1" t="s">
        <v>9</v>
      </c>
      <c r="D5" s="4">
        <f>D4/D2</f>
        <v>4.2090075051297075E-2</v>
      </c>
      <c r="E5" s="3" t="s">
        <v>10</v>
      </c>
      <c r="H5" s="18">
        <v>6.1</v>
      </c>
      <c r="J5" s="15">
        <f>COUNT($H$12:$H$19)</f>
        <v>8</v>
      </c>
      <c r="K5" s="10">
        <f>ROUND(AVERAGE($G$12,$G$19), 2)</f>
        <v>6.36</v>
      </c>
      <c r="L5" s="15">
        <f>AVERAGE($H$12:$H$19)</f>
        <v>6.3374999999999995</v>
      </c>
      <c r="M5" s="15">
        <f>_xlfn.STDEV.P($H$12:$H$19)</f>
        <v>4.841229182759297E-2</v>
      </c>
      <c r="N5" s="15">
        <f>_xlfn.VAR.P($H$12:$H$19)</f>
        <v>2.3437500000000251E-3</v>
      </c>
      <c r="O5" s="15">
        <f t="shared" si="0"/>
        <v>3.8778698224851658E-2</v>
      </c>
      <c r="P5" s="2"/>
      <c r="Q5" s="1" t="s">
        <v>17</v>
      </c>
      <c r="R5" s="21">
        <f>R4/(R3 +R4)</f>
        <v>0.98088914376838898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4.25" customHeight="1" x14ac:dyDescent="0.3">
      <c r="A6" s="3">
        <v>6.1</v>
      </c>
      <c r="G6" s="11">
        <f>$A$2+$D$13</f>
        <v>6.1428571428571432</v>
      </c>
      <c r="H6" s="18">
        <v>6.1</v>
      </c>
      <c r="J6" s="16">
        <f>COUNT($H$20:$H$30)</f>
        <v>11</v>
      </c>
      <c r="K6" s="17">
        <f>ROUND(AVERAGE($G$20,$G$30), 2)</f>
        <v>6.5</v>
      </c>
      <c r="L6" s="16">
        <f>AVERAGE($H$20:$H$30)</f>
        <v>6.5</v>
      </c>
      <c r="M6" s="16">
        <f>_xlfn.STDEV.P($H$20:$H$30)</f>
        <v>0</v>
      </c>
      <c r="N6" s="16">
        <f>_xlfn.VAR.P($H$20:$H$30)</f>
        <v>0</v>
      </c>
      <c r="O6" s="16">
        <f t="shared" si="0"/>
        <v>1.1849482248519616E-3</v>
      </c>
      <c r="P6" s="2"/>
      <c r="R6" s="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ht="14.25" customHeight="1" x14ac:dyDescent="0.3">
      <c r="A7" s="3">
        <v>6.2</v>
      </c>
      <c r="C7" s="1" t="s">
        <v>4</v>
      </c>
      <c r="D7" s="4">
        <f>MODE(A2:A53)</f>
        <v>6.5</v>
      </c>
      <c r="E7" s="3"/>
      <c r="G7" s="19">
        <f>$A$2+$D$13</f>
        <v>6.1428571428571432</v>
      </c>
      <c r="H7" s="20">
        <v>6.2</v>
      </c>
      <c r="J7" s="15">
        <f>COUNT($H$31:$H$39)</f>
        <v>9</v>
      </c>
      <c r="K7" s="10">
        <f>ROUND(AVERAGE($G$31,$G$39), 2)</f>
        <v>6.64</v>
      </c>
      <c r="L7" s="15">
        <f>AVERAGE($H$31:$H$39)</f>
        <v>6.6444444444444457</v>
      </c>
      <c r="M7" s="15">
        <f>_xlfn.STDEV.P($H$31:$H$39)</f>
        <v>4.969039949999559E-2</v>
      </c>
      <c r="N7" s="15">
        <f>_xlfn.VAR.P($H$31:$H$39)</f>
        <v>2.4691358024691618E-3</v>
      </c>
      <c r="O7" s="15">
        <f t="shared" si="0"/>
        <v>1.2104701311272451E-2</v>
      </c>
      <c r="P7" s="2"/>
      <c r="Q7" s="11" t="s">
        <v>32</v>
      </c>
      <c r="R7" s="24">
        <f>R3+R4</f>
        <v>7.5643897928994189E-2</v>
      </c>
      <c r="S7" s="24">
        <f>D3</f>
        <v>7.5643897928994147E-2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4.25" customHeight="1" x14ac:dyDescent="0.3">
      <c r="A8" s="3">
        <v>6.2</v>
      </c>
      <c r="C8" s="1" t="s">
        <v>5</v>
      </c>
      <c r="D8" s="4">
        <f>MEDIAN(A2:A53)</f>
        <v>6.5</v>
      </c>
      <c r="E8" s="3"/>
      <c r="H8" s="20">
        <v>6.2</v>
      </c>
      <c r="J8" s="16">
        <f>COUNT($H$40:$H$44)</f>
        <v>5</v>
      </c>
      <c r="K8" s="17">
        <f>ROUND(AVERAGE($G$40,$G$44), 2)</f>
        <v>6.79</v>
      </c>
      <c r="L8" s="16">
        <f>AVERAGE($H$40:$H$44)</f>
        <v>6.7799999999999994</v>
      </c>
      <c r="M8" s="16">
        <f>_xlfn.STDEV.P($H$40:$H$44)</f>
        <v>2.4494897427831695E-2</v>
      </c>
      <c r="N8" s="16">
        <f>_xlfn.VAR.P($H$40:$H$44)</f>
        <v>5.9999999999999572E-4</v>
      </c>
      <c r="O8" s="16">
        <f t="shared" si="0"/>
        <v>6.0308025147929462E-2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4" ht="14.25" customHeight="1" x14ac:dyDescent="0.3">
      <c r="A9" s="3">
        <v>6.2</v>
      </c>
      <c r="H9" s="20">
        <v>6.2</v>
      </c>
      <c r="J9" s="15">
        <f>COUNT($H$45:$H$53)</f>
        <v>9</v>
      </c>
      <c r="K9" s="10">
        <f>ROUND(AVERAGE($G$45,$G$53), 2)</f>
        <v>6.93</v>
      </c>
      <c r="L9" s="15">
        <f>AVERAGE($H$45:$H$53)</f>
        <v>6.9433333333333342</v>
      </c>
      <c r="M9" s="15">
        <f>_xlfn.STDEV.P($H$45:$H$53)</f>
        <v>4.2426406871192722E-2</v>
      </c>
      <c r="N9" s="15">
        <f>_xlfn.VAR.P($H$45:$H$53)</f>
        <v>1.7999999999999891E-3</v>
      </c>
      <c r="O9" s="15">
        <f t="shared" si="0"/>
        <v>0.16720759779750369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4" ht="14.25" customHeight="1" x14ac:dyDescent="0.3">
      <c r="A10" s="3">
        <v>6.25</v>
      </c>
      <c r="C10" s="25" t="s">
        <v>11</v>
      </c>
      <c r="D10" s="25"/>
      <c r="E10" s="25"/>
      <c r="H10" s="20">
        <v>6.25</v>
      </c>
      <c r="J10" s="13">
        <v>0</v>
      </c>
      <c r="K10" s="14">
        <v>1000</v>
      </c>
      <c r="L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25" customHeight="1" x14ac:dyDescent="0.3">
      <c r="A11" s="3">
        <v>6.25</v>
      </c>
      <c r="G11" s="19">
        <f>$A$2+$D$13+$D$13</f>
        <v>6.2857142857142865</v>
      </c>
      <c r="H11" s="20">
        <v>6.25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25" customHeight="1" x14ac:dyDescent="0.3">
      <c r="A12" s="3">
        <v>6.3</v>
      </c>
      <c r="C12" s="1" t="s">
        <v>12</v>
      </c>
      <c r="D12" s="4">
        <f>LOG(52,2)+1</f>
        <v>6.7004397181410926</v>
      </c>
      <c r="E12" s="3">
        <f>ROUNDUP(D12, 0)</f>
        <v>7</v>
      </c>
      <c r="G12" s="11">
        <f>$A$2+$D$13+$D$13</f>
        <v>6.2857142857142865</v>
      </c>
      <c r="H12" s="18">
        <v>6.3</v>
      </c>
      <c r="J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4.25" customHeight="1" x14ac:dyDescent="0.3">
      <c r="A13" s="3">
        <v>6.3</v>
      </c>
      <c r="C13" s="1" t="s">
        <v>13</v>
      </c>
      <c r="D13" s="4">
        <f>(A53-A2)/E12</f>
        <v>0.14285714285714285</v>
      </c>
      <c r="E13" s="3"/>
      <c r="H13" s="18">
        <v>6.3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4.25" customHeight="1" x14ac:dyDescent="0.3">
      <c r="A14" s="3">
        <v>6.3</v>
      </c>
      <c r="H14" s="18">
        <v>6.3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4.25" customHeight="1" x14ac:dyDescent="0.3">
      <c r="A15" s="3">
        <v>6.3</v>
      </c>
      <c r="H15" s="18">
        <v>6.3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4.25" customHeight="1" x14ac:dyDescent="0.3">
      <c r="A16" s="3">
        <v>6.3</v>
      </c>
      <c r="H16" s="18">
        <v>6.3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4.25" customHeight="1" x14ac:dyDescent="0.3">
      <c r="A17" s="3">
        <v>6.4</v>
      </c>
      <c r="H17" s="18">
        <v>6.4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25" customHeight="1" x14ac:dyDescent="0.3">
      <c r="A18" s="3">
        <v>6.4</v>
      </c>
      <c r="H18" s="18">
        <v>6.4</v>
      </c>
      <c r="J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25" customHeight="1" x14ac:dyDescent="0.3">
      <c r="A19" s="3">
        <v>6.4</v>
      </c>
      <c r="G19" s="11">
        <f>$A$2+$D$13+$D$13+$D$13</f>
        <v>6.4285714285714297</v>
      </c>
      <c r="H19" s="18">
        <v>6.4</v>
      </c>
      <c r="J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25" customHeight="1" x14ac:dyDescent="0.3">
      <c r="A20" s="3">
        <v>6.5</v>
      </c>
      <c r="G20" s="19">
        <f>$A$2+$D$13+$D$13+$D$13</f>
        <v>6.4285714285714297</v>
      </c>
      <c r="H20" s="20">
        <v>6.5</v>
      </c>
      <c r="J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25" customHeight="1" x14ac:dyDescent="0.3">
      <c r="A21" s="3">
        <v>6.5</v>
      </c>
      <c r="H21" s="20">
        <v>6.5</v>
      </c>
      <c r="J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25" customHeight="1" x14ac:dyDescent="0.3">
      <c r="A22" s="3">
        <v>6.5</v>
      </c>
      <c r="H22" s="20">
        <v>6.5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25" customHeight="1" x14ac:dyDescent="0.3">
      <c r="A23" s="3">
        <v>6.5</v>
      </c>
      <c r="H23" s="20">
        <v>6.5</v>
      </c>
      <c r="J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25" customHeight="1" x14ac:dyDescent="0.3">
      <c r="A24" s="3">
        <v>6.5</v>
      </c>
      <c r="H24" s="20">
        <v>6.5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25" customHeight="1" x14ac:dyDescent="0.3">
      <c r="A25" s="3">
        <v>6.5</v>
      </c>
      <c r="C25" s="7"/>
      <c r="D25" s="7"/>
      <c r="H25" s="20">
        <v>6.5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25" customHeight="1" x14ac:dyDescent="0.3">
      <c r="A26" s="3">
        <v>6.5</v>
      </c>
      <c r="C26" s="7"/>
      <c r="D26" s="7"/>
      <c r="H26" s="20">
        <v>6.5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4.25" customHeight="1" x14ac:dyDescent="0.3">
      <c r="A27" s="3">
        <v>6.5</v>
      </c>
      <c r="C27" s="7"/>
      <c r="D27" s="7"/>
      <c r="H27" s="20">
        <v>6.5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4.25" customHeight="1" x14ac:dyDescent="0.3">
      <c r="A28" s="3">
        <v>6.5</v>
      </c>
      <c r="C28" s="26"/>
      <c r="D28" s="26"/>
      <c r="H28" s="20">
        <v>6.5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4.25" customHeight="1" x14ac:dyDescent="0.3">
      <c r="A29" s="3">
        <v>6.5</v>
      </c>
      <c r="C29" s="7"/>
      <c r="D29" s="7"/>
      <c r="H29" s="20">
        <v>6.5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4.25" customHeight="1" x14ac:dyDescent="0.3">
      <c r="A30" s="3">
        <v>6.5</v>
      </c>
      <c r="C30" s="7"/>
      <c r="D30" s="7"/>
      <c r="G30" s="19">
        <f>$A$2+$D$13+$D$13+$D$13+$D$13</f>
        <v>6.571428571428573</v>
      </c>
      <c r="H30" s="20">
        <v>6.5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4.25" customHeight="1" x14ac:dyDescent="0.3">
      <c r="A31" s="3">
        <v>6.6</v>
      </c>
      <c r="C31" s="7"/>
      <c r="D31" s="7"/>
      <c r="G31" s="11">
        <f>$A$2+$D$13+$D$13+$D$13+$D$13</f>
        <v>6.571428571428573</v>
      </c>
      <c r="H31" s="18">
        <v>6.6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4.25" customHeight="1" x14ac:dyDescent="0.3">
      <c r="A32" s="3">
        <v>6.6</v>
      </c>
      <c r="C32" s="7"/>
      <c r="D32" s="7"/>
      <c r="H32" s="18">
        <v>6.6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4.25" customHeight="1" x14ac:dyDescent="0.3">
      <c r="A33" s="3">
        <v>6.6</v>
      </c>
      <c r="C33" s="7"/>
      <c r="D33" s="7"/>
      <c r="H33" s="18">
        <v>6.6</v>
      </c>
      <c r="J33" s="7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4.25" customHeight="1" x14ac:dyDescent="0.3">
      <c r="A34" s="3">
        <v>6.6</v>
      </c>
      <c r="C34" s="7"/>
      <c r="D34" s="7"/>
      <c r="H34" s="18">
        <v>6.6</v>
      </c>
      <c r="J34" s="7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4.25" customHeight="1" x14ac:dyDescent="0.3">
      <c r="A35" s="3">
        <v>6.6</v>
      </c>
      <c r="C35" s="7"/>
      <c r="D35" s="7"/>
      <c r="H35" s="18">
        <v>6.6</v>
      </c>
      <c r="J35" s="7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4.25" customHeight="1" x14ac:dyDescent="0.3">
      <c r="A36" s="3">
        <v>6.7</v>
      </c>
      <c r="C36" s="7"/>
      <c r="D36" s="7"/>
      <c r="H36" s="18">
        <v>6.7</v>
      </c>
      <c r="L36" s="2"/>
      <c r="M36" s="2"/>
      <c r="O36" s="2"/>
      <c r="P36" s="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4.25" customHeight="1" x14ac:dyDescent="0.3">
      <c r="A37" s="3">
        <v>6.7</v>
      </c>
      <c r="C37" s="7"/>
      <c r="D37" s="7"/>
      <c r="H37" s="18">
        <v>6.7</v>
      </c>
      <c r="J37" s="7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4.25" customHeight="1" x14ac:dyDescent="0.3">
      <c r="A38" s="3">
        <v>6.7</v>
      </c>
      <c r="C38" s="7"/>
      <c r="D38" s="7"/>
      <c r="H38" s="18">
        <v>6.7</v>
      </c>
      <c r="J38" s="7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4.25" customHeight="1" x14ac:dyDescent="0.3">
      <c r="A39" s="3">
        <v>6.7</v>
      </c>
      <c r="C39" s="2"/>
      <c r="D39" s="2"/>
      <c r="E39" s="2"/>
      <c r="G39" s="11">
        <f>$A$2+$D$13+$D$13+$D$13+$D$13+$D$13</f>
        <v>6.7142857142857162</v>
      </c>
      <c r="H39" s="18">
        <v>6.7</v>
      </c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4.25" customHeight="1" x14ac:dyDescent="0.3">
      <c r="A40" s="3">
        <v>6.75</v>
      </c>
      <c r="G40" s="19">
        <f>$A$2+$D$13+$D$13+$D$13+$D$13+$D$13</f>
        <v>6.7142857142857162</v>
      </c>
      <c r="H40" s="20">
        <v>6.75</v>
      </c>
      <c r="J40" s="7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4.25" customHeight="1" x14ac:dyDescent="0.3">
      <c r="A41" s="3">
        <v>6.75</v>
      </c>
      <c r="H41" s="20">
        <v>6.75</v>
      </c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4.25" customHeight="1" x14ac:dyDescent="0.3">
      <c r="A42" s="3">
        <v>6.8</v>
      </c>
      <c r="H42" s="20">
        <v>6.8</v>
      </c>
      <c r="J42" s="7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4.25" customHeight="1" x14ac:dyDescent="0.3">
      <c r="A43" s="3">
        <v>6.8</v>
      </c>
      <c r="H43" s="20">
        <v>6.8</v>
      </c>
      <c r="J43" s="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4.25" customHeight="1" x14ac:dyDescent="0.3">
      <c r="A44" s="3">
        <v>6.8</v>
      </c>
      <c r="G44" s="19">
        <f>$A$2+$D$13+$D$13+$D$13+$D$13+$D$13+$D$13</f>
        <v>6.8571428571428594</v>
      </c>
      <c r="H44" s="20">
        <v>6.8</v>
      </c>
      <c r="J44" s="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4.25" customHeight="1" x14ac:dyDescent="0.3">
      <c r="A45" s="3">
        <v>6.9</v>
      </c>
      <c r="G45" s="11">
        <f>$A$2+$D$13+$D$13+$D$13+$D$13+$D$13+$D$13</f>
        <v>6.8571428571428594</v>
      </c>
      <c r="H45" s="18">
        <v>6.9</v>
      </c>
      <c r="J45" s="7"/>
      <c r="L45" s="2"/>
      <c r="M45" s="2"/>
      <c r="N45" s="2"/>
      <c r="O45" s="2"/>
      <c r="P45" s="2"/>
      <c r="Q45" s="22"/>
      <c r="R45" s="22"/>
      <c r="S45" s="22"/>
      <c r="T45" s="22"/>
      <c r="U45" s="22"/>
      <c r="V45" s="2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4.25" customHeight="1" x14ac:dyDescent="0.3">
      <c r="A46" s="3">
        <v>6.9</v>
      </c>
      <c r="H46" s="18">
        <v>6.9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4.25" customHeight="1" x14ac:dyDescent="0.3">
      <c r="A47" s="3">
        <v>6.9</v>
      </c>
      <c r="H47" s="18">
        <v>6.9</v>
      </c>
      <c r="J47" s="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4.25" customHeight="1" x14ac:dyDescent="0.3">
      <c r="A48" s="3">
        <v>6.9</v>
      </c>
      <c r="H48" s="18">
        <v>6.9</v>
      </c>
      <c r="J48" s="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4.25" customHeight="1" x14ac:dyDescent="0.3">
      <c r="A49" s="3">
        <v>6.95</v>
      </c>
      <c r="H49" s="18">
        <v>6.95</v>
      </c>
      <c r="J49" s="7"/>
      <c r="L49" s="2"/>
      <c r="M49" s="2"/>
      <c r="N49" s="2"/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4.25" customHeight="1" x14ac:dyDescent="0.3">
      <c r="A50" s="3">
        <v>6.95</v>
      </c>
      <c r="H50" s="18">
        <v>6.95</v>
      </c>
      <c r="L50" s="2"/>
      <c r="M50" s="2"/>
      <c r="N50" s="2"/>
      <c r="O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4.25" customHeight="1" x14ac:dyDescent="0.3">
      <c r="A51" s="3">
        <v>6.99</v>
      </c>
      <c r="H51" s="18">
        <v>6.99</v>
      </c>
      <c r="J51" s="2"/>
      <c r="L51" s="2"/>
      <c r="M51" s="2"/>
      <c r="N51" s="2"/>
      <c r="O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4.25" customHeight="1" x14ac:dyDescent="0.3">
      <c r="A52" s="3">
        <v>7</v>
      </c>
      <c r="H52" s="18">
        <v>7</v>
      </c>
      <c r="L52" s="2"/>
      <c r="M52" s="2"/>
      <c r="N52" s="2"/>
      <c r="O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4.25" customHeight="1" x14ac:dyDescent="0.3">
      <c r="A53" s="3">
        <v>7</v>
      </c>
      <c r="G53" s="11">
        <f>$A$2+$D$13+$D$13+$D$13+$D$13+$D$13+$D$13+$D$13</f>
        <v>7.0000000000000027</v>
      </c>
      <c r="H53" s="18">
        <v>7</v>
      </c>
      <c r="L53" s="2"/>
      <c r="M53" s="2"/>
      <c r="N53" s="2"/>
      <c r="O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4.25" customHeight="1" x14ac:dyDescent="0.3">
      <c r="A54" s="2"/>
      <c r="H54" s="2"/>
      <c r="J54" s="2"/>
      <c r="L54" s="2"/>
      <c r="M54" s="2"/>
      <c r="N54" s="2"/>
      <c r="O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4.25" customHeight="1" x14ac:dyDescent="0.3">
      <c r="A55" s="2"/>
      <c r="H55" s="2"/>
      <c r="J55" s="2"/>
      <c r="L55" s="2"/>
      <c r="M55" s="2"/>
      <c r="N55" s="2"/>
      <c r="O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4.25" customHeight="1" x14ac:dyDescent="0.3">
      <c r="A56" s="2"/>
      <c r="H56" s="2"/>
      <c r="J56" s="2"/>
      <c r="L56" s="2"/>
      <c r="M56" s="2"/>
      <c r="N56" s="2"/>
      <c r="O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4.25" customHeight="1" x14ac:dyDescent="0.3">
      <c r="A57" s="2"/>
      <c r="H57" s="2"/>
      <c r="J57" s="2"/>
      <c r="L57" s="2"/>
      <c r="M57" s="2"/>
      <c r="N57" s="2"/>
      <c r="O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4.25" customHeight="1" x14ac:dyDescent="0.3">
      <c r="A58" s="2"/>
      <c r="H58" s="2"/>
      <c r="J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4.25" customHeight="1" x14ac:dyDescent="0.3">
      <c r="A59" s="2"/>
      <c r="H59" s="2"/>
      <c r="J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4.25" customHeight="1" x14ac:dyDescent="0.3">
      <c r="A60" s="2"/>
      <c r="H60" s="2"/>
      <c r="J60" s="2"/>
      <c r="L60" s="2"/>
      <c r="M60" s="2"/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4.25" customHeight="1" x14ac:dyDescent="0.3">
      <c r="A61" s="2"/>
      <c r="H61" s="2"/>
      <c r="J61" s="2"/>
      <c r="L61" s="2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4.25" customHeight="1" x14ac:dyDescent="0.3">
      <c r="A62" s="2"/>
      <c r="H62" s="2"/>
      <c r="J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4.25" customHeight="1" x14ac:dyDescent="0.3">
      <c r="A63" s="2"/>
      <c r="H63" s="2"/>
      <c r="J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4.25" customHeight="1" x14ac:dyDescent="0.3">
      <c r="A64" s="2"/>
      <c r="H64" s="2"/>
      <c r="J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4.25" customHeight="1" x14ac:dyDescent="0.3">
      <c r="A65" s="2"/>
      <c r="H65" s="2"/>
      <c r="J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4.25" customHeight="1" x14ac:dyDescent="0.3">
      <c r="A66" s="2"/>
      <c r="H66" s="2"/>
      <c r="J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4.25" customHeight="1" x14ac:dyDescent="0.3">
      <c r="A67" s="2"/>
      <c r="H67" s="2"/>
      <c r="J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4.25" customHeight="1" x14ac:dyDescent="0.3">
      <c r="A68" s="2"/>
      <c r="H68" s="2"/>
      <c r="J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4.25" customHeight="1" x14ac:dyDescent="0.3">
      <c r="A69" s="2"/>
      <c r="H69" s="2"/>
      <c r="J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4.25" customHeight="1" x14ac:dyDescent="0.3">
      <c r="A70" s="2"/>
      <c r="H70" s="2"/>
      <c r="J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4.25" customHeight="1" x14ac:dyDescent="0.3">
      <c r="A71" s="2"/>
      <c r="H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4.25" customHeight="1" x14ac:dyDescent="0.3">
      <c r="A72" s="2"/>
      <c r="H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4.25" customHeight="1" x14ac:dyDescent="0.3">
      <c r="A73" s="2"/>
      <c r="H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4.25" customHeight="1" x14ac:dyDescent="0.3">
      <c r="A74" s="2"/>
      <c r="H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4.25" customHeight="1" x14ac:dyDescent="0.3">
      <c r="A75" s="2"/>
      <c r="H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4.25" customHeight="1" x14ac:dyDescent="0.3">
      <c r="A76" s="2"/>
      <c r="H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4.25" customHeight="1" x14ac:dyDescent="0.3">
      <c r="A77" s="2"/>
      <c r="H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4.25" customHeight="1" x14ac:dyDescent="0.3">
      <c r="A78" s="2"/>
      <c r="H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4.25" customHeight="1" x14ac:dyDescent="0.3">
      <c r="A79" s="2"/>
      <c r="H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4.25" customHeight="1" x14ac:dyDescent="0.3">
      <c r="A80" s="2"/>
      <c r="H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4.25" customHeight="1" x14ac:dyDescent="0.3">
      <c r="A81" s="2"/>
      <c r="H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4.25" customHeight="1" x14ac:dyDescent="0.3">
      <c r="A82" s="2"/>
      <c r="H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4.25" customHeight="1" x14ac:dyDescent="0.3">
      <c r="A83" s="2"/>
      <c r="H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4.25" customHeight="1" x14ac:dyDescent="0.3">
      <c r="A84" s="2"/>
      <c r="H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4.25" customHeight="1" x14ac:dyDescent="0.3">
      <c r="A85" s="2"/>
      <c r="H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4.25" customHeight="1" x14ac:dyDescent="0.3">
      <c r="A86" s="2"/>
      <c r="H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4.25" customHeight="1" x14ac:dyDescent="0.3">
      <c r="A87" s="2"/>
      <c r="H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4.25" customHeight="1" x14ac:dyDescent="0.3">
      <c r="A88" s="2"/>
      <c r="H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4.25" customHeight="1" x14ac:dyDescent="0.3">
      <c r="A89" s="2"/>
      <c r="H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4.25" customHeight="1" x14ac:dyDescent="0.3">
      <c r="A90" s="2"/>
      <c r="H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4.25" customHeight="1" x14ac:dyDescent="0.3">
      <c r="A91" s="2"/>
      <c r="H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4.25" customHeight="1" x14ac:dyDescent="0.3">
      <c r="A92" s="2"/>
      <c r="H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4.25" customHeight="1" x14ac:dyDescent="0.3">
      <c r="A93" s="2"/>
      <c r="H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4.25" customHeight="1" x14ac:dyDescent="0.3">
      <c r="A94" s="2"/>
      <c r="H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4.25" customHeight="1" x14ac:dyDescent="0.3">
      <c r="A95" s="2"/>
      <c r="H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4.25" customHeight="1" x14ac:dyDescent="0.3">
      <c r="A96" s="2"/>
      <c r="H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4.25" customHeight="1" x14ac:dyDescent="0.3">
      <c r="A97" s="2"/>
      <c r="H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4.25" customHeight="1" x14ac:dyDescent="0.3">
      <c r="A98" s="2"/>
      <c r="H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4.25" customHeight="1" x14ac:dyDescent="0.3">
      <c r="A99" s="2"/>
      <c r="H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4.25" customHeight="1" x14ac:dyDescent="0.3">
      <c r="A100" s="2"/>
      <c r="H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4.25" customHeight="1" x14ac:dyDescent="0.3">
      <c r="A101" s="2"/>
      <c r="H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4.25" customHeight="1" x14ac:dyDescent="0.3">
      <c r="A102" s="2"/>
      <c r="H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4.25" customHeight="1" x14ac:dyDescent="0.3">
      <c r="A103" s="2"/>
      <c r="H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4.25" customHeight="1" x14ac:dyDescent="0.3">
      <c r="A104" s="2"/>
      <c r="H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4.25" customHeight="1" x14ac:dyDescent="0.3">
      <c r="A105" s="2"/>
      <c r="H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4.25" customHeight="1" x14ac:dyDescent="0.3">
      <c r="A106" s="2"/>
      <c r="H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4.25" customHeight="1" x14ac:dyDescent="0.3">
      <c r="A107" s="2"/>
      <c r="H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4.25" customHeight="1" x14ac:dyDescent="0.3">
      <c r="A108" s="2"/>
      <c r="H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4.25" customHeight="1" x14ac:dyDescent="0.3">
      <c r="A109" s="2"/>
      <c r="H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4.25" customHeight="1" x14ac:dyDescent="0.3">
      <c r="A110" s="2"/>
      <c r="H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4.25" customHeight="1" x14ac:dyDescent="0.3">
      <c r="A111" s="2"/>
      <c r="H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4.25" customHeight="1" x14ac:dyDescent="0.3">
      <c r="A112" s="2"/>
      <c r="H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4.25" customHeight="1" x14ac:dyDescent="0.3">
      <c r="A113" s="2"/>
      <c r="H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4.25" customHeight="1" x14ac:dyDescent="0.3">
      <c r="A114" s="2"/>
      <c r="H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4.25" customHeight="1" x14ac:dyDescent="0.3">
      <c r="A115" s="2"/>
      <c r="H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4.25" customHeight="1" x14ac:dyDescent="0.3">
      <c r="A116" s="2"/>
      <c r="H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4.25" customHeight="1" x14ac:dyDescent="0.3">
      <c r="A117" s="2"/>
      <c r="H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4.25" customHeight="1" x14ac:dyDescent="0.3">
      <c r="A118" s="2"/>
      <c r="H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4.25" customHeight="1" x14ac:dyDescent="0.3">
      <c r="A119" s="2"/>
      <c r="H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4.25" customHeight="1" x14ac:dyDescent="0.3">
      <c r="A120" s="2"/>
      <c r="H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4.25" customHeight="1" x14ac:dyDescent="0.3">
      <c r="A121" s="2"/>
      <c r="H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4.25" customHeight="1" x14ac:dyDescent="0.3">
      <c r="A122" s="2"/>
      <c r="H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4.25" customHeight="1" x14ac:dyDescent="0.3">
      <c r="A123" s="2"/>
      <c r="H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4.25" customHeight="1" x14ac:dyDescent="0.3">
      <c r="A124" s="2"/>
      <c r="H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4.25" customHeight="1" x14ac:dyDescent="0.3">
      <c r="A125" s="2"/>
      <c r="H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4.25" customHeight="1" x14ac:dyDescent="0.3">
      <c r="A126" s="2"/>
      <c r="H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4.25" customHeight="1" x14ac:dyDescent="0.3">
      <c r="A127" s="2"/>
      <c r="H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4.25" customHeight="1" x14ac:dyDescent="0.3">
      <c r="A128" s="2"/>
      <c r="H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4.25" customHeight="1" x14ac:dyDescent="0.3">
      <c r="A129" s="2"/>
      <c r="H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4.25" customHeight="1" x14ac:dyDescent="0.3">
      <c r="A130" s="2"/>
      <c r="H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4.25" customHeight="1" x14ac:dyDescent="0.3">
      <c r="A131" s="2"/>
      <c r="H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4.25" customHeight="1" x14ac:dyDescent="0.3">
      <c r="A132" s="2"/>
      <c r="H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4.25" customHeight="1" x14ac:dyDescent="0.3">
      <c r="A133" s="2"/>
      <c r="H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4.25" customHeight="1" x14ac:dyDescent="0.3">
      <c r="A134" s="2"/>
      <c r="H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4.25" customHeight="1" x14ac:dyDescent="0.3">
      <c r="A135" s="2"/>
      <c r="H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4.25" customHeight="1" x14ac:dyDescent="0.3">
      <c r="A136" s="2"/>
      <c r="H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4.25" customHeight="1" x14ac:dyDescent="0.3">
      <c r="A137" s="2"/>
      <c r="H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4.25" customHeight="1" x14ac:dyDescent="0.3">
      <c r="A138" s="2"/>
      <c r="H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4.25" customHeight="1" x14ac:dyDescent="0.3">
      <c r="A139" s="2"/>
      <c r="H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4.25" customHeight="1" x14ac:dyDescent="0.3">
      <c r="A140" s="2"/>
      <c r="H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4.25" customHeight="1" x14ac:dyDescent="0.3">
      <c r="A141" s="2"/>
      <c r="H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4.25" customHeight="1" x14ac:dyDescent="0.3">
      <c r="A142" s="2"/>
      <c r="H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4.25" customHeight="1" x14ac:dyDescent="0.3">
      <c r="A143" s="2"/>
      <c r="H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4.25" customHeight="1" x14ac:dyDescent="0.3">
      <c r="A144" s="2"/>
      <c r="H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4.25" customHeight="1" x14ac:dyDescent="0.3">
      <c r="A145" s="2"/>
      <c r="H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4.25" customHeight="1" x14ac:dyDescent="0.3">
      <c r="A146" s="2"/>
      <c r="H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4.25" customHeight="1" x14ac:dyDescent="0.3">
      <c r="A147" s="2"/>
      <c r="H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4.25" customHeight="1" x14ac:dyDescent="0.3">
      <c r="A148" s="2"/>
      <c r="H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4.25" customHeight="1" x14ac:dyDescent="0.3">
      <c r="A149" s="2"/>
      <c r="H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4.25" customHeight="1" x14ac:dyDescent="0.3">
      <c r="A150" s="2"/>
      <c r="H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4.25" customHeight="1" x14ac:dyDescent="0.3">
      <c r="A151" s="2"/>
      <c r="H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4.25" customHeight="1" x14ac:dyDescent="0.3">
      <c r="A152" s="2"/>
      <c r="H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4.25" customHeight="1" x14ac:dyDescent="0.3">
      <c r="A153" s="2"/>
      <c r="H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4.25" customHeight="1" x14ac:dyDescent="0.3">
      <c r="A154" s="2"/>
      <c r="H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4.25" customHeight="1" x14ac:dyDescent="0.3">
      <c r="A155" s="2"/>
      <c r="H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4.25" customHeight="1" x14ac:dyDescent="0.3">
      <c r="A156" s="2"/>
      <c r="H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4.25" customHeight="1" x14ac:dyDescent="0.3">
      <c r="A157" s="2"/>
      <c r="H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4.25" customHeight="1" x14ac:dyDescent="0.3">
      <c r="A158" s="2"/>
      <c r="H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4.25" customHeight="1" x14ac:dyDescent="0.3">
      <c r="A159" s="2"/>
      <c r="H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4.25" customHeight="1" x14ac:dyDescent="0.3">
      <c r="A160" s="2"/>
      <c r="H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4.25" customHeight="1" x14ac:dyDescent="0.3">
      <c r="A161" s="2"/>
      <c r="H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4.25" customHeight="1" x14ac:dyDescent="0.3">
      <c r="A162" s="2"/>
      <c r="H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4.25" customHeight="1" x14ac:dyDescent="0.3">
      <c r="A163" s="2"/>
      <c r="H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4.25" customHeight="1" x14ac:dyDescent="0.3">
      <c r="A164" s="2"/>
      <c r="H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4.25" customHeight="1" x14ac:dyDescent="0.3">
      <c r="A165" s="2"/>
      <c r="H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4.25" customHeight="1" x14ac:dyDescent="0.3">
      <c r="A166" s="2"/>
      <c r="H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4.25" customHeight="1" x14ac:dyDescent="0.3">
      <c r="A167" s="2"/>
      <c r="H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4.25" customHeight="1" x14ac:dyDescent="0.3">
      <c r="A168" s="2"/>
      <c r="H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4.25" customHeight="1" x14ac:dyDescent="0.3">
      <c r="A169" s="2"/>
      <c r="H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4.25" customHeight="1" x14ac:dyDescent="0.3">
      <c r="A170" s="2"/>
      <c r="H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4.25" customHeight="1" x14ac:dyDescent="0.3">
      <c r="A171" s="2"/>
      <c r="H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4.25" customHeight="1" x14ac:dyDescent="0.3">
      <c r="A172" s="2"/>
      <c r="H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4.25" customHeight="1" x14ac:dyDescent="0.3">
      <c r="A173" s="2"/>
      <c r="H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4.25" customHeight="1" x14ac:dyDescent="0.3">
      <c r="A174" s="2"/>
      <c r="H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4.25" customHeight="1" x14ac:dyDescent="0.3">
      <c r="A175" s="2"/>
      <c r="H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4.25" customHeight="1" x14ac:dyDescent="0.3">
      <c r="A176" s="2"/>
      <c r="H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4.25" customHeight="1" x14ac:dyDescent="0.3">
      <c r="A177" s="2"/>
      <c r="H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4.25" customHeight="1" x14ac:dyDescent="0.3">
      <c r="A178" s="2"/>
      <c r="H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4.25" customHeight="1" x14ac:dyDescent="0.3">
      <c r="A179" s="2"/>
      <c r="H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4.25" customHeight="1" x14ac:dyDescent="0.3">
      <c r="A180" s="2"/>
      <c r="H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4.25" customHeight="1" x14ac:dyDescent="0.3">
      <c r="A181" s="2"/>
      <c r="H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4.25" customHeight="1" x14ac:dyDescent="0.3">
      <c r="A182" s="2"/>
      <c r="H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4.25" customHeight="1" x14ac:dyDescent="0.3">
      <c r="A183" s="2"/>
      <c r="H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4.25" customHeight="1" x14ac:dyDescent="0.3">
      <c r="A184" s="2"/>
      <c r="H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4.25" customHeight="1" x14ac:dyDescent="0.3">
      <c r="A185" s="2"/>
      <c r="H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4.25" customHeight="1" x14ac:dyDescent="0.3">
      <c r="A186" s="2"/>
      <c r="H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4.25" customHeight="1" x14ac:dyDescent="0.3">
      <c r="A187" s="2"/>
      <c r="H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4.25" customHeight="1" x14ac:dyDescent="0.3">
      <c r="A188" s="2"/>
      <c r="H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4.25" customHeight="1" x14ac:dyDescent="0.3">
      <c r="A189" s="2"/>
      <c r="H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4.25" customHeight="1" x14ac:dyDescent="0.3">
      <c r="A190" s="2"/>
      <c r="H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4.25" customHeight="1" x14ac:dyDescent="0.3">
      <c r="A191" s="2"/>
      <c r="H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4.25" customHeight="1" x14ac:dyDescent="0.3">
      <c r="A192" s="2"/>
      <c r="H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4.25" customHeight="1" x14ac:dyDescent="0.3">
      <c r="A193" s="2"/>
      <c r="H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4.25" customHeight="1" x14ac:dyDescent="0.3">
      <c r="A194" s="2"/>
      <c r="H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4.25" customHeight="1" x14ac:dyDescent="0.3">
      <c r="A195" s="2"/>
      <c r="H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4.25" customHeight="1" x14ac:dyDescent="0.3">
      <c r="A196" s="2"/>
      <c r="H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4.25" customHeight="1" x14ac:dyDescent="0.3">
      <c r="A197" s="2"/>
      <c r="H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4.25" customHeight="1" x14ac:dyDescent="0.3">
      <c r="A198" s="2"/>
      <c r="H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4.25" customHeight="1" x14ac:dyDescent="0.3">
      <c r="A199" s="2"/>
      <c r="H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4.25" customHeight="1" x14ac:dyDescent="0.3">
      <c r="A200" s="2"/>
      <c r="H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4.25" customHeight="1" x14ac:dyDescent="0.3">
      <c r="A201" s="2"/>
      <c r="H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4.25" customHeight="1" x14ac:dyDescent="0.3">
      <c r="A202" s="2"/>
      <c r="H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4.25" customHeight="1" x14ac:dyDescent="0.3">
      <c r="A203" s="2"/>
      <c r="H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4.25" customHeight="1" x14ac:dyDescent="0.3">
      <c r="A204" s="2"/>
      <c r="H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4.25" customHeight="1" x14ac:dyDescent="0.3">
      <c r="A205" s="2"/>
      <c r="H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4.25" customHeight="1" x14ac:dyDescent="0.3">
      <c r="A206" s="2"/>
      <c r="H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4.25" customHeight="1" x14ac:dyDescent="0.3">
      <c r="A207" s="2"/>
      <c r="H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4.25" customHeight="1" x14ac:dyDescent="0.3">
      <c r="A208" s="2"/>
      <c r="H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4.25" customHeight="1" x14ac:dyDescent="0.3">
      <c r="A209" s="2"/>
      <c r="H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4.25" customHeight="1" x14ac:dyDescent="0.3">
      <c r="A210" s="2"/>
      <c r="H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4.25" customHeight="1" x14ac:dyDescent="0.3">
      <c r="A211" s="2"/>
      <c r="H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4.25" customHeight="1" x14ac:dyDescent="0.3">
      <c r="A212" s="2"/>
      <c r="H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4.25" customHeight="1" x14ac:dyDescent="0.3">
      <c r="A213" s="2"/>
      <c r="H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4.25" customHeight="1" x14ac:dyDescent="0.3">
      <c r="A214" s="2"/>
      <c r="H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4.25" customHeight="1" x14ac:dyDescent="0.3">
      <c r="A215" s="2"/>
      <c r="H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4.25" customHeight="1" x14ac:dyDescent="0.3">
      <c r="A216" s="2"/>
      <c r="H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4.25" customHeight="1" x14ac:dyDescent="0.3">
      <c r="A217" s="2"/>
      <c r="H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4.25" customHeight="1" x14ac:dyDescent="0.3">
      <c r="A218" s="2"/>
      <c r="H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4.25" customHeight="1" x14ac:dyDescent="0.3">
      <c r="A219" s="2"/>
      <c r="H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4.25" customHeight="1" x14ac:dyDescent="0.3">
      <c r="A220" s="2"/>
      <c r="H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4.25" customHeight="1" x14ac:dyDescent="0.3">
      <c r="A221" s="2"/>
      <c r="H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4.25" customHeight="1" x14ac:dyDescent="0.3">
      <c r="A222" s="2"/>
      <c r="H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4.25" customHeight="1" x14ac:dyDescent="0.3">
      <c r="A223" s="2"/>
      <c r="H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4.25" customHeight="1" x14ac:dyDescent="0.3">
      <c r="A224" s="2"/>
      <c r="H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4.25" customHeight="1" x14ac:dyDescent="0.3">
      <c r="A225" s="2"/>
      <c r="H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4.25" customHeight="1" x14ac:dyDescent="0.3">
      <c r="A226" s="2"/>
      <c r="H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4.25" customHeight="1" x14ac:dyDescent="0.3">
      <c r="A227" s="2"/>
      <c r="H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4.25" customHeight="1" x14ac:dyDescent="0.3">
      <c r="A228" s="2"/>
      <c r="H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4.25" customHeight="1" x14ac:dyDescent="0.3">
      <c r="A229" s="2"/>
      <c r="H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4.25" customHeight="1" x14ac:dyDescent="0.3">
      <c r="A230" s="2"/>
      <c r="H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4.25" customHeight="1" x14ac:dyDescent="0.3">
      <c r="A231" s="2"/>
      <c r="H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4.25" customHeight="1" x14ac:dyDescent="0.3">
      <c r="A232" s="2"/>
      <c r="H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4.25" customHeight="1" x14ac:dyDescent="0.3">
      <c r="A233" s="2"/>
      <c r="H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4.25" customHeight="1" x14ac:dyDescent="0.3">
      <c r="A234" s="2"/>
      <c r="H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4.25" customHeight="1" x14ac:dyDescent="0.3">
      <c r="A235" s="2"/>
      <c r="H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4.25" customHeight="1" x14ac:dyDescent="0.3">
      <c r="A236" s="2"/>
      <c r="H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4.25" customHeight="1" x14ac:dyDescent="0.3">
      <c r="A237" s="2"/>
      <c r="H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4.25" customHeight="1" x14ac:dyDescent="0.3">
      <c r="A238" s="2"/>
      <c r="H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4.25" customHeight="1" x14ac:dyDescent="0.3">
      <c r="A239" s="2"/>
      <c r="H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4.25" customHeight="1" x14ac:dyDescent="0.3">
      <c r="A240" s="2"/>
      <c r="H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4.25" customHeight="1" x14ac:dyDescent="0.3">
      <c r="A241" s="2"/>
      <c r="H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4.25" customHeight="1" x14ac:dyDescent="0.3">
      <c r="A242" s="2"/>
      <c r="H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4.25" customHeight="1" x14ac:dyDescent="0.3">
      <c r="A243" s="2"/>
      <c r="H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4.25" customHeight="1" x14ac:dyDescent="0.3">
      <c r="A244" s="2"/>
      <c r="H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4.25" customHeight="1" x14ac:dyDescent="0.3">
      <c r="A245" s="2"/>
      <c r="H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4.25" customHeight="1" x14ac:dyDescent="0.3">
      <c r="A246" s="2"/>
      <c r="H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4.25" customHeight="1" x14ac:dyDescent="0.3">
      <c r="A247" s="2"/>
      <c r="H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4.25" customHeight="1" x14ac:dyDescent="0.3">
      <c r="A248" s="2"/>
      <c r="H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4.25" customHeight="1" x14ac:dyDescent="0.3">
      <c r="A249" s="2"/>
      <c r="H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4.25" customHeight="1" x14ac:dyDescent="0.3">
      <c r="A250" s="2"/>
      <c r="H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4.25" customHeight="1" x14ac:dyDescent="0.3">
      <c r="A251" s="2"/>
      <c r="H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4.25" customHeight="1" x14ac:dyDescent="0.3">
      <c r="A252" s="2"/>
      <c r="H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4.25" customHeight="1" x14ac:dyDescent="0.3">
      <c r="A253" s="2"/>
      <c r="H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4.25" customHeight="1" x14ac:dyDescent="0.3">
      <c r="A254" s="2"/>
      <c r="H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4.25" customHeight="1" x14ac:dyDescent="0.3">
      <c r="A255" s="2"/>
      <c r="H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4.25" customHeight="1" x14ac:dyDescent="0.3">
      <c r="A256" s="2"/>
      <c r="H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4.25" customHeight="1" x14ac:dyDescent="0.3">
      <c r="A257" s="2"/>
      <c r="H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4.25" customHeight="1" x14ac:dyDescent="0.3">
      <c r="A258" s="2"/>
      <c r="H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4.25" customHeight="1" x14ac:dyDescent="0.3">
      <c r="A259" s="2"/>
      <c r="H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4.25" customHeight="1" x14ac:dyDescent="0.3">
      <c r="A260" s="2"/>
      <c r="H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4.25" customHeight="1" x14ac:dyDescent="0.3">
      <c r="A261" s="2"/>
      <c r="H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4.25" customHeight="1" x14ac:dyDescent="0.3">
      <c r="A262" s="2"/>
      <c r="H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4.25" customHeight="1" x14ac:dyDescent="0.3">
      <c r="A263" s="2"/>
      <c r="H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4.25" customHeight="1" x14ac:dyDescent="0.3">
      <c r="A264" s="2"/>
      <c r="H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4.25" customHeight="1" x14ac:dyDescent="0.3">
      <c r="A265" s="2"/>
      <c r="H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4.25" customHeight="1" x14ac:dyDescent="0.3">
      <c r="A266" s="2"/>
      <c r="H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4.25" customHeight="1" x14ac:dyDescent="0.3">
      <c r="A267" s="2"/>
      <c r="H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4.25" customHeight="1" x14ac:dyDescent="0.3">
      <c r="A268" s="2"/>
      <c r="H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4.25" customHeight="1" x14ac:dyDescent="0.3">
      <c r="A269" s="2"/>
      <c r="H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4.25" customHeight="1" x14ac:dyDescent="0.3">
      <c r="A270" s="2"/>
      <c r="H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4.25" customHeight="1" x14ac:dyDescent="0.3">
      <c r="A271" s="2"/>
      <c r="H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4.25" customHeight="1" x14ac:dyDescent="0.3">
      <c r="A272" s="2"/>
      <c r="H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4.25" customHeight="1" x14ac:dyDescent="0.3">
      <c r="A273" s="2"/>
      <c r="H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4.25" customHeight="1" x14ac:dyDescent="0.3">
      <c r="A274" s="2"/>
      <c r="H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4.25" customHeight="1" x14ac:dyDescent="0.3">
      <c r="A275" s="2"/>
      <c r="H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4.25" customHeight="1" x14ac:dyDescent="0.3">
      <c r="A276" s="2"/>
      <c r="H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4.25" customHeight="1" x14ac:dyDescent="0.3">
      <c r="A277" s="2"/>
      <c r="H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4.25" customHeight="1" x14ac:dyDescent="0.3">
      <c r="A278" s="2"/>
      <c r="H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4.25" customHeight="1" x14ac:dyDescent="0.3">
      <c r="A279" s="2"/>
      <c r="H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4.25" customHeight="1" x14ac:dyDescent="0.3">
      <c r="A280" s="2"/>
      <c r="H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4.25" customHeight="1" x14ac:dyDescent="0.3">
      <c r="A281" s="2"/>
      <c r="H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4.25" customHeight="1" x14ac:dyDescent="0.3">
      <c r="A282" s="2"/>
      <c r="H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4.25" customHeight="1" x14ac:dyDescent="0.3">
      <c r="A283" s="2"/>
      <c r="H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4.25" customHeight="1" x14ac:dyDescent="0.3">
      <c r="A284" s="2"/>
      <c r="H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4.25" customHeight="1" x14ac:dyDescent="0.3">
      <c r="A285" s="2"/>
      <c r="H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4.25" customHeight="1" x14ac:dyDescent="0.3">
      <c r="A286" s="2"/>
      <c r="H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4.25" customHeight="1" x14ac:dyDescent="0.3">
      <c r="A287" s="2"/>
      <c r="H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4.25" customHeight="1" x14ac:dyDescent="0.3">
      <c r="A288" s="2"/>
      <c r="H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4.25" customHeight="1" x14ac:dyDescent="0.3">
      <c r="A289" s="2"/>
      <c r="H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4.25" customHeight="1" x14ac:dyDescent="0.3">
      <c r="A290" s="2"/>
      <c r="H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4.25" customHeight="1" x14ac:dyDescent="0.3">
      <c r="A291" s="2"/>
      <c r="H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4.25" customHeight="1" x14ac:dyDescent="0.3">
      <c r="A292" s="2"/>
      <c r="H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4.25" customHeight="1" x14ac:dyDescent="0.3">
      <c r="A293" s="2"/>
      <c r="H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4.25" customHeight="1" x14ac:dyDescent="0.3">
      <c r="A294" s="2"/>
      <c r="H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4.25" customHeight="1" x14ac:dyDescent="0.3">
      <c r="A295" s="2"/>
      <c r="H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4.25" customHeight="1" x14ac:dyDescent="0.3">
      <c r="A296" s="2"/>
      <c r="H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4.25" customHeight="1" x14ac:dyDescent="0.3">
      <c r="A297" s="2"/>
      <c r="H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4.25" customHeight="1" x14ac:dyDescent="0.3">
      <c r="A298" s="2"/>
      <c r="H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4.25" customHeight="1" x14ac:dyDescent="0.3">
      <c r="A299" s="2"/>
      <c r="H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4.25" customHeight="1" x14ac:dyDescent="0.3">
      <c r="A300" s="2"/>
      <c r="H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4.25" customHeight="1" x14ac:dyDescent="0.3">
      <c r="A301" s="2"/>
      <c r="H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4.25" customHeight="1" x14ac:dyDescent="0.3">
      <c r="A302" s="2"/>
      <c r="H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4.25" customHeight="1" x14ac:dyDescent="0.3">
      <c r="A303" s="2"/>
      <c r="H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4.25" customHeight="1" x14ac:dyDescent="0.3">
      <c r="A304" s="2"/>
      <c r="H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4.25" customHeight="1" x14ac:dyDescent="0.3">
      <c r="A305" s="2"/>
      <c r="H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4.25" customHeight="1" x14ac:dyDescent="0.3">
      <c r="A306" s="2"/>
      <c r="H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4.25" customHeight="1" x14ac:dyDescent="0.3">
      <c r="A307" s="2"/>
      <c r="H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4.25" customHeight="1" x14ac:dyDescent="0.3">
      <c r="A308" s="2"/>
      <c r="H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4.25" customHeight="1" x14ac:dyDescent="0.3">
      <c r="A309" s="2"/>
      <c r="H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4.25" customHeight="1" x14ac:dyDescent="0.3">
      <c r="A310" s="2"/>
      <c r="H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4.25" customHeight="1" x14ac:dyDescent="0.3">
      <c r="A311" s="2"/>
      <c r="H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4.25" customHeight="1" x14ac:dyDescent="0.3">
      <c r="A312" s="2"/>
      <c r="H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4.25" customHeight="1" x14ac:dyDescent="0.3">
      <c r="A313" s="2"/>
      <c r="H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4.25" customHeight="1" x14ac:dyDescent="0.3">
      <c r="A314" s="2"/>
      <c r="H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4.25" customHeight="1" x14ac:dyDescent="0.3">
      <c r="A315" s="2"/>
      <c r="H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4.25" customHeight="1" x14ac:dyDescent="0.3">
      <c r="A316" s="2"/>
      <c r="H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4.25" customHeight="1" x14ac:dyDescent="0.3">
      <c r="A317" s="2"/>
      <c r="H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4.25" customHeight="1" x14ac:dyDescent="0.3">
      <c r="A318" s="2"/>
      <c r="H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4.25" customHeight="1" x14ac:dyDescent="0.3">
      <c r="A319" s="2"/>
      <c r="H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4.25" customHeight="1" x14ac:dyDescent="0.3">
      <c r="A320" s="2"/>
      <c r="H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4.25" customHeight="1" x14ac:dyDescent="0.3">
      <c r="A321" s="2"/>
      <c r="H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4.25" customHeight="1" x14ac:dyDescent="0.3">
      <c r="A322" s="2"/>
      <c r="H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4.25" customHeight="1" x14ac:dyDescent="0.3">
      <c r="A323" s="2"/>
      <c r="H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4.25" customHeight="1" x14ac:dyDescent="0.3">
      <c r="A324" s="2"/>
      <c r="H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4.25" customHeight="1" x14ac:dyDescent="0.3">
      <c r="A325" s="2"/>
      <c r="H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4.25" customHeight="1" x14ac:dyDescent="0.3">
      <c r="A326" s="2"/>
      <c r="H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4.25" customHeight="1" x14ac:dyDescent="0.3">
      <c r="A327" s="2"/>
      <c r="H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4.25" customHeight="1" x14ac:dyDescent="0.3">
      <c r="A328" s="2"/>
      <c r="H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4.25" customHeight="1" x14ac:dyDescent="0.3">
      <c r="A329" s="2"/>
      <c r="H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4.25" customHeight="1" x14ac:dyDescent="0.3">
      <c r="A330" s="2"/>
      <c r="H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4.25" customHeight="1" x14ac:dyDescent="0.3">
      <c r="A331" s="2"/>
      <c r="H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4.25" customHeight="1" x14ac:dyDescent="0.3">
      <c r="A332" s="2"/>
      <c r="H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4.25" customHeight="1" x14ac:dyDescent="0.3">
      <c r="A333" s="2"/>
      <c r="H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4.25" customHeight="1" x14ac:dyDescent="0.3">
      <c r="A334" s="2"/>
      <c r="H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4.25" customHeight="1" x14ac:dyDescent="0.3">
      <c r="A335" s="2"/>
      <c r="H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4.25" customHeight="1" x14ac:dyDescent="0.3">
      <c r="A336" s="2"/>
      <c r="H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4.25" customHeight="1" x14ac:dyDescent="0.3">
      <c r="A337" s="2"/>
      <c r="H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4.25" customHeight="1" x14ac:dyDescent="0.3">
      <c r="A338" s="2"/>
      <c r="H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4.25" customHeight="1" x14ac:dyDescent="0.3">
      <c r="A339" s="2"/>
      <c r="H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4.25" customHeight="1" x14ac:dyDescent="0.3">
      <c r="A340" s="2"/>
      <c r="H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4.25" customHeight="1" x14ac:dyDescent="0.3">
      <c r="A341" s="2"/>
      <c r="H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4.25" customHeight="1" x14ac:dyDescent="0.3">
      <c r="A342" s="2"/>
      <c r="H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4.25" customHeight="1" x14ac:dyDescent="0.3">
      <c r="A343" s="2"/>
      <c r="H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4.25" customHeight="1" x14ac:dyDescent="0.3">
      <c r="A344" s="2"/>
      <c r="H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4.25" customHeight="1" x14ac:dyDescent="0.3">
      <c r="A345" s="2"/>
      <c r="H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4.25" customHeight="1" x14ac:dyDescent="0.3">
      <c r="A346" s="2"/>
      <c r="H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4.25" customHeight="1" x14ac:dyDescent="0.3">
      <c r="A347" s="2"/>
      <c r="H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4.25" customHeight="1" x14ac:dyDescent="0.3">
      <c r="A348" s="2"/>
      <c r="H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4.25" customHeight="1" x14ac:dyDescent="0.3">
      <c r="A349" s="2"/>
      <c r="H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4.25" customHeight="1" x14ac:dyDescent="0.3">
      <c r="A350" s="2"/>
      <c r="H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4.25" customHeight="1" x14ac:dyDescent="0.3">
      <c r="A351" s="2"/>
      <c r="H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4.25" customHeight="1" x14ac:dyDescent="0.3">
      <c r="A352" s="2"/>
      <c r="H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4.25" customHeight="1" x14ac:dyDescent="0.3">
      <c r="A353" s="2"/>
      <c r="H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4.25" customHeight="1" x14ac:dyDescent="0.3">
      <c r="A354" s="2"/>
      <c r="H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4.25" customHeight="1" x14ac:dyDescent="0.3">
      <c r="A355" s="2"/>
      <c r="H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4.25" customHeight="1" x14ac:dyDescent="0.3">
      <c r="A356" s="2"/>
      <c r="H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4.25" customHeight="1" x14ac:dyDescent="0.3">
      <c r="A357" s="2"/>
      <c r="H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4.25" customHeight="1" x14ac:dyDescent="0.3">
      <c r="A358" s="2"/>
      <c r="H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4.25" customHeight="1" x14ac:dyDescent="0.3">
      <c r="A359" s="2"/>
      <c r="H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4.25" customHeight="1" x14ac:dyDescent="0.3">
      <c r="A360" s="2"/>
      <c r="H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4.25" customHeight="1" x14ac:dyDescent="0.3">
      <c r="A361" s="2"/>
      <c r="H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4.25" customHeight="1" x14ac:dyDescent="0.3">
      <c r="A362" s="2"/>
      <c r="H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4.25" customHeight="1" x14ac:dyDescent="0.3">
      <c r="A363" s="2"/>
      <c r="H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4.25" customHeight="1" x14ac:dyDescent="0.3">
      <c r="A364" s="2"/>
      <c r="H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4.25" customHeight="1" x14ac:dyDescent="0.3">
      <c r="A365" s="2"/>
      <c r="H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4.25" customHeight="1" x14ac:dyDescent="0.3">
      <c r="A366" s="2"/>
      <c r="H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4.25" customHeight="1" x14ac:dyDescent="0.3">
      <c r="A367" s="2"/>
      <c r="H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4.25" customHeight="1" x14ac:dyDescent="0.3">
      <c r="A368" s="2"/>
      <c r="H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4.25" customHeight="1" x14ac:dyDescent="0.3">
      <c r="A369" s="2"/>
      <c r="H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4.25" customHeight="1" x14ac:dyDescent="0.3">
      <c r="A370" s="2"/>
      <c r="H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4.25" customHeight="1" x14ac:dyDescent="0.3">
      <c r="A371" s="2"/>
      <c r="H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4.25" customHeight="1" x14ac:dyDescent="0.3">
      <c r="A372" s="2"/>
      <c r="H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4.25" customHeight="1" x14ac:dyDescent="0.3">
      <c r="A373" s="2"/>
      <c r="H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4.25" customHeight="1" x14ac:dyDescent="0.3">
      <c r="A374" s="2"/>
      <c r="H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4.25" customHeight="1" x14ac:dyDescent="0.3">
      <c r="A375" s="2"/>
      <c r="H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4.25" customHeight="1" x14ac:dyDescent="0.3">
      <c r="A376" s="2"/>
      <c r="H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4.25" customHeight="1" x14ac:dyDescent="0.3">
      <c r="A377" s="2"/>
      <c r="H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4.25" customHeight="1" x14ac:dyDescent="0.3">
      <c r="A378" s="2"/>
      <c r="H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4.25" customHeight="1" x14ac:dyDescent="0.3">
      <c r="A379" s="2"/>
      <c r="H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4.25" customHeight="1" x14ac:dyDescent="0.3">
      <c r="A380" s="2"/>
      <c r="H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4.25" customHeight="1" x14ac:dyDescent="0.3">
      <c r="A381" s="2"/>
      <c r="H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4.25" customHeight="1" x14ac:dyDescent="0.3">
      <c r="A382" s="2"/>
      <c r="H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4.25" customHeight="1" x14ac:dyDescent="0.3">
      <c r="A383" s="2"/>
      <c r="H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4.25" customHeight="1" x14ac:dyDescent="0.3">
      <c r="A384" s="2"/>
      <c r="H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4.25" customHeight="1" x14ac:dyDescent="0.3">
      <c r="A385" s="2"/>
      <c r="H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4.25" customHeight="1" x14ac:dyDescent="0.3">
      <c r="A386" s="2"/>
      <c r="H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4.25" customHeight="1" x14ac:dyDescent="0.3">
      <c r="A387" s="2"/>
      <c r="H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4.25" customHeight="1" x14ac:dyDescent="0.3">
      <c r="A388" s="2"/>
      <c r="H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4.25" customHeight="1" x14ac:dyDescent="0.3">
      <c r="A389" s="2"/>
      <c r="H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4.25" customHeight="1" x14ac:dyDescent="0.3">
      <c r="A390" s="2"/>
      <c r="H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4.25" customHeight="1" x14ac:dyDescent="0.3">
      <c r="A391" s="2"/>
      <c r="H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4.25" customHeight="1" x14ac:dyDescent="0.3">
      <c r="A392" s="2"/>
      <c r="H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4.25" customHeight="1" x14ac:dyDescent="0.3">
      <c r="A393" s="2"/>
      <c r="H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4.25" customHeight="1" x14ac:dyDescent="0.3">
      <c r="A394" s="2"/>
      <c r="H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4.25" customHeight="1" x14ac:dyDescent="0.3">
      <c r="A395" s="2"/>
      <c r="H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4.25" customHeight="1" x14ac:dyDescent="0.3">
      <c r="A396" s="2"/>
      <c r="H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4.25" customHeight="1" x14ac:dyDescent="0.3">
      <c r="A397" s="2"/>
      <c r="H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4.25" customHeight="1" x14ac:dyDescent="0.3">
      <c r="A398" s="2"/>
      <c r="H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4.25" customHeight="1" x14ac:dyDescent="0.3">
      <c r="A399" s="2"/>
      <c r="H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4.25" customHeight="1" x14ac:dyDescent="0.3">
      <c r="A400" s="2"/>
      <c r="H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4.25" customHeight="1" x14ac:dyDescent="0.3">
      <c r="A401" s="2"/>
      <c r="H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4.25" customHeight="1" x14ac:dyDescent="0.3">
      <c r="A402" s="2"/>
      <c r="H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4.25" customHeight="1" x14ac:dyDescent="0.3">
      <c r="A403" s="2"/>
      <c r="H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4.25" customHeight="1" x14ac:dyDescent="0.3">
      <c r="A404" s="2"/>
      <c r="H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4.25" customHeight="1" x14ac:dyDescent="0.3">
      <c r="A405" s="2"/>
      <c r="H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4.25" customHeight="1" x14ac:dyDescent="0.3">
      <c r="A406" s="2"/>
      <c r="H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4.25" customHeight="1" x14ac:dyDescent="0.3">
      <c r="A407" s="2"/>
      <c r="H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4.25" customHeight="1" x14ac:dyDescent="0.3">
      <c r="A408" s="2"/>
      <c r="H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4.25" customHeight="1" x14ac:dyDescent="0.3">
      <c r="A409" s="2"/>
      <c r="H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4.25" customHeight="1" x14ac:dyDescent="0.3">
      <c r="A410" s="2"/>
      <c r="H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4.25" customHeight="1" x14ac:dyDescent="0.3">
      <c r="A411" s="2"/>
      <c r="H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4.25" customHeight="1" x14ac:dyDescent="0.3">
      <c r="A412" s="2"/>
      <c r="H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4.25" customHeight="1" x14ac:dyDescent="0.3">
      <c r="A413" s="2"/>
      <c r="H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4.25" customHeight="1" x14ac:dyDescent="0.3">
      <c r="A414" s="2"/>
      <c r="H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4.25" customHeight="1" x14ac:dyDescent="0.3">
      <c r="A415" s="2"/>
      <c r="H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4.25" customHeight="1" x14ac:dyDescent="0.3">
      <c r="A416" s="2"/>
      <c r="H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4.25" customHeight="1" x14ac:dyDescent="0.3">
      <c r="A417" s="2"/>
      <c r="H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4.25" customHeight="1" x14ac:dyDescent="0.3">
      <c r="A418" s="2"/>
      <c r="H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4.25" customHeight="1" x14ac:dyDescent="0.3">
      <c r="A419" s="2"/>
      <c r="H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4.25" customHeight="1" x14ac:dyDescent="0.3">
      <c r="A420" s="2"/>
      <c r="H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4.25" customHeight="1" x14ac:dyDescent="0.3">
      <c r="A421" s="2"/>
      <c r="H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4.25" customHeight="1" x14ac:dyDescent="0.3">
      <c r="A422" s="2"/>
      <c r="H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4.25" customHeight="1" x14ac:dyDescent="0.3">
      <c r="A423" s="2"/>
      <c r="H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4.25" customHeight="1" x14ac:dyDescent="0.3">
      <c r="A424" s="2"/>
      <c r="H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4.25" customHeight="1" x14ac:dyDescent="0.3">
      <c r="A425" s="2"/>
      <c r="H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4.25" customHeight="1" x14ac:dyDescent="0.3">
      <c r="A426" s="2"/>
      <c r="H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4.25" customHeight="1" x14ac:dyDescent="0.3">
      <c r="A427" s="2"/>
      <c r="H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4.25" customHeight="1" x14ac:dyDescent="0.3">
      <c r="A428" s="2"/>
      <c r="H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4.25" customHeight="1" x14ac:dyDescent="0.3">
      <c r="A429" s="2"/>
      <c r="H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4.25" customHeight="1" x14ac:dyDescent="0.3">
      <c r="A430" s="2"/>
      <c r="H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4.25" customHeight="1" x14ac:dyDescent="0.3">
      <c r="A431" s="2"/>
      <c r="H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4.25" customHeight="1" x14ac:dyDescent="0.3">
      <c r="A432" s="2"/>
      <c r="H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4.25" customHeight="1" x14ac:dyDescent="0.3">
      <c r="A433" s="2"/>
      <c r="H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4.25" customHeight="1" x14ac:dyDescent="0.3">
      <c r="A434" s="2"/>
      <c r="H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4.25" customHeight="1" x14ac:dyDescent="0.3">
      <c r="A435" s="2"/>
      <c r="H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4.25" customHeight="1" x14ac:dyDescent="0.3">
      <c r="A436" s="2"/>
      <c r="H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4.25" customHeight="1" x14ac:dyDescent="0.3">
      <c r="A437" s="2"/>
      <c r="H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4.25" customHeight="1" x14ac:dyDescent="0.3">
      <c r="A438" s="2"/>
      <c r="H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4.25" customHeight="1" x14ac:dyDescent="0.3">
      <c r="A439" s="2"/>
      <c r="H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4.25" customHeight="1" x14ac:dyDescent="0.3">
      <c r="A440" s="2"/>
      <c r="H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4.25" customHeight="1" x14ac:dyDescent="0.3">
      <c r="A441" s="2"/>
      <c r="H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4.25" customHeight="1" x14ac:dyDescent="0.3">
      <c r="A442" s="2"/>
      <c r="H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4.25" customHeight="1" x14ac:dyDescent="0.3">
      <c r="A443" s="2"/>
      <c r="H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4.25" customHeight="1" x14ac:dyDescent="0.3">
      <c r="A444" s="2"/>
      <c r="H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4.25" customHeight="1" x14ac:dyDescent="0.3">
      <c r="A445" s="2"/>
      <c r="H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4.25" customHeight="1" x14ac:dyDescent="0.3">
      <c r="A446" s="2"/>
      <c r="H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4.25" customHeight="1" x14ac:dyDescent="0.3">
      <c r="A447" s="2"/>
      <c r="H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4.25" customHeight="1" x14ac:dyDescent="0.3">
      <c r="A448" s="2"/>
      <c r="H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4.25" customHeight="1" x14ac:dyDescent="0.3">
      <c r="A449" s="2"/>
      <c r="H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4.25" customHeight="1" x14ac:dyDescent="0.3">
      <c r="A450" s="2"/>
      <c r="H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4.25" customHeight="1" x14ac:dyDescent="0.3">
      <c r="A451" s="2"/>
      <c r="H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4.25" customHeight="1" x14ac:dyDescent="0.3">
      <c r="A452" s="2"/>
      <c r="H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4.25" customHeight="1" x14ac:dyDescent="0.3">
      <c r="A453" s="2"/>
      <c r="H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4.25" customHeight="1" x14ac:dyDescent="0.3">
      <c r="A454" s="2"/>
      <c r="H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4.25" customHeight="1" x14ac:dyDescent="0.3">
      <c r="A455" s="2"/>
      <c r="H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4.25" customHeight="1" x14ac:dyDescent="0.3">
      <c r="A456" s="2"/>
      <c r="H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4.25" customHeight="1" x14ac:dyDescent="0.3">
      <c r="A457" s="2"/>
      <c r="H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4.25" customHeight="1" x14ac:dyDescent="0.3">
      <c r="A458" s="2"/>
      <c r="H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4.25" customHeight="1" x14ac:dyDescent="0.3">
      <c r="A459" s="2"/>
      <c r="H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4.25" customHeight="1" x14ac:dyDescent="0.3">
      <c r="A460" s="2"/>
      <c r="H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4.25" customHeight="1" x14ac:dyDescent="0.3">
      <c r="A461" s="2"/>
      <c r="H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4.25" customHeight="1" x14ac:dyDescent="0.3">
      <c r="A462" s="2"/>
      <c r="H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4.25" customHeight="1" x14ac:dyDescent="0.3">
      <c r="A463" s="2"/>
      <c r="H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4.25" customHeight="1" x14ac:dyDescent="0.3">
      <c r="A464" s="2"/>
      <c r="H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4.25" customHeight="1" x14ac:dyDescent="0.3">
      <c r="A465" s="2"/>
      <c r="H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4.25" customHeight="1" x14ac:dyDescent="0.3">
      <c r="A466" s="2"/>
      <c r="H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4.25" customHeight="1" x14ac:dyDescent="0.3">
      <c r="A467" s="2"/>
      <c r="H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4.25" customHeight="1" x14ac:dyDescent="0.3">
      <c r="A468" s="2"/>
      <c r="H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4.25" customHeight="1" x14ac:dyDescent="0.3">
      <c r="A469" s="2"/>
      <c r="H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4.25" customHeight="1" x14ac:dyDescent="0.3">
      <c r="A470" s="2"/>
      <c r="H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4.25" customHeight="1" x14ac:dyDescent="0.3">
      <c r="A471" s="2"/>
      <c r="H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4.25" customHeight="1" x14ac:dyDescent="0.3">
      <c r="A472" s="2"/>
      <c r="H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4.25" customHeight="1" x14ac:dyDescent="0.3">
      <c r="A473" s="2"/>
      <c r="H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4.25" customHeight="1" x14ac:dyDescent="0.3">
      <c r="A474" s="2"/>
      <c r="H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4.25" customHeight="1" x14ac:dyDescent="0.3">
      <c r="A475" s="2"/>
      <c r="H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4.25" customHeight="1" x14ac:dyDescent="0.3">
      <c r="A476" s="2"/>
      <c r="H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4.25" customHeight="1" x14ac:dyDescent="0.3">
      <c r="A477" s="2"/>
      <c r="H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4.25" customHeight="1" x14ac:dyDescent="0.3">
      <c r="A478" s="2"/>
      <c r="H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4.25" customHeight="1" x14ac:dyDescent="0.3">
      <c r="A479" s="2"/>
      <c r="H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4.25" customHeight="1" x14ac:dyDescent="0.3">
      <c r="A480" s="2"/>
      <c r="H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4.25" customHeight="1" x14ac:dyDescent="0.3">
      <c r="A481" s="2"/>
      <c r="H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4.25" customHeight="1" x14ac:dyDescent="0.3">
      <c r="A482" s="2"/>
      <c r="H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4.25" customHeight="1" x14ac:dyDescent="0.3">
      <c r="A483" s="2"/>
      <c r="H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4.25" customHeight="1" x14ac:dyDescent="0.3">
      <c r="A484" s="2"/>
      <c r="H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4.25" customHeight="1" x14ac:dyDescent="0.3">
      <c r="A485" s="2"/>
      <c r="H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4.25" customHeight="1" x14ac:dyDescent="0.3">
      <c r="A486" s="2"/>
      <c r="H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4.25" customHeight="1" x14ac:dyDescent="0.3">
      <c r="A487" s="2"/>
      <c r="H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4.25" customHeight="1" x14ac:dyDescent="0.3">
      <c r="A488" s="2"/>
      <c r="H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4.25" customHeight="1" x14ac:dyDescent="0.3">
      <c r="A489" s="2"/>
      <c r="H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4.25" customHeight="1" x14ac:dyDescent="0.3">
      <c r="A490" s="2"/>
      <c r="H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4.25" customHeight="1" x14ac:dyDescent="0.3">
      <c r="A491" s="2"/>
      <c r="H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4.25" customHeight="1" x14ac:dyDescent="0.3">
      <c r="A492" s="2"/>
      <c r="H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4.25" customHeight="1" x14ac:dyDescent="0.3">
      <c r="A493" s="2"/>
      <c r="H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4.25" customHeight="1" x14ac:dyDescent="0.3">
      <c r="A494" s="2"/>
      <c r="H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4.25" customHeight="1" x14ac:dyDescent="0.3">
      <c r="A495" s="2"/>
      <c r="H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4.25" customHeight="1" x14ac:dyDescent="0.3">
      <c r="A496" s="2"/>
      <c r="H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4.25" customHeight="1" x14ac:dyDescent="0.3">
      <c r="A497" s="2"/>
      <c r="H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4.25" customHeight="1" x14ac:dyDescent="0.3">
      <c r="A498" s="2"/>
      <c r="H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4.25" customHeight="1" x14ac:dyDescent="0.3">
      <c r="A499" s="2"/>
      <c r="H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4.25" customHeight="1" x14ac:dyDescent="0.3">
      <c r="A500" s="2"/>
      <c r="H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4.25" customHeight="1" x14ac:dyDescent="0.3">
      <c r="A501" s="2"/>
      <c r="H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4.25" customHeight="1" x14ac:dyDescent="0.3">
      <c r="A502" s="2"/>
      <c r="H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4.25" customHeight="1" x14ac:dyDescent="0.3">
      <c r="A503" s="2"/>
      <c r="H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4.25" customHeight="1" x14ac:dyDescent="0.3">
      <c r="A504" s="2"/>
      <c r="H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4.25" customHeight="1" x14ac:dyDescent="0.3">
      <c r="A505" s="2"/>
      <c r="H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4.25" customHeight="1" x14ac:dyDescent="0.3">
      <c r="A506" s="2"/>
      <c r="H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4.25" customHeight="1" x14ac:dyDescent="0.3">
      <c r="A507" s="2"/>
      <c r="H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4.25" customHeight="1" x14ac:dyDescent="0.3">
      <c r="A508" s="2"/>
      <c r="H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4.25" customHeight="1" x14ac:dyDescent="0.3">
      <c r="A509" s="2"/>
      <c r="H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4.25" customHeight="1" x14ac:dyDescent="0.3">
      <c r="A510" s="2"/>
      <c r="H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4.25" customHeight="1" x14ac:dyDescent="0.3">
      <c r="A511" s="2"/>
      <c r="H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4.25" customHeight="1" x14ac:dyDescent="0.3">
      <c r="A512" s="2"/>
      <c r="H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4.25" customHeight="1" x14ac:dyDescent="0.3">
      <c r="A513" s="2"/>
      <c r="H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4.25" customHeight="1" x14ac:dyDescent="0.3">
      <c r="A514" s="2"/>
      <c r="H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4.25" customHeight="1" x14ac:dyDescent="0.3">
      <c r="A515" s="2"/>
      <c r="H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4.25" customHeight="1" x14ac:dyDescent="0.3">
      <c r="A516" s="2"/>
      <c r="H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4.25" customHeight="1" x14ac:dyDescent="0.3">
      <c r="A517" s="2"/>
      <c r="H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4.25" customHeight="1" x14ac:dyDescent="0.3">
      <c r="A518" s="2"/>
      <c r="H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4.25" customHeight="1" x14ac:dyDescent="0.3">
      <c r="A519" s="2"/>
      <c r="H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4.25" customHeight="1" x14ac:dyDescent="0.3">
      <c r="A520" s="2"/>
      <c r="H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4.25" customHeight="1" x14ac:dyDescent="0.3">
      <c r="A521" s="2"/>
      <c r="H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4.25" customHeight="1" x14ac:dyDescent="0.3">
      <c r="A522" s="2"/>
      <c r="H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4.25" customHeight="1" x14ac:dyDescent="0.3">
      <c r="A523" s="2"/>
      <c r="H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4.25" customHeight="1" x14ac:dyDescent="0.3">
      <c r="A524" s="2"/>
      <c r="H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4.25" customHeight="1" x14ac:dyDescent="0.3">
      <c r="A525" s="2"/>
      <c r="H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4.25" customHeight="1" x14ac:dyDescent="0.3">
      <c r="A526" s="2"/>
      <c r="H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4.25" customHeight="1" x14ac:dyDescent="0.3">
      <c r="A527" s="2"/>
      <c r="H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4.25" customHeight="1" x14ac:dyDescent="0.3">
      <c r="A528" s="2"/>
      <c r="H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4.25" customHeight="1" x14ac:dyDescent="0.3">
      <c r="A529" s="2"/>
      <c r="H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4.25" customHeight="1" x14ac:dyDescent="0.3">
      <c r="A530" s="2"/>
      <c r="H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4.25" customHeight="1" x14ac:dyDescent="0.3">
      <c r="A531" s="2"/>
      <c r="H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4.25" customHeight="1" x14ac:dyDescent="0.3">
      <c r="A532" s="2"/>
      <c r="H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4.25" customHeight="1" x14ac:dyDescent="0.3">
      <c r="A533" s="2"/>
      <c r="H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4.25" customHeight="1" x14ac:dyDescent="0.3">
      <c r="A534" s="2"/>
      <c r="H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4.25" customHeight="1" x14ac:dyDescent="0.3">
      <c r="A535" s="2"/>
      <c r="H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4.25" customHeight="1" x14ac:dyDescent="0.3">
      <c r="A536" s="2"/>
      <c r="H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4.25" customHeight="1" x14ac:dyDescent="0.3">
      <c r="A537" s="2"/>
      <c r="H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4.25" customHeight="1" x14ac:dyDescent="0.3">
      <c r="A538" s="2"/>
      <c r="H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4.25" customHeight="1" x14ac:dyDescent="0.3">
      <c r="A539" s="2"/>
      <c r="H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4.25" customHeight="1" x14ac:dyDescent="0.3">
      <c r="A540" s="2"/>
      <c r="H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4.25" customHeight="1" x14ac:dyDescent="0.3">
      <c r="A541" s="2"/>
      <c r="H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4.25" customHeight="1" x14ac:dyDescent="0.3">
      <c r="A542" s="2"/>
      <c r="H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4.25" customHeight="1" x14ac:dyDescent="0.3">
      <c r="A543" s="2"/>
      <c r="H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4.25" customHeight="1" x14ac:dyDescent="0.3">
      <c r="A544" s="2"/>
      <c r="H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4.25" customHeight="1" x14ac:dyDescent="0.3">
      <c r="A545" s="2"/>
      <c r="H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4.25" customHeight="1" x14ac:dyDescent="0.3">
      <c r="A546" s="2"/>
      <c r="H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4.25" customHeight="1" x14ac:dyDescent="0.3">
      <c r="A547" s="2"/>
      <c r="H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4.25" customHeight="1" x14ac:dyDescent="0.3">
      <c r="A548" s="2"/>
      <c r="H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4.25" customHeight="1" x14ac:dyDescent="0.3">
      <c r="A549" s="2"/>
      <c r="H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4.25" customHeight="1" x14ac:dyDescent="0.3">
      <c r="A550" s="2"/>
      <c r="H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4.25" customHeight="1" x14ac:dyDescent="0.3">
      <c r="A551" s="2"/>
      <c r="H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4.25" customHeight="1" x14ac:dyDescent="0.3">
      <c r="A552" s="2"/>
      <c r="H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4.25" customHeight="1" x14ac:dyDescent="0.3">
      <c r="A553" s="2"/>
      <c r="H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4.25" customHeight="1" x14ac:dyDescent="0.3">
      <c r="A554" s="2"/>
      <c r="H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4.25" customHeight="1" x14ac:dyDescent="0.3">
      <c r="A555" s="2"/>
      <c r="H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4.25" customHeight="1" x14ac:dyDescent="0.3">
      <c r="A556" s="2"/>
      <c r="H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4.25" customHeight="1" x14ac:dyDescent="0.3">
      <c r="A557" s="2"/>
      <c r="H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4.25" customHeight="1" x14ac:dyDescent="0.3">
      <c r="A558" s="2"/>
      <c r="H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4.25" customHeight="1" x14ac:dyDescent="0.3">
      <c r="A559" s="2"/>
      <c r="H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4.25" customHeight="1" x14ac:dyDescent="0.3">
      <c r="A560" s="2"/>
      <c r="H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4.25" customHeight="1" x14ac:dyDescent="0.3">
      <c r="A561" s="2"/>
      <c r="H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4.25" customHeight="1" x14ac:dyDescent="0.3">
      <c r="A562" s="2"/>
      <c r="H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4.25" customHeight="1" x14ac:dyDescent="0.3">
      <c r="A563" s="2"/>
      <c r="H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4.25" customHeight="1" x14ac:dyDescent="0.3">
      <c r="A564" s="2"/>
      <c r="H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4.25" customHeight="1" x14ac:dyDescent="0.3">
      <c r="A565" s="2"/>
      <c r="H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4.25" customHeight="1" x14ac:dyDescent="0.3">
      <c r="A566" s="2"/>
      <c r="H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4.25" customHeight="1" x14ac:dyDescent="0.3">
      <c r="A567" s="2"/>
      <c r="H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4.25" customHeight="1" x14ac:dyDescent="0.3">
      <c r="A568" s="2"/>
      <c r="H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4.25" customHeight="1" x14ac:dyDescent="0.3">
      <c r="A569" s="2"/>
      <c r="H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4.25" customHeight="1" x14ac:dyDescent="0.3">
      <c r="A570" s="2"/>
      <c r="H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4.25" customHeight="1" x14ac:dyDescent="0.3">
      <c r="A571" s="2"/>
      <c r="H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4.25" customHeight="1" x14ac:dyDescent="0.3">
      <c r="A572" s="2"/>
      <c r="H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4.25" customHeight="1" x14ac:dyDescent="0.3">
      <c r="A573" s="2"/>
      <c r="H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4.25" customHeight="1" x14ac:dyDescent="0.3">
      <c r="A574" s="2"/>
      <c r="H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4.25" customHeight="1" x14ac:dyDescent="0.3">
      <c r="A575" s="2"/>
      <c r="H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4.25" customHeight="1" x14ac:dyDescent="0.3">
      <c r="A576" s="2"/>
      <c r="H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4.25" customHeight="1" x14ac:dyDescent="0.3">
      <c r="A577" s="2"/>
      <c r="H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4.25" customHeight="1" x14ac:dyDescent="0.3">
      <c r="A578" s="2"/>
      <c r="H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4.25" customHeight="1" x14ac:dyDescent="0.3">
      <c r="A579" s="2"/>
      <c r="H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4.25" customHeight="1" x14ac:dyDescent="0.3">
      <c r="A580" s="2"/>
      <c r="H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4.25" customHeight="1" x14ac:dyDescent="0.3">
      <c r="A581" s="2"/>
      <c r="H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4.25" customHeight="1" x14ac:dyDescent="0.3">
      <c r="A582" s="2"/>
      <c r="H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4.25" customHeight="1" x14ac:dyDescent="0.3">
      <c r="A583" s="2"/>
      <c r="H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4.25" customHeight="1" x14ac:dyDescent="0.3">
      <c r="A584" s="2"/>
      <c r="H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4.25" customHeight="1" x14ac:dyDescent="0.3">
      <c r="A585" s="2"/>
      <c r="H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4.25" customHeight="1" x14ac:dyDescent="0.3">
      <c r="A586" s="2"/>
      <c r="H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4.25" customHeight="1" x14ac:dyDescent="0.3">
      <c r="A587" s="2"/>
      <c r="H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4.25" customHeight="1" x14ac:dyDescent="0.3">
      <c r="A588" s="2"/>
      <c r="H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4.25" customHeight="1" x14ac:dyDescent="0.3">
      <c r="A589" s="2"/>
      <c r="H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4.25" customHeight="1" x14ac:dyDescent="0.3">
      <c r="A590" s="2"/>
      <c r="H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4.25" customHeight="1" x14ac:dyDescent="0.3">
      <c r="A591" s="2"/>
      <c r="H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4.25" customHeight="1" x14ac:dyDescent="0.3">
      <c r="A592" s="2"/>
      <c r="H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4.25" customHeight="1" x14ac:dyDescent="0.3">
      <c r="A593" s="2"/>
      <c r="H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4.25" customHeight="1" x14ac:dyDescent="0.3">
      <c r="A594" s="2"/>
      <c r="H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4.25" customHeight="1" x14ac:dyDescent="0.3">
      <c r="A595" s="2"/>
      <c r="H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4.25" customHeight="1" x14ac:dyDescent="0.3">
      <c r="A596" s="2"/>
      <c r="H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4.25" customHeight="1" x14ac:dyDescent="0.3">
      <c r="A597" s="2"/>
      <c r="H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4.25" customHeight="1" x14ac:dyDescent="0.3">
      <c r="A598" s="2"/>
      <c r="H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4.25" customHeight="1" x14ac:dyDescent="0.3">
      <c r="A599" s="2"/>
      <c r="H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4.25" customHeight="1" x14ac:dyDescent="0.3">
      <c r="A600" s="2"/>
      <c r="H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4.25" customHeight="1" x14ac:dyDescent="0.3">
      <c r="A601" s="2"/>
      <c r="H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4.25" customHeight="1" x14ac:dyDescent="0.3">
      <c r="A602" s="2"/>
      <c r="H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4.25" customHeight="1" x14ac:dyDescent="0.3">
      <c r="A603" s="2"/>
      <c r="H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4.25" customHeight="1" x14ac:dyDescent="0.3">
      <c r="A604" s="2"/>
      <c r="H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4.25" customHeight="1" x14ac:dyDescent="0.3">
      <c r="A605" s="2"/>
      <c r="H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4.25" customHeight="1" x14ac:dyDescent="0.3">
      <c r="A606" s="2"/>
      <c r="H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4.25" customHeight="1" x14ac:dyDescent="0.3">
      <c r="A607" s="2"/>
      <c r="H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4.25" customHeight="1" x14ac:dyDescent="0.3">
      <c r="A608" s="2"/>
      <c r="H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4.25" customHeight="1" x14ac:dyDescent="0.3">
      <c r="A609" s="2"/>
      <c r="H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4.25" customHeight="1" x14ac:dyDescent="0.3">
      <c r="A610" s="2"/>
      <c r="H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4.25" customHeight="1" x14ac:dyDescent="0.3">
      <c r="A611" s="2"/>
      <c r="H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4.25" customHeight="1" x14ac:dyDescent="0.3">
      <c r="A612" s="2"/>
      <c r="H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4.25" customHeight="1" x14ac:dyDescent="0.3">
      <c r="A613" s="2"/>
      <c r="H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4.25" customHeight="1" x14ac:dyDescent="0.3">
      <c r="A614" s="2"/>
      <c r="H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4.25" customHeight="1" x14ac:dyDescent="0.3">
      <c r="A615" s="2"/>
      <c r="H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4.25" customHeight="1" x14ac:dyDescent="0.3">
      <c r="A616" s="2"/>
      <c r="H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4.25" customHeight="1" x14ac:dyDescent="0.3">
      <c r="A617" s="2"/>
      <c r="H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4.25" customHeight="1" x14ac:dyDescent="0.3">
      <c r="A618" s="2"/>
      <c r="H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4.25" customHeight="1" x14ac:dyDescent="0.3">
      <c r="A619" s="2"/>
      <c r="H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4.25" customHeight="1" x14ac:dyDescent="0.3">
      <c r="A620" s="2"/>
      <c r="H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4.25" customHeight="1" x14ac:dyDescent="0.3">
      <c r="A621" s="2"/>
      <c r="H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4.25" customHeight="1" x14ac:dyDescent="0.3">
      <c r="A622" s="2"/>
      <c r="H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4.25" customHeight="1" x14ac:dyDescent="0.3">
      <c r="A623" s="2"/>
      <c r="H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4.25" customHeight="1" x14ac:dyDescent="0.3">
      <c r="A624" s="2"/>
      <c r="H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4.25" customHeight="1" x14ac:dyDescent="0.3">
      <c r="A625" s="2"/>
      <c r="H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4.25" customHeight="1" x14ac:dyDescent="0.3">
      <c r="A626" s="2"/>
      <c r="H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4.25" customHeight="1" x14ac:dyDescent="0.3">
      <c r="A627" s="2"/>
      <c r="H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4.25" customHeight="1" x14ac:dyDescent="0.3">
      <c r="A628" s="2"/>
      <c r="H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4.25" customHeight="1" x14ac:dyDescent="0.3">
      <c r="A629" s="2"/>
      <c r="H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4.25" customHeight="1" x14ac:dyDescent="0.3">
      <c r="A630" s="2"/>
      <c r="H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4.25" customHeight="1" x14ac:dyDescent="0.3">
      <c r="A631" s="2"/>
      <c r="H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4.25" customHeight="1" x14ac:dyDescent="0.3">
      <c r="A632" s="2"/>
      <c r="H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4.25" customHeight="1" x14ac:dyDescent="0.3">
      <c r="A633" s="2"/>
      <c r="H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4.25" customHeight="1" x14ac:dyDescent="0.3">
      <c r="A634" s="2"/>
      <c r="H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4.25" customHeight="1" x14ac:dyDescent="0.3">
      <c r="A635" s="2"/>
      <c r="H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4.25" customHeight="1" x14ac:dyDescent="0.3">
      <c r="A636" s="2"/>
      <c r="H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4.25" customHeight="1" x14ac:dyDescent="0.3">
      <c r="A637" s="2"/>
      <c r="H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4.25" customHeight="1" x14ac:dyDescent="0.3">
      <c r="A638" s="2"/>
      <c r="H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4.25" customHeight="1" x14ac:dyDescent="0.3">
      <c r="A639" s="2"/>
      <c r="H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4.25" customHeight="1" x14ac:dyDescent="0.3">
      <c r="A640" s="2"/>
      <c r="H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4.25" customHeight="1" x14ac:dyDescent="0.3">
      <c r="A641" s="2"/>
      <c r="H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4.25" customHeight="1" x14ac:dyDescent="0.3">
      <c r="A642" s="2"/>
      <c r="H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4.25" customHeight="1" x14ac:dyDescent="0.3">
      <c r="A643" s="2"/>
      <c r="H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4.25" customHeight="1" x14ac:dyDescent="0.3">
      <c r="A644" s="2"/>
      <c r="H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4.25" customHeight="1" x14ac:dyDescent="0.3">
      <c r="A645" s="2"/>
      <c r="H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4.25" customHeight="1" x14ac:dyDescent="0.3">
      <c r="A646" s="2"/>
      <c r="H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4.25" customHeight="1" x14ac:dyDescent="0.3">
      <c r="A647" s="2"/>
      <c r="H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4.25" customHeight="1" x14ac:dyDescent="0.3">
      <c r="A648" s="2"/>
      <c r="H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4.25" customHeight="1" x14ac:dyDescent="0.3">
      <c r="A649" s="2"/>
      <c r="H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4.25" customHeight="1" x14ac:dyDescent="0.3">
      <c r="A650" s="2"/>
      <c r="H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4.25" customHeight="1" x14ac:dyDescent="0.3">
      <c r="A651" s="2"/>
      <c r="H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4.25" customHeight="1" x14ac:dyDescent="0.3">
      <c r="A652" s="2"/>
      <c r="H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4.25" customHeight="1" x14ac:dyDescent="0.3">
      <c r="A653" s="2"/>
      <c r="H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4.25" customHeight="1" x14ac:dyDescent="0.3">
      <c r="A654" s="2"/>
      <c r="H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4.25" customHeight="1" x14ac:dyDescent="0.3">
      <c r="A655" s="2"/>
      <c r="H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4.25" customHeight="1" x14ac:dyDescent="0.3">
      <c r="A656" s="2"/>
      <c r="H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4.25" customHeight="1" x14ac:dyDescent="0.3">
      <c r="A657" s="2"/>
      <c r="H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4.25" customHeight="1" x14ac:dyDescent="0.3">
      <c r="A658" s="2"/>
      <c r="H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4.25" customHeight="1" x14ac:dyDescent="0.3">
      <c r="A659" s="2"/>
      <c r="H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4.25" customHeight="1" x14ac:dyDescent="0.3">
      <c r="A660" s="2"/>
      <c r="H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4.25" customHeight="1" x14ac:dyDescent="0.3">
      <c r="A661" s="2"/>
      <c r="H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4.25" customHeight="1" x14ac:dyDescent="0.3">
      <c r="A662" s="2"/>
      <c r="H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4.25" customHeight="1" x14ac:dyDescent="0.3">
      <c r="A663" s="2"/>
      <c r="H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4.25" customHeight="1" x14ac:dyDescent="0.3">
      <c r="A664" s="2"/>
      <c r="H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4.25" customHeight="1" x14ac:dyDescent="0.3">
      <c r="A665" s="2"/>
      <c r="H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4.25" customHeight="1" x14ac:dyDescent="0.3">
      <c r="A666" s="2"/>
      <c r="H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4.25" customHeight="1" x14ac:dyDescent="0.3">
      <c r="A667" s="2"/>
      <c r="H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4.25" customHeight="1" x14ac:dyDescent="0.3">
      <c r="A668" s="2"/>
      <c r="H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4.25" customHeight="1" x14ac:dyDescent="0.3">
      <c r="A669" s="2"/>
      <c r="H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4.25" customHeight="1" x14ac:dyDescent="0.3">
      <c r="A670" s="2"/>
      <c r="H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4.25" customHeight="1" x14ac:dyDescent="0.3">
      <c r="A671" s="2"/>
      <c r="H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4.25" customHeight="1" x14ac:dyDescent="0.3">
      <c r="A672" s="2"/>
      <c r="H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4.25" customHeight="1" x14ac:dyDescent="0.3">
      <c r="A673" s="2"/>
      <c r="H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4.25" customHeight="1" x14ac:dyDescent="0.3">
      <c r="A674" s="2"/>
      <c r="H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4.25" customHeight="1" x14ac:dyDescent="0.3">
      <c r="A675" s="2"/>
      <c r="H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4.25" customHeight="1" x14ac:dyDescent="0.3">
      <c r="A676" s="2"/>
      <c r="H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4.25" customHeight="1" x14ac:dyDescent="0.3">
      <c r="A677" s="2"/>
      <c r="H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4.25" customHeight="1" x14ac:dyDescent="0.3">
      <c r="A678" s="2"/>
      <c r="H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4.25" customHeight="1" x14ac:dyDescent="0.3">
      <c r="A679" s="2"/>
      <c r="H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4.25" customHeight="1" x14ac:dyDescent="0.3">
      <c r="A680" s="2"/>
      <c r="H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4.25" customHeight="1" x14ac:dyDescent="0.3">
      <c r="A681" s="2"/>
      <c r="H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4.25" customHeight="1" x14ac:dyDescent="0.3">
      <c r="A682" s="2"/>
      <c r="H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4.25" customHeight="1" x14ac:dyDescent="0.3">
      <c r="A683" s="2"/>
      <c r="H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4.25" customHeight="1" x14ac:dyDescent="0.3">
      <c r="A684" s="2"/>
      <c r="H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4.25" customHeight="1" x14ac:dyDescent="0.3">
      <c r="A685" s="2"/>
      <c r="H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4.25" customHeight="1" x14ac:dyDescent="0.3">
      <c r="A686" s="2"/>
      <c r="H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4.25" customHeight="1" x14ac:dyDescent="0.3">
      <c r="A687" s="2"/>
      <c r="H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4.25" customHeight="1" x14ac:dyDescent="0.3">
      <c r="A688" s="2"/>
      <c r="H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4.25" customHeight="1" x14ac:dyDescent="0.3">
      <c r="A689" s="2"/>
      <c r="H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4.25" customHeight="1" x14ac:dyDescent="0.3">
      <c r="A690" s="2"/>
      <c r="H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4.25" customHeight="1" x14ac:dyDescent="0.3">
      <c r="A691" s="2"/>
      <c r="H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4.25" customHeight="1" x14ac:dyDescent="0.3">
      <c r="A692" s="2"/>
      <c r="H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4.25" customHeight="1" x14ac:dyDescent="0.3">
      <c r="A693" s="2"/>
      <c r="H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4.25" customHeight="1" x14ac:dyDescent="0.3">
      <c r="A694" s="2"/>
      <c r="H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4.25" customHeight="1" x14ac:dyDescent="0.3">
      <c r="A695" s="2"/>
      <c r="H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4.25" customHeight="1" x14ac:dyDescent="0.3">
      <c r="A696" s="2"/>
      <c r="H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4.25" customHeight="1" x14ac:dyDescent="0.3">
      <c r="A697" s="2"/>
      <c r="H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4.25" customHeight="1" x14ac:dyDescent="0.3">
      <c r="A698" s="2"/>
      <c r="H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4.25" customHeight="1" x14ac:dyDescent="0.3">
      <c r="A699" s="2"/>
      <c r="H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4.25" customHeight="1" x14ac:dyDescent="0.3">
      <c r="A700" s="2"/>
      <c r="H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4.25" customHeight="1" x14ac:dyDescent="0.3">
      <c r="A701" s="2"/>
      <c r="H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4.25" customHeight="1" x14ac:dyDescent="0.3">
      <c r="A702" s="2"/>
      <c r="H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4.25" customHeight="1" x14ac:dyDescent="0.3">
      <c r="A703" s="2"/>
      <c r="H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4.25" customHeight="1" x14ac:dyDescent="0.3">
      <c r="A704" s="2"/>
      <c r="H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4.25" customHeight="1" x14ac:dyDescent="0.3">
      <c r="A705" s="2"/>
      <c r="H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4.25" customHeight="1" x14ac:dyDescent="0.3">
      <c r="A706" s="2"/>
      <c r="H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4.25" customHeight="1" x14ac:dyDescent="0.3">
      <c r="A707" s="2"/>
      <c r="H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4.25" customHeight="1" x14ac:dyDescent="0.3">
      <c r="A708" s="2"/>
      <c r="H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4.25" customHeight="1" x14ac:dyDescent="0.3">
      <c r="A709" s="2"/>
      <c r="H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4.25" customHeight="1" x14ac:dyDescent="0.3">
      <c r="A710" s="2"/>
      <c r="H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4.25" customHeight="1" x14ac:dyDescent="0.3">
      <c r="A711" s="2"/>
      <c r="H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4.25" customHeight="1" x14ac:dyDescent="0.3">
      <c r="A712" s="2"/>
      <c r="H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4.25" customHeight="1" x14ac:dyDescent="0.3">
      <c r="A713" s="2"/>
      <c r="H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4.25" customHeight="1" x14ac:dyDescent="0.3">
      <c r="A714" s="2"/>
      <c r="H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4.25" customHeight="1" x14ac:dyDescent="0.3">
      <c r="A715" s="2"/>
      <c r="H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4.25" customHeight="1" x14ac:dyDescent="0.3">
      <c r="A716" s="2"/>
      <c r="H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4.25" customHeight="1" x14ac:dyDescent="0.3">
      <c r="A717" s="2"/>
      <c r="H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4.25" customHeight="1" x14ac:dyDescent="0.3">
      <c r="A718" s="2"/>
      <c r="H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4.25" customHeight="1" x14ac:dyDescent="0.3">
      <c r="A719" s="2"/>
      <c r="H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4.25" customHeight="1" x14ac:dyDescent="0.3">
      <c r="A720" s="2"/>
      <c r="H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4.25" customHeight="1" x14ac:dyDescent="0.3">
      <c r="A721" s="2"/>
      <c r="H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4.25" customHeight="1" x14ac:dyDescent="0.3">
      <c r="A722" s="2"/>
      <c r="H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4.25" customHeight="1" x14ac:dyDescent="0.3">
      <c r="A723" s="2"/>
      <c r="H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4.25" customHeight="1" x14ac:dyDescent="0.3">
      <c r="A724" s="2"/>
      <c r="H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4.25" customHeight="1" x14ac:dyDescent="0.3">
      <c r="A725" s="2"/>
      <c r="H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4.25" customHeight="1" x14ac:dyDescent="0.3">
      <c r="A726" s="2"/>
      <c r="H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4.25" customHeight="1" x14ac:dyDescent="0.3">
      <c r="A727" s="2"/>
      <c r="H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4.25" customHeight="1" x14ac:dyDescent="0.3">
      <c r="A728" s="2"/>
      <c r="H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4.25" customHeight="1" x14ac:dyDescent="0.3">
      <c r="A729" s="2"/>
      <c r="H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4.25" customHeight="1" x14ac:dyDescent="0.3">
      <c r="A730" s="2"/>
      <c r="H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4.25" customHeight="1" x14ac:dyDescent="0.3">
      <c r="A731" s="2"/>
      <c r="H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4.25" customHeight="1" x14ac:dyDescent="0.3">
      <c r="A732" s="2"/>
      <c r="H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4.25" customHeight="1" x14ac:dyDescent="0.3">
      <c r="A733" s="2"/>
      <c r="H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4.25" customHeight="1" x14ac:dyDescent="0.3">
      <c r="A734" s="2"/>
      <c r="H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4.25" customHeight="1" x14ac:dyDescent="0.3">
      <c r="A735" s="2"/>
      <c r="H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4.25" customHeight="1" x14ac:dyDescent="0.3">
      <c r="A736" s="2"/>
      <c r="H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4.25" customHeight="1" x14ac:dyDescent="0.3">
      <c r="A737" s="2"/>
      <c r="H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4.25" customHeight="1" x14ac:dyDescent="0.3">
      <c r="A738" s="2"/>
      <c r="H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4.25" customHeight="1" x14ac:dyDescent="0.3">
      <c r="A739" s="2"/>
      <c r="H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4.25" customHeight="1" x14ac:dyDescent="0.3">
      <c r="A740" s="2"/>
      <c r="H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4.25" customHeight="1" x14ac:dyDescent="0.3">
      <c r="A741" s="2"/>
      <c r="H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4.25" customHeight="1" x14ac:dyDescent="0.3">
      <c r="A742" s="2"/>
      <c r="H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4.25" customHeight="1" x14ac:dyDescent="0.3">
      <c r="A743" s="2"/>
      <c r="H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4.25" customHeight="1" x14ac:dyDescent="0.3">
      <c r="A744" s="2"/>
      <c r="H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4.25" customHeight="1" x14ac:dyDescent="0.3">
      <c r="A745" s="2"/>
      <c r="H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4.25" customHeight="1" x14ac:dyDescent="0.3">
      <c r="A746" s="2"/>
      <c r="H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4.25" customHeight="1" x14ac:dyDescent="0.3">
      <c r="A747" s="2"/>
      <c r="H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4.25" customHeight="1" x14ac:dyDescent="0.3">
      <c r="A748" s="2"/>
      <c r="H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4.25" customHeight="1" x14ac:dyDescent="0.3">
      <c r="A749" s="2"/>
      <c r="H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4.25" customHeight="1" x14ac:dyDescent="0.3">
      <c r="A750" s="2"/>
      <c r="H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4.25" customHeight="1" x14ac:dyDescent="0.3">
      <c r="A751" s="2"/>
      <c r="H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4.25" customHeight="1" x14ac:dyDescent="0.3">
      <c r="A752" s="2"/>
      <c r="H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4.25" customHeight="1" x14ac:dyDescent="0.3">
      <c r="A753" s="2"/>
      <c r="H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4.25" customHeight="1" x14ac:dyDescent="0.3">
      <c r="A754" s="2"/>
      <c r="H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4.25" customHeight="1" x14ac:dyDescent="0.3">
      <c r="A755" s="2"/>
      <c r="H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4.25" customHeight="1" x14ac:dyDescent="0.3">
      <c r="A756" s="2"/>
      <c r="H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4.25" customHeight="1" x14ac:dyDescent="0.3">
      <c r="A757" s="2"/>
      <c r="H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4.25" customHeight="1" x14ac:dyDescent="0.3">
      <c r="A758" s="2"/>
      <c r="H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4.25" customHeight="1" x14ac:dyDescent="0.3">
      <c r="A759" s="2"/>
      <c r="H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4.25" customHeight="1" x14ac:dyDescent="0.3">
      <c r="A760" s="2"/>
      <c r="H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4.25" customHeight="1" x14ac:dyDescent="0.3">
      <c r="A761" s="2"/>
      <c r="H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4.25" customHeight="1" x14ac:dyDescent="0.3">
      <c r="A762" s="2"/>
      <c r="H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4.25" customHeight="1" x14ac:dyDescent="0.3">
      <c r="A763" s="2"/>
      <c r="H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4.25" customHeight="1" x14ac:dyDescent="0.3">
      <c r="A764" s="2"/>
      <c r="H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4.25" customHeight="1" x14ac:dyDescent="0.3">
      <c r="A765" s="2"/>
      <c r="H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4.25" customHeight="1" x14ac:dyDescent="0.3">
      <c r="A766" s="2"/>
      <c r="H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4.25" customHeight="1" x14ac:dyDescent="0.3">
      <c r="A767" s="2"/>
      <c r="H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4.25" customHeight="1" x14ac:dyDescent="0.3">
      <c r="A768" s="2"/>
      <c r="H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4.25" customHeight="1" x14ac:dyDescent="0.3">
      <c r="A769" s="2"/>
      <c r="H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4.25" customHeight="1" x14ac:dyDescent="0.3">
      <c r="A770" s="2"/>
      <c r="H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4.25" customHeight="1" x14ac:dyDescent="0.3">
      <c r="A771" s="2"/>
      <c r="H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4.25" customHeight="1" x14ac:dyDescent="0.3">
      <c r="A772" s="2"/>
      <c r="H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4.25" customHeight="1" x14ac:dyDescent="0.3">
      <c r="A773" s="2"/>
      <c r="H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4.25" customHeight="1" x14ac:dyDescent="0.3">
      <c r="A774" s="2"/>
      <c r="H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4.25" customHeight="1" x14ac:dyDescent="0.3">
      <c r="A775" s="2"/>
      <c r="H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4.25" customHeight="1" x14ac:dyDescent="0.3">
      <c r="A776" s="2"/>
      <c r="H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4.25" customHeight="1" x14ac:dyDescent="0.3">
      <c r="A777" s="2"/>
      <c r="H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4.25" customHeight="1" x14ac:dyDescent="0.3">
      <c r="A778" s="2"/>
      <c r="H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4.25" customHeight="1" x14ac:dyDescent="0.3">
      <c r="A779" s="2"/>
      <c r="H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4.25" customHeight="1" x14ac:dyDescent="0.3">
      <c r="A780" s="2"/>
      <c r="H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4.25" customHeight="1" x14ac:dyDescent="0.3">
      <c r="A781" s="2"/>
      <c r="H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4.25" customHeight="1" x14ac:dyDescent="0.3">
      <c r="A782" s="2"/>
      <c r="H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4.25" customHeight="1" x14ac:dyDescent="0.3">
      <c r="A783" s="2"/>
      <c r="H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4.25" customHeight="1" x14ac:dyDescent="0.3">
      <c r="A784" s="2"/>
      <c r="H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4.25" customHeight="1" x14ac:dyDescent="0.3">
      <c r="A785" s="2"/>
      <c r="H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4.25" customHeight="1" x14ac:dyDescent="0.3">
      <c r="A786" s="2"/>
      <c r="H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4.25" customHeight="1" x14ac:dyDescent="0.3">
      <c r="A787" s="2"/>
      <c r="H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4.25" customHeight="1" x14ac:dyDescent="0.3">
      <c r="A788" s="2"/>
      <c r="H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4.25" customHeight="1" x14ac:dyDescent="0.3">
      <c r="A789" s="2"/>
      <c r="H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4.25" customHeight="1" x14ac:dyDescent="0.3">
      <c r="A790" s="2"/>
      <c r="H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4.25" customHeight="1" x14ac:dyDescent="0.3">
      <c r="A791" s="2"/>
      <c r="H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4.25" customHeight="1" x14ac:dyDescent="0.3">
      <c r="A792" s="2"/>
      <c r="H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4.25" customHeight="1" x14ac:dyDescent="0.3">
      <c r="A793" s="2"/>
      <c r="H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4.25" customHeight="1" x14ac:dyDescent="0.3">
      <c r="A794" s="2"/>
      <c r="H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4.25" customHeight="1" x14ac:dyDescent="0.3">
      <c r="A795" s="2"/>
      <c r="H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4.25" customHeight="1" x14ac:dyDescent="0.3">
      <c r="A796" s="2"/>
      <c r="H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4.25" customHeight="1" x14ac:dyDescent="0.3">
      <c r="A797" s="2"/>
      <c r="H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4.25" customHeight="1" x14ac:dyDescent="0.3">
      <c r="A798" s="2"/>
      <c r="H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4.25" customHeight="1" x14ac:dyDescent="0.3">
      <c r="A799" s="2"/>
      <c r="H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4.25" customHeight="1" x14ac:dyDescent="0.3">
      <c r="A800" s="2"/>
      <c r="H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4.25" customHeight="1" x14ac:dyDescent="0.3">
      <c r="A801" s="2"/>
      <c r="H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4.25" customHeight="1" x14ac:dyDescent="0.3">
      <c r="A802" s="2"/>
      <c r="H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4.25" customHeight="1" x14ac:dyDescent="0.3">
      <c r="A803" s="2"/>
      <c r="H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4.25" customHeight="1" x14ac:dyDescent="0.3">
      <c r="A804" s="2"/>
      <c r="H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4.25" customHeight="1" x14ac:dyDescent="0.3">
      <c r="A805" s="2"/>
      <c r="H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4.25" customHeight="1" x14ac:dyDescent="0.3">
      <c r="A806" s="2"/>
      <c r="H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4.25" customHeight="1" x14ac:dyDescent="0.3">
      <c r="A807" s="2"/>
      <c r="H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4.25" customHeight="1" x14ac:dyDescent="0.3">
      <c r="A808" s="2"/>
      <c r="H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4.25" customHeight="1" x14ac:dyDescent="0.3">
      <c r="A809" s="2"/>
      <c r="H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4.25" customHeight="1" x14ac:dyDescent="0.3">
      <c r="A810" s="2"/>
      <c r="H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4.25" customHeight="1" x14ac:dyDescent="0.3">
      <c r="A811" s="2"/>
      <c r="H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4.25" customHeight="1" x14ac:dyDescent="0.3">
      <c r="A812" s="2"/>
      <c r="H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4.25" customHeight="1" x14ac:dyDescent="0.3">
      <c r="A813" s="2"/>
      <c r="H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4.25" customHeight="1" x14ac:dyDescent="0.3">
      <c r="A814" s="2"/>
      <c r="H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4.25" customHeight="1" x14ac:dyDescent="0.3">
      <c r="A815" s="2"/>
      <c r="H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4.25" customHeight="1" x14ac:dyDescent="0.3">
      <c r="A816" s="2"/>
      <c r="H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4.25" customHeight="1" x14ac:dyDescent="0.3">
      <c r="A817" s="2"/>
      <c r="H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4.25" customHeight="1" x14ac:dyDescent="0.3">
      <c r="A818" s="2"/>
      <c r="H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4.25" customHeight="1" x14ac:dyDescent="0.3">
      <c r="A819" s="2"/>
      <c r="H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4.25" customHeight="1" x14ac:dyDescent="0.3">
      <c r="A820" s="2"/>
      <c r="H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4.25" customHeight="1" x14ac:dyDescent="0.3">
      <c r="A821" s="2"/>
      <c r="H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4.25" customHeight="1" x14ac:dyDescent="0.3">
      <c r="A822" s="2"/>
      <c r="H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4.25" customHeight="1" x14ac:dyDescent="0.3">
      <c r="A823" s="2"/>
      <c r="H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4.25" customHeight="1" x14ac:dyDescent="0.3">
      <c r="A824" s="2"/>
      <c r="H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4.25" customHeight="1" x14ac:dyDescent="0.3">
      <c r="A825" s="2"/>
      <c r="H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4.25" customHeight="1" x14ac:dyDescent="0.3">
      <c r="A826" s="2"/>
      <c r="H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4.25" customHeight="1" x14ac:dyDescent="0.3">
      <c r="A827" s="2"/>
      <c r="H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4.25" customHeight="1" x14ac:dyDescent="0.3">
      <c r="A828" s="2"/>
      <c r="H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4.25" customHeight="1" x14ac:dyDescent="0.3">
      <c r="A829" s="2"/>
      <c r="H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4.25" customHeight="1" x14ac:dyDescent="0.3">
      <c r="A830" s="2"/>
      <c r="H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4.25" customHeight="1" x14ac:dyDescent="0.3">
      <c r="A831" s="2"/>
      <c r="H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4.25" customHeight="1" x14ac:dyDescent="0.3">
      <c r="A832" s="2"/>
      <c r="H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4.25" customHeight="1" x14ac:dyDescent="0.3">
      <c r="A833" s="2"/>
      <c r="H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4.25" customHeight="1" x14ac:dyDescent="0.3">
      <c r="A834" s="2"/>
      <c r="H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4.25" customHeight="1" x14ac:dyDescent="0.3">
      <c r="A835" s="2"/>
      <c r="H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4.25" customHeight="1" x14ac:dyDescent="0.3">
      <c r="A836" s="2"/>
      <c r="H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4.25" customHeight="1" x14ac:dyDescent="0.3">
      <c r="A837" s="2"/>
      <c r="H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4.25" customHeight="1" x14ac:dyDescent="0.3">
      <c r="A838" s="2"/>
      <c r="H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4.25" customHeight="1" x14ac:dyDescent="0.3">
      <c r="A839" s="2"/>
      <c r="H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4.25" customHeight="1" x14ac:dyDescent="0.3">
      <c r="A840" s="2"/>
      <c r="H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4.25" customHeight="1" x14ac:dyDescent="0.3">
      <c r="A841" s="2"/>
      <c r="H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4.25" customHeight="1" x14ac:dyDescent="0.3">
      <c r="A842" s="2"/>
      <c r="H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4.25" customHeight="1" x14ac:dyDescent="0.3">
      <c r="A843" s="2"/>
      <c r="H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4.25" customHeight="1" x14ac:dyDescent="0.3">
      <c r="A844" s="2"/>
      <c r="H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4.25" customHeight="1" x14ac:dyDescent="0.3">
      <c r="A845" s="2"/>
      <c r="H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4.25" customHeight="1" x14ac:dyDescent="0.3">
      <c r="A846" s="2"/>
      <c r="H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4.25" customHeight="1" x14ac:dyDescent="0.3">
      <c r="A847" s="2"/>
      <c r="H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4.25" customHeight="1" x14ac:dyDescent="0.3">
      <c r="A848" s="2"/>
      <c r="H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4.25" customHeight="1" x14ac:dyDescent="0.3">
      <c r="A849" s="2"/>
      <c r="H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4.25" customHeight="1" x14ac:dyDescent="0.3">
      <c r="A850" s="2"/>
      <c r="H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4.25" customHeight="1" x14ac:dyDescent="0.3">
      <c r="A851" s="2"/>
      <c r="H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4.25" customHeight="1" x14ac:dyDescent="0.3">
      <c r="A852" s="2"/>
      <c r="H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4.25" customHeight="1" x14ac:dyDescent="0.3">
      <c r="A853" s="2"/>
      <c r="H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4.25" customHeight="1" x14ac:dyDescent="0.3">
      <c r="A854" s="2"/>
      <c r="H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4.25" customHeight="1" x14ac:dyDescent="0.3">
      <c r="A855" s="2"/>
      <c r="H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4.25" customHeight="1" x14ac:dyDescent="0.3">
      <c r="A856" s="2"/>
      <c r="H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4.25" customHeight="1" x14ac:dyDescent="0.3">
      <c r="A857" s="2"/>
      <c r="H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4.25" customHeight="1" x14ac:dyDescent="0.3">
      <c r="A858" s="2"/>
      <c r="H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4.25" customHeight="1" x14ac:dyDescent="0.3">
      <c r="A859" s="2"/>
      <c r="H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4.25" customHeight="1" x14ac:dyDescent="0.3">
      <c r="A860" s="2"/>
      <c r="H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4.25" customHeight="1" x14ac:dyDescent="0.3">
      <c r="A861" s="2"/>
      <c r="H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4.25" customHeight="1" x14ac:dyDescent="0.3">
      <c r="A862" s="2"/>
      <c r="H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4.25" customHeight="1" x14ac:dyDescent="0.3">
      <c r="A863" s="2"/>
      <c r="H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4.25" customHeight="1" x14ac:dyDescent="0.3">
      <c r="A864" s="2"/>
      <c r="H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4.25" customHeight="1" x14ac:dyDescent="0.3">
      <c r="A865" s="2"/>
      <c r="H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4.25" customHeight="1" x14ac:dyDescent="0.3">
      <c r="A866" s="2"/>
      <c r="H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4.25" customHeight="1" x14ac:dyDescent="0.3">
      <c r="A867" s="2"/>
      <c r="H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4.25" customHeight="1" x14ac:dyDescent="0.3">
      <c r="A868" s="2"/>
      <c r="H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4.25" customHeight="1" x14ac:dyDescent="0.3">
      <c r="A869" s="2"/>
      <c r="H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4.25" customHeight="1" x14ac:dyDescent="0.3">
      <c r="A870" s="2"/>
      <c r="H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4.25" customHeight="1" x14ac:dyDescent="0.3">
      <c r="A871" s="2"/>
      <c r="H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4.25" customHeight="1" x14ac:dyDescent="0.3">
      <c r="A872" s="2"/>
      <c r="H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4.25" customHeight="1" x14ac:dyDescent="0.3">
      <c r="A873" s="2"/>
      <c r="H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4.25" customHeight="1" x14ac:dyDescent="0.3">
      <c r="A874" s="2"/>
      <c r="H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4.25" customHeight="1" x14ac:dyDescent="0.3">
      <c r="A875" s="2"/>
      <c r="H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4.25" customHeight="1" x14ac:dyDescent="0.3">
      <c r="A876" s="2"/>
      <c r="H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4.25" customHeight="1" x14ac:dyDescent="0.3">
      <c r="A877" s="2"/>
      <c r="H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4.25" customHeight="1" x14ac:dyDescent="0.3">
      <c r="A878" s="2"/>
      <c r="H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4.25" customHeight="1" x14ac:dyDescent="0.3">
      <c r="A879" s="2"/>
      <c r="H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4.25" customHeight="1" x14ac:dyDescent="0.3">
      <c r="A880" s="2"/>
      <c r="H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4.25" customHeight="1" x14ac:dyDescent="0.3">
      <c r="A881" s="2"/>
      <c r="H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4.25" customHeight="1" x14ac:dyDescent="0.3">
      <c r="A882" s="2"/>
      <c r="H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4.25" customHeight="1" x14ac:dyDescent="0.3">
      <c r="A883" s="2"/>
      <c r="H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4.25" customHeight="1" x14ac:dyDescent="0.3">
      <c r="A884" s="2"/>
      <c r="H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4.25" customHeight="1" x14ac:dyDescent="0.3">
      <c r="A885" s="2"/>
      <c r="H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4.25" customHeight="1" x14ac:dyDescent="0.3">
      <c r="A886" s="2"/>
      <c r="H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4.25" customHeight="1" x14ac:dyDescent="0.3">
      <c r="A887" s="2"/>
      <c r="H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4.25" customHeight="1" x14ac:dyDescent="0.3">
      <c r="A888" s="2"/>
      <c r="H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4.25" customHeight="1" x14ac:dyDescent="0.3">
      <c r="A889" s="2"/>
      <c r="H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4.25" customHeight="1" x14ac:dyDescent="0.3">
      <c r="A890" s="2"/>
      <c r="H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4.25" customHeight="1" x14ac:dyDescent="0.3">
      <c r="A891" s="2"/>
      <c r="H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4.25" customHeight="1" x14ac:dyDescent="0.3">
      <c r="A892" s="2"/>
      <c r="H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4.25" customHeight="1" x14ac:dyDescent="0.3">
      <c r="A893" s="2"/>
      <c r="H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4.25" customHeight="1" x14ac:dyDescent="0.3">
      <c r="A894" s="2"/>
      <c r="H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4.25" customHeight="1" x14ac:dyDescent="0.3">
      <c r="A895" s="2"/>
      <c r="H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4.25" customHeight="1" x14ac:dyDescent="0.3">
      <c r="A896" s="2"/>
      <c r="H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4.25" customHeight="1" x14ac:dyDescent="0.3">
      <c r="A897" s="2"/>
      <c r="H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4.25" customHeight="1" x14ac:dyDescent="0.3">
      <c r="A898" s="2"/>
      <c r="H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4.25" customHeight="1" x14ac:dyDescent="0.3">
      <c r="A899" s="2"/>
      <c r="H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4.25" customHeight="1" x14ac:dyDescent="0.3">
      <c r="A900" s="2"/>
      <c r="H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4.25" customHeight="1" x14ac:dyDescent="0.3">
      <c r="A901" s="2"/>
      <c r="H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4.25" customHeight="1" x14ac:dyDescent="0.3">
      <c r="A902" s="2"/>
      <c r="H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4.25" customHeight="1" x14ac:dyDescent="0.3">
      <c r="A903" s="2"/>
      <c r="H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4.25" customHeight="1" x14ac:dyDescent="0.3">
      <c r="A904" s="2"/>
      <c r="H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4.25" customHeight="1" x14ac:dyDescent="0.3">
      <c r="A905" s="2"/>
      <c r="H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4.25" customHeight="1" x14ac:dyDescent="0.3">
      <c r="A906" s="2"/>
      <c r="H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4.25" customHeight="1" x14ac:dyDescent="0.3">
      <c r="A907" s="2"/>
      <c r="H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4.25" customHeight="1" x14ac:dyDescent="0.3">
      <c r="A908" s="2"/>
      <c r="H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4.25" customHeight="1" x14ac:dyDescent="0.3">
      <c r="A909" s="2"/>
      <c r="H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4.25" customHeight="1" x14ac:dyDescent="0.3">
      <c r="A910" s="2"/>
      <c r="H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4.25" customHeight="1" x14ac:dyDescent="0.3">
      <c r="A911" s="2"/>
      <c r="H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4.25" customHeight="1" x14ac:dyDescent="0.3">
      <c r="A912" s="2"/>
      <c r="H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4.25" customHeight="1" x14ac:dyDescent="0.3">
      <c r="A913" s="2"/>
      <c r="H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4.25" customHeight="1" x14ac:dyDescent="0.3">
      <c r="A914" s="2"/>
      <c r="H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4.25" customHeight="1" x14ac:dyDescent="0.3">
      <c r="A915" s="2"/>
      <c r="H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4.25" customHeight="1" x14ac:dyDescent="0.3">
      <c r="A916" s="2"/>
      <c r="H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4.25" customHeight="1" x14ac:dyDescent="0.3">
      <c r="A917" s="2"/>
      <c r="H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4.25" customHeight="1" x14ac:dyDescent="0.3">
      <c r="A918" s="2"/>
      <c r="H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4.25" customHeight="1" x14ac:dyDescent="0.3">
      <c r="A919" s="2"/>
      <c r="H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4.25" customHeight="1" x14ac:dyDescent="0.3">
      <c r="A920" s="2"/>
      <c r="H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4.25" customHeight="1" x14ac:dyDescent="0.3">
      <c r="A921" s="2"/>
      <c r="H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4.25" customHeight="1" x14ac:dyDescent="0.3">
      <c r="A922" s="2"/>
      <c r="H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4.25" customHeight="1" x14ac:dyDescent="0.3">
      <c r="A923" s="2"/>
      <c r="H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4.25" customHeight="1" x14ac:dyDescent="0.3">
      <c r="A924" s="2"/>
      <c r="H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4.25" customHeight="1" x14ac:dyDescent="0.3">
      <c r="A925" s="2"/>
      <c r="H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4.25" customHeight="1" x14ac:dyDescent="0.3">
      <c r="A926" s="2"/>
      <c r="H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4.25" customHeight="1" x14ac:dyDescent="0.3">
      <c r="A927" s="2"/>
      <c r="H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4.25" customHeight="1" x14ac:dyDescent="0.3">
      <c r="A928" s="2"/>
      <c r="H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4.25" customHeight="1" x14ac:dyDescent="0.3">
      <c r="A929" s="2"/>
      <c r="H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4.25" customHeight="1" x14ac:dyDescent="0.3">
      <c r="A930" s="2"/>
      <c r="H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4.25" customHeight="1" x14ac:dyDescent="0.3">
      <c r="A931" s="2"/>
      <c r="H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4.25" customHeight="1" x14ac:dyDescent="0.3">
      <c r="A932" s="2"/>
      <c r="H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4.25" customHeight="1" x14ac:dyDescent="0.3">
      <c r="A933" s="2"/>
      <c r="H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4.25" customHeight="1" x14ac:dyDescent="0.3">
      <c r="A934" s="2"/>
      <c r="H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4.25" customHeight="1" x14ac:dyDescent="0.3">
      <c r="A935" s="2"/>
      <c r="H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4.25" customHeight="1" x14ac:dyDescent="0.3">
      <c r="A936" s="2"/>
      <c r="H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4.25" customHeight="1" x14ac:dyDescent="0.3">
      <c r="A937" s="2"/>
      <c r="H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4.25" customHeight="1" x14ac:dyDescent="0.3">
      <c r="A938" s="2"/>
      <c r="H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4.25" customHeight="1" x14ac:dyDescent="0.3">
      <c r="A939" s="2"/>
      <c r="H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4.25" customHeight="1" x14ac:dyDescent="0.3">
      <c r="A940" s="2"/>
      <c r="H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4.25" customHeight="1" x14ac:dyDescent="0.3">
      <c r="A941" s="2"/>
      <c r="H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4.25" customHeight="1" x14ac:dyDescent="0.3">
      <c r="A942" s="2"/>
      <c r="H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4.25" customHeight="1" x14ac:dyDescent="0.3">
      <c r="A943" s="2"/>
      <c r="H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4.25" customHeight="1" x14ac:dyDescent="0.3">
      <c r="A944" s="2"/>
      <c r="H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4.25" customHeight="1" x14ac:dyDescent="0.3">
      <c r="A945" s="2"/>
      <c r="H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4.25" customHeight="1" x14ac:dyDescent="0.3">
      <c r="A946" s="2"/>
      <c r="H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4.25" customHeight="1" x14ac:dyDescent="0.3">
      <c r="A947" s="2"/>
      <c r="H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4.25" customHeight="1" x14ac:dyDescent="0.3">
      <c r="A948" s="2"/>
      <c r="H948" s="2"/>
      <c r="J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4.25" customHeight="1" x14ac:dyDescent="0.3">
      <c r="A949" s="2"/>
      <c r="H949" s="2"/>
      <c r="J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4.25" customHeight="1" x14ac:dyDescent="0.3">
      <c r="A950" s="2"/>
      <c r="H950" s="2"/>
      <c r="J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4.25" customHeight="1" x14ac:dyDescent="0.3">
      <c r="A951" s="2"/>
      <c r="H951" s="2"/>
      <c r="J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4.25" customHeight="1" x14ac:dyDescent="0.3">
      <c r="A952" s="2"/>
      <c r="H952" s="2"/>
      <c r="J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4.25" customHeight="1" x14ac:dyDescent="0.3">
      <c r="A953" s="2"/>
      <c r="H953" s="2"/>
      <c r="J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4.25" customHeight="1" x14ac:dyDescent="0.3">
      <c r="A954" s="2"/>
      <c r="H954" s="2"/>
      <c r="J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4.25" customHeight="1" x14ac:dyDescent="0.3">
      <c r="A955" s="2"/>
      <c r="H955" s="2"/>
      <c r="J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4.25" customHeight="1" x14ac:dyDescent="0.3">
      <c r="A956" s="2"/>
      <c r="H956" s="2"/>
      <c r="J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4.25" customHeight="1" x14ac:dyDescent="0.3">
      <c r="A957" s="2"/>
      <c r="H957" s="2"/>
      <c r="J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4.25" customHeight="1" x14ac:dyDescent="0.3">
      <c r="A958" s="2"/>
      <c r="H958" s="2"/>
      <c r="J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4.25" customHeight="1" x14ac:dyDescent="0.3">
      <c r="A959" s="2"/>
      <c r="H959" s="2"/>
      <c r="J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4.25" customHeight="1" x14ac:dyDescent="0.3">
      <c r="A960" s="2"/>
      <c r="H960" s="2"/>
      <c r="J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4.25" customHeight="1" x14ac:dyDescent="0.3">
      <c r="A961" s="2"/>
      <c r="H961" s="2"/>
      <c r="J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4.25" customHeight="1" x14ac:dyDescent="0.3">
      <c r="A962" s="2"/>
      <c r="H962" s="2"/>
      <c r="J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4.25" customHeight="1" x14ac:dyDescent="0.3">
      <c r="A963" s="2"/>
      <c r="H963" s="2"/>
      <c r="J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4.25" customHeight="1" x14ac:dyDescent="0.3">
      <c r="A964" s="2"/>
      <c r="H964" s="2"/>
      <c r="J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4.25" customHeight="1" x14ac:dyDescent="0.3">
      <c r="A965" s="2"/>
      <c r="H965" s="2"/>
      <c r="J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4.25" customHeight="1" x14ac:dyDescent="0.3">
      <c r="A966" s="2"/>
      <c r="H966" s="2"/>
      <c r="J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4.25" customHeight="1" x14ac:dyDescent="0.3">
      <c r="A967" s="2"/>
      <c r="H967" s="2"/>
      <c r="J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4.25" customHeight="1" x14ac:dyDescent="0.3">
      <c r="A968" s="2"/>
      <c r="H968" s="2"/>
      <c r="J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4.25" customHeight="1" x14ac:dyDescent="0.3">
      <c r="A969" s="2"/>
      <c r="H969" s="2"/>
      <c r="J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4.25" customHeight="1" x14ac:dyDescent="0.3">
      <c r="A970" s="2"/>
      <c r="H970" s="2"/>
      <c r="J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4.25" customHeight="1" x14ac:dyDescent="0.3">
      <c r="A971" s="2"/>
      <c r="H971" s="2"/>
      <c r="J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4.25" customHeight="1" x14ac:dyDescent="0.3">
      <c r="A972" s="2"/>
      <c r="H972" s="2"/>
      <c r="J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4.25" customHeight="1" x14ac:dyDescent="0.3">
      <c r="A973" s="2"/>
      <c r="H973" s="2"/>
      <c r="J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4.25" customHeight="1" x14ac:dyDescent="0.3">
      <c r="A974" s="2"/>
      <c r="H974" s="2"/>
      <c r="J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4.25" customHeight="1" x14ac:dyDescent="0.3">
      <c r="A975" s="2"/>
      <c r="H975" s="2"/>
      <c r="J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4.25" customHeight="1" x14ac:dyDescent="0.3">
      <c r="A976" s="2"/>
      <c r="H976" s="2"/>
      <c r="J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4.25" customHeight="1" x14ac:dyDescent="0.3">
      <c r="A977" s="2"/>
      <c r="H977" s="2"/>
      <c r="J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4.25" customHeight="1" x14ac:dyDescent="0.3">
      <c r="A978" s="2"/>
      <c r="H978" s="2"/>
      <c r="J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4.25" customHeight="1" x14ac:dyDescent="0.3">
      <c r="A979" s="2"/>
      <c r="H979" s="2"/>
      <c r="J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4.25" customHeight="1" x14ac:dyDescent="0.3">
      <c r="A980" s="2"/>
      <c r="H980" s="2"/>
      <c r="J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4.25" customHeight="1" x14ac:dyDescent="0.3">
      <c r="A981" s="2"/>
      <c r="H981" s="2"/>
      <c r="J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4.25" customHeight="1" x14ac:dyDescent="0.3">
      <c r="A982" s="2"/>
      <c r="H982" s="2"/>
      <c r="J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4.25" customHeight="1" x14ac:dyDescent="0.3">
      <c r="A983" s="2"/>
      <c r="H983" s="2"/>
      <c r="J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4.25" customHeight="1" x14ac:dyDescent="0.3">
      <c r="A984" s="2"/>
      <c r="H984" s="2"/>
      <c r="J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4.25" customHeight="1" x14ac:dyDescent="0.3">
      <c r="A985" s="2"/>
      <c r="H985" s="2"/>
      <c r="J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4.25" customHeight="1" x14ac:dyDescent="0.3">
      <c r="A986" s="2"/>
      <c r="H986" s="2"/>
      <c r="J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4.25" customHeight="1" x14ac:dyDescent="0.3">
      <c r="A987" s="2"/>
      <c r="H987" s="2"/>
      <c r="J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4.25" customHeight="1" x14ac:dyDescent="0.3">
      <c r="A988" s="2"/>
      <c r="H988" s="2"/>
      <c r="J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4.25" customHeight="1" x14ac:dyDescent="0.3">
      <c r="A989" s="2"/>
      <c r="H989" s="2"/>
      <c r="J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4.25" customHeight="1" x14ac:dyDescent="0.3">
      <c r="A990" s="2"/>
      <c r="H990" s="2"/>
      <c r="J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4.25" customHeight="1" x14ac:dyDescent="0.3">
      <c r="A991" s="2"/>
      <c r="H991" s="2"/>
      <c r="J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4.25" customHeight="1" x14ac:dyDescent="0.3">
      <c r="A992" s="2"/>
      <c r="H992" s="2"/>
      <c r="J992" s="2"/>
      <c r="O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4.25" customHeight="1" x14ac:dyDescent="0.3">
      <c r="A993" s="2"/>
      <c r="H993" s="2"/>
      <c r="J993" s="2"/>
      <c r="O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4.25" customHeight="1" x14ac:dyDescent="0.3">
      <c r="A994" s="2"/>
      <c r="H994" s="2"/>
      <c r="J994" s="2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4.25" customHeight="1" x14ac:dyDescent="0.3">
      <c r="A995" s="2"/>
      <c r="H995" s="2"/>
      <c r="J995" s="2"/>
      <c r="O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4.25" customHeight="1" x14ac:dyDescent="0.3">
      <c r="A996" s="2"/>
      <c r="H996" s="2"/>
      <c r="J996" s="2"/>
      <c r="O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4.25" customHeight="1" x14ac:dyDescent="0.3">
      <c r="A997" s="2"/>
      <c r="H997" s="2"/>
      <c r="J997" s="2"/>
      <c r="O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4.25" customHeight="1" x14ac:dyDescent="0.3">
      <c r="A998" s="2"/>
      <c r="H998" s="2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4.25" customHeight="1" x14ac:dyDescent="0.3">
      <c r="A999" s="2"/>
      <c r="H999" s="2"/>
      <c r="O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4.25" customHeight="1" x14ac:dyDescent="0.3">
      <c r="A1000" s="2"/>
      <c r="H1000" s="2"/>
      <c r="O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2">
    <mergeCell ref="C10:E10"/>
    <mergeCell ref="C28:D28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A7-F202-4AF2-A3DC-711D7251D6D5}">
  <dimension ref="A1:AH1000"/>
  <sheetViews>
    <sheetView topLeftCell="I1" zoomScale="80" zoomScaleNormal="80" workbookViewId="0">
      <selection activeCell="P17" sqref="P17"/>
    </sheetView>
  </sheetViews>
  <sheetFormatPr defaultColWidth="14.44140625" defaultRowHeight="15" customHeight="1" x14ac:dyDescent="0.3"/>
  <cols>
    <col min="1" max="1" width="27.6640625" style="8" customWidth="1"/>
    <col min="2" max="2" width="27.6640625" style="7" customWidth="1"/>
    <col min="3" max="4" width="27.6640625" style="8" customWidth="1"/>
    <col min="5" max="5" width="34.109375" style="7" customWidth="1"/>
    <col min="6" max="7" width="27.6640625" style="7" customWidth="1"/>
    <col min="8" max="8" width="27.6640625" style="8" customWidth="1"/>
    <col min="9" max="9" width="27.6640625" style="7" customWidth="1"/>
    <col min="10" max="10" width="24.21875" style="8" customWidth="1"/>
    <col min="11" max="11" width="24.21875" style="7" customWidth="1"/>
    <col min="12" max="12" width="27.6640625" style="8" customWidth="1"/>
    <col min="13" max="13" width="22" style="8" customWidth="1"/>
    <col min="14" max="14" width="32.109375" style="8" customWidth="1"/>
    <col min="15" max="15" width="12.5546875" style="8" customWidth="1"/>
    <col min="16" max="16" width="21.44140625" style="8" customWidth="1"/>
    <col min="17" max="17" width="31.5546875" style="8" customWidth="1"/>
    <col min="18" max="18" width="18.88671875" style="8" customWidth="1"/>
    <col min="19" max="19" width="18.77734375" style="8" customWidth="1"/>
    <col min="20" max="22" width="8.88671875" style="8" customWidth="1"/>
    <col min="23" max="34" width="8.6640625" style="8" customWidth="1"/>
    <col min="35" max="16384" width="14.44140625" style="8"/>
  </cols>
  <sheetData>
    <row r="1" spans="1:34" ht="61.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G1" s="9" t="s">
        <v>27</v>
      </c>
      <c r="H1" s="5" t="s">
        <v>25</v>
      </c>
      <c r="J1" s="11" t="s">
        <v>26</v>
      </c>
      <c r="K1" s="9" t="s">
        <v>28</v>
      </c>
      <c r="L1" s="9" t="s">
        <v>29</v>
      </c>
      <c r="M1" s="12" t="s">
        <v>30</v>
      </c>
      <c r="N1" s="12" t="s">
        <v>31</v>
      </c>
      <c r="O1" s="12" t="s">
        <v>33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14.25" customHeight="1" x14ac:dyDescent="0.3">
      <c r="A2" s="3">
        <v>6</v>
      </c>
      <c r="C2" s="1" t="s">
        <v>6</v>
      </c>
      <c r="D2" s="4">
        <f>AVERAGE(A2:A53)</f>
        <v>6.5344230769230753</v>
      </c>
      <c r="E2" s="3"/>
      <c r="G2" s="11">
        <v>6</v>
      </c>
      <c r="H2" s="18">
        <v>6</v>
      </c>
      <c r="J2" s="13">
        <v>0</v>
      </c>
      <c r="K2" s="14">
        <v>-1000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4" ht="14.25" customHeight="1" x14ac:dyDescent="0.3">
      <c r="A3" s="3">
        <v>6</v>
      </c>
      <c r="C3" s="1" t="s">
        <v>7</v>
      </c>
      <c r="D3" s="4">
        <f>_xlfn.VAR.P(A2:A53)</f>
        <v>7.5643897928994147E-2</v>
      </c>
      <c r="E3" s="3"/>
      <c r="H3" s="18">
        <v>6</v>
      </c>
      <c r="J3" s="15">
        <f>COUNT($H$2:$H$6)</f>
        <v>5</v>
      </c>
      <c r="K3" s="10">
        <f>ROUND(AVERAGE($G$2,$G$6), 2)</f>
        <v>6.08</v>
      </c>
      <c r="L3" s="15">
        <f>AVERAGE($H$2:$H$6)</f>
        <v>6.0600000000000005</v>
      </c>
      <c r="M3" s="15">
        <f>_xlfn.STDEV.P($H$2:$H$6)</f>
        <v>4.8989794855663391E-2</v>
      </c>
      <c r="N3" s="15">
        <f>_xlfn.VAR.P($H$2:$H$6)</f>
        <v>2.3999999999999829E-3</v>
      </c>
      <c r="O3" s="15">
        <f>(L3-$D$2)^2</f>
        <v>0.2250772559171578</v>
      </c>
      <c r="P3" s="2"/>
      <c r="Q3" s="1" t="s">
        <v>15</v>
      </c>
      <c r="R3" s="4">
        <f>SUMPRODUCT(N3:N8, J3:J8)/SUM(J3:J8)</f>
        <v>2.1042735042734895E-3</v>
      </c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14.25" customHeight="1" x14ac:dyDescent="0.3">
      <c r="A4" s="3">
        <v>6.1</v>
      </c>
      <c r="C4" s="1" t="s">
        <v>8</v>
      </c>
      <c r="D4" s="4">
        <f>_xlfn.STDEV.P(A2:A53)</f>
        <v>0.27503435772461982</v>
      </c>
      <c r="E4" s="3"/>
      <c r="H4" s="18">
        <v>6.1</v>
      </c>
      <c r="J4" s="16">
        <f>COUNT($H$7:$H$16)</f>
        <v>10</v>
      </c>
      <c r="K4" s="17">
        <f>ROUND(AVERAGE($G$7,$G$16), 2)</f>
        <v>6.25</v>
      </c>
      <c r="L4" s="16">
        <f>AVERAGE($H$7:$H$16)</f>
        <v>6.2599999999999989</v>
      </c>
      <c r="M4" s="16">
        <f>_xlfn.STDEV.P($H$7:$H$16)</f>
        <v>4.358898943540658E-2</v>
      </c>
      <c r="N4" s="16">
        <f>_xlfn.VAR.P($H$7:$H$16)</f>
        <v>1.8999999999999863E-3</v>
      </c>
      <c r="O4" s="16">
        <f t="shared" ref="O4:O8" si="0">(L4-$D$2)^2</f>
        <v>7.5308025147928725E-2</v>
      </c>
      <c r="P4" s="2"/>
      <c r="Q4" s="1" t="s">
        <v>16</v>
      </c>
      <c r="R4" s="4">
        <f>SUMPRODUCT(O3:O8, J3:J8)/SUM(J3:J8)</f>
        <v>7.3539624424720715E-2</v>
      </c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4.25" customHeight="1" x14ac:dyDescent="0.3">
      <c r="A5" s="3">
        <v>6.1</v>
      </c>
      <c r="C5" s="1" t="s">
        <v>9</v>
      </c>
      <c r="D5" s="4">
        <f>D4/D2</f>
        <v>4.2090075051297075E-2</v>
      </c>
      <c r="E5" s="3" t="s">
        <v>10</v>
      </c>
      <c r="H5" s="18">
        <v>6.1</v>
      </c>
      <c r="J5" s="15">
        <f>COUNT($H$17:$H$25)</f>
        <v>9</v>
      </c>
      <c r="K5" s="10">
        <f>ROUND(AVERAGE($G$17,$G$25), 2)</f>
        <v>6.42</v>
      </c>
      <c r="L5" s="15">
        <f>AVERAGE($H$17:$H$25)</f>
        <v>6.4666666666666668</v>
      </c>
      <c r="M5" s="15">
        <f>_xlfn.STDEV.P($H$17:$H$25)</f>
        <v>4.7140452079103008E-2</v>
      </c>
      <c r="N5" s="15">
        <f>_xlfn.VAR.P($H$17:$H$25)</f>
        <v>2.222222222222207E-3</v>
      </c>
      <c r="O5" s="15">
        <f t="shared" si="0"/>
        <v>4.5909311308347462E-3</v>
      </c>
      <c r="P5" s="2"/>
      <c r="Q5" s="1" t="s">
        <v>17</v>
      </c>
      <c r="R5" s="21">
        <f>R4/(R3 +R4)</f>
        <v>0.9721818472886109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4.25" customHeight="1" x14ac:dyDescent="0.3">
      <c r="A6" s="3">
        <v>6.1</v>
      </c>
      <c r="G6" s="11">
        <f>$A$2+$D$13</f>
        <v>6.166666666666667</v>
      </c>
      <c r="H6" s="18">
        <v>6.1</v>
      </c>
      <c r="J6" s="16">
        <f>COUNT($H$26:$H$35)</f>
        <v>10</v>
      </c>
      <c r="K6" s="17">
        <f>ROUND(AVERAGE($G$26,$G$35), 2)</f>
        <v>6.58</v>
      </c>
      <c r="L6" s="16">
        <f>AVERAGE($H$26:$H$35)</f>
        <v>6.55</v>
      </c>
      <c r="M6" s="16">
        <f>_xlfn.STDEV.P($H$26:$H$35)</f>
        <v>4.9999999999999815E-2</v>
      </c>
      <c r="N6" s="16">
        <f>_xlfn.VAR.P($H$26:$H$35)</f>
        <v>2.4999999999999818E-3</v>
      </c>
      <c r="O6" s="16">
        <f t="shared" si="0"/>
        <v>2.4264053254442262E-4</v>
      </c>
      <c r="P6" s="2"/>
      <c r="R6" s="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ht="14.25" customHeight="1" x14ac:dyDescent="0.3">
      <c r="A7" s="3">
        <v>6.2</v>
      </c>
      <c r="C7" s="1" t="s">
        <v>4</v>
      </c>
      <c r="D7" s="4">
        <f>MODE(A2:A53)</f>
        <v>6.5</v>
      </c>
      <c r="E7" s="3"/>
      <c r="G7" s="19">
        <f>$A$2+$D$13</f>
        <v>6.166666666666667</v>
      </c>
      <c r="H7" s="20">
        <v>6.2</v>
      </c>
      <c r="J7" s="15">
        <f>COUNT($H$36:$H$44)</f>
        <v>9</v>
      </c>
      <c r="K7" s="10">
        <f>ROUND(AVERAGE($G$36,$G$44), 2)</f>
        <v>6.75</v>
      </c>
      <c r="L7" s="15">
        <f>AVERAGE($H$36:$H$44)</f>
        <v>6.7444444444444436</v>
      </c>
      <c r="M7" s="15">
        <f>_xlfn.STDEV.P($H$36:$H$44)</f>
        <v>4.374448818895435E-2</v>
      </c>
      <c r="N7" s="15">
        <f>_xlfn.VAR.P($H$36:$H$44)</f>
        <v>1.9135802469135664E-3</v>
      </c>
      <c r="O7" s="15">
        <f t="shared" si="0"/>
        <v>4.4108974815545633E-2</v>
      </c>
      <c r="P7" s="2"/>
      <c r="Q7" s="11" t="s">
        <v>32</v>
      </c>
      <c r="R7" s="24">
        <f>R3+R4</f>
        <v>7.5643897928994203E-2</v>
      </c>
      <c r="S7" s="24">
        <f>D3</f>
        <v>7.5643897928994147E-2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4.25" customHeight="1" x14ac:dyDescent="0.3">
      <c r="A8" s="3">
        <v>6.2</v>
      </c>
      <c r="C8" s="1" t="s">
        <v>5</v>
      </c>
      <c r="D8" s="4">
        <f>MEDIAN(A2:A53)</f>
        <v>6.5</v>
      </c>
      <c r="E8" s="3"/>
      <c r="H8" s="20">
        <v>6.2</v>
      </c>
      <c r="J8" s="16">
        <f>COUNT($H$45:$H$53)</f>
        <v>9</v>
      </c>
      <c r="K8" s="17">
        <f>ROUND(AVERAGE($G$45,$G$53), 2)</f>
        <v>6.92</v>
      </c>
      <c r="L8" s="16">
        <f>AVERAGE($H$45:$H$53)</f>
        <v>6.9433333333333342</v>
      </c>
      <c r="M8" s="16">
        <f>_xlfn.STDEV.P($H$45:$H$53)</f>
        <v>4.2426406871192722E-2</v>
      </c>
      <c r="N8" s="16">
        <f>_xlfn.VAR.P($H$45:$H$53)</f>
        <v>1.7999999999999891E-3</v>
      </c>
      <c r="O8" s="16">
        <f t="shared" si="0"/>
        <v>0.16720759779750369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4" ht="14.25" customHeight="1" x14ac:dyDescent="0.3">
      <c r="A9" s="3">
        <v>6.2</v>
      </c>
      <c r="H9" s="20">
        <v>6.2</v>
      </c>
      <c r="J9" s="13">
        <v>0</v>
      </c>
      <c r="K9" s="14">
        <v>1000</v>
      </c>
      <c r="L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4" ht="14.25" customHeight="1" x14ac:dyDescent="0.3">
      <c r="A10" s="3">
        <v>6.25</v>
      </c>
      <c r="C10" s="25" t="s">
        <v>11</v>
      </c>
      <c r="D10" s="25"/>
      <c r="E10" s="25"/>
      <c r="H10" s="20">
        <v>6.25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25" customHeight="1" x14ac:dyDescent="0.3">
      <c r="A11" s="3">
        <v>6.25</v>
      </c>
      <c r="H11" s="20">
        <v>6.25</v>
      </c>
      <c r="J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25" customHeight="1" x14ac:dyDescent="0.3">
      <c r="A12" s="3">
        <v>6.3</v>
      </c>
      <c r="C12" s="1" t="s">
        <v>12</v>
      </c>
      <c r="D12" s="4">
        <f>LOG(52,2)+1</f>
        <v>6.7004397181410926</v>
      </c>
      <c r="E12" s="3">
        <f>ROUNDUP(D12, 0) - 1</f>
        <v>6</v>
      </c>
      <c r="H12" s="20">
        <v>6.3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4.25" customHeight="1" x14ac:dyDescent="0.3">
      <c r="A13" s="3">
        <v>6.3</v>
      </c>
      <c r="C13" s="1" t="s">
        <v>13</v>
      </c>
      <c r="D13" s="4">
        <f>(A53-A2)/E12</f>
        <v>0.16666666666666666</v>
      </c>
      <c r="E13" s="3"/>
      <c r="H13" s="20">
        <v>6.3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4.25" customHeight="1" x14ac:dyDescent="0.3">
      <c r="A14" s="3">
        <v>6.3</v>
      </c>
      <c r="H14" s="20">
        <v>6.3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4.25" customHeight="1" x14ac:dyDescent="0.3">
      <c r="A15" s="3">
        <v>6.3</v>
      </c>
      <c r="H15" s="20">
        <v>6.3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4.25" customHeight="1" x14ac:dyDescent="0.3">
      <c r="A16" s="3">
        <v>6.3</v>
      </c>
      <c r="G16" s="19">
        <f>$A$2+$D$13+$D$13</f>
        <v>6.3333333333333339</v>
      </c>
      <c r="H16" s="20">
        <v>6.3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4.25" customHeight="1" x14ac:dyDescent="0.3">
      <c r="A17" s="3">
        <v>6.4</v>
      </c>
      <c r="G17" s="11">
        <f>$A$2+$D$13+$D$13</f>
        <v>6.3333333333333339</v>
      </c>
      <c r="H17" s="18">
        <v>6.4</v>
      </c>
      <c r="J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25" customHeight="1" x14ac:dyDescent="0.3">
      <c r="A18" s="3">
        <v>6.4</v>
      </c>
      <c r="H18" s="18">
        <v>6.4</v>
      </c>
      <c r="J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25" customHeight="1" x14ac:dyDescent="0.3">
      <c r="A19" s="3">
        <v>6.4</v>
      </c>
      <c r="H19" s="18">
        <v>6.4</v>
      </c>
      <c r="J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25" customHeight="1" x14ac:dyDescent="0.3">
      <c r="A20" s="3">
        <v>6.5</v>
      </c>
      <c r="H20" s="18">
        <v>6.5</v>
      </c>
      <c r="J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25" customHeight="1" x14ac:dyDescent="0.3">
      <c r="A21" s="3">
        <v>6.5</v>
      </c>
      <c r="H21" s="18">
        <v>6.5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25" customHeight="1" x14ac:dyDescent="0.3">
      <c r="A22" s="3">
        <v>6.5</v>
      </c>
      <c r="H22" s="18">
        <v>6.5</v>
      </c>
      <c r="J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25" customHeight="1" x14ac:dyDescent="0.3">
      <c r="A23" s="3">
        <v>6.5</v>
      </c>
      <c r="H23" s="18">
        <v>6.5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25" customHeight="1" x14ac:dyDescent="0.3">
      <c r="A24" s="3">
        <v>6.5</v>
      </c>
      <c r="H24" s="18">
        <v>6.5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25" customHeight="1" x14ac:dyDescent="0.3">
      <c r="A25" s="3">
        <v>6.5</v>
      </c>
      <c r="C25" s="7"/>
      <c r="D25" s="7"/>
      <c r="G25" s="11">
        <f>$A$2+$D$13+$D$13+$D$13</f>
        <v>6.5000000000000009</v>
      </c>
      <c r="H25" s="18">
        <v>6.5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25" customHeight="1" x14ac:dyDescent="0.3">
      <c r="A26" s="3">
        <v>6.5</v>
      </c>
      <c r="C26" s="7"/>
      <c r="D26" s="7"/>
      <c r="G26" s="19">
        <f>$A$2+$D$13+$D$13+$D$13</f>
        <v>6.5000000000000009</v>
      </c>
      <c r="H26" s="20">
        <v>6.5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4.25" customHeight="1" x14ac:dyDescent="0.3">
      <c r="A27" s="3">
        <v>6.5</v>
      </c>
      <c r="C27" s="7"/>
      <c r="D27" s="7"/>
      <c r="H27" s="20">
        <v>6.5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4.25" customHeight="1" x14ac:dyDescent="0.3">
      <c r="A28" s="3">
        <v>6.5</v>
      </c>
      <c r="C28" s="26"/>
      <c r="D28" s="26"/>
      <c r="H28" s="20">
        <v>6.5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4.25" customHeight="1" x14ac:dyDescent="0.3">
      <c r="A29" s="3">
        <v>6.5</v>
      </c>
      <c r="C29" s="7"/>
      <c r="D29" s="7"/>
      <c r="H29" s="20">
        <v>6.5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4.25" customHeight="1" x14ac:dyDescent="0.3">
      <c r="A30" s="3">
        <v>6.5</v>
      </c>
      <c r="C30" s="7"/>
      <c r="D30" s="7"/>
      <c r="H30" s="20">
        <v>6.5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4.25" customHeight="1" x14ac:dyDescent="0.3">
      <c r="A31" s="3">
        <v>6.6</v>
      </c>
      <c r="C31" s="7"/>
      <c r="D31" s="7"/>
      <c r="H31" s="20">
        <v>6.6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4.25" customHeight="1" x14ac:dyDescent="0.3">
      <c r="A32" s="3">
        <v>6.6</v>
      </c>
      <c r="C32" s="7"/>
      <c r="D32" s="7"/>
      <c r="H32" s="20">
        <v>6.6</v>
      </c>
      <c r="J32" s="7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4.25" customHeight="1" x14ac:dyDescent="0.3">
      <c r="A33" s="3">
        <v>6.6</v>
      </c>
      <c r="C33" s="7"/>
      <c r="D33" s="7"/>
      <c r="H33" s="20">
        <v>6.6</v>
      </c>
      <c r="J33" s="7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4.25" customHeight="1" x14ac:dyDescent="0.3">
      <c r="A34" s="3">
        <v>6.6</v>
      </c>
      <c r="C34" s="7"/>
      <c r="D34" s="7"/>
      <c r="H34" s="20">
        <v>6.6</v>
      </c>
      <c r="J34" s="7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4.25" customHeight="1" x14ac:dyDescent="0.3">
      <c r="A35" s="3">
        <v>6.6</v>
      </c>
      <c r="C35" s="7"/>
      <c r="D35" s="7"/>
      <c r="G35" s="19">
        <f>$A$2+$D$13+$D$13+$D$13+$D$13</f>
        <v>6.6666666666666679</v>
      </c>
      <c r="H35" s="20">
        <v>6.6</v>
      </c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4.25" customHeight="1" x14ac:dyDescent="0.3">
      <c r="A36" s="3">
        <v>6.7</v>
      </c>
      <c r="C36" s="7"/>
      <c r="D36" s="7"/>
      <c r="G36" s="11">
        <f>$A$2+$D$13+$D$13+$D$13+$D$13</f>
        <v>6.6666666666666679</v>
      </c>
      <c r="H36" s="18">
        <v>6.7</v>
      </c>
      <c r="J36" s="7"/>
      <c r="L36" s="2"/>
      <c r="M36" s="2"/>
      <c r="O36" s="2"/>
      <c r="P36" s="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4.25" customHeight="1" x14ac:dyDescent="0.3">
      <c r="A37" s="3">
        <v>6.7</v>
      </c>
      <c r="C37" s="7"/>
      <c r="D37" s="7"/>
      <c r="H37" s="18">
        <v>6.7</v>
      </c>
      <c r="J37" s="7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4.25" customHeight="1" x14ac:dyDescent="0.3">
      <c r="A38" s="3">
        <v>6.7</v>
      </c>
      <c r="C38" s="7"/>
      <c r="D38" s="7"/>
      <c r="H38" s="18">
        <v>6.7</v>
      </c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4.25" customHeight="1" x14ac:dyDescent="0.3">
      <c r="A39" s="3">
        <v>6.7</v>
      </c>
      <c r="C39" s="2"/>
      <c r="D39" s="2"/>
      <c r="E39" s="2"/>
      <c r="H39" s="18">
        <v>6.7</v>
      </c>
      <c r="J39" s="7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4.25" customHeight="1" x14ac:dyDescent="0.3">
      <c r="A40" s="3">
        <v>6.75</v>
      </c>
      <c r="H40" s="18">
        <v>6.75</v>
      </c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4.25" customHeight="1" x14ac:dyDescent="0.3">
      <c r="A41" s="3">
        <v>6.75</v>
      </c>
      <c r="H41" s="18">
        <v>6.75</v>
      </c>
      <c r="J41" s="7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4.25" customHeight="1" x14ac:dyDescent="0.3">
      <c r="A42" s="3">
        <v>6.8</v>
      </c>
      <c r="H42" s="18">
        <v>6.8</v>
      </c>
      <c r="J42" s="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4.25" customHeight="1" x14ac:dyDescent="0.3">
      <c r="A43" s="3">
        <v>6.8</v>
      </c>
      <c r="H43" s="18">
        <v>6.8</v>
      </c>
      <c r="J43" s="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4.25" customHeight="1" x14ac:dyDescent="0.3">
      <c r="A44" s="3">
        <v>6.8</v>
      </c>
      <c r="G44" s="11">
        <f>$A$2+$D$13+$D$13+$D$13+$D$13+$D$13</f>
        <v>6.8333333333333348</v>
      </c>
      <c r="H44" s="18">
        <v>6.8</v>
      </c>
      <c r="J44" s="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4.25" customHeight="1" x14ac:dyDescent="0.3">
      <c r="A45" s="3">
        <v>6.9</v>
      </c>
      <c r="G45" s="19">
        <f>$A$2+$D$13+$D$13+$D$13+$D$13+$D$13</f>
        <v>6.8333333333333348</v>
      </c>
      <c r="H45" s="20">
        <v>6.9</v>
      </c>
      <c r="L45" s="2"/>
      <c r="M45" s="2"/>
      <c r="N45" s="2"/>
      <c r="O45" s="2"/>
      <c r="P45" s="2"/>
      <c r="Q45" s="22"/>
      <c r="R45" s="22"/>
      <c r="S45" s="22"/>
      <c r="T45" s="22"/>
      <c r="U45" s="22"/>
      <c r="V45" s="2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4.25" customHeight="1" x14ac:dyDescent="0.3">
      <c r="A46" s="3">
        <v>6.9</v>
      </c>
      <c r="H46" s="20">
        <v>6.9</v>
      </c>
      <c r="J46" s="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4.25" customHeight="1" x14ac:dyDescent="0.3">
      <c r="A47" s="3">
        <v>6.9</v>
      </c>
      <c r="H47" s="20">
        <v>6.9</v>
      </c>
      <c r="J47" s="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4.25" customHeight="1" x14ac:dyDescent="0.3">
      <c r="A48" s="3">
        <v>6.9</v>
      </c>
      <c r="H48" s="20">
        <v>6.9</v>
      </c>
      <c r="J48" s="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4.25" customHeight="1" x14ac:dyDescent="0.3">
      <c r="A49" s="3">
        <v>6.95</v>
      </c>
      <c r="H49" s="20">
        <v>6.95</v>
      </c>
      <c r="L49" s="2"/>
      <c r="M49" s="2"/>
      <c r="N49" s="2"/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4.25" customHeight="1" x14ac:dyDescent="0.3">
      <c r="A50" s="3">
        <v>6.95</v>
      </c>
      <c r="H50" s="20">
        <v>6.95</v>
      </c>
      <c r="J50" s="2"/>
      <c r="L50" s="2"/>
      <c r="M50" s="2"/>
      <c r="N50" s="2"/>
      <c r="O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4.25" customHeight="1" x14ac:dyDescent="0.3">
      <c r="A51" s="3">
        <v>6.99</v>
      </c>
      <c r="H51" s="20">
        <v>6.99</v>
      </c>
      <c r="L51" s="2"/>
      <c r="M51" s="2"/>
      <c r="N51" s="2"/>
      <c r="O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4.25" customHeight="1" x14ac:dyDescent="0.3">
      <c r="A52" s="3">
        <v>7</v>
      </c>
      <c r="H52" s="20">
        <v>7</v>
      </c>
      <c r="L52" s="2"/>
      <c r="M52" s="2"/>
      <c r="N52" s="2"/>
      <c r="O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4.25" customHeight="1" x14ac:dyDescent="0.3">
      <c r="A53" s="3">
        <v>7</v>
      </c>
      <c r="G53" s="19">
        <f>$A$2+$D$13+$D$13+$D$13+$D$13+$D$13+$D$13</f>
        <v>7.0000000000000018</v>
      </c>
      <c r="H53" s="20">
        <v>7</v>
      </c>
      <c r="J53" s="2"/>
      <c r="L53" s="2"/>
      <c r="M53" s="2"/>
      <c r="N53" s="2"/>
      <c r="O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4.25" customHeight="1" x14ac:dyDescent="0.3">
      <c r="A54" s="2"/>
      <c r="G54" s="6"/>
      <c r="H54" s="2"/>
      <c r="J54" s="2"/>
      <c r="L54" s="2"/>
      <c r="M54" s="2"/>
      <c r="N54" s="2"/>
      <c r="O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4.25" customHeight="1" x14ac:dyDescent="0.3">
      <c r="A55" s="2"/>
      <c r="H55" s="2"/>
      <c r="J55" s="2"/>
      <c r="L55" s="2"/>
      <c r="M55" s="2"/>
      <c r="N55" s="2"/>
      <c r="O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4.25" customHeight="1" x14ac:dyDescent="0.3">
      <c r="A56" s="2"/>
      <c r="H56" s="2"/>
      <c r="J56" s="2"/>
      <c r="L56" s="2"/>
      <c r="M56" s="2"/>
      <c r="N56" s="2"/>
      <c r="O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4.25" customHeight="1" x14ac:dyDescent="0.3">
      <c r="A57" s="2"/>
      <c r="H57" s="2"/>
      <c r="J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4.25" customHeight="1" x14ac:dyDescent="0.3">
      <c r="A58" s="2"/>
      <c r="H58" s="2"/>
      <c r="J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4.25" customHeight="1" x14ac:dyDescent="0.3">
      <c r="A59" s="2"/>
      <c r="H59" s="2"/>
      <c r="J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4.25" customHeight="1" x14ac:dyDescent="0.3">
      <c r="A60" s="2"/>
      <c r="H60" s="2"/>
      <c r="J60" s="2"/>
      <c r="L60" s="2"/>
      <c r="M60" s="2"/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4.25" customHeight="1" x14ac:dyDescent="0.3">
      <c r="A61" s="2"/>
      <c r="H61" s="2"/>
      <c r="J61" s="2"/>
      <c r="L61" s="2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4.25" customHeight="1" x14ac:dyDescent="0.3">
      <c r="A62" s="2"/>
      <c r="H62" s="2"/>
      <c r="J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4.25" customHeight="1" x14ac:dyDescent="0.3">
      <c r="A63" s="2"/>
      <c r="H63" s="2"/>
      <c r="J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4.25" customHeight="1" x14ac:dyDescent="0.3">
      <c r="A64" s="2"/>
      <c r="H64" s="2"/>
      <c r="J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4.25" customHeight="1" x14ac:dyDescent="0.3">
      <c r="A65" s="2"/>
      <c r="H65" s="2"/>
      <c r="J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4.25" customHeight="1" x14ac:dyDescent="0.3">
      <c r="A66" s="2"/>
      <c r="H66" s="2"/>
      <c r="J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4.25" customHeight="1" x14ac:dyDescent="0.3">
      <c r="A67" s="2"/>
      <c r="H67" s="2"/>
      <c r="J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4.25" customHeight="1" x14ac:dyDescent="0.3">
      <c r="A68" s="2"/>
      <c r="H68" s="2"/>
      <c r="J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4.25" customHeight="1" x14ac:dyDescent="0.3">
      <c r="A69" s="2"/>
      <c r="H69" s="2"/>
      <c r="J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4.25" customHeight="1" x14ac:dyDescent="0.3">
      <c r="A70" s="2"/>
      <c r="H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4.25" customHeight="1" x14ac:dyDescent="0.3">
      <c r="A71" s="2"/>
      <c r="H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4.25" customHeight="1" x14ac:dyDescent="0.3">
      <c r="A72" s="2"/>
      <c r="H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4.25" customHeight="1" x14ac:dyDescent="0.3">
      <c r="A73" s="2"/>
      <c r="H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4.25" customHeight="1" x14ac:dyDescent="0.3">
      <c r="A74" s="2"/>
      <c r="H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4.25" customHeight="1" x14ac:dyDescent="0.3">
      <c r="A75" s="2"/>
      <c r="H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4.25" customHeight="1" x14ac:dyDescent="0.3">
      <c r="A76" s="2"/>
      <c r="H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4.25" customHeight="1" x14ac:dyDescent="0.3">
      <c r="A77" s="2"/>
      <c r="H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4.25" customHeight="1" x14ac:dyDescent="0.3">
      <c r="A78" s="2"/>
      <c r="H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4.25" customHeight="1" x14ac:dyDescent="0.3">
      <c r="A79" s="2"/>
      <c r="H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4.25" customHeight="1" x14ac:dyDescent="0.3">
      <c r="A80" s="2"/>
      <c r="H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4.25" customHeight="1" x14ac:dyDescent="0.3">
      <c r="A81" s="2"/>
      <c r="H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4.25" customHeight="1" x14ac:dyDescent="0.3">
      <c r="A82" s="2"/>
      <c r="H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4.25" customHeight="1" x14ac:dyDescent="0.3">
      <c r="A83" s="2"/>
      <c r="H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4.25" customHeight="1" x14ac:dyDescent="0.3">
      <c r="A84" s="2"/>
      <c r="H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4.25" customHeight="1" x14ac:dyDescent="0.3">
      <c r="A85" s="2"/>
      <c r="H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4.25" customHeight="1" x14ac:dyDescent="0.3">
      <c r="A86" s="2"/>
      <c r="H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4.25" customHeight="1" x14ac:dyDescent="0.3">
      <c r="A87" s="2"/>
      <c r="H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4.25" customHeight="1" x14ac:dyDescent="0.3">
      <c r="A88" s="2"/>
      <c r="H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4.25" customHeight="1" x14ac:dyDescent="0.3">
      <c r="A89" s="2"/>
      <c r="H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4.25" customHeight="1" x14ac:dyDescent="0.3">
      <c r="A90" s="2"/>
      <c r="H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4.25" customHeight="1" x14ac:dyDescent="0.3">
      <c r="A91" s="2"/>
      <c r="H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4.25" customHeight="1" x14ac:dyDescent="0.3">
      <c r="A92" s="2"/>
      <c r="H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4.25" customHeight="1" x14ac:dyDescent="0.3">
      <c r="A93" s="2"/>
      <c r="H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4.25" customHeight="1" x14ac:dyDescent="0.3">
      <c r="A94" s="2"/>
      <c r="H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4.25" customHeight="1" x14ac:dyDescent="0.3">
      <c r="A95" s="2"/>
      <c r="H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4.25" customHeight="1" x14ac:dyDescent="0.3">
      <c r="A96" s="2"/>
      <c r="H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4.25" customHeight="1" x14ac:dyDescent="0.3">
      <c r="A97" s="2"/>
      <c r="H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4.25" customHeight="1" x14ac:dyDescent="0.3">
      <c r="A98" s="2"/>
      <c r="H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4.25" customHeight="1" x14ac:dyDescent="0.3">
      <c r="A99" s="2"/>
      <c r="H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4.25" customHeight="1" x14ac:dyDescent="0.3">
      <c r="A100" s="2"/>
      <c r="H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4.25" customHeight="1" x14ac:dyDescent="0.3">
      <c r="A101" s="2"/>
      <c r="H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4.25" customHeight="1" x14ac:dyDescent="0.3">
      <c r="A102" s="2"/>
      <c r="H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4.25" customHeight="1" x14ac:dyDescent="0.3">
      <c r="A103" s="2"/>
      <c r="H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4.25" customHeight="1" x14ac:dyDescent="0.3">
      <c r="A104" s="2"/>
      <c r="H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4.25" customHeight="1" x14ac:dyDescent="0.3">
      <c r="A105" s="2"/>
      <c r="H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4.25" customHeight="1" x14ac:dyDescent="0.3">
      <c r="A106" s="2"/>
      <c r="H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4.25" customHeight="1" x14ac:dyDescent="0.3">
      <c r="A107" s="2"/>
      <c r="H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4.25" customHeight="1" x14ac:dyDescent="0.3">
      <c r="A108" s="2"/>
      <c r="H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4.25" customHeight="1" x14ac:dyDescent="0.3">
      <c r="A109" s="2"/>
      <c r="H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4.25" customHeight="1" x14ac:dyDescent="0.3">
      <c r="A110" s="2"/>
      <c r="H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4.25" customHeight="1" x14ac:dyDescent="0.3">
      <c r="A111" s="2"/>
      <c r="H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4.25" customHeight="1" x14ac:dyDescent="0.3">
      <c r="A112" s="2"/>
      <c r="H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4.25" customHeight="1" x14ac:dyDescent="0.3">
      <c r="A113" s="2"/>
      <c r="H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4.25" customHeight="1" x14ac:dyDescent="0.3">
      <c r="A114" s="2"/>
      <c r="H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4.25" customHeight="1" x14ac:dyDescent="0.3">
      <c r="A115" s="2"/>
      <c r="H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4.25" customHeight="1" x14ac:dyDescent="0.3">
      <c r="A116" s="2"/>
      <c r="H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4.25" customHeight="1" x14ac:dyDescent="0.3">
      <c r="A117" s="2"/>
      <c r="H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4.25" customHeight="1" x14ac:dyDescent="0.3">
      <c r="A118" s="2"/>
      <c r="H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4.25" customHeight="1" x14ac:dyDescent="0.3">
      <c r="A119" s="2"/>
      <c r="H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4.25" customHeight="1" x14ac:dyDescent="0.3">
      <c r="A120" s="2"/>
      <c r="H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4.25" customHeight="1" x14ac:dyDescent="0.3">
      <c r="A121" s="2"/>
      <c r="H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4.25" customHeight="1" x14ac:dyDescent="0.3">
      <c r="A122" s="2"/>
      <c r="H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4.25" customHeight="1" x14ac:dyDescent="0.3">
      <c r="A123" s="2"/>
      <c r="H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4.25" customHeight="1" x14ac:dyDescent="0.3">
      <c r="A124" s="2"/>
      <c r="H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4.25" customHeight="1" x14ac:dyDescent="0.3">
      <c r="A125" s="2"/>
      <c r="H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4.25" customHeight="1" x14ac:dyDescent="0.3">
      <c r="A126" s="2"/>
      <c r="H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4.25" customHeight="1" x14ac:dyDescent="0.3">
      <c r="A127" s="2"/>
      <c r="H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4.25" customHeight="1" x14ac:dyDescent="0.3">
      <c r="A128" s="2"/>
      <c r="H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4.25" customHeight="1" x14ac:dyDescent="0.3">
      <c r="A129" s="2"/>
      <c r="H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4.25" customHeight="1" x14ac:dyDescent="0.3">
      <c r="A130" s="2"/>
      <c r="H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4.25" customHeight="1" x14ac:dyDescent="0.3">
      <c r="A131" s="2"/>
      <c r="H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4.25" customHeight="1" x14ac:dyDescent="0.3">
      <c r="A132" s="2"/>
      <c r="H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4.25" customHeight="1" x14ac:dyDescent="0.3">
      <c r="A133" s="2"/>
      <c r="H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4.25" customHeight="1" x14ac:dyDescent="0.3">
      <c r="A134" s="2"/>
      <c r="H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4.25" customHeight="1" x14ac:dyDescent="0.3">
      <c r="A135" s="2"/>
      <c r="H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4.25" customHeight="1" x14ac:dyDescent="0.3">
      <c r="A136" s="2"/>
      <c r="H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4.25" customHeight="1" x14ac:dyDescent="0.3">
      <c r="A137" s="2"/>
      <c r="H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4.25" customHeight="1" x14ac:dyDescent="0.3">
      <c r="A138" s="2"/>
      <c r="H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4.25" customHeight="1" x14ac:dyDescent="0.3">
      <c r="A139" s="2"/>
      <c r="H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4.25" customHeight="1" x14ac:dyDescent="0.3">
      <c r="A140" s="2"/>
      <c r="H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4.25" customHeight="1" x14ac:dyDescent="0.3">
      <c r="A141" s="2"/>
      <c r="H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4.25" customHeight="1" x14ac:dyDescent="0.3">
      <c r="A142" s="2"/>
      <c r="H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4.25" customHeight="1" x14ac:dyDescent="0.3">
      <c r="A143" s="2"/>
      <c r="H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4.25" customHeight="1" x14ac:dyDescent="0.3">
      <c r="A144" s="2"/>
      <c r="H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4.25" customHeight="1" x14ac:dyDescent="0.3">
      <c r="A145" s="2"/>
      <c r="H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4.25" customHeight="1" x14ac:dyDescent="0.3">
      <c r="A146" s="2"/>
      <c r="H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4.25" customHeight="1" x14ac:dyDescent="0.3">
      <c r="A147" s="2"/>
      <c r="H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4.25" customHeight="1" x14ac:dyDescent="0.3">
      <c r="A148" s="2"/>
      <c r="H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4.25" customHeight="1" x14ac:dyDescent="0.3">
      <c r="A149" s="2"/>
      <c r="H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4.25" customHeight="1" x14ac:dyDescent="0.3">
      <c r="A150" s="2"/>
      <c r="H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4.25" customHeight="1" x14ac:dyDescent="0.3">
      <c r="A151" s="2"/>
      <c r="H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4.25" customHeight="1" x14ac:dyDescent="0.3">
      <c r="A152" s="2"/>
      <c r="H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4.25" customHeight="1" x14ac:dyDescent="0.3">
      <c r="A153" s="2"/>
      <c r="H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4.25" customHeight="1" x14ac:dyDescent="0.3">
      <c r="A154" s="2"/>
      <c r="H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4.25" customHeight="1" x14ac:dyDescent="0.3">
      <c r="A155" s="2"/>
      <c r="H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4.25" customHeight="1" x14ac:dyDescent="0.3">
      <c r="A156" s="2"/>
      <c r="H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4.25" customHeight="1" x14ac:dyDescent="0.3">
      <c r="A157" s="2"/>
      <c r="H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4.25" customHeight="1" x14ac:dyDescent="0.3">
      <c r="A158" s="2"/>
      <c r="H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4.25" customHeight="1" x14ac:dyDescent="0.3">
      <c r="A159" s="2"/>
      <c r="H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4.25" customHeight="1" x14ac:dyDescent="0.3">
      <c r="A160" s="2"/>
      <c r="H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4.25" customHeight="1" x14ac:dyDescent="0.3">
      <c r="A161" s="2"/>
      <c r="H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4.25" customHeight="1" x14ac:dyDescent="0.3">
      <c r="A162" s="2"/>
      <c r="H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4.25" customHeight="1" x14ac:dyDescent="0.3">
      <c r="A163" s="2"/>
      <c r="H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4.25" customHeight="1" x14ac:dyDescent="0.3">
      <c r="A164" s="2"/>
      <c r="H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4.25" customHeight="1" x14ac:dyDescent="0.3">
      <c r="A165" s="2"/>
      <c r="H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4.25" customHeight="1" x14ac:dyDescent="0.3">
      <c r="A166" s="2"/>
      <c r="H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4.25" customHeight="1" x14ac:dyDescent="0.3">
      <c r="A167" s="2"/>
      <c r="H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4.25" customHeight="1" x14ac:dyDescent="0.3">
      <c r="A168" s="2"/>
      <c r="H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4.25" customHeight="1" x14ac:dyDescent="0.3">
      <c r="A169" s="2"/>
      <c r="H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4.25" customHeight="1" x14ac:dyDescent="0.3">
      <c r="A170" s="2"/>
      <c r="H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4.25" customHeight="1" x14ac:dyDescent="0.3">
      <c r="A171" s="2"/>
      <c r="H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4.25" customHeight="1" x14ac:dyDescent="0.3">
      <c r="A172" s="2"/>
      <c r="H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4.25" customHeight="1" x14ac:dyDescent="0.3">
      <c r="A173" s="2"/>
      <c r="H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4.25" customHeight="1" x14ac:dyDescent="0.3">
      <c r="A174" s="2"/>
      <c r="H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4.25" customHeight="1" x14ac:dyDescent="0.3">
      <c r="A175" s="2"/>
      <c r="H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4.25" customHeight="1" x14ac:dyDescent="0.3">
      <c r="A176" s="2"/>
      <c r="H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4.25" customHeight="1" x14ac:dyDescent="0.3">
      <c r="A177" s="2"/>
      <c r="H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4.25" customHeight="1" x14ac:dyDescent="0.3">
      <c r="A178" s="2"/>
      <c r="H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4.25" customHeight="1" x14ac:dyDescent="0.3">
      <c r="A179" s="2"/>
      <c r="H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4.25" customHeight="1" x14ac:dyDescent="0.3">
      <c r="A180" s="2"/>
      <c r="H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4.25" customHeight="1" x14ac:dyDescent="0.3">
      <c r="A181" s="2"/>
      <c r="H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4.25" customHeight="1" x14ac:dyDescent="0.3">
      <c r="A182" s="2"/>
      <c r="H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4.25" customHeight="1" x14ac:dyDescent="0.3">
      <c r="A183" s="2"/>
      <c r="H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4.25" customHeight="1" x14ac:dyDescent="0.3">
      <c r="A184" s="2"/>
      <c r="H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4.25" customHeight="1" x14ac:dyDescent="0.3">
      <c r="A185" s="2"/>
      <c r="H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4.25" customHeight="1" x14ac:dyDescent="0.3">
      <c r="A186" s="2"/>
      <c r="H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4.25" customHeight="1" x14ac:dyDescent="0.3">
      <c r="A187" s="2"/>
      <c r="H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4.25" customHeight="1" x14ac:dyDescent="0.3">
      <c r="A188" s="2"/>
      <c r="H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4.25" customHeight="1" x14ac:dyDescent="0.3">
      <c r="A189" s="2"/>
      <c r="H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4.25" customHeight="1" x14ac:dyDescent="0.3">
      <c r="A190" s="2"/>
      <c r="H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4.25" customHeight="1" x14ac:dyDescent="0.3">
      <c r="A191" s="2"/>
      <c r="H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4.25" customHeight="1" x14ac:dyDescent="0.3">
      <c r="A192" s="2"/>
      <c r="H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4.25" customHeight="1" x14ac:dyDescent="0.3">
      <c r="A193" s="2"/>
      <c r="H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4.25" customHeight="1" x14ac:dyDescent="0.3">
      <c r="A194" s="2"/>
      <c r="H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4.25" customHeight="1" x14ac:dyDescent="0.3">
      <c r="A195" s="2"/>
      <c r="H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4.25" customHeight="1" x14ac:dyDescent="0.3">
      <c r="A196" s="2"/>
      <c r="H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4.25" customHeight="1" x14ac:dyDescent="0.3">
      <c r="A197" s="2"/>
      <c r="H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4.25" customHeight="1" x14ac:dyDescent="0.3">
      <c r="A198" s="2"/>
      <c r="H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4.25" customHeight="1" x14ac:dyDescent="0.3">
      <c r="A199" s="2"/>
      <c r="H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4.25" customHeight="1" x14ac:dyDescent="0.3">
      <c r="A200" s="2"/>
      <c r="H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4.25" customHeight="1" x14ac:dyDescent="0.3">
      <c r="A201" s="2"/>
      <c r="H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4.25" customHeight="1" x14ac:dyDescent="0.3">
      <c r="A202" s="2"/>
      <c r="H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4.25" customHeight="1" x14ac:dyDescent="0.3">
      <c r="A203" s="2"/>
      <c r="H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4.25" customHeight="1" x14ac:dyDescent="0.3">
      <c r="A204" s="2"/>
      <c r="H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4.25" customHeight="1" x14ac:dyDescent="0.3">
      <c r="A205" s="2"/>
      <c r="H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4.25" customHeight="1" x14ac:dyDescent="0.3">
      <c r="A206" s="2"/>
      <c r="H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4.25" customHeight="1" x14ac:dyDescent="0.3">
      <c r="A207" s="2"/>
      <c r="H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4.25" customHeight="1" x14ac:dyDescent="0.3">
      <c r="A208" s="2"/>
      <c r="H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4.25" customHeight="1" x14ac:dyDescent="0.3">
      <c r="A209" s="2"/>
      <c r="H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4.25" customHeight="1" x14ac:dyDescent="0.3">
      <c r="A210" s="2"/>
      <c r="H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4.25" customHeight="1" x14ac:dyDescent="0.3">
      <c r="A211" s="2"/>
      <c r="H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4.25" customHeight="1" x14ac:dyDescent="0.3">
      <c r="A212" s="2"/>
      <c r="H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4.25" customHeight="1" x14ac:dyDescent="0.3">
      <c r="A213" s="2"/>
      <c r="H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4.25" customHeight="1" x14ac:dyDescent="0.3">
      <c r="A214" s="2"/>
      <c r="H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4.25" customHeight="1" x14ac:dyDescent="0.3">
      <c r="A215" s="2"/>
      <c r="H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4.25" customHeight="1" x14ac:dyDescent="0.3">
      <c r="A216" s="2"/>
      <c r="H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4.25" customHeight="1" x14ac:dyDescent="0.3">
      <c r="A217" s="2"/>
      <c r="H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4.25" customHeight="1" x14ac:dyDescent="0.3">
      <c r="A218" s="2"/>
      <c r="H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4.25" customHeight="1" x14ac:dyDescent="0.3">
      <c r="A219" s="2"/>
      <c r="H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4.25" customHeight="1" x14ac:dyDescent="0.3">
      <c r="A220" s="2"/>
      <c r="H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4.25" customHeight="1" x14ac:dyDescent="0.3">
      <c r="A221" s="2"/>
      <c r="H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4.25" customHeight="1" x14ac:dyDescent="0.3">
      <c r="A222" s="2"/>
      <c r="H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4.25" customHeight="1" x14ac:dyDescent="0.3">
      <c r="A223" s="2"/>
      <c r="H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4.25" customHeight="1" x14ac:dyDescent="0.3">
      <c r="A224" s="2"/>
      <c r="H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4.25" customHeight="1" x14ac:dyDescent="0.3">
      <c r="A225" s="2"/>
      <c r="H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4.25" customHeight="1" x14ac:dyDescent="0.3">
      <c r="A226" s="2"/>
      <c r="H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4.25" customHeight="1" x14ac:dyDescent="0.3">
      <c r="A227" s="2"/>
      <c r="H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4.25" customHeight="1" x14ac:dyDescent="0.3">
      <c r="A228" s="2"/>
      <c r="H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4.25" customHeight="1" x14ac:dyDescent="0.3">
      <c r="A229" s="2"/>
      <c r="H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4.25" customHeight="1" x14ac:dyDescent="0.3">
      <c r="A230" s="2"/>
      <c r="H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4.25" customHeight="1" x14ac:dyDescent="0.3">
      <c r="A231" s="2"/>
      <c r="H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4.25" customHeight="1" x14ac:dyDescent="0.3">
      <c r="A232" s="2"/>
      <c r="H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4.25" customHeight="1" x14ac:dyDescent="0.3">
      <c r="A233" s="2"/>
      <c r="H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4.25" customHeight="1" x14ac:dyDescent="0.3">
      <c r="A234" s="2"/>
      <c r="H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4.25" customHeight="1" x14ac:dyDescent="0.3">
      <c r="A235" s="2"/>
      <c r="H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4.25" customHeight="1" x14ac:dyDescent="0.3">
      <c r="A236" s="2"/>
      <c r="H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4.25" customHeight="1" x14ac:dyDescent="0.3">
      <c r="A237" s="2"/>
      <c r="H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4.25" customHeight="1" x14ac:dyDescent="0.3">
      <c r="A238" s="2"/>
      <c r="H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4.25" customHeight="1" x14ac:dyDescent="0.3">
      <c r="A239" s="2"/>
      <c r="H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4.25" customHeight="1" x14ac:dyDescent="0.3">
      <c r="A240" s="2"/>
      <c r="H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4.25" customHeight="1" x14ac:dyDescent="0.3">
      <c r="A241" s="2"/>
      <c r="H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4.25" customHeight="1" x14ac:dyDescent="0.3">
      <c r="A242" s="2"/>
      <c r="H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4.25" customHeight="1" x14ac:dyDescent="0.3">
      <c r="A243" s="2"/>
      <c r="H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4.25" customHeight="1" x14ac:dyDescent="0.3">
      <c r="A244" s="2"/>
      <c r="H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4.25" customHeight="1" x14ac:dyDescent="0.3">
      <c r="A245" s="2"/>
      <c r="H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4.25" customHeight="1" x14ac:dyDescent="0.3">
      <c r="A246" s="2"/>
      <c r="H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4.25" customHeight="1" x14ac:dyDescent="0.3">
      <c r="A247" s="2"/>
      <c r="H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4.25" customHeight="1" x14ac:dyDescent="0.3">
      <c r="A248" s="2"/>
      <c r="H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4.25" customHeight="1" x14ac:dyDescent="0.3">
      <c r="A249" s="2"/>
      <c r="H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4.25" customHeight="1" x14ac:dyDescent="0.3">
      <c r="A250" s="2"/>
      <c r="H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4.25" customHeight="1" x14ac:dyDescent="0.3">
      <c r="A251" s="2"/>
      <c r="H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4.25" customHeight="1" x14ac:dyDescent="0.3">
      <c r="A252" s="2"/>
      <c r="H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4.25" customHeight="1" x14ac:dyDescent="0.3">
      <c r="A253" s="2"/>
      <c r="H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4.25" customHeight="1" x14ac:dyDescent="0.3">
      <c r="A254" s="2"/>
      <c r="H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4.25" customHeight="1" x14ac:dyDescent="0.3">
      <c r="A255" s="2"/>
      <c r="H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4.25" customHeight="1" x14ac:dyDescent="0.3">
      <c r="A256" s="2"/>
      <c r="H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4.25" customHeight="1" x14ac:dyDescent="0.3">
      <c r="A257" s="2"/>
      <c r="H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4.25" customHeight="1" x14ac:dyDescent="0.3">
      <c r="A258" s="2"/>
      <c r="H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4.25" customHeight="1" x14ac:dyDescent="0.3">
      <c r="A259" s="2"/>
      <c r="H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4.25" customHeight="1" x14ac:dyDescent="0.3">
      <c r="A260" s="2"/>
      <c r="H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4.25" customHeight="1" x14ac:dyDescent="0.3">
      <c r="A261" s="2"/>
      <c r="H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4.25" customHeight="1" x14ac:dyDescent="0.3">
      <c r="A262" s="2"/>
      <c r="H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4.25" customHeight="1" x14ac:dyDescent="0.3">
      <c r="A263" s="2"/>
      <c r="H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4.25" customHeight="1" x14ac:dyDescent="0.3">
      <c r="A264" s="2"/>
      <c r="H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4.25" customHeight="1" x14ac:dyDescent="0.3">
      <c r="A265" s="2"/>
      <c r="H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4.25" customHeight="1" x14ac:dyDescent="0.3">
      <c r="A266" s="2"/>
      <c r="H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4.25" customHeight="1" x14ac:dyDescent="0.3">
      <c r="A267" s="2"/>
      <c r="H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4.25" customHeight="1" x14ac:dyDescent="0.3">
      <c r="A268" s="2"/>
      <c r="H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4.25" customHeight="1" x14ac:dyDescent="0.3">
      <c r="A269" s="2"/>
      <c r="H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4.25" customHeight="1" x14ac:dyDescent="0.3">
      <c r="A270" s="2"/>
      <c r="H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4.25" customHeight="1" x14ac:dyDescent="0.3">
      <c r="A271" s="2"/>
      <c r="H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4.25" customHeight="1" x14ac:dyDescent="0.3">
      <c r="A272" s="2"/>
      <c r="H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4.25" customHeight="1" x14ac:dyDescent="0.3">
      <c r="A273" s="2"/>
      <c r="H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4.25" customHeight="1" x14ac:dyDescent="0.3">
      <c r="A274" s="2"/>
      <c r="H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4.25" customHeight="1" x14ac:dyDescent="0.3">
      <c r="A275" s="2"/>
      <c r="H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4.25" customHeight="1" x14ac:dyDescent="0.3">
      <c r="A276" s="2"/>
      <c r="H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4.25" customHeight="1" x14ac:dyDescent="0.3">
      <c r="A277" s="2"/>
      <c r="H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4.25" customHeight="1" x14ac:dyDescent="0.3">
      <c r="A278" s="2"/>
      <c r="H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4.25" customHeight="1" x14ac:dyDescent="0.3">
      <c r="A279" s="2"/>
      <c r="H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4.25" customHeight="1" x14ac:dyDescent="0.3">
      <c r="A280" s="2"/>
      <c r="H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4.25" customHeight="1" x14ac:dyDescent="0.3">
      <c r="A281" s="2"/>
      <c r="H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4.25" customHeight="1" x14ac:dyDescent="0.3">
      <c r="A282" s="2"/>
      <c r="H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4.25" customHeight="1" x14ac:dyDescent="0.3">
      <c r="A283" s="2"/>
      <c r="H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4.25" customHeight="1" x14ac:dyDescent="0.3">
      <c r="A284" s="2"/>
      <c r="H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4.25" customHeight="1" x14ac:dyDescent="0.3">
      <c r="A285" s="2"/>
      <c r="H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4.25" customHeight="1" x14ac:dyDescent="0.3">
      <c r="A286" s="2"/>
      <c r="H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4.25" customHeight="1" x14ac:dyDescent="0.3">
      <c r="A287" s="2"/>
      <c r="H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4.25" customHeight="1" x14ac:dyDescent="0.3">
      <c r="A288" s="2"/>
      <c r="H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4.25" customHeight="1" x14ac:dyDescent="0.3">
      <c r="A289" s="2"/>
      <c r="H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4.25" customHeight="1" x14ac:dyDescent="0.3">
      <c r="A290" s="2"/>
      <c r="H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4.25" customHeight="1" x14ac:dyDescent="0.3">
      <c r="A291" s="2"/>
      <c r="H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4.25" customHeight="1" x14ac:dyDescent="0.3">
      <c r="A292" s="2"/>
      <c r="H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4.25" customHeight="1" x14ac:dyDescent="0.3">
      <c r="A293" s="2"/>
      <c r="H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4.25" customHeight="1" x14ac:dyDescent="0.3">
      <c r="A294" s="2"/>
      <c r="H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4.25" customHeight="1" x14ac:dyDescent="0.3">
      <c r="A295" s="2"/>
      <c r="H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4.25" customHeight="1" x14ac:dyDescent="0.3">
      <c r="A296" s="2"/>
      <c r="H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4.25" customHeight="1" x14ac:dyDescent="0.3">
      <c r="A297" s="2"/>
      <c r="H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4.25" customHeight="1" x14ac:dyDescent="0.3">
      <c r="A298" s="2"/>
      <c r="H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4.25" customHeight="1" x14ac:dyDescent="0.3">
      <c r="A299" s="2"/>
      <c r="H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4.25" customHeight="1" x14ac:dyDescent="0.3">
      <c r="A300" s="2"/>
      <c r="H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4.25" customHeight="1" x14ac:dyDescent="0.3">
      <c r="A301" s="2"/>
      <c r="H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4.25" customHeight="1" x14ac:dyDescent="0.3">
      <c r="A302" s="2"/>
      <c r="H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4.25" customHeight="1" x14ac:dyDescent="0.3">
      <c r="A303" s="2"/>
      <c r="H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4.25" customHeight="1" x14ac:dyDescent="0.3">
      <c r="A304" s="2"/>
      <c r="H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4.25" customHeight="1" x14ac:dyDescent="0.3">
      <c r="A305" s="2"/>
      <c r="H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4.25" customHeight="1" x14ac:dyDescent="0.3">
      <c r="A306" s="2"/>
      <c r="H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4.25" customHeight="1" x14ac:dyDescent="0.3">
      <c r="A307" s="2"/>
      <c r="H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4.25" customHeight="1" x14ac:dyDescent="0.3">
      <c r="A308" s="2"/>
      <c r="H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4.25" customHeight="1" x14ac:dyDescent="0.3">
      <c r="A309" s="2"/>
      <c r="H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4.25" customHeight="1" x14ac:dyDescent="0.3">
      <c r="A310" s="2"/>
      <c r="H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4.25" customHeight="1" x14ac:dyDescent="0.3">
      <c r="A311" s="2"/>
      <c r="H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4.25" customHeight="1" x14ac:dyDescent="0.3">
      <c r="A312" s="2"/>
      <c r="H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4.25" customHeight="1" x14ac:dyDescent="0.3">
      <c r="A313" s="2"/>
      <c r="H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4.25" customHeight="1" x14ac:dyDescent="0.3">
      <c r="A314" s="2"/>
      <c r="H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4.25" customHeight="1" x14ac:dyDescent="0.3">
      <c r="A315" s="2"/>
      <c r="H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4.25" customHeight="1" x14ac:dyDescent="0.3">
      <c r="A316" s="2"/>
      <c r="H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4.25" customHeight="1" x14ac:dyDescent="0.3">
      <c r="A317" s="2"/>
      <c r="H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4.25" customHeight="1" x14ac:dyDescent="0.3">
      <c r="A318" s="2"/>
      <c r="H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4.25" customHeight="1" x14ac:dyDescent="0.3">
      <c r="A319" s="2"/>
      <c r="H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4.25" customHeight="1" x14ac:dyDescent="0.3">
      <c r="A320" s="2"/>
      <c r="H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4.25" customHeight="1" x14ac:dyDescent="0.3">
      <c r="A321" s="2"/>
      <c r="H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4.25" customHeight="1" x14ac:dyDescent="0.3">
      <c r="A322" s="2"/>
      <c r="H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4.25" customHeight="1" x14ac:dyDescent="0.3">
      <c r="A323" s="2"/>
      <c r="H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4.25" customHeight="1" x14ac:dyDescent="0.3">
      <c r="A324" s="2"/>
      <c r="H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4.25" customHeight="1" x14ac:dyDescent="0.3">
      <c r="A325" s="2"/>
      <c r="H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4.25" customHeight="1" x14ac:dyDescent="0.3">
      <c r="A326" s="2"/>
      <c r="H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4.25" customHeight="1" x14ac:dyDescent="0.3">
      <c r="A327" s="2"/>
      <c r="H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4.25" customHeight="1" x14ac:dyDescent="0.3">
      <c r="A328" s="2"/>
      <c r="H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4.25" customHeight="1" x14ac:dyDescent="0.3">
      <c r="A329" s="2"/>
      <c r="H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4.25" customHeight="1" x14ac:dyDescent="0.3">
      <c r="A330" s="2"/>
      <c r="H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4.25" customHeight="1" x14ac:dyDescent="0.3">
      <c r="A331" s="2"/>
      <c r="H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4.25" customHeight="1" x14ac:dyDescent="0.3">
      <c r="A332" s="2"/>
      <c r="H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4.25" customHeight="1" x14ac:dyDescent="0.3">
      <c r="A333" s="2"/>
      <c r="H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4.25" customHeight="1" x14ac:dyDescent="0.3">
      <c r="A334" s="2"/>
      <c r="H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4.25" customHeight="1" x14ac:dyDescent="0.3">
      <c r="A335" s="2"/>
      <c r="H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4.25" customHeight="1" x14ac:dyDescent="0.3">
      <c r="A336" s="2"/>
      <c r="H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4.25" customHeight="1" x14ac:dyDescent="0.3">
      <c r="A337" s="2"/>
      <c r="H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4.25" customHeight="1" x14ac:dyDescent="0.3">
      <c r="A338" s="2"/>
      <c r="H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4.25" customHeight="1" x14ac:dyDescent="0.3">
      <c r="A339" s="2"/>
      <c r="H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4.25" customHeight="1" x14ac:dyDescent="0.3">
      <c r="A340" s="2"/>
      <c r="H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4.25" customHeight="1" x14ac:dyDescent="0.3">
      <c r="A341" s="2"/>
      <c r="H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4.25" customHeight="1" x14ac:dyDescent="0.3">
      <c r="A342" s="2"/>
      <c r="H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4.25" customHeight="1" x14ac:dyDescent="0.3">
      <c r="A343" s="2"/>
      <c r="H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4.25" customHeight="1" x14ac:dyDescent="0.3">
      <c r="A344" s="2"/>
      <c r="H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4.25" customHeight="1" x14ac:dyDescent="0.3">
      <c r="A345" s="2"/>
      <c r="H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4.25" customHeight="1" x14ac:dyDescent="0.3">
      <c r="A346" s="2"/>
      <c r="H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4.25" customHeight="1" x14ac:dyDescent="0.3">
      <c r="A347" s="2"/>
      <c r="H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4.25" customHeight="1" x14ac:dyDescent="0.3">
      <c r="A348" s="2"/>
      <c r="H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4.25" customHeight="1" x14ac:dyDescent="0.3">
      <c r="A349" s="2"/>
      <c r="H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4.25" customHeight="1" x14ac:dyDescent="0.3">
      <c r="A350" s="2"/>
      <c r="H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4.25" customHeight="1" x14ac:dyDescent="0.3">
      <c r="A351" s="2"/>
      <c r="H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4.25" customHeight="1" x14ac:dyDescent="0.3">
      <c r="A352" s="2"/>
      <c r="H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4.25" customHeight="1" x14ac:dyDescent="0.3">
      <c r="A353" s="2"/>
      <c r="H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4.25" customHeight="1" x14ac:dyDescent="0.3">
      <c r="A354" s="2"/>
      <c r="H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4.25" customHeight="1" x14ac:dyDescent="0.3">
      <c r="A355" s="2"/>
      <c r="H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4.25" customHeight="1" x14ac:dyDescent="0.3">
      <c r="A356" s="2"/>
      <c r="H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4.25" customHeight="1" x14ac:dyDescent="0.3">
      <c r="A357" s="2"/>
      <c r="H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4.25" customHeight="1" x14ac:dyDescent="0.3">
      <c r="A358" s="2"/>
      <c r="H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4.25" customHeight="1" x14ac:dyDescent="0.3">
      <c r="A359" s="2"/>
      <c r="H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4.25" customHeight="1" x14ac:dyDescent="0.3">
      <c r="A360" s="2"/>
      <c r="H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4.25" customHeight="1" x14ac:dyDescent="0.3">
      <c r="A361" s="2"/>
      <c r="H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4.25" customHeight="1" x14ac:dyDescent="0.3">
      <c r="A362" s="2"/>
      <c r="H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4.25" customHeight="1" x14ac:dyDescent="0.3">
      <c r="A363" s="2"/>
      <c r="H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4.25" customHeight="1" x14ac:dyDescent="0.3">
      <c r="A364" s="2"/>
      <c r="H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4.25" customHeight="1" x14ac:dyDescent="0.3">
      <c r="A365" s="2"/>
      <c r="H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4.25" customHeight="1" x14ac:dyDescent="0.3">
      <c r="A366" s="2"/>
      <c r="H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4.25" customHeight="1" x14ac:dyDescent="0.3">
      <c r="A367" s="2"/>
      <c r="H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4.25" customHeight="1" x14ac:dyDescent="0.3">
      <c r="A368" s="2"/>
      <c r="H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4.25" customHeight="1" x14ac:dyDescent="0.3">
      <c r="A369" s="2"/>
      <c r="H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4.25" customHeight="1" x14ac:dyDescent="0.3">
      <c r="A370" s="2"/>
      <c r="H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4.25" customHeight="1" x14ac:dyDescent="0.3">
      <c r="A371" s="2"/>
      <c r="H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4.25" customHeight="1" x14ac:dyDescent="0.3">
      <c r="A372" s="2"/>
      <c r="H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4.25" customHeight="1" x14ac:dyDescent="0.3">
      <c r="A373" s="2"/>
      <c r="H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4.25" customHeight="1" x14ac:dyDescent="0.3">
      <c r="A374" s="2"/>
      <c r="H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4.25" customHeight="1" x14ac:dyDescent="0.3">
      <c r="A375" s="2"/>
      <c r="H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4.25" customHeight="1" x14ac:dyDescent="0.3">
      <c r="A376" s="2"/>
      <c r="H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4.25" customHeight="1" x14ac:dyDescent="0.3">
      <c r="A377" s="2"/>
      <c r="H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4.25" customHeight="1" x14ac:dyDescent="0.3">
      <c r="A378" s="2"/>
      <c r="H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4.25" customHeight="1" x14ac:dyDescent="0.3">
      <c r="A379" s="2"/>
      <c r="H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4.25" customHeight="1" x14ac:dyDescent="0.3">
      <c r="A380" s="2"/>
      <c r="H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4.25" customHeight="1" x14ac:dyDescent="0.3">
      <c r="A381" s="2"/>
      <c r="H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4.25" customHeight="1" x14ac:dyDescent="0.3">
      <c r="A382" s="2"/>
      <c r="H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4.25" customHeight="1" x14ac:dyDescent="0.3">
      <c r="A383" s="2"/>
      <c r="H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4.25" customHeight="1" x14ac:dyDescent="0.3">
      <c r="A384" s="2"/>
      <c r="H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4.25" customHeight="1" x14ac:dyDescent="0.3">
      <c r="A385" s="2"/>
      <c r="H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4.25" customHeight="1" x14ac:dyDescent="0.3">
      <c r="A386" s="2"/>
      <c r="H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4.25" customHeight="1" x14ac:dyDescent="0.3">
      <c r="A387" s="2"/>
      <c r="H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4.25" customHeight="1" x14ac:dyDescent="0.3">
      <c r="A388" s="2"/>
      <c r="H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4.25" customHeight="1" x14ac:dyDescent="0.3">
      <c r="A389" s="2"/>
      <c r="H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4.25" customHeight="1" x14ac:dyDescent="0.3">
      <c r="A390" s="2"/>
      <c r="H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4.25" customHeight="1" x14ac:dyDescent="0.3">
      <c r="A391" s="2"/>
      <c r="H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4.25" customHeight="1" x14ac:dyDescent="0.3">
      <c r="A392" s="2"/>
      <c r="H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4.25" customHeight="1" x14ac:dyDescent="0.3">
      <c r="A393" s="2"/>
      <c r="H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4.25" customHeight="1" x14ac:dyDescent="0.3">
      <c r="A394" s="2"/>
      <c r="H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4.25" customHeight="1" x14ac:dyDescent="0.3">
      <c r="A395" s="2"/>
      <c r="H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4.25" customHeight="1" x14ac:dyDescent="0.3">
      <c r="A396" s="2"/>
      <c r="H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4.25" customHeight="1" x14ac:dyDescent="0.3">
      <c r="A397" s="2"/>
      <c r="H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4.25" customHeight="1" x14ac:dyDescent="0.3">
      <c r="A398" s="2"/>
      <c r="H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4.25" customHeight="1" x14ac:dyDescent="0.3">
      <c r="A399" s="2"/>
      <c r="H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4.25" customHeight="1" x14ac:dyDescent="0.3">
      <c r="A400" s="2"/>
      <c r="H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4.25" customHeight="1" x14ac:dyDescent="0.3">
      <c r="A401" s="2"/>
      <c r="H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4.25" customHeight="1" x14ac:dyDescent="0.3">
      <c r="A402" s="2"/>
      <c r="H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4.25" customHeight="1" x14ac:dyDescent="0.3">
      <c r="A403" s="2"/>
      <c r="H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4.25" customHeight="1" x14ac:dyDescent="0.3">
      <c r="A404" s="2"/>
      <c r="H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4.25" customHeight="1" x14ac:dyDescent="0.3">
      <c r="A405" s="2"/>
      <c r="H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4.25" customHeight="1" x14ac:dyDescent="0.3">
      <c r="A406" s="2"/>
      <c r="H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4.25" customHeight="1" x14ac:dyDescent="0.3">
      <c r="A407" s="2"/>
      <c r="H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4.25" customHeight="1" x14ac:dyDescent="0.3">
      <c r="A408" s="2"/>
      <c r="H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4.25" customHeight="1" x14ac:dyDescent="0.3">
      <c r="A409" s="2"/>
      <c r="H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4.25" customHeight="1" x14ac:dyDescent="0.3">
      <c r="A410" s="2"/>
      <c r="H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4.25" customHeight="1" x14ac:dyDescent="0.3">
      <c r="A411" s="2"/>
      <c r="H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4.25" customHeight="1" x14ac:dyDescent="0.3">
      <c r="A412" s="2"/>
      <c r="H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4.25" customHeight="1" x14ac:dyDescent="0.3">
      <c r="A413" s="2"/>
      <c r="H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4.25" customHeight="1" x14ac:dyDescent="0.3">
      <c r="A414" s="2"/>
      <c r="H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4.25" customHeight="1" x14ac:dyDescent="0.3">
      <c r="A415" s="2"/>
      <c r="H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4.25" customHeight="1" x14ac:dyDescent="0.3">
      <c r="A416" s="2"/>
      <c r="H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4.25" customHeight="1" x14ac:dyDescent="0.3">
      <c r="A417" s="2"/>
      <c r="H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4.25" customHeight="1" x14ac:dyDescent="0.3">
      <c r="A418" s="2"/>
      <c r="H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4.25" customHeight="1" x14ac:dyDescent="0.3">
      <c r="A419" s="2"/>
      <c r="H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4.25" customHeight="1" x14ac:dyDescent="0.3">
      <c r="A420" s="2"/>
      <c r="H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4.25" customHeight="1" x14ac:dyDescent="0.3">
      <c r="A421" s="2"/>
      <c r="H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4.25" customHeight="1" x14ac:dyDescent="0.3">
      <c r="A422" s="2"/>
      <c r="H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4.25" customHeight="1" x14ac:dyDescent="0.3">
      <c r="A423" s="2"/>
      <c r="H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4.25" customHeight="1" x14ac:dyDescent="0.3">
      <c r="A424" s="2"/>
      <c r="H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4.25" customHeight="1" x14ac:dyDescent="0.3">
      <c r="A425" s="2"/>
      <c r="H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4.25" customHeight="1" x14ac:dyDescent="0.3">
      <c r="A426" s="2"/>
      <c r="H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4.25" customHeight="1" x14ac:dyDescent="0.3">
      <c r="A427" s="2"/>
      <c r="H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4.25" customHeight="1" x14ac:dyDescent="0.3">
      <c r="A428" s="2"/>
      <c r="H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4.25" customHeight="1" x14ac:dyDescent="0.3">
      <c r="A429" s="2"/>
      <c r="H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4.25" customHeight="1" x14ac:dyDescent="0.3">
      <c r="A430" s="2"/>
      <c r="H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4.25" customHeight="1" x14ac:dyDescent="0.3">
      <c r="A431" s="2"/>
      <c r="H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4.25" customHeight="1" x14ac:dyDescent="0.3">
      <c r="A432" s="2"/>
      <c r="H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4.25" customHeight="1" x14ac:dyDescent="0.3">
      <c r="A433" s="2"/>
      <c r="H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4.25" customHeight="1" x14ac:dyDescent="0.3">
      <c r="A434" s="2"/>
      <c r="H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4.25" customHeight="1" x14ac:dyDescent="0.3">
      <c r="A435" s="2"/>
      <c r="H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4.25" customHeight="1" x14ac:dyDescent="0.3">
      <c r="A436" s="2"/>
      <c r="H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4.25" customHeight="1" x14ac:dyDescent="0.3">
      <c r="A437" s="2"/>
      <c r="H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4.25" customHeight="1" x14ac:dyDescent="0.3">
      <c r="A438" s="2"/>
      <c r="H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4.25" customHeight="1" x14ac:dyDescent="0.3">
      <c r="A439" s="2"/>
      <c r="H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4.25" customHeight="1" x14ac:dyDescent="0.3">
      <c r="A440" s="2"/>
      <c r="H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4.25" customHeight="1" x14ac:dyDescent="0.3">
      <c r="A441" s="2"/>
      <c r="H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4.25" customHeight="1" x14ac:dyDescent="0.3">
      <c r="A442" s="2"/>
      <c r="H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4.25" customHeight="1" x14ac:dyDescent="0.3">
      <c r="A443" s="2"/>
      <c r="H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4.25" customHeight="1" x14ac:dyDescent="0.3">
      <c r="A444" s="2"/>
      <c r="H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4.25" customHeight="1" x14ac:dyDescent="0.3">
      <c r="A445" s="2"/>
      <c r="H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4.25" customHeight="1" x14ac:dyDescent="0.3">
      <c r="A446" s="2"/>
      <c r="H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4.25" customHeight="1" x14ac:dyDescent="0.3">
      <c r="A447" s="2"/>
      <c r="H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4.25" customHeight="1" x14ac:dyDescent="0.3">
      <c r="A448" s="2"/>
      <c r="H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4.25" customHeight="1" x14ac:dyDescent="0.3">
      <c r="A449" s="2"/>
      <c r="H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4.25" customHeight="1" x14ac:dyDescent="0.3">
      <c r="A450" s="2"/>
      <c r="H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4.25" customHeight="1" x14ac:dyDescent="0.3">
      <c r="A451" s="2"/>
      <c r="H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4.25" customHeight="1" x14ac:dyDescent="0.3">
      <c r="A452" s="2"/>
      <c r="H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4.25" customHeight="1" x14ac:dyDescent="0.3">
      <c r="A453" s="2"/>
      <c r="H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4.25" customHeight="1" x14ac:dyDescent="0.3">
      <c r="A454" s="2"/>
      <c r="H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4.25" customHeight="1" x14ac:dyDescent="0.3">
      <c r="A455" s="2"/>
      <c r="H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4.25" customHeight="1" x14ac:dyDescent="0.3">
      <c r="A456" s="2"/>
      <c r="H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4.25" customHeight="1" x14ac:dyDescent="0.3">
      <c r="A457" s="2"/>
      <c r="H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4.25" customHeight="1" x14ac:dyDescent="0.3">
      <c r="A458" s="2"/>
      <c r="H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4.25" customHeight="1" x14ac:dyDescent="0.3">
      <c r="A459" s="2"/>
      <c r="H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4.25" customHeight="1" x14ac:dyDescent="0.3">
      <c r="A460" s="2"/>
      <c r="H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4.25" customHeight="1" x14ac:dyDescent="0.3">
      <c r="A461" s="2"/>
      <c r="H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4.25" customHeight="1" x14ac:dyDescent="0.3">
      <c r="A462" s="2"/>
      <c r="H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4.25" customHeight="1" x14ac:dyDescent="0.3">
      <c r="A463" s="2"/>
      <c r="H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4.25" customHeight="1" x14ac:dyDescent="0.3">
      <c r="A464" s="2"/>
      <c r="H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4.25" customHeight="1" x14ac:dyDescent="0.3">
      <c r="A465" s="2"/>
      <c r="H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4.25" customHeight="1" x14ac:dyDescent="0.3">
      <c r="A466" s="2"/>
      <c r="H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4.25" customHeight="1" x14ac:dyDescent="0.3">
      <c r="A467" s="2"/>
      <c r="H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4.25" customHeight="1" x14ac:dyDescent="0.3">
      <c r="A468" s="2"/>
      <c r="H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4.25" customHeight="1" x14ac:dyDescent="0.3">
      <c r="A469" s="2"/>
      <c r="H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4.25" customHeight="1" x14ac:dyDescent="0.3">
      <c r="A470" s="2"/>
      <c r="H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4.25" customHeight="1" x14ac:dyDescent="0.3">
      <c r="A471" s="2"/>
      <c r="H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4.25" customHeight="1" x14ac:dyDescent="0.3">
      <c r="A472" s="2"/>
      <c r="H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4.25" customHeight="1" x14ac:dyDescent="0.3">
      <c r="A473" s="2"/>
      <c r="H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4.25" customHeight="1" x14ac:dyDescent="0.3">
      <c r="A474" s="2"/>
      <c r="H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4.25" customHeight="1" x14ac:dyDescent="0.3">
      <c r="A475" s="2"/>
      <c r="H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4.25" customHeight="1" x14ac:dyDescent="0.3">
      <c r="A476" s="2"/>
      <c r="H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4.25" customHeight="1" x14ac:dyDescent="0.3">
      <c r="A477" s="2"/>
      <c r="H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4.25" customHeight="1" x14ac:dyDescent="0.3">
      <c r="A478" s="2"/>
      <c r="H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4.25" customHeight="1" x14ac:dyDescent="0.3">
      <c r="A479" s="2"/>
      <c r="H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4.25" customHeight="1" x14ac:dyDescent="0.3">
      <c r="A480" s="2"/>
      <c r="H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4.25" customHeight="1" x14ac:dyDescent="0.3">
      <c r="A481" s="2"/>
      <c r="H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4.25" customHeight="1" x14ac:dyDescent="0.3">
      <c r="A482" s="2"/>
      <c r="H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4.25" customHeight="1" x14ac:dyDescent="0.3">
      <c r="A483" s="2"/>
      <c r="H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4.25" customHeight="1" x14ac:dyDescent="0.3">
      <c r="A484" s="2"/>
      <c r="H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4.25" customHeight="1" x14ac:dyDescent="0.3">
      <c r="A485" s="2"/>
      <c r="H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4.25" customHeight="1" x14ac:dyDescent="0.3">
      <c r="A486" s="2"/>
      <c r="H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4.25" customHeight="1" x14ac:dyDescent="0.3">
      <c r="A487" s="2"/>
      <c r="H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4.25" customHeight="1" x14ac:dyDescent="0.3">
      <c r="A488" s="2"/>
      <c r="H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4.25" customHeight="1" x14ac:dyDescent="0.3">
      <c r="A489" s="2"/>
      <c r="H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4.25" customHeight="1" x14ac:dyDescent="0.3">
      <c r="A490" s="2"/>
      <c r="H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4.25" customHeight="1" x14ac:dyDescent="0.3">
      <c r="A491" s="2"/>
      <c r="H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4.25" customHeight="1" x14ac:dyDescent="0.3">
      <c r="A492" s="2"/>
      <c r="H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4.25" customHeight="1" x14ac:dyDescent="0.3">
      <c r="A493" s="2"/>
      <c r="H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4.25" customHeight="1" x14ac:dyDescent="0.3">
      <c r="A494" s="2"/>
      <c r="H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4.25" customHeight="1" x14ac:dyDescent="0.3">
      <c r="A495" s="2"/>
      <c r="H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4.25" customHeight="1" x14ac:dyDescent="0.3">
      <c r="A496" s="2"/>
      <c r="H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4.25" customHeight="1" x14ac:dyDescent="0.3">
      <c r="A497" s="2"/>
      <c r="H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4.25" customHeight="1" x14ac:dyDescent="0.3">
      <c r="A498" s="2"/>
      <c r="H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4.25" customHeight="1" x14ac:dyDescent="0.3">
      <c r="A499" s="2"/>
      <c r="H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4.25" customHeight="1" x14ac:dyDescent="0.3">
      <c r="A500" s="2"/>
      <c r="H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4.25" customHeight="1" x14ac:dyDescent="0.3">
      <c r="A501" s="2"/>
      <c r="H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4.25" customHeight="1" x14ac:dyDescent="0.3">
      <c r="A502" s="2"/>
      <c r="H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4.25" customHeight="1" x14ac:dyDescent="0.3">
      <c r="A503" s="2"/>
      <c r="H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4.25" customHeight="1" x14ac:dyDescent="0.3">
      <c r="A504" s="2"/>
      <c r="H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4.25" customHeight="1" x14ac:dyDescent="0.3">
      <c r="A505" s="2"/>
      <c r="H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4.25" customHeight="1" x14ac:dyDescent="0.3">
      <c r="A506" s="2"/>
      <c r="H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4.25" customHeight="1" x14ac:dyDescent="0.3">
      <c r="A507" s="2"/>
      <c r="H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4.25" customHeight="1" x14ac:dyDescent="0.3">
      <c r="A508" s="2"/>
      <c r="H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4.25" customHeight="1" x14ac:dyDescent="0.3">
      <c r="A509" s="2"/>
      <c r="H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4.25" customHeight="1" x14ac:dyDescent="0.3">
      <c r="A510" s="2"/>
      <c r="H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4.25" customHeight="1" x14ac:dyDescent="0.3">
      <c r="A511" s="2"/>
      <c r="H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4.25" customHeight="1" x14ac:dyDescent="0.3">
      <c r="A512" s="2"/>
      <c r="H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4.25" customHeight="1" x14ac:dyDescent="0.3">
      <c r="A513" s="2"/>
      <c r="H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4.25" customHeight="1" x14ac:dyDescent="0.3">
      <c r="A514" s="2"/>
      <c r="H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4.25" customHeight="1" x14ac:dyDescent="0.3">
      <c r="A515" s="2"/>
      <c r="H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4.25" customHeight="1" x14ac:dyDescent="0.3">
      <c r="A516" s="2"/>
      <c r="H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4.25" customHeight="1" x14ac:dyDescent="0.3">
      <c r="A517" s="2"/>
      <c r="H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4.25" customHeight="1" x14ac:dyDescent="0.3">
      <c r="A518" s="2"/>
      <c r="H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4.25" customHeight="1" x14ac:dyDescent="0.3">
      <c r="A519" s="2"/>
      <c r="H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4.25" customHeight="1" x14ac:dyDescent="0.3">
      <c r="A520" s="2"/>
      <c r="H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4.25" customHeight="1" x14ac:dyDescent="0.3">
      <c r="A521" s="2"/>
      <c r="H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4.25" customHeight="1" x14ac:dyDescent="0.3">
      <c r="A522" s="2"/>
      <c r="H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4.25" customHeight="1" x14ac:dyDescent="0.3">
      <c r="A523" s="2"/>
      <c r="H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4.25" customHeight="1" x14ac:dyDescent="0.3">
      <c r="A524" s="2"/>
      <c r="H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4.25" customHeight="1" x14ac:dyDescent="0.3">
      <c r="A525" s="2"/>
      <c r="H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4.25" customHeight="1" x14ac:dyDescent="0.3">
      <c r="A526" s="2"/>
      <c r="H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4.25" customHeight="1" x14ac:dyDescent="0.3">
      <c r="A527" s="2"/>
      <c r="H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4.25" customHeight="1" x14ac:dyDescent="0.3">
      <c r="A528" s="2"/>
      <c r="H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4.25" customHeight="1" x14ac:dyDescent="0.3">
      <c r="A529" s="2"/>
      <c r="H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4.25" customHeight="1" x14ac:dyDescent="0.3">
      <c r="A530" s="2"/>
      <c r="H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4.25" customHeight="1" x14ac:dyDescent="0.3">
      <c r="A531" s="2"/>
      <c r="H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4.25" customHeight="1" x14ac:dyDescent="0.3">
      <c r="A532" s="2"/>
      <c r="H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4.25" customHeight="1" x14ac:dyDescent="0.3">
      <c r="A533" s="2"/>
      <c r="H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4.25" customHeight="1" x14ac:dyDescent="0.3">
      <c r="A534" s="2"/>
      <c r="H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4.25" customHeight="1" x14ac:dyDescent="0.3">
      <c r="A535" s="2"/>
      <c r="H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4.25" customHeight="1" x14ac:dyDescent="0.3">
      <c r="A536" s="2"/>
      <c r="H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4.25" customHeight="1" x14ac:dyDescent="0.3">
      <c r="A537" s="2"/>
      <c r="H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4.25" customHeight="1" x14ac:dyDescent="0.3">
      <c r="A538" s="2"/>
      <c r="H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4.25" customHeight="1" x14ac:dyDescent="0.3">
      <c r="A539" s="2"/>
      <c r="H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4.25" customHeight="1" x14ac:dyDescent="0.3">
      <c r="A540" s="2"/>
      <c r="H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4.25" customHeight="1" x14ac:dyDescent="0.3">
      <c r="A541" s="2"/>
      <c r="H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4.25" customHeight="1" x14ac:dyDescent="0.3">
      <c r="A542" s="2"/>
      <c r="H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4.25" customHeight="1" x14ac:dyDescent="0.3">
      <c r="A543" s="2"/>
      <c r="H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4.25" customHeight="1" x14ac:dyDescent="0.3">
      <c r="A544" s="2"/>
      <c r="H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4.25" customHeight="1" x14ac:dyDescent="0.3">
      <c r="A545" s="2"/>
      <c r="H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4.25" customHeight="1" x14ac:dyDescent="0.3">
      <c r="A546" s="2"/>
      <c r="H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4.25" customHeight="1" x14ac:dyDescent="0.3">
      <c r="A547" s="2"/>
      <c r="H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4.25" customHeight="1" x14ac:dyDescent="0.3">
      <c r="A548" s="2"/>
      <c r="H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4.25" customHeight="1" x14ac:dyDescent="0.3">
      <c r="A549" s="2"/>
      <c r="H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4.25" customHeight="1" x14ac:dyDescent="0.3">
      <c r="A550" s="2"/>
      <c r="H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4.25" customHeight="1" x14ac:dyDescent="0.3">
      <c r="A551" s="2"/>
      <c r="H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4.25" customHeight="1" x14ac:dyDescent="0.3">
      <c r="A552" s="2"/>
      <c r="H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4.25" customHeight="1" x14ac:dyDescent="0.3">
      <c r="A553" s="2"/>
      <c r="H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4.25" customHeight="1" x14ac:dyDescent="0.3">
      <c r="A554" s="2"/>
      <c r="H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4.25" customHeight="1" x14ac:dyDescent="0.3">
      <c r="A555" s="2"/>
      <c r="H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4.25" customHeight="1" x14ac:dyDescent="0.3">
      <c r="A556" s="2"/>
      <c r="H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4.25" customHeight="1" x14ac:dyDescent="0.3">
      <c r="A557" s="2"/>
      <c r="H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4.25" customHeight="1" x14ac:dyDescent="0.3">
      <c r="A558" s="2"/>
      <c r="H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4.25" customHeight="1" x14ac:dyDescent="0.3">
      <c r="A559" s="2"/>
      <c r="H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4.25" customHeight="1" x14ac:dyDescent="0.3">
      <c r="A560" s="2"/>
      <c r="H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4.25" customHeight="1" x14ac:dyDescent="0.3">
      <c r="A561" s="2"/>
      <c r="H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4.25" customHeight="1" x14ac:dyDescent="0.3">
      <c r="A562" s="2"/>
      <c r="H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4.25" customHeight="1" x14ac:dyDescent="0.3">
      <c r="A563" s="2"/>
      <c r="H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4.25" customHeight="1" x14ac:dyDescent="0.3">
      <c r="A564" s="2"/>
      <c r="H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4.25" customHeight="1" x14ac:dyDescent="0.3">
      <c r="A565" s="2"/>
      <c r="H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4.25" customHeight="1" x14ac:dyDescent="0.3">
      <c r="A566" s="2"/>
      <c r="H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4.25" customHeight="1" x14ac:dyDescent="0.3">
      <c r="A567" s="2"/>
      <c r="H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4.25" customHeight="1" x14ac:dyDescent="0.3">
      <c r="A568" s="2"/>
      <c r="H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4.25" customHeight="1" x14ac:dyDescent="0.3">
      <c r="A569" s="2"/>
      <c r="H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4.25" customHeight="1" x14ac:dyDescent="0.3">
      <c r="A570" s="2"/>
      <c r="H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4.25" customHeight="1" x14ac:dyDescent="0.3">
      <c r="A571" s="2"/>
      <c r="H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4.25" customHeight="1" x14ac:dyDescent="0.3">
      <c r="A572" s="2"/>
      <c r="H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4.25" customHeight="1" x14ac:dyDescent="0.3">
      <c r="A573" s="2"/>
      <c r="H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4.25" customHeight="1" x14ac:dyDescent="0.3">
      <c r="A574" s="2"/>
      <c r="H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4.25" customHeight="1" x14ac:dyDescent="0.3">
      <c r="A575" s="2"/>
      <c r="H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4.25" customHeight="1" x14ac:dyDescent="0.3">
      <c r="A576" s="2"/>
      <c r="H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4.25" customHeight="1" x14ac:dyDescent="0.3">
      <c r="A577" s="2"/>
      <c r="H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4.25" customHeight="1" x14ac:dyDescent="0.3">
      <c r="A578" s="2"/>
      <c r="H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4.25" customHeight="1" x14ac:dyDescent="0.3">
      <c r="A579" s="2"/>
      <c r="H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4.25" customHeight="1" x14ac:dyDescent="0.3">
      <c r="A580" s="2"/>
      <c r="H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4.25" customHeight="1" x14ac:dyDescent="0.3">
      <c r="A581" s="2"/>
      <c r="H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4.25" customHeight="1" x14ac:dyDescent="0.3">
      <c r="A582" s="2"/>
      <c r="H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4.25" customHeight="1" x14ac:dyDescent="0.3">
      <c r="A583" s="2"/>
      <c r="H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4.25" customHeight="1" x14ac:dyDescent="0.3">
      <c r="A584" s="2"/>
      <c r="H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4.25" customHeight="1" x14ac:dyDescent="0.3">
      <c r="A585" s="2"/>
      <c r="H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4.25" customHeight="1" x14ac:dyDescent="0.3">
      <c r="A586" s="2"/>
      <c r="H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4.25" customHeight="1" x14ac:dyDescent="0.3">
      <c r="A587" s="2"/>
      <c r="H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4.25" customHeight="1" x14ac:dyDescent="0.3">
      <c r="A588" s="2"/>
      <c r="H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4.25" customHeight="1" x14ac:dyDescent="0.3">
      <c r="A589" s="2"/>
      <c r="H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4.25" customHeight="1" x14ac:dyDescent="0.3">
      <c r="A590" s="2"/>
      <c r="H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4.25" customHeight="1" x14ac:dyDescent="0.3">
      <c r="A591" s="2"/>
      <c r="H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4.25" customHeight="1" x14ac:dyDescent="0.3">
      <c r="A592" s="2"/>
      <c r="H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4.25" customHeight="1" x14ac:dyDescent="0.3">
      <c r="A593" s="2"/>
      <c r="H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4.25" customHeight="1" x14ac:dyDescent="0.3">
      <c r="A594" s="2"/>
      <c r="H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4.25" customHeight="1" x14ac:dyDescent="0.3">
      <c r="A595" s="2"/>
      <c r="H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4.25" customHeight="1" x14ac:dyDescent="0.3">
      <c r="A596" s="2"/>
      <c r="H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4.25" customHeight="1" x14ac:dyDescent="0.3">
      <c r="A597" s="2"/>
      <c r="H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4.25" customHeight="1" x14ac:dyDescent="0.3">
      <c r="A598" s="2"/>
      <c r="H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4.25" customHeight="1" x14ac:dyDescent="0.3">
      <c r="A599" s="2"/>
      <c r="H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4.25" customHeight="1" x14ac:dyDescent="0.3">
      <c r="A600" s="2"/>
      <c r="H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4.25" customHeight="1" x14ac:dyDescent="0.3">
      <c r="A601" s="2"/>
      <c r="H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4.25" customHeight="1" x14ac:dyDescent="0.3">
      <c r="A602" s="2"/>
      <c r="H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4.25" customHeight="1" x14ac:dyDescent="0.3">
      <c r="A603" s="2"/>
      <c r="H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4.25" customHeight="1" x14ac:dyDescent="0.3">
      <c r="A604" s="2"/>
      <c r="H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4.25" customHeight="1" x14ac:dyDescent="0.3">
      <c r="A605" s="2"/>
      <c r="H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4.25" customHeight="1" x14ac:dyDescent="0.3">
      <c r="A606" s="2"/>
      <c r="H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4.25" customHeight="1" x14ac:dyDescent="0.3">
      <c r="A607" s="2"/>
      <c r="H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4.25" customHeight="1" x14ac:dyDescent="0.3">
      <c r="A608" s="2"/>
      <c r="H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4.25" customHeight="1" x14ac:dyDescent="0.3">
      <c r="A609" s="2"/>
      <c r="H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4.25" customHeight="1" x14ac:dyDescent="0.3">
      <c r="A610" s="2"/>
      <c r="H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4.25" customHeight="1" x14ac:dyDescent="0.3">
      <c r="A611" s="2"/>
      <c r="H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4.25" customHeight="1" x14ac:dyDescent="0.3">
      <c r="A612" s="2"/>
      <c r="H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4.25" customHeight="1" x14ac:dyDescent="0.3">
      <c r="A613" s="2"/>
      <c r="H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4.25" customHeight="1" x14ac:dyDescent="0.3">
      <c r="A614" s="2"/>
      <c r="H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4.25" customHeight="1" x14ac:dyDescent="0.3">
      <c r="A615" s="2"/>
      <c r="H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4.25" customHeight="1" x14ac:dyDescent="0.3">
      <c r="A616" s="2"/>
      <c r="H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4.25" customHeight="1" x14ac:dyDescent="0.3">
      <c r="A617" s="2"/>
      <c r="H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4.25" customHeight="1" x14ac:dyDescent="0.3">
      <c r="A618" s="2"/>
      <c r="H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4.25" customHeight="1" x14ac:dyDescent="0.3">
      <c r="A619" s="2"/>
      <c r="H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4.25" customHeight="1" x14ac:dyDescent="0.3">
      <c r="A620" s="2"/>
      <c r="H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4.25" customHeight="1" x14ac:dyDescent="0.3">
      <c r="A621" s="2"/>
      <c r="H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4.25" customHeight="1" x14ac:dyDescent="0.3">
      <c r="A622" s="2"/>
      <c r="H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4.25" customHeight="1" x14ac:dyDescent="0.3">
      <c r="A623" s="2"/>
      <c r="H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4.25" customHeight="1" x14ac:dyDescent="0.3">
      <c r="A624" s="2"/>
      <c r="H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4.25" customHeight="1" x14ac:dyDescent="0.3">
      <c r="A625" s="2"/>
      <c r="H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4.25" customHeight="1" x14ac:dyDescent="0.3">
      <c r="A626" s="2"/>
      <c r="H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4.25" customHeight="1" x14ac:dyDescent="0.3">
      <c r="A627" s="2"/>
      <c r="H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4.25" customHeight="1" x14ac:dyDescent="0.3">
      <c r="A628" s="2"/>
      <c r="H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4.25" customHeight="1" x14ac:dyDescent="0.3">
      <c r="A629" s="2"/>
      <c r="H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4.25" customHeight="1" x14ac:dyDescent="0.3">
      <c r="A630" s="2"/>
      <c r="H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4.25" customHeight="1" x14ac:dyDescent="0.3">
      <c r="A631" s="2"/>
      <c r="H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4.25" customHeight="1" x14ac:dyDescent="0.3">
      <c r="A632" s="2"/>
      <c r="H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4.25" customHeight="1" x14ac:dyDescent="0.3">
      <c r="A633" s="2"/>
      <c r="H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4.25" customHeight="1" x14ac:dyDescent="0.3">
      <c r="A634" s="2"/>
      <c r="H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4.25" customHeight="1" x14ac:dyDescent="0.3">
      <c r="A635" s="2"/>
      <c r="H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4.25" customHeight="1" x14ac:dyDescent="0.3">
      <c r="A636" s="2"/>
      <c r="H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4.25" customHeight="1" x14ac:dyDescent="0.3">
      <c r="A637" s="2"/>
      <c r="H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4.25" customHeight="1" x14ac:dyDescent="0.3">
      <c r="A638" s="2"/>
      <c r="H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4.25" customHeight="1" x14ac:dyDescent="0.3">
      <c r="A639" s="2"/>
      <c r="H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4.25" customHeight="1" x14ac:dyDescent="0.3">
      <c r="A640" s="2"/>
      <c r="H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4.25" customHeight="1" x14ac:dyDescent="0.3">
      <c r="A641" s="2"/>
      <c r="H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4.25" customHeight="1" x14ac:dyDescent="0.3">
      <c r="A642" s="2"/>
      <c r="H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4.25" customHeight="1" x14ac:dyDescent="0.3">
      <c r="A643" s="2"/>
      <c r="H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4.25" customHeight="1" x14ac:dyDescent="0.3">
      <c r="A644" s="2"/>
      <c r="H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4.25" customHeight="1" x14ac:dyDescent="0.3">
      <c r="A645" s="2"/>
      <c r="H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4.25" customHeight="1" x14ac:dyDescent="0.3">
      <c r="A646" s="2"/>
      <c r="H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4.25" customHeight="1" x14ac:dyDescent="0.3">
      <c r="A647" s="2"/>
      <c r="H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4.25" customHeight="1" x14ac:dyDescent="0.3">
      <c r="A648" s="2"/>
      <c r="H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4.25" customHeight="1" x14ac:dyDescent="0.3">
      <c r="A649" s="2"/>
      <c r="H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4.25" customHeight="1" x14ac:dyDescent="0.3">
      <c r="A650" s="2"/>
      <c r="H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4.25" customHeight="1" x14ac:dyDescent="0.3">
      <c r="A651" s="2"/>
      <c r="H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4.25" customHeight="1" x14ac:dyDescent="0.3">
      <c r="A652" s="2"/>
      <c r="H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4.25" customHeight="1" x14ac:dyDescent="0.3">
      <c r="A653" s="2"/>
      <c r="H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4.25" customHeight="1" x14ac:dyDescent="0.3">
      <c r="A654" s="2"/>
      <c r="H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4.25" customHeight="1" x14ac:dyDescent="0.3">
      <c r="A655" s="2"/>
      <c r="H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4.25" customHeight="1" x14ac:dyDescent="0.3">
      <c r="A656" s="2"/>
      <c r="H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4.25" customHeight="1" x14ac:dyDescent="0.3">
      <c r="A657" s="2"/>
      <c r="H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4.25" customHeight="1" x14ac:dyDescent="0.3">
      <c r="A658" s="2"/>
      <c r="H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4.25" customHeight="1" x14ac:dyDescent="0.3">
      <c r="A659" s="2"/>
      <c r="H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4.25" customHeight="1" x14ac:dyDescent="0.3">
      <c r="A660" s="2"/>
      <c r="H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4.25" customHeight="1" x14ac:dyDescent="0.3">
      <c r="A661" s="2"/>
      <c r="H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4.25" customHeight="1" x14ac:dyDescent="0.3">
      <c r="A662" s="2"/>
      <c r="H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4.25" customHeight="1" x14ac:dyDescent="0.3">
      <c r="A663" s="2"/>
      <c r="H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4.25" customHeight="1" x14ac:dyDescent="0.3">
      <c r="A664" s="2"/>
      <c r="H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4.25" customHeight="1" x14ac:dyDescent="0.3">
      <c r="A665" s="2"/>
      <c r="H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4.25" customHeight="1" x14ac:dyDescent="0.3">
      <c r="A666" s="2"/>
      <c r="H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4.25" customHeight="1" x14ac:dyDescent="0.3">
      <c r="A667" s="2"/>
      <c r="H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4.25" customHeight="1" x14ac:dyDescent="0.3">
      <c r="A668" s="2"/>
      <c r="H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4.25" customHeight="1" x14ac:dyDescent="0.3">
      <c r="A669" s="2"/>
      <c r="H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4.25" customHeight="1" x14ac:dyDescent="0.3">
      <c r="A670" s="2"/>
      <c r="H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4.25" customHeight="1" x14ac:dyDescent="0.3">
      <c r="A671" s="2"/>
      <c r="H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4.25" customHeight="1" x14ac:dyDescent="0.3">
      <c r="A672" s="2"/>
      <c r="H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4.25" customHeight="1" x14ac:dyDescent="0.3">
      <c r="A673" s="2"/>
      <c r="H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4.25" customHeight="1" x14ac:dyDescent="0.3">
      <c r="A674" s="2"/>
      <c r="H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4.25" customHeight="1" x14ac:dyDescent="0.3">
      <c r="A675" s="2"/>
      <c r="H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4.25" customHeight="1" x14ac:dyDescent="0.3">
      <c r="A676" s="2"/>
      <c r="H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4.25" customHeight="1" x14ac:dyDescent="0.3">
      <c r="A677" s="2"/>
      <c r="H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4.25" customHeight="1" x14ac:dyDescent="0.3">
      <c r="A678" s="2"/>
      <c r="H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4.25" customHeight="1" x14ac:dyDescent="0.3">
      <c r="A679" s="2"/>
      <c r="H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4.25" customHeight="1" x14ac:dyDescent="0.3">
      <c r="A680" s="2"/>
      <c r="H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4.25" customHeight="1" x14ac:dyDescent="0.3">
      <c r="A681" s="2"/>
      <c r="H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4.25" customHeight="1" x14ac:dyDescent="0.3">
      <c r="A682" s="2"/>
      <c r="H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4.25" customHeight="1" x14ac:dyDescent="0.3">
      <c r="A683" s="2"/>
      <c r="H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4.25" customHeight="1" x14ac:dyDescent="0.3">
      <c r="A684" s="2"/>
      <c r="H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4.25" customHeight="1" x14ac:dyDescent="0.3">
      <c r="A685" s="2"/>
      <c r="H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4.25" customHeight="1" x14ac:dyDescent="0.3">
      <c r="A686" s="2"/>
      <c r="H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4.25" customHeight="1" x14ac:dyDescent="0.3">
      <c r="A687" s="2"/>
      <c r="H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4.25" customHeight="1" x14ac:dyDescent="0.3">
      <c r="A688" s="2"/>
      <c r="H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4.25" customHeight="1" x14ac:dyDescent="0.3">
      <c r="A689" s="2"/>
      <c r="H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4.25" customHeight="1" x14ac:dyDescent="0.3">
      <c r="A690" s="2"/>
      <c r="H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4.25" customHeight="1" x14ac:dyDescent="0.3">
      <c r="A691" s="2"/>
      <c r="H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4.25" customHeight="1" x14ac:dyDescent="0.3">
      <c r="A692" s="2"/>
      <c r="H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4.25" customHeight="1" x14ac:dyDescent="0.3">
      <c r="A693" s="2"/>
      <c r="H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4.25" customHeight="1" x14ac:dyDescent="0.3">
      <c r="A694" s="2"/>
      <c r="H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4.25" customHeight="1" x14ac:dyDescent="0.3">
      <c r="A695" s="2"/>
      <c r="H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4.25" customHeight="1" x14ac:dyDescent="0.3">
      <c r="A696" s="2"/>
      <c r="H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4.25" customHeight="1" x14ac:dyDescent="0.3">
      <c r="A697" s="2"/>
      <c r="H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4.25" customHeight="1" x14ac:dyDescent="0.3">
      <c r="A698" s="2"/>
      <c r="H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4.25" customHeight="1" x14ac:dyDescent="0.3">
      <c r="A699" s="2"/>
      <c r="H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4.25" customHeight="1" x14ac:dyDescent="0.3">
      <c r="A700" s="2"/>
      <c r="H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4.25" customHeight="1" x14ac:dyDescent="0.3">
      <c r="A701" s="2"/>
      <c r="H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4.25" customHeight="1" x14ac:dyDescent="0.3">
      <c r="A702" s="2"/>
      <c r="H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4.25" customHeight="1" x14ac:dyDescent="0.3">
      <c r="A703" s="2"/>
      <c r="H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4.25" customHeight="1" x14ac:dyDescent="0.3">
      <c r="A704" s="2"/>
      <c r="H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4.25" customHeight="1" x14ac:dyDescent="0.3">
      <c r="A705" s="2"/>
      <c r="H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4.25" customHeight="1" x14ac:dyDescent="0.3">
      <c r="A706" s="2"/>
      <c r="H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4.25" customHeight="1" x14ac:dyDescent="0.3">
      <c r="A707" s="2"/>
      <c r="H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4.25" customHeight="1" x14ac:dyDescent="0.3">
      <c r="A708" s="2"/>
      <c r="H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4.25" customHeight="1" x14ac:dyDescent="0.3">
      <c r="A709" s="2"/>
      <c r="H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4.25" customHeight="1" x14ac:dyDescent="0.3">
      <c r="A710" s="2"/>
      <c r="H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4.25" customHeight="1" x14ac:dyDescent="0.3">
      <c r="A711" s="2"/>
      <c r="H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4.25" customHeight="1" x14ac:dyDescent="0.3">
      <c r="A712" s="2"/>
      <c r="H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4.25" customHeight="1" x14ac:dyDescent="0.3">
      <c r="A713" s="2"/>
      <c r="H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4.25" customHeight="1" x14ac:dyDescent="0.3">
      <c r="A714" s="2"/>
      <c r="H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4.25" customHeight="1" x14ac:dyDescent="0.3">
      <c r="A715" s="2"/>
      <c r="H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4.25" customHeight="1" x14ac:dyDescent="0.3">
      <c r="A716" s="2"/>
      <c r="H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4.25" customHeight="1" x14ac:dyDescent="0.3">
      <c r="A717" s="2"/>
      <c r="H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4.25" customHeight="1" x14ac:dyDescent="0.3">
      <c r="A718" s="2"/>
      <c r="H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4.25" customHeight="1" x14ac:dyDescent="0.3">
      <c r="A719" s="2"/>
      <c r="H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4.25" customHeight="1" x14ac:dyDescent="0.3">
      <c r="A720" s="2"/>
      <c r="H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4.25" customHeight="1" x14ac:dyDescent="0.3">
      <c r="A721" s="2"/>
      <c r="H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4.25" customHeight="1" x14ac:dyDescent="0.3">
      <c r="A722" s="2"/>
      <c r="H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4.25" customHeight="1" x14ac:dyDescent="0.3">
      <c r="A723" s="2"/>
      <c r="H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4.25" customHeight="1" x14ac:dyDescent="0.3">
      <c r="A724" s="2"/>
      <c r="H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4.25" customHeight="1" x14ac:dyDescent="0.3">
      <c r="A725" s="2"/>
      <c r="H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4.25" customHeight="1" x14ac:dyDescent="0.3">
      <c r="A726" s="2"/>
      <c r="H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4.25" customHeight="1" x14ac:dyDescent="0.3">
      <c r="A727" s="2"/>
      <c r="H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4.25" customHeight="1" x14ac:dyDescent="0.3">
      <c r="A728" s="2"/>
      <c r="H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4.25" customHeight="1" x14ac:dyDescent="0.3">
      <c r="A729" s="2"/>
      <c r="H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4.25" customHeight="1" x14ac:dyDescent="0.3">
      <c r="A730" s="2"/>
      <c r="H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4.25" customHeight="1" x14ac:dyDescent="0.3">
      <c r="A731" s="2"/>
      <c r="H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4.25" customHeight="1" x14ac:dyDescent="0.3">
      <c r="A732" s="2"/>
      <c r="H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4.25" customHeight="1" x14ac:dyDescent="0.3">
      <c r="A733" s="2"/>
      <c r="H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4.25" customHeight="1" x14ac:dyDescent="0.3">
      <c r="A734" s="2"/>
      <c r="H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4.25" customHeight="1" x14ac:dyDescent="0.3">
      <c r="A735" s="2"/>
      <c r="H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4.25" customHeight="1" x14ac:dyDescent="0.3">
      <c r="A736" s="2"/>
      <c r="H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4.25" customHeight="1" x14ac:dyDescent="0.3">
      <c r="A737" s="2"/>
      <c r="H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4.25" customHeight="1" x14ac:dyDescent="0.3">
      <c r="A738" s="2"/>
      <c r="H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4.25" customHeight="1" x14ac:dyDescent="0.3">
      <c r="A739" s="2"/>
      <c r="H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4.25" customHeight="1" x14ac:dyDescent="0.3">
      <c r="A740" s="2"/>
      <c r="H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4.25" customHeight="1" x14ac:dyDescent="0.3">
      <c r="A741" s="2"/>
      <c r="H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4.25" customHeight="1" x14ac:dyDescent="0.3">
      <c r="A742" s="2"/>
      <c r="H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4.25" customHeight="1" x14ac:dyDescent="0.3">
      <c r="A743" s="2"/>
      <c r="H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4.25" customHeight="1" x14ac:dyDescent="0.3">
      <c r="A744" s="2"/>
      <c r="H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4.25" customHeight="1" x14ac:dyDescent="0.3">
      <c r="A745" s="2"/>
      <c r="H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4.25" customHeight="1" x14ac:dyDescent="0.3">
      <c r="A746" s="2"/>
      <c r="H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4.25" customHeight="1" x14ac:dyDescent="0.3">
      <c r="A747" s="2"/>
      <c r="H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4.25" customHeight="1" x14ac:dyDescent="0.3">
      <c r="A748" s="2"/>
      <c r="H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4.25" customHeight="1" x14ac:dyDescent="0.3">
      <c r="A749" s="2"/>
      <c r="H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4.25" customHeight="1" x14ac:dyDescent="0.3">
      <c r="A750" s="2"/>
      <c r="H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4.25" customHeight="1" x14ac:dyDescent="0.3">
      <c r="A751" s="2"/>
      <c r="H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4.25" customHeight="1" x14ac:dyDescent="0.3">
      <c r="A752" s="2"/>
      <c r="H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4.25" customHeight="1" x14ac:dyDescent="0.3">
      <c r="A753" s="2"/>
      <c r="H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4.25" customHeight="1" x14ac:dyDescent="0.3">
      <c r="A754" s="2"/>
      <c r="H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4.25" customHeight="1" x14ac:dyDescent="0.3">
      <c r="A755" s="2"/>
      <c r="H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4.25" customHeight="1" x14ac:dyDescent="0.3">
      <c r="A756" s="2"/>
      <c r="H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4.25" customHeight="1" x14ac:dyDescent="0.3">
      <c r="A757" s="2"/>
      <c r="H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4.25" customHeight="1" x14ac:dyDescent="0.3">
      <c r="A758" s="2"/>
      <c r="H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4.25" customHeight="1" x14ac:dyDescent="0.3">
      <c r="A759" s="2"/>
      <c r="H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4.25" customHeight="1" x14ac:dyDescent="0.3">
      <c r="A760" s="2"/>
      <c r="H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4.25" customHeight="1" x14ac:dyDescent="0.3">
      <c r="A761" s="2"/>
      <c r="H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4.25" customHeight="1" x14ac:dyDescent="0.3">
      <c r="A762" s="2"/>
      <c r="H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4.25" customHeight="1" x14ac:dyDescent="0.3">
      <c r="A763" s="2"/>
      <c r="H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4.25" customHeight="1" x14ac:dyDescent="0.3">
      <c r="A764" s="2"/>
      <c r="H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4.25" customHeight="1" x14ac:dyDescent="0.3">
      <c r="A765" s="2"/>
      <c r="H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4.25" customHeight="1" x14ac:dyDescent="0.3">
      <c r="A766" s="2"/>
      <c r="H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4.25" customHeight="1" x14ac:dyDescent="0.3">
      <c r="A767" s="2"/>
      <c r="H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4.25" customHeight="1" x14ac:dyDescent="0.3">
      <c r="A768" s="2"/>
      <c r="H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4.25" customHeight="1" x14ac:dyDescent="0.3">
      <c r="A769" s="2"/>
      <c r="H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4.25" customHeight="1" x14ac:dyDescent="0.3">
      <c r="A770" s="2"/>
      <c r="H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4.25" customHeight="1" x14ac:dyDescent="0.3">
      <c r="A771" s="2"/>
      <c r="H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4.25" customHeight="1" x14ac:dyDescent="0.3">
      <c r="A772" s="2"/>
      <c r="H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4.25" customHeight="1" x14ac:dyDescent="0.3">
      <c r="A773" s="2"/>
      <c r="H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4.25" customHeight="1" x14ac:dyDescent="0.3">
      <c r="A774" s="2"/>
      <c r="H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4.25" customHeight="1" x14ac:dyDescent="0.3">
      <c r="A775" s="2"/>
      <c r="H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4.25" customHeight="1" x14ac:dyDescent="0.3">
      <c r="A776" s="2"/>
      <c r="H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4.25" customHeight="1" x14ac:dyDescent="0.3">
      <c r="A777" s="2"/>
      <c r="H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4.25" customHeight="1" x14ac:dyDescent="0.3">
      <c r="A778" s="2"/>
      <c r="H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4.25" customHeight="1" x14ac:dyDescent="0.3">
      <c r="A779" s="2"/>
      <c r="H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4.25" customHeight="1" x14ac:dyDescent="0.3">
      <c r="A780" s="2"/>
      <c r="H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4.25" customHeight="1" x14ac:dyDescent="0.3">
      <c r="A781" s="2"/>
      <c r="H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4.25" customHeight="1" x14ac:dyDescent="0.3">
      <c r="A782" s="2"/>
      <c r="H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4.25" customHeight="1" x14ac:dyDescent="0.3">
      <c r="A783" s="2"/>
      <c r="H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4.25" customHeight="1" x14ac:dyDescent="0.3">
      <c r="A784" s="2"/>
      <c r="H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4.25" customHeight="1" x14ac:dyDescent="0.3">
      <c r="A785" s="2"/>
      <c r="H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4.25" customHeight="1" x14ac:dyDescent="0.3">
      <c r="A786" s="2"/>
      <c r="H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4.25" customHeight="1" x14ac:dyDescent="0.3">
      <c r="A787" s="2"/>
      <c r="H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4.25" customHeight="1" x14ac:dyDescent="0.3">
      <c r="A788" s="2"/>
      <c r="H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4.25" customHeight="1" x14ac:dyDescent="0.3">
      <c r="A789" s="2"/>
      <c r="H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4.25" customHeight="1" x14ac:dyDescent="0.3">
      <c r="A790" s="2"/>
      <c r="H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4.25" customHeight="1" x14ac:dyDescent="0.3">
      <c r="A791" s="2"/>
      <c r="H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4.25" customHeight="1" x14ac:dyDescent="0.3">
      <c r="A792" s="2"/>
      <c r="H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4.25" customHeight="1" x14ac:dyDescent="0.3">
      <c r="A793" s="2"/>
      <c r="H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4.25" customHeight="1" x14ac:dyDescent="0.3">
      <c r="A794" s="2"/>
      <c r="H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4.25" customHeight="1" x14ac:dyDescent="0.3">
      <c r="A795" s="2"/>
      <c r="H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4.25" customHeight="1" x14ac:dyDescent="0.3">
      <c r="A796" s="2"/>
      <c r="H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4.25" customHeight="1" x14ac:dyDescent="0.3">
      <c r="A797" s="2"/>
      <c r="H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4.25" customHeight="1" x14ac:dyDescent="0.3">
      <c r="A798" s="2"/>
      <c r="H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4.25" customHeight="1" x14ac:dyDescent="0.3">
      <c r="A799" s="2"/>
      <c r="H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4.25" customHeight="1" x14ac:dyDescent="0.3">
      <c r="A800" s="2"/>
      <c r="H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4.25" customHeight="1" x14ac:dyDescent="0.3">
      <c r="A801" s="2"/>
      <c r="H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4.25" customHeight="1" x14ac:dyDescent="0.3">
      <c r="A802" s="2"/>
      <c r="H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4.25" customHeight="1" x14ac:dyDescent="0.3">
      <c r="A803" s="2"/>
      <c r="H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4.25" customHeight="1" x14ac:dyDescent="0.3">
      <c r="A804" s="2"/>
      <c r="H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4.25" customHeight="1" x14ac:dyDescent="0.3">
      <c r="A805" s="2"/>
      <c r="H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4.25" customHeight="1" x14ac:dyDescent="0.3">
      <c r="A806" s="2"/>
      <c r="H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4.25" customHeight="1" x14ac:dyDescent="0.3">
      <c r="A807" s="2"/>
      <c r="H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4.25" customHeight="1" x14ac:dyDescent="0.3">
      <c r="A808" s="2"/>
      <c r="H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4.25" customHeight="1" x14ac:dyDescent="0.3">
      <c r="A809" s="2"/>
      <c r="H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4.25" customHeight="1" x14ac:dyDescent="0.3">
      <c r="A810" s="2"/>
      <c r="H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4.25" customHeight="1" x14ac:dyDescent="0.3">
      <c r="A811" s="2"/>
      <c r="H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4.25" customHeight="1" x14ac:dyDescent="0.3">
      <c r="A812" s="2"/>
      <c r="H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4.25" customHeight="1" x14ac:dyDescent="0.3">
      <c r="A813" s="2"/>
      <c r="H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4.25" customHeight="1" x14ac:dyDescent="0.3">
      <c r="A814" s="2"/>
      <c r="H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4.25" customHeight="1" x14ac:dyDescent="0.3">
      <c r="A815" s="2"/>
      <c r="H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4.25" customHeight="1" x14ac:dyDescent="0.3">
      <c r="A816" s="2"/>
      <c r="H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4.25" customHeight="1" x14ac:dyDescent="0.3">
      <c r="A817" s="2"/>
      <c r="H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4.25" customHeight="1" x14ac:dyDescent="0.3">
      <c r="A818" s="2"/>
      <c r="H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4.25" customHeight="1" x14ac:dyDescent="0.3">
      <c r="A819" s="2"/>
      <c r="H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4.25" customHeight="1" x14ac:dyDescent="0.3">
      <c r="A820" s="2"/>
      <c r="H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4.25" customHeight="1" x14ac:dyDescent="0.3">
      <c r="A821" s="2"/>
      <c r="H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4.25" customHeight="1" x14ac:dyDescent="0.3">
      <c r="A822" s="2"/>
      <c r="H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4.25" customHeight="1" x14ac:dyDescent="0.3">
      <c r="A823" s="2"/>
      <c r="H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4.25" customHeight="1" x14ac:dyDescent="0.3">
      <c r="A824" s="2"/>
      <c r="H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4.25" customHeight="1" x14ac:dyDescent="0.3">
      <c r="A825" s="2"/>
      <c r="H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4.25" customHeight="1" x14ac:dyDescent="0.3">
      <c r="A826" s="2"/>
      <c r="H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4.25" customHeight="1" x14ac:dyDescent="0.3">
      <c r="A827" s="2"/>
      <c r="H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4.25" customHeight="1" x14ac:dyDescent="0.3">
      <c r="A828" s="2"/>
      <c r="H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4.25" customHeight="1" x14ac:dyDescent="0.3">
      <c r="A829" s="2"/>
      <c r="H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4.25" customHeight="1" x14ac:dyDescent="0.3">
      <c r="A830" s="2"/>
      <c r="H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4.25" customHeight="1" x14ac:dyDescent="0.3">
      <c r="A831" s="2"/>
      <c r="H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4.25" customHeight="1" x14ac:dyDescent="0.3">
      <c r="A832" s="2"/>
      <c r="H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4.25" customHeight="1" x14ac:dyDescent="0.3">
      <c r="A833" s="2"/>
      <c r="H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4.25" customHeight="1" x14ac:dyDescent="0.3">
      <c r="A834" s="2"/>
      <c r="H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4.25" customHeight="1" x14ac:dyDescent="0.3">
      <c r="A835" s="2"/>
      <c r="H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4.25" customHeight="1" x14ac:dyDescent="0.3">
      <c r="A836" s="2"/>
      <c r="H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4.25" customHeight="1" x14ac:dyDescent="0.3">
      <c r="A837" s="2"/>
      <c r="H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4.25" customHeight="1" x14ac:dyDescent="0.3">
      <c r="A838" s="2"/>
      <c r="H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4.25" customHeight="1" x14ac:dyDescent="0.3">
      <c r="A839" s="2"/>
      <c r="H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4.25" customHeight="1" x14ac:dyDescent="0.3">
      <c r="A840" s="2"/>
      <c r="H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4.25" customHeight="1" x14ac:dyDescent="0.3">
      <c r="A841" s="2"/>
      <c r="H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4.25" customHeight="1" x14ac:dyDescent="0.3">
      <c r="A842" s="2"/>
      <c r="H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4.25" customHeight="1" x14ac:dyDescent="0.3">
      <c r="A843" s="2"/>
      <c r="H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4.25" customHeight="1" x14ac:dyDescent="0.3">
      <c r="A844" s="2"/>
      <c r="H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4.25" customHeight="1" x14ac:dyDescent="0.3">
      <c r="A845" s="2"/>
      <c r="H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4.25" customHeight="1" x14ac:dyDescent="0.3">
      <c r="A846" s="2"/>
      <c r="H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4.25" customHeight="1" x14ac:dyDescent="0.3">
      <c r="A847" s="2"/>
      <c r="H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4.25" customHeight="1" x14ac:dyDescent="0.3">
      <c r="A848" s="2"/>
      <c r="H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4.25" customHeight="1" x14ac:dyDescent="0.3">
      <c r="A849" s="2"/>
      <c r="H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4.25" customHeight="1" x14ac:dyDescent="0.3">
      <c r="A850" s="2"/>
      <c r="H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4.25" customHeight="1" x14ac:dyDescent="0.3">
      <c r="A851" s="2"/>
      <c r="H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4.25" customHeight="1" x14ac:dyDescent="0.3">
      <c r="A852" s="2"/>
      <c r="H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4.25" customHeight="1" x14ac:dyDescent="0.3">
      <c r="A853" s="2"/>
      <c r="H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4.25" customHeight="1" x14ac:dyDescent="0.3">
      <c r="A854" s="2"/>
      <c r="H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4.25" customHeight="1" x14ac:dyDescent="0.3">
      <c r="A855" s="2"/>
      <c r="H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4.25" customHeight="1" x14ac:dyDescent="0.3">
      <c r="A856" s="2"/>
      <c r="H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4.25" customHeight="1" x14ac:dyDescent="0.3">
      <c r="A857" s="2"/>
      <c r="H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4.25" customHeight="1" x14ac:dyDescent="0.3">
      <c r="A858" s="2"/>
      <c r="H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4.25" customHeight="1" x14ac:dyDescent="0.3">
      <c r="A859" s="2"/>
      <c r="H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4.25" customHeight="1" x14ac:dyDescent="0.3">
      <c r="A860" s="2"/>
      <c r="H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4.25" customHeight="1" x14ac:dyDescent="0.3">
      <c r="A861" s="2"/>
      <c r="H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4.25" customHeight="1" x14ac:dyDescent="0.3">
      <c r="A862" s="2"/>
      <c r="H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4.25" customHeight="1" x14ac:dyDescent="0.3">
      <c r="A863" s="2"/>
      <c r="H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4.25" customHeight="1" x14ac:dyDescent="0.3">
      <c r="A864" s="2"/>
      <c r="H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4.25" customHeight="1" x14ac:dyDescent="0.3">
      <c r="A865" s="2"/>
      <c r="H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4.25" customHeight="1" x14ac:dyDescent="0.3">
      <c r="A866" s="2"/>
      <c r="H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4.25" customHeight="1" x14ac:dyDescent="0.3">
      <c r="A867" s="2"/>
      <c r="H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4.25" customHeight="1" x14ac:dyDescent="0.3">
      <c r="A868" s="2"/>
      <c r="H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4.25" customHeight="1" x14ac:dyDescent="0.3">
      <c r="A869" s="2"/>
      <c r="H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4.25" customHeight="1" x14ac:dyDescent="0.3">
      <c r="A870" s="2"/>
      <c r="H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4.25" customHeight="1" x14ac:dyDescent="0.3">
      <c r="A871" s="2"/>
      <c r="H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4.25" customHeight="1" x14ac:dyDescent="0.3">
      <c r="A872" s="2"/>
      <c r="H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4.25" customHeight="1" x14ac:dyDescent="0.3">
      <c r="A873" s="2"/>
      <c r="H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4.25" customHeight="1" x14ac:dyDescent="0.3">
      <c r="A874" s="2"/>
      <c r="H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4.25" customHeight="1" x14ac:dyDescent="0.3">
      <c r="A875" s="2"/>
      <c r="H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4.25" customHeight="1" x14ac:dyDescent="0.3">
      <c r="A876" s="2"/>
      <c r="H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4.25" customHeight="1" x14ac:dyDescent="0.3">
      <c r="A877" s="2"/>
      <c r="H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4.25" customHeight="1" x14ac:dyDescent="0.3">
      <c r="A878" s="2"/>
      <c r="H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4.25" customHeight="1" x14ac:dyDescent="0.3">
      <c r="A879" s="2"/>
      <c r="H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4.25" customHeight="1" x14ac:dyDescent="0.3">
      <c r="A880" s="2"/>
      <c r="H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4.25" customHeight="1" x14ac:dyDescent="0.3">
      <c r="A881" s="2"/>
      <c r="H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4.25" customHeight="1" x14ac:dyDescent="0.3">
      <c r="A882" s="2"/>
      <c r="H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4.25" customHeight="1" x14ac:dyDescent="0.3">
      <c r="A883" s="2"/>
      <c r="H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4.25" customHeight="1" x14ac:dyDescent="0.3">
      <c r="A884" s="2"/>
      <c r="H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4.25" customHeight="1" x14ac:dyDescent="0.3">
      <c r="A885" s="2"/>
      <c r="H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4.25" customHeight="1" x14ac:dyDescent="0.3">
      <c r="A886" s="2"/>
      <c r="H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4.25" customHeight="1" x14ac:dyDescent="0.3">
      <c r="A887" s="2"/>
      <c r="H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4.25" customHeight="1" x14ac:dyDescent="0.3">
      <c r="A888" s="2"/>
      <c r="H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4.25" customHeight="1" x14ac:dyDescent="0.3">
      <c r="A889" s="2"/>
      <c r="H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4.25" customHeight="1" x14ac:dyDescent="0.3">
      <c r="A890" s="2"/>
      <c r="H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4.25" customHeight="1" x14ac:dyDescent="0.3">
      <c r="A891" s="2"/>
      <c r="H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4.25" customHeight="1" x14ac:dyDescent="0.3">
      <c r="A892" s="2"/>
      <c r="H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4.25" customHeight="1" x14ac:dyDescent="0.3">
      <c r="A893" s="2"/>
      <c r="H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4.25" customHeight="1" x14ac:dyDescent="0.3">
      <c r="A894" s="2"/>
      <c r="H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4.25" customHeight="1" x14ac:dyDescent="0.3">
      <c r="A895" s="2"/>
      <c r="H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4.25" customHeight="1" x14ac:dyDescent="0.3">
      <c r="A896" s="2"/>
      <c r="H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4.25" customHeight="1" x14ac:dyDescent="0.3">
      <c r="A897" s="2"/>
      <c r="H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4.25" customHeight="1" x14ac:dyDescent="0.3">
      <c r="A898" s="2"/>
      <c r="H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4.25" customHeight="1" x14ac:dyDescent="0.3">
      <c r="A899" s="2"/>
      <c r="H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4.25" customHeight="1" x14ac:dyDescent="0.3">
      <c r="A900" s="2"/>
      <c r="H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4.25" customHeight="1" x14ac:dyDescent="0.3">
      <c r="A901" s="2"/>
      <c r="H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4.25" customHeight="1" x14ac:dyDescent="0.3">
      <c r="A902" s="2"/>
      <c r="H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4.25" customHeight="1" x14ac:dyDescent="0.3">
      <c r="A903" s="2"/>
      <c r="H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4.25" customHeight="1" x14ac:dyDescent="0.3">
      <c r="A904" s="2"/>
      <c r="H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4.25" customHeight="1" x14ac:dyDescent="0.3">
      <c r="A905" s="2"/>
      <c r="H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4.25" customHeight="1" x14ac:dyDescent="0.3">
      <c r="A906" s="2"/>
      <c r="H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4.25" customHeight="1" x14ac:dyDescent="0.3">
      <c r="A907" s="2"/>
      <c r="H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4.25" customHeight="1" x14ac:dyDescent="0.3">
      <c r="A908" s="2"/>
      <c r="H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4.25" customHeight="1" x14ac:dyDescent="0.3">
      <c r="A909" s="2"/>
      <c r="H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4.25" customHeight="1" x14ac:dyDescent="0.3">
      <c r="A910" s="2"/>
      <c r="H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4.25" customHeight="1" x14ac:dyDescent="0.3">
      <c r="A911" s="2"/>
      <c r="H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4.25" customHeight="1" x14ac:dyDescent="0.3">
      <c r="A912" s="2"/>
      <c r="H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4.25" customHeight="1" x14ac:dyDescent="0.3">
      <c r="A913" s="2"/>
      <c r="H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4.25" customHeight="1" x14ac:dyDescent="0.3">
      <c r="A914" s="2"/>
      <c r="H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4.25" customHeight="1" x14ac:dyDescent="0.3">
      <c r="A915" s="2"/>
      <c r="H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4.25" customHeight="1" x14ac:dyDescent="0.3">
      <c r="A916" s="2"/>
      <c r="H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4.25" customHeight="1" x14ac:dyDescent="0.3">
      <c r="A917" s="2"/>
      <c r="H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4.25" customHeight="1" x14ac:dyDescent="0.3">
      <c r="A918" s="2"/>
      <c r="H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4.25" customHeight="1" x14ac:dyDescent="0.3">
      <c r="A919" s="2"/>
      <c r="H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4.25" customHeight="1" x14ac:dyDescent="0.3">
      <c r="A920" s="2"/>
      <c r="H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4.25" customHeight="1" x14ac:dyDescent="0.3">
      <c r="A921" s="2"/>
      <c r="H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4.25" customHeight="1" x14ac:dyDescent="0.3">
      <c r="A922" s="2"/>
      <c r="H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4.25" customHeight="1" x14ac:dyDescent="0.3">
      <c r="A923" s="2"/>
      <c r="H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4.25" customHeight="1" x14ac:dyDescent="0.3">
      <c r="A924" s="2"/>
      <c r="H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4.25" customHeight="1" x14ac:dyDescent="0.3">
      <c r="A925" s="2"/>
      <c r="H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4.25" customHeight="1" x14ac:dyDescent="0.3">
      <c r="A926" s="2"/>
      <c r="H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4.25" customHeight="1" x14ac:dyDescent="0.3">
      <c r="A927" s="2"/>
      <c r="H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4.25" customHeight="1" x14ac:dyDescent="0.3">
      <c r="A928" s="2"/>
      <c r="H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4.25" customHeight="1" x14ac:dyDescent="0.3">
      <c r="A929" s="2"/>
      <c r="H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4.25" customHeight="1" x14ac:dyDescent="0.3">
      <c r="A930" s="2"/>
      <c r="H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4.25" customHeight="1" x14ac:dyDescent="0.3">
      <c r="A931" s="2"/>
      <c r="H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4.25" customHeight="1" x14ac:dyDescent="0.3">
      <c r="A932" s="2"/>
      <c r="H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4.25" customHeight="1" x14ac:dyDescent="0.3">
      <c r="A933" s="2"/>
      <c r="H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4.25" customHeight="1" x14ac:dyDescent="0.3">
      <c r="A934" s="2"/>
      <c r="H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4.25" customHeight="1" x14ac:dyDescent="0.3">
      <c r="A935" s="2"/>
      <c r="H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4.25" customHeight="1" x14ac:dyDescent="0.3">
      <c r="A936" s="2"/>
      <c r="H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4.25" customHeight="1" x14ac:dyDescent="0.3">
      <c r="A937" s="2"/>
      <c r="H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4.25" customHeight="1" x14ac:dyDescent="0.3">
      <c r="A938" s="2"/>
      <c r="H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4.25" customHeight="1" x14ac:dyDescent="0.3">
      <c r="A939" s="2"/>
      <c r="H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4.25" customHeight="1" x14ac:dyDescent="0.3">
      <c r="A940" s="2"/>
      <c r="H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4.25" customHeight="1" x14ac:dyDescent="0.3">
      <c r="A941" s="2"/>
      <c r="H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4.25" customHeight="1" x14ac:dyDescent="0.3">
      <c r="A942" s="2"/>
      <c r="H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4.25" customHeight="1" x14ac:dyDescent="0.3">
      <c r="A943" s="2"/>
      <c r="H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4.25" customHeight="1" x14ac:dyDescent="0.3">
      <c r="A944" s="2"/>
      <c r="H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4.25" customHeight="1" x14ac:dyDescent="0.3">
      <c r="A945" s="2"/>
      <c r="H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4.25" customHeight="1" x14ac:dyDescent="0.3">
      <c r="A946" s="2"/>
      <c r="H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4.25" customHeight="1" x14ac:dyDescent="0.3">
      <c r="A947" s="2"/>
      <c r="H947" s="2"/>
      <c r="J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4.25" customHeight="1" x14ac:dyDescent="0.3">
      <c r="A948" s="2"/>
      <c r="H948" s="2"/>
      <c r="J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4.25" customHeight="1" x14ac:dyDescent="0.3">
      <c r="A949" s="2"/>
      <c r="H949" s="2"/>
      <c r="J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4.25" customHeight="1" x14ac:dyDescent="0.3">
      <c r="A950" s="2"/>
      <c r="H950" s="2"/>
      <c r="J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4.25" customHeight="1" x14ac:dyDescent="0.3">
      <c r="A951" s="2"/>
      <c r="H951" s="2"/>
      <c r="J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4.25" customHeight="1" x14ac:dyDescent="0.3">
      <c r="A952" s="2"/>
      <c r="H952" s="2"/>
      <c r="J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4.25" customHeight="1" x14ac:dyDescent="0.3">
      <c r="A953" s="2"/>
      <c r="H953" s="2"/>
      <c r="J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4.25" customHeight="1" x14ac:dyDescent="0.3">
      <c r="A954" s="2"/>
      <c r="H954" s="2"/>
      <c r="J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4.25" customHeight="1" x14ac:dyDescent="0.3">
      <c r="A955" s="2"/>
      <c r="H955" s="2"/>
      <c r="J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4.25" customHeight="1" x14ac:dyDescent="0.3">
      <c r="A956" s="2"/>
      <c r="H956" s="2"/>
      <c r="J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4.25" customHeight="1" x14ac:dyDescent="0.3">
      <c r="A957" s="2"/>
      <c r="H957" s="2"/>
      <c r="J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4.25" customHeight="1" x14ac:dyDescent="0.3">
      <c r="A958" s="2"/>
      <c r="H958" s="2"/>
      <c r="J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4.25" customHeight="1" x14ac:dyDescent="0.3">
      <c r="A959" s="2"/>
      <c r="H959" s="2"/>
      <c r="J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4.25" customHeight="1" x14ac:dyDescent="0.3">
      <c r="A960" s="2"/>
      <c r="H960" s="2"/>
      <c r="J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4.25" customHeight="1" x14ac:dyDescent="0.3">
      <c r="A961" s="2"/>
      <c r="H961" s="2"/>
      <c r="J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4.25" customHeight="1" x14ac:dyDescent="0.3">
      <c r="A962" s="2"/>
      <c r="H962" s="2"/>
      <c r="J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4.25" customHeight="1" x14ac:dyDescent="0.3">
      <c r="A963" s="2"/>
      <c r="H963" s="2"/>
      <c r="J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4.25" customHeight="1" x14ac:dyDescent="0.3">
      <c r="A964" s="2"/>
      <c r="H964" s="2"/>
      <c r="J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4.25" customHeight="1" x14ac:dyDescent="0.3">
      <c r="A965" s="2"/>
      <c r="H965" s="2"/>
      <c r="J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4.25" customHeight="1" x14ac:dyDescent="0.3">
      <c r="A966" s="2"/>
      <c r="H966" s="2"/>
      <c r="J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4.25" customHeight="1" x14ac:dyDescent="0.3">
      <c r="A967" s="2"/>
      <c r="H967" s="2"/>
      <c r="J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4.25" customHeight="1" x14ac:dyDescent="0.3">
      <c r="A968" s="2"/>
      <c r="H968" s="2"/>
      <c r="J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4.25" customHeight="1" x14ac:dyDescent="0.3">
      <c r="A969" s="2"/>
      <c r="H969" s="2"/>
      <c r="J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4.25" customHeight="1" x14ac:dyDescent="0.3">
      <c r="A970" s="2"/>
      <c r="H970" s="2"/>
      <c r="J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4.25" customHeight="1" x14ac:dyDescent="0.3">
      <c r="A971" s="2"/>
      <c r="H971" s="2"/>
      <c r="J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4.25" customHeight="1" x14ac:dyDescent="0.3">
      <c r="A972" s="2"/>
      <c r="H972" s="2"/>
      <c r="J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4.25" customHeight="1" x14ac:dyDescent="0.3">
      <c r="A973" s="2"/>
      <c r="H973" s="2"/>
      <c r="J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4.25" customHeight="1" x14ac:dyDescent="0.3">
      <c r="A974" s="2"/>
      <c r="H974" s="2"/>
      <c r="J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4.25" customHeight="1" x14ac:dyDescent="0.3">
      <c r="A975" s="2"/>
      <c r="H975" s="2"/>
      <c r="J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4.25" customHeight="1" x14ac:dyDescent="0.3">
      <c r="A976" s="2"/>
      <c r="H976" s="2"/>
      <c r="J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4.25" customHeight="1" x14ac:dyDescent="0.3">
      <c r="A977" s="2"/>
      <c r="H977" s="2"/>
      <c r="J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4.25" customHeight="1" x14ac:dyDescent="0.3">
      <c r="A978" s="2"/>
      <c r="H978" s="2"/>
      <c r="J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4.25" customHeight="1" x14ac:dyDescent="0.3">
      <c r="A979" s="2"/>
      <c r="H979" s="2"/>
      <c r="J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4.25" customHeight="1" x14ac:dyDescent="0.3">
      <c r="A980" s="2"/>
      <c r="H980" s="2"/>
      <c r="J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4.25" customHeight="1" x14ac:dyDescent="0.3">
      <c r="A981" s="2"/>
      <c r="H981" s="2"/>
      <c r="J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4.25" customHeight="1" x14ac:dyDescent="0.3">
      <c r="A982" s="2"/>
      <c r="H982" s="2"/>
      <c r="J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4.25" customHeight="1" x14ac:dyDescent="0.3">
      <c r="A983" s="2"/>
      <c r="H983" s="2"/>
      <c r="J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4.25" customHeight="1" x14ac:dyDescent="0.3">
      <c r="A984" s="2"/>
      <c r="H984" s="2"/>
      <c r="J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4.25" customHeight="1" x14ac:dyDescent="0.3">
      <c r="A985" s="2"/>
      <c r="H985" s="2"/>
      <c r="J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4.25" customHeight="1" x14ac:dyDescent="0.3">
      <c r="A986" s="2"/>
      <c r="H986" s="2"/>
      <c r="J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4.25" customHeight="1" x14ac:dyDescent="0.3">
      <c r="A987" s="2"/>
      <c r="H987" s="2"/>
      <c r="J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4.25" customHeight="1" x14ac:dyDescent="0.3">
      <c r="A988" s="2"/>
      <c r="H988" s="2"/>
      <c r="J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4.25" customHeight="1" x14ac:dyDescent="0.3">
      <c r="A989" s="2"/>
      <c r="H989" s="2"/>
      <c r="J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4.25" customHeight="1" x14ac:dyDescent="0.3">
      <c r="A990" s="2"/>
      <c r="H990" s="2"/>
      <c r="J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4.25" customHeight="1" x14ac:dyDescent="0.3">
      <c r="A991" s="2"/>
      <c r="H991" s="2"/>
      <c r="J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4.25" customHeight="1" x14ac:dyDescent="0.3">
      <c r="A992" s="2"/>
      <c r="H992" s="2"/>
      <c r="J992" s="2"/>
      <c r="O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4.25" customHeight="1" x14ac:dyDescent="0.3">
      <c r="A993" s="2"/>
      <c r="H993" s="2"/>
      <c r="J993" s="2"/>
      <c r="O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4.25" customHeight="1" x14ac:dyDescent="0.3">
      <c r="A994" s="2"/>
      <c r="H994" s="2"/>
      <c r="J994" s="2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4.25" customHeight="1" x14ac:dyDescent="0.3">
      <c r="A995" s="2"/>
      <c r="H995" s="2"/>
      <c r="J995" s="2"/>
      <c r="O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4.25" customHeight="1" x14ac:dyDescent="0.3">
      <c r="A996" s="2"/>
      <c r="H996" s="2"/>
      <c r="J996" s="2"/>
      <c r="O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4.25" customHeight="1" x14ac:dyDescent="0.3">
      <c r="A997" s="2"/>
      <c r="H997" s="2"/>
      <c r="O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4.25" customHeight="1" x14ac:dyDescent="0.3">
      <c r="A998" s="2"/>
      <c r="H998" s="2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4.25" customHeight="1" x14ac:dyDescent="0.3">
      <c r="A999" s="2"/>
      <c r="H999" s="2"/>
      <c r="O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4.25" customHeight="1" x14ac:dyDescent="0.3">
      <c r="A1000" s="2"/>
      <c r="H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2">
    <mergeCell ref="C10:E10"/>
    <mergeCell ref="C28:D28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F6FC-4678-4790-B496-4095ED62F980}">
  <dimension ref="A1:AH1000"/>
  <sheetViews>
    <sheetView tabSelected="1" topLeftCell="G2" zoomScale="80" zoomScaleNormal="80" workbookViewId="0">
      <selection activeCell="L15" sqref="L15"/>
    </sheetView>
  </sheetViews>
  <sheetFormatPr defaultColWidth="14.44140625" defaultRowHeight="15" customHeight="1" x14ac:dyDescent="0.3"/>
  <cols>
    <col min="1" max="1" width="27.6640625" style="8" customWidth="1"/>
    <col min="2" max="2" width="27.6640625" style="7" customWidth="1"/>
    <col min="3" max="4" width="27.6640625" style="8" customWidth="1"/>
    <col min="5" max="5" width="34.109375" style="7" customWidth="1"/>
    <col min="6" max="7" width="27.6640625" style="7" customWidth="1"/>
    <col min="8" max="8" width="27.6640625" style="8" customWidth="1"/>
    <col min="9" max="9" width="27.6640625" style="7" customWidth="1"/>
    <col min="10" max="10" width="24.21875" style="8" customWidth="1"/>
    <col min="11" max="11" width="24.21875" style="7" customWidth="1"/>
    <col min="12" max="12" width="27.6640625" style="8" customWidth="1"/>
    <col min="13" max="13" width="22" style="8" customWidth="1"/>
    <col min="14" max="14" width="32.109375" style="8" customWidth="1"/>
    <col min="15" max="15" width="12.5546875" style="8" customWidth="1"/>
    <col min="16" max="16" width="21.44140625" style="8" customWidth="1"/>
    <col min="17" max="17" width="31.5546875" style="8" customWidth="1"/>
    <col min="18" max="18" width="18.88671875" style="8" customWidth="1"/>
    <col min="19" max="19" width="18.77734375" style="8" customWidth="1"/>
    <col min="20" max="22" width="8.88671875" style="8" customWidth="1"/>
    <col min="23" max="34" width="8.6640625" style="8" customWidth="1"/>
    <col min="35" max="16384" width="14.44140625" style="8"/>
  </cols>
  <sheetData>
    <row r="1" spans="1:34" ht="61.5" customHeight="1" x14ac:dyDescent="0.3">
      <c r="A1" s="1" t="s">
        <v>0</v>
      </c>
      <c r="C1" s="1" t="s">
        <v>1</v>
      </c>
      <c r="D1" s="1" t="s">
        <v>2</v>
      </c>
      <c r="E1" s="1" t="s">
        <v>3</v>
      </c>
      <c r="G1" s="9" t="s">
        <v>27</v>
      </c>
      <c r="H1" s="5" t="s">
        <v>25</v>
      </c>
      <c r="J1" s="11" t="s">
        <v>26</v>
      </c>
      <c r="K1" s="9" t="s">
        <v>28</v>
      </c>
      <c r="L1" s="9" t="s">
        <v>29</v>
      </c>
      <c r="M1" s="12" t="s">
        <v>30</v>
      </c>
      <c r="N1" s="12" t="s">
        <v>31</v>
      </c>
      <c r="O1" s="12" t="s">
        <v>33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14.25" customHeight="1" x14ac:dyDescent="0.3">
      <c r="A2" s="3">
        <v>6</v>
      </c>
      <c r="C2" s="1" t="s">
        <v>6</v>
      </c>
      <c r="D2" s="4">
        <f>AVERAGE(A2:A53)</f>
        <v>6.5344230769230753</v>
      </c>
      <c r="E2" s="3"/>
      <c r="G2" s="11">
        <v>6</v>
      </c>
      <c r="H2" s="18">
        <v>6</v>
      </c>
      <c r="J2" s="13">
        <v>0</v>
      </c>
      <c r="K2" s="14">
        <v>-1000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4" ht="14.25" customHeight="1" x14ac:dyDescent="0.3">
      <c r="A3" s="3">
        <v>6</v>
      </c>
      <c r="C3" s="1" t="s">
        <v>7</v>
      </c>
      <c r="D3" s="4">
        <f>_xlfn.VAR.P(A2:A53)</f>
        <v>7.5643897928994147E-2</v>
      </c>
      <c r="E3" s="3"/>
      <c r="H3" s="18">
        <v>6</v>
      </c>
      <c r="J3" s="15">
        <f>COUNT($H$2:$H$6)</f>
        <v>5</v>
      </c>
      <c r="K3" s="10">
        <f>ROUND(AVERAGE($G$2,$G$6), 2)</f>
        <v>6.06</v>
      </c>
      <c r="L3" s="15">
        <f>AVERAGE($H$2:$H$6)</f>
        <v>6.0600000000000005</v>
      </c>
      <c r="M3" s="15">
        <f>_xlfn.STDEV.P($H$2:$H$6)</f>
        <v>4.8989794855663391E-2</v>
      </c>
      <c r="N3" s="15">
        <f>_xlfn.VAR.P($H$2:$H$6)</f>
        <v>2.3999999999999829E-3</v>
      </c>
      <c r="O3" s="15">
        <f>(L3-$D$2)^2</f>
        <v>0.2250772559171578</v>
      </c>
      <c r="P3" s="2"/>
      <c r="Q3" s="1" t="s">
        <v>15</v>
      </c>
      <c r="R3" s="4">
        <f>SUMPRODUCT(N3:N10, J3:J10)/SUM(J3:J10)</f>
        <v>1.5583333333333228E-3</v>
      </c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14.25" customHeight="1" x14ac:dyDescent="0.3">
      <c r="A4" s="3">
        <v>6.1</v>
      </c>
      <c r="C4" s="1" t="s">
        <v>8</v>
      </c>
      <c r="D4" s="4">
        <f>_xlfn.STDEV.P(A2:A53)</f>
        <v>0.27503435772461982</v>
      </c>
      <c r="E4" s="3"/>
      <c r="H4" s="18">
        <v>6.1</v>
      </c>
      <c r="J4" s="16">
        <f>COUNT($H$7:$H$10)</f>
        <v>4</v>
      </c>
      <c r="K4" s="17">
        <f>ROUND(AVERAGE($G$7,$G$10), 2)</f>
        <v>6.19</v>
      </c>
      <c r="L4" s="16">
        <f>AVERAGE($H$7:$H$10)</f>
        <v>6.2125000000000004</v>
      </c>
      <c r="M4" s="16">
        <f>_xlfn.STDEV.P($H$7:$H$10)</f>
        <v>2.1650635094610887E-2</v>
      </c>
      <c r="N4" s="16">
        <f>_xlfn.VAR.P($H$7:$H$10)</f>
        <v>4.6874999999999662E-4</v>
      </c>
      <c r="O4" s="16">
        <f>(L4-$D$2)^2</f>
        <v>0.10363446745562005</v>
      </c>
      <c r="P4" s="2"/>
      <c r="Q4" s="1" t="s">
        <v>16</v>
      </c>
      <c r="R4" s="4">
        <f>SUMPRODUCT(O3:O10, J3:J10)/SUM(J3:J10)</f>
        <v>7.4085564595660791E-2</v>
      </c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4.25" customHeight="1" x14ac:dyDescent="0.3">
      <c r="A5" s="3">
        <v>6.1</v>
      </c>
      <c r="C5" s="1" t="s">
        <v>9</v>
      </c>
      <c r="D5" s="4">
        <f>D4/D2</f>
        <v>4.2090075051297075E-2</v>
      </c>
      <c r="E5" s="3" t="s">
        <v>10</v>
      </c>
      <c r="H5" s="18">
        <v>6.1</v>
      </c>
      <c r="J5" s="15">
        <f>COUNT($H$11:$H$16)</f>
        <v>6</v>
      </c>
      <c r="K5" s="10">
        <f>ROUND(AVERAGE($G$11,$G$16), 2)</f>
        <v>6.31</v>
      </c>
      <c r="L5" s="15">
        <f>AVERAGE($H$11:$H$16)</f>
        <v>6.291666666666667</v>
      </c>
      <c r="M5" s="15">
        <f>_xlfn.STDEV.P($H$11:$H$16)</f>
        <v>1.8633899812498182E-2</v>
      </c>
      <c r="N5" s="15">
        <f>_xlfn.VAR.P($H$11:$H$16)</f>
        <v>3.4722222222221985E-4</v>
      </c>
      <c r="O5" s="15">
        <f>(L5-$D$2)^2</f>
        <v>5.8930674720577655E-2</v>
      </c>
      <c r="P5" s="2"/>
      <c r="Q5" s="1" t="s">
        <v>17</v>
      </c>
      <c r="R5" s="21">
        <f>R4/(R3 +R4)</f>
        <v>0.97939908735538572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4.25" customHeight="1" x14ac:dyDescent="0.3">
      <c r="A6" s="3">
        <v>6.1</v>
      </c>
      <c r="G6" s="11">
        <f>$A$2+$D$13</f>
        <v>6.125</v>
      </c>
      <c r="H6" s="18">
        <v>6.1</v>
      </c>
      <c r="J6" s="16">
        <f>COUNT($H$17:$H$25)</f>
        <v>9</v>
      </c>
      <c r="K6" s="17">
        <f>ROUND(AVERAGE($G$17,$G$25), 2)</f>
        <v>6.44</v>
      </c>
      <c r="L6" s="16">
        <f>AVERAGE($H$17:$H$25)</f>
        <v>6.4666666666666668</v>
      </c>
      <c r="M6" s="16">
        <f>_xlfn.STDEV.P($H$17:$H$25)</f>
        <v>4.7140452079103008E-2</v>
      </c>
      <c r="N6" s="16">
        <f>_xlfn.VAR.P($H$17:$H$25)</f>
        <v>2.222222222222207E-3</v>
      </c>
      <c r="O6" s="16">
        <f t="shared" ref="O4:O9" si="0">(L6-$D$2)^2</f>
        <v>4.5909311308347462E-3</v>
      </c>
      <c r="P6" s="2"/>
      <c r="R6" s="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ht="14.25" customHeight="1" x14ac:dyDescent="0.3">
      <c r="A7" s="3">
        <v>6.2</v>
      </c>
      <c r="C7" s="1" t="s">
        <v>4</v>
      </c>
      <c r="D7" s="4">
        <f>MODE(A2:A53)</f>
        <v>6.5</v>
      </c>
      <c r="E7" s="3"/>
      <c r="G7" s="19">
        <f>$A$2+$D$13</f>
        <v>6.125</v>
      </c>
      <c r="H7" s="20">
        <v>6.2</v>
      </c>
      <c r="J7" s="15">
        <f>COUNT($H$26:$H$35)</f>
        <v>10</v>
      </c>
      <c r="K7" s="10">
        <f>ROUND(AVERAGE($G$26,$G$35), 2)</f>
        <v>6.56</v>
      </c>
      <c r="L7" s="15">
        <f>AVERAGE($H$26:$H$35)</f>
        <v>6.55</v>
      </c>
      <c r="M7" s="15">
        <f>_xlfn.STDEV.P($H$26:$H$35)</f>
        <v>4.9999999999999815E-2</v>
      </c>
      <c r="N7" s="15">
        <f>_xlfn.VAR.P($H$26:$H$35)</f>
        <v>2.4999999999999818E-3</v>
      </c>
      <c r="O7" s="15">
        <f>(L7-$D$2)^2</f>
        <v>2.4264053254442262E-4</v>
      </c>
      <c r="P7" s="2"/>
      <c r="Q7" s="11" t="s">
        <v>32</v>
      </c>
      <c r="R7" s="24">
        <f>R3+R4</f>
        <v>7.5643897928994119E-2</v>
      </c>
      <c r="S7" s="24">
        <f>D3</f>
        <v>7.5643897928994147E-2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4.25" customHeight="1" x14ac:dyDescent="0.3">
      <c r="A8" s="3">
        <v>6.2</v>
      </c>
      <c r="C8" s="1" t="s">
        <v>5</v>
      </c>
      <c r="D8" s="4">
        <f>MEDIAN(A2:A53)</f>
        <v>6.5</v>
      </c>
      <c r="E8" s="3"/>
      <c r="H8" s="20">
        <v>6.2</v>
      </c>
      <c r="J8" s="16">
        <f>COUNT($H$36:$H$40)</f>
        <v>5</v>
      </c>
      <c r="K8" s="17">
        <f>ROUND(AVERAGE($G$36,$G$40), 2)</f>
        <v>6.69</v>
      </c>
      <c r="L8" s="16">
        <f>AVERAGE($H$36:$H$40)</f>
        <v>6.7099999999999991</v>
      </c>
      <c r="M8" s="16">
        <f>_xlfn.STDEV.P($H$36:$H$40)</f>
        <v>1.9999999999999928E-2</v>
      </c>
      <c r="N8" s="16">
        <f>_xlfn.VAR.P($H$36:$H$40)</f>
        <v>3.9999999999999715E-4</v>
      </c>
      <c r="O8" s="16">
        <f>(L8-$D$2)^2</f>
        <v>3.0827255917159995E-2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4" ht="14.25" customHeight="1" x14ac:dyDescent="0.3">
      <c r="A9" s="3">
        <v>6.2</v>
      </c>
      <c r="H9" s="20">
        <v>6.2</v>
      </c>
      <c r="J9" s="15">
        <f>COUNT($H$41:$H$44)</f>
        <v>4</v>
      </c>
      <c r="K9" s="10">
        <f>ROUND(AVERAGE($G$41,$G$44), 2)</f>
        <v>6.81</v>
      </c>
      <c r="L9" s="15">
        <f>AVERAGE($H$41:$H$44)</f>
        <v>6.7875000000000005</v>
      </c>
      <c r="M9" s="15">
        <f>_xlfn.STDEV.P($H$41:$H$44)</f>
        <v>2.165063509461089E-2</v>
      </c>
      <c r="N9" s="15">
        <f>_xlfn.VAR.P($H$41:$H$44)</f>
        <v>4.6874999999999673E-4</v>
      </c>
      <c r="O9" s="15">
        <f>(L9-$D$2)^2</f>
        <v>6.4047928994083916E-2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4" ht="14.25" customHeight="1" x14ac:dyDescent="0.3">
      <c r="A10" s="3">
        <v>6.25</v>
      </c>
      <c r="C10" s="25" t="s">
        <v>11</v>
      </c>
      <c r="D10" s="25"/>
      <c r="E10" s="25"/>
      <c r="G10" s="19">
        <f>$A$2+$D$13+$D$13</f>
        <v>6.25</v>
      </c>
      <c r="H10" s="20">
        <v>6.25</v>
      </c>
      <c r="J10" s="15">
        <f>COUNT($H$45:$H$53)</f>
        <v>9</v>
      </c>
      <c r="K10" s="10">
        <f>ROUND(AVERAGE($G$45,$G$53), 2)</f>
        <v>6.94</v>
      </c>
      <c r="L10" s="15">
        <f>AVERAGE($H$45:$H$53)</f>
        <v>6.9433333333333342</v>
      </c>
      <c r="M10" s="15">
        <f>_xlfn.STDEV.P($H$45:$H$53)</f>
        <v>4.2426406871192722E-2</v>
      </c>
      <c r="N10" s="15">
        <f>_xlfn.VAR.P($H$45:$H$53)</f>
        <v>1.7999999999999891E-3</v>
      </c>
      <c r="O10" s="15">
        <f>(L10-$D$2)^2</f>
        <v>0.16720759779750369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25" customHeight="1" x14ac:dyDescent="0.3">
      <c r="A11" s="3">
        <v>6.25</v>
      </c>
      <c r="G11" s="11">
        <f>$A$2+$D$13+$D$13</f>
        <v>6.25</v>
      </c>
      <c r="H11" s="18">
        <v>6.25</v>
      </c>
      <c r="J11" s="13">
        <v>0</v>
      </c>
      <c r="K11" s="14">
        <v>1000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25" customHeight="1" x14ac:dyDescent="0.3">
      <c r="A12" s="3">
        <v>6.3</v>
      </c>
      <c r="C12" s="1" t="s">
        <v>12</v>
      </c>
      <c r="D12" s="4">
        <f>LOG(52,2)+1</f>
        <v>6.7004397181410926</v>
      </c>
      <c r="E12" s="3">
        <f>ROUNDUP(D12, 0) + 1</f>
        <v>8</v>
      </c>
      <c r="H12" s="18">
        <v>6.3</v>
      </c>
      <c r="J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4.25" customHeight="1" x14ac:dyDescent="0.3">
      <c r="A13" s="3">
        <v>6.3</v>
      </c>
      <c r="C13" s="1" t="s">
        <v>13</v>
      </c>
      <c r="D13" s="4">
        <f>(A53-A2)/E12</f>
        <v>0.125</v>
      </c>
      <c r="E13" s="3"/>
      <c r="H13" s="18">
        <v>6.3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4.25" customHeight="1" x14ac:dyDescent="0.3">
      <c r="A14" s="3">
        <v>6.3</v>
      </c>
      <c r="H14" s="18">
        <v>6.3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4.25" customHeight="1" x14ac:dyDescent="0.3">
      <c r="A15" s="3">
        <v>6.3</v>
      </c>
      <c r="H15" s="18">
        <v>6.3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4.25" customHeight="1" x14ac:dyDescent="0.3">
      <c r="A16" s="3">
        <v>6.3</v>
      </c>
      <c r="G16" s="11">
        <f>$A$2+$D$13+$D$13+$D$13</f>
        <v>6.375</v>
      </c>
      <c r="H16" s="18">
        <v>6.3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4.25" customHeight="1" x14ac:dyDescent="0.3">
      <c r="A17" s="3">
        <v>6.4</v>
      </c>
      <c r="G17" s="19">
        <f>$A$2+$D$13+$D$13+$D$13</f>
        <v>6.375</v>
      </c>
      <c r="H17" s="20">
        <v>6.4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4.25" customHeight="1" x14ac:dyDescent="0.3">
      <c r="A18" s="3">
        <v>6.4</v>
      </c>
      <c r="H18" s="20">
        <v>6.4</v>
      </c>
      <c r="J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4.25" customHeight="1" x14ac:dyDescent="0.3">
      <c r="A19" s="3">
        <v>6.4</v>
      </c>
      <c r="H19" s="20">
        <v>6.4</v>
      </c>
      <c r="J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4.25" customHeight="1" x14ac:dyDescent="0.3">
      <c r="A20" s="3">
        <v>6.5</v>
      </c>
      <c r="H20" s="20">
        <v>6.5</v>
      </c>
      <c r="J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4.25" customHeight="1" x14ac:dyDescent="0.3">
      <c r="A21" s="3">
        <v>6.5</v>
      </c>
      <c r="H21" s="20">
        <v>6.5</v>
      </c>
      <c r="J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4.25" customHeight="1" x14ac:dyDescent="0.3">
      <c r="A22" s="3">
        <v>6.5</v>
      </c>
      <c r="H22" s="20">
        <v>6.5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4.25" customHeight="1" x14ac:dyDescent="0.3">
      <c r="A23" s="3">
        <v>6.5</v>
      </c>
      <c r="H23" s="20">
        <v>6.5</v>
      </c>
      <c r="J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25" customHeight="1" x14ac:dyDescent="0.3">
      <c r="A24" s="3">
        <v>6.5</v>
      </c>
      <c r="H24" s="20">
        <v>6.5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4.25" customHeight="1" x14ac:dyDescent="0.3">
      <c r="A25" s="3">
        <v>6.5</v>
      </c>
      <c r="C25" s="7"/>
      <c r="D25" s="7"/>
      <c r="G25" s="19">
        <f>$A$2+$D$13+$D$13+$D$13+$D$13</f>
        <v>6.5</v>
      </c>
      <c r="H25" s="20">
        <v>6.5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4.25" customHeight="1" x14ac:dyDescent="0.3">
      <c r="A26" s="3">
        <v>6.5</v>
      </c>
      <c r="C26" s="7"/>
      <c r="D26" s="7"/>
      <c r="G26" s="11">
        <f>$A$2+$D$13+$D$13+$D$13+$D$13</f>
        <v>6.5</v>
      </c>
      <c r="H26" s="18">
        <v>6.5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4.25" customHeight="1" x14ac:dyDescent="0.3">
      <c r="A27" s="3">
        <v>6.5</v>
      </c>
      <c r="C27" s="7"/>
      <c r="D27" s="7"/>
      <c r="H27" s="18">
        <v>6.5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4.25" customHeight="1" x14ac:dyDescent="0.3">
      <c r="A28" s="3">
        <v>6.5</v>
      </c>
      <c r="C28" s="26"/>
      <c r="D28" s="26"/>
      <c r="H28" s="18">
        <v>6.5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4.25" customHeight="1" x14ac:dyDescent="0.3">
      <c r="A29" s="3">
        <v>6.5</v>
      </c>
      <c r="C29" s="7"/>
      <c r="D29" s="7"/>
      <c r="H29" s="18">
        <v>6.5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4.25" customHeight="1" x14ac:dyDescent="0.3">
      <c r="A30" s="3">
        <v>6.5</v>
      </c>
      <c r="C30" s="7"/>
      <c r="D30" s="7"/>
      <c r="H30" s="18">
        <v>6.5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4.25" customHeight="1" x14ac:dyDescent="0.3">
      <c r="A31" s="3">
        <v>6.6</v>
      </c>
      <c r="C31" s="7"/>
      <c r="D31" s="7"/>
      <c r="H31" s="18">
        <v>6.6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4.25" customHeight="1" x14ac:dyDescent="0.3">
      <c r="A32" s="3">
        <v>6.6</v>
      </c>
      <c r="C32" s="7"/>
      <c r="D32" s="7"/>
      <c r="H32" s="18">
        <v>6.6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4.25" customHeight="1" x14ac:dyDescent="0.3">
      <c r="A33" s="3">
        <v>6.6</v>
      </c>
      <c r="C33" s="7"/>
      <c r="D33" s="7"/>
      <c r="H33" s="18">
        <v>6.6</v>
      </c>
      <c r="J33" s="7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4.25" customHeight="1" x14ac:dyDescent="0.3">
      <c r="A34" s="3">
        <v>6.6</v>
      </c>
      <c r="C34" s="7"/>
      <c r="D34" s="7"/>
      <c r="H34" s="18">
        <v>6.6</v>
      </c>
      <c r="J34" s="7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4.25" customHeight="1" x14ac:dyDescent="0.3">
      <c r="A35" s="3">
        <v>6.6</v>
      </c>
      <c r="C35" s="7"/>
      <c r="D35" s="7"/>
      <c r="G35" s="11">
        <f>$A$2+$D$13+$D$13+$D$13+$D$13+$D$13</f>
        <v>6.625</v>
      </c>
      <c r="H35" s="18">
        <v>6.6</v>
      </c>
      <c r="J35" s="7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4.25" customHeight="1" x14ac:dyDescent="0.3">
      <c r="A36" s="3">
        <v>6.7</v>
      </c>
      <c r="C36" s="7"/>
      <c r="D36" s="7"/>
      <c r="G36" s="19">
        <f>$A$2+$D$13+$D$13+$D$13+$D$13+$D$13</f>
        <v>6.625</v>
      </c>
      <c r="H36" s="20">
        <v>6.7</v>
      </c>
      <c r="L36" s="2"/>
      <c r="M36" s="2"/>
      <c r="O36" s="2"/>
      <c r="P36" s="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4.25" customHeight="1" x14ac:dyDescent="0.3">
      <c r="A37" s="3">
        <v>6.7</v>
      </c>
      <c r="C37" s="7"/>
      <c r="D37" s="7"/>
      <c r="H37" s="20">
        <v>6.7</v>
      </c>
      <c r="J37" s="7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4.25" customHeight="1" x14ac:dyDescent="0.3">
      <c r="A38" s="3">
        <v>6.7</v>
      </c>
      <c r="C38" s="7"/>
      <c r="D38" s="7"/>
      <c r="H38" s="20">
        <v>6.7</v>
      </c>
      <c r="J38" s="7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4.25" customHeight="1" x14ac:dyDescent="0.3">
      <c r="A39" s="3">
        <v>6.7</v>
      </c>
      <c r="C39" s="2"/>
      <c r="D39" s="2"/>
      <c r="E39" s="2"/>
      <c r="H39" s="20">
        <v>6.7</v>
      </c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4.25" customHeight="1" x14ac:dyDescent="0.3">
      <c r="A40" s="3">
        <v>6.75</v>
      </c>
      <c r="G40" s="19">
        <f>$A$2+$D$13+$D$13+$D$13+$D$13+$D$13+$D$13</f>
        <v>6.75</v>
      </c>
      <c r="H40" s="20">
        <v>6.75</v>
      </c>
      <c r="J40" s="7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4.25" customHeight="1" x14ac:dyDescent="0.3">
      <c r="A41" s="3">
        <v>6.75</v>
      </c>
      <c r="G41" s="11">
        <f>$A$2+$D$13+$D$13+$D$13+$D$13+$D$13+$D$13</f>
        <v>6.75</v>
      </c>
      <c r="H41" s="18">
        <v>6.75</v>
      </c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4.25" customHeight="1" x14ac:dyDescent="0.3">
      <c r="A42" s="3">
        <v>6.8</v>
      </c>
      <c r="H42" s="18">
        <v>6.8</v>
      </c>
      <c r="J42" s="7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4.25" customHeight="1" x14ac:dyDescent="0.3">
      <c r="A43" s="3">
        <v>6.8</v>
      </c>
      <c r="H43" s="18">
        <v>6.8</v>
      </c>
      <c r="J43" s="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4.25" customHeight="1" x14ac:dyDescent="0.3">
      <c r="A44" s="3">
        <v>6.8</v>
      </c>
      <c r="G44" s="11">
        <f>$A$2+$D$13+$D$13+$D$13+$D$13+$D$13+$D$13+$D$13</f>
        <v>6.875</v>
      </c>
      <c r="H44" s="18">
        <v>6.8</v>
      </c>
      <c r="J44" s="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4.25" customHeight="1" x14ac:dyDescent="0.3">
      <c r="A45" s="3">
        <v>6.9</v>
      </c>
      <c r="G45" s="19">
        <f>$A$2+$D$13+$D$13+$D$13+$D$13+$D$13+$D$13+$D$13</f>
        <v>6.875</v>
      </c>
      <c r="H45" s="20">
        <v>6.9</v>
      </c>
      <c r="J45" s="7"/>
      <c r="L45" s="2"/>
      <c r="M45" s="2"/>
      <c r="N45" s="2"/>
      <c r="O45" s="2"/>
      <c r="P45" s="2"/>
      <c r="Q45" s="22"/>
      <c r="R45" s="22"/>
      <c r="S45" s="22"/>
      <c r="T45" s="22"/>
      <c r="U45" s="22"/>
      <c r="V45" s="2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4.25" customHeight="1" x14ac:dyDescent="0.3">
      <c r="A46" s="3">
        <v>6.9</v>
      </c>
      <c r="H46" s="20">
        <v>6.9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4.25" customHeight="1" x14ac:dyDescent="0.3">
      <c r="A47" s="3">
        <v>6.9</v>
      </c>
      <c r="H47" s="20">
        <v>6.9</v>
      </c>
      <c r="J47" s="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4.25" customHeight="1" x14ac:dyDescent="0.3">
      <c r="A48" s="3">
        <v>6.9</v>
      </c>
      <c r="H48" s="20">
        <v>6.9</v>
      </c>
      <c r="J48" s="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4.25" customHeight="1" x14ac:dyDescent="0.3">
      <c r="A49" s="3">
        <v>6.95</v>
      </c>
      <c r="H49" s="20">
        <v>6.95</v>
      </c>
      <c r="J49" s="7"/>
      <c r="L49" s="2"/>
      <c r="M49" s="2"/>
      <c r="N49" s="2"/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4.25" customHeight="1" x14ac:dyDescent="0.3">
      <c r="A50" s="3">
        <v>6.95</v>
      </c>
      <c r="H50" s="20">
        <v>6.95</v>
      </c>
      <c r="L50" s="2"/>
      <c r="M50" s="2"/>
      <c r="N50" s="2"/>
      <c r="O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4.25" customHeight="1" x14ac:dyDescent="0.3">
      <c r="A51" s="3">
        <v>6.99</v>
      </c>
      <c r="H51" s="20">
        <v>6.99</v>
      </c>
      <c r="J51" s="2"/>
      <c r="L51" s="2"/>
      <c r="M51" s="2"/>
      <c r="N51" s="2"/>
      <c r="O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4.25" customHeight="1" x14ac:dyDescent="0.3">
      <c r="A52" s="3">
        <v>7</v>
      </c>
      <c r="H52" s="20">
        <v>7</v>
      </c>
      <c r="L52" s="2"/>
      <c r="M52" s="2"/>
      <c r="N52" s="2"/>
      <c r="O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4.25" customHeight="1" x14ac:dyDescent="0.3">
      <c r="A53" s="3">
        <v>7</v>
      </c>
      <c r="G53" s="19">
        <f>$A$2+$D$13+$D$13+$D$13+$D$13+$D$13+$D$13+$D$13+$D$13</f>
        <v>7</v>
      </c>
      <c r="H53" s="20">
        <v>7</v>
      </c>
      <c r="L53" s="2"/>
      <c r="M53" s="2"/>
      <c r="N53" s="2"/>
      <c r="O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4.25" customHeight="1" x14ac:dyDescent="0.3">
      <c r="A54" s="2"/>
      <c r="H54" s="2"/>
      <c r="J54" s="2"/>
      <c r="L54" s="2"/>
      <c r="M54" s="2"/>
      <c r="N54" s="2"/>
      <c r="O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4.25" customHeight="1" x14ac:dyDescent="0.3">
      <c r="A55" s="2"/>
      <c r="H55" s="2"/>
      <c r="J55" s="2"/>
      <c r="L55" s="2"/>
      <c r="M55" s="2"/>
      <c r="N55" s="2"/>
      <c r="O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4.25" customHeight="1" x14ac:dyDescent="0.3">
      <c r="A56" s="2"/>
      <c r="H56" s="2"/>
      <c r="J56" s="2"/>
      <c r="L56" s="2"/>
      <c r="M56" s="2"/>
      <c r="N56" s="2"/>
      <c r="O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4.25" customHeight="1" x14ac:dyDescent="0.3">
      <c r="A57" s="2"/>
      <c r="H57" s="2"/>
      <c r="J57" s="2"/>
      <c r="L57" s="2"/>
      <c r="M57" s="2"/>
      <c r="N57" s="2"/>
      <c r="O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4.25" customHeight="1" x14ac:dyDescent="0.3">
      <c r="A58" s="2"/>
      <c r="H58" s="2"/>
      <c r="J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4.25" customHeight="1" x14ac:dyDescent="0.3">
      <c r="A59" s="2"/>
      <c r="H59" s="2"/>
      <c r="J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4.25" customHeight="1" x14ac:dyDescent="0.3">
      <c r="A60" s="2"/>
      <c r="H60" s="2"/>
      <c r="J60" s="2"/>
      <c r="L60" s="2"/>
      <c r="M60" s="2"/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4.25" customHeight="1" x14ac:dyDescent="0.3">
      <c r="A61" s="2"/>
      <c r="H61" s="2"/>
      <c r="J61" s="2"/>
      <c r="L61" s="2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4.25" customHeight="1" x14ac:dyDescent="0.3">
      <c r="A62" s="2"/>
      <c r="H62" s="2"/>
      <c r="J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4.25" customHeight="1" x14ac:dyDescent="0.3">
      <c r="A63" s="2"/>
      <c r="H63" s="2"/>
      <c r="J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4.25" customHeight="1" x14ac:dyDescent="0.3">
      <c r="A64" s="2"/>
      <c r="H64" s="2"/>
      <c r="J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4.25" customHeight="1" x14ac:dyDescent="0.3">
      <c r="A65" s="2"/>
      <c r="H65" s="2"/>
      <c r="J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4.25" customHeight="1" x14ac:dyDescent="0.3">
      <c r="A66" s="2"/>
      <c r="H66" s="2"/>
      <c r="J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4.25" customHeight="1" x14ac:dyDescent="0.3">
      <c r="A67" s="2"/>
      <c r="H67" s="2"/>
      <c r="J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4.25" customHeight="1" x14ac:dyDescent="0.3">
      <c r="A68" s="2"/>
      <c r="H68" s="2"/>
      <c r="J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4.25" customHeight="1" x14ac:dyDescent="0.3">
      <c r="A69" s="2"/>
      <c r="H69" s="2"/>
      <c r="J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4.25" customHeight="1" x14ac:dyDescent="0.3">
      <c r="A70" s="2"/>
      <c r="H70" s="2"/>
      <c r="J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4.25" customHeight="1" x14ac:dyDescent="0.3">
      <c r="A71" s="2"/>
      <c r="H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4.25" customHeight="1" x14ac:dyDescent="0.3">
      <c r="A72" s="2"/>
      <c r="H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4.25" customHeight="1" x14ac:dyDescent="0.3">
      <c r="A73" s="2"/>
      <c r="H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4.25" customHeight="1" x14ac:dyDescent="0.3">
      <c r="A74" s="2"/>
      <c r="H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4.25" customHeight="1" x14ac:dyDescent="0.3">
      <c r="A75" s="2"/>
      <c r="H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4.25" customHeight="1" x14ac:dyDescent="0.3">
      <c r="A76" s="2"/>
      <c r="H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4.25" customHeight="1" x14ac:dyDescent="0.3">
      <c r="A77" s="2"/>
      <c r="H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4.25" customHeight="1" x14ac:dyDescent="0.3">
      <c r="A78" s="2"/>
      <c r="H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4.25" customHeight="1" x14ac:dyDescent="0.3">
      <c r="A79" s="2"/>
      <c r="H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4.25" customHeight="1" x14ac:dyDescent="0.3">
      <c r="A80" s="2"/>
      <c r="H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4.25" customHeight="1" x14ac:dyDescent="0.3">
      <c r="A81" s="2"/>
      <c r="H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4.25" customHeight="1" x14ac:dyDescent="0.3">
      <c r="A82" s="2"/>
      <c r="H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4.25" customHeight="1" x14ac:dyDescent="0.3">
      <c r="A83" s="2"/>
      <c r="H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4.25" customHeight="1" x14ac:dyDescent="0.3">
      <c r="A84" s="2"/>
      <c r="H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4.25" customHeight="1" x14ac:dyDescent="0.3">
      <c r="A85" s="2"/>
      <c r="H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4.25" customHeight="1" x14ac:dyDescent="0.3">
      <c r="A86" s="2"/>
      <c r="H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4.25" customHeight="1" x14ac:dyDescent="0.3">
      <c r="A87" s="2"/>
      <c r="H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4.25" customHeight="1" x14ac:dyDescent="0.3">
      <c r="A88" s="2"/>
      <c r="H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4.25" customHeight="1" x14ac:dyDescent="0.3">
      <c r="A89" s="2"/>
      <c r="H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4.25" customHeight="1" x14ac:dyDescent="0.3">
      <c r="A90" s="2"/>
      <c r="H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4.25" customHeight="1" x14ac:dyDescent="0.3">
      <c r="A91" s="2"/>
      <c r="H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4.25" customHeight="1" x14ac:dyDescent="0.3">
      <c r="A92" s="2"/>
      <c r="H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4.25" customHeight="1" x14ac:dyDescent="0.3">
      <c r="A93" s="2"/>
      <c r="H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4.25" customHeight="1" x14ac:dyDescent="0.3">
      <c r="A94" s="2"/>
      <c r="H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4.25" customHeight="1" x14ac:dyDescent="0.3">
      <c r="A95" s="2"/>
      <c r="H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4.25" customHeight="1" x14ac:dyDescent="0.3">
      <c r="A96" s="2"/>
      <c r="H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4.25" customHeight="1" x14ac:dyDescent="0.3">
      <c r="A97" s="2"/>
      <c r="H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4.25" customHeight="1" x14ac:dyDescent="0.3">
      <c r="A98" s="2"/>
      <c r="H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4.25" customHeight="1" x14ac:dyDescent="0.3">
      <c r="A99" s="2"/>
      <c r="H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4.25" customHeight="1" x14ac:dyDescent="0.3">
      <c r="A100" s="2"/>
      <c r="H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4.25" customHeight="1" x14ac:dyDescent="0.3">
      <c r="A101" s="2"/>
      <c r="H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4.25" customHeight="1" x14ac:dyDescent="0.3">
      <c r="A102" s="2"/>
      <c r="H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4.25" customHeight="1" x14ac:dyDescent="0.3">
      <c r="A103" s="2"/>
      <c r="H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4.25" customHeight="1" x14ac:dyDescent="0.3">
      <c r="A104" s="2"/>
      <c r="H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4.25" customHeight="1" x14ac:dyDescent="0.3">
      <c r="A105" s="2"/>
      <c r="H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4.25" customHeight="1" x14ac:dyDescent="0.3">
      <c r="A106" s="2"/>
      <c r="H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4.25" customHeight="1" x14ac:dyDescent="0.3">
      <c r="A107" s="2"/>
      <c r="H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4.25" customHeight="1" x14ac:dyDescent="0.3">
      <c r="A108" s="2"/>
      <c r="H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4.25" customHeight="1" x14ac:dyDescent="0.3">
      <c r="A109" s="2"/>
      <c r="H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4.25" customHeight="1" x14ac:dyDescent="0.3">
      <c r="A110" s="2"/>
      <c r="H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4.25" customHeight="1" x14ac:dyDescent="0.3">
      <c r="A111" s="2"/>
      <c r="H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4.25" customHeight="1" x14ac:dyDescent="0.3">
      <c r="A112" s="2"/>
      <c r="H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4.25" customHeight="1" x14ac:dyDescent="0.3">
      <c r="A113" s="2"/>
      <c r="H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4.25" customHeight="1" x14ac:dyDescent="0.3">
      <c r="A114" s="2"/>
      <c r="H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4.25" customHeight="1" x14ac:dyDescent="0.3">
      <c r="A115" s="2"/>
      <c r="H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4.25" customHeight="1" x14ac:dyDescent="0.3">
      <c r="A116" s="2"/>
      <c r="H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4.25" customHeight="1" x14ac:dyDescent="0.3">
      <c r="A117" s="2"/>
      <c r="H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4.25" customHeight="1" x14ac:dyDescent="0.3">
      <c r="A118" s="2"/>
      <c r="H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4.25" customHeight="1" x14ac:dyDescent="0.3">
      <c r="A119" s="2"/>
      <c r="H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4.25" customHeight="1" x14ac:dyDescent="0.3">
      <c r="A120" s="2"/>
      <c r="H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4.25" customHeight="1" x14ac:dyDescent="0.3">
      <c r="A121" s="2"/>
      <c r="H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4.25" customHeight="1" x14ac:dyDescent="0.3">
      <c r="A122" s="2"/>
      <c r="H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4.25" customHeight="1" x14ac:dyDescent="0.3">
      <c r="A123" s="2"/>
      <c r="H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4.25" customHeight="1" x14ac:dyDescent="0.3">
      <c r="A124" s="2"/>
      <c r="H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4.25" customHeight="1" x14ac:dyDescent="0.3">
      <c r="A125" s="2"/>
      <c r="H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4.25" customHeight="1" x14ac:dyDescent="0.3">
      <c r="A126" s="2"/>
      <c r="H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4.25" customHeight="1" x14ac:dyDescent="0.3">
      <c r="A127" s="2"/>
      <c r="H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4.25" customHeight="1" x14ac:dyDescent="0.3">
      <c r="A128" s="2"/>
      <c r="H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4.25" customHeight="1" x14ac:dyDescent="0.3">
      <c r="A129" s="2"/>
      <c r="H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4.25" customHeight="1" x14ac:dyDescent="0.3">
      <c r="A130" s="2"/>
      <c r="H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4.25" customHeight="1" x14ac:dyDescent="0.3">
      <c r="A131" s="2"/>
      <c r="H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4.25" customHeight="1" x14ac:dyDescent="0.3">
      <c r="A132" s="2"/>
      <c r="H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4.25" customHeight="1" x14ac:dyDescent="0.3">
      <c r="A133" s="2"/>
      <c r="H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4.25" customHeight="1" x14ac:dyDescent="0.3">
      <c r="A134" s="2"/>
      <c r="H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4.25" customHeight="1" x14ac:dyDescent="0.3">
      <c r="A135" s="2"/>
      <c r="H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4.25" customHeight="1" x14ac:dyDescent="0.3">
      <c r="A136" s="2"/>
      <c r="H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4.25" customHeight="1" x14ac:dyDescent="0.3">
      <c r="A137" s="2"/>
      <c r="H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4.25" customHeight="1" x14ac:dyDescent="0.3">
      <c r="A138" s="2"/>
      <c r="H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4.25" customHeight="1" x14ac:dyDescent="0.3">
      <c r="A139" s="2"/>
      <c r="H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4.25" customHeight="1" x14ac:dyDescent="0.3">
      <c r="A140" s="2"/>
      <c r="H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4.25" customHeight="1" x14ac:dyDescent="0.3">
      <c r="A141" s="2"/>
      <c r="H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4.25" customHeight="1" x14ac:dyDescent="0.3">
      <c r="A142" s="2"/>
      <c r="H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4.25" customHeight="1" x14ac:dyDescent="0.3">
      <c r="A143" s="2"/>
      <c r="H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4.25" customHeight="1" x14ac:dyDescent="0.3">
      <c r="A144" s="2"/>
      <c r="H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4.25" customHeight="1" x14ac:dyDescent="0.3">
      <c r="A145" s="2"/>
      <c r="H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4.25" customHeight="1" x14ac:dyDescent="0.3">
      <c r="A146" s="2"/>
      <c r="H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4.25" customHeight="1" x14ac:dyDescent="0.3">
      <c r="A147" s="2"/>
      <c r="H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4.25" customHeight="1" x14ac:dyDescent="0.3">
      <c r="A148" s="2"/>
      <c r="H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4.25" customHeight="1" x14ac:dyDescent="0.3">
      <c r="A149" s="2"/>
      <c r="H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4.25" customHeight="1" x14ac:dyDescent="0.3">
      <c r="A150" s="2"/>
      <c r="H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4.25" customHeight="1" x14ac:dyDescent="0.3">
      <c r="A151" s="2"/>
      <c r="H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4.25" customHeight="1" x14ac:dyDescent="0.3">
      <c r="A152" s="2"/>
      <c r="H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4.25" customHeight="1" x14ac:dyDescent="0.3">
      <c r="A153" s="2"/>
      <c r="H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4.25" customHeight="1" x14ac:dyDescent="0.3">
      <c r="A154" s="2"/>
      <c r="H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4.25" customHeight="1" x14ac:dyDescent="0.3">
      <c r="A155" s="2"/>
      <c r="H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4.25" customHeight="1" x14ac:dyDescent="0.3">
      <c r="A156" s="2"/>
      <c r="H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4.25" customHeight="1" x14ac:dyDescent="0.3">
      <c r="A157" s="2"/>
      <c r="H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4.25" customHeight="1" x14ac:dyDescent="0.3">
      <c r="A158" s="2"/>
      <c r="H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4.25" customHeight="1" x14ac:dyDescent="0.3">
      <c r="A159" s="2"/>
      <c r="H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4.25" customHeight="1" x14ac:dyDescent="0.3">
      <c r="A160" s="2"/>
      <c r="H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4.25" customHeight="1" x14ac:dyDescent="0.3">
      <c r="A161" s="2"/>
      <c r="H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4.25" customHeight="1" x14ac:dyDescent="0.3">
      <c r="A162" s="2"/>
      <c r="H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4.25" customHeight="1" x14ac:dyDescent="0.3">
      <c r="A163" s="2"/>
      <c r="H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4.25" customHeight="1" x14ac:dyDescent="0.3">
      <c r="A164" s="2"/>
      <c r="H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4.25" customHeight="1" x14ac:dyDescent="0.3">
      <c r="A165" s="2"/>
      <c r="H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4.25" customHeight="1" x14ac:dyDescent="0.3">
      <c r="A166" s="2"/>
      <c r="H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4.25" customHeight="1" x14ac:dyDescent="0.3">
      <c r="A167" s="2"/>
      <c r="H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4.25" customHeight="1" x14ac:dyDescent="0.3">
      <c r="A168" s="2"/>
      <c r="H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4.25" customHeight="1" x14ac:dyDescent="0.3">
      <c r="A169" s="2"/>
      <c r="H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4.25" customHeight="1" x14ac:dyDescent="0.3">
      <c r="A170" s="2"/>
      <c r="H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4.25" customHeight="1" x14ac:dyDescent="0.3">
      <c r="A171" s="2"/>
      <c r="H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4.25" customHeight="1" x14ac:dyDescent="0.3">
      <c r="A172" s="2"/>
      <c r="H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4.25" customHeight="1" x14ac:dyDescent="0.3">
      <c r="A173" s="2"/>
      <c r="H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4.25" customHeight="1" x14ac:dyDescent="0.3">
      <c r="A174" s="2"/>
      <c r="H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4.25" customHeight="1" x14ac:dyDescent="0.3">
      <c r="A175" s="2"/>
      <c r="H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4.25" customHeight="1" x14ac:dyDescent="0.3">
      <c r="A176" s="2"/>
      <c r="H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4.25" customHeight="1" x14ac:dyDescent="0.3">
      <c r="A177" s="2"/>
      <c r="H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4.25" customHeight="1" x14ac:dyDescent="0.3">
      <c r="A178" s="2"/>
      <c r="H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4.25" customHeight="1" x14ac:dyDescent="0.3">
      <c r="A179" s="2"/>
      <c r="H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4.25" customHeight="1" x14ac:dyDescent="0.3">
      <c r="A180" s="2"/>
      <c r="H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4.25" customHeight="1" x14ac:dyDescent="0.3">
      <c r="A181" s="2"/>
      <c r="H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4.25" customHeight="1" x14ac:dyDescent="0.3">
      <c r="A182" s="2"/>
      <c r="H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4.25" customHeight="1" x14ac:dyDescent="0.3">
      <c r="A183" s="2"/>
      <c r="H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4.25" customHeight="1" x14ac:dyDescent="0.3">
      <c r="A184" s="2"/>
      <c r="H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4.25" customHeight="1" x14ac:dyDescent="0.3">
      <c r="A185" s="2"/>
      <c r="H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4.25" customHeight="1" x14ac:dyDescent="0.3">
      <c r="A186" s="2"/>
      <c r="H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4.25" customHeight="1" x14ac:dyDescent="0.3">
      <c r="A187" s="2"/>
      <c r="H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4.25" customHeight="1" x14ac:dyDescent="0.3">
      <c r="A188" s="2"/>
      <c r="H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4.25" customHeight="1" x14ac:dyDescent="0.3">
      <c r="A189" s="2"/>
      <c r="H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4.25" customHeight="1" x14ac:dyDescent="0.3">
      <c r="A190" s="2"/>
      <c r="H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4.25" customHeight="1" x14ac:dyDescent="0.3">
      <c r="A191" s="2"/>
      <c r="H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4.25" customHeight="1" x14ac:dyDescent="0.3">
      <c r="A192" s="2"/>
      <c r="H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4.25" customHeight="1" x14ac:dyDescent="0.3">
      <c r="A193" s="2"/>
      <c r="H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4.25" customHeight="1" x14ac:dyDescent="0.3">
      <c r="A194" s="2"/>
      <c r="H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4.25" customHeight="1" x14ac:dyDescent="0.3">
      <c r="A195" s="2"/>
      <c r="H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4.25" customHeight="1" x14ac:dyDescent="0.3">
      <c r="A196" s="2"/>
      <c r="H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4.25" customHeight="1" x14ac:dyDescent="0.3">
      <c r="A197" s="2"/>
      <c r="H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4.25" customHeight="1" x14ac:dyDescent="0.3">
      <c r="A198" s="2"/>
      <c r="H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4.25" customHeight="1" x14ac:dyDescent="0.3">
      <c r="A199" s="2"/>
      <c r="H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4.25" customHeight="1" x14ac:dyDescent="0.3">
      <c r="A200" s="2"/>
      <c r="H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4.25" customHeight="1" x14ac:dyDescent="0.3">
      <c r="A201" s="2"/>
      <c r="H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4.25" customHeight="1" x14ac:dyDescent="0.3">
      <c r="A202" s="2"/>
      <c r="H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4.25" customHeight="1" x14ac:dyDescent="0.3">
      <c r="A203" s="2"/>
      <c r="H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4.25" customHeight="1" x14ac:dyDescent="0.3">
      <c r="A204" s="2"/>
      <c r="H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4.25" customHeight="1" x14ac:dyDescent="0.3">
      <c r="A205" s="2"/>
      <c r="H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4.25" customHeight="1" x14ac:dyDescent="0.3">
      <c r="A206" s="2"/>
      <c r="H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4.25" customHeight="1" x14ac:dyDescent="0.3">
      <c r="A207" s="2"/>
      <c r="H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4.25" customHeight="1" x14ac:dyDescent="0.3">
      <c r="A208" s="2"/>
      <c r="H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4.25" customHeight="1" x14ac:dyDescent="0.3">
      <c r="A209" s="2"/>
      <c r="H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4.25" customHeight="1" x14ac:dyDescent="0.3">
      <c r="A210" s="2"/>
      <c r="H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4.25" customHeight="1" x14ac:dyDescent="0.3">
      <c r="A211" s="2"/>
      <c r="H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4.25" customHeight="1" x14ac:dyDescent="0.3">
      <c r="A212" s="2"/>
      <c r="H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4.25" customHeight="1" x14ac:dyDescent="0.3">
      <c r="A213" s="2"/>
      <c r="H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4.25" customHeight="1" x14ac:dyDescent="0.3">
      <c r="A214" s="2"/>
      <c r="H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4.25" customHeight="1" x14ac:dyDescent="0.3">
      <c r="A215" s="2"/>
      <c r="H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4.25" customHeight="1" x14ac:dyDescent="0.3">
      <c r="A216" s="2"/>
      <c r="H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4.25" customHeight="1" x14ac:dyDescent="0.3">
      <c r="A217" s="2"/>
      <c r="H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4.25" customHeight="1" x14ac:dyDescent="0.3">
      <c r="A218" s="2"/>
      <c r="H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4.25" customHeight="1" x14ac:dyDescent="0.3">
      <c r="A219" s="2"/>
      <c r="H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4.25" customHeight="1" x14ac:dyDescent="0.3">
      <c r="A220" s="2"/>
      <c r="H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4.25" customHeight="1" x14ac:dyDescent="0.3">
      <c r="A221" s="2"/>
      <c r="H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4.25" customHeight="1" x14ac:dyDescent="0.3">
      <c r="A222" s="2"/>
      <c r="H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4.25" customHeight="1" x14ac:dyDescent="0.3">
      <c r="A223" s="2"/>
      <c r="H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4.25" customHeight="1" x14ac:dyDescent="0.3">
      <c r="A224" s="2"/>
      <c r="H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4.25" customHeight="1" x14ac:dyDescent="0.3">
      <c r="A225" s="2"/>
      <c r="H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4.25" customHeight="1" x14ac:dyDescent="0.3">
      <c r="A226" s="2"/>
      <c r="H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4.25" customHeight="1" x14ac:dyDescent="0.3">
      <c r="A227" s="2"/>
      <c r="H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4.25" customHeight="1" x14ac:dyDescent="0.3">
      <c r="A228" s="2"/>
      <c r="H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4.25" customHeight="1" x14ac:dyDescent="0.3">
      <c r="A229" s="2"/>
      <c r="H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4.25" customHeight="1" x14ac:dyDescent="0.3">
      <c r="A230" s="2"/>
      <c r="H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4.25" customHeight="1" x14ac:dyDescent="0.3">
      <c r="A231" s="2"/>
      <c r="H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4.25" customHeight="1" x14ac:dyDescent="0.3">
      <c r="A232" s="2"/>
      <c r="H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4.25" customHeight="1" x14ac:dyDescent="0.3">
      <c r="A233" s="2"/>
      <c r="H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4.25" customHeight="1" x14ac:dyDescent="0.3">
      <c r="A234" s="2"/>
      <c r="H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4.25" customHeight="1" x14ac:dyDescent="0.3">
      <c r="A235" s="2"/>
      <c r="H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4.25" customHeight="1" x14ac:dyDescent="0.3">
      <c r="A236" s="2"/>
      <c r="H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4.25" customHeight="1" x14ac:dyDescent="0.3">
      <c r="A237" s="2"/>
      <c r="H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4.25" customHeight="1" x14ac:dyDescent="0.3">
      <c r="A238" s="2"/>
      <c r="H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4.25" customHeight="1" x14ac:dyDescent="0.3">
      <c r="A239" s="2"/>
      <c r="H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4.25" customHeight="1" x14ac:dyDescent="0.3">
      <c r="A240" s="2"/>
      <c r="H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4.25" customHeight="1" x14ac:dyDescent="0.3">
      <c r="A241" s="2"/>
      <c r="H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4.25" customHeight="1" x14ac:dyDescent="0.3">
      <c r="A242" s="2"/>
      <c r="H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4.25" customHeight="1" x14ac:dyDescent="0.3">
      <c r="A243" s="2"/>
      <c r="H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4.25" customHeight="1" x14ac:dyDescent="0.3">
      <c r="A244" s="2"/>
      <c r="H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4.25" customHeight="1" x14ac:dyDescent="0.3">
      <c r="A245" s="2"/>
      <c r="H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4.25" customHeight="1" x14ac:dyDescent="0.3">
      <c r="A246" s="2"/>
      <c r="H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4.25" customHeight="1" x14ac:dyDescent="0.3">
      <c r="A247" s="2"/>
      <c r="H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4.25" customHeight="1" x14ac:dyDescent="0.3">
      <c r="A248" s="2"/>
      <c r="H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4.25" customHeight="1" x14ac:dyDescent="0.3">
      <c r="A249" s="2"/>
      <c r="H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4.25" customHeight="1" x14ac:dyDescent="0.3">
      <c r="A250" s="2"/>
      <c r="H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4.25" customHeight="1" x14ac:dyDescent="0.3">
      <c r="A251" s="2"/>
      <c r="H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4.25" customHeight="1" x14ac:dyDescent="0.3">
      <c r="A252" s="2"/>
      <c r="H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4.25" customHeight="1" x14ac:dyDescent="0.3">
      <c r="A253" s="2"/>
      <c r="H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4.25" customHeight="1" x14ac:dyDescent="0.3">
      <c r="A254" s="2"/>
      <c r="H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4.25" customHeight="1" x14ac:dyDescent="0.3">
      <c r="A255" s="2"/>
      <c r="H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4.25" customHeight="1" x14ac:dyDescent="0.3">
      <c r="A256" s="2"/>
      <c r="H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4.25" customHeight="1" x14ac:dyDescent="0.3">
      <c r="A257" s="2"/>
      <c r="H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4.25" customHeight="1" x14ac:dyDescent="0.3">
      <c r="A258" s="2"/>
      <c r="H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4.25" customHeight="1" x14ac:dyDescent="0.3">
      <c r="A259" s="2"/>
      <c r="H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4.25" customHeight="1" x14ac:dyDescent="0.3">
      <c r="A260" s="2"/>
      <c r="H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4.25" customHeight="1" x14ac:dyDescent="0.3">
      <c r="A261" s="2"/>
      <c r="H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4.25" customHeight="1" x14ac:dyDescent="0.3">
      <c r="A262" s="2"/>
      <c r="H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4.25" customHeight="1" x14ac:dyDescent="0.3">
      <c r="A263" s="2"/>
      <c r="H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4.25" customHeight="1" x14ac:dyDescent="0.3">
      <c r="A264" s="2"/>
      <c r="H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4.25" customHeight="1" x14ac:dyDescent="0.3">
      <c r="A265" s="2"/>
      <c r="H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4.25" customHeight="1" x14ac:dyDescent="0.3">
      <c r="A266" s="2"/>
      <c r="H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4.25" customHeight="1" x14ac:dyDescent="0.3">
      <c r="A267" s="2"/>
      <c r="H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4.25" customHeight="1" x14ac:dyDescent="0.3">
      <c r="A268" s="2"/>
      <c r="H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4.25" customHeight="1" x14ac:dyDescent="0.3">
      <c r="A269" s="2"/>
      <c r="H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4.25" customHeight="1" x14ac:dyDescent="0.3">
      <c r="A270" s="2"/>
      <c r="H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4.25" customHeight="1" x14ac:dyDescent="0.3">
      <c r="A271" s="2"/>
      <c r="H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4.25" customHeight="1" x14ac:dyDescent="0.3">
      <c r="A272" s="2"/>
      <c r="H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4.25" customHeight="1" x14ac:dyDescent="0.3">
      <c r="A273" s="2"/>
      <c r="H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4.25" customHeight="1" x14ac:dyDescent="0.3">
      <c r="A274" s="2"/>
      <c r="H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4.25" customHeight="1" x14ac:dyDescent="0.3">
      <c r="A275" s="2"/>
      <c r="H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4.25" customHeight="1" x14ac:dyDescent="0.3">
      <c r="A276" s="2"/>
      <c r="H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4.25" customHeight="1" x14ac:dyDescent="0.3">
      <c r="A277" s="2"/>
      <c r="H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4.25" customHeight="1" x14ac:dyDescent="0.3">
      <c r="A278" s="2"/>
      <c r="H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4.25" customHeight="1" x14ac:dyDescent="0.3">
      <c r="A279" s="2"/>
      <c r="H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4.25" customHeight="1" x14ac:dyDescent="0.3">
      <c r="A280" s="2"/>
      <c r="H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4.25" customHeight="1" x14ac:dyDescent="0.3">
      <c r="A281" s="2"/>
      <c r="H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4.25" customHeight="1" x14ac:dyDescent="0.3">
      <c r="A282" s="2"/>
      <c r="H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4.25" customHeight="1" x14ac:dyDescent="0.3">
      <c r="A283" s="2"/>
      <c r="H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4.25" customHeight="1" x14ac:dyDescent="0.3">
      <c r="A284" s="2"/>
      <c r="H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4.25" customHeight="1" x14ac:dyDescent="0.3">
      <c r="A285" s="2"/>
      <c r="H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4.25" customHeight="1" x14ac:dyDescent="0.3">
      <c r="A286" s="2"/>
      <c r="H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4.25" customHeight="1" x14ac:dyDescent="0.3">
      <c r="A287" s="2"/>
      <c r="H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4.25" customHeight="1" x14ac:dyDescent="0.3">
      <c r="A288" s="2"/>
      <c r="H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4.25" customHeight="1" x14ac:dyDescent="0.3">
      <c r="A289" s="2"/>
      <c r="H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4.25" customHeight="1" x14ac:dyDescent="0.3">
      <c r="A290" s="2"/>
      <c r="H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4.25" customHeight="1" x14ac:dyDescent="0.3">
      <c r="A291" s="2"/>
      <c r="H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4.25" customHeight="1" x14ac:dyDescent="0.3">
      <c r="A292" s="2"/>
      <c r="H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4.25" customHeight="1" x14ac:dyDescent="0.3">
      <c r="A293" s="2"/>
      <c r="H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4.25" customHeight="1" x14ac:dyDescent="0.3">
      <c r="A294" s="2"/>
      <c r="H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4.25" customHeight="1" x14ac:dyDescent="0.3">
      <c r="A295" s="2"/>
      <c r="H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4.25" customHeight="1" x14ac:dyDescent="0.3">
      <c r="A296" s="2"/>
      <c r="H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4.25" customHeight="1" x14ac:dyDescent="0.3">
      <c r="A297" s="2"/>
      <c r="H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4.25" customHeight="1" x14ac:dyDescent="0.3">
      <c r="A298" s="2"/>
      <c r="H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4.25" customHeight="1" x14ac:dyDescent="0.3">
      <c r="A299" s="2"/>
      <c r="H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4.25" customHeight="1" x14ac:dyDescent="0.3">
      <c r="A300" s="2"/>
      <c r="H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4.25" customHeight="1" x14ac:dyDescent="0.3">
      <c r="A301" s="2"/>
      <c r="H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4.25" customHeight="1" x14ac:dyDescent="0.3">
      <c r="A302" s="2"/>
      <c r="H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4.25" customHeight="1" x14ac:dyDescent="0.3">
      <c r="A303" s="2"/>
      <c r="H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4.25" customHeight="1" x14ac:dyDescent="0.3">
      <c r="A304" s="2"/>
      <c r="H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4.25" customHeight="1" x14ac:dyDescent="0.3">
      <c r="A305" s="2"/>
      <c r="H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4.25" customHeight="1" x14ac:dyDescent="0.3">
      <c r="A306" s="2"/>
      <c r="H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4.25" customHeight="1" x14ac:dyDescent="0.3">
      <c r="A307" s="2"/>
      <c r="H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4.25" customHeight="1" x14ac:dyDescent="0.3">
      <c r="A308" s="2"/>
      <c r="H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4.25" customHeight="1" x14ac:dyDescent="0.3">
      <c r="A309" s="2"/>
      <c r="H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4.25" customHeight="1" x14ac:dyDescent="0.3">
      <c r="A310" s="2"/>
      <c r="H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4.25" customHeight="1" x14ac:dyDescent="0.3">
      <c r="A311" s="2"/>
      <c r="H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4.25" customHeight="1" x14ac:dyDescent="0.3">
      <c r="A312" s="2"/>
      <c r="H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4.25" customHeight="1" x14ac:dyDescent="0.3">
      <c r="A313" s="2"/>
      <c r="H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4.25" customHeight="1" x14ac:dyDescent="0.3">
      <c r="A314" s="2"/>
      <c r="H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4.25" customHeight="1" x14ac:dyDescent="0.3">
      <c r="A315" s="2"/>
      <c r="H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4.25" customHeight="1" x14ac:dyDescent="0.3">
      <c r="A316" s="2"/>
      <c r="H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4.25" customHeight="1" x14ac:dyDescent="0.3">
      <c r="A317" s="2"/>
      <c r="H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4.25" customHeight="1" x14ac:dyDescent="0.3">
      <c r="A318" s="2"/>
      <c r="H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4.25" customHeight="1" x14ac:dyDescent="0.3">
      <c r="A319" s="2"/>
      <c r="H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4.25" customHeight="1" x14ac:dyDescent="0.3">
      <c r="A320" s="2"/>
      <c r="H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4.25" customHeight="1" x14ac:dyDescent="0.3">
      <c r="A321" s="2"/>
      <c r="H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4.25" customHeight="1" x14ac:dyDescent="0.3">
      <c r="A322" s="2"/>
      <c r="H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4.25" customHeight="1" x14ac:dyDescent="0.3">
      <c r="A323" s="2"/>
      <c r="H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4.25" customHeight="1" x14ac:dyDescent="0.3">
      <c r="A324" s="2"/>
      <c r="H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4.25" customHeight="1" x14ac:dyDescent="0.3">
      <c r="A325" s="2"/>
      <c r="H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4.25" customHeight="1" x14ac:dyDescent="0.3">
      <c r="A326" s="2"/>
      <c r="H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4.25" customHeight="1" x14ac:dyDescent="0.3">
      <c r="A327" s="2"/>
      <c r="H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4.25" customHeight="1" x14ac:dyDescent="0.3">
      <c r="A328" s="2"/>
      <c r="H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4.25" customHeight="1" x14ac:dyDescent="0.3">
      <c r="A329" s="2"/>
      <c r="H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4.25" customHeight="1" x14ac:dyDescent="0.3">
      <c r="A330" s="2"/>
      <c r="H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4.25" customHeight="1" x14ac:dyDescent="0.3">
      <c r="A331" s="2"/>
      <c r="H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4.25" customHeight="1" x14ac:dyDescent="0.3">
      <c r="A332" s="2"/>
      <c r="H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4.25" customHeight="1" x14ac:dyDescent="0.3">
      <c r="A333" s="2"/>
      <c r="H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4.25" customHeight="1" x14ac:dyDescent="0.3">
      <c r="A334" s="2"/>
      <c r="H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4.25" customHeight="1" x14ac:dyDescent="0.3">
      <c r="A335" s="2"/>
      <c r="H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4.25" customHeight="1" x14ac:dyDescent="0.3">
      <c r="A336" s="2"/>
      <c r="H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4.25" customHeight="1" x14ac:dyDescent="0.3">
      <c r="A337" s="2"/>
      <c r="H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4.25" customHeight="1" x14ac:dyDescent="0.3">
      <c r="A338" s="2"/>
      <c r="H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4.25" customHeight="1" x14ac:dyDescent="0.3">
      <c r="A339" s="2"/>
      <c r="H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4.25" customHeight="1" x14ac:dyDescent="0.3">
      <c r="A340" s="2"/>
      <c r="H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4.25" customHeight="1" x14ac:dyDescent="0.3">
      <c r="A341" s="2"/>
      <c r="H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4.25" customHeight="1" x14ac:dyDescent="0.3">
      <c r="A342" s="2"/>
      <c r="H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4.25" customHeight="1" x14ac:dyDescent="0.3">
      <c r="A343" s="2"/>
      <c r="H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4.25" customHeight="1" x14ac:dyDescent="0.3">
      <c r="A344" s="2"/>
      <c r="H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4.25" customHeight="1" x14ac:dyDescent="0.3">
      <c r="A345" s="2"/>
      <c r="H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4.25" customHeight="1" x14ac:dyDescent="0.3">
      <c r="A346" s="2"/>
      <c r="H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4.25" customHeight="1" x14ac:dyDescent="0.3">
      <c r="A347" s="2"/>
      <c r="H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4.25" customHeight="1" x14ac:dyDescent="0.3">
      <c r="A348" s="2"/>
      <c r="H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4.25" customHeight="1" x14ac:dyDescent="0.3">
      <c r="A349" s="2"/>
      <c r="H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4.25" customHeight="1" x14ac:dyDescent="0.3">
      <c r="A350" s="2"/>
      <c r="H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4.25" customHeight="1" x14ac:dyDescent="0.3">
      <c r="A351" s="2"/>
      <c r="H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4.25" customHeight="1" x14ac:dyDescent="0.3">
      <c r="A352" s="2"/>
      <c r="H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4.25" customHeight="1" x14ac:dyDescent="0.3">
      <c r="A353" s="2"/>
      <c r="H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4.25" customHeight="1" x14ac:dyDescent="0.3">
      <c r="A354" s="2"/>
      <c r="H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4.25" customHeight="1" x14ac:dyDescent="0.3">
      <c r="A355" s="2"/>
      <c r="H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4.25" customHeight="1" x14ac:dyDescent="0.3">
      <c r="A356" s="2"/>
      <c r="H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4.25" customHeight="1" x14ac:dyDescent="0.3">
      <c r="A357" s="2"/>
      <c r="H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4.25" customHeight="1" x14ac:dyDescent="0.3">
      <c r="A358" s="2"/>
      <c r="H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4.25" customHeight="1" x14ac:dyDescent="0.3">
      <c r="A359" s="2"/>
      <c r="H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4.25" customHeight="1" x14ac:dyDescent="0.3">
      <c r="A360" s="2"/>
      <c r="H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4.25" customHeight="1" x14ac:dyDescent="0.3">
      <c r="A361" s="2"/>
      <c r="H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4.25" customHeight="1" x14ac:dyDescent="0.3">
      <c r="A362" s="2"/>
      <c r="H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4.25" customHeight="1" x14ac:dyDescent="0.3">
      <c r="A363" s="2"/>
      <c r="H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4.25" customHeight="1" x14ac:dyDescent="0.3">
      <c r="A364" s="2"/>
      <c r="H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4.25" customHeight="1" x14ac:dyDescent="0.3">
      <c r="A365" s="2"/>
      <c r="H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4.25" customHeight="1" x14ac:dyDescent="0.3">
      <c r="A366" s="2"/>
      <c r="H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4.25" customHeight="1" x14ac:dyDescent="0.3">
      <c r="A367" s="2"/>
      <c r="H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4.25" customHeight="1" x14ac:dyDescent="0.3">
      <c r="A368" s="2"/>
      <c r="H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4.25" customHeight="1" x14ac:dyDescent="0.3">
      <c r="A369" s="2"/>
      <c r="H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4.25" customHeight="1" x14ac:dyDescent="0.3">
      <c r="A370" s="2"/>
      <c r="H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4.25" customHeight="1" x14ac:dyDescent="0.3">
      <c r="A371" s="2"/>
      <c r="H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4.25" customHeight="1" x14ac:dyDescent="0.3">
      <c r="A372" s="2"/>
      <c r="H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4.25" customHeight="1" x14ac:dyDescent="0.3">
      <c r="A373" s="2"/>
      <c r="H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4.25" customHeight="1" x14ac:dyDescent="0.3">
      <c r="A374" s="2"/>
      <c r="H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4.25" customHeight="1" x14ac:dyDescent="0.3">
      <c r="A375" s="2"/>
      <c r="H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4.25" customHeight="1" x14ac:dyDescent="0.3">
      <c r="A376" s="2"/>
      <c r="H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4.25" customHeight="1" x14ac:dyDescent="0.3">
      <c r="A377" s="2"/>
      <c r="H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4.25" customHeight="1" x14ac:dyDescent="0.3">
      <c r="A378" s="2"/>
      <c r="H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4.25" customHeight="1" x14ac:dyDescent="0.3">
      <c r="A379" s="2"/>
      <c r="H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4.25" customHeight="1" x14ac:dyDescent="0.3">
      <c r="A380" s="2"/>
      <c r="H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4.25" customHeight="1" x14ac:dyDescent="0.3">
      <c r="A381" s="2"/>
      <c r="H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4.25" customHeight="1" x14ac:dyDescent="0.3">
      <c r="A382" s="2"/>
      <c r="H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4.25" customHeight="1" x14ac:dyDescent="0.3">
      <c r="A383" s="2"/>
      <c r="H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4.25" customHeight="1" x14ac:dyDescent="0.3">
      <c r="A384" s="2"/>
      <c r="H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4.25" customHeight="1" x14ac:dyDescent="0.3">
      <c r="A385" s="2"/>
      <c r="H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4.25" customHeight="1" x14ac:dyDescent="0.3">
      <c r="A386" s="2"/>
      <c r="H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4.25" customHeight="1" x14ac:dyDescent="0.3">
      <c r="A387" s="2"/>
      <c r="H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4.25" customHeight="1" x14ac:dyDescent="0.3">
      <c r="A388" s="2"/>
      <c r="H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4.25" customHeight="1" x14ac:dyDescent="0.3">
      <c r="A389" s="2"/>
      <c r="H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4.25" customHeight="1" x14ac:dyDescent="0.3">
      <c r="A390" s="2"/>
      <c r="H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4.25" customHeight="1" x14ac:dyDescent="0.3">
      <c r="A391" s="2"/>
      <c r="H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4.25" customHeight="1" x14ac:dyDescent="0.3">
      <c r="A392" s="2"/>
      <c r="H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4.25" customHeight="1" x14ac:dyDescent="0.3">
      <c r="A393" s="2"/>
      <c r="H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4.25" customHeight="1" x14ac:dyDescent="0.3">
      <c r="A394" s="2"/>
      <c r="H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4.25" customHeight="1" x14ac:dyDescent="0.3">
      <c r="A395" s="2"/>
      <c r="H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4.25" customHeight="1" x14ac:dyDescent="0.3">
      <c r="A396" s="2"/>
      <c r="H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4.25" customHeight="1" x14ac:dyDescent="0.3">
      <c r="A397" s="2"/>
      <c r="H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4.25" customHeight="1" x14ac:dyDescent="0.3">
      <c r="A398" s="2"/>
      <c r="H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4.25" customHeight="1" x14ac:dyDescent="0.3">
      <c r="A399" s="2"/>
      <c r="H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4.25" customHeight="1" x14ac:dyDescent="0.3">
      <c r="A400" s="2"/>
      <c r="H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4.25" customHeight="1" x14ac:dyDescent="0.3">
      <c r="A401" s="2"/>
      <c r="H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4.25" customHeight="1" x14ac:dyDescent="0.3">
      <c r="A402" s="2"/>
      <c r="H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4.25" customHeight="1" x14ac:dyDescent="0.3">
      <c r="A403" s="2"/>
      <c r="H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4.25" customHeight="1" x14ac:dyDescent="0.3">
      <c r="A404" s="2"/>
      <c r="H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4.25" customHeight="1" x14ac:dyDescent="0.3">
      <c r="A405" s="2"/>
      <c r="H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4.25" customHeight="1" x14ac:dyDescent="0.3">
      <c r="A406" s="2"/>
      <c r="H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4.25" customHeight="1" x14ac:dyDescent="0.3">
      <c r="A407" s="2"/>
      <c r="H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4.25" customHeight="1" x14ac:dyDescent="0.3">
      <c r="A408" s="2"/>
      <c r="H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4.25" customHeight="1" x14ac:dyDescent="0.3">
      <c r="A409" s="2"/>
      <c r="H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4.25" customHeight="1" x14ac:dyDescent="0.3">
      <c r="A410" s="2"/>
      <c r="H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4.25" customHeight="1" x14ac:dyDescent="0.3">
      <c r="A411" s="2"/>
      <c r="H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4.25" customHeight="1" x14ac:dyDescent="0.3">
      <c r="A412" s="2"/>
      <c r="H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4.25" customHeight="1" x14ac:dyDescent="0.3">
      <c r="A413" s="2"/>
      <c r="H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4.25" customHeight="1" x14ac:dyDescent="0.3">
      <c r="A414" s="2"/>
      <c r="H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4.25" customHeight="1" x14ac:dyDescent="0.3">
      <c r="A415" s="2"/>
      <c r="H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4.25" customHeight="1" x14ac:dyDescent="0.3">
      <c r="A416" s="2"/>
      <c r="H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4.25" customHeight="1" x14ac:dyDescent="0.3">
      <c r="A417" s="2"/>
      <c r="H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4.25" customHeight="1" x14ac:dyDescent="0.3">
      <c r="A418" s="2"/>
      <c r="H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4.25" customHeight="1" x14ac:dyDescent="0.3">
      <c r="A419" s="2"/>
      <c r="H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4.25" customHeight="1" x14ac:dyDescent="0.3">
      <c r="A420" s="2"/>
      <c r="H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4.25" customHeight="1" x14ac:dyDescent="0.3">
      <c r="A421" s="2"/>
      <c r="H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4.25" customHeight="1" x14ac:dyDescent="0.3">
      <c r="A422" s="2"/>
      <c r="H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4.25" customHeight="1" x14ac:dyDescent="0.3">
      <c r="A423" s="2"/>
      <c r="H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4.25" customHeight="1" x14ac:dyDescent="0.3">
      <c r="A424" s="2"/>
      <c r="H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4.25" customHeight="1" x14ac:dyDescent="0.3">
      <c r="A425" s="2"/>
      <c r="H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4.25" customHeight="1" x14ac:dyDescent="0.3">
      <c r="A426" s="2"/>
      <c r="H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4.25" customHeight="1" x14ac:dyDescent="0.3">
      <c r="A427" s="2"/>
      <c r="H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4.25" customHeight="1" x14ac:dyDescent="0.3">
      <c r="A428" s="2"/>
      <c r="H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4.25" customHeight="1" x14ac:dyDescent="0.3">
      <c r="A429" s="2"/>
      <c r="H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4.25" customHeight="1" x14ac:dyDescent="0.3">
      <c r="A430" s="2"/>
      <c r="H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4.25" customHeight="1" x14ac:dyDescent="0.3">
      <c r="A431" s="2"/>
      <c r="H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4.25" customHeight="1" x14ac:dyDescent="0.3">
      <c r="A432" s="2"/>
      <c r="H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4.25" customHeight="1" x14ac:dyDescent="0.3">
      <c r="A433" s="2"/>
      <c r="H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4.25" customHeight="1" x14ac:dyDescent="0.3">
      <c r="A434" s="2"/>
      <c r="H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4.25" customHeight="1" x14ac:dyDescent="0.3">
      <c r="A435" s="2"/>
      <c r="H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4.25" customHeight="1" x14ac:dyDescent="0.3">
      <c r="A436" s="2"/>
      <c r="H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4.25" customHeight="1" x14ac:dyDescent="0.3">
      <c r="A437" s="2"/>
      <c r="H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4.25" customHeight="1" x14ac:dyDescent="0.3">
      <c r="A438" s="2"/>
      <c r="H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4.25" customHeight="1" x14ac:dyDescent="0.3">
      <c r="A439" s="2"/>
      <c r="H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4.25" customHeight="1" x14ac:dyDescent="0.3">
      <c r="A440" s="2"/>
      <c r="H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4.25" customHeight="1" x14ac:dyDescent="0.3">
      <c r="A441" s="2"/>
      <c r="H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4.25" customHeight="1" x14ac:dyDescent="0.3">
      <c r="A442" s="2"/>
      <c r="H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4.25" customHeight="1" x14ac:dyDescent="0.3">
      <c r="A443" s="2"/>
      <c r="H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4.25" customHeight="1" x14ac:dyDescent="0.3">
      <c r="A444" s="2"/>
      <c r="H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4.25" customHeight="1" x14ac:dyDescent="0.3">
      <c r="A445" s="2"/>
      <c r="H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4.25" customHeight="1" x14ac:dyDescent="0.3">
      <c r="A446" s="2"/>
      <c r="H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4.25" customHeight="1" x14ac:dyDescent="0.3">
      <c r="A447" s="2"/>
      <c r="H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4.25" customHeight="1" x14ac:dyDescent="0.3">
      <c r="A448" s="2"/>
      <c r="H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4.25" customHeight="1" x14ac:dyDescent="0.3">
      <c r="A449" s="2"/>
      <c r="H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4.25" customHeight="1" x14ac:dyDescent="0.3">
      <c r="A450" s="2"/>
      <c r="H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4.25" customHeight="1" x14ac:dyDescent="0.3">
      <c r="A451" s="2"/>
      <c r="H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4.25" customHeight="1" x14ac:dyDescent="0.3">
      <c r="A452" s="2"/>
      <c r="H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4.25" customHeight="1" x14ac:dyDescent="0.3">
      <c r="A453" s="2"/>
      <c r="H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4.25" customHeight="1" x14ac:dyDescent="0.3">
      <c r="A454" s="2"/>
      <c r="H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4.25" customHeight="1" x14ac:dyDescent="0.3">
      <c r="A455" s="2"/>
      <c r="H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4.25" customHeight="1" x14ac:dyDescent="0.3">
      <c r="A456" s="2"/>
      <c r="H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4.25" customHeight="1" x14ac:dyDescent="0.3">
      <c r="A457" s="2"/>
      <c r="H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4.25" customHeight="1" x14ac:dyDescent="0.3">
      <c r="A458" s="2"/>
      <c r="H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4.25" customHeight="1" x14ac:dyDescent="0.3">
      <c r="A459" s="2"/>
      <c r="H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4.25" customHeight="1" x14ac:dyDescent="0.3">
      <c r="A460" s="2"/>
      <c r="H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4.25" customHeight="1" x14ac:dyDescent="0.3">
      <c r="A461" s="2"/>
      <c r="H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4.25" customHeight="1" x14ac:dyDescent="0.3">
      <c r="A462" s="2"/>
      <c r="H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4.25" customHeight="1" x14ac:dyDescent="0.3">
      <c r="A463" s="2"/>
      <c r="H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4.25" customHeight="1" x14ac:dyDescent="0.3">
      <c r="A464" s="2"/>
      <c r="H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4.25" customHeight="1" x14ac:dyDescent="0.3">
      <c r="A465" s="2"/>
      <c r="H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4.25" customHeight="1" x14ac:dyDescent="0.3">
      <c r="A466" s="2"/>
      <c r="H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4.25" customHeight="1" x14ac:dyDescent="0.3">
      <c r="A467" s="2"/>
      <c r="H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4.25" customHeight="1" x14ac:dyDescent="0.3">
      <c r="A468" s="2"/>
      <c r="H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4.25" customHeight="1" x14ac:dyDescent="0.3">
      <c r="A469" s="2"/>
      <c r="H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4.25" customHeight="1" x14ac:dyDescent="0.3">
      <c r="A470" s="2"/>
      <c r="H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4.25" customHeight="1" x14ac:dyDescent="0.3">
      <c r="A471" s="2"/>
      <c r="H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4.25" customHeight="1" x14ac:dyDescent="0.3">
      <c r="A472" s="2"/>
      <c r="H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4.25" customHeight="1" x14ac:dyDescent="0.3">
      <c r="A473" s="2"/>
      <c r="H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4.25" customHeight="1" x14ac:dyDescent="0.3">
      <c r="A474" s="2"/>
      <c r="H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4.25" customHeight="1" x14ac:dyDescent="0.3">
      <c r="A475" s="2"/>
      <c r="H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4.25" customHeight="1" x14ac:dyDescent="0.3">
      <c r="A476" s="2"/>
      <c r="H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4.25" customHeight="1" x14ac:dyDescent="0.3">
      <c r="A477" s="2"/>
      <c r="H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4.25" customHeight="1" x14ac:dyDescent="0.3">
      <c r="A478" s="2"/>
      <c r="H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4.25" customHeight="1" x14ac:dyDescent="0.3">
      <c r="A479" s="2"/>
      <c r="H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4.25" customHeight="1" x14ac:dyDescent="0.3">
      <c r="A480" s="2"/>
      <c r="H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4.25" customHeight="1" x14ac:dyDescent="0.3">
      <c r="A481" s="2"/>
      <c r="H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4.25" customHeight="1" x14ac:dyDescent="0.3">
      <c r="A482" s="2"/>
      <c r="H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4.25" customHeight="1" x14ac:dyDescent="0.3">
      <c r="A483" s="2"/>
      <c r="H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4.25" customHeight="1" x14ac:dyDescent="0.3">
      <c r="A484" s="2"/>
      <c r="H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4.25" customHeight="1" x14ac:dyDescent="0.3">
      <c r="A485" s="2"/>
      <c r="H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4.25" customHeight="1" x14ac:dyDescent="0.3">
      <c r="A486" s="2"/>
      <c r="H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4.25" customHeight="1" x14ac:dyDescent="0.3">
      <c r="A487" s="2"/>
      <c r="H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4.25" customHeight="1" x14ac:dyDescent="0.3">
      <c r="A488" s="2"/>
      <c r="H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4.25" customHeight="1" x14ac:dyDescent="0.3">
      <c r="A489" s="2"/>
      <c r="H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4.25" customHeight="1" x14ac:dyDescent="0.3">
      <c r="A490" s="2"/>
      <c r="H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4.25" customHeight="1" x14ac:dyDescent="0.3">
      <c r="A491" s="2"/>
      <c r="H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4.25" customHeight="1" x14ac:dyDescent="0.3">
      <c r="A492" s="2"/>
      <c r="H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4.25" customHeight="1" x14ac:dyDescent="0.3">
      <c r="A493" s="2"/>
      <c r="H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4.25" customHeight="1" x14ac:dyDescent="0.3">
      <c r="A494" s="2"/>
      <c r="H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4.25" customHeight="1" x14ac:dyDescent="0.3">
      <c r="A495" s="2"/>
      <c r="H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4.25" customHeight="1" x14ac:dyDescent="0.3">
      <c r="A496" s="2"/>
      <c r="H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4.25" customHeight="1" x14ac:dyDescent="0.3">
      <c r="A497" s="2"/>
      <c r="H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4.25" customHeight="1" x14ac:dyDescent="0.3">
      <c r="A498" s="2"/>
      <c r="H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4.25" customHeight="1" x14ac:dyDescent="0.3">
      <c r="A499" s="2"/>
      <c r="H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4.25" customHeight="1" x14ac:dyDescent="0.3">
      <c r="A500" s="2"/>
      <c r="H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4.25" customHeight="1" x14ac:dyDescent="0.3">
      <c r="A501" s="2"/>
      <c r="H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4.25" customHeight="1" x14ac:dyDescent="0.3">
      <c r="A502" s="2"/>
      <c r="H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4.25" customHeight="1" x14ac:dyDescent="0.3">
      <c r="A503" s="2"/>
      <c r="H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4.25" customHeight="1" x14ac:dyDescent="0.3">
      <c r="A504" s="2"/>
      <c r="H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4.25" customHeight="1" x14ac:dyDescent="0.3">
      <c r="A505" s="2"/>
      <c r="H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4.25" customHeight="1" x14ac:dyDescent="0.3">
      <c r="A506" s="2"/>
      <c r="H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4.25" customHeight="1" x14ac:dyDescent="0.3">
      <c r="A507" s="2"/>
      <c r="H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4.25" customHeight="1" x14ac:dyDescent="0.3">
      <c r="A508" s="2"/>
      <c r="H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4.25" customHeight="1" x14ac:dyDescent="0.3">
      <c r="A509" s="2"/>
      <c r="H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4.25" customHeight="1" x14ac:dyDescent="0.3">
      <c r="A510" s="2"/>
      <c r="H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4.25" customHeight="1" x14ac:dyDescent="0.3">
      <c r="A511" s="2"/>
      <c r="H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4.25" customHeight="1" x14ac:dyDescent="0.3">
      <c r="A512" s="2"/>
      <c r="H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4.25" customHeight="1" x14ac:dyDescent="0.3">
      <c r="A513" s="2"/>
      <c r="H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4.25" customHeight="1" x14ac:dyDescent="0.3">
      <c r="A514" s="2"/>
      <c r="H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4.25" customHeight="1" x14ac:dyDescent="0.3">
      <c r="A515" s="2"/>
      <c r="H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4.25" customHeight="1" x14ac:dyDescent="0.3">
      <c r="A516" s="2"/>
      <c r="H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4.25" customHeight="1" x14ac:dyDescent="0.3">
      <c r="A517" s="2"/>
      <c r="H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4.25" customHeight="1" x14ac:dyDescent="0.3">
      <c r="A518" s="2"/>
      <c r="H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4.25" customHeight="1" x14ac:dyDescent="0.3">
      <c r="A519" s="2"/>
      <c r="H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4.25" customHeight="1" x14ac:dyDescent="0.3">
      <c r="A520" s="2"/>
      <c r="H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4.25" customHeight="1" x14ac:dyDescent="0.3">
      <c r="A521" s="2"/>
      <c r="H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4.25" customHeight="1" x14ac:dyDescent="0.3">
      <c r="A522" s="2"/>
      <c r="H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4.25" customHeight="1" x14ac:dyDescent="0.3">
      <c r="A523" s="2"/>
      <c r="H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4.25" customHeight="1" x14ac:dyDescent="0.3">
      <c r="A524" s="2"/>
      <c r="H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4.25" customHeight="1" x14ac:dyDescent="0.3">
      <c r="A525" s="2"/>
      <c r="H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4.25" customHeight="1" x14ac:dyDescent="0.3">
      <c r="A526" s="2"/>
      <c r="H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4.25" customHeight="1" x14ac:dyDescent="0.3">
      <c r="A527" s="2"/>
      <c r="H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4.25" customHeight="1" x14ac:dyDescent="0.3">
      <c r="A528" s="2"/>
      <c r="H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4.25" customHeight="1" x14ac:dyDescent="0.3">
      <c r="A529" s="2"/>
      <c r="H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4.25" customHeight="1" x14ac:dyDescent="0.3">
      <c r="A530" s="2"/>
      <c r="H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4.25" customHeight="1" x14ac:dyDescent="0.3">
      <c r="A531" s="2"/>
      <c r="H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4.25" customHeight="1" x14ac:dyDescent="0.3">
      <c r="A532" s="2"/>
      <c r="H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4.25" customHeight="1" x14ac:dyDescent="0.3">
      <c r="A533" s="2"/>
      <c r="H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4.25" customHeight="1" x14ac:dyDescent="0.3">
      <c r="A534" s="2"/>
      <c r="H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4.25" customHeight="1" x14ac:dyDescent="0.3">
      <c r="A535" s="2"/>
      <c r="H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4.25" customHeight="1" x14ac:dyDescent="0.3">
      <c r="A536" s="2"/>
      <c r="H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4.25" customHeight="1" x14ac:dyDescent="0.3">
      <c r="A537" s="2"/>
      <c r="H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4.25" customHeight="1" x14ac:dyDescent="0.3">
      <c r="A538" s="2"/>
      <c r="H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4.25" customHeight="1" x14ac:dyDescent="0.3">
      <c r="A539" s="2"/>
      <c r="H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4.25" customHeight="1" x14ac:dyDescent="0.3">
      <c r="A540" s="2"/>
      <c r="H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4.25" customHeight="1" x14ac:dyDescent="0.3">
      <c r="A541" s="2"/>
      <c r="H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4.25" customHeight="1" x14ac:dyDescent="0.3">
      <c r="A542" s="2"/>
      <c r="H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4.25" customHeight="1" x14ac:dyDescent="0.3">
      <c r="A543" s="2"/>
      <c r="H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4.25" customHeight="1" x14ac:dyDescent="0.3">
      <c r="A544" s="2"/>
      <c r="H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4.25" customHeight="1" x14ac:dyDescent="0.3">
      <c r="A545" s="2"/>
      <c r="H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4.25" customHeight="1" x14ac:dyDescent="0.3">
      <c r="A546" s="2"/>
      <c r="H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4.25" customHeight="1" x14ac:dyDescent="0.3">
      <c r="A547" s="2"/>
      <c r="H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4.25" customHeight="1" x14ac:dyDescent="0.3">
      <c r="A548" s="2"/>
      <c r="H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4.25" customHeight="1" x14ac:dyDescent="0.3">
      <c r="A549" s="2"/>
      <c r="H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4.25" customHeight="1" x14ac:dyDescent="0.3">
      <c r="A550" s="2"/>
      <c r="H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4.25" customHeight="1" x14ac:dyDescent="0.3">
      <c r="A551" s="2"/>
      <c r="H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4.25" customHeight="1" x14ac:dyDescent="0.3">
      <c r="A552" s="2"/>
      <c r="H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4.25" customHeight="1" x14ac:dyDescent="0.3">
      <c r="A553" s="2"/>
      <c r="H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4.25" customHeight="1" x14ac:dyDescent="0.3">
      <c r="A554" s="2"/>
      <c r="H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4.25" customHeight="1" x14ac:dyDescent="0.3">
      <c r="A555" s="2"/>
      <c r="H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4.25" customHeight="1" x14ac:dyDescent="0.3">
      <c r="A556" s="2"/>
      <c r="H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4.25" customHeight="1" x14ac:dyDescent="0.3">
      <c r="A557" s="2"/>
      <c r="H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4.25" customHeight="1" x14ac:dyDescent="0.3">
      <c r="A558" s="2"/>
      <c r="H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4.25" customHeight="1" x14ac:dyDescent="0.3">
      <c r="A559" s="2"/>
      <c r="H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4.25" customHeight="1" x14ac:dyDescent="0.3">
      <c r="A560" s="2"/>
      <c r="H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4.25" customHeight="1" x14ac:dyDescent="0.3">
      <c r="A561" s="2"/>
      <c r="H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4.25" customHeight="1" x14ac:dyDescent="0.3">
      <c r="A562" s="2"/>
      <c r="H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4.25" customHeight="1" x14ac:dyDescent="0.3">
      <c r="A563" s="2"/>
      <c r="H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4.25" customHeight="1" x14ac:dyDescent="0.3">
      <c r="A564" s="2"/>
      <c r="H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4.25" customHeight="1" x14ac:dyDescent="0.3">
      <c r="A565" s="2"/>
      <c r="H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4.25" customHeight="1" x14ac:dyDescent="0.3">
      <c r="A566" s="2"/>
      <c r="H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4.25" customHeight="1" x14ac:dyDescent="0.3">
      <c r="A567" s="2"/>
      <c r="H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4.25" customHeight="1" x14ac:dyDescent="0.3">
      <c r="A568" s="2"/>
      <c r="H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4.25" customHeight="1" x14ac:dyDescent="0.3">
      <c r="A569" s="2"/>
      <c r="H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4.25" customHeight="1" x14ac:dyDescent="0.3">
      <c r="A570" s="2"/>
      <c r="H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4.25" customHeight="1" x14ac:dyDescent="0.3">
      <c r="A571" s="2"/>
      <c r="H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4.25" customHeight="1" x14ac:dyDescent="0.3">
      <c r="A572" s="2"/>
      <c r="H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4.25" customHeight="1" x14ac:dyDescent="0.3">
      <c r="A573" s="2"/>
      <c r="H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4.25" customHeight="1" x14ac:dyDescent="0.3">
      <c r="A574" s="2"/>
      <c r="H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4.25" customHeight="1" x14ac:dyDescent="0.3">
      <c r="A575" s="2"/>
      <c r="H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4.25" customHeight="1" x14ac:dyDescent="0.3">
      <c r="A576" s="2"/>
      <c r="H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4.25" customHeight="1" x14ac:dyDescent="0.3">
      <c r="A577" s="2"/>
      <c r="H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4.25" customHeight="1" x14ac:dyDescent="0.3">
      <c r="A578" s="2"/>
      <c r="H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4.25" customHeight="1" x14ac:dyDescent="0.3">
      <c r="A579" s="2"/>
      <c r="H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4.25" customHeight="1" x14ac:dyDescent="0.3">
      <c r="A580" s="2"/>
      <c r="H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4.25" customHeight="1" x14ac:dyDescent="0.3">
      <c r="A581" s="2"/>
      <c r="H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4.25" customHeight="1" x14ac:dyDescent="0.3">
      <c r="A582" s="2"/>
      <c r="H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4.25" customHeight="1" x14ac:dyDescent="0.3">
      <c r="A583" s="2"/>
      <c r="H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4.25" customHeight="1" x14ac:dyDescent="0.3">
      <c r="A584" s="2"/>
      <c r="H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4.25" customHeight="1" x14ac:dyDescent="0.3">
      <c r="A585" s="2"/>
      <c r="H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4.25" customHeight="1" x14ac:dyDescent="0.3">
      <c r="A586" s="2"/>
      <c r="H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4.25" customHeight="1" x14ac:dyDescent="0.3">
      <c r="A587" s="2"/>
      <c r="H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4.25" customHeight="1" x14ac:dyDescent="0.3">
      <c r="A588" s="2"/>
      <c r="H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4.25" customHeight="1" x14ac:dyDescent="0.3">
      <c r="A589" s="2"/>
      <c r="H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4.25" customHeight="1" x14ac:dyDescent="0.3">
      <c r="A590" s="2"/>
      <c r="H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4.25" customHeight="1" x14ac:dyDescent="0.3">
      <c r="A591" s="2"/>
      <c r="H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4.25" customHeight="1" x14ac:dyDescent="0.3">
      <c r="A592" s="2"/>
      <c r="H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4.25" customHeight="1" x14ac:dyDescent="0.3">
      <c r="A593" s="2"/>
      <c r="H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4.25" customHeight="1" x14ac:dyDescent="0.3">
      <c r="A594" s="2"/>
      <c r="H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4.25" customHeight="1" x14ac:dyDescent="0.3">
      <c r="A595" s="2"/>
      <c r="H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4.25" customHeight="1" x14ac:dyDescent="0.3">
      <c r="A596" s="2"/>
      <c r="H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4.25" customHeight="1" x14ac:dyDescent="0.3">
      <c r="A597" s="2"/>
      <c r="H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4.25" customHeight="1" x14ac:dyDescent="0.3">
      <c r="A598" s="2"/>
      <c r="H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4.25" customHeight="1" x14ac:dyDescent="0.3">
      <c r="A599" s="2"/>
      <c r="H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4.25" customHeight="1" x14ac:dyDescent="0.3">
      <c r="A600" s="2"/>
      <c r="H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4.25" customHeight="1" x14ac:dyDescent="0.3">
      <c r="A601" s="2"/>
      <c r="H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4.25" customHeight="1" x14ac:dyDescent="0.3">
      <c r="A602" s="2"/>
      <c r="H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4.25" customHeight="1" x14ac:dyDescent="0.3">
      <c r="A603" s="2"/>
      <c r="H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4.25" customHeight="1" x14ac:dyDescent="0.3">
      <c r="A604" s="2"/>
      <c r="H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4.25" customHeight="1" x14ac:dyDescent="0.3">
      <c r="A605" s="2"/>
      <c r="H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4.25" customHeight="1" x14ac:dyDescent="0.3">
      <c r="A606" s="2"/>
      <c r="H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4.25" customHeight="1" x14ac:dyDescent="0.3">
      <c r="A607" s="2"/>
      <c r="H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4.25" customHeight="1" x14ac:dyDescent="0.3">
      <c r="A608" s="2"/>
      <c r="H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4.25" customHeight="1" x14ac:dyDescent="0.3">
      <c r="A609" s="2"/>
      <c r="H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4.25" customHeight="1" x14ac:dyDescent="0.3">
      <c r="A610" s="2"/>
      <c r="H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4.25" customHeight="1" x14ac:dyDescent="0.3">
      <c r="A611" s="2"/>
      <c r="H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4.25" customHeight="1" x14ac:dyDescent="0.3">
      <c r="A612" s="2"/>
      <c r="H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4.25" customHeight="1" x14ac:dyDescent="0.3">
      <c r="A613" s="2"/>
      <c r="H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4.25" customHeight="1" x14ac:dyDescent="0.3">
      <c r="A614" s="2"/>
      <c r="H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4.25" customHeight="1" x14ac:dyDescent="0.3">
      <c r="A615" s="2"/>
      <c r="H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4.25" customHeight="1" x14ac:dyDescent="0.3">
      <c r="A616" s="2"/>
      <c r="H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4.25" customHeight="1" x14ac:dyDescent="0.3">
      <c r="A617" s="2"/>
      <c r="H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4.25" customHeight="1" x14ac:dyDescent="0.3">
      <c r="A618" s="2"/>
      <c r="H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4.25" customHeight="1" x14ac:dyDescent="0.3">
      <c r="A619" s="2"/>
      <c r="H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4.25" customHeight="1" x14ac:dyDescent="0.3">
      <c r="A620" s="2"/>
      <c r="H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4.25" customHeight="1" x14ac:dyDescent="0.3">
      <c r="A621" s="2"/>
      <c r="H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4.25" customHeight="1" x14ac:dyDescent="0.3">
      <c r="A622" s="2"/>
      <c r="H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4.25" customHeight="1" x14ac:dyDescent="0.3">
      <c r="A623" s="2"/>
      <c r="H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4.25" customHeight="1" x14ac:dyDescent="0.3">
      <c r="A624" s="2"/>
      <c r="H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4.25" customHeight="1" x14ac:dyDescent="0.3">
      <c r="A625" s="2"/>
      <c r="H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4.25" customHeight="1" x14ac:dyDescent="0.3">
      <c r="A626" s="2"/>
      <c r="H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4.25" customHeight="1" x14ac:dyDescent="0.3">
      <c r="A627" s="2"/>
      <c r="H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4.25" customHeight="1" x14ac:dyDescent="0.3">
      <c r="A628" s="2"/>
      <c r="H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4.25" customHeight="1" x14ac:dyDescent="0.3">
      <c r="A629" s="2"/>
      <c r="H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4.25" customHeight="1" x14ac:dyDescent="0.3">
      <c r="A630" s="2"/>
      <c r="H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4.25" customHeight="1" x14ac:dyDescent="0.3">
      <c r="A631" s="2"/>
      <c r="H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4.25" customHeight="1" x14ac:dyDescent="0.3">
      <c r="A632" s="2"/>
      <c r="H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4.25" customHeight="1" x14ac:dyDescent="0.3">
      <c r="A633" s="2"/>
      <c r="H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4.25" customHeight="1" x14ac:dyDescent="0.3">
      <c r="A634" s="2"/>
      <c r="H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4.25" customHeight="1" x14ac:dyDescent="0.3">
      <c r="A635" s="2"/>
      <c r="H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4.25" customHeight="1" x14ac:dyDescent="0.3">
      <c r="A636" s="2"/>
      <c r="H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4.25" customHeight="1" x14ac:dyDescent="0.3">
      <c r="A637" s="2"/>
      <c r="H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4.25" customHeight="1" x14ac:dyDescent="0.3">
      <c r="A638" s="2"/>
      <c r="H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4.25" customHeight="1" x14ac:dyDescent="0.3">
      <c r="A639" s="2"/>
      <c r="H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4.25" customHeight="1" x14ac:dyDescent="0.3">
      <c r="A640" s="2"/>
      <c r="H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4.25" customHeight="1" x14ac:dyDescent="0.3">
      <c r="A641" s="2"/>
      <c r="H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4.25" customHeight="1" x14ac:dyDescent="0.3">
      <c r="A642" s="2"/>
      <c r="H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4.25" customHeight="1" x14ac:dyDescent="0.3">
      <c r="A643" s="2"/>
      <c r="H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4.25" customHeight="1" x14ac:dyDescent="0.3">
      <c r="A644" s="2"/>
      <c r="H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4.25" customHeight="1" x14ac:dyDescent="0.3">
      <c r="A645" s="2"/>
      <c r="H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4.25" customHeight="1" x14ac:dyDescent="0.3">
      <c r="A646" s="2"/>
      <c r="H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4.25" customHeight="1" x14ac:dyDescent="0.3">
      <c r="A647" s="2"/>
      <c r="H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4.25" customHeight="1" x14ac:dyDescent="0.3">
      <c r="A648" s="2"/>
      <c r="H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4.25" customHeight="1" x14ac:dyDescent="0.3">
      <c r="A649" s="2"/>
      <c r="H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4.25" customHeight="1" x14ac:dyDescent="0.3">
      <c r="A650" s="2"/>
      <c r="H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4.25" customHeight="1" x14ac:dyDescent="0.3">
      <c r="A651" s="2"/>
      <c r="H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4.25" customHeight="1" x14ac:dyDescent="0.3">
      <c r="A652" s="2"/>
      <c r="H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4.25" customHeight="1" x14ac:dyDescent="0.3">
      <c r="A653" s="2"/>
      <c r="H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4.25" customHeight="1" x14ac:dyDescent="0.3">
      <c r="A654" s="2"/>
      <c r="H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4.25" customHeight="1" x14ac:dyDescent="0.3">
      <c r="A655" s="2"/>
      <c r="H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4.25" customHeight="1" x14ac:dyDescent="0.3">
      <c r="A656" s="2"/>
      <c r="H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4.25" customHeight="1" x14ac:dyDescent="0.3">
      <c r="A657" s="2"/>
      <c r="H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4.25" customHeight="1" x14ac:dyDescent="0.3">
      <c r="A658" s="2"/>
      <c r="H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4.25" customHeight="1" x14ac:dyDescent="0.3">
      <c r="A659" s="2"/>
      <c r="H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4.25" customHeight="1" x14ac:dyDescent="0.3">
      <c r="A660" s="2"/>
      <c r="H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4.25" customHeight="1" x14ac:dyDescent="0.3">
      <c r="A661" s="2"/>
      <c r="H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4.25" customHeight="1" x14ac:dyDescent="0.3">
      <c r="A662" s="2"/>
      <c r="H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4.25" customHeight="1" x14ac:dyDescent="0.3">
      <c r="A663" s="2"/>
      <c r="H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4.25" customHeight="1" x14ac:dyDescent="0.3">
      <c r="A664" s="2"/>
      <c r="H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4.25" customHeight="1" x14ac:dyDescent="0.3">
      <c r="A665" s="2"/>
      <c r="H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4.25" customHeight="1" x14ac:dyDescent="0.3">
      <c r="A666" s="2"/>
      <c r="H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4.25" customHeight="1" x14ac:dyDescent="0.3">
      <c r="A667" s="2"/>
      <c r="H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4.25" customHeight="1" x14ac:dyDescent="0.3">
      <c r="A668" s="2"/>
      <c r="H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4.25" customHeight="1" x14ac:dyDescent="0.3">
      <c r="A669" s="2"/>
      <c r="H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4.25" customHeight="1" x14ac:dyDescent="0.3">
      <c r="A670" s="2"/>
      <c r="H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4.25" customHeight="1" x14ac:dyDescent="0.3">
      <c r="A671" s="2"/>
      <c r="H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4.25" customHeight="1" x14ac:dyDescent="0.3">
      <c r="A672" s="2"/>
      <c r="H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4.25" customHeight="1" x14ac:dyDescent="0.3">
      <c r="A673" s="2"/>
      <c r="H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4.25" customHeight="1" x14ac:dyDescent="0.3">
      <c r="A674" s="2"/>
      <c r="H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4.25" customHeight="1" x14ac:dyDescent="0.3">
      <c r="A675" s="2"/>
      <c r="H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4.25" customHeight="1" x14ac:dyDescent="0.3">
      <c r="A676" s="2"/>
      <c r="H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4.25" customHeight="1" x14ac:dyDescent="0.3">
      <c r="A677" s="2"/>
      <c r="H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4.25" customHeight="1" x14ac:dyDescent="0.3">
      <c r="A678" s="2"/>
      <c r="H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4.25" customHeight="1" x14ac:dyDescent="0.3">
      <c r="A679" s="2"/>
      <c r="H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4.25" customHeight="1" x14ac:dyDescent="0.3">
      <c r="A680" s="2"/>
      <c r="H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4.25" customHeight="1" x14ac:dyDescent="0.3">
      <c r="A681" s="2"/>
      <c r="H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4.25" customHeight="1" x14ac:dyDescent="0.3">
      <c r="A682" s="2"/>
      <c r="H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4.25" customHeight="1" x14ac:dyDescent="0.3">
      <c r="A683" s="2"/>
      <c r="H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4.25" customHeight="1" x14ac:dyDescent="0.3">
      <c r="A684" s="2"/>
      <c r="H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4.25" customHeight="1" x14ac:dyDescent="0.3">
      <c r="A685" s="2"/>
      <c r="H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4.25" customHeight="1" x14ac:dyDescent="0.3">
      <c r="A686" s="2"/>
      <c r="H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4.25" customHeight="1" x14ac:dyDescent="0.3">
      <c r="A687" s="2"/>
      <c r="H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4.25" customHeight="1" x14ac:dyDescent="0.3">
      <c r="A688" s="2"/>
      <c r="H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4.25" customHeight="1" x14ac:dyDescent="0.3">
      <c r="A689" s="2"/>
      <c r="H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4.25" customHeight="1" x14ac:dyDescent="0.3">
      <c r="A690" s="2"/>
      <c r="H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4.25" customHeight="1" x14ac:dyDescent="0.3">
      <c r="A691" s="2"/>
      <c r="H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4.25" customHeight="1" x14ac:dyDescent="0.3">
      <c r="A692" s="2"/>
      <c r="H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4.25" customHeight="1" x14ac:dyDescent="0.3">
      <c r="A693" s="2"/>
      <c r="H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4.25" customHeight="1" x14ac:dyDescent="0.3">
      <c r="A694" s="2"/>
      <c r="H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4.25" customHeight="1" x14ac:dyDescent="0.3">
      <c r="A695" s="2"/>
      <c r="H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4.25" customHeight="1" x14ac:dyDescent="0.3">
      <c r="A696" s="2"/>
      <c r="H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4.25" customHeight="1" x14ac:dyDescent="0.3">
      <c r="A697" s="2"/>
      <c r="H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4.25" customHeight="1" x14ac:dyDescent="0.3">
      <c r="A698" s="2"/>
      <c r="H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4.25" customHeight="1" x14ac:dyDescent="0.3">
      <c r="A699" s="2"/>
      <c r="H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4.25" customHeight="1" x14ac:dyDescent="0.3">
      <c r="A700" s="2"/>
      <c r="H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4.25" customHeight="1" x14ac:dyDescent="0.3">
      <c r="A701" s="2"/>
      <c r="H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4.25" customHeight="1" x14ac:dyDescent="0.3">
      <c r="A702" s="2"/>
      <c r="H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4.25" customHeight="1" x14ac:dyDescent="0.3">
      <c r="A703" s="2"/>
      <c r="H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4.25" customHeight="1" x14ac:dyDescent="0.3">
      <c r="A704" s="2"/>
      <c r="H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4.25" customHeight="1" x14ac:dyDescent="0.3">
      <c r="A705" s="2"/>
      <c r="H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4.25" customHeight="1" x14ac:dyDescent="0.3">
      <c r="A706" s="2"/>
      <c r="H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4.25" customHeight="1" x14ac:dyDescent="0.3">
      <c r="A707" s="2"/>
      <c r="H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4.25" customHeight="1" x14ac:dyDescent="0.3">
      <c r="A708" s="2"/>
      <c r="H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4.25" customHeight="1" x14ac:dyDescent="0.3">
      <c r="A709" s="2"/>
      <c r="H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4.25" customHeight="1" x14ac:dyDescent="0.3">
      <c r="A710" s="2"/>
      <c r="H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4.25" customHeight="1" x14ac:dyDescent="0.3">
      <c r="A711" s="2"/>
      <c r="H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4.25" customHeight="1" x14ac:dyDescent="0.3">
      <c r="A712" s="2"/>
      <c r="H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4.25" customHeight="1" x14ac:dyDescent="0.3">
      <c r="A713" s="2"/>
      <c r="H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4.25" customHeight="1" x14ac:dyDescent="0.3">
      <c r="A714" s="2"/>
      <c r="H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4.25" customHeight="1" x14ac:dyDescent="0.3">
      <c r="A715" s="2"/>
      <c r="H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4.25" customHeight="1" x14ac:dyDescent="0.3">
      <c r="A716" s="2"/>
      <c r="H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4.25" customHeight="1" x14ac:dyDescent="0.3">
      <c r="A717" s="2"/>
      <c r="H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4.25" customHeight="1" x14ac:dyDescent="0.3">
      <c r="A718" s="2"/>
      <c r="H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4.25" customHeight="1" x14ac:dyDescent="0.3">
      <c r="A719" s="2"/>
      <c r="H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4.25" customHeight="1" x14ac:dyDescent="0.3">
      <c r="A720" s="2"/>
      <c r="H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4.25" customHeight="1" x14ac:dyDescent="0.3">
      <c r="A721" s="2"/>
      <c r="H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4.25" customHeight="1" x14ac:dyDescent="0.3">
      <c r="A722" s="2"/>
      <c r="H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4.25" customHeight="1" x14ac:dyDescent="0.3">
      <c r="A723" s="2"/>
      <c r="H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4.25" customHeight="1" x14ac:dyDescent="0.3">
      <c r="A724" s="2"/>
      <c r="H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4.25" customHeight="1" x14ac:dyDescent="0.3">
      <c r="A725" s="2"/>
      <c r="H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4.25" customHeight="1" x14ac:dyDescent="0.3">
      <c r="A726" s="2"/>
      <c r="H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4.25" customHeight="1" x14ac:dyDescent="0.3">
      <c r="A727" s="2"/>
      <c r="H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4.25" customHeight="1" x14ac:dyDescent="0.3">
      <c r="A728" s="2"/>
      <c r="H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4.25" customHeight="1" x14ac:dyDescent="0.3">
      <c r="A729" s="2"/>
      <c r="H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4.25" customHeight="1" x14ac:dyDescent="0.3">
      <c r="A730" s="2"/>
      <c r="H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4.25" customHeight="1" x14ac:dyDescent="0.3">
      <c r="A731" s="2"/>
      <c r="H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4.25" customHeight="1" x14ac:dyDescent="0.3">
      <c r="A732" s="2"/>
      <c r="H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4.25" customHeight="1" x14ac:dyDescent="0.3">
      <c r="A733" s="2"/>
      <c r="H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4.25" customHeight="1" x14ac:dyDescent="0.3">
      <c r="A734" s="2"/>
      <c r="H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4.25" customHeight="1" x14ac:dyDescent="0.3">
      <c r="A735" s="2"/>
      <c r="H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4.25" customHeight="1" x14ac:dyDescent="0.3">
      <c r="A736" s="2"/>
      <c r="H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4.25" customHeight="1" x14ac:dyDescent="0.3">
      <c r="A737" s="2"/>
      <c r="H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4.25" customHeight="1" x14ac:dyDescent="0.3">
      <c r="A738" s="2"/>
      <c r="H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4.25" customHeight="1" x14ac:dyDescent="0.3">
      <c r="A739" s="2"/>
      <c r="H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4.25" customHeight="1" x14ac:dyDescent="0.3">
      <c r="A740" s="2"/>
      <c r="H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4.25" customHeight="1" x14ac:dyDescent="0.3">
      <c r="A741" s="2"/>
      <c r="H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4.25" customHeight="1" x14ac:dyDescent="0.3">
      <c r="A742" s="2"/>
      <c r="H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4.25" customHeight="1" x14ac:dyDescent="0.3">
      <c r="A743" s="2"/>
      <c r="H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4.25" customHeight="1" x14ac:dyDescent="0.3">
      <c r="A744" s="2"/>
      <c r="H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4.25" customHeight="1" x14ac:dyDescent="0.3">
      <c r="A745" s="2"/>
      <c r="H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4.25" customHeight="1" x14ac:dyDescent="0.3">
      <c r="A746" s="2"/>
      <c r="H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4.25" customHeight="1" x14ac:dyDescent="0.3">
      <c r="A747" s="2"/>
      <c r="H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4.25" customHeight="1" x14ac:dyDescent="0.3">
      <c r="A748" s="2"/>
      <c r="H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4.25" customHeight="1" x14ac:dyDescent="0.3">
      <c r="A749" s="2"/>
      <c r="H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4.25" customHeight="1" x14ac:dyDescent="0.3">
      <c r="A750" s="2"/>
      <c r="H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4.25" customHeight="1" x14ac:dyDescent="0.3">
      <c r="A751" s="2"/>
      <c r="H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4.25" customHeight="1" x14ac:dyDescent="0.3">
      <c r="A752" s="2"/>
      <c r="H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4.25" customHeight="1" x14ac:dyDescent="0.3">
      <c r="A753" s="2"/>
      <c r="H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4.25" customHeight="1" x14ac:dyDescent="0.3">
      <c r="A754" s="2"/>
      <c r="H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4.25" customHeight="1" x14ac:dyDescent="0.3">
      <c r="A755" s="2"/>
      <c r="H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4.25" customHeight="1" x14ac:dyDescent="0.3">
      <c r="A756" s="2"/>
      <c r="H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4.25" customHeight="1" x14ac:dyDescent="0.3">
      <c r="A757" s="2"/>
      <c r="H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4.25" customHeight="1" x14ac:dyDescent="0.3">
      <c r="A758" s="2"/>
      <c r="H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4.25" customHeight="1" x14ac:dyDescent="0.3">
      <c r="A759" s="2"/>
      <c r="H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4.25" customHeight="1" x14ac:dyDescent="0.3">
      <c r="A760" s="2"/>
      <c r="H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4.25" customHeight="1" x14ac:dyDescent="0.3">
      <c r="A761" s="2"/>
      <c r="H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4.25" customHeight="1" x14ac:dyDescent="0.3">
      <c r="A762" s="2"/>
      <c r="H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4.25" customHeight="1" x14ac:dyDescent="0.3">
      <c r="A763" s="2"/>
      <c r="H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4.25" customHeight="1" x14ac:dyDescent="0.3">
      <c r="A764" s="2"/>
      <c r="H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4.25" customHeight="1" x14ac:dyDescent="0.3">
      <c r="A765" s="2"/>
      <c r="H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4.25" customHeight="1" x14ac:dyDescent="0.3">
      <c r="A766" s="2"/>
      <c r="H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4.25" customHeight="1" x14ac:dyDescent="0.3">
      <c r="A767" s="2"/>
      <c r="H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4.25" customHeight="1" x14ac:dyDescent="0.3">
      <c r="A768" s="2"/>
      <c r="H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4.25" customHeight="1" x14ac:dyDescent="0.3">
      <c r="A769" s="2"/>
      <c r="H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4.25" customHeight="1" x14ac:dyDescent="0.3">
      <c r="A770" s="2"/>
      <c r="H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4.25" customHeight="1" x14ac:dyDescent="0.3">
      <c r="A771" s="2"/>
      <c r="H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4.25" customHeight="1" x14ac:dyDescent="0.3">
      <c r="A772" s="2"/>
      <c r="H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4.25" customHeight="1" x14ac:dyDescent="0.3">
      <c r="A773" s="2"/>
      <c r="H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4.25" customHeight="1" x14ac:dyDescent="0.3">
      <c r="A774" s="2"/>
      <c r="H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4.25" customHeight="1" x14ac:dyDescent="0.3">
      <c r="A775" s="2"/>
      <c r="H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4.25" customHeight="1" x14ac:dyDescent="0.3">
      <c r="A776" s="2"/>
      <c r="H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4.25" customHeight="1" x14ac:dyDescent="0.3">
      <c r="A777" s="2"/>
      <c r="H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4.25" customHeight="1" x14ac:dyDescent="0.3">
      <c r="A778" s="2"/>
      <c r="H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4.25" customHeight="1" x14ac:dyDescent="0.3">
      <c r="A779" s="2"/>
      <c r="H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4.25" customHeight="1" x14ac:dyDescent="0.3">
      <c r="A780" s="2"/>
      <c r="H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4.25" customHeight="1" x14ac:dyDescent="0.3">
      <c r="A781" s="2"/>
      <c r="H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4.25" customHeight="1" x14ac:dyDescent="0.3">
      <c r="A782" s="2"/>
      <c r="H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4.25" customHeight="1" x14ac:dyDescent="0.3">
      <c r="A783" s="2"/>
      <c r="H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4.25" customHeight="1" x14ac:dyDescent="0.3">
      <c r="A784" s="2"/>
      <c r="H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4.25" customHeight="1" x14ac:dyDescent="0.3">
      <c r="A785" s="2"/>
      <c r="H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4.25" customHeight="1" x14ac:dyDescent="0.3">
      <c r="A786" s="2"/>
      <c r="H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4.25" customHeight="1" x14ac:dyDescent="0.3">
      <c r="A787" s="2"/>
      <c r="H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4.25" customHeight="1" x14ac:dyDescent="0.3">
      <c r="A788" s="2"/>
      <c r="H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4.25" customHeight="1" x14ac:dyDescent="0.3">
      <c r="A789" s="2"/>
      <c r="H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4.25" customHeight="1" x14ac:dyDescent="0.3">
      <c r="A790" s="2"/>
      <c r="H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4.25" customHeight="1" x14ac:dyDescent="0.3">
      <c r="A791" s="2"/>
      <c r="H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4.25" customHeight="1" x14ac:dyDescent="0.3">
      <c r="A792" s="2"/>
      <c r="H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4.25" customHeight="1" x14ac:dyDescent="0.3">
      <c r="A793" s="2"/>
      <c r="H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4.25" customHeight="1" x14ac:dyDescent="0.3">
      <c r="A794" s="2"/>
      <c r="H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4.25" customHeight="1" x14ac:dyDescent="0.3">
      <c r="A795" s="2"/>
      <c r="H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4.25" customHeight="1" x14ac:dyDescent="0.3">
      <c r="A796" s="2"/>
      <c r="H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4.25" customHeight="1" x14ac:dyDescent="0.3">
      <c r="A797" s="2"/>
      <c r="H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4.25" customHeight="1" x14ac:dyDescent="0.3">
      <c r="A798" s="2"/>
      <c r="H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4.25" customHeight="1" x14ac:dyDescent="0.3">
      <c r="A799" s="2"/>
      <c r="H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4.25" customHeight="1" x14ac:dyDescent="0.3">
      <c r="A800" s="2"/>
      <c r="H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4.25" customHeight="1" x14ac:dyDescent="0.3">
      <c r="A801" s="2"/>
      <c r="H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4.25" customHeight="1" x14ac:dyDescent="0.3">
      <c r="A802" s="2"/>
      <c r="H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4.25" customHeight="1" x14ac:dyDescent="0.3">
      <c r="A803" s="2"/>
      <c r="H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4.25" customHeight="1" x14ac:dyDescent="0.3">
      <c r="A804" s="2"/>
      <c r="H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4.25" customHeight="1" x14ac:dyDescent="0.3">
      <c r="A805" s="2"/>
      <c r="H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4.25" customHeight="1" x14ac:dyDescent="0.3">
      <c r="A806" s="2"/>
      <c r="H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4.25" customHeight="1" x14ac:dyDescent="0.3">
      <c r="A807" s="2"/>
      <c r="H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4.25" customHeight="1" x14ac:dyDescent="0.3">
      <c r="A808" s="2"/>
      <c r="H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4.25" customHeight="1" x14ac:dyDescent="0.3">
      <c r="A809" s="2"/>
      <c r="H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4.25" customHeight="1" x14ac:dyDescent="0.3">
      <c r="A810" s="2"/>
      <c r="H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4.25" customHeight="1" x14ac:dyDescent="0.3">
      <c r="A811" s="2"/>
      <c r="H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4.25" customHeight="1" x14ac:dyDescent="0.3">
      <c r="A812" s="2"/>
      <c r="H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4.25" customHeight="1" x14ac:dyDescent="0.3">
      <c r="A813" s="2"/>
      <c r="H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4.25" customHeight="1" x14ac:dyDescent="0.3">
      <c r="A814" s="2"/>
      <c r="H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4.25" customHeight="1" x14ac:dyDescent="0.3">
      <c r="A815" s="2"/>
      <c r="H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4.25" customHeight="1" x14ac:dyDescent="0.3">
      <c r="A816" s="2"/>
      <c r="H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4.25" customHeight="1" x14ac:dyDescent="0.3">
      <c r="A817" s="2"/>
      <c r="H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4.25" customHeight="1" x14ac:dyDescent="0.3">
      <c r="A818" s="2"/>
      <c r="H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4.25" customHeight="1" x14ac:dyDescent="0.3">
      <c r="A819" s="2"/>
      <c r="H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4.25" customHeight="1" x14ac:dyDescent="0.3">
      <c r="A820" s="2"/>
      <c r="H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4.25" customHeight="1" x14ac:dyDescent="0.3">
      <c r="A821" s="2"/>
      <c r="H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4.25" customHeight="1" x14ac:dyDescent="0.3">
      <c r="A822" s="2"/>
      <c r="H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4.25" customHeight="1" x14ac:dyDescent="0.3">
      <c r="A823" s="2"/>
      <c r="H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4.25" customHeight="1" x14ac:dyDescent="0.3">
      <c r="A824" s="2"/>
      <c r="H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4.25" customHeight="1" x14ac:dyDescent="0.3">
      <c r="A825" s="2"/>
      <c r="H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4.25" customHeight="1" x14ac:dyDescent="0.3">
      <c r="A826" s="2"/>
      <c r="H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4.25" customHeight="1" x14ac:dyDescent="0.3">
      <c r="A827" s="2"/>
      <c r="H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4.25" customHeight="1" x14ac:dyDescent="0.3">
      <c r="A828" s="2"/>
      <c r="H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4.25" customHeight="1" x14ac:dyDescent="0.3">
      <c r="A829" s="2"/>
      <c r="H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4.25" customHeight="1" x14ac:dyDescent="0.3">
      <c r="A830" s="2"/>
      <c r="H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4.25" customHeight="1" x14ac:dyDescent="0.3">
      <c r="A831" s="2"/>
      <c r="H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4.25" customHeight="1" x14ac:dyDescent="0.3">
      <c r="A832" s="2"/>
      <c r="H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4.25" customHeight="1" x14ac:dyDescent="0.3">
      <c r="A833" s="2"/>
      <c r="H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4.25" customHeight="1" x14ac:dyDescent="0.3">
      <c r="A834" s="2"/>
      <c r="H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4.25" customHeight="1" x14ac:dyDescent="0.3">
      <c r="A835" s="2"/>
      <c r="H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4.25" customHeight="1" x14ac:dyDescent="0.3">
      <c r="A836" s="2"/>
      <c r="H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4.25" customHeight="1" x14ac:dyDescent="0.3">
      <c r="A837" s="2"/>
      <c r="H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4.25" customHeight="1" x14ac:dyDescent="0.3">
      <c r="A838" s="2"/>
      <c r="H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4.25" customHeight="1" x14ac:dyDescent="0.3">
      <c r="A839" s="2"/>
      <c r="H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4.25" customHeight="1" x14ac:dyDescent="0.3">
      <c r="A840" s="2"/>
      <c r="H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4.25" customHeight="1" x14ac:dyDescent="0.3">
      <c r="A841" s="2"/>
      <c r="H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4.25" customHeight="1" x14ac:dyDescent="0.3">
      <c r="A842" s="2"/>
      <c r="H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4.25" customHeight="1" x14ac:dyDescent="0.3">
      <c r="A843" s="2"/>
      <c r="H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4.25" customHeight="1" x14ac:dyDescent="0.3">
      <c r="A844" s="2"/>
      <c r="H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4.25" customHeight="1" x14ac:dyDescent="0.3">
      <c r="A845" s="2"/>
      <c r="H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4.25" customHeight="1" x14ac:dyDescent="0.3">
      <c r="A846" s="2"/>
      <c r="H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4.25" customHeight="1" x14ac:dyDescent="0.3">
      <c r="A847" s="2"/>
      <c r="H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4.25" customHeight="1" x14ac:dyDescent="0.3">
      <c r="A848" s="2"/>
      <c r="H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4.25" customHeight="1" x14ac:dyDescent="0.3">
      <c r="A849" s="2"/>
      <c r="H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4.25" customHeight="1" x14ac:dyDescent="0.3">
      <c r="A850" s="2"/>
      <c r="H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4.25" customHeight="1" x14ac:dyDescent="0.3">
      <c r="A851" s="2"/>
      <c r="H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4.25" customHeight="1" x14ac:dyDescent="0.3">
      <c r="A852" s="2"/>
      <c r="H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4.25" customHeight="1" x14ac:dyDescent="0.3">
      <c r="A853" s="2"/>
      <c r="H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4.25" customHeight="1" x14ac:dyDescent="0.3">
      <c r="A854" s="2"/>
      <c r="H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4.25" customHeight="1" x14ac:dyDescent="0.3">
      <c r="A855" s="2"/>
      <c r="H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4.25" customHeight="1" x14ac:dyDescent="0.3">
      <c r="A856" s="2"/>
      <c r="H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4.25" customHeight="1" x14ac:dyDescent="0.3">
      <c r="A857" s="2"/>
      <c r="H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4.25" customHeight="1" x14ac:dyDescent="0.3">
      <c r="A858" s="2"/>
      <c r="H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4.25" customHeight="1" x14ac:dyDescent="0.3">
      <c r="A859" s="2"/>
      <c r="H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4.25" customHeight="1" x14ac:dyDescent="0.3">
      <c r="A860" s="2"/>
      <c r="H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4.25" customHeight="1" x14ac:dyDescent="0.3">
      <c r="A861" s="2"/>
      <c r="H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4.25" customHeight="1" x14ac:dyDescent="0.3">
      <c r="A862" s="2"/>
      <c r="H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4.25" customHeight="1" x14ac:dyDescent="0.3">
      <c r="A863" s="2"/>
      <c r="H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4.25" customHeight="1" x14ac:dyDescent="0.3">
      <c r="A864" s="2"/>
      <c r="H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4.25" customHeight="1" x14ac:dyDescent="0.3">
      <c r="A865" s="2"/>
      <c r="H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4.25" customHeight="1" x14ac:dyDescent="0.3">
      <c r="A866" s="2"/>
      <c r="H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4.25" customHeight="1" x14ac:dyDescent="0.3">
      <c r="A867" s="2"/>
      <c r="H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4.25" customHeight="1" x14ac:dyDescent="0.3">
      <c r="A868" s="2"/>
      <c r="H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4.25" customHeight="1" x14ac:dyDescent="0.3">
      <c r="A869" s="2"/>
      <c r="H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4.25" customHeight="1" x14ac:dyDescent="0.3">
      <c r="A870" s="2"/>
      <c r="H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4.25" customHeight="1" x14ac:dyDescent="0.3">
      <c r="A871" s="2"/>
      <c r="H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4.25" customHeight="1" x14ac:dyDescent="0.3">
      <c r="A872" s="2"/>
      <c r="H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4.25" customHeight="1" x14ac:dyDescent="0.3">
      <c r="A873" s="2"/>
      <c r="H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4.25" customHeight="1" x14ac:dyDescent="0.3">
      <c r="A874" s="2"/>
      <c r="H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4.25" customHeight="1" x14ac:dyDescent="0.3">
      <c r="A875" s="2"/>
      <c r="H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4.25" customHeight="1" x14ac:dyDescent="0.3">
      <c r="A876" s="2"/>
      <c r="H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4.25" customHeight="1" x14ac:dyDescent="0.3">
      <c r="A877" s="2"/>
      <c r="H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4.25" customHeight="1" x14ac:dyDescent="0.3">
      <c r="A878" s="2"/>
      <c r="H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4.25" customHeight="1" x14ac:dyDescent="0.3">
      <c r="A879" s="2"/>
      <c r="H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4.25" customHeight="1" x14ac:dyDescent="0.3">
      <c r="A880" s="2"/>
      <c r="H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4.25" customHeight="1" x14ac:dyDescent="0.3">
      <c r="A881" s="2"/>
      <c r="H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4.25" customHeight="1" x14ac:dyDescent="0.3">
      <c r="A882" s="2"/>
      <c r="H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4.25" customHeight="1" x14ac:dyDescent="0.3">
      <c r="A883" s="2"/>
      <c r="H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4.25" customHeight="1" x14ac:dyDescent="0.3">
      <c r="A884" s="2"/>
      <c r="H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4.25" customHeight="1" x14ac:dyDescent="0.3">
      <c r="A885" s="2"/>
      <c r="H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4.25" customHeight="1" x14ac:dyDescent="0.3">
      <c r="A886" s="2"/>
      <c r="H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4.25" customHeight="1" x14ac:dyDescent="0.3">
      <c r="A887" s="2"/>
      <c r="H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4.25" customHeight="1" x14ac:dyDescent="0.3">
      <c r="A888" s="2"/>
      <c r="H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4.25" customHeight="1" x14ac:dyDescent="0.3">
      <c r="A889" s="2"/>
      <c r="H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4.25" customHeight="1" x14ac:dyDescent="0.3">
      <c r="A890" s="2"/>
      <c r="H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4.25" customHeight="1" x14ac:dyDescent="0.3">
      <c r="A891" s="2"/>
      <c r="H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4.25" customHeight="1" x14ac:dyDescent="0.3">
      <c r="A892" s="2"/>
      <c r="H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4.25" customHeight="1" x14ac:dyDescent="0.3">
      <c r="A893" s="2"/>
      <c r="H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4.25" customHeight="1" x14ac:dyDescent="0.3">
      <c r="A894" s="2"/>
      <c r="H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4.25" customHeight="1" x14ac:dyDescent="0.3">
      <c r="A895" s="2"/>
      <c r="H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4.25" customHeight="1" x14ac:dyDescent="0.3">
      <c r="A896" s="2"/>
      <c r="H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4.25" customHeight="1" x14ac:dyDescent="0.3">
      <c r="A897" s="2"/>
      <c r="H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4.25" customHeight="1" x14ac:dyDescent="0.3">
      <c r="A898" s="2"/>
      <c r="H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4.25" customHeight="1" x14ac:dyDescent="0.3">
      <c r="A899" s="2"/>
      <c r="H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4.25" customHeight="1" x14ac:dyDescent="0.3">
      <c r="A900" s="2"/>
      <c r="H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4.25" customHeight="1" x14ac:dyDescent="0.3">
      <c r="A901" s="2"/>
      <c r="H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4.25" customHeight="1" x14ac:dyDescent="0.3">
      <c r="A902" s="2"/>
      <c r="H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4.25" customHeight="1" x14ac:dyDescent="0.3">
      <c r="A903" s="2"/>
      <c r="H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4.25" customHeight="1" x14ac:dyDescent="0.3">
      <c r="A904" s="2"/>
      <c r="H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4.25" customHeight="1" x14ac:dyDescent="0.3">
      <c r="A905" s="2"/>
      <c r="H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4.25" customHeight="1" x14ac:dyDescent="0.3">
      <c r="A906" s="2"/>
      <c r="H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4.25" customHeight="1" x14ac:dyDescent="0.3">
      <c r="A907" s="2"/>
      <c r="H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4.25" customHeight="1" x14ac:dyDescent="0.3">
      <c r="A908" s="2"/>
      <c r="H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4.25" customHeight="1" x14ac:dyDescent="0.3">
      <c r="A909" s="2"/>
      <c r="H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4.25" customHeight="1" x14ac:dyDescent="0.3">
      <c r="A910" s="2"/>
      <c r="H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4.25" customHeight="1" x14ac:dyDescent="0.3">
      <c r="A911" s="2"/>
      <c r="H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4.25" customHeight="1" x14ac:dyDescent="0.3">
      <c r="A912" s="2"/>
      <c r="H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4.25" customHeight="1" x14ac:dyDescent="0.3">
      <c r="A913" s="2"/>
      <c r="H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4.25" customHeight="1" x14ac:dyDescent="0.3">
      <c r="A914" s="2"/>
      <c r="H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4.25" customHeight="1" x14ac:dyDescent="0.3">
      <c r="A915" s="2"/>
      <c r="H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4.25" customHeight="1" x14ac:dyDescent="0.3">
      <c r="A916" s="2"/>
      <c r="H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4.25" customHeight="1" x14ac:dyDescent="0.3">
      <c r="A917" s="2"/>
      <c r="H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4.25" customHeight="1" x14ac:dyDescent="0.3">
      <c r="A918" s="2"/>
      <c r="H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4.25" customHeight="1" x14ac:dyDescent="0.3">
      <c r="A919" s="2"/>
      <c r="H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4.25" customHeight="1" x14ac:dyDescent="0.3">
      <c r="A920" s="2"/>
      <c r="H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4.25" customHeight="1" x14ac:dyDescent="0.3">
      <c r="A921" s="2"/>
      <c r="H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4.25" customHeight="1" x14ac:dyDescent="0.3">
      <c r="A922" s="2"/>
      <c r="H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4.25" customHeight="1" x14ac:dyDescent="0.3">
      <c r="A923" s="2"/>
      <c r="H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4.25" customHeight="1" x14ac:dyDescent="0.3">
      <c r="A924" s="2"/>
      <c r="H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4.25" customHeight="1" x14ac:dyDescent="0.3">
      <c r="A925" s="2"/>
      <c r="H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4.25" customHeight="1" x14ac:dyDescent="0.3">
      <c r="A926" s="2"/>
      <c r="H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4.25" customHeight="1" x14ac:dyDescent="0.3">
      <c r="A927" s="2"/>
      <c r="H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4.25" customHeight="1" x14ac:dyDescent="0.3">
      <c r="A928" s="2"/>
      <c r="H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4.25" customHeight="1" x14ac:dyDescent="0.3">
      <c r="A929" s="2"/>
      <c r="H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4.25" customHeight="1" x14ac:dyDescent="0.3">
      <c r="A930" s="2"/>
      <c r="H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4.25" customHeight="1" x14ac:dyDescent="0.3">
      <c r="A931" s="2"/>
      <c r="H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4.25" customHeight="1" x14ac:dyDescent="0.3">
      <c r="A932" s="2"/>
      <c r="H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4.25" customHeight="1" x14ac:dyDescent="0.3">
      <c r="A933" s="2"/>
      <c r="H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4.25" customHeight="1" x14ac:dyDescent="0.3">
      <c r="A934" s="2"/>
      <c r="H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4.25" customHeight="1" x14ac:dyDescent="0.3">
      <c r="A935" s="2"/>
      <c r="H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4.25" customHeight="1" x14ac:dyDescent="0.3">
      <c r="A936" s="2"/>
      <c r="H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4.25" customHeight="1" x14ac:dyDescent="0.3">
      <c r="A937" s="2"/>
      <c r="H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4.25" customHeight="1" x14ac:dyDescent="0.3">
      <c r="A938" s="2"/>
      <c r="H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4.25" customHeight="1" x14ac:dyDescent="0.3">
      <c r="A939" s="2"/>
      <c r="H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4.25" customHeight="1" x14ac:dyDescent="0.3">
      <c r="A940" s="2"/>
      <c r="H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4.25" customHeight="1" x14ac:dyDescent="0.3">
      <c r="A941" s="2"/>
      <c r="H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4.25" customHeight="1" x14ac:dyDescent="0.3">
      <c r="A942" s="2"/>
      <c r="H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4.25" customHeight="1" x14ac:dyDescent="0.3">
      <c r="A943" s="2"/>
      <c r="H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4.25" customHeight="1" x14ac:dyDescent="0.3">
      <c r="A944" s="2"/>
      <c r="H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4.25" customHeight="1" x14ac:dyDescent="0.3">
      <c r="A945" s="2"/>
      <c r="H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4.25" customHeight="1" x14ac:dyDescent="0.3">
      <c r="A946" s="2"/>
      <c r="H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4.25" customHeight="1" x14ac:dyDescent="0.3">
      <c r="A947" s="2"/>
      <c r="H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4.25" customHeight="1" x14ac:dyDescent="0.3">
      <c r="A948" s="2"/>
      <c r="H948" s="2"/>
      <c r="J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4.25" customHeight="1" x14ac:dyDescent="0.3">
      <c r="A949" s="2"/>
      <c r="H949" s="2"/>
      <c r="J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4.25" customHeight="1" x14ac:dyDescent="0.3">
      <c r="A950" s="2"/>
      <c r="H950" s="2"/>
      <c r="J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4.25" customHeight="1" x14ac:dyDescent="0.3">
      <c r="A951" s="2"/>
      <c r="H951" s="2"/>
      <c r="J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4.25" customHeight="1" x14ac:dyDescent="0.3">
      <c r="A952" s="2"/>
      <c r="H952" s="2"/>
      <c r="J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4.25" customHeight="1" x14ac:dyDescent="0.3">
      <c r="A953" s="2"/>
      <c r="H953" s="2"/>
      <c r="J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4.25" customHeight="1" x14ac:dyDescent="0.3">
      <c r="A954" s="2"/>
      <c r="H954" s="2"/>
      <c r="J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4.25" customHeight="1" x14ac:dyDescent="0.3">
      <c r="A955" s="2"/>
      <c r="H955" s="2"/>
      <c r="J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4.25" customHeight="1" x14ac:dyDescent="0.3">
      <c r="A956" s="2"/>
      <c r="H956" s="2"/>
      <c r="J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4.25" customHeight="1" x14ac:dyDescent="0.3">
      <c r="A957" s="2"/>
      <c r="H957" s="2"/>
      <c r="J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4.25" customHeight="1" x14ac:dyDescent="0.3">
      <c r="A958" s="2"/>
      <c r="H958" s="2"/>
      <c r="J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4.25" customHeight="1" x14ac:dyDescent="0.3">
      <c r="A959" s="2"/>
      <c r="H959" s="2"/>
      <c r="J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4.25" customHeight="1" x14ac:dyDescent="0.3">
      <c r="A960" s="2"/>
      <c r="H960" s="2"/>
      <c r="J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4.25" customHeight="1" x14ac:dyDescent="0.3">
      <c r="A961" s="2"/>
      <c r="H961" s="2"/>
      <c r="J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4.25" customHeight="1" x14ac:dyDescent="0.3">
      <c r="A962" s="2"/>
      <c r="H962" s="2"/>
      <c r="J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4.25" customHeight="1" x14ac:dyDescent="0.3">
      <c r="A963" s="2"/>
      <c r="H963" s="2"/>
      <c r="J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4.25" customHeight="1" x14ac:dyDescent="0.3">
      <c r="A964" s="2"/>
      <c r="H964" s="2"/>
      <c r="J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4.25" customHeight="1" x14ac:dyDescent="0.3">
      <c r="A965" s="2"/>
      <c r="H965" s="2"/>
      <c r="J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4.25" customHeight="1" x14ac:dyDescent="0.3">
      <c r="A966" s="2"/>
      <c r="H966" s="2"/>
      <c r="J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4.25" customHeight="1" x14ac:dyDescent="0.3">
      <c r="A967" s="2"/>
      <c r="H967" s="2"/>
      <c r="J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4.25" customHeight="1" x14ac:dyDescent="0.3">
      <c r="A968" s="2"/>
      <c r="H968" s="2"/>
      <c r="J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4.25" customHeight="1" x14ac:dyDescent="0.3">
      <c r="A969" s="2"/>
      <c r="H969" s="2"/>
      <c r="J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4.25" customHeight="1" x14ac:dyDescent="0.3">
      <c r="A970" s="2"/>
      <c r="H970" s="2"/>
      <c r="J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4.25" customHeight="1" x14ac:dyDescent="0.3">
      <c r="A971" s="2"/>
      <c r="H971" s="2"/>
      <c r="J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4.25" customHeight="1" x14ac:dyDescent="0.3">
      <c r="A972" s="2"/>
      <c r="H972" s="2"/>
      <c r="J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4.25" customHeight="1" x14ac:dyDescent="0.3">
      <c r="A973" s="2"/>
      <c r="H973" s="2"/>
      <c r="J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4.25" customHeight="1" x14ac:dyDescent="0.3">
      <c r="A974" s="2"/>
      <c r="H974" s="2"/>
      <c r="J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4.25" customHeight="1" x14ac:dyDescent="0.3">
      <c r="A975" s="2"/>
      <c r="H975" s="2"/>
      <c r="J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4.25" customHeight="1" x14ac:dyDescent="0.3">
      <c r="A976" s="2"/>
      <c r="H976" s="2"/>
      <c r="J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4.25" customHeight="1" x14ac:dyDescent="0.3">
      <c r="A977" s="2"/>
      <c r="H977" s="2"/>
      <c r="J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4.25" customHeight="1" x14ac:dyDescent="0.3">
      <c r="A978" s="2"/>
      <c r="H978" s="2"/>
      <c r="J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4.25" customHeight="1" x14ac:dyDescent="0.3">
      <c r="A979" s="2"/>
      <c r="H979" s="2"/>
      <c r="J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4.25" customHeight="1" x14ac:dyDescent="0.3">
      <c r="A980" s="2"/>
      <c r="H980" s="2"/>
      <c r="J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4.25" customHeight="1" x14ac:dyDescent="0.3">
      <c r="A981" s="2"/>
      <c r="H981" s="2"/>
      <c r="J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4.25" customHeight="1" x14ac:dyDescent="0.3">
      <c r="A982" s="2"/>
      <c r="H982" s="2"/>
      <c r="J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4.25" customHeight="1" x14ac:dyDescent="0.3">
      <c r="A983" s="2"/>
      <c r="H983" s="2"/>
      <c r="J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4.25" customHeight="1" x14ac:dyDescent="0.3">
      <c r="A984" s="2"/>
      <c r="H984" s="2"/>
      <c r="J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4.25" customHeight="1" x14ac:dyDescent="0.3">
      <c r="A985" s="2"/>
      <c r="H985" s="2"/>
      <c r="J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4.25" customHeight="1" x14ac:dyDescent="0.3">
      <c r="A986" s="2"/>
      <c r="H986" s="2"/>
      <c r="J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4.25" customHeight="1" x14ac:dyDescent="0.3">
      <c r="A987" s="2"/>
      <c r="H987" s="2"/>
      <c r="J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4.25" customHeight="1" x14ac:dyDescent="0.3">
      <c r="A988" s="2"/>
      <c r="H988" s="2"/>
      <c r="J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4.25" customHeight="1" x14ac:dyDescent="0.3">
      <c r="A989" s="2"/>
      <c r="H989" s="2"/>
      <c r="J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4.25" customHeight="1" x14ac:dyDescent="0.3">
      <c r="A990" s="2"/>
      <c r="H990" s="2"/>
      <c r="J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4.25" customHeight="1" x14ac:dyDescent="0.3">
      <c r="A991" s="2"/>
      <c r="H991" s="2"/>
      <c r="J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4.25" customHeight="1" x14ac:dyDescent="0.3">
      <c r="A992" s="2"/>
      <c r="H992" s="2"/>
      <c r="J992" s="2"/>
      <c r="O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4.25" customHeight="1" x14ac:dyDescent="0.3">
      <c r="A993" s="2"/>
      <c r="H993" s="2"/>
      <c r="J993" s="2"/>
      <c r="O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4.25" customHeight="1" x14ac:dyDescent="0.3">
      <c r="A994" s="2"/>
      <c r="H994" s="2"/>
      <c r="J994" s="2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4.25" customHeight="1" x14ac:dyDescent="0.3">
      <c r="A995" s="2"/>
      <c r="H995" s="2"/>
      <c r="J995" s="2"/>
      <c r="O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4.25" customHeight="1" x14ac:dyDescent="0.3">
      <c r="A996" s="2"/>
      <c r="H996" s="2"/>
      <c r="J996" s="2"/>
      <c r="O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4.25" customHeight="1" x14ac:dyDescent="0.3">
      <c r="A997" s="2"/>
      <c r="H997" s="2"/>
      <c r="J997" s="2"/>
      <c r="O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4.25" customHeight="1" x14ac:dyDescent="0.3">
      <c r="A998" s="2"/>
      <c r="H998" s="2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4.25" customHeight="1" x14ac:dyDescent="0.3">
      <c r="A999" s="2"/>
      <c r="H999" s="2"/>
      <c r="O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4.25" customHeight="1" x14ac:dyDescent="0.3">
      <c r="A1000" s="2"/>
      <c r="H1000" s="2"/>
      <c r="O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2">
    <mergeCell ref="C10:E10"/>
    <mergeCell ref="C28:D2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6" sqref="G16:K19"/>
    </sheetView>
  </sheetViews>
  <sheetFormatPr defaultColWidth="14.44140625" defaultRowHeight="15" customHeight="1" x14ac:dyDescent="0.3"/>
  <cols>
    <col min="1" max="1" width="21.44140625" customWidth="1"/>
    <col min="2" max="3" width="10.6640625" customWidth="1"/>
    <col min="4" max="4" width="9.88671875" customWidth="1"/>
    <col min="5" max="5" width="21.6640625" customWidth="1"/>
    <col min="6" max="6" width="11.44140625" customWidth="1"/>
    <col min="7" max="7" width="16.6640625" customWidth="1"/>
    <col min="8" max="8" width="11.44140625" customWidth="1"/>
    <col min="9" max="13" width="8.88671875" customWidth="1"/>
    <col min="14" max="14" width="17.6640625" customWidth="1"/>
    <col min="15" max="15" width="8.88671875" customWidth="1"/>
    <col min="16" max="26" width="8.6640625" customWidth="1"/>
  </cols>
  <sheetData>
    <row r="1" spans="1:26" ht="74.25" customHeigh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2"/>
      <c r="G1" s="2"/>
      <c r="H1" s="2"/>
      <c r="I1" s="2"/>
      <c r="J1" s="2"/>
      <c r="K1" s="2"/>
      <c r="L1" s="2"/>
      <c r="M1" s="2"/>
      <c r="N1" s="29" t="s">
        <v>22</v>
      </c>
      <c r="O1" s="28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">
        <v>6</v>
      </c>
      <c r="B2" s="4">
        <v>1</v>
      </c>
      <c r="C2" s="4">
        <f t="shared" ref="C2:C53" si="0">B2/52</f>
        <v>1.9230769230769232E-2</v>
      </c>
      <c r="D2" s="4">
        <f t="shared" ref="D2:D53" si="1">_xlfn.NORM.DIST(A2, $O$2, $O$3, TRUE)</f>
        <v>2.6001200400070233E-2</v>
      </c>
      <c r="E2" s="4">
        <f t="shared" ref="E2:E53" si="2">ABS(D2-C2)</f>
        <v>6.7704311693010007E-3</v>
      </c>
      <c r="F2" s="2"/>
      <c r="G2" s="2"/>
      <c r="H2" s="2"/>
      <c r="I2" s="2"/>
      <c r="J2" s="2"/>
      <c r="K2" s="2"/>
      <c r="L2" s="2"/>
      <c r="M2" s="2"/>
      <c r="N2" s="1" t="s">
        <v>14</v>
      </c>
      <c r="O2" s="4">
        <f>AVERAGE(A2:A53)</f>
        <v>6.5344230769230753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3">
        <v>6</v>
      </c>
      <c r="B3" s="4">
        <v>2</v>
      </c>
      <c r="C3" s="4">
        <f t="shared" si="0"/>
        <v>3.8461538461538464E-2</v>
      </c>
      <c r="D3" s="4">
        <f t="shared" si="1"/>
        <v>2.6001200400070233E-2</v>
      </c>
      <c r="E3" s="4">
        <f t="shared" si="2"/>
        <v>1.2460338061468231E-2</v>
      </c>
      <c r="F3" s="2"/>
      <c r="G3" s="2"/>
      <c r="H3" s="2"/>
      <c r="I3" s="2"/>
      <c r="J3" s="2"/>
      <c r="K3" s="2"/>
      <c r="L3" s="2"/>
      <c r="M3" s="2"/>
      <c r="N3" s="1" t="s">
        <v>23</v>
      </c>
      <c r="O3" s="4">
        <f>_xlfn.STDEV.P(A2:A53)</f>
        <v>0.27503435772461982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3">
        <v>6.1</v>
      </c>
      <c r="B4" s="4">
        <v>3</v>
      </c>
      <c r="C4" s="4">
        <f t="shared" si="0"/>
        <v>5.7692307692307696E-2</v>
      </c>
      <c r="D4" s="4">
        <f t="shared" si="1"/>
        <v>5.7108079651003556E-2</v>
      </c>
      <c r="E4" s="4">
        <f t="shared" si="2"/>
        <v>5.842280413041398E-4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3">
        <v>6.1</v>
      </c>
      <c r="B5" s="4">
        <v>4</v>
      </c>
      <c r="C5" s="4">
        <f t="shared" si="0"/>
        <v>7.6923076923076927E-2</v>
      </c>
      <c r="D5" s="4">
        <f t="shared" si="1"/>
        <v>5.7108079651003556E-2</v>
      </c>
      <c r="E5" s="4">
        <f t="shared" si="2"/>
        <v>1.9814997272073372E-2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3">
        <v>6.1</v>
      </c>
      <c r="B6" s="4">
        <v>5</v>
      </c>
      <c r="C6" s="4">
        <f t="shared" si="0"/>
        <v>9.6153846153846159E-2</v>
      </c>
      <c r="D6" s="4">
        <f t="shared" si="1"/>
        <v>5.7108079651003556E-2</v>
      </c>
      <c r="E6" s="4">
        <f t="shared" si="2"/>
        <v>3.9045766502842603E-2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3">
        <v>6.2</v>
      </c>
      <c r="B7" s="4">
        <v>6</v>
      </c>
      <c r="C7" s="4">
        <f t="shared" si="0"/>
        <v>0.11538461538461539</v>
      </c>
      <c r="D7" s="4">
        <f t="shared" si="1"/>
        <v>0.11200541323906896</v>
      </c>
      <c r="E7" s="4">
        <f t="shared" si="2"/>
        <v>3.3792021455464338E-3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3">
        <v>6.2</v>
      </c>
      <c r="B8" s="4">
        <v>7</v>
      </c>
      <c r="C8" s="4">
        <f t="shared" si="0"/>
        <v>0.13461538461538461</v>
      </c>
      <c r="D8" s="4">
        <f t="shared" si="1"/>
        <v>0.11200541323906896</v>
      </c>
      <c r="E8" s="4">
        <f t="shared" si="2"/>
        <v>2.2609971376315652E-2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3">
        <v>6.2</v>
      </c>
      <c r="B9" s="4">
        <v>8</v>
      </c>
      <c r="C9" s="4">
        <f t="shared" si="0"/>
        <v>0.15384615384615385</v>
      </c>
      <c r="D9" s="4">
        <f t="shared" si="1"/>
        <v>0.11200541323906896</v>
      </c>
      <c r="E9" s="4">
        <f t="shared" si="2"/>
        <v>4.1840740607084898E-2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3">
        <v>6.25</v>
      </c>
      <c r="B10" s="4">
        <v>9</v>
      </c>
      <c r="C10" s="4">
        <f t="shared" si="0"/>
        <v>0.17307692307692307</v>
      </c>
      <c r="D10" s="4">
        <f t="shared" si="1"/>
        <v>0.15053616990462568</v>
      </c>
      <c r="E10" s="4">
        <f t="shared" si="2"/>
        <v>2.2540753172297395E-2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3">
        <v>6.25</v>
      </c>
      <c r="B11" s="4">
        <v>10</v>
      </c>
      <c r="C11" s="4">
        <f t="shared" si="0"/>
        <v>0.19230769230769232</v>
      </c>
      <c r="D11" s="4">
        <f t="shared" si="1"/>
        <v>0.15053616990462568</v>
      </c>
      <c r="E11" s="4">
        <f t="shared" si="2"/>
        <v>4.1771522403066641E-2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3">
        <v>6.3</v>
      </c>
      <c r="B12" s="4">
        <v>11</v>
      </c>
      <c r="C12" s="4">
        <f t="shared" si="0"/>
        <v>0.21153846153846154</v>
      </c>
      <c r="D12" s="4">
        <f t="shared" si="1"/>
        <v>0.19701241055093327</v>
      </c>
      <c r="E12" s="4">
        <f t="shared" si="2"/>
        <v>1.4526050987528266E-2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3">
        <v>6.3</v>
      </c>
      <c r="B13" s="4">
        <v>12</v>
      </c>
      <c r="C13" s="4">
        <f t="shared" si="0"/>
        <v>0.23076923076923078</v>
      </c>
      <c r="D13" s="4">
        <f t="shared" si="1"/>
        <v>0.19701241055093327</v>
      </c>
      <c r="E13" s="4">
        <f t="shared" si="2"/>
        <v>3.3756820218297512E-2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3">
        <v>6.3</v>
      </c>
      <c r="B14" s="4">
        <v>13</v>
      </c>
      <c r="C14" s="4">
        <f t="shared" si="0"/>
        <v>0.25</v>
      </c>
      <c r="D14" s="4">
        <f t="shared" si="1"/>
        <v>0.19701241055093327</v>
      </c>
      <c r="E14" s="4">
        <f t="shared" si="2"/>
        <v>5.298758944906673E-2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3">
        <v>6.3</v>
      </c>
      <c r="B15" s="4">
        <v>14</v>
      </c>
      <c r="C15" s="4">
        <f t="shared" si="0"/>
        <v>0.26923076923076922</v>
      </c>
      <c r="D15" s="4">
        <f t="shared" si="1"/>
        <v>0.19701241055093327</v>
      </c>
      <c r="E15" s="4">
        <f t="shared" si="2"/>
        <v>7.2218358679835948E-2</v>
      </c>
      <c r="F15" s="2"/>
      <c r="G15" s="1" t="s">
        <v>24</v>
      </c>
      <c r="H15" s="30">
        <f>MAX(E2:E53)</f>
        <v>0.10749354455986027</v>
      </c>
      <c r="I15" s="27"/>
      <c r="J15" s="27"/>
      <c r="K15" s="2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3">
        <v>6.3</v>
      </c>
      <c r="B16" s="4">
        <v>15</v>
      </c>
      <c r="C16" s="4">
        <f t="shared" si="0"/>
        <v>0.28846153846153844</v>
      </c>
      <c r="D16" s="4">
        <f t="shared" si="1"/>
        <v>0.19701241055093327</v>
      </c>
      <c r="E16" s="4">
        <f t="shared" si="2"/>
        <v>9.1449127910605166E-2</v>
      </c>
      <c r="F16" s="2"/>
      <c r="G16" s="31" t="s">
        <v>34</v>
      </c>
      <c r="H16" s="32"/>
      <c r="I16" s="32"/>
      <c r="J16" s="32"/>
      <c r="K16" s="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3">
        <v>6.4</v>
      </c>
      <c r="B17" s="4">
        <v>16</v>
      </c>
      <c r="C17" s="4">
        <f t="shared" si="0"/>
        <v>0.30769230769230771</v>
      </c>
      <c r="D17" s="4">
        <f t="shared" si="1"/>
        <v>0.31250930571813218</v>
      </c>
      <c r="E17" s="4">
        <f t="shared" si="2"/>
        <v>4.8169980258244705E-3</v>
      </c>
      <c r="F17" s="2"/>
      <c r="G17" s="34"/>
      <c r="H17" s="35"/>
      <c r="I17" s="35"/>
      <c r="J17" s="35"/>
      <c r="K17" s="3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3">
        <v>6.4</v>
      </c>
      <c r="B18" s="4">
        <v>17</v>
      </c>
      <c r="C18" s="4">
        <f t="shared" si="0"/>
        <v>0.32692307692307693</v>
      </c>
      <c r="D18" s="4">
        <f t="shared" si="1"/>
        <v>0.31250930571813218</v>
      </c>
      <c r="E18" s="4">
        <f t="shared" si="2"/>
        <v>1.4413771204944748E-2</v>
      </c>
      <c r="F18" s="2"/>
      <c r="G18" s="34"/>
      <c r="H18" s="35"/>
      <c r="I18" s="35"/>
      <c r="J18" s="35"/>
      <c r="K18" s="3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3">
        <v>6.4</v>
      </c>
      <c r="B19" s="4">
        <v>18</v>
      </c>
      <c r="C19" s="4">
        <f t="shared" si="0"/>
        <v>0.34615384615384615</v>
      </c>
      <c r="D19" s="4">
        <f t="shared" si="1"/>
        <v>0.31250930571813218</v>
      </c>
      <c r="E19" s="4">
        <f t="shared" si="2"/>
        <v>3.3644540435713965E-2</v>
      </c>
      <c r="F19" s="2"/>
      <c r="G19" s="37"/>
      <c r="H19" s="38"/>
      <c r="I19" s="38"/>
      <c r="J19" s="38"/>
      <c r="K19" s="3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3">
        <v>6.5</v>
      </c>
      <c r="B20" s="4">
        <v>19</v>
      </c>
      <c r="C20" s="4">
        <f t="shared" si="0"/>
        <v>0.36538461538461536</v>
      </c>
      <c r="D20" s="4">
        <f t="shared" si="1"/>
        <v>0.45019876313244744</v>
      </c>
      <c r="E20" s="4">
        <f t="shared" si="2"/>
        <v>8.481414774783208E-2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3">
        <v>6.5</v>
      </c>
      <c r="B21" s="4">
        <v>20</v>
      </c>
      <c r="C21" s="4">
        <f t="shared" si="0"/>
        <v>0.38461538461538464</v>
      </c>
      <c r="D21" s="4">
        <f t="shared" si="1"/>
        <v>0.45019876313244744</v>
      </c>
      <c r="E21" s="4">
        <f t="shared" si="2"/>
        <v>6.5583378517062807E-2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3">
        <v>6.5</v>
      </c>
      <c r="B22" s="4">
        <v>21</v>
      </c>
      <c r="C22" s="4">
        <f t="shared" si="0"/>
        <v>0.40384615384615385</v>
      </c>
      <c r="D22" s="4">
        <f t="shared" si="1"/>
        <v>0.45019876313244744</v>
      </c>
      <c r="E22" s="4">
        <f t="shared" si="2"/>
        <v>4.6352609286293589E-2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3">
        <v>6.5</v>
      </c>
      <c r="B23" s="4">
        <v>22</v>
      </c>
      <c r="C23" s="4">
        <f t="shared" si="0"/>
        <v>0.42307692307692307</v>
      </c>
      <c r="D23" s="4">
        <f t="shared" si="1"/>
        <v>0.45019876313244744</v>
      </c>
      <c r="E23" s="4">
        <f t="shared" si="2"/>
        <v>2.7121840055524371E-2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3">
        <v>6.5</v>
      </c>
      <c r="B24" s="4">
        <v>23</v>
      </c>
      <c r="C24" s="4">
        <f t="shared" si="0"/>
        <v>0.44230769230769229</v>
      </c>
      <c r="D24" s="4">
        <f t="shared" si="1"/>
        <v>0.45019876313244744</v>
      </c>
      <c r="E24" s="4">
        <f t="shared" si="2"/>
        <v>7.8910708247551531E-3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3">
        <v>6.5</v>
      </c>
      <c r="B25" s="4">
        <v>24</v>
      </c>
      <c r="C25" s="4">
        <f t="shared" si="0"/>
        <v>0.46153846153846156</v>
      </c>
      <c r="D25" s="4">
        <f t="shared" si="1"/>
        <v>0.45019876313244744</v>
      </c>
      <c r="E25" s="4">
        <f t="shared" si="2"/>
        <v>1.133969840601412E-2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3">
        <v>6.5</v>
      </c>
      <c r="B26" s="4">
        <v>25</v>
      </c>
      <c r="C26" s="4">
        <f t="shared" si="0"/>
        <v>0.48076923076923078</v>
      </c>
      <c r="D26" s="4">
        <f t="shared" si="1"/>
        <v>0.45019876313244744</v>
      </c>
      <c r="E26" s="4">
        <f t="shared" si="2"/>
        <v>3.0570467636783338E-2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3">
        <v>6.5</v>
      </c>
      <c r="B27" s="4">
        <v>26</v>
      </c>
      <c r="C27" s="4">
        <f t="shared" si="0"/>
        <v>0.5</v>
      </c>
      <c r="D27" s="4">
        <f t="shared" si="1"/>
        <v>0.45019876313244744</v>
      </c>
      <c r="E27" s="4">
        <f t="shared" si="2"/>
        <v>4.9801236867552556E-2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3">
        <v>6.5</v>
      </c>
      <c r="B28" s="4">
        <v>27</v>
      </c>
      <c r="C28" s="4">
        <f t="shared" si="0"/>
        <v>0.51923076923076927</v>
      </c>
      <c r="D28" s="4">
        <f t="shared" si="1"/>
        <v>0.45019876313244744</v>
      </c>
      <c r="E28" s="4">
        <f t="shared" si="2"/>
        <v>6.903200609832183E-2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3">
        <v>6.5</v>
      </c>
      <c r="B29" s="4">
        <v>28</v>
      </c>
      <c r="C29" s="4">
        <f t="shared" si="0"/>
        <v>0.53846153846153844</v>
      </c>
      <c r="D29" s="4">
        <f t="shared" si="1"/>
        <v>0.45019876313244744</v>
      </c>
      <c r="E29" s="4">
        <f t="shared" si="2"/>
        <v>8.8262775329090992E-2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3">
        <v>6.5</v>
      </c>
      <c r="B30" s="4">
        <v>29</v>
      </c>
      <c r="C30" s="4">
        <f t="shared" si="0"/>
        <v>0.55769230769230771</v>
      </c>
      <c r="D30" s="4">
        <f t="shared" si="1"/>
        <v>0.45019876313244744</v>
      </c>
      <c r="E30" s="4">
        <f t="shared" si="2"/>
        <v>0.10749354455986027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3">
        <v>6.6</v>
      </c>
      <c r="B31" s="4">
        <v>30</v>
      </c>
      <c r="C31" s="4">
        <f t="shared" si="0"/>
        <v>0.57692307692307687</v>
      </c>
      <c r="D31" s="4">
        <f t="shared" si="1"/>
        <v>0.59422687757401049</v>
      </c>
      <c r="E31" s="4">
        <f t="shared" si="2"/>
        <v>1.7303800650933621E-2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3">
        <v>6.6</v>
      </c>
      <c r="B32" s="4">
        <v>31</v>
      </c>
      <c r="C32" s="4">
        <f t="shared" si="0"/>
        <v>0.59615384615384615</v>
      </c>
      <c r="D32" s="4">
        <f t="shared" si="1"/>
        <v>0.59422687757401049</v>
      </c>
      <c r="E32" s="4">
        <f t="shared" si="2"/>
        <v>1.9269685798356528E-3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3">
        <v>6.6</v>
      </c>
      <c r="B33" s="4">
        <v>32</v>
      </c>
      <c r="C33" s="4">
        <f t="shared" si="0"/>
        <v>0.61538461538461542</v>
      </c>
      <c r="D33" s="4">
        <f t="shared" si="1"/>
        <v>0.59422687757401049</v>
      </c>
      <c r="E33" s="4">
        <f t="shared" si="2"/>
        <v>2.1157737810604926E-2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3">
        <v>6.6</v>
      </c>
      <c r="B34" s="4">
        <v>33</v>
      </c>
      <c r="C34" s="4">
        <f t="shared" si="0"/>
        <v>0.63461538461538458</v>
      </c>
      <c r="D34" s="4">
        <f t="shared" si="1"/>
        <v>0.59422687757401049</v>
      </c>
      <c r="E34" s="4">
        <f t="shared" si="2"/>
        <v>4.0388507041374089E-2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3">
        <v>6.6</v>
      </c>
      <c r="B35" s="4">
        <v>34</v>
      </c>
      <c r="C35" s="4">
        <f t="shared" si="0"/>
        <v>0.65384615384615385</v>
      </c>
      <c r="D35" s="4">
        <f t="shared" si="1"/>
        <v>0.59422687757401049</v>
      </c>
      <c r="E35" s="4">
        <f t="shared" si="2"/>
        <v>5.9619276272143362E-2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3">
        <v>6.7</v>
      </c>
      <c r="B36" s="4">
        <v>35</v>
      </c>
      <c r="C36" s="4">
        <f t="shared" si="0"/>
        <v>0.67307692307692313</v>
      </c>
      <c r="D36" s="4">
        <f t="shared" si="1"/>
        <v>0.72642048206258969</v>
      </c>
      <c r="E36" s="4">
        <f t="shared" si="2"/>
        <v>5.3343558985666562E-2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3">
        <v>6.7</v>
      </c>
      <c r="B37" s="4">
        <v>36</v>
      </c>
      <c r="C37" s="4">
        <f t="shared" si="0"/>
        <v>0.69230769230769229</v>
      </c>
      <c r="D37" s="4">
        <f t="shared" si="1"/>
        <v>0.72642048206258969</v>
      </c>
      <c r="E37" s="4">
        <f t="shared" si="2"/>
        <v>3.4112789754897399E-2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3">
        <v>6.7</v>
      </c>
      <c r="B38" s="4">
        <v>37</v>
      </c>
      <c r="C38" s="4">
        <f t="shared" si="0"/>
        <v>0.71153846153846156</v>
      </c>
      <c r="D38" s="4">
        <f t="shared" si="1"/>
        <v>0.72642048206258969</v>
      </c>
      <c r="E38" s="4">
        <f t="shared" si="2"/>
        <v>1.4882020524128126E-2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3">
        <v>6.7</v>
      </c>
      <c r="B39" s="4">
        <v>38</v>
      </c>
      <c r="C39" s="4">
        <f t="shared" si="0"/>
        <v>0.73076923076923073</v>
      </c>
      <c r="D39" s="4">
        <f t="shared" si="1"/>
        <v>0.72642048206258969</v>
      </c>
      <c r="E39" s="4">
        <f t="shared" si="2"/>
        <v>4.3487487066410369E-3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3">
        <v>6.75</v>
      </c>
      <c r="B40" s="4">
        <v>39</v>
      </c>
      <c r="C40" s="4">
        <f t="shared" si="0"/>
        <v>0.75</v>
      </c>
      <c r="D40" s="4">
        <f t="shared" si="1"/>
        <v>0.78342659054784758</v>
      </c>
      <c r="E40" s="4">
        <f t="shared" si="2"/>
        <v>3.3426590547847579E-2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3">
        <v>6.75</v>
      </c>
      <c r="B41" s="4">
        <v>40</v>
      </c>
      <c r="C41" s="4">
        <f t="shared" si="0"/>
        <v>0.76923076923076927</v>
      </c>
      <c r="D41" s="4">
        <f t="shared" si="1"/>
        <v>0.78342659054784758</v>
      </c>
      <c r="E41" s="4">
        <f t="shared" si="2"/>
        <v>1.4195821317078305E-2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3">
        <v>6.8</v>
      </c>
      <c r="B42" s="4">
        <v>41</v>
      </c>
      <c r="C42" s="4">
        <f t="shared" si="0"/>
        <v>0.78846153846153844</v>
      </c>
      <c r="D42" s="4">
        <f t="shared" si="1"/>
        <v>0.83288122245229557</v>
      </c>
      <c r="E42" s="4">
        <f t="shared" si="2"/>
        <v>4.4419683990757131E-2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3">
        <v>6.8</v>
      </c>
      <c r="B43" s="4">
        <v>42</v>
      </c>
      <c r="C43" s="4">
        <f t="shared" si="0"/>
        <v>0.80769230769230771</v>
      </c>
      <c r="D43" s="4">
        <f t="shared" si="1"/>
        <v>0.83288122245229557</v>
      </c>
      <c r="E43" s="4">
        <f t="shared" si="2"/>
        <v>2.5188914759987857E-2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3">
        <v>6.8</v>
      </c>
      <c r="B44" s="4">
        <v>43</v>
      </c>
      <c r="C44" s="4">
        <f t="shared" si="0"/>
        <v>0.82692307692307687</v>
      </c>
      <c r="D44" s="4">
        <f t="shared" si="1"/>
        <v>0.83288122245229557</v>
      </c>
      <c r="E44" s="4">
        <f t="shared" si="2"/>
        <v>5.9581455292186947E-3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3">
        <v>6.9</v>
      </c>
      <c r="B45" s="4">
        <v>44</v>
      </c>
      <c r="C45" s="4">
        <f t="shared" si="0"/>
        <v>0.84615384615384615</v>
      </c>
      <c r="D45" s="4">
        <f t="shared" si="1"/>
        <v>0.90810975484306034</v>
      </c>
      <c r="E45" s="4">
        <f t="shared" si="2"/>
        <v>6.195590868921419E-2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3">
        <v>6.9</v>
      </c>
      <c r="B46" s="4">
        <v>45</v>
      </c>
      <c r="C46" s="4">
        <f t="shared" si="0"/>
        <v>0.86538461538461542</v>
      </c>
      <c r="D46" s="4">
        <f t="shared" si="1"/>
        <v>0.90810975484306034</v>
      </c>
      <c r="E46" s="4">
        <f t="shared" si="2"/>
        <v>4.2725139458444916E-2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3">
        <v>6.9</v>
      </c>
      <c r="B47" s="4">
        <v>46</v>
      </c>
      <c r="C47" s="4">
        <f t="shared" si="0"/>
        <v>0.88461538461538458</v>
      </c>
      <c r="D47" s="4">
        <f t="shared" si="1"/>
        <v>0.90810975484306034</v>
      </c>
      <c r="E47" s="4">
        <f t="shared" si="2"/>
        <v>2.3494370227675754E-2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3">
        <v>6.9</v>
      </c>
      <c r="B48" s="4">
        <v>47</v>
      </c>
      <c r="C48" s="4">
        <f t="shared" si="0"/>
        <v>0.90384615384615385</v>
      </c>
      <c r="D48" s="4">
        <f t="shared" si="1"/>
        <v>0.90810975484306034</v>
      </c>
      <c r="E48" s="4">
        <f t="shared" si="2"/>
        <v>4.2636009969064803E-3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3">
        <v>6.95</v>
      </c>
      <c r="B49" s="4">
        <v>48</v>
      </c>
      <c r="C49" s="4">
        <f t="shared" si="0"/>
        <v>0.92307692307692313</v>
      </c>
      <c r="D49" s="4">
        <f t="shared" si="1"/>
        <v>0.93460577852626869</v>
      </c>
      <c r="E49" s="4">
        <f t="shared" si="2"/>
        <v>1.1528855449345565E-2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3">
        <v>6.95</v>
      </c>
      <c r="B50" s="4">
        <v>49</v>
      </c>
      <c r="C50" s="4">
        <f t="shared" si="0"/>
        <v>0.94230769230769229</v>
      </c>
      <c r="D50" s="4">
        <f t="shared" si="1"/>
        <v>0.93460577852626869</v>
      </c>
      <c r="E50" s="4">
        <f t="shared" si="2"/>
        <v>7.7019137814235972E-3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3">
        <v>6.99</v>
      </c>
      <c r="B51" s="4">
        <v>50</v>
      </c>
      <c r="C51" s="4">
        <f t="shared" si="0"/>
        <v>0.96153846153846156</v>
      </c>
      <c r="D51" s="4">
        <f t="shared" si="1"/>
        <v>0.95118326322341717</v>
      </c>
      <c r="E51" s="4">
        <f t="shared" si="2"/>
        <v>1.0355198315044389E-2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3">
        <v>7</v>
      </c>
      <c r="B52" s="4">
        <v>51</v>
      </c>
      <c r="C52" s="4">
        <f t="shared" si="0"/>
        <v>0.98076923076923073</v>
      </c>
      <c r="D52" s="4">
        <f t="shared" si="1"/>
        <v>0.95475280021823283</v>
      </c>
      <c r="E52" s="4">
        <f t="shared" si="2"/>
        <v>2.6016430550997893E-2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3">
        <v>7</v>
      </c>
      <c r="B53" s="4">
        <v>52</v>
      </c>
      <c r="C53" s="4">
        <f t="shared" si="0"/>
        <v>1</v>
      </c>
      <c r="D53" s="4">
        <f t="shared" si="1"/>
        <v>0.95475280021823283</v>
      </c>
      <c r="E53" s="4">
        <f t="shared" si="2"/>
        <v>4.5247199781767167E-2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N1:O1"/>
    <mergeCell ref="H15:K15"/>
    <mergeCell ref="G16:K1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 интервалов</vt:lpstr>
      <vt:lpstr>S-1 интервалов</vt:lpstr>
      <vt:lpstr>S+1 интервалов</vt:lpstr>
      <vt:lpstr>Критерий Колмогорова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2024-09-02T08:24:51Z</dcterms:created>
  <dcterms:modified xsi:type="dcterms:W3CDTF">2024-09-06T07:58:22Z</dcterms:modified>
</cp:coreProperties>
</file>