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Data-Analysis-Statistical-Methods\"/>
    </mc:Choice>
  </mc:AlternateContent>
  <xr:revisionPtr revIDLastSave="0" documentId="13_ncr:1_{1BC57B58-D984-4DA8-98FD-2DD255ACCB0B}" xr6:coauthVersionLast="47" xr6:coauthVersionMax="47" xr10:uidLastSave="{00000000-0000-0000-0000-000000000000}"/>
  <bookViews>
    <workbookView xWindow="-108" yWindow="-108" windowWidth="23256" windowHeight="12456" activeTab="2" xr2:uid="{2B33B966-FA96-47B0-8D8B-C0C4DFFAD654}"/>
  </bookViews>
  <sheets>
    <sheet name="Свед-Эйзенхарт" sheetId="1" r:id="rId1"/>
    <sheet name="Дарбин-Уотсон" sheetId="2" r:id="rId2"/>
    <sheet name="Бреуш-Годфр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3" l="1"/>
  <c r="G41" i="3"/>
  <c r="G40" i="3"/>
  <c r="G39" i="3"/>
  <c r="H40" i="3" s="1"/>
  <c r="G38" i="3"/>
  <c r="H39" i="3" s="1"/>
  <c r="G37" i="3"/>
  <c r="H38" i="3" s="1"/>
  <c r="G36" i="3"/>
  <c r="H37" i="3" s="1"/>
  <c r="G35" i="3"/>
  <c r="H36" i="3" s="1"/>
  <c r="G34" i="3"/>
  <c r="H35" i="3" s="1"/>
  <c r="G33" i="3"/>
  <c r="H34" i="3" s="1"/>
  <c r="G32" i="3"/>
  <c r="H33" i="3" s="1"/>
  <c r="G31" i="3"/>
  <c r="H32" i="3" s="1"/>
  <c r="H30" i="3"/>
  <c r="G30" i="3"/>
  <c r="H31" i="3" s="1"/>
  <c r="G29" i="3"/>
  <c r="G28" i="3"/>
  <c r="H29" i="3" s="1"/>
  <c r="G27" i="3"/>
  <c r="H28" i="3" s="1"/>
  <c r="G26" i="3"/>
  <c r="H27" i="3" s="1"/>
  <c r="G25" i="3"/>
  <c r="H26" i="3" s="1"/>
  <c r="G24" i="3"/>
  <c r="H25" i="3" s="1"/>
  <c r="G23" i="3"/>
  <c r="H24" i="3" s="1"/>
  <c r="G22" i="3"/>
  <c r="H23" i="3" s="1"/>
  <c r="G21" i="3"/>
  <c r="H22" i="3" s="1"/>
  <c r="G20" i="3"/>
  <c r="H21" i="3" s="1"/>
  <c r="G19" i="3"/>
  <c r="H20" i="3" s="1"/>
  <c r="H18" i="3"/>
  <c r="G18" i="3"/>
  <c r="H19" i="3" s="1"/>
  <c r="G17" i="3"/>
  <c r="G16" i="3"/>
  <c r="H17" i="3" s="1"/>
  <c r="G15" i="3"/>
  <c r="H16" i="3" s="1"/>
  <c r="N6" i="3"/>
  <c r="G14" i="3"/>
  <c r="H15" i="3" s="1"/>
  <c r="G13" i="3"/>
  <c r="H14" i="3" s="1"/>
  <c r="G12" i="3"/>
  <c r="H13" i="3" s="1"/>
  <c r="G11" i="3"/>
  <c r="H12" i="3" s="1"/>
  <c r="G10" i="3"/>
  <c r="H11" i="3" s="1"/>
  <c r="G9" i="3"/>
  <c r="H10" i="3" s="1"/>
  <c r="G8" i="3"/>
  <c r="H9" i="3" s="1"/>
  <c r="G7" i="3"/>
  <c r="H8" i="3" s="1"/>
  <c r="G6" i="3"/>
  <c r="H7" i="3" s="1"/>
  <c r="G5" i="3"/>
  <c r="H6" i="3" s="1"/>
  <c r="G4" i="3"/>
  <c r="H5" i="3" s="1"/>
  <c r="G3" i="3"/>
  <c r="H4" i="3" s="1"/>
  <c r="G2" i="3"/>
  <c r="H3" i="3" s="1"/>
  <c r="G41" i="2" l="1"/>
  <c r="G40" i="2"/>
  <c r="H41" i="2" s="1"/>
  <c r="G39" i="2"/>
  <c r="H40" i="2" s="1"/>
  <c r="G38" i="2"/>
  <c r="H39" i="2" s="1"/>
  <c r="G37" i="2"/>
  <c r="H38" i="2" s="1"/>
  <c r="G36" i="2"/>
  <c r="H37" i="2" s="1"/>
  <c r="G35" i="2"/>
  <c r="H36" i="2" s="1"/>
  <c r="G34" i="2"/>
  <c r="H35" i="2" s="1"/>
  <c r="G33" i="2"/>
  <c r="H34" i="2" s="1"/>
  <c r="G32" i="2"/>
  <c r="H33" i="2" s="1"/>
  <c r="G31" i="2"/>
  <c r="H32" i="2" s="1"/>
  <c r="G30" i="2"/>
  <c r="H31" i="2" s="1"/>
  <c r="G29" i="2"/>
  <c r="H30" i="2" s="1"/>
  <c r="G28" i="2"/>
  <c r="H29" i="2" s="1"/>
  <c r="G27" i="2"/>
  <c r="H28" i="2" s="1"/>
  <c r="G26" i="2"/>
  <c r="H27" i="2" s="1"/>
  <c r="G25" i="2"/>
  <c r="H26" i="2" s="1"/>
  <c r="G24" i="2"/>
  <c r="H25" i="2" s="1"/>
  <c r="G23" i="2"/>
  <c r="H24" i="2" s="1"/>
  <c r="G22" i="2"/>
  <c r="H23" i="2" s="1"/>
  <c r="G21" i="2"/>
  <c r="H22" i="2" s="1"/>
  <c r="G20" i="2"/>
  <c r="H21" i="2" s="1"/>
  <c r="G19" i="2"/>
  <c r="H20" i="2" s="1"/>
  <c r="G18" i="2"/>
  <c r="H19" i="2" s="1"/>
  <c r="G17" i="2"/>
  <c r="H18" i="2" s="1"/>
  <c r="G16" i="2"/>
  <c r="H17" i="2" s="1"/>
  <c r="G15" i="2"/>
  <c r="H16" i="2" s="1"/>
  <c r="G14" i="2"/>
  <c r="H15" i="2" s="1"/>
  <c r="G13" i="2"/>
  <c r="H14" i="2" s="1"/>
  <c r="G12" i="2"/>
  <c r="H13" i="2" s="1"/>
  <c r="G11" i="2"/>
  <c r="H12" i="2" s="1"/>
  <c r="G10" i="2"/>
  <c r="H11" i="2" s="1"/>
  <c r="G9" i="2"/>
  <c r="H10" i="2" s="1"/>
  <c r="G8" i="2"/>
  <c r="H9" i="2" s="1"/>
  <c r="G7" i="2"/>
  <c r="H8" i="2" s="1"/>
  <c r="G6" i="2"/>
  <c r="H7" i="2" s="1"/>
  <c r="G5" i="2"/>
  <c r="H6" i="2" s="1"/>
  <c r="G4" i="2"/>
  <c r="H5" i="2" s="1"/>
  <c r="G3" i="2"/>
  <c r="H4" i="2" s="1"/>
  <c r="G2" i="2"/>
  <c r="H3" i="2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2" i="1"/>
  <c r="H2" i="1" s="1"/>
  <c r="K2" i="2" l="1"/>
</calcChain>
</file>

<file path=xl/sharedStrings.xml><?xml version="1.0" encoding="utf-8"?>
<sst xmlns="http://schemas.openxmlformats.org/spreadsheetml/2006/main" count="179" uniqueCount="82">
  <si>
    <t>t</t>
  </si>
  <si>
    <t>x1 (ввп)</t>
  </si>
  <si>
    <t>x2 (инвестиции)</t>
  </si>
  <si>
    <t>x3 (инфляция)</t>
  </si>
  <si>
    <t>y (военные расходы)</t>
  </si>
  <si>
    <t>Албания</t>
  </si>
  <si>
    <t>Австрия</t>
  </si>
  <si>
    <t>Беларусь</t>
  </si>
  <si>
    <t>Бельгия</t>
  </si>
  <si>
    <t>Болгария</t>
  </si>
  <si>
    <t>Хорватия</t>
  </si>
  <si>
    <t>Кипр</t>
  </si>
  <si>
    <t>Чешская республика</t>
  </si>
  <si>
    <t>Дания</t>
  </si>
  <si>
    <t>Эстония</t>
  </si>
  <si>
    <t>Финляндия</t>
  </si>
  <si>
    <t>Франция</t>
  </si>
  <si>
    <t>Германия</t>
  </si>
  <si>
    <t>Греция</t>
  </si>
  <si>
    <t>Венгрия</t>
  </si>
  <si>
    <t>Ирландия</t>
  </si>
  <si>
    <t>Италия</t>
  </si>
  <si>
    <t>Косово</t>
  </si>
  <si>
    <t>Латвия</t>
  </si>
  <si>
    <t>Литва</t>
  </si>
  <si>
    <t>Люксембург</t>
  </si>
  <si>
    <t>Македония</t>
  </si>
  <si>
    <t>Мальта</t>
  </si>
  <si>
    <t>Молдова</t>
  </si>
  <si>
    <t>Черногория</t>
  </si>
  <si>
    <t>Нидерланды</t>
  </si>
  <si>
    <t>Норвегия</t>
  </si>
  <si>
    <t>Польша</t>
  </si>
  <si>
    <t>Португалия</t>
  </si>
  <si>
    <t>Румыния</t>
  </si>
  <si>
    <t>Россия</t>
  </si>
  <si>
    <t>Сербии</t>
  </si>
  <si>
    <t>Словакия</t>
  </si>
  <si>
    <t>Словения</t>
  </si>
  <si>
    <t>Испания</t>
  </si>
  <si>
    <t>Швеция</t>
  </si>
  <si>
    <t>Швейцария</t>
  </si>
  <si>
    <t>Турция</t>
  </si>
  <si>
    <t>Украина</t>
  </si>
  <si>
    <t>Великобритания</t>
  </si>
  <si>
    <t>y (предсказанные)</t>
  </si>
  <si>
    <t>Остатки</t>
  </si>
  <si>
    <t>\+\-</t>
  </si>
  <si>
    <t>DW</t>
  </si>
  <si>
    <t>Получилось значение, близкое к 2. В диапазоне от 0 до 4 (от положительной до отрицательной автокорреляции) здесь около-никакая</t>
  </si>
  <si>
    <t>Итого 17 смен на 40 значений, почти посередине. В диапазоне от 0 до 40 (от положительной до отрицательной автокорреляции) здесь около-никакая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</si>
  <si>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</si>
  <si>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</si>
  <si>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</si>
  <si>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</si>
  <si>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</si>
  <si>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</si>
  <si>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</si>
  <si>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</si>
  <si>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</si>
  <si>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</si>
  <si>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</si>
  <si>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</si>
  <si>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</si>
  <si>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</si>
  <si>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</si>
  <si>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</si>
  <si>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</si>
  <si>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</si>
  <si>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</si>
  <si>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</si>
  <si>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</si>
  <si>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</si>
  <si>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</si>
  <si>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</si>
  <si>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</si>
  <si>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</si>
  <si>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 xml:space="preserve">Предсказанное </t>
  </si>
  <si>
    <t>LM</t>
  </si>
  <si>
    <t>&lt;</t>
  </si>
  <si>
    <t>Не отвергаем мысль о том, что автокорреляция отсутствует</t>
  </si>
  <si>
    <t>Остатки Лаг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</si>
</sst>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1" fillId="2" borderId="0" xfId="1" applyAlignment="1">
      <alignment horizontal="center" vertical="center" wrapText="1"/>
    </xf>
    <xf numFmtId="0" fontId="1" fillId="7" borderId="0" xfId="6" applyAlignment="1">
      <alignment horizontal="center" vertical="center" wrapText="1"/>
    </xf>
    <xf numFmtId="0" fontId="1" fillId="6" borderId="0" xfId="5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2" fillId="4" borderId="0" xfId="3" applyAlignment="1">
      <alignment horizontal="center" vertical="center" wrapText="1"/>
    </xf>
    <xf numFmtId="0" fontId="1" fillId="2" borderId="0" xfId="1" applyAlignment="1">
      <alignment horizontal="center" vertical="center"/>
    </xf>
    <xf numFmtId="0" fontId="1" fillId="7" borderId="0" xfId="6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0" xfId="1" applyAlignment="1">
      <alignment horizontal="center" vertical="center" wrapText="1"/>
    </xf>
    <xf numFmtId="0" fontId="1" fillId="5" borderId="0" xfId="4" applyAlignment="1">
      <alignment horizontal="center" vertical="center" wrapText="1"/>
    </xf>
  </cellXfs>
  <cellStyles count="7">
    <cellStyle name="40% — акцент6" xfId="5" builtinId="51"/>
    <cellStyle name="60% — акцент1" xfId="1" builtinId="32"/>
    <cellStyle name="60% — акцент2" xfId="2" builtinId="36"/>
    <cellStyle name="60% — акцент4" xfId="4" builtinId="44"/>
    <cellStyle name="60% — акцент6" xfId="6" builtinId="52"/>
    <cellStyle name="Акцент3" xfId="3" builtinId="3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5041-9D3C-4523-A601-8348C2004CA2}">
  <dimension ref="A1:O41"/>
  <sheetViews>
    <sheetView workbookViewId="0">
      <selection activeCell="J17" sqref="J17"/>
    </sheetView>
  </sheetViews>
  <sheetFormatPr defaultRowHeight="14.4" x14ac:dyDescent="0.3"/>
  <cols>
    <col min="1" max="1" width="24.33203125" style="6" customWidth="1"/>
    <col min="2" max="2" width="13" style="6" customWidth="1"/>
    <col min="3" max="3" width="15.6640625" style="6" customWidth="1"/>
    <col min="4" max="4" width="16.6640625" style="6" customWidth="1"/>
    <col min="5" max="5" width="21.6640625" style="6" customWidth="1"/>
    <col min="6" max="6" width="22.88671875" style="6" customWidth="1"/>
    <col min="7" max="7" width="16.109375" style="6" customWidth="1"/>
    <col min="8" max="8" width="14.33203125" style="6" customWidth="1"/>
    <col min="9" max="9" width="13.88671875" style="6" customWidth="1"/>
    <col min="10" max="10" width="14.5546875" style="6" customWidth="1"/>
    <col min="11" max="11" width="15.44140625" style="6" customWidth="1"/>
    <col min="12" max="16384" width="8.88671875" style="6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46</v>
      </c>
      <c r="H1" s="1" t="s">
        <v>47</v>
      </c>
    </row>
    <row r="2" spans="1:15" ht="14.4" customHeight="1" x14ac:dyDescent="0.3">
      <c r="A2" s="2" t="s">
        <v>5</v>
      </c>
      <c r="B2" s="3">
        <v>22.98</v>
      </c>
      <c r="C2" s="3">
        <v>1.4</v>
      </c>
      <c r="D2" s="3">
        <v>6.3</v>
      </c>
      <c r="E2" s="2">
        <v>0.22900000000000001</v>
      </c>
      <c r="F2" s="7">
        <v>-0.41470638647248381</v>
      </c>
      <c r="G2" s="7">
        <f>E2-F2</f>
        <v>0.64370638647248379</v>
      </c>
      <c r="H2" s="7" t="str">
        <f t="shared" ref="H2:H41" si="0">IF(G2&gt;0,"+","-")</f>
        <v>+</v>
      </c>
      <c r="J2" s="18" t="s">
        <v>50</v>
      </c>
      <c r="K2" s="18"/>
      <c r="L2" s="18"/>
      <c r="M2" s="18"/>
      <c r="N2" s="18"/>
      <c r="O2" s="18"/>
    </row>
    <row r="3" spans="1:15" x14ac:dyDescent="0.3">
      <c r="A3" s="2" t="s">
        <v>6</v>
      </c>
      <c r="B3" s="3">
        <v>510.71</v>
      </c>
      <c r="C3" s="3">
        <v>190</v>
      </c>
      <c r="D3" s="3">
        <v>9.1999999999999993</v>
      </c>
      <c r="E3" s="2">
        <v>3.613</v>
      </c>
      <c r="F3" s="7">
        <v>8.2082525953704444</v>
      </c>
      <c r="G3" s="7">
        <f t="shared" ref="G3:G41" si="1">E3-F3</f>
        <v>-4.5952525953704448</v>
      </c>
      <c r="H3" s="7" t="str">
        <f t="shared" si="0"/>
        <v>-</v>
      </c>
      <c r="J3" s="18"/>
      <c r="K3" s="18"/>
      <c r="L3" s="18"/>
      <c r="M3" s="18"/>
      <c r="N3" s="18"/>
      <c r="O3" s="18"/>
    </row>
    <row r="4" spans="1:15" x14ac:dyDescent="0.3">
      <c r="A4" s="2" t="s">
        <v>7</v>
      </c>
      <c r="B4" s="3">
        <v>72.790000000000006</v>
      </c>
      <c r="C4" s="3">
        <v>3</v>
      </c>
      <c r="D4" s="3">
        <v>5.0999999999999996</v>
      </c>
      <c r="E4" s="2">
        <v>1.105</v>
      </c>
      <c r="F4" s="7">
        <v>0.89565632656907501</v>
      </c>
      <c r="G4" s="7">
        <f t="shared" si="1"/>
        <v>0.20934367343092497</v>
      </c>
      <c r="H4" s="7" t="str">
        <f t="shared" si="0"/>
        <v>+</v>
      </c>
      <c r="J4" s="18"/>
      <c r="K4" s="18"/>
      <c r="L4" s="18"/>
      <c r="M4" s="18"/>
      <c r="N4" s="18"/>
      <c r="O4" s="18"/>
    </row>
    <row r="5" spans="1:15" x14ac:dyDescent="0.3">
      <c r="A5" s="2" t="s">
        <v>8</v>
      </c>
      <c r="B5" s="3">
        <v>586.05999999999995</v>
      </c>
      <c r="C5" s="3">
        <v>220</v>
      </c>
      <c r="D5" s="3">
        <v>5.8</v>
      </c>
      <c r="E5" s="2">
        <v>6.89</v>
      </c>
      <c r="F5" s="7">
        <v>9.6631145764290967</v>
      </c>
      <c r="G5" s="7">
        <f t="shared" si="1"/>
        <v>-2.773114576429097</v>
      </c>
      <c r="H5" s="7" t="str">
        <f t="shared" si="0"/>
        <v>-</v>
      </c>
    </row>
    <row r="6" spans="1:15" x14ac:dyDescent="0.3">
      <c r="A6" s="2" t="s">
        <v>9</v>
      </c>
      <c r="B6" s="3">
        <v>90.35</v>
      </c>
      <c r="C6" s="3">
        <v>5.5</v>
      </c>
      <c r="D6" s="3">
        <v>7.5</v>
      </c>
      <c r="E6" s="2">
        <v>1.4370000000000001</v>
      </c>
      <c r="F6" s="7">
        <v>1.2130657218138907</v>
      </c>
      <c r="G6" s="7">
        <f t="shared" si="1"/>
        <v>0.22393427818610934</v>
      </c>
      <c r="H6" s="7" t="str">
        <f t="shared" si="0"/>
        <v>+</v>
      </c>
    </row>
    <row r="7" spans="1:15" x14ac:dyDescent="0.3">
      <c r="A7" s="2" t="s">
        <v>10</v>
      </c>
      <c r="B7" s="3">
        <v>70</v>
      </c>
      <c r="C7" s="3">
        <v>2</v>
      </c>
      <c r="D7" s="3">
        <v>8</v>
      </c>
      <c r="E7" s="2">
        <v>1.282</v>
      </c>
      <c r="F7" s="7">
        <v>0.7377783576141228</v>
      </c>
      <c r="G7" s="7">
        <f t="shared" si="1"/>
        <v>0.54422164238587722</v>
      </c>
      <c r="H7" s="7" t="str">
        <f t="shared" si="0"/>
        <v>+</v>
      </c>
    </row>
    <row r="8" spans="1:15" x14ac:dyDescent="0.3">
      <c r="A8" s="2" t="s">
        <v>11</v>
      </c>
      <c r="B8" s="3">
        <v>30.69</v>
      </c>
      <c r="C8" s="3">
        <v>8</v>
      </c>
      <c r="D8" s="3">
        <v>6</v>
      </c>
      <c r="E8" s="2">
        <v>0.52400000000000002</v>
      </c>
      <c r="F8" s="7">
        <v>-0.34253793336688509</v>
      </c>
      <c r="G8" s="7">
        <f t="shared" si="1"/>
        <v>0.86653793336688512</v>
      </c>
      <c r="H8" s="7" t="str">
        <f t="shared" si="0"/>
        <v>+</v>
      </c>
    </row>
    <row r="9" spans="1:15" x14ac:dyDescent="0.3">
      <c r="A9" s="2" t="s">
        <v>12</v>
      </c>
      <c r="B9" s="3">
        <v>500</v>
      </c>
      <c r="C9" s="3">
        <v>9</v>
      </c>
      <c r="D9" s="3">
        <v>9.6</v>
      </c>
      <c r="E9" s="2">
        <v>4.0049999999999999</v>
      </c>
      <c r="F9" s="7">
        <v>11.756252396347145</v>
      </c>
      <c r="G9" s="7">
        <f t="shared" si="1"/>
        <v>-7.7512523963471454</v>
      </c>
      <c r="H9" s="7" t="str">
        <f t="shared" si="0"/>
        <v>-</v>
      </c>
    </row>
    <row r="10" spans="1:15" x14ac:dyDescent="0.3">
      <c r="A10" s="2" t="s">
        <v>13</v>
      </c>
      <c r="B10" s="3">
        <v>408</v>
      </c>
      <c r="C10" s="3">
        <v>40</v>
      </c>
      <c r="D10" s="3">
        <v>5</v>
      </c>
      <c r="E10" s="2">
        <v>5.4749999999999996</v>
      </c>
      <c r="F10" s="7">
        <v>8.8649738067511006</v>
      </c>
      <c r="G10" s="7">
        <f t="shared" si="1"/>
        <v>-3.3899738067511009</v>
      </c>
      <c r="H10" s="7" t="str">
        <f t="shared" si="0"/>
        <v>-</v>
      </c>
    </row>
    <row r="11" spans="1:15" x14ac:dyDescent="0.3">
      <c r="A11" s="2" t="s">
        <v>14</v>
      </c>
      <c r="B11" s="3">
        <v>38.869999999999997</v>
      </c>
      <c r="C11" s="3">
        <v>2</v>
      </c>
      <c r="D11" s="3">
        <v>5.5</v>
      </c>
      <c r="E11" s="2">
        <v>0.81799999999999995</v>
      </c>
      <c r="F11" s="7">
        <v>1.670135350395402E-2</v>
      </c>
      <c r="G11" s="7">
        <f t="shared" si="1"/>
        <v>0.80129864649604587</v>
      </c>
      <c r="H11" s="7" t="str">
        <f t="shared" si="0"/>
        <v>+</v>
      </c>
    </row>
    <row r="12" spans="1:15" x14ac:dyDescent="0.3">
      <c r="A12" s="2" t="s">
        <v>15</v>
      </c>
      <c r="B12" s="3">
        <v>335</v>
      </c>
      <c r="C12" s="3">
        <v>15</v>
      </c>
      <c r="D12" s="3">
        <v>4.8</v>
      </c>
      <c r="E12" s="2">
        <v>4.4459999999999997</v>
      </c>
      <c r="F12" s="7">
        <v>7.4972425269062484</v>
      </c>
      <c r="G12" s="7">
        <f t="shared" si="1"/>
        <v>-3.0512425269062486</v>
      </c>
      <c r="H12" s="7" t="str">
        <f t="shared" si="0"/>
        <v>-</v>
      </c>
    </row>
    <row r="13" spans="1:15" x14ac:dyDescent="0.3">
      <c r="A13" s="2" t="s">
        <v>16</v>
      </c>
      <c r="B13" s="3">
        <v>3140</v>
      </c>
      <c r="C13" s="3">
        <v>1200</v>
      </c>
      <c r="D13" s="3">
        <v>5.6</v>
      </c>
      <c r="E13" s="2">
        <v>53.639000000000003</v>
      </c>
      <c r="F13" s="7">
        <v>55.540944934248763</v>
      </c>
      <c r="G13" s="7">
        <f t="shared" si="1"/>
        <v>-1.9019449342487604</v>
      </c>
      <c r="H13" s="7" t="str">
        <f t="shared" si="0"/>
        <v>-</v>
      </c>
    </row>
    <row r="14" spans="1:15" x14ac:dyDescent="0.3">
      <c r="A14" s="2" t="s">
        <v>17</v>
      </c>
      <c r="B14" s="3">
        <v>4070</v>
      </c>
      <c r="C14" s="3">
        <v>1500</v>
      </c>
      <c r="D14" s="3">
        <v>6.3</v>
      </c>
      <c r="E14" s="2">
        <v>56.152999999999999</v>
      </c>
      <c r="F14" s="7">
        <v>73.425755323665243</v>
      </c>
      <c r="G14" s="7">
        <f t="shared" si="1"/>
        <v>-17.272755323665244</v>
      </c>
      <c r="H14" s="7" t="str">
        <f t="shared" si="0"/>
        <v>-</v>
      </c>
    </row>
    <row r="15" spans="1:15" x14ac:dyDescent="0.3">
      <c r="A15" s="2" t="s">
        <v>18</v>
      </c>
      <c r="B15" s="3">
        <v>298</v>
      </c>
      <c r="C15" s="3">
        <v>6.5</v>
      </c>
      <c r="D15" s="3">
        <v>5.9</v>
      </c>
      <c r="E15" s="2">
        <v>8.7449999999999992</v>
      </c>
      <c r="F15" s="7">
        <v>6.6714384778458982</v>
      </c>
      <c r="G15" s="7">
        <f t="shared" si="1"/>
        <v>2.0735615221541011</v>
      </c>
      <c r="H15" s="7" t="str">
        <f t="shared" si="0"/>
        <v>+</v>
      </c>
    </row>
    <row r="16" spans="1:15" x14ac:dyDescent="0.3">
      <c r="A16" s="2" t="s">
        <v>19</v>
      </c>
      <c r="B16" s="3">
        <v>195</v>
      </c>
      <c r="C16" s="3">
        <v>5.5</v>
      </c>
      <c r="D16" s="3">
        <v>14.5</v>
      </c>
      <c r="E16" s="2">
        <v>3.2570000000000001</v>
      </c>
      <c r="F16" s="7">
        <v>3.6885757678555375</v>
      </c>
      <c r="G16" s="7">
        <f t="shared" si="1"/>
        <v>-0.43157576785553742</v>
      </c>
      <c r="H16" s="7" t="str">
        <f t="shared" si="0"/>
        <v>-</v>
      </c>
    </row>
    <row r="17" spans="1:8" x14ac:dyDescent="0.3">
      <c r="A17" s="2" t="s">
        <v>20</v>
      </c>
      <c r="B17" s="3">
        <v>600</v>
      </c>
      <c r="C17" s="3">
        <v>200</v>
      </c>
      <c r="D17" s="3">
        <v>6</v>
      </c>
      <c r="E17" s="2">
        <v>1.1639999999999999</v>
      </c>
      <c r="F17" s="7">
        <v>10.444265879996689</v>
      </c>
      <c r="G17" s="7">
        <f t="shared" si="1"/>
        <v>-9.2802658799966888</v>
      </c>
      <c r="H17" s="7" t="str">
        <f t="shared" si="0"/>
        <v>-</v>
      </c>
    </row>
    <row r="18" spans="1:8" x14ac:dyDescent="0.3">
      <c r="A18" s="2" t="s">
        <v>21</v>
      </c>
      <c r="B18" s="3">
        <v>2010</v>
      </c>
      <c r="C18" s="3">
        <v>100</v>
      </c>
      <c r="D18" s="3">
        <v>6.7</v>
      </c>
      <c r="E18" s="2">
        <v>34.692</v>
      </c>
      <c r="F18" s="7">
        <v>49.351264586739504</v>
      </c>
      <c r="G18" s="7">
        <f t="shared" si="1"/>
        <v>-14.659264586739503</v>
      </c>
      <c r="H18" s="7" t="str">
        <f t="shared" si="0"/>
        <v>-</v>
      </c>
    </row>
    <row r="19" spans="1:8" x14ac:dyDescent="0.3">
      <c r="A19" s="2" t="s">
        <v>22</v>
      </c>
      <c r="B19" s="3">
        <v>9.77</v>
      </c>
      <c r="C19" s="3">
        <v>0.5</v>
      </c>
      <c r="D19" s="3">
        <v>2.9</v>
      </c>
      <c r="E19" s="2">
        <v>0.108</v>
      </c>
      <c r="F19" s="7">
        <v>-0.61587353843039383</v>
      </c>
      <c r="G19" s="7">
        <f t="shared" si="1"/>
        <v>0.72387353843039381</v>
      </c>
      <c r="H19" s="7" t="str">
        <f t="shared" si="0"/>
        <v>+</v>
      </c>
    </row>
    <row r="20" spans="1:8" x14ac:dyDescent="0.3">
      <c r="A20" s="2" t="s">
        <v>23</v>
      </c>
      <c r="B20" s="3">
        <v>39.619999999999997</v>
      </c>
      <c r="C20" s="3">
        <v>2.5</v>
      </c>
      <c r="D20" s="3">
        <v>6</v>
      </c>
      <c r="E20" s="2">
        <v>0.85599999999999998</v>
      </c>
      <c r="F20" s="7">
        <v>7.3447913882252469E-3</v>
      </c>
      <c r="G20" s="7">
        <f t="shared" si="1"/>
        <v>0.84865520861177468</v>
      </c>
      <c r="H20" s="7" t="str">
        <f t="shared" si="0"/>
        <v>+</v>
      </c>
    </row>
    <row r="21" spans="1:8" x14ac:dyDescent="0.3">
      <c r="A21" s="2" t="s">
        <v>24</v>
      </c>
      <c r="B21" s="3">
        <v>66.150000000000006</v>
      </c>
      <c r="C21" s="3">
        <v>4.5</v>
      </c>
      <c r="D21" s="3">
        <v>6.5</v>
      </c>
      <c r="E21" s="2">
        <v>1.734</v>
      </c>
      <c r="F21" s="7">
        <v>0.6391662608970563</v>
      </c>
      <c r="G21" s="7">
        <f t="shared" si="1"/>
        <v>1.0948337391029437</v>
      </c>
      <c r="H21" s="7" t="str">
        <f t="shared" si="0"/>
        <v>+</v>
      </c>
    </row>
    <row r="22" spans="1:8" x14ac:dyDescent="0.3">
      <c r="A22" s="2" t="s">
        <v>25</v>
      </c>
      <c r="B22" s="3">
        <v>82.5</v>
      </c>
      <c r="C22" s="3">
        <v>80</v>
      </c>
      <c r="D22" s="3">
        <v>5.4</v>
      </c>
      <c r="E22" s="2">
        <v>0.51</v>
      </c>
      <c r="F22" s="7">
        <v>-0.49639592647182873</v>
      </c>
      <c r="G22" s="7">
        <f t="shared" si="1"/>
        <v>1.0063959264718287</v>
      </c>
      <c r="H22" s="7" t="str">
        <f t="shared" si="0"/>
        <v>+</v>
      </c>
    </row>
    <row r="23" spans="1:8" x14ac:dyDescent="0.3">
      <c r="A23" s="2" t="s">
        <v>26</v>
      </c>
      <c r="B23" s="3">
        <v>15.43</v>
      </c>
      <c r="C23" s="3">
        <v>1</v>
      </c>
      <c r="D23" s="3">
        <v>3.5</v>
      </c>
      <c r="E23" s="2">
        <v>0.22</v>
      </c>
      <c r="F23" s="7">
        <v>-0.50071272073187167</v>
      </c>
      <c r="G23" s="7">
        <f t="shared" si="1"/>
        <v>0.72071272073187165</v>
      </c>
      <c r="H23" s="7" t="str">
        <f t="shared" si="0"/>
        <v>+</v>
      </c>
    </row>
    <row r="24" spans="1:8" x14ac:dyDescent="0.3">
      <c r="A24" s="2" t="s">
        <v>27</v>
      </c>
      <c r="B24" s="3">
        <v>17.8</v>
      </c>
      <c r="C24" s="3">
        <v>1.5</v>
      </c>
      <c r="D24" s="3">
        <v>5.2</v>
      </c>
      <c r="E24" s="2">
        <v>7.8299999999999995E-2</v>
      </c>
      <c r="F24" s="7">
        <v>-0.51175064265355696</v>
      </c>
      <c r="G24" s="7">
        <f t="shared" si="1"/>
        <v>0.590050642653557</v>
      </c>
      <c r="H24" s="7" t="str">
        <f t="shared" si="0"/>
        <v>+</v>
      </c>
    </row>
    <row r="25" spans="1:8" x14ac:dyDescent="0.3">
      <c r="A25" s="2" t="s">
        <v>28</v>
      </c>
      <c r="B25" s="3">
        <v>12.78</v>
      </c>
      <c r="C25" s="3">
        <v>1.2</v>
      </c>
      <c r="D25" s="3">
        <v>12.7</v>
      </c>
      <c r="E25" s="2">
        <v>4.7699999999999999E-2</v>
      </c>
      <c r="F25" s="7">
        <v>-0.91127039151222999</v>
      </c>
      <c r="G25" s="7">
        <f t="shared" si="1"/>
        <v>0.95897039151222996</v>
      </c>
      <c r="H25" s="7" t="str">
        <f t="shared" si="0"/>
        <v>+</v>
      </c>
    </row>
    <row r="26" spans="1:8" x14ac:dyDescent="0.3">
      <c r="A26" s="2" t="s">
        <v>29</v>
      </c>
      <c r="B26" s="3">
        <v>5.7</v>
      </c>
      <c r="C26" s="3">
        <v>1</v>
      </c>
      <c r="D26" s="3">
        <v>7.2</v>
      </c>
      <c r="E26" s="2">
        <v>9.8000000000000004E-2</v>
      </c>
      <c r="F26" s="7">
        <v>-0.89031190537477245</v>
      </c>
      <c r="G26" s="7">
        <f t="shared" si="1"/>
        <v>0.98831190537477243</v>
      </c>
      <c r="H26" s="7" t="str">
        <f t="shared" si="0"/>
        <v>+</v>
      </c>
    </row>
    <row r="27" spans="1:8" x14ac:dyDescent="0.3">
      <c r="A27" s="2" t="s">
        <v>30</v>
      </c>
      <c r="B27" s="3">
        <v>1060</v>
      </c>
      <c r="C27" s="3">
        <v>900</v>
      </c>
      <c r="D27" s="3">
        <v>4.8</v>
      </c>
      <c r="E27" s="2">
        <v>13.632</v>
      </c>
      <c r="F27" s="7">
        <v>7.6375755294472034</v>
      </c>
      <c r="G27" s="7">
        <f t="shared" si="1"/>
        <v>5.9944244705527963</v>
      </c>
      <c r="H27" s="7" t="str">
        <f t="shared" si="0"/>
        <v>+</v>
      </c>
    </row>
    <row r="28" spans="1:8" x14ac:dyDescent="0.3">
      <c r="A28" s="2" t="s">
        <v>31</v>
      </c>
      <c r="B28" s="3">
        <v>513</v>
      </c>
      <c r="C28" s="3">
        <v>20</v>
      </c>
      <c r="D28" s="3">
        <v>4.3</v>
      </c>
      <c r="E28" s="2">
        <v>8.6980000000000004</v>
      </c>
      <c r="F28" s="7">
        <v>12.056343235660325</v>
      </c>
      <c r="G28" s="7">
        <f t="shared" si="1"/>
        <v>-3.3583432356603247</v>
      </c>
      <c r="H28" s="7" t="str">
        <f t="shared" si="0"/>
        <v>-</v>
      </c>
    </row>
    <row r="29" spans="1:8" x14ac:dyDescent="0.3">
      <c r="A29" s="2" t="s">
        <v>32</v>
      </c>
      <c r="B29" s="3">
        <v>700</v>
      </c>
      <c r="C29" s="3">
        <v>13</v>
      </c>
      <c r="D29" s="3">
        <v>7.2</v>
      </c>
      <c r="E29" s="2">
        <v>15.340999999999999</v>
      </c>
      <c r="F29" s="7">
        <v>16.980543991122833</v>
      </c>
      <c r="G29" s="7">
        <f t="shared" si="1"/>
        <v>-1.6395439911228333</v>
      </c>
      <c r="H29" s="7" t="str">
        <f t="shared" si="0"/>
        <v>-</v>
      </c>
    </row>
    <row r="30" spans="1:8" x14ac:dyDescent="0.3">
      <c r="A30" s="2" t="s">
        <v>33</v>
      </c>
      <c r="B30" s="3">
        <v>305</v>
      </c>
      <c r="C30" s="3">
        <v>10.5</v>
      </c>
      <c r="D30" s="3">
        <v>4.7</v>
      </c>
      <c r="E30" s="2">
        <v>3.5670000000000002</v>
      </c>
      <c r="F30" s="7">
        <v>6.8132442493107535</v>
      </c>
      <c r="G30" s="7">
        <f t="shared" si="1"/>
        <v>-3.2462442493107533</v>
      </c>
      <c r="H30" s="7" t="str">
        <f t="shared" si="0"/>
        <v>-</v>
      </c>
    </row>
    <row r="31" spans="1:8" x14ac:dyDescent="0.3">
      <c r="A31" s="2" t="s">
        <v>34</v>
      </c>
      <c r="B31" s="3">
        <v>300.69</v>
      </c>
      <c r="C31" s="3">
        <v>7</v>
      </c>
      <c r="D31" s="3">
        <v>6.2</v>
      </c>
      <c r="E31" s="2">
        <v>5.1879999999999997</v>
      </c>
      <c r="F31" s="7">
        <v>6.7200570240022799</v>
      </c>
      <c r="G31" s="7">
        <f t="shared" si="1"/>
        <v>-1.5320570240022802</v>
      </c>
      <c r="H31" s="7" t="str">
        <f t="shared" si="0"/>
        <v>-</v>
      </c>
    </row>
    <row r="32" spans="1:8" x14ac:dyDescent="0.3">
      <c r="A32" s="2" t="s">
        <v>35</v>
      </c>
      <c r="B32" s="3">
        <v>2240</v>
      </c>
      <c r="C32" s="3">
        <v>10</v>
      </c>
      <c r="D32" s="3">
        <v>5.5</v>
      </c>
      <c r="E32" s="2">
        <v>102.367</v>
      </c>
      <c r="F32" s="7">
        <v>57.310196810280104</v>
      </c>
      <c r="G32" s="7">
        <f t="shared" si="1"/>
        <v>45.056803189719901</v>
      </c>
      <c r="H32" s="7" t="str">
        <f t="shared" si="0"/>
        <v>+</v>
      </c>
    </row>
    <row r="33" spans="1:8" x14ac:dyDescent="0.3">
      <c r="A33" s="2" t="s">
        <v>36</v>
      </c>
      <c r="B33" s="3">
        <v>63.56</v>
      </c>
      <c r="C33" s="3">
        <v>3.5</v>
      </c>
      <c r="D33" s="3">
        <v>8.4</v>
      </c>
      <c r="E33" s="2">
        <v>1.724</v>
      </c>
      <c r="F33" s="7">
        <v>0.52315416110403623</v>
      </c>
      <c r="G33" s="7">
        <f t="shared" si="1"/>
        <v>1.2008458388959637</v>
      </c>
      <c r="H33" s="7" t="str">
        <f t="shared" si="0"/>
        <v>+</v>
      </c>
    </row>
    <row r="34" spans="1:8" x14ac:dyDescent="0.3">
      <c r="A34" s="2" t="s">
        <v>37</v>
      </c>
      <c r="B34" s="3">
        <v>133.6</v>
      </c>
      <c r="C34" s="3">
        <v>7.5</v>
      </c>
      <c r="D34" s="3">
        <v>7</v>
      </c>
      <c r="E34" s="2">
        <v>2.0859999999999999</v>
      </c>
      <c r="F34" s="7">
        <v>2.3180288272974203</v>
      </c>
      <c r="G34" s="7">
        <f t="shared" si="1"/>
        <v>-0.23202882729742047</v>
      </c>
      <c r="H34" s="7" t="str">
        <f t="shared" si="0"/>
        <v>-</v>
      </c>
    </row>
    <row r="35" spans="1:8" x14ac:dyDescent="0.3">
      <c r="A35" s="2" t="s">
        <v>38</v>
      </c>
      <c r="B35" s="3">
        <v>64.5</v>
      </c>
      <c r="C35" s="3">
        <v>4.8</v>
      </c>
      <c r="D35" s="3">
        <v>6.2</v>
      </c>
      <c r="E35" s="2">
        <v>0.77500000000000002</v>
      </c>
      <c r="F35" s="7">
        <v>0.60071590067415237</v>
      </c>
      <c r="G35" s="7">
        <f t="shared" si="1"/>
        <v>0.17428409932584765</v>
      </c>
      <c r="H35" s="7" t="str">
        <f t="shared" si="0"/>
        <v>+</v>
      </c>
    </row>
    <row r="36" spans="1:8" x14ac:dyDescent="0.3">
      <c r="A36" s="2" t="s">
        <v>39</v>
      </c>
      <c r="B36" s="3">
        <v>1480</v>
      </c>
      <c r="C36" s="3">
        <v>70</v>
      </c>
      <c r="D36" s="3">
        <v>3.4</v>
      </c>
      <c r="E36" s="2">
        <v>20.306999999999999</v>
      </c>
      <c r="F36" s="7">
        <v>36.272700726344659</v>
      </c>
      <c r="G36" s="7">
        <f t="shared" si="1"/>
        <v>-15.965700726344661</v>
      </c>
      <c r="H36" s="7" t="str">
        <f t="shared" si="0"/>
        <v>-</v>
      </c>
    </row>
    <row r="37" spans="1:8" x14ac:dyDescent="0.3">
      <c r="A37" s="2" t="s">
        <v>40</v>
      </c>
      <c r="B37" s="3">
        <v>646</v>
      </c>
      <c r="C37" s="3">
        <v>50</v>
      </c>
      <c r="D37" s="3">
        <v>6.5</v>
      </c>
      <c r="E37" s="2">
        <v>7.7220000000000004</v>
      </c>
      <c r="F37" s="7">
        <v>14.811022500476698</v>
      </c>
      <c r="G37" s="7">
        <f t="shared" si="1"/>
        <v>-7.0890225004766974</v>
      </c>
      <c r="H37" s="7" t="str">
        <f t="shared" si="0"/>
        <v>-</v>
      </c>
    </row>
    <row r="38" spans="1:8" x14ac:dyDescent="0.3">
      <c r="A38" s="2" t="s">
        <v>41</v>
      </c>
      <c r="B38" s="3">
        <v>824</v>
      </c>
      <c r="C38" s="3">
        <v>100</v>
      </c>
      <c r="D38" s="3">
        <v>2.5</v>
      </c>
      <c r="E38" s="2">
        <v>5.6520000000000001</v>
      </c>
      <c r="F38" s="7">
        <v>18.543122358039032</v>
      </c>
      <c r="G38" s="7">
        <f t="shared" si="1"/>
        <v>-12.891122358039031</v>
      </c>
      <c r="H38" s="7" t="str">
        <f t="shared" si="0"/>
        <v>-</v>
      </c>
    </row>
    <row r="39" spans="1:8" x14ac:dyDescent="0.3">
      <c r="A39" s="2" t="s">
        <v>42</v>
      </c>
      <c r="B39" s="3">
        <v>907.12</v>
      </c>
      <c r="C39" s="3">
        <v>15</v>
      </c>
      <c r="D39" s="3">
        <v>51</v>
      </c>
      <c r="E39" s="2">
        <v>10.78</v>
      </c>
      <c r="F39" s="7">
        <v>20.740187058929436</v>
      </c>
      <c r="G39" s="7">
        <f t="shared" si="1"/>
        <v>-9.9601870589294368</v>
      </c>
      <c r="H39" s="7" t="str">
        <f t="shared" si="0"/>
        <v>-</v>
      </c>
    </row>
    <row r="40" spans="1:8" x14ac:dyDescent="0.3">
      <c r="A40" s="2" t="s">
        <v>43</v>
      </c>
      <c r="B40" s="3">
        <v>200</v>
      </c>
      <c r="C40" s="3">
        <v>2.5</v>
      </c>
      <c r="D40" s="3">
        <v>17.3</v>
      </c>
      <c r="E40" s="2">
        <v>41.183999999999997</v>
      </c>
      <c r="F40" s="7">
        <v>3.7801860578988427</v>
      </c>
      <c r="G40" s="7">
        <f t="shared" si="1"/>
        <v>37.403813942101152</v>
      </c>
      <c r="H40" s="7" t="str">
        <f t="shared" si="0"/>
        <v>+</v>
      </c>
    </row>
    <row r="41" spans="1:8" x14ac:dyDescent="0.3">
      <c r="A41" s="2" t="s">
        <v>44</v>
      </c>
      <c r="B41" s="3">
        <v>3070</v>
      </c>
      <c r="C41" s="3">
        <v>1600</v>
      </c>
      <c r="D41" s="3">
        <v>6.6</v>
      </c>
      <c r="E41" s="2">
        <v>64.081999999999994</v>
      </c>
      <c r="F41" s="7">
        <v>45.185687330484257</v>
      </c>
      <c r="G41" s="7">
        <f t="shared" si="1"/>
        <v>18.896312669515737</v>
      </c>
      <c r="H41" s="7" t="str">
        <f t="shared" si="0"/>
        <v>+</v>
      </c>
    </row>
  </sheetData>
  <mergeCells count="1">
    <mergeCell ref="J2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AF8B-8276-4504-8128-FA99E6945FC3}">
  <dimension ref="A1:AH74"/>
  <sheetViews>
    <sheetView workbookViewId="0">
      <selection activeCell="H2" sqref="H2"/>
    </sheetView>
  </sheetViews>
  <sheetFormatPr defaultRowHeight="14.4" x14ac:dyDescent="0.3"/>
  <cols>
    <col min="1" max="1" width="24.33203125" style="6" customWidth="1"/>
    <col min="2" max="2" width="13" style="6" customWidth="1"/>
    <col min="3" max="3" width="15.6640625" style="6" customWidth="1"/>
    <col min="4" max="4" width="16.6640625" style="6" customWidth="1"/>
    <col min="5" max="5" width="21.6640625" style="6" customWidth="1"/>
    <col min="6" max="6" width="22.88671875" style="6" customWidth="1"/>
    <col min="7" max="8" width="16.109375" style="6" customWidth="1"/>
    <col min="9" max="9" width="14.5546875" style="6" customWidth="1"/>
    <col min="10" max="10" width="15.44140625" style="6" customWidth="1"/>
    <col min="11" max="16384" width="8.88671875" style="6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46</v>
      </c>
      <c r="H1" s="1" t="s">
        <v>81</v>
      </c>
    </row>
    <row r="2" spans="1:16" x14ac:dyDescent="0.3">
      <c r="A2" s="2" t="s">
        <v>5</v>
      </c>
      <c r="B2" s="3">
        <v>22.98</v>
      </c>
      <c r="C2" s="3">
        <v>1.4</v>
      </c>
      <c r="D2" s="3">
        <v>6.3</v>
      </c>
      <c r="E2" s="2">
        <v>0.22900000000000001</v>
      </c>
      <c r="F2" s="7">
        <v>-0.41470638647248381</v>
      </c>
      <c r="G2" s="7">
        <f>E2-F2</f>
        <v>0.64370638647248379</v>
      </c>
      <c r="H2" s="8"/>
      <c r="J2" s="1" t="s">
        <v>48</v>
      </c>
      <c r="K2" s="19">
        <f>2 * 1 - (CORREL(G2:G41,H2:H41))</f>
        <v>1.8393078856546461</v>
      </c>
      <c r="L2" s="19"/>
      <c r="M2" s="19"/>
      <c r="N2" s="19"/>
      <c r="O2" s="19"/>
    </row>
    <row r="3" spans="1:16" x14ac:dyDescent="0.3">
      <c r="A3" s="2" t="s">
        <v>6</v>
      </c>
      <c r="B3" s="3">
        <v>510.71</v>
      </c>
      <c r="C3" s="3">
        <v>190</v>
      </c>
      <c r="D3" s="3">
        <v>9.1999999999999993</v>
      </c>
      <c r="E3" s="2">
        <v>3.613</v>
      </c>
      <c r="F3" s="7">
        <v>8.2082525953704444</v>
      </c>
      <c r="G3" s="7">
        <f t="shared" ref="G3:G41" si="0">E3-F3</f>
        <v>-4.5952525953704448</v>
      </c>
      <c r="H3" s="7">
        <f>G2</f>
        <v>0.64370638647248379</v>
      </c>
    </row>
    <row r="4" spans="1:16" ht="14.4" customHeight="1" x14ac:dyDescent="0.3">
      <c r="A4" s="2" t="s">
        <v>7</v>
      </c>
      <c r="B4" s="3">
        <v>72.790000000000006</v>
      </c>
      <c r="C4" s="3">
        <v>3</v>
      </c>
      <c r="D4" s="3">
        <v>5.0999999999999996</v>
      </c>
      <c r="E4" s="2">
        <v>1.105</v>
      </c>
      <c r="F4" s="7">
        <v>0.89565632656907501</v>
      </c>
      <c r="G4" s="7">
        <f t="shared" si="0"/>
        <v>0.20934367343092497</v>
      </c>
      <c r="H4" s="7">
        <f>G3</f>
        <v>-4.5952525953704448</v>
      </c>
      <c r="J4" s="18" t="s">
        <v>49</v>
      </c>
      <c r="K4" s="18"/>
      <c r="L4" s="18"/>
      <c r="M4" s="18"/>
      <c r="N4" s="18"/>
      <c r="O4" s="18"/>
    </row>
    <row r="5" spans="1:16" x14ac:dyDescent="0.3">
      <c r="A5" s="2" t="s">
        <v>8</v>
      </c>
      <c r="B5" s="3">
        <v>586.05999999999995</v>
      </c>
      <c r="C5" s="3">
        <v>220</v>
      </c>
      <c r="D5" s="3">
        <v>5.8</v>
      </c>
      <c r="E5" s="2">
        <v>6.89</v>
      </c>
      <c r="F5" s="7">
        <v>9.6631145764290967</v>
      </c>
      <c r="G5" s="7">
        <f t="shared" si="0"/>
        <v>-2.773114576429097</v>
      </c>
      <c r="H5" s="7">
        <f t="shared" ref="H5:H41" si="1">G4</f>
        <v>0.20934367343092497</v>
      </c>
      <c r="J5" s="18"/>
      <c r="K5" s="18"/>
      <c r="L5" s="18"/>
      <c r="M5" s="18"/>
      <c r="N5" s="18"/>
      <c r="O5" s="18"/>
    </row>
    <row r="6" spans="1:16" x14ac:dyDescent="0.3">
      <c r="A6" s="2" t="s">
        <v>9</v>
      </c>
      <c r="B6" s="3">
        <v>90.35</v>
      </c>
      <c r="C6" s="3">
        <v>5.5</v>
      </c>
      <c r="D6" s="3">
        <v>7.5</v>
      </c>
      <c r="E6" s="2">
        <v>1.4370000000000001</v>
      </c>
      <c r="F6" s="7">
        <v>1.2130657218138907</v>
      </c>
      <c r="G6" s="7">
        <f t="shared" si="0"/>
        <v>0.22393427818610934</v>
      </c>
      <c r="H6" s="7">
        <f t="shared" si="1"/>
        <v>-2.773114576429097</v>
      </c>
      <c r="J6" s="18"/>
      <c r="K6" s="18"/>
      <c r="L6" s="18"/>
      <c r="M6" s="18"/>
      <c r="N6" s="18"/>
      <c r="O6" s="18"/>
    </row>
    <row r="7" spans="1:16" x14ac:dyDescent="0.3">
      <c r="A7" s="2" t="s">
        <v>10</v>
      </c>
      <c r="B7" s="3">
        <v>70</v>
      </c>
      <c r="C7" s="3">
        <v>2</v>
      </c>
      <c r="D7" s="3">
        <v>8</v>
      </c>
      <c r="E7" s="2">
        <v>1.282</v>
      </c>
      <c r="F7" s="7">
        <v>0.7377783576141228</v>
      </c>
      <c r="G7" s="7">
        <f t="shared" si="0"/>
        <v>0.54422164238587722</v>
      </c>
      <c r="H7" s="7">
        <f t="shared" si="1"/>
        <v>0.22393427818610934</v>
      </c>
    </row>
    <row r="8" spans="1:16" x14ac:dyDescent="0.3">
      <c r="A8" s="2" t="s">
        <v>11</v>
      </c>
      <c r="B8" s="3">
        <v>30.69</v>
      </c>
      <c r="C8" s="3">
        <v>8</v>
      </c>
      <c r="D8" s="3">
        <v>6</v>
      </c>
      <c r="E8" s="2">
        <v>0.52400000000000002</v>
      </c>
      <c r="F8" s="7">
        <v>-0.34253793336688509</v>
      </c>
      <c r="G8" s="7">
        <f t="shared" si="0"/>
        <v>0.86653793336688512</v>
      </c>
      <c r="H8" s="7">
        <f t="shared" si="1"/>
        <v>0.54422164238587722</v>
      </c>
      <c r="J8"/>
      <c r="K8"/>
      <c r="L8"/>
      <c r="M8"/>
      <c r="N8"/>
      <c r="O8"/>
      <c r="P8"/>
    </row>
    <row r="9" spans="1:16" x14ac:dyDescent="0.3">
      <c r="A9" s="2" t="s">
        <v>12</v>
      </c>
      <c r="B9" s="3">
        <v>500</v>
      </c>
      <c r="C9" s="3">
        <v>9</v>
      </c>
      <c r="D9" s="3">
        <v>9.6</v>
      </c>
      <c r="E9" s="2">
        <v>4.0049999999999999</v>
      </c>
      <c r="F9" s="7">
        <v>11.756252396347145</v>
      </c>
      <c r="G9" s="7">
        <f t="shared" si="0"/>
        <v>-7.7512523963471454</v>
      </c>
      <c r="H9" s="7">
        <f t="shared" si="1"/>
        <v>0.86653793336688512</v>
      </c>
      <c r="J9"/>
      <c r="K9"/>
      <c r="L9"/>
      <c r="M9"/>
      <c r="N9"/>
      <c r="O9"/>
      <c r="P9"/>
    </row>
    <row r="10" spans="1:16" x14ac:dyDescent="0.3">
      <c r="A10" s="2" t="s">
        <v>13</v>
      </c>
      <c r="B10" s="3">
        <v>408</v>
      </c>
      <c r="C10" s="3">
        <v>40</v>
      </c>
      <c r="D10" s="3">
        <v>5</v>
      </c>
      <c r="E10" s="2">
        <v>5.4749999999999996</v>
      </c>
      <c r="F10" s="7">
        <v>8.8649738067511006</v>
      </c>
      <c r="G10" s="7">
        <f t="shared" si="0"/>
        <v>-3.3899738067511009</v>
      </c>
      <c r="H10" s="7">
        <f t="shared" si="1"/>
        <v>-7.7512523963471454</v>
      </c>
      <c r="J10"/>
      <c r="K10"/>
      <c r="L10"/>
      <c r="M10"/>
      <c r="N10"/>
      <c r="O10"/>
      <c r="P10"/>
    </row>
    <row r="11" spans="1:16" x14ac:dyDescent="0.3">
      <c r="A11" s="2" t="s">
        <v>14</v>
      </c>
      <c r="B11" s="3">
        <v>38.869999999999997</v>
      </c>
      <c r="C11" s="3">
        <v>2</v>
      </c>
      <c r="D11" s="3">
        <v>5.5</v>
      </c>
      <c r="E11" s="2">
        <v>0.81799999999999995</v>
      </c>
      <c r="F11" s="7">
        <v>1.670135350395402E-2</v>
      </c>
      <c r="G11" s="7">
        <f t="shared" si="0"/>
        <v>0.80129864649604587</v>
      </c>
      <c r="H11" s="7">
        <f t="shared" si="1"/>
        <v>-3.3899738067511009</v>
      </c>
      <c r="J11"/>
      <c r="K11"/>
      <c r="L11"/>
      <c r="M11"/>
      <c r="N11"/>
      <c r="O11"/>
      <c r="P11"/>
    </row>
    <row r="12" spans="1:16" x14ac:dyDescent="0.3">
      <c r="A12" s="2" t="s">
        <v>15</v>
      </c>
      <c r="B12" s="3">
        <v>335</v>
      </c>
      <c r="C12" s="3">
        <v>15</v>
      </c>
      <c r="D12" s="3">
        <v>4.8</v>
      </c>
      <c r="E12" s="2">
        <v>4.4459999999999997</v>
      </c>
      <c r="F12" s="7">
        <v>7.4972425269062484</v>
      </c>
      <c r="G12" s="7">
        <f t="shared" si="0"/>
        <v>-3.0512425269062486</v>
      </c>
      <c r="H12" s="7">
        <f t="shared" si="1"/>
        <v>0.80129864649604587</v>
      </c>
      <c r="J12"/>
      <c r="K12"/>
      <c r="L12"/>
      <c r="M12"/>
      <c r="N12"/>
      <c r="O12"/>
      <c r="P12"/>
    </row>
    <row r="13" spans="1:16" x14ac:dyDescent="0.3">
      <c r="A13" s="2" t="s">
        <v>16</v>
      </c>
      <c r="B13" s="3">
        <v>3140</v>
      </c>
      <c r="C13" s="3">
        <v>1200</v>
      </c>
      <c r="D13" s="3">
        <v>5.6</v>
      </c>
      <c r="E13" s="2">
        <v>53.639000000000003</v>
      </c>
      <c r="F13" s="7">
        <v>55.540944934248763</v>
      </c>
      <c r="G13" s="7">
        <f t="shared" si="0"/>
        <v>-1.9019449342487604</v>
      </c>
      <c r="H13" s="7">
        <f t="shared" si="1"/>
        <v>-3.0512425269062486</v>
      </c>
      <c r="J13"/>
      <c r="K13"/>
      <c r="L13"/>
      <c r="M13"/>
      <c r="N13"/>
      <c r="O13"/>
      <c r="P13"/>
    </row>
    <row r="14" spans="1:16" x14ac:dyDescent="0.3">
      <c r="A14" s="2" t="s">
        <v>17</v>
      </c>
      <c r="B14" s="3">
        <v>4070</v>
      </c>
      <c r="C14" s="3">
        <v>1500</v>
      </c>
      <c r="D14" s="3">
        <v>6.3</v>
      </c>
      <c r="E14" s="2">
        <v>56.152999999999999</v>
      </c>
      <c r="F14" s="7">
        <v>73.425755323665243</v>
      </c>
      <c r="G14" s="7">
        <f t="shared" si="0"/>
        <v>-17.272755323665244</v>
      </c>
      <c r="H14" s="7">
        <f t="shared" si="1"/>
        <v>-1.9019449342487604</v>
      </c>
      <c r="J14"/>
      <c r="K14"/>
      <c r="L14"/>
      <c r="M14"/>
      <c r="N14"/>
      <c r="O14"/>
      <c r="P14"/>
    </row>
    <row r="15" spans="1:16" x14ac:dyDescent="0.3">
      <c r="A15" s="2" t="s">
        <v>18</v>
      </c>
      <c r="B15" s="3">
        <v>298</v>
      </c>
      <c r="C15" s="3">
        <v>6.5</v>
      </c>
      <c r="D15" s="3">
        <v>5.9</v>
      </c>
      <c r="E15" s="2">
        <v>8.7449999999999992</v>
      </c>
      <c r="F15" s="7">
        <v>6.6714384778458982</v>
      </c>
      <c r="G15" s="7">
        <f t="shared" si="0"/>
        <v>2.0735615221541011</v>
      </c>
      <c r="H15" s="7">
        <f t="shared" si="1"/>
        <v>-17.272755323665244</v>
      </c>
      <c r="J15"/>
      <c r="K15"/>
      <c r="L15"/>
      <c r="M15"/>
      <c r="N15"/>
      <c r="O15"/>
      <c r="P15"/>
    </row>
    <row r="16" spans="1:16" x14ac:dyDescent="0.3">
      <c r="A16" s="2" t="s">
        <v>19</v>
      </c>
      <c r="B16" s="3">
        <v>195</v>
      </c>
      <c r="C16" s="3">
        <v>5.5</v>
      </c>
      <c r="D16" s="3">
        <v>14.5</v>
      </c>
      <c r="E16" s="2">
        <v>3.2570000000000001</v>
      </c>
      <c r="F16" s="7">
        <v>3.6885757678555375</v>
      </c>
      <c r="G16" s="7">
        <f t="shared" si="0"/>
        <v>-0.43157576785553742</v>
      </c>
      <c r="H16" s="7">
        <f t="shared" si="1"/>
        <v>2.0735615221541011</v>
      </c>
      <c r="J16"/>
      <c r="K16"/>
      <c r="L16"/>
      <c r="M16"/>
      <c r="N16"/>
      <c r="O16"/>
      <c r="P16"/>
    </row>
    <row r="17" spans="1:16" x14ac:dyDescent="0.3">
      <c r="A17" s="2" t="s">
        <v>20</v>
      </c>
      <c r="B17" s="3">
        <v>600</v>
      </c>
      <c r="C17" s="3">
        <v>200</v>
      </c>
      <c r="D17" s="3">
        <v>6</v>
      </c>
      <c r="E17" s="2">
        <v>1.1639999999999999</v>
      </c>
      <c r="F17" s="7">
        <v>10.444265879996689</v>
      </c>
      <c r="G17" s="7">
        <f t="shared" si="0"/>
        <v>-9.2802658799966888</v>
      </c>
      <c r="H17" s="7">
        <f t="shared" si="1"/>
        <v>-0.43157576785553742</v>
      </c>
      <c r="J17"/>
      <c r="K17"/>
      <c r="L17"/>
      <c r="M17"/>
      <c r="N17"/>
      <c r="O17"/>
      <c r="P17"/>
    </row>
    <row r="18" spans="1:16" x14ac:dyDescent="0.3">
      <c r="A18" s="2" t="s">
        <v>21</v>
      </c>
      <c r="B18" s="3">
        <v>2010</v>
      </c>
      <c r="C18" s="3">
        <v>100</v>
      </c>
      <c r="D18" s="3">
        <v>6.7</v>
      </c>
      <c r="E18" s="2">
        <v>34.692</v>
      </c>
      <c r="F18" s="7">
        <v>49.351264586739504</v>
      </c>
      <c r="G18" s="7">
        <f t="shared" si="0"/>
        <v>-14.659264586739503</v>
      </c>
      <c r="H18" s="7">
        <f t="shared" si="1"/>
        <v>-9.2802658799966888</v>
      </c>
      <c r="J18"/>
      <c r="K18"/>
      <c r="L18"/>
      <c r="M18"/>
      <c r="N18"/>
      <c r="O18"/>
      <c r="P18"/>
    </row>
    <row r="19" spans="1:16" x14ac:dyDescent="0.3">
      <c r="A19" s="2" t="s">
        <v>22</v>
      </c>
      <c r="B19" s="3">
        <v>9.77</v>
      </c>
      <c r="C19" s="3">
        <v>0.5</v>
      </c>
      <c r="D19" s="3">
        <v>2.9</v>
      </c>
      <c r="E19" s="2">
        <v>0.108</v>
      </c>
      <c r="F19" s="7">
        <v>-0.61587353843039383</v>
      </c>
      <c r="G19" s="7">
        <f t="shared" si="0"/>
        <v>0.72387353843039381</v>
      </c>
      <c r="H19" s="7">
        <f t="shared" si="1"/>
        <v>-14.659264586739503</v>
      </c>
      <c r="J19"/>
      <c r="K19"/>
      <c r="L19"/>
      <c r="M19"/>
      <c r="N19"/>
      <c r="O19"/>
      <c r="P19"/>
    </row>
    <row r="20" spans="1:16" x14ac:dyDescent="0.3">
      <c r="A20" s="2" t="s">
        <v>23</v>
      </c>
      <c r="B20" s="3">
        <v>39.619999999999997</v>
      </c>
      <c r="C20" s="3">
        <v>2.5</v>
      </c>
      <c r="D20" s="3">
        <v>6</v>
      </c>
      <c r="E20" s="2">
        <v>0.85599999999999998</v>
      </c>
      <c r="F20" s="7">
        <v>7.3447913882252469E-3</v>
      </c>
      <c r="G20" s="7">
        <f t="shared" si="0"/>
        <v>0.84865520861177468</v>
      </c>
      <c r="H20" s="7">
        <f t="shared" si="1"/>
        <v>0.72387353843039381</v>
      </c>
      <c r="J20"/>
      <c r="K20"/>
      <c r="L20"/>
      <c r="M20"/>
      <c r="N20"/>
      <c r="O20"/>
      <c r="P20"/>
    </row>
    <row r="21" spans="1:16" x14ac:dyDescent="0.3">
      <c r="A21" s="2" t="s">
        <v>24</v>
      </c>
      <c r="B21" s="3">
        <v>66.150000000000006</v>
      </c>
      <c r="C21" s="3">
        <v>4.5</v>
      </c>
      <c r="D21" s="3">
        <v>6.5</v>
      </c>
      <c r="E21" s="2">
        <v>1.734</v>
      </c>
      <c r="F21" s="7">
        <v>0.6391662608970563</v>
      </c>
      <c r="G21" s="7">
        <f t="shared" si="0"/>
        <v>1.0948337391029437</v>
      </c>
      <c r="H21" s="7">
        <f t="shared" si="1"/>
        <v>0.84865520861177468</v>
      </c>
      <c r="J21"/>
      <c r="K21"/>
      <c r="L21"/>
      <c r="M21"/>
      <c r="N21"/>
      <c r="O21"/>
      <c r="P21"/>
    </row>
    <row r="22" spans="1:16" x14ac:dyDescent="0.3">
      <c r="A22" s="2" t="s">
        <v>25</v>
      </c>
      <c r="B22" s="3">
        <v>82.5</v>
      </c>
      <c r="C22" s="3">
        <v>80</v>
      </c>
      <c r="D22" s="3">
        <v>5.4</v>
      </c>
      <c r="E22" s="2">
        <v>0.51</v>
      </c>
      <c r="F22" s="7">
        <v>-0.49639592647182873</v>
      </c>
      <c r="G22" s="7">
        <f t="shared" si="0"/>
        <v>1.0063959264718287</v>
      </c>
      <c r="H22" s="7">
        <f t="shared" si="1"/>
        <v>1.0948337391029437</v>
      </c>
      <c r="J22"/>
      <c r="K22"/>
      <c r="L22"/>
      <c r="M22"/>
      <c r="N22"/>
      <c r="O22"/>
      <c r="P22"/>
    </row>
    <row r="23" spans="1:16" x14ac:dyDescent="0.3">
      <c r="A23" s="2" t="s">
        <v>26</v>
      </c>
      <c r="B23" s="3">
        <v>15.43</v>
      </c>
      <c r="C23" s="3">
        <v>1</v>
      </c>
      <c r="D23" s="3">
        <v>3.5</v>
      </c>
      <c r="E23" s="2">
        <v>0.22</v>
      </c>
      <c r="F23" s="7">
        <v>-0.50071272073187167</v>
      </c>
      <c r="G23" s="7">
        <f t="shared" si="0"/>
        <v>0.72071272073187165</v>
      </c>
      <c r="H23" s="7">
        <f t="shared" si="1"/>
        <v>1.0063959264718287</v>
      </c>
      <c r="J23"/>
      <c r="K23"/>
      <c r="L23"/>
      <c r="M23"/>
      <c r="N23"/>
      <c r="O23"/>
      <c r="P23"/>
    </row>
    <row r="24" spans="1:16" x14ac:dyDescent="0.3">
      <c r="A24" s="2" t="s">
        <v>27</v>
      </c>
      <c r="B24" s="3">
        <v>17.8</v>
      </c>
      <c r="C24" s="3">
        <v>1.5</v>
      </c>
      <c r="D24" s="3">
        <v>5.2</v>
      </c>
      <c r="E24" s="2">
        <v>7.8299999999999995E-2</v>
      </c>
      <c r="F24" s="7">
        <v>-0.51175064265355696</v>
      </c>
      <c r="G24" s="7">
        <f t="shared" si="0"/>
        <v>0.590050642653557</v>
      </c>
      <c r="H24" s="7">
        <f t="shared" si="1"/>
        <v>0.72071272073187165</v>
      </c>
      <c r="J24"/>
      <c r="K24"/>
      <c r="L24"/>
      <c r="M24"/>
      <c r="N24"/>
      <c r="O24"/>
      <c r="P24"/>
    </row>
    <row r="25" spans="1:16" x14ac:dyDescent="0.3">
      <c r="A25" s="2" t="s">
        <v>28</v>
      </c>
      <c r="B25" s="3">
        <v>12.78</v>
      </c>
      <c r="C25" s="3">
        <v>1.2</v>
      </c>
      <c r="D25" s="3">
        <v>12.7</v>
      </c>
      <c r="E25" s="2">
        <v>4.7699999999999999E-2</v>
      </c>
      <c r="F25" s="7">
        <v>-0.91127039151222999</v>
      </c>
      <c r="G25" s="7">
        <f t="shared" si="0"/>
        <v>0.95897039151222996</v>
      </c>
      <c r="H25" s="7">
        <f t="shared" si="1"/>
        <v>0.590050642653557</v>
      </c>
      <c r="J25"/>
      <c r="K25"/>
      <c r="L25"/>
      <c r="M25"/>
      <c r="N25"/>
      <c r="O25"/>
      <c r="P25"/>
    </row>
    <row r="26" spans="1:16" x14ac:dyDescent="0.3">
      <c r="A26" s="2" t="s">
        <v>29</v>
      </c>
      <c r="B26" s="3">
        <v>5.7</v>
      </c>
      <c r="C26" s="3">
        <v>1</v>
      </c>
      <c r="D26" s="3">
        <v>7.2</v>
      </c>
      <c r="E26" s="2">
        <v>9.8000000000000004E-2</v>
      </c>
      <c r="F26" s="7">
        <v>-0.89031190537477245</v>
      </c>
      <c r="G26" s="7">
        <f t="shared" si="0"/>
        <v>0.98831190537477243</v>
      </c>
      <c r="H26" s="7">
        <f t="shared" si="1"/>
        <v>0.95897039151222996</v>
      </c>
      <c r="J26"/>
      <c r="K26"/>
      <c r="L26"/>
      <c r="M26"/>
      <c r="N26"/>
      <c r="O26"/>
      <c r="P26"/>
    </row>
    <row r="27" spans="1:16" x14ac:dyDescent="0.3">
      <c r="A27" s="2" t="s">
        <v>30</v>
      </c>
      <c r="B27" s="3">
        <v>1060</v>
      </c>
      <c r="C27" s="3">
        <v>900</v>
      </c>
      <c r="D27" s="3">
        <v>4.8</v>
      </c>
      <c r="E27" s="2">
        <v>13.632</v>
      </c>
      <c r="F27" s="7">
        <v>7.6375755294472034</v>
      </c>
      <c r="G27" s="7">
        <f t="shared" si="0"/>
        <v>5.9944244705527963</v>
      </c>
      <c r="H27" s="7">
        <f t="shared" si="1"/>
        <v>0.98831190537477243</v>
      </c>
      <c r="J27"/>
      <c r="K27"/>
      <c r="L27"/>
      <c r="M27"/>
      <c r="N27"/>
      <c r="O27"/>
      <c r="P27"/>
    </row>
    <row r="28" spans="1:16" x14ac:dyDescent="0.3">
      <c r="A28" s="2" t="s">
        <v>31</v>
      </c>
      <c r="B28" s="3">
        <v>513</v>
      </c>
      <c r="C28" s="3">
        <v>20</v>
      </c>
      <c r="D28" s="3">
        <v>4.3</v>
      </c>
      <c r="E28" s="2">
        <v>8.6980000000000004</v>
      </c>
      <c r="F28" s="7">
        <v>12.056343235660325</v>
      </c>
      <c r="G28" s="7">
        <f t="shared" si="0"/>
        <v>-3.3583432356603247</v>
      </c>
      <c r="H28" s="7">
        <f t="shared" si="1"/>
        <v>5.9944244705527963</v>
      </c>
      <c r="J28"/>
      <c r="K28"/>
      <c r="L28"/>
      <c r="M28"/>
      <c r="N28"/>
      <c r="O28"/>
      <c r="P28"/>
    </row>
    <row r="29" spans="1:16" x14ac:dyDescent="0.3">
      <c r="A29" s="2" t="s">
        <v>32</v>
      </c>
      <c r="B29" s="3">
        <v>700</v>
      </c>
      <c r="C29" s="3">
        <v>13</v>
      </c>
      <c r="D29" s="3">
        <v>7.2</v>
      </c>
      <c r="E29" s="2">
        <v>15.340999999999999</v>
      </c>
      <c r="F29" s="7">
        <v>16.980543991122833</v>
      </c>
      <c r="G29" s="7">
        <f t="shared" si="0"/>
        <v>-1.6395439911228333</v>
      </c>
      <c r="H29" s="7">
        <f t="shared" si="1"/>
        <v>-3.3583432356603247</v>
      </c>
      <c r="J29"/>
      <c r="K29"/>
      <c r="L29"/>
      <c r="M29"/>
      <c r="N29"/>
      <c r="O29"/>
      <c r="P29"/>
    </row>
    <row r="30" spans="1:16" x14ac:dyDescent="0.3">
      <c r="A30" s="2" t="s">
        <v>33</v>
      </c>
      <c r="B30" s="3">
        <v>305</v>
      </c>
      <c r="C30" s="3">
        <v>10.5</v>
      </c>
      <c r="D30" s="3">
        <v>4.7</v>
      </c>
      <c r="E30" s="2">
        <v>3.5670000000000002</v>
      </c>
      <c r="F30" s="7">
        <v>6.8132442493107535</v>
      </c>
      <c r="G30" s="7">
        <f t="shared" si="0"/>
        <v>-3.2462442493107533</v>
      </c>
      <c r="H30" s="7">
        <f t="shared" si="1"/>
        <v>-1.6395439911228333</v>
      </c>
      <c r="J30"/>
      <c r="K30"/>
      <c r="L30"/>
      <c r="M30"/>
      <c r="N30"/>
      <c r="O30"/>
      <c r="P30"/>
    </row>
    <row r="31" spans="1:16" x14ac:dyDescent="0.3">
      <c r="A31" s="2" t="s">
        <v>34</v>
      </c>
      <c r="B31" s="3">
        <v>300.69</v>
      </c>
      <c r="C31" s="3">
        <v>7</v>
      </c>
      <c r="D31" s="3">
        <v>6.2</v>
      </c>
      <c r="E31" s="2">
        <v>5.1879999999999997</v>
      </c>
      <c r="F31" s="7">
        <v>6.7200570240022799</v>
      </c>
      <c r="G31" s="7">
        <f t="shared" si="0"/>
        <v>-1.5320570240022802</v>
      </c>
      <c r="H31" s="7">
        <f t="shared" si="1"/>
        <v>-3.2462442493107533</v>
      </c>
      <c r="J31"/>
      <c r="K31"/>
      <c r="L31"/>
      <c r="M31"/>
      <c r="N31"/>
      <c r="O31"/>
      <c r="P31"/>
    </row>
    <row r="32" spans="1:16" x14ac:dyDescent="0.3">
      <c r="A32" s="2" t="s">
        <v>35</v>
      </c>
      <c r="B32" s="3">
        <v>2240</v>
      </c>
      <c r="C32" s="3">
        <v>10</v>
      </c>
      <c r="D32" s="3">
        <v>5.5</v>
      </c>
      <c r="E32" s="2">
        <v>102.367</v>
      </c>
      <c r="F32" s="7">
        <v>57.310196810280104</v>
      </c>
      <c r="G32" s="7">
        <f t="shared" si="0"/>
        <v>45.056803189719901</v>
      </c>
      <c r="H32" s="7">
        <f t="shared" si="1"/>
        <v>-1.5320570240022802</v>
      </c>
      <c r="J32"/>
      <c r="K32"/>
      <c r="L32"/>
      <c r="M32"/>
      <c r="N32"/>
      <c r="O32"/>
      <c r="P32"/>
    </row>
    <row r="33" spans="1:16" x14ac:dyDescent="0.3">
      <c r="A33" s="2" t="s">
        <v>36</v>
      </c>
      <c r="B33" s="3">
        <v>63.56</v>
      </c>
      <c r="C33" s="3">
        <v>3.5</v>
      </c>
      <c r="D33" s="3">
        <v>8.4</v>
      </c>
      <c r="E33" s="2">
        <v>1.724</v>
      </c>
      <c r="F33" s="7">
        <v>0.52315416110403623</v>
      </c>
      <c r="G33" s="7">
        <f t="shared" si="0"/>
        <v>1.2008458388959637</v>
      </c>
      <c r="H33" s="7">
        <f t="shared" si="1"/>
        <v>45.056803189719901</v>
      </c>
      <c r="J33"/>
      <c r="K33"/>
      <c r="L33"/>
      <c r="M33"/>
      <c r="N33"/>
      <c r="O33"/>
      <c r="P33"/>
    </row>
    <row r="34" spans="1:16" x14ac:dyDescent="0.3">
      <c r="A34" s="2" t="s">
        <v>37</v>
      </c>
      <c r="B34" s="3">
        <v>133.6</v>
      </c>
      <c r="C34" s="3">
        <v>7.5</v>
      </c>
      <c r="D34" s="3">
        <v>7</v>
      </c>
      <c r="E34" s="2">
        <v>2.0859999999999999</v>
      </c>
      <c r="F34" s="7">
        <v>2.3180288272974203</v>
      </c>
      <c r="G34" s="7">
        <f t="shared" si="0"/>
        <v>-0.23202882729742047</v>
      </c>
      <c r="H34" s="7">
        <f t="shared" si="1"/>
        <v>1.2008458388959637</v>
      </c>
      <c r="J34"/>
      <c r="K34"/>
      <c r="L34"/>
      <c r="M34"/>
      <c r="N34"/>
      <c r="O34"/>
      <c r="P34"/>
    </row>
    <row r="35" spans="1:16" x14ac:dyDescent="0.3">
      <c r="A35" s="2" t="s">
        <v>38</v>
      </c>
      <c r="B35" s="3">
        <v>64.5</v>
      </c>
      <c r="C35" s="3">
        <v>4.8</v>
      </c>
      <c r="D35" s="3">
        <v>6.2</v>
      </c>
      <c r="E35" s="2">
        <v>0.77500000000000002</v>
      </c>
      <c r="F35" s="7">
        <v>0.60071590067415237</v>
      </c>
      <c r="G35" s="7">
        <f t="shared" si="0"/>
        <v>0.17428409932584765</v>
      </c>
      <c r="H35" s="7">
        <f t="shared" si="1"/>
        <v>-0.23202882729742047</v>
      </c>
      <c r="J35"/>
      <c r="K35"/>
      <c r="L35"/>
      <c r="M35"/>
      <c r="N35"/>
      <c r="O35"/>
      <c r="P35"/>
    </row>
    <row r="36" spans="1:16" x14ac:dyDescent="0.3">
      <c r="A36" s="2" t="s">
        <v>39</v>
      </c>
      <c r="B36" s="3">
        <v>1480</v>
      </c>
      <c r="C36" s="3">
        <v>70</v>
      </c>
      <c r="D36" s="3">
        <v>3.4</v>
      </c>
      <c r="E36" s="2">
        <v>20.306999999999999</v>
      </c>
      <c r="F36" s="7">
        <v>36.272700726344659</v>
      </c>
      <c r="G36" s="7">
        <f t="shared" si="0"/>
        <v>-15.965700726344661</v>
      </c>
      <c r="H36" s="7">
        <f t="shared" si="1"/>
        <v>0.17428409932584765</v>
      </c>
      <c r="J36"/>
      <c r="K36"/>
      <c r="L36"/>
      <c r="M36"/>
      <c r="N36"/>
      <c r="O36"/>
      <c r="P36"/>
    </row>
    <row r="37" spans="1:16" x14ac:dyDescent="0.3">
      <c r="A37" s="2" t="s">
        <v>40</v>
      </c>
      <c r="B37" s="3">
        <v>646</v>
      </c>
      <c r="C37" s="3">
        <v>50</v>
      </c>
      <c r="D37" s="3">
        <v>6.5</v>
      </c>
      <c r="E37" s="2">
        <v>7.7220000000000004</v>
      </c>
      <c r="F37" s="7">
        <v>14.811022500476698</v>
      </c>
      <c r="G37" s="7">
        <f t="shared" si="0"/>
        <v>-7.0890225004766974</v>
      </c>
      <c r="H37" s="7">
        <f t="shared" si="1"/>
        <v>-15.965700726344661</v>
      </c>
      <c r="J37"/>
      <c r="K37"/>
      <c r="L37"/>
      <c r="M37"/>
      <c r="N37"/>
      <c r="O37"/>
      <c r="P37"/>
    </row>
    <row r="38" spans="1:16" x14ac:dyDescent="0.3">
      <c r="A38" s="2" t="s">
        <v>41</v>
      </c>
      <c r="B38" s="3">
        <v>824</v>
      </c>
      <c r="C38" s="3">
        <v>100</v>
      </c>
      <c r="D38" s="3">
        <v>2.5</v>
      </c>
      <c r="E38" s="2">
        <v>5.6520000000000001</v>
      </c>
      <c r="F38" s="7">
        <v>18.543122358039032</v>
      </c>
      <c r="G38" s="7">
        <f t="shared" si="0"/>
        <v>-12.891122358039031</v>
      </c>
      <c r="H38" s="7">
        <f t="shared" si="1"/>
        <v>-7.0890225004766974</v>
      </c>
      <c r="J38"/>
      <c r="K38"/>
      <c r="L38"/>
      <c r="M38"/>
      <c r="N38"/>
      <c r="O38"/>
      <c r="P38"/>
    </row>
    <row r="39" spans="1:16" x14ac:dyDescent="0.3">
      <c r="A39" s="2" t="s">
        <v>42</v>
      </c>
      <c r="B39" s="3">
        <v>907.12</v>
      </c>
      <c r="C39" s="3">
        <v>15</v>
      </c>
      <c r="D39" s="3">
        <v>51</v>
      </c>
      <c r="E39" s="2">
        <v>10.78</v>
      </c>
      <c r="F39" s="7">
        <v>20.740187058929436</v>
      </c>
      <c r="G39" s="7">
        <f t="shared" si="0"/>
        <v>-9.9601870589294368</v>
      </c>
      <c r="H39" s="7">
        <f t="shared" si="1"/>
        <v>-12.891122358039031</v>
      </c>
      <c r="J39"/>
      <c r="K39"/>
      <c r="L39"/>
      <c r="M39"/>
      <c r="N39"/>
      <c r="O39"/>
      <c r="P39"/>
    </row>
    <row r="40" spans="1:16" x14ac:dyDescent="0.3">
      <c r="A40" s="2" t="s">
        <v>43</v>
      </c>
      <c r="B40" s="3">
        <v>200</v>
      </c>
      <c r="C40" s="3">
        <v>2.5</v>
      </c>
      <c r="D40" s="3">
        <v>17.3</v>
      </c>
      <c r="E40" s="2">
        <v>41.183999999999997</v>
      </c>
      <c r="F40" s="7">
        <v>3.7801860578988427</v>
      </c>
      <c r="G40" s="7">
        <f t="shared" si="0"/>
        <v>37.403813942101152</v>
      </c>
      <c r="H40" s="7">
        <f t="shared" si="1"/>
        <v>-9.9601870589294368</v>
      </c>
      <c r="J40"/>
      <c r="K40"/>
      <c r="L40"/>
      <c r="M40"/>
      <c r="N40"/>
      <c r="O40"/>
      <c r="P40"/>
    </row>
    <row r="41" spans="1:16" x14ac:dyDescent="0.3">
      <c r="A41" s="2" t="s">
        <v>44</v>
      </c>
      <c r="B41" s="3">
        <v>3070</v>
      </c>
      <c r="C41" s="3">
        <v>1600</v>
      </c>
      <c r="D41" s="3">
        <v>6.6</v>
      </c>
      <c r="E41" s="2">
        <v>64.081999999999994</v>
      </c>
      <c r="F41" s="7">
        <v>45.185687330484257</v>
      </c>
      <c r="G41" s="7">
        <f t="shared" si="0"/>
        <v>18.896312669515737</v>
      </c>
      <c r="H41" s="7">
        <f t="shared" si="1"/>
        <v>37.403813942101152</v>
      </c>
      <c r="J41"/>
      <c r="K41"/>
      <c r="L41"/>
      <c r="M41"/>
      <c r="N41"/>
      <c r="O41"/>
      <c r="P41"/>
    </row>
    <row r="42" spans="1:16" x14ac:dyDescent="0.3">
      <c r="J42"/>
      <c r="K42"/>
      <c r="L42"/>
      <c r="M42"/>
      <c r="N42"/>
      <c r="O42"/>
      <c r="P42"/>
    </row>
    <row r="43" spans="1:16" x14ac:dyDescent="0.3">
      <c r="J43"/>
      <c r="K43"/>
      <c r="L43"/>
      <c r="M43"/>
      <c r="N43"/>
      <c r="O43"/>
      <c r="P43"/>
    </row>
    <row r="44" spans="1:16" x14ac:dyDescent="0.3">
      <c r="J44"/>
      <c r="K44"/>
      <c r="L44"/>
      <c r="M44"/>
      <c r="N44"/>
      <c r="O44"/>
      <c r="P44"/>
    </row>
    <row r="45" spans="1:16" x14ac:dyDescent="0.3">
      <c r="J45"/>
      <c r="K45"/>
      <c r="L45"/>
      <c r="M45"/>
      <c r="N45"/>
      <c r="O45"/>
      <c r="P45"/>
    </row>
    <row r="46" spans="1:16" x14ac:dyDescent="0.3">
      <c r="J46"/>
      <c r="K46"/>
      <c r="L46"/>
      <c r="M46"/>
      <c r="N46"/>
      <c r="O46"/>
      <c r="P46"/>
    </row>
    <row r="47" spans="1:16" x14ac:dyDescent="0.3">
      <c r="J47"/>
      <c r="K47"/>
      <c r="L47"/>
      <c r="M47"/>
      <c r="N47"/>
      <c r="O47"/>
      <c r="P47"/>
    </row>
    <row r="48" spans="1:16" x14ac:dyDescent="0.3">
      <c r="J48"/>
      <c r="K48"/>
      <c r="L48"/>
      <c r="M48"/>
      <c r="N48"/>
      <c r="O48"/>
      <c r="P48"/>
    </row>
    <row r="49" spans="10:16" x14ac:dyDescent="0.3">
      <c r="J49"/>
      <c r="K49"/>
      <c r="L49"/>
      <c r="M49"/>
      <c r="N49"/>
      <c r="O49"/>
      <c r="P49"/>
    </row>
    <row r="50" spans="10:16" x14ac:dyDescent="0.3">
      <c r="J50"/>
      <c r="K50"/>
      <c r="L50"/>
      <c r="M50"/>
      <c r="N50"/>
      <c r="O50"/>
      <c r="P50"/>
    </row>
    <row r="51" spans="10:16" x14ac:dyDescent="0.3">
      <c r="J51"/>
      <c r="K51"/>
      <c r="L51"/>
      <c r="M51"/>
      <c r="N51"/>
      <c r="O51"/>
      <c r="P51"/>
    </row>
    <row r="52" spans="10:16" x14ac:dyDescent="0.3">
      <c r="J52"/>
      <c r="K52"/>
      <c r="L52"/>
      <c r="M52"/>
      <c r="N52"/>
      <c r="O52"/>
      <c r="P52"/>
    </row>
    <row r="53" spans="10:16" x14ac:dyDescent="0.3">
      <c r="J53"/>
      <c r="K53"/>
      <c r="L53"/>
      <c r="M53"/>
      <c r="N53"/>
      <c r="O53"/>
      <c r="P53"/>
    </row>
    <row r="54" spans="10:16" x14ac:dyDescent="0.3">
      <c r="J54"/>
      <c r="K54"/>
      <c r="L54"/>
      <c r="M54"/>
      <c r="N54"/>
      <c r="O54"/>
      <c r="P54"/>
    </row>
    <row r="55" spans="10:16" x14ac:dyDescent="0.3">
      <c r="J55"/>
      <c r="K55"/>
      <c r="L55"/>
      <c r="M55"/>
      <c r="N55"/>
      <c r="O55"/>
      <c r="P55"/>
    </row>
    <row r="56" spans="10:16" x14ac:dyDescent="0.3">
      <c r="J56"/>
      <c r="K56"/>
      <c r="L56"/>
      <c r="M56"/>
      <c r="N56"/>
      <c r="O56"/>
      <c r="P56"/>
    </row>
    <row r="57" spans="10:16" x14ac:dyDescent="0.3">
      <c r="J57"/>
      <c r="K57"/>
      <c r="L57"/>
      <c r="M57"/>
      <c r="N57"/>
      <c r="O57"/>
      <c r="P57"/>
    </row>
    <row r="58" spans="10:16" x14ac:dyDescent="0.3">
      <c r="J58"/>
      <c r="K58"/>
      <c r="L58"/>
      <c r="M58"/>
      <c r="N58"/>
      <c r="O58"/>
      <c r="P58"/>
    </row>
    <row r="59" spans="10:16" x14ac:dyDescent="0.3">
      <c r="J59"/>
      <c r="K59"/>
      <c r="L59"/>
      <c r="M59"/>
      <c r="N59"/>
      <c r="O59"/>
      <c r="P59"/>
    </row>
    <row r="60" spans="10:16" x14ac:dyDescent="0.3">
      <c r="J60"/>
      <c r="K60"/>
      <c r="L60"/>
      <c r="M60"/>
      <c r="N60"/>
      <c r="O60"/>
      <c r="P60"/>
    </row>
    <row r="61" spans="10:16" x14ac:dyDescent="0.3">
      <c r="J61"/>
      <c r="K61"/>
      <c r="L61"/>
      <c r="M61"/>
      <c r="N61"/>
      <c r="O61"/>
      <c r="P61"/>
    </row>
    <row r="62" spans="10:16" x14ac:dyDescent="0.3">
      <c r="J62"/>
      <c r="K62"/>
      <c r="L62"/>
      <c r="M62"/>
      <c r="N62"/>
      <c r="O62"/>
      <c r="P62"/>
    </row>
    <row r="63" spans="10:16" x14ac:dyDescent="0.3">
      <c r="J63"/>
      <c r="K63"/>
      <c r="L63"/>
      <c r="M63"/>
      <c r="N63"/>
      <c r="O63"/>
      <c r="P63"/>
    </row>
    <row r="64" spans="10:16" x14ac:dyDescent="0.3">
      <c r="J64"/>
      <c r="K64"/>
      <c r="L64"/>
      <c r="M64"/>
      <c r="N64"/>
      <c r="O64"/>
      <c r="P64"/>
    </row>
    <row r="65" spans="10:34" x14ac:dyDescent="0.3">
      <c r="J65"/>
      <c r="K65"/>
      <c r="L65"/>
      <c r="M65"/>
      <c r="N65"/>
      <c r="O65"/>
      <c r="P65"/>
    </row>
    <row r="66" spans="10:34" x14ac:dyDescent="0.3">
      <c r="J66"/>
      <c r="K66"/>
      <c r="L66"/>
      <c r="M66"/>
      <c r="N66"/>
      <c r="O66"/>
      <c r="P66"/>
    </row>
    <row r="67" spans="10:34" x14ac:dyDescent="0.3">
      <c r="J67"/>
      <c r="K67"/>
      <c r="L67"/>
      <c r="M67"/>
      <c r="N67"/>
      <c r="O67"/>
      <c r="P67"/>
    </row>
    <row r="68" spans="10:34" x14ac:dyDescent="0.3">
      <c r="J68"/>
      <c r="K68"/>
      <c r="L68"/>
      <c r="M68"/>
      <c r="N68"/>
      <c r="O68"/>
      <c r="P68"/>
    </row>
    <row r="69" spans="10:34" x14ac:dyDescent="0.3">
      <c r="J69"/>
      <c r="K69"/>
      <c r="L69"/>
      <c r="M69"/>
      <c r="N69"/>
      <c r="O69"/>
      <c r="P69"/>
    </row>
    <row r="70" spans="10:34" x14ac:dyDescent="0.3">
      <c r="J70"/>
      <c r="K70"/>
      <c r="L70"/>
      <c r="M70"/>
      <c r="N70"/>
      <c r="O70"/>
      <c r="P70"/>
    </row>
    <row r="71" spans="10:34" x14ac:dyDescent="0.3">
      <c r="J71"/>
      <c r="K71"/>
      <c r="L71"/>
      <c r="M71"/>
      <c r="N71"/>
      <c r="O71"/>
      <c r="P71"/>
    </row>
    <row r="72" spans="10:34" x14ac:dyDescent="0.3">
      <c r="J72"/>
      <c r="K72"/>
      <c r="L72"/>
      <c r="M72"/>
      <c r="N72"/>
      <c r="O72"/>
      <c r="P72"/>
    </row>
    <row r="73" spans="10:34" x14ac:dyDescent="0.3">
      <c r="J73"/>
      <c r="K73"/>
      <c r="L73"/>
      <c r="M73"/>
      <c r="N73"/>
      <c r="O73"/>
      <c r="P73"/>
    </row>
    <row r="74" spans="10:34" x14ac:dyDescent="0.3"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</sheetData>
  <mergeCells count="2">
    <mergeCell ref="K2:O2"/>
    <mergeCell ref="J4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DBFB-B40F-426E-A62A-97DE29315EB0}">
  <dimension ref="A1:AH74"/>
  <sheetViews>
    <sheetView tabSelected="1" workbookViewId="0">
      <selection activeCell="K10" sqref="K10"/>
    </sheetView>
  </sheetViews>
  <sheetFormatPr defaultRowHeight="14.4" x14ac:dyDescent="0.3"/>
  <cols>
    <col min="1" max="1" width="24.33203125" style="6" customWidth="1"/>
    <col min="2" max="2" width="13" style="6" customWidth="1"/>
    <col min="3" max="3" width="15.6640625" style="6" customWidth="1"/>
    <col min="4" max="4" width="16.6640625" style="6" customWidth="1"/>
    <col min="5" max="5" width="21.6640625" style="6" customWidth="1"/>
    <col min="6" max="6" width="22.88671875" style="6" customWidth="1"/>
    <col min="7" max="8" width="16.109375" style="6" customWidth="1"/>
    <col min="9" max="9" width="14.5546875" style="6" customWidth="1"/>
    <col min="10" max="10" width="15.44140625" style="6" customWidth="1"/>
    <col min="11" max="16384" width="8.88671875" style="6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46</v>
      </c>
      <c r="H1" s="1" t="s">
        <v>81</v>
      </c>
    </row>
    <row r="2" spans="1:32" x14ac:dyDescent="0.3">
      <c r="A2" s="2" t="s">
        <v>5</v>
      </c>
      <c r="B2" s="3">
        <v>22.98</v>
      </c>
      <c r="C2" s="3">
        <v>1.4</v>
      </c>
      <c r="D2" s="3">
        <v>6.3</v>
      </c>
      <c r="E2" s="2">
        <v>0.22900000000000001</v>
      </c>
      <c r="F2" s="7">
        <v>-0.41470638647248381</v>
      </c>
      <c r="G2" s="7">
        <f>E2-F2</f>
        <v>0.64370638647248379</v>
      </c>
      <c r="H2" s="8"/>
      <c r="J2" s="11" t="s">
        <v>51</v>
      </c>
      <c r="K2" s="11"/>
      <c r="L2" s="11"/>
      <c r="M2" s="4"/>
      <c r="N2" s="4"/>
      <c r="O2" s="4"/>
      <c r="P2" s="4"/>
      <c r="Q2" s="4"/>
      <c r="R2" s="4"/>
    </row>
    <row r="3" spans="1:32" ht="15" thickBot="1" x14ac:dyDescent="0.35">
      <c r="A3" s="2" t="s">
        <v>6</v>
      </c>
      <c r="B3" s="3">
        <v>510.71</v>
      </c>
      <c r="C3" s="3">
        <v>190</v>
      </c>
      <c r="D3" s="3">
        <v>9.1999999999999993</v>
      </c>
      <c r="E3" s="2">
        <v>3.613</v>
      </c>
      <c r="F3" s="7">
        <v>8.2082525953704444</v>
      </c>
      <c r="G3" s="7">
        <f t="shared" ref="G3:G41" si="0">E3-F3</f>
        <v>-4.5952525953704448</v>
      </c>
      <c r="H3" s="7">
        <f>G2</f>
        <v>0.64370638647248379</v>
      </c>
      <c r="J3" s="11"/>
      <c r="K3" s="11"/>
      <c r="L3" s="11"/>
      <c r="M3" s="4"/>
      <c r="N3" s="4"/>
      <c r="O3" s="4"/>
      <c r="P3" s="4"/>
      <c r="Q3" s="4"/>
      <c r="R3" s="4"/>
    </row>
    <row r="4" spans="1:32" ht="14.4" customHeight="1" x14ac:dyDescent="0.3">
      <c r="A4" s="2" t="s">
        <v>7</v>
      </c>
      <c r="B4" s="3">
        <v>72.790000000000006</v>
      </c>
      <c r="C4" s="3">
        <v>3</v>
      </c>
      <c r="D4" s="3">
        <v>5.0999999999999996</v>
      </c>
      <c r="E4" s="2">
        <v>1.105</v>
      </c>
      <c r="F4" s="7">
        <v>0.89565632656907501</v>
      </c>
      <c r="G4" s="7">
        <f t="shared" si="0"/>
        <v>0.20934367343092497</v>
      </c>
      <c r="H4" s="7">
        <f>G3</f>
        <v>-4.5952525953704448</v>
      </c>
      <c r="J4" s="12" t="s">
        <v>52</v>
      </c>
      <c r="K4" s="12"/>
      <c r="L4" s="11"/>
      <c r="M4" s="4"/>
      <c r="N4" s="4"/>
      <c r="O4" s="4"/>
      <c r="P4" s="4"/>
      <c r="Q4" s="4"/>
      <c r="R4" s="4"/>
    </row>
    <row r="5" spans="1:32" x14ac:dyDescent="0.3">
      <c r="A5" s="2" t="s">
        <v>8</v>
      </c>
      <c r="B5" s="3">
        <v>586.05999999999995</v>
      </c>
      <c r="C5" s="3">
        <v>220</v>
      </c>
      <c r="D5" s="3">
        <v>5.8</v>
      </c>
      <c r="E5" s="2">
        <v>6.89</v>
      </c>
      <c r="F5" s="7">
        <v>9.6631145764290967</v>
      </c>
      <c r="G5" s="7">
        <f t="shared" si="0"/>
        <v>-2.773114576429097</v>
      </c>
      <c r="H5" s="7">
        <f t="shared" ref="H5:H41" si="1">G4</f>
        <v>0.20934367343092497</v>
      </c>
      <c r="J5" s="11" t="s">
        <v>53</v>
      </c>
      <c r="K5" s="11">
        <v>0.16069211434535299</v>
      </c>
      <c r="L5" s="11"/>
      <c r="M5" s="4"/>
      <c r="N5" s="4"/>
      <c r="O5" s="4"/>
      <c r="P5" s="4"/>
      <c r="Q5" s="4"/>
      <c r="R5" s="4"/>
    </row>
    <row r="6" spans="1:32" x14ac:dyDescent="0.3">
      <c r="A6" s="2" t="s">
        <v>9</v>
      </c>
      <c r="B6" s="3">
        <v>90.35</v>
      </c>
      <c r="C6" s="3">
        <v>5.5</v>
      </c>
      <c r="D6" s="3">
        <v>7.5</v>
      </c>
      <c r="E6" s="2">
        <v>1.4370000000000001</v>
      </c>
      <c r="F6" s="7">
        <v>1.2130657218138907</v>
      </c>
      <c r="G6" s="7">
        <f t="shared" si="0"/>
        <v>0.22393427818610934</v>
      </c>
      <c r="H6" s="7">
        <f t="shared" si="1"/>
        <v>-2.773114576429097</v>
      </c>
      <c r="J6" s="11" t="s">
        <v>54</v>
      </c>
      <c r="K6" s="11">
        <v>2.5821955612780004E-2</v>
      </c>
      <c r="L6" s="11"/>
      <c r="M6" s="9" t="s">
        <v>78</v>
      </c>
      <c r="N6" s="5">
        <f>K6*40</f>
        <v>1.0328782245112003</v>
      </c>
      <c r="O6" s="10" t="s">
        <v>79</v>
      </c>
      <c r="P6" s="10">
        <v>55.75</v>
      </c>
      <c r="Q6" s="4"/>
      <c r="R6" s="4"/>
    </row>
    <row r="7" spans="1:32" x14ac:dyDescent="0.3">
      <c r="A7" s="2" t="s">
        <v>10</v>
      </c>
      <c r="B7" s="3">
        <v>70</v>
      </c>
      <c r="C7" s="3">
        <v>2</v>
      </c>
      <c r="D7" s="3">
        <v>8</v>
      </c>
      <c r="E7" s="2">
        <v>1.282</v>
      </c>
      <c r="F7" s="7">
        <v>0.7377783576141228</v>
      </c>
      <c r="G7" s="7">
        <f t="shared" si="0"/>
        <v>0.54422164238587722</v>
      </c>
      <c r="H7" s="7">
        <f t="shared" si="1"/>
        <v>0.22393427818610934</v>
      </c>
      <c r="J7" s="11" t="s">
        <v>55</v>
      </c>
      <c r="K7" s="11">
        <v>-5.0718072200972575E-4</v>
      </c>
      <c r="L7" s="11"/>
      <c r="M7" s="4"/>
      <c r="N7" s="4"/>
      <c r="O7" s="4"/>
      <c r="P7" s="4"/>
      <c r="Q7" s="4"/>
      <c r="R7" s="4"/>
    </row>
    <row r="8" spans="1:32" x14ac:dyDescent="0.3">
      <c r="A8" s="2" t="s">
        <v>11</v>
      </c>
      <c r="B8" s="3">
        <v>30.69</v>
      </c>
      <c r="C8" s="3">
        <v>8</v>
      </c>
      <c r="D8" s="3">
        <v>6</v>
      </c>
      <c r="E8" s="2">
        <v>0.52400000000000002</v>
      </c>
      <c r="F8" s="7">
        <v>-0.34253793336688509</v>
      </c>
      <c r="G8" s="7">
        <f t="shared" si="0"/>
        <v>0.86653793336688512</v>
      </c>
      <c r="H8" s="7">
        <f t="shared" si="1"/>
        <v>0.54422164238587722</v>
      </c>
      <c r="J8" s="11" t="s">
        <v>56</v>
      </c>
      <c r="K8" s="11">
        <v>11.218947175187669</v>
      </c>
      <c r="L8" s="11"/>
      <c r="M8" s="18" t="s">
        <v>80</v>
      </c>
      <c r="N8" s="18"/>
      <c r="O8" s="18"/>
      <c r="P8" s="18"/>
      <c r="Q8" s="4"/>
      <c r="R8" s="4"/>
    </row>
    <row r="9" spans="1:32" ht="15" thickBot="1" x14ac:dyDescent="0.35">
      <c r="A9" s="2" t="s">
        <v>12</v>
      </c>
      <c r="B9" s="3">
        <v>500</v>
      </c>
      <c r="C9" s="3">
        <v>9</v>
      </c>
      <c r="D9" s="3">
        <v>9.6</v>
      </c>
      <c r="E9" s="2">
        <v>4.0049999999999999</v>
      </c>
      <c r="F9" s="7">
        <v>11.756252396347145</v>
      </c>
      <c r="G9" s="7">
        <f t="shared" si="0"/>
        <v>-7.7512523963471454</v>
      </c>
      <c r="H9" s="7">
        <f t="shared" si="1"/>
        <v>0.86653793336688512</v>
      </c>
      <c r="J9" s="13" t="s">
        <v>57</v>
      </c>
      <c r="K9" s="13">
        <v>39</v>
      </c>
      <c r="L9" s="11"/>
      <c r="M9" s="18"/>
      <c r="N9" s="18"/>
      <c r="O9" s="18"/>
      <c r="P9" s="18"/>
      <c r="Q9" s="4"/>
      <c r="R9" s="4"/>
    </row>
    <row r="10" spans="1:32" x14ac:dyDescent="0.3">
      <c r="A10" s="2" t="s">
        <v>13</v>
      </c>
      <c r="B10" s="3">
        <v>408</v>
      </c>
      <c r="C10" s="3">
        <v>40</v>
      </c>
      <c r="D10" s="3">
        <v>5</v>
      </c>
      <c r="E10" s="2">
        <v>5.4749999999999996</v>
      </c>
      <c r="F10" s="7">
        <v>8.8649738067511006</v>
      </c>
      <c r="G10" s="7">
        <f t="shared" si="0"/>
        <v>-3.3899738067511009</v>
      </c>
      <c r="H10" s="7">
        <f t="shared" si="1"/>
        <v>-7.7512523963471454</v>
      </c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ht="15" thickBot="1" x14ac:dyDescent="0.35">
      <c r="A11" s="2" t="s">
        <v>14</v>
      </c>
      <c r="B11" s="3">
        <v>38.869999999999997</v>
      </c>
      <c r="C11" s="3">
        <v>2</v>
      </c>
      <c r="D11" s="3">
        <v>5.5</v>
      </c>
      <c r="E11" s="2">
        <v>0.81799999999999995</v>
      </c>
      <c r="F11" s="7">
        <v>1.670135350395402E-2</v>
      </c>
      <c r="G11" s="7">
        <f t="shared" si="0"/>
        <v>0.80129864649604587</v>
      </c>
      <c r="H11" s="7">
        <f t="shared" si="1"/>
        <v>-3.3899738067511009</v>
      </c>
      <c r="J11" s="14" t="s">
        <v>58</v>
      </c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3">
      <c r="A12" s="2" t="s">
        <v>15</v>
      </c>
      <c r="B12" s="3">
        <v>335</v>
      </c>
      <c r="C12" s="3">
        <v>15</v>
      </c>
      <c r="D12" s="3">
        <v>4.8</v>
      </c>
      <c r="E12" s="2">
        <v>4.4459999999999997</v>
      </c>
      <c r="F12" s="7">
        <v>7.4972425269062484</v>
      </c>
      <c r="G12" s="7">
        <f t="shared" si="0"/>
        <v>-3.0512425269062486</v>
      </c>
      <c r="H12" s="7">
        <f t="shared" si="1"/>
        <v>0.80129864649604587</v>
      </c>
      <c r="J12" s="16"/>
      <c r="K12" s="16" t="s">
        <v>63</v>
      </c>
      <c r="L12" s="16" t="s">
        <v>64</v>
      </c>
      <c r="M12" s="16" t="s">
        <v>65</v>
      </c>
      <c r="N12" s="16" t="s">
        <v>66</v>
      </c>
      <c r="O12" s="16" t="s">
        <v>67</v>
      </c>
      <c r="P12" s="14"/>
      <c r="Q12" s="14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x14ac:dyDescent="0.3">
      <c r="A13" s="2" t="s">
        <v>16</v>
      </c>
      <c r="B13" s="3">
        <v>3140</v>
      </c>
      <c r="C13" s="3">
        <v>1200</v>
      </c>
      <c r="D13" s="3">
        <v>5.6</v>
      </c>
      <c r="E13" s="2">
        <v>53.639000000000003</v>
      </c>
      <c r="F13" s="7">
        <v>55.540944934248763</v>
      </c>
      <c r="G13" s="7">
        <f t="shared" si="0"/>
        <v>-1.9019449342487604</v>
      </c>
      <c r="H13" s="7">
        <f t="shared" si="1"/>
        <v>-3.0512425269062486</v>
      </c>
      <c r="J13" s="14" t="s">
        <v>59</v>
      </c>
      <c r="K13" s="14">
        <v>1</v>
      </c>
      <c r="L13" s="14">
        <v>123.44023026501236</v>
      </c>
      <c r="M13" s="14">
        <v>123.44023026501236</v>
      </c>
      <c r="N13" s="14">
        <v>0.98073690243536138</v>
      </c>
      <c r="O13" s="14">
        <v>0.32844942283012446</v>
      </c>
      <c r="P13" s="14"/>
      <c r="Q13" s="14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x14ac:dyDescent="0.3">
      <c r="A14" s="2" t="s">
        <v>17</v>
      </c>
      <c r="B14" s="3">
        <v>4070</v>
      </c>
      <c r="C14" s="3">
        <v>1500</v>
      </c>
      <c r="D14" s="3">
        <v>6.3</v>
      </c>
      <c r="E14" s="2">
        <v>56.152999999999999</v>
      </c>
      <c r="F14" s="7">
        <v>73.425755323665243</v>
      </c>
      <c r="G14" s="7">
        <f t="shared" si="0"/>
        <v>-17.272755323665244</v>
      </c>
      <c r="H14" s="7">
        <f t="shared" si="1"/>
        <v>-1.9019449342487604</v>
      </c>
      <c r="J14" s="14" t="s">
        <v>60</v>
      </c>
      <c r="K14" s="14">
        <v>37</v>
      </c>
      <c r="L14" s="14">
        <v>4656.9967016271003</v>
      </c>
      <c r="M14" s="14">
        <v>125.86477571965136</v>
      </c>
      <c r="N14" s="14"/>
      <c r="O14" s="14"/>
      <c r="P14" s="14"/>
      <c r="Q14" s="14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5" thickBot="1" x14ac:dyDescent="0.35">
      <c r="A15" s="2" t="s">
        <v>18</v>
      </c>
      <c r="B15" s="3">
        <v>298</v>
      </c>
      <c r="C15" s="3">
        <v>6.5</v>
      </c>
      <c r="D15" s="3">
        <v>5.9</v>
      </c>
      <c r="E15" s="2">
        <v>8.7449999999999992</v>
      </c>
      <c r="F15" s="7">
        <v>6.6714384778458982</v>
      </c>
      <c r="G15" s="7">
        <f t="shared" si="0"/>
        <v>2.0735615221541011</v>
      </c>
      <c r="H15" s="7">
        <f t="shared" si="1"/>
        <v>-17.272755323665244</v>
      </c>
      <c r="J15" s="17" t="s">
        <v>61</v>
      </c>
      <c r="K15" s="17">
        <v>38</v>
      </c>
      <c r="L15" s="17">
        <v>4780.4369318921126</v>
      </c>
      <c r="M15" s="17"/>
      <c r="N15" s="17"/>
      <c r="O15" s="17"/>
      <c r="P15" s="14"/>
      <c r="Q15" s="14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5" thickBot="1" x14ac:dyDescent="0.35">
      <c r="A16" s="2" t="s">
        <v>19</v>
      </c>
      <c r="B16" s="3">
        <v>195</v>
      </c>
      <c r="C16" s="3">
        <v>5.5</v>
      </c>
      <c r="D16" s="3">
        <v>14.5</v>
      </c>
      <c r="E16" s="2">
        <v>3.2570000000000001</v>
      </c>
      <c r="F16" s="7">
        <v>3.6885757678555375</v>
      </c>
      <c r="G16" s="7">
        <f t="shared" si="0"/>
        <v>-0.43157576785553742</v>
      </c>
      <c r="H16" s="7">
        <f t="shared" si="1"/>
        <v>2.0735615221541011</v>
      </c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4" x14ac:dyDescent="0.3">
      <c r="A17" s="2" t="s">
        <v>20</v>
      </c>
      <c r="B17" s="3">
        <v>600</v>
      </c>
      <c r="C17" s="3">
        <v>200</v>
      </c>
      <c r="D17" s="3">
        <v>6</v>
      </c>
      <c r="E17" s="2">
        <v>1.1639999999999999</v>
      </c>
      <c r="F17" s="7">
        <v>10.444265879996689</v>
      </c>
      <c r="G17" s="7">
        <f t="shared" si="0"/>
        <v>-9.2802658799966888</v>
      </c>
      <c r="H17" s="7">
        <f t="shared" si="1"/>
        <v>-0.43157576785553742</v>
      </c>
      <c r="J17" s="16"/>
      <c r="K17" s="16" t="s">
        <v>68</v>
      </c>
      <c r="L17" s="16" t="s">
        <v>56</v>
      </c>
      <c r="M17" s="16" t="s">
        <v>69</v>
      </c>
      <c r="N17" s="16" t="s">
        <v>70</v>
      </c>
      <c r="O17" s="16" t="s">
        <v>71</v>
      </c>
      <c r="P17" s="16" t="s">
        <v>72</v>
      </c>
      <c r="Q17" s="16" t="s">
        <v>73</v>
      </c>
      <c r="R17" s="16" t="s">
        <v>74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4" x14ac:dyDescent="0.3">
      <c r="A18" s="2" t="s">
        <v>21</v>
      </c>
      <c r="B18" s="3">
        <v>2010</v>
      </c>
      <c r="C18" s="3">
        <v>100</v>
      </c>
      <c r="D18" s="3">
        <v>6.7</v>
      </c>
      <c r="E18" s="2">
        <v>34.692</v>
      </c>
      <c r="F18" s="7">
        <v>49.351264586739504</v>
      </c>
      <c r="G18" s="7">
        <f t="shared" si="0"/>
        <v>-14.659264586739503</v>
      </c>
      <c r="H18" s="7">
        <f t="shared" si="1"/>
        <v>-9.2802658799966888</v>
      </c>
      <c r="J18" s="14" t="s">
        <v>62</v>
      </c>
      <c r="K18" s="14">
        <v>-0.48196456823590089</v>
      </c>
      <c r="L18" s="14">
        <v>1.7964711532307804</v>
      </c>
      <c r="M18" s="14">
        <v>-0.26828405642313491</v>
      </c>
      <c r="N18" s="14">
        <v>0.78997083005376811</v>
      </c>
      <c r="O18" s="14">
        <v>-4.1219608789613238</v>
      </c>
      <c r="P18" s="14">
        <v>3.1580317424895217</v>
      </c>
      <c r="Q18" s="14">
        <v>-4.1219608789613238</v>
      </c>
      <c r="R18" s="14">
        <v>3.1580317424895217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ht="15" thickBot="1" x14ac:dyDescent="0.35">
      <c r="A19" s="2" t="s">
        <v>22</v>
      </c>
      <c r="B19" s="3">
        <v>9.77</v>
      </c>
      <c r="C19" s="3">
        <v>0.5</v>
      </c>
      <c r="D19" s="3">
        <v>2.9</v>
      </c>
      <c r="E19" s="2">
        <v>0.108</v>
      </c>
      <c r="F19" s="7">
        <v>-0.61587353843039383</v>
      </c>
      <c r="G19" s="7">
        <f t="shared" si="0"/>
        <v>0.72387353843039381</v>
      </c>
      <c r="H19" s="7">
        <f t="shared" si="1"/>
        <v>-14.659264586739503</v>
      </c>
      <c r="J19" s="17">
        <v>0.64370638647248379</v>
      </c>
      <c r="K19" s="17">
        <v>0.15487574833912773</v>
      </c>
      <c r="L19" s="17">
        <v>0.15638934452273587</v>
      </c>
      <c r="M19" s="17">
        <v>0.99032161565593058</v>
      </c>
      <c r="N19" s="17">
        <v>0.3284494228301218</v>
      </c>
      <c r="O19" s="17">
        <v>-0.16199916283090268</v>
      </c>
      <c r="P19" s="17">
        <v>0.47175065950915818</v>
      </c>
      <c r="Q19" s="17">
        <v>-0.16199916283090268</v>
      </c>
      <c r="R19" s="17">
        <v>0.47175065950915818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x14ac:dyDescent="0.3">
      <c r="A20" s="2" t="s">
        <v>23</v>
      </c>
      <c r="B20" s="3">
        <v>39.619999999999997</v>
      </c>
      <c r="C20" s="3">
        <v>2.5</v>
      </c>
      <c r="D20" s="3">
        <v>6</v>
      </c>
      <c r="E20" s="2">
        <v>0.85599999999999998</v>
      </c>
      <c r="F20" s="7">
        <v>7.3447913882252469E-3</v>
      </c>
      <c r="G20" s="7">
        <f t="shared" si="0"/>
        <v>0.84865520861177468</v>
      </c>
      <c r="H20" s="7">
        <f t="shared" si="1"/>
        <v>0.72387353843039381</v>
      </c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3">
      <c r="A21" s="2" t="s">
        <v>24</v>
      </c>
      <c r="B21" s="3">
        <v>66.150000000000006</v>
      </c>
      <c r="C21" s="3">
        <v>4.5</v>
      </c>
      <c r="D21" s="3">
        <v>6.5</v>
      </c>
      <c r="E21" s="2">
        <v>1.734</v>
      </c>
      <c r="F21" s="7">
        <v>0.6391662608970563</v>
      </c>
      <c r="G21" s="7">
        <f t="shared" si="0"/>
        <v>1.0948337391029437</v>
      </c>
      <c r="H21" s="7">
        <f t="shared" si="1"/>
        <v>0.84865520861177468</v>
      </c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 x14ac:dyDescent="0.3">
      <c r="A22" s="2" t="s">
        <v>25</v>
      </c>
      <c r="B22" s="3">
        <v>82.5</v>
      </c>
      <c r="C22" s="3">
        <v>80</v>
      </c>
      <c r="D22" s="3">
        <v>5.4</v>
      </c>
      <c r="E22" s="2">
        <v>0.51</v>
      </c>
      <c r="F22" s="7">
        <v>-0.49639592647182873</v>
      </c>
      <c r="G22" s="7">
        <f t="shared" si="0"/>
        <v>1.0063959264718287</v>
      </c>
      <c r="H22" s="7">
        <f t="shared" si="1"/>
        <v>1.0948337391029437</v>
      </c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3">
      <c r="A23" s="2" t="s">
        <v>26</v>
      </c>
      <c r="B23" s="3">
        <v>15.43</v>
      </c>
      <c r="C23" s="3">
        <v>1</v>
      </c>
      <c r="D23" s="3">
        <v>3.5</v>
      </c>
      <c r="E23" s="2">
        <v>0.22</v>
      </c>
      <c r="F23" s="7">
        <v>-0.50071272073187167</v>
      </c>
      <c r="G23" s="7">
        <f t="shared" si="0"/>
        <v>0.72071272073187165</v>
      </c>
      <c r="H23" s="7">
        <f t="shared" si="1"/>
        <v>1.0063959264718287</v>
      </c>
      <c r="J23" s="14" t="s">
        <v>75</v>
      </c>
      <c r="K23" s="14"/>
      <c r="L23" s="14"/>
      <c r="M23" s="14"/>
      <c r="N23" s="14"/>
      <c r="O23" s="14"/>
      <c r="P23" s="14"/>
      <c r="Q23" s="14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ht="15" thickBot="1" x14ac:dyDescent="0.35">
      <c r="A24" s="2" t="s">
        <v>27</v>
      </c>
      <c r="B24" s="3">
        <v>17.8</v>
      </c>
      <c r="C24" s="3">
        <v>1.5</v>
      </c>
      <c r="D24" s="3">
        <v>5.2</v>
      </c>
      <c r="E24" s="2">
        <v>7.8299999999999995E-2</v>
      </c>
      <c r="F24" s="7">
        <v>-0.51175064265355696</v>
      </c>
      <c r="G24" s="7">
        <f t="shared" si="0"/>
        <v>0.590050642653557</v>
      </c>
      <c r="H24" s="7">
        <f t="shared" si="1"/>
        <v>0.72071272073187165</v>
      </c>
      <c r="J24" s="14"/>
      <c r="K24" s="14"/>
      <c r="L24" s="14"/>
      <c r="M24" s="14"/>
      <c r="N24" s="14"/>
      <c r="O24" s="14"/>
      <c r="P24" s="14"/>
      <c r="Q24" s="14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3">
      <c r="A25" s="2" t="s">
        <v>28</v>
      </c>
      <c r="B25" s="3">
        <v>12.78</v>
      </c>
      <c r="C25" s="3">
        <v>1.2</v>
      </c>
      <c r="D25" s="3">
        <v>12.7</v>
      </c>
      <c r="E25" s="2">
        <v>4.7699999999999999E-2</v>
      </c>
      <c r="F25" s="7">
        <v>-0.91127039151222999</v>
      </c>
      <c r="G25" s="7">
        <f t="shared" si="0"/>
        <v>0.95897039151222996</v>
      </c>
      <c r="H25" s="7">
        <f t="shared" si="1"/>
        <v>0.590050642653557</v>
      </c>
      <c r="J25" s="16" t="s">
        <v>76</v>
      </c>
      <c r="K25" s="16" t="s">
        <v>77</v>
      </c>
      <c r="L25" s="16" t="s">
        <v>46</v>
      </c>
      <c r="M25" s="14"/>
      <c r="N25" s="14"/>
      <c r="O25" s="14"/>
      <c r="P25" s="14"/>
      <c r="Q25" s="14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x14ac:dyDescent="0.3">
      <c r="A26" s="2" t="s">
        <v>29</v>
      </c>
      <c r="B26" s="3">
        <v>5.7</v>
      </c>
      <c r="C26" s="3">
        <v>1</v>
      </c>
      <c r="D26" s="3">
        <v>7.2</v>
      </c>
      <c r="E26" s="2">
        <v>9.8000000000000004E-2</v>
      </c>
      <c r="F26" s="7">
        <v>-0.89031190537477245</v>
      </c>
      <c r="G26" s="7">
        <f t="shared" si="0"/>
        <v>0.98831190537477243</v>
      </c>
      <c r="H26" s="7">
        <f t="shared" si="1"/>
        <v>0.95897039151222996</v>
      </c>
      <c r="J26" s="14">
        <v>1</v>
      </c>
      <c r="K26" s="14">
        <v>-1.1936577527512175</v>
      </c>
      <c r="L26" s="14">
        <v>1.8373641392237015</v>
      </c>
      <c r="M26" s="14"/>
      <c r="N26" s="14"/>
      <c r="O26" s="14"/>
      <c r="P26" s="14"/>
      <c r="Q26" s="14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3">
      <c r="A27" s="2" t="s">
        <v>30</v>
      </c>
      <c r="B27" s="3">
        <v>1060</v>
      </c>
      <c r="C27" s="3">
        <v>900</v>
      </c>
      <c r="D27" s="3">
        <v>4.8</v>
      </c>
      <c r="E27" s="2">
        <v>13.632</v>
      </c>
      <c r="F27" s="7">
        <v>7.6375755294472034</v>
      </c>
      <c r="G27" s="7">
        <f t="shared" si="0"/>
        <v>5.9944244705527963</v>
      </c>
      <c r="H27" s="7">
        <f t="shared" si="1"/>
        <v>0.98831190537477243</v>
      </c>
      <c r="J27" s="14">
        <v>2</v>
      </c>
      <c r="K27" s="14">
        <v>-0.44954231015322443</v>
      </c>
      <c r="L27" s="14">
        <v>-4.1457102852172207</v>
      </c>
      <c r="M27" s="14"/>
      <c r="N27" s="14"/>
      <c r="O27" s="14"/>
      <c r="P27" s="14"/>
      <c r="Q27" s="14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3">
      <c r="A28" s="2" t="s">
        <v>31</v>
      </c>
      <c r="B28" s="3">
        <v>513</v>
      </c>
      <c r="C28" s="3">
        <v>20</v>
      </c>
      <c r="D28" s="3">
        <v>4.3</v>
      </c>
      <c r="E28" s="2">
        <v>8.6980000000000004</v>
      </c>
      <c r="F28" s="7">
        <v>12.056343235660325</v>
      </c>
      <c r="G28" s="7">
        <f t="shared" si="0"/>
        <v>-3.3583432356603247</v>
      </c>
      <c r="H28" s="7">
        <f t="shared" si="1"/>
        <v>5.9944244705527963</v>
      </c>
      <c r="J28" s="14">
        <v>3</v>
      </c>
      <c r="K28" s="14">
        <v>-0.91145276349050053</v>
      </c>
      <c r="L28" s="14">
        <v>1.1207964369214256</v>
      </c>
      <c r="M28" s="14"/>
      <c r="N28" s="14"/>
      <c r="O28" s="14"/>
      <c r="P28" s="14"/>
      <c r="Q28" s="14"/>
      <c r="R28" s="14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3">
      <c r="A29" s="2" t="s">
        <v>32</v>
      </c>
      <c r="B29" s="3">
        <v>700</v>
      </c>
      <c r="C29" s="3">
        <v>13</v>
      </c>
      <c r="D29" s="3">
        <v>7.2</v>
      </c>
      <c r="E29" s="2">
        <v>15.340999999999999</v>
      </c>
      <c r="F29" s="7">
        <v>16.980543991122833</v>
      </c>
      <c r="G29" s="7">
        <f t="shared" si="0"/>
        <v>-1.6395439911228333</v>
      </c>
      <c r="H29" s="7">
        <f t="shared" si="1"/>
        <v>-3.3583432356603247</v>
      </c>
      <c r="J29" s="14">
        <v>4</v>
      </c>
      <c r="K29" s="14">
        <v>-0.44728257932304483</v>
      </c>
      <c r="L29" s="14">
        <v>-2.3258319971060519</v>
      </c>
      <c r="M29" s="14"/>
      <c r="N29" s="14"/>
      <c r="O29" s="14"/>
      <c r="P29" s="14"/>
      <c r="Q29" s="14"/>
      <c r="R29" s="14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x14ac:dyDescent="0.3">
      <c r="A30" s="2" t="s">
        <v>33</v>
      </c>
      <c r="B30" s="3">
        <v>305</v>
      </c>
      <c r="C30" s="3">
        <v>10.5</v>
      </c>
      <c r="D30" s="3">
        <v>4.7</v>
      </c>
      <c r="E30" s="2">
        <v>3.5670000000000002</v>
      </c>
      <c r="F30" s="7">
        <v>6.8132442493107535</v>
      </c>
      <c r="G30" s="7">
        <f t="shared" si="0"/>
        <v>-3.2462442493107533</v>
      </c>
      <c r="H30" s="7">
        <f t="shared" si="1"/>
        <v>-1.6395439911228333</v>
      </c>
      <c r="J30" s="14">
        <v>5</v>
      </c>
      <c r="K30" s="14">
        <v>-0.39767783410903901</v>
      </c>
      <c r="L30" s="14">
        <v>0.62161211229514834</v>
      </c>
      <c r="M30" s="14"/>
      <c r="N30" s="14"/>
      <c r="O30" s="14"/>
      <c r="P30" s="14"/>
      <c r="Q30" s="14"/>
      <c r="R30" s="14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3">
      <c r="A31" s="2" t="s">
        <v>34</v>
      </c>
      <c r="B31" s="3">
        <v>300.69</v>
      </c>
      <c r="C31" s="3">
        <v>7</v>
      </c>
      <c r="D31" s="3">
        <v>6.2</v>
      </c>
      <c r="E31" s="2">
        <v>5.1879999999999997</v>
      </c>
      <c r="F31" s="7">
        <v>6.7200570240022799</v>
      </c>
      <c r="G31" s="7">
        <f t="shared" si="0"/>
        <v>-1.5320570240022802</v>
      </c>
      <c r="H31" s="7">
        <f t="shared" si="1"/>
        <v>-3.2462442493107533</v>
      </c>
      <c r="J31" s="14">
        <v>6</v>
      </c>
      <c r="K31" s="14">
        <v>-0.34775885734146339</v>
      </c>
      <c r="L31" s="14">
        <v>0.89198049972734061</v>
      </c>
      <c r="M31" s="14"/>
      <c r="N31" s="14"/>
      <c r="O31" s="14"/>
      <c r="P31" s="14"/>
      <c r="Q31" s="14"/>
      <c r="R31" s="14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x14ac:dyDescent="0.3">
      <c r="A32" s="2" t="s">
        <v>35</v>
      </c>
      <c r="B32" s="3">
        <v>2240</v>
      </c>
      <c r="C32" s="3">
        <v>10</v>
      </c>
      <c r="D32" s="3">
        <v>5.5</v>
      </c>
      <c r="E32" s="2">
        <v>102.367</v>
      </c>
      <c r="F32" s="7">
        <v>57.310196810280104</v>
      </c>
      <c r="G32" s="7">
        <f t="shared" si="0"/>
        <v>45.056803189719901</v>
      </c>
      <c r="H32" s="7">
        <f t="shared" si="1"/>
        <v>-1.5320570240022802</v>
      </c>
      <c r="J32" s="14">
        <v>7</v>
      </c>
      <c r="K32" s="14">
        <v>-1.682445583685622</v>
      </c>
      <c r="L32" s="14">
        <v>2.5489835170525073</v>
      </c>
      <c r="M32" s="14"/>
      <c r="N32" s="14"/>
      <c r="O32" s="14"/>
      <c r="P32" s="14"/>
      <c r="Q32" s="14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3">
      <c r="A33" s="2" t="s">
        <v>36</v>
      </c>
      <c r="B33" s="3">
        <v>63.56</v>
      </c>
      <c r="C33" s="3">
        <v>3.5</v>
      </c>
      <c r="D33" s="3">
        <v>8.4</v>
      </c>
      <c r="E33" s="2">
        <v>1.724</v>
      </c>
      <c r="F33" s="7">
        <v>0.52315416110403623</v>
      </c>
      <c r="G33" s="7">
        <f t="shared" si="0"/>
        <v>1.2008458388959637</v>
      </c>
      <c r="H33" s="7">
        <f t="shared" si="1"/>
        <v>45.056803189719901</v>
      </c>
      <c r="J33" s="14">
        <v>8</v>
      </c>
      <c r="K33" s="14">
        <v>-1.0069892984065192</v>
      </c>
      <c r="L33" s="14">
        <v>-6.7442630979406264</v>
      </c>
      <c r="M33" s="14"/>
      <c r="N33" s="14"/>
      <c r="O33" s="14"/>
      <c r="P33" s="14"/>
      <c r="Q33" s="14"/>
      <c r="R33" s="14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x14ac:dyDescent="0.3">
      <c r="A34" s="2" t="s">
        <v>37</v>
      </c>
      <c r="B34" s="3">
        <v>133.6</v>
      </c>
      <c r="C34" s="3">
        <v>7.5</v>
      </c>
      <c r="D34" s="3">
        <v>7</v>
      </c>
      <c r="E34" s="2">
        <v>2.0859999999999999</v>
      </c>
      <c r="F34" s="7">
        <v>2.3180288272974203</v>
      </c>
      <c r="G34" s="7">
        <f t="shared" si="0"/>
        <v>-0.23202882729742047</v>
      </c>
      <c r="H34" s="7">
        <f t="shared" si="1"/>
        <v>1.2008458388959637</v>
      </c>
      <c r="J34" s="14">
        <v>9</v>
      </c>
      <c r="K34" s="14">
        <v>-0.35786284071669561</v>
      </c>
      <c r="L34" s="14">
        <v>-3.0321109660344052</v>
      </c>
      <c r="M34" s="14"/>
      <c r="N34" s="14"/>
      <c r="O34" s="14"/>
      <c r="P34" s="14"/>
      <c r="Q34" s="14"/>
      <c r="R34" s="14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3">
      <c r="A35" s="2" t="s">
        <v>38</v>
      </c>
      <c r="B35" s="3">
        <v>64.5</v>
      </c>
      <c r="C35" s="3">
        <v>4.8</v>
      </c>
      <c r="D35" s="3">
        <v>6.2</v>
      </c>
      <c r="E35" s="2">
        <v>0.77500000000000002</v>
      </c>
      <c r="F35" s="7">
        <v>0.60071590067415237</v>
      </c>
      <c r="G35" s="7">
        <f t="shared" si="0"/>
        <v>0.17428409932584765</v>
      </c>
      <c r="H35" s="7">
        <f t="shared" si="1"/>
        <v>-0.23202882729742047</v>
      </c>
      <c r="J35" s="14">
        <v>10</v>
      </c>
      <c r="K35" s="14">
        <v>-0.95452803795467722</v>
      </c>
      <c r="L35" s="14">
        <v>1.7558266844507231</v>
      </c>
      <c r="M35" s="14"/>
      <c r="N35" s="14"/>
      <c r="O35" s="14"/>
      <c r="P35" s="14"/>
      <c r="Q35" s="14"/>
      <c r="R35" s="14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3">
      <c r="A36" s="2" t="s">
        <v>39</v>
      </c>
      <c r="B36" s="3">
        <v>1480</v>
      </c>
      <c r="C36" s="3">
        <v>70</v>
      </c>
      <c r="D36" s="3">
        <v>3.4</v>
      </c>
      <c r="E36" s="2">
        <v>20.306999999999999</v>
      </c>
      <c r="F36" s="7">
        <v>36.272700726344659</v>
      </c>
      <c r="G36" s="7">
        <f t="shared" si="0"/>
        <v>-15.965700726344661</v>
      </c>
      <c r="H36" s="7">
        <f t="shared" si="1"/>
        <v>0.17428409932584765</v>
      </c>
      <c r="J36" s="14">
        <v>11</v>
      </c>
      <c r="K36" s="14">
        <v>-0.77652971322749076</v>
      </c>
      <c r="L36" s="14">
        <v>-2.2747128136787578</v>
      </c>
      <c r="M36" s="14"/>
      <c r="N36" s="14"/>
      <c r="O36" s="14"/>
      <c r="P36" s="14"/>
      <c r="Q36" s="14"/>
      <c r="R36" s="14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3">
      <c r="A37" s="2" t="s">
        <v>40</v>
      </c>
      <c r="B37" s="3">
        <v>646</v>
      </c>
      <c r="C37" s="3">
        <v>50</v>
      </c>
      <c r="D37" s="3">
        <v>6.5</v>
      </c>
      <c r="E37" s="2">
        <v>7.7220000000000004</v>
      </c>
      <c r="F37" s="7">
        <v>14.811022500476698</v>
      </c>
      <c r="G37" s="7">
        <f t="shared" si="0"/>
        <v>-7.0890225004766974</v>
      </c>
      <c r="H37" s="7">
        <f t="shared" si="1"/>
        <v>-15.965700726344661</v>
      </c>
      <c r="J37" s="14">
        <v>12</v>
      </c>
      <c r="K37" s="14">
        <v>-3.1570954748672082</v>
      </c>
      <c r="L37" s="14">
        <v>1.2551505406184478</v>
      </c>
      <c r="M37" s="14"/>
      <c r="N37" s="14"/>
      <c r="O37" s="14"/>
      <c r="P37" s="14"/>
      <c r="Q37" s="14"/>
      <c r="R37" s="14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3">
      <c r="A38" s="2" t="s">
        <v>41</v>
      </c>
      <c r="B38" s="3">
        <v>824</v>
      </c>
      <c r="C38" s="3">
        <v>100</v>
      </c>
      <c r="D38" s="3">
        <v>2.5</v>
      </c>
      <c r="E38" s="2">
        <v>5.6520000000000001</v>
      </c>
      <c r="F38" s="7">
        <v>18.543122358039032</v>
      </c>
      <c r="G38" s="7">
        <f t="shared" si="0"/>
        <v>-12.891122358039031</v>
      </c>
      <c r="H38" s="7">
        <f t="shared" si="1"/>
        <v>-7.0890225004766974</v>
      </c>
      <c r="J38" s="14">
        <v>13</v>
      </c>
      <c r="K38" s="14">
        <v>-0.16082017576506369</v>
      </c>
      <c r="L38" s="14">
        <v>-17.11193514790018</v>
      </c>
      <c r="M38" s="14"/>
      <c r="N38" s="14"/>
      <c r="O38" s="14"/>
      <c r="P38" s="14"/>
      <c r="Q38" s="14"/>
      <c r="R38" s="14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3">
      <c r="A39" s="2" t="s">
        <v>42</v>
      </c>
      <c r="B39" s="3">
        <v>907.12</v>
      </c>
      <c r="C39" s="3">
        <v>15</v>
      </c>
      <c r="D39" s="3">
        <v>51</v>
      </c>
      <c r="E39" s="2">
        <v>10.78</v>
      </c>
      <c r="F39" s="7">
        <v>20.740187058929436</v>
      </c>
      <c r="G39" s="7">
        <f t="shared" si="0"/>
        <v>-9.9601870589294368</v>
      </c>
      <c r="H39" s="7">
        <f t="shared" si="1"/>
        <v>-12.891122358039031</v>
      </c>
      <c r="J39" s="14">
        <v>14</v>
      </c>
      <c r="K39" s="14">
        <v>-0.54880518824756086</v>
      </c>
      <c r="L39" s="14">
        <v>2.6223667104016619</v>
      </c>
      <c r="M39" s="14"/>
      <c r="N39" s="14"/>
      <c r="O39" s="14"/>
      <c r="P39" s="14"/>
      <c r="Q39" s="14"/>
      <c r="R39" s="14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3">
      <c r="A40" s="2" t="s">
        <v>43</v>
      </c>
      <c r="B40" s="3">
        <v>200</v>
      </c>
      <c r="C40" s="3">
        <v>2.5</v>
      </c>
      <c r="D40" s="3">
        <v>17.3</v>
      </c>
      <c r="E40" s="2">
        <v>41.183999999999997</v>
      </c>
      <c r="F40" s="7">
        <v>3.7801860578988427</v>
      </c>
      <c r="G40" s="7">
        <f t="shared" si="0"/>
        <v>37.403813942101152</v>
      </c>
      <c r="H40" s="7">
        <f t="shared" si="1"/>
        <v>-9.9601870589294368</v>
      </c>
      <c r="J40" s="14">
        <v>15</v>
      </c>
      <c r="K40" s="14">
        <v>-1.9192526911864618</v>
      </c>
      <c r="L40" s="14">
        <v>1.4876769233309244</v>
      </c>
      <c r="M40" s="14"/>
      <c r="N40" s="14"/>
      <c r="O40" s="14"/>
      <c r="P40" s="14"/>
      <c r="Q40" s="14"/>
      <c r="R40" s="14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x14ac:dyDescent="0.3">
      <c r="A41" s="2" t="s">
        <v>44</v>
      </c>
      <c r="B41" s="3">
        <v>3070</v>
      </c>
      <c r="C41" s="3">
        <v>1600</v>
      </c>
      <c r="D41" s="3">
        <v>6.6</v>
      </c>
      <c r="E41" s="2">
        <v>64.081999999999994</v>
      </c>
      <c r="F41" s="7">
        <v>45.185687330484257</v>
      </c>
      <c r="G41" s="7">
        <f t="shared" si="0"/>
        <v>18.896312669515737</v>
      </c>
      <c r="H41" s="7">
        <f t="shared" si="1"/>
        <v>37.403813942101152</v>
      </c>
      <c r="J41" s="14">
        <v>16</v>
      </c>
      <c r="K41" s="14">
        <v>-2.7523291412084556</v>
      </c>
      <c r="L41" s="14">
        <v>-6.5279367387882328</v>
      </c>
      <c r="M41" s="14"/>
      <c r="N41" s="14"/>
      <c r="O41" s="14"/>
      <c r="P41" s="14"/>
      <c r="Q41" s="14"/>
      <c r="R41" s="14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x14ac:dyDescent="0.3">
      <c r="J42" s="14">
        <v>17</v>
      </c>
      <c r="K42" s="14">
        <v>-0.36985411226860132</v>
      </c>
      <c r="L42" s="14">
        <v>-14.289410474470902</v>
      </c>
      <c r="M42" s="14"/>
      <c r="N42" s="14"/>
      <c r="O42" s="14"/>
      <c r="P42" s="14"/>
      <c r="Q42" s="14"/>
      <c r="R42" s="14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x14ac:dyDescent="0.3">
      <c r="J43" s="14">
        <v>18</v>
      </c>
      <c r="K43" s="14">
        <v>-0.35052845772025376</v>
      </c>
      <c r="L43" s="14">
        <v>1.0744019961506477</v>
      </c>
      <c r="M43" s="14"/>
      <c r="N43" s="14"/>
      <c r="O43" s="14"/>
      <c r="P43" s="14"/>
      <c r="Q43" s="14"/>
      <c r="R43" s="14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 x14ac:dyDescent="0.3">
      <c r="J44" s="14">
        <v>19</v>
      </c>
      <c r="K44" s="14">
        <v>-0.31240137358540715</v>
      </c>
      <c r="L44" s="14">
        <v>1.1610565821971819</v>
      </c>
      <c r="M44" s="14"/>
      <c r="N44" s="14"/>
      <c r="O44" s="14"/>
      <c r="P44" s="14"/>
      <c r="Q44" s="14"/>
      <c r="R44" s="14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x14ac:dyDescent="0.3">
      <c r="J45" s="14">
        <v>20</v>
      </c>
      <c r="K45" s="14">
        <v>-0.32609824599812665</v>
      </c>
      <c r="L45" s="14">
        <v>1.4209319851010704</v>
      </c>
      <c r="M45" s="14"/>
      <c r="N45" s="14"/>
      <c r="O45" s="14"/>
      <c r="P45" s="14"/>
      <c r="Q45" s="14"/>
      <c r="R45" s="14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 x14ac:dyDescent="0.3">
      <c r="J46" s="14">
        <v>21</v>
      </c>
      <c r="K46" s="14">
        <v>-0.37034364627502347</v>
      </c>
      <c r="L46" s="14">
        <v>1.3767395727468523</v>
      </c>
      <c r="M46" s="14"/>
      <c r="N46" s="14"/>
      <c r="O46" s="14"/>
      <c r="P46" s="14"/>
      <c r="Q46" s="14"/>
      <c r="R46" s="14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x14ac:dyDescent="0.3">
      <c r="J47" s="14">
        <v>22</v>
      </c>
      <c r="K47" s="14">
        <v>-0.39058003339694802</v>
      </c>
      <c r="L47" s="14">
        <v>1.1112927541288196</v>
      </c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 x14ac:dyDescent="0.3">
      <c r="J48" s="14">
        <v>23</v>
      </c>
      <c r="K48" s="14">
        <v>-0.33344331121537796</v>
      </c>
      <c r="L48" s="14">
        <v>0.92349395386893496</v>
      </c>
      <c r="M48" s="14"/>
      <c r="N48" s="14"/>
      <c r="O48" s="14"/>
      <c r="P48" s="14"/>
      <c r="Q48" s="14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0:34" x14ac:dyDescent="0.3">
      <c r="J49" s="14">
        <v>24</v>
      </c>
      <c r="K49" s="14">
        <v>-0.32889902229851381</v>
      </c>
      <c r="L49" s="14">
        <v>1.2878694138107438</v>
      </c>
      <c r="M49" s="14"/>
      <c r="N49" s="14"/>
      <c r="O49" s="14"/>
      <c r="P49" s="14"/>
      <c r="Q49" s="14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0:34" x14ac:dyDescent="0.3">
      <c r="J50" s="14">
        <v>25</v>
      </c>
      <c r="K50" s="14">
        <v>0.446426407503343</v>
      </c>
      <c r="L50" s="14">
        <v>0.54188549787142937</v>
      </c>
      <c r="M50" s="14"/>
      <c r="N50" s="14"/>
      <c r="O50" s="14"/>
      <c r="P50" s="14"/>
      <c r="Q50" s="14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0:34" x14ac:dyDescent="0.3">
      <c r="J51" s="14">
        <v>26</v>
      </c>
      <c r="K51" s="14">
        <v>-1.0020904900384413</v>
      </c>
      <c r="L51" s="14">
        <v>6.996514960591238</v>
      </c>
      <c r="M51" s="14"/>
      <c r="N51" s="14"/>
      <c r="O51" s="14"/>
      <c r="P51" s="14"/>
      <c r="Q51" s="14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10:34" x14ac:dyDescent="0.3">
      <c r="J52" s="14">
        <v>27</v>
      </c>
      <c r="K52" s="14">
        <v>-0.73589017079596997</v>
      </c>
      <c r="L52" s="14">
        <v>-2.6224530648643549</v>
      </c>
      <c r="M52" s="14"/>
      <c r="N52" s="14"/>
      <c r="O52" s="14"/>
      <c r="P52" s="14"/>
      <c r="Q52" s="14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0:34" x14ac:dyDescent="0.3">
      <c r="J53" s="14">
        <v>28</v>
      </c>
      <c r="K53" s="14">
        <v>-0.98472907563949374</v>
      </c>
      <c r="L53" s="14">
        <v>-0.65481491548333959</v>
      </c>
      <c r="M53" s="14"/>
      <c r="N53" s="14"/>
      <c r="O53" s="14"/>
      <c r="P53" s="14"/>
      <c r="Q53" s="14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10:34" x14ac:dyDescent="0.3">
      <c r="J54" s="14">
        <v>29</v>
      </c>
      <c r="K54" s="14">
        <v>-0.71924304632647096</v>
      </c>
      <c r="L54" s="14">
        <v>-2.5270012029842821</v>
      </c>
      <c r="M54" s="14"/>
      <c r="N54" s="14"/>
      <c r="O54" s="14"/>
      <c r="P54" s="14"/>
      <c r="Q54" s="14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0:34" x14ac:dyDescent="0.3">
      <c r="J55" s="14">
        <v>30</v>
      </c>
      <c r="K55" s="14">
        <v>6.4962415435407665</v>
      </c>
      <c r="L55" s="14">
        <v>-8.0282985675430467</v>
      </c>
      <c r="M55" s="14"/>
      <c r="N55" s="14"/>
      <c r="O55" s="14"/>
      <c r="P55" s="14"/>
      <c r="Q55" s="14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10:34" x14ac:dyDescent="0.3">
      <c r="J56" s="14">
        <v>31</v>
      </c>
      <c r="K56" s="14">
        <v>-0.2959826702969609</v>
      </c>
      <c r="L56" s="14">
        <v>45.352785860016859</v>
      </c>
      <c r="M56" s="14"/>
      <c r="N56" s="14"/>
      <c r="O56" s="14"/>
      <c r="P56" s="14"/>
      <c r="Q56" s="14"/>
      <c r="R56" s="14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0:34" x14ac:dyDescent="0.3">
      <c r="J57" s="14">
        <v>32</v>
      </c>
      <c r="K57" s="14">
        <v>-0.51790020649983914</v>
      </c>
      <c r="L57" s="14">
        <v>1.718746045395803</v>
      </c>
      <c r="M57" s="14"/>
      <c r="N57" s="14"/>
      <c r="O57" s="14"/>
      <c r="P57" s="14"/>
      <c r="Q57" s="14"/>
      <c r="R57" s="14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10:34" x14ac:dyDescent="0.3">
      <c r="J58" s="14">
        <v>33</v>
      </c>
      <c r="K58" s="14">
        <v>-0.45497218792919936</v>
      </c>
      <c r="L58" s="14">
        <v>0.22294336063177889</v>
      </c>
      <c r="M58" s="14"/>
      <c r="N58" s="14"/>
      <c r="O58" s="14"/>
      <c r="P58" s="14"/>
      <c r="Q58" s="14"/>
      <c r="R58" s="14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0:34" x14ac:dyDescent="0.3">
      <c r="J59" s="14">
        <v>34</v>
      </c>
      <c r="K59" s="14">
        <v>-2.9546644159870854</v>
      </c>
      <c r="L59" s="14">
        <v>3.1289485153129331</v>
      </c>
      <c r="M59" s="14"/>
      <c r="N59" s="14"/>
      <c r="O59" s="14"/>
      <c r="P59" s="14"/>
      <c r="Q59" s="14"/>
      <c r="R59" s="14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10:34" x14ac:dyDescent="0.3">
      <c r="J60" s="14">
        <v>35</v>
      </c>
      <c r="K60" s="14">
        <v>-1.5798822329901439</v>
      </c>
      <c r="L60" s="14">
        <v>-14.385818493354517</v>
      </c>
      <c r="M60" s="14"/>
      <c r="N60" s="14"/>
      <c r="O60" s="14"/>
      <c r="P60" s="14"/>
      <c r="Q60" s="14"/>
      <c r="R60" s="14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0:34" x14ac:dyDescent="0.3">
      <c r="J61" s="14">
        <v>36</v>
      </c>
      <c r="K61" s="14">
        <v>-2.4784867903684566</v>
      </c>
      <c r="L61" s="14">
        <v>-4.6105357101082411</v>
      </c>
      <c r="M61" s="14"/>
      <c r="N61" s="14"/>
      <c r="O61" s="14"/>
      <c r="P61" s="14"/>
      <c r="Q61" s="14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0:34" x14ac:dyDescent="0.3">
      <c r="J62" s="14">
        <v>37</v>
      </c>
      <c r="K62" s="14">
        <v>-2.0245559925852934</v>
      </c>
      <c r="L62" s="14">
        <v>-10.866566365453737</v>
      </c>
      <c r="M62" s="14"/>
      <c r="N62" s="14"/>
      <c r="O62" s="14"/>
      <c r="P62" s="14"/>
      <c r="Q62" s="14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0:34" x14ac:dyDescent="0.3">
      <c r="J63" s="14">
        <v>38</v>
      </c>
      <c r="K63" s="14">
        <v>5.3109791067845142</v>
      </c>
      <c r="L63" s="14">
        <v>-15.27116616571395</v>
      </c>
      <c r="M63" s="14"/>
      <c r="N63" s="14"/>
      <c r="O63" s="14"/>
      <c r="P63" s="14"/>
      <c r="Q63" s="14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10:34" ht="15" thickBot="1" x14ac:dyDescent="0.35">
      <c r="J64" s="17">
        <v>39</v>
      </c>
      <c r="K64" s="17">
        <v>2.4446159973054891</v>
      </c>
      <c r="L64" s="17">
        <v>34.959197944795662</v>
      </c>
      <c r="M64" s="14"/>
      <c r="N64" s="14"/>
      <c r="O64" s="14"/>
      <c r="P64" s="14"/>
      <c r="Q64" s="14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0:34" x14ac:dyDescent="0.3"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0:34" x14ac:dyDescent="0.3"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0:34" x14ac:dyDescent="0.3">
      <c r="AG67" s="15"/>
      <c r="AH67" s="15"/>
    </row>
    <row r="68" spans="10:34" x14ac:dyDescent="0.3">
      <c r="AG68" s="15"/>
      <c r="AH68" s="15"/>
    </row>
    <row r="69" spans="10:34" x14ac:dyDescent="0.3">
      <c r="AG69" s="15"/>
      <c r="AH69" s="15"/>
    </row>
    <row r="70" spans="10:34" x14ac:dyDescent="0.3">
      <c r="AG70" s="15"/>
      <c r="AH70" s="15"/>
    </row>
    <row r="71" spans="10:34" x14ac:dyDescent="0.3">
      <c r="AG71" s="15"/>
      <c r="AH71" s="15"/>
    </row>
    <row r="72" spans="10:34" x14ac:dyDescent="0.3">
      <c r="AG72" s="15"/>
      <c r="AH72" s="15"/>
    </row>
    <row r="73" spans="10:34" x14ac:dyDescent="0.3">
      <c r="AG73" s="15"/>
      <c r="AH73" s="15"/>
    </row>
    <row r="74" spans="10:34" x14ac:dyDescent="0.3">
      <c r="AG74" s="15"/>
      <c r="AH74" s="15"/>
    </row>
  </sheetData>
  <mergeCells count="1">
    <mergeCell ref="M8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Свед-Эйзенхарт</vt:lpstr>
      <vt:lpstr>Дарбин-Уотсон</vt:lpstr>
      <vt:lpstr>Бреуш-Годфри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2024-11-17T17:14:16Z</dcterms:created>
  <dcterms:modified xsi:type="dcterms:W3CDTF">2024-11-17T18:49:37Z</dcterms:modified>
</cp:coreProperties>
</file>