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ource\Data-Analysis-Statistical-Methods\"/>
    </mc:Choice>
  </mc:AlternateContent>
  <xr:revisionPtr revIDLastSave="0" documentId="13_ncr:1_{FE3DFD0A-1C25-4C21-B25B-6F222AA93914}" xr6:coauthVersionLast="47" xr6:coauthVersionMax="47" xr10:uidLastSave="{00000000-0000-0000-0000-000000000000}"/>
  <bookViews>
    <workbookView xWindow="-108" yWindow="-108" windowWidth="23256" windowHeight="12456" xr2:uid="{D2004122-366C-4F1C-81C2-D0FDFFA34276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3" i="1" l="1"/>
  <c r="O22" i="1"/>
  <c r="O21" i="1"/>
  <c r="F2" i="1"/>
  <c r="M9" i="1" l="1"/>
  <c r="M17" i="1"/>
  <c r="D2" i="1"/>
  <c r="L21" i="1"/>
  <c r="L23" i="1"/>
  <c r="L22" i="1"/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2" i="1"/>
  <c r="I2" i="1" s="1"/>
  <c r="H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2" i="1"/>
  <c r="D3" i="1"/>
  <c r="F3" i="1" s="1"/>
  <c r="G3" i="1" s="1"/>
  <c r="D4" i="1"/>
  <c r="F4" i="1" s="1"/>
  <c r="G4" i="1" s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F19" i="1" s="1"/>
  <c r="G19" i="1" s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F35" i="1" s="1"/>
  <c r="G35" i="1" s="1"/>
  <c r="D36" i="1"/>
  <c r="F36" i="1" s="1"/>
  <c r="G36" i="1" s="1"/>
  <c r="D37" i="1"/>
  <c r="D38" i="1"/>
  <c r="D39" i="1"/>
  <c r="D40" i="1"/>
  <c r="D41" i="1"/>
  <c r="D42" i="1"/>
  <c r="D43" i="1"/>
  <c r="D44" i="1"/>
  <c r="D45" i="1"/>
  <c r="D46" i="1"/>
  <c r="F44" i="1" l="1"/>
  <c r="G44" i="1" s="1"/>
  <c r="F28" i="1"/>
  <c r="G28" i="1" s="1"/>
  <c r="F12" i="1"/>
  <c r="G12" i="1" s="1"/>
  <c r="F27" i="1"/>
  <c r="G27" i="1" s="1"/>
  <c r="F11" i="1"/>
  <c r="G11" i="1" s="1"/>
  <c r="F42" i="1"/>
  <c r="G42" i="1" s="1"/>
  <c r="F10" i="1"/>
  <c r="G10" i="1" s="1"/>
  <c r="F26" i="1"/>
  <c r="G26" i="1" s="1"/>
  <c r="F43" i="1"/>
  <c r="G43" i="1" s="1"/>
  <c r="F40" i="1"/>
  <c r="G40" i="1" s="1"/>
  <c r="F24" i="1"/>
  <c r="G24" i="1" s="1"/>
  <c r="F39" i="1"/>
  <c r="G39" i="1" s="1"/>
  <c r="F23" i="1"/>
  <c r="G23" i="1" s="1"/>
  <c r="F7" i="1"/>
  <c r="G7" i="1" s="1"/>
  <c r="F38" i="1"/>
  <c r="G38" i="1" s="1"/>
  <c r="F22" i="1"/>
  <c r="G22" i="1" s="1"/>
  <c r="F6" i="1"/>
  <c r="G6" i="1" s="1"/>
  <c r="F9" i="1"/>
  <c r="G9" i="1" s="1"/>
  <c r="F37" i="1"/>
  <c r="G37" i="1" s="1"/>
  <c r="F21" i="1"/>
  <c r="G21" i="1" s="1"/>
  <c r="F5" i="1"/>
  <c r="G5" i="1" s="1"/>
  <c r="F25" i="1"/>
  <c r="G25" i="1" s="1"/>
  <c r="F34" i="1"/>
  <c r="G34" i="1" s="1"/>
  <c r="F32" i="1"/>
  <c r="G32" i="1" s="1"/>
  <c r="F8" i="1"/>
  <c r="G8" i="1" s="1"/>
  <c r="F20" i="1"/>
  <c r="G20" i="1" s="1"/>
  <c r="F18" i="1"/>
  <c r="G18" i="1" s="1"/>
  <c r="F17" i="1"/>
  <c r="G17" i="1" s="1"/>
  <c r="F41" i="1"/>
  <c r="G41" i="1" s="1"/>
  <c r="F45" i="1"/>
  <c r="G45" i="1" s="1"/>
  <c r="F29" i="1"/>
  <c r="G29" i="1" s="1"/>
  <c r="F13" i="1"/>
  <c r="G13" i="1" s="1"/>
  <c r="F16" i="1"/>
  <c r="G16" i="1" s="1"/>
  <c r="F33" i="1"/>
  <c r="G33" i="1" s="1"/>
  <c r="G2" i="1"/>
  <c r="F31" i="1"/>
  <c r="G31" i="1" s="1"/>
  <c r="F15" i="1"/>
  <c r="G15" i="1" s="1"/>
  <c r="F46" i="1"/>
  <c r="G46" i="1" s="1"/>
  <c r="F30" i="1"/>
  <c r="G30" i="1" s="1"/>
  <c r="F14" i="1"/>
  <c r="G14" i="1" s="1"/>
  <c r="H47" i="1" l="1"/>
  <c r="I47" i="1"/>
  <c r="G47" i="1"/>
  <c r="M2" i="1" s="1"/>
  <c r="O32" i="1" l="1"/>
  <c r="O31" i="1"/>
  <c r="O30" i="1"/>
  <c r="M16" i="1"/>
</calcChain>
</file>

<file path=xl/sharedStrings.xml><?xml version="1.0" encoding="utf-8"?>
<sst xmlns="http://schemas.openxmlformats.org/spreadsheetml/2006/main" count="29" uniqueCount="19">
  <si>
    <t>Студент</t>
  </si>
  <si>
    <t>Дисциплина 1</t>
  </si>
  <si>
    <t>Дисциплина 2</t>
  </si>
  <si>
    <t>Ранг Дисциплина 1</t>
  </si>
  <si>
    <t>Ранг Дисциплина 2</t>
  </si>
  <si>
    <t>Коэффициент Спирмена</t>
  </si>
  <si>
    <t>Квадрат разностей</t>
  </si>
  <si>
    <t>Согласованные пары</t>
  </si>
  <si>
    <t>Несогласованные пары</t>
  </si>
  <si>
    <t>Коэффициент Кендалла</t>
  </si>
  <si>
    <t>t-статистика Спирмена</t>
  </si>
  <si>
    <t>z-статистика Кендалла</t>
  </si>
  <si>
    <t>Очень слабая отрицательная корреляция между переменными, порядок объектов по одному признаку почти не влияет на порядок по другому</t>
  </si>
  <si>
    <t>Очень слабая положительная корреляция между переменными, порядок объектов по одному признаку почти не влияет на порядок по другому</t>
  </si>
  <si>
    <t>%</t>
  </si>
  <si>
    <t>t</t>
  </si>
  <si>
    <t>&gt;</t>
  </si>
  <si>
    <t>Не значимо. Выборки не коррелируют</t>
  </si>
  <si>
    <t>Не значимо. Выборки не тесно связаны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</si>
</sst>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</cellStyleXfs>
  <cellXfs count="17">
    <xf numFmtId="0" fontId="0" fillId="0" borderId="0" xfId="0"/>
    <xf numFmtId="0" fontId="1" fillId="3" borderId="0" xfId="2" applyAlignment="1">
      <alignment horizontal="center" vertical="center" wrapText="1"/>
    </xf>
    <xf numFmtId="0" fontId="1" fillId="6" borderId="0" xfId="5" applyAlignment="1">
      <alignment horizontal="center" vertical="center" wrapText="1"/>
    </xf>
    <xf numFmtId="0" fontId="1" fillId="5" borderId="0" xfId="4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4" borderId="0" xfId="3" applyAlignment="1">
      <alignment horizontal="center" vertical="center" wrapText="1"/>
    </xf>
    <xf numFmtId="0" fontId="1" fillId="4" borderId="0" xfId="3"/>
    <xf numFmtId="0" fontId="2" fillId="2" borderId="0" xfId="1"/>
    <xf numFmtId="0" fontId="0" fillId="3" borderId="0" xfId="2" applyFont="1" applyAlignment="1">
      <alignment horizontal="center" vertical="center" wrapText="1"/>
    </xf>
    <xf numFmtId="0" fontId="1" fillId="3" borderId="0" xfId="2" applyAlignment="1">
      <alignment horizontal="center" vertical="center" wrapText="1"/>
    </xf>
    <xf numFmtId="0" fontId="0" fillId="0" borderId="0" xfId="0"/>
    <xf numFmtId="0" fontId="1" fillId="3" borderId="0" xfId="2" applyAlignment="1">
      <alignment horizontal="center"/>
    </xf>
    <xf numFmtId="0" fontId="1" fillId="5" borderId="0" xfId="4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6" borderId="0" xfId="5" applyAlignment="1">
      <alignment horizontal="center" vertical="center"/>
    </xf>
    <xf numFmtId="0" fontId="1" fillId="4" borderId="0" xfId="3" applyAlignment="1">
      <alignment horizontal="center" vertical="center"/>
    </xf>
    <xf numFmtId="0" fontId="1" fillId="3" borderId="0" xfId="2" applyAlignment="1">
      <alignment horizontal="center" vertical="center"/>
    </xf>
  </cellXfs>
  <cellStyles count="6">
    <cellStyle name="60% — акцент1" xfId="2" builtinId="32"/>
    <cellStyle name="60% — акцент2" xfId="3" builtinId="36"/>
    <cellStyle name="60% — акцент4" xfId="4" builtinId="44"/>
    <cellStyle name="60% — акцент6" xfId="5" builtinId="52"/>
    <cellStyle name="Нейтральный" xfId="1" builtinId="2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579120</xdr:colOff>
      <xdr:row>24</xdr:row>
      <xdr:rowOff>38100</xdr:rowOff>
    </xdr:from>
    <xdr:to>
      <xdr:col>12</xdr:col>
      <xdr:colOff>976555</xdr:colOff>
      <xdr:row>32</xdr:row>
      <xdr:rowOff>68580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149394A5-69F1-32B6-1C17-7C5DAFFE1A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265920" y="4610100"/>
          <a:ext cx="3483535" cy="14935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87C2E-B370-4F06-A122-555EE71FC986}">
  <dimension ref="A1:R47"/>
  <sheetViews>
    <sheetView tabSelected="1" topLeftCell="E1" workbookViewId="0">
      <selection activeCell="O16" sqref="O16"/>
    </sheetView>
  </sheetViews>
  <sheetFormatPr defaultRowHeight="14.4" x14ac:dyDescent="0.3"/>
  <cols>
    <col min="1" max="1" width="8.5546875" style="4" customWidth="1"/>
    <col min="2" max="3" width="12.21875" style="4" customWidth="1"/>
    <col min="4" max="4" width="14.44140625" style="4" customWidth="1"/>
    <col min="5" max="5" width="13.6640625" style="4" customWidth="1"/>
    <col min="6" max="6" width="14" style="4" customWidth="1"/>
    <col min="7" max="7" width="15" style="4" customWidth="1"/>
    <col min="8" max="8" width="17.88671875" style="4" customWidth="1"/>
    <col min="9" max="9" width="18.6640625" style="4" customWidth="1"/>
    <col min="11" max="11" width="14.33203125" style="4" customWidth="1"/>
    <col min="12" max="12" width="21.77734375" style="4" customWidth="1"/>
    <col min="13" max="13" width="14.33203125" style="4" customWidth="1"/>
    <col min="14" max="14" width="13.5546875" style="4" customWidth="1"/>
    <col min="15" max="15" width="11" style="4" customWidth="1"/>
    <col min="16" max="16" width="15.77734375" customWidth="1"/>
    <col min="17" max="17" width="19.109375" customWidth="1"/>
    <col min="18" max="16384" width="8.88671875" style="4"/>
  </cols>
  <sheetData>
    <row r="1" spans="1:15" ht="28.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K1" s="10"/>
      <c r="L1" s="10"/>
      <c r="O1"/>
    </row>
    <row r="2" spans="1:15" x14ac:dyDescent="0.3">
      <c r="A2" s="2">
        <v>1</v>
      </c>
      <c r="B2" s="2">
        <v>100</v>
      </c>
      <c r="C2" s="2">
        <v>52</v>
      </c>
      <c r="D2" s="3">
        <f>_xlfn.RANK.EQ(B2, $B$2:$B$46, 0)</f>
        <v>1</v>
      </c>
      <c r="E2" s="3">
        <f>_xlfn.RANK.EQ(C2, $C$2:$C$46, 0)</f>
        <v>38</v>
      </c>
      <c r="F2" s="3">
        <f>D2-E2</f>
        <v>-37</v>
      </c>
      <c r="G2" s="3">
        <f>F2^2</f>
        <v>1369</v>
      </c>
      <c r="H2" s="3">
        <f>IF(OR(AND(D2&gt;E2, D3&gt;E3), AND(D2&lt;E2, D3&lt;E3)), 1, 0)</f>
        <v>1</v>
      </c>
      <c r="I2" s="3">
        <f>IF(H2, 0, 1)</f>
        <v>0</v>
      </c>
      <c r="K2" s="9" t="s">
        <v>5</v>
      </c>
      <c r="L2" s="9"/>
      <c r="M2" s="5">
        <f>1-((6*G47)/(45^3-45))</f>
        <v>3.7549407114624511E-2</v>
      </c>
    </row>
    <row r="3" spans="1:15" x14ac:dyDescent="0.3">
      <c r="A3" s="2">
        <v>2</v>
      </c>
      <c r="B3" s="2">
        <v>76</v>
      </c>
      <c r="C3" s="2">
        <v>53</v>
      </c>
      <c r="D3" s="3">
        <f t="shared" ref="D3:D46" si="0">_xlfn.RANK.EQ(B3, $B$2:$B$46, 0)</f>
        <v>20</v>
      </c>
      <c r="E3" s="3">
        <f t="shared" ref="E3:E46" si="1">_xlfn.RANK.EQ(C3, $C$2:$C$46, 0)</f>
        <v>35</v>
      </c>
      <c r="F3" s="3">
        <f t="shared" ref="F3:F46" si="2">D3-E3</f>
        <v>-15</v>
      </c>
      <c r="G3" s="3">
        <f t="shared" ref="G3:G45" si="3">F3^2</f>
        <v>225</v>
      </c>
      <c r="H3" s="3">
        <f>IF(OR(AND(D3&gt;E3, D4&gt;E4), AND(D3&lt;E3, D4&lt;E4)), 1, 0)</f>
        <v>1</v>
      </c>
      <c r="I3" s="3">
        <f t="shared" ref="I3:I46" si="4">IF(H3, 0, 1)</f>
        <v>0</v>
      </c>
    </row>
    <row r="4" spans="1:15" x14ac:dyDescent="0.3">
      <c r="A4" s="2">
        <v>3</v>
      </c>
      <c r="B4" s="2">
        <v>52</v>
      </c>
      <c r="C4" s="2">
        <v>47</v>
      </c>
      <c r="D4" s="3">
        <f t="shared" si="0"/>
        <v>40</v>
      </c>
      <c r="E4" s="3">
        <f t="shared" si="1"/>
        <v>42</v>
      </c>
      <c r="F4" s="3">
        <f t="shared" si="2"/>
        <v>-2</v>
      </c>
      <c r="G4" s="3">
        <f t="shared" si="3"/>
        <v>4</v>
      </c>
      <c r="H4" s="3">
        <f t="shared" ref="H4:H46" si="5">IF(OR(AND(D4&gt;E4, D5&gt;E5), AND(D4&lt;E4, D5&lt;E5)), 1, 0)</f>
        <v>0</v>
      </c>
      <c r="I4" s="3">
        <f t="shared" si="4"/>
        <v>1</v>
      </c>
      <c r="K4" s="8" t="s">
        <v>13</v>
      </c>
      <c r="L4" s="9"/>
      <c r="M4" s="9"/>
    </row>
    <row r="5" spans="1:15" x14ac:dyDescent="0.3">
      <c r="A5" s="2">
        <v>4</v>
      </c>
      <c r="B5" s="2">
        <v>61</v>
      </c>
      <c r="C5" s="2">
        <v>97</v>
      </c>
      <c r="D5" s="3">
        <f t="shared" si="0"/>
        <v>34</v>
      </c>
      <c r="E5" s="3">
        <f t="shared" si="1"/>
        <v>4</v>
      </c>
      <c r="F5" s="3">
        <f t="shared" si="2"/>
        <v>30</v>
      </c>
      <c r="G5" s="3">
        <f t="shared" si="3"/>
        <v>900</v>
      </c>
      <c r="H5" s="3">
        <f t="shared" si="5"/>
        <v>0</v>
      </c>
      <c r="I5" s="3">
        <f t="shared" si="4"/>
        <v>1</v>
      </c>
      <c r="K5" s="9"/>
      <c r="L5" s="9"/>
      <c r="M5" s="9"/>
    </row>
    <row r="6" spans="1:15" x14ac:dyDescent="0.3">
      <c r="A6" s="2">
        <v>5</v>
      </c>
      <c r="B6" s="2">
        <v>79</v>
      </c>
      <c r="C6" s="2">
        <v>52</v>
      </c>
      <c r="D6" s="3">
        <f t="shared" si="0"/>
        <v>16</v>
      </c>
      <c r="E6" s="3">
        <f t="shared" si="1"/>
        <v>38</v>
      </c>
      <c r="F6" s="3">
        <f t="shared" si="2"/>
        <v>-22</v>
      </c>
      <c r="G6" s="3">
        <f t="shared" si="3"/>
        <v>484</v>
      </c>
      <c r="H6" s="3">
        <f t="shared" si="5"/>
        <v>0</v>
      </c>
      <c r="I6" s="3">
        <f t="shared" si="4"/>
        <v>1</v>
      </c>
      <c r="K6" s="9"/>
      <c r="L6" s="9"/>
      <c r="M6" s="9"/>
    </row>
    <row r="7" spans="1:15" x14ac:dyDescent="0.3">
      <c r="A7" s="2">
        <v>6</v>
      </c>
      <c r="B7" s="2">
        <v>53</v>
      </c>
      <c r="C7" s="2">
        <v>63</v>
      </c>
      <c r="D7" s="3">
        <f t="shared" si="0"/>
        <v>38</v>
      </c>
      <c r="E7" s="3">
        <f t="shared" si="1"/>
        <v>26</v>
      </c>
      <c r="F7" s="3">
        <f t="shared" si="2"/>
        <v>12</v>
      </c>
      <c r="G7" s="3">
        <f t="shared" si="3"/>
        <v>144</v>
      </c>
      <c r="H7" s="3">
        <f t="shared" si="5"/>
        <v>0</v>
      </c>
      <c r="I7" s="3">
        <f t="shared" si="4"/>
        <v>1</v>
      </c>
    </row>
    <row r="8" spans="1:15" x14ac:dyDescent="0.3">
      <c r="A8" s="2">
        <v>7</v>
      </c>
      <c r="B8" s="2">
        <v>91</v>
      </c>
      <c r="C8" s="2">
        <v>64</v>
      </c>
      <c r="D8" s="3">
        <f t="shared" si="0"/>
        <v>9</v>
      </c>
      <c r="E8" s="3">
        <f t="shared" si="1"/>
        <v>25</v>
      </c>
      <c r="F8" s="3">
        <f t="shared" si="2"/>
        <v>-16</v>
      </c>
      <c r="G8" s="3">
        <f t="shared" si="3"/>
        <v>256</v>
      </c>
      <c r="H8" s="3">
        <f t="shared" si="5"/>
        <v>0</v>
      </c>
      <c r="I8" s="3">
        <f t="shared" si="4"/>
        <v>1</v>
      </c>
    </row>
    <row r="9" spans="1:15" x14ac:dyDescent="0.3">
      <c r="A9" s="2">
        <v>8</v>
      </c>
      <c r="B9" s="2">
        <v>97</v>
      </c>
      <c r="C9" s="2">
        <v>98</v>
      </c>
      <c r="D9" s="3">
        <f t="shared" si="0"/>
        <v>3</v>
      </c>
      <c r="E9" s="3">
        <f t="shared" si="1"/>
        <v>2</v>
      </c>
      <c r="F9" s="3">
        <f t="shared" si="2"/>
        <v>1</v>
      </c>
      <c r="G9" s="3">
        <f t="shared" si="3"/>
        <v>1</v>
      </c>
      <c r="H9" s="3">
        <f t="shared" si="5"/>
        <v>1</v>
      </c>
      <c r="I9" s="3">
        <f t="shared" si="4"/>
        <v>0</v>
      </c>
      <c r="K9" s="8" t="s">
        <v>9</v>
      </c>
      <c r="L9" s="9"/>
      <c r="M9" s="5">
        <f>(H47 - I47) / (0.5 * (45 * (45 - 1)))</f>
        <v>-9.0909090909090905E-3</v>
      </c>
    </row>
    <row r="10" spans="1:15" x14ac:dyDescent="0.3">
      <c r="A10" s="2">
        <v>9</v>
      </c>
      <c r="B10" s="2">
        <v>78</v>
      </c>
      <c r="C10" s="2">
        <v>81</v>
      </c>
      <c r="D10" s="3">
        <f t="shared" si="0"/>
        <v>17</v>
      </c>
      <c r="E10" s="3">
        <f t="shared" si="1"/>
        <v>14</v>
      </c>
      <c r="F10" s="3">
        <f t="shared" si="2"/>
        <v>3</v>
      </c>
      <c r="G10" s="3">
        <f t="shared" si="3"/>
        <v>9</v>
      </c>
      <c r="H10" s="3">
        <f t="shared" si="5"/>
        <v>1</v>
      </c>
      <c r="I10" s="3">
        <f t="shared" si="4"/>
        <v>0</v>
      </c>
    </row>
    <row r="11" spans="1:15" x14ac:dyDescent="0.3">
      <c r="A11" s="2">
        <v>10</v>
      </c>
      <c r="B11" s="2">
        <v>66</v>
      </c>
      <c r="C11" s="2">
        <v>63</v>
      </c>
      <c r="D11" s="3">
        <f t="shared" si="0"/>
        <v>29</v>
      </c>
      <c r="E11" s="3">
        <f t="shared" si="1"/>
        <v>26</v>
      </c>
      <c r="F11" s="3">
        <f t="shared" si="2"/>
        <v>3</v>
      </c>
      <c r="G11" s="3">
        <f t="shared" si="3"/>
        <v>9</v>
      </c>
      <c r="H11" s="3">
        <f t="shared" si="5"/>
        <v>0</v>
      </c>
      <c r="I11" s="3">
        <f t="shared" si="4"/>
        <v>1</v>
      </c>
      <c r="K11" s="8" t="s">
        <v>12</v>
      </c>
      <c r="L11" s="9"/>
      <c r="M11" s="9"/>
    </row>
    <row r="12" spans="1:15" x14ac:dyDescent="0.3">
      <c r="A12" s="2">
        <v>11</v>
      </c>
      <c r="B12" s="2">
        <v>68</v>
      </c>
      <c r="C12" s="2">
        <v>59</v>
      </c>
      <c r="D12" s="3">
        <f t="shared" si="0"/>
        <v>28</v>
      </c>
      <c r="E12" s="3">
        <f t="shared" si="1"/>
        <v>32</v>
      </c>
      <c r="F12" s="3">
        <f t="shared" si="2"/>
        <v>-4</v>
      </c>
      <c r="G12" s="3">
        <f t="shared" si="3"/>
        <v>16</v>
      </c>
      <c r="H12" s="3">
        <f t="shared" si="5"/>
        <v>1</v>
      </c>
      <c r="I12" s="3">
        <f t="shared" si="4"/>
        <v>0</v>
      </c>
      <c r="K12" s="9"/>
      <c r="L12" s="9"/>
      <c r="M12" s="9"/>
    </row>
    <row r="13" spans="1:15" x14ac:dyDescent="0.3">
      <c r="A13" s="2">
        <v>12</v>
      </c>
      <c r="B13" s="2">
        <v>77</v>
      </c>
      <c r="C13" s="2">
        <v>53</v>
      </c>
      <c r="D13" s="3">
        <f t="shared" si="0"/>
        <v>19</v>
      </c>
      <c r="E13" s="3">
        <f t="shared" si="1"/>
        <v>35</v>
      </c>
      <c r="F13" s="3">
        <f t="shared" si="2"/>
        <v>-16</v>
      </c>
      <c r="G13" s="3">
        <f t="shared" si="3"/>
        <v>256</v>
      </c>
      <c r="H13" s="3">
        <f t="shared" si="5"/>
        <v>0</v>
      </c>
      <c r="I13" s="3">
        <f t="shared" si="4"/>
        <v>1</v>
      </c>
      <c r="K13" s="9"/>
      <c r="L13" s="9"/>
      <c r="M13" s="9"/>
    </row>
    <row r="14" spans="1:15" x14ac:dyDescent="0.3">
      <c r="A14" s="2">
        <v>13</v>
      </c>
      <c r="B14" s="2">
        <v>95</v>
      </c>
      <c r="C14" s="2">
        <v>100</v>
      </c>
      <c r="D14" s="3">
        <f t="shared" si="0"/>
        <v>5</v>
      </c>
      <c r="E14" s="3">
        <f t="shared" si="1"/>
        <v>1</v>
      </c>
      <c r="F14" s="3">
        <f t="shared" si="2"/>
        <v>4</v>
      </c>
      <c r="G14" s="3">
        <f t="shared" si="3"/>
        <v>16</v>
      </c>
      <c r="H14" s="3">
        <f t="shared" si="5"/>
        <v>1</v>
      </c>
      <c r="I14" s="3">
        <f t="shared" si="4"/>
        <v>0</v>
      </c>
    </row>
    <row r="15" spans="1:15" x14ac:dyDescent="0.3">
      <c r="A15" s="2">
        <v>14</v>
      </c>
      <c r="B15" s="2">
        <v>69</v>
      </c>
      <c r="C15" s="2">
        <v>83</v>
      </c>
      <c r="D15" s="3">
        <f t="shared" si="0"/>
        <v>24</v>
      </c>
      <c r="E15" s="3">
        <f t="shared" si="1"/>
        <v>12</v>
      </c>
      <c r="F15" s="3">
        <f t="shared" si="2"/>
        <v>12</v>
      </c>
      <c r="G15" s="3">
        <f t="shared" si="3"/>
        <v>144</v>
      </c>
      <c r="H15" s="3">
        <f t="shared" si="5"/>
        <v>1</v>
      </c>
      <c r="I15" s="3">
        <f t="shared" si="4"/>
        <v>0</v>
      </c>
    </row>
    <row r="16" spans="1:15" x14ac:dyDescent="0.3">
      <c r="A16" s="2">
        <v>15</v>
      </c>
      <c r="B16" s="2">
        <v>69</v>
      </c>
      <c r="C16" s="2">
        <v>96</v>
      </c>
      <c r="D16" s="3">
        <f t="shared" si="0"/>
        <v>24</v>
      </c>
      <c r="E16" s="3">
        <f t="shared" si="1"/>
        <v>6</v>
      </c>
      <c r="F16" s="3">
        <f t="shared" si="2"/>
        <v>18</v>
      </c>
      <c r="G16" s="3">
        <f t="shared" si="3"/>
        <v>324</v>
      </c>
      <c r="H16" s="3">
        <f t="shared" si="5"/>
        <v>1</v>
      </c>
      <c r="I16" s="3">
        <f t="shared" si="4"/>
        <v>0</v>
      </c>
      <c r="K16" s="8" t="s">
        <v>10</v>
      </c>
      <c r="L16" s="9"/>
      <c r="M16" s="5">
        <f>M2 * SQRT((45 - 2)/(1 - M2^2))</f>
        <v>0.24640169807117696</v>
      </c>
    </row>
    <row r="17" spans="1:18" x14ac:dyDescent="0.3">
      <c r="A17" s="2">
        <v>16</v>
      </c>
      <c r="B17" s="2">
        <v>52</v>
      </c>
      <c r="C17" s="2">
        <v>62</v>
      </c>
      <c r="D17" s="3">
        <f t="shared" si="0"/>
        <v>40</v>
      </c>
      <c r="E17" s="3">
        <f t="shared" si="1"/>
        <v>28</v>
      </c>
      <c r="F17" s="3">
        <f t="shared" si="2"/>
        <v>12</v>
      </c>
      <c r="G17" s="3">
        <f t="shared" si="3"/>
        <v>144</v>
      </c>
      <c r="H17" s="3">
        <f t="shared" si="5"/>
        <v>0</v>
      </c>
      <c r="I17" s="3">
        <f t="shared" si="4"/>
        <v>1</v>
      </c>
      <c r="K17" s="9" t="s">
        <v>11</v>
      </c>
      <c r="L17" s="9"/>
      <c r="M17" s="5">
        <f>M9 * SQRT((2 * (2 * 45 + 5)) / (9 * 45 * (45 - 1)))</f>
        <v>-9.3870745180261116E-4</v>
      </c>
      <c r="N17"/>
      <c r="O17"/>
      <c r="R17"/>
    </row>
    <row r="18" spans="1:18" x14ac:dyDescent="0.3">
      <c r="A18" s="2">
        <v>17</v>
      </c>
      <c r="B18" s="2">
        <v>81</v>
      </c>
      <c r="C18" s="2">
        <v>46</v>
      </c>
      <c r="D18" s="3">
        <f t="shared" si="0"/>
        <v>13</v>
      </c>
      <c r="E18" s="3">
        <f t="shared" si="1"/>
        <v>45</v>
      </c>
      <c r="F18" s="3">
        <f t="shared" si="2"/>
        <v>-32</v>
      </c>
      <c r="G18" s="3">
        <f t="shared" si="3"/>
        <v>1024</v>
      </c>
      <c r="H18" s="3">
        <f t="shared" si="5"/>
        <v>0</v>
      </c>
      <c r="I18" s="3">
        <f t="shared" si="4"/>
        <v>1</v>
      </c>
    </row>
    <row r="19" spans="1:18" x14ac:dyDescent="0.3">
      <c r="A19" s="2">
        <v>18</v>
      </c>
      <c r="B19" s="2">
        <v>62</v>
      </c>
      <c r="C19" s="2">
        <v>73</v>
      </c>
      <c r="D19" s="3">
        <f t="shared" si="0"/>
        <v>30</v>
      </c>
      <c r="E19" s="3">
        <f t="shared" si="1"/>
        <v>18</v>
      </c>
      <c r="F19" s="3">
        <f t="shared" si="2"/>
        <v>12</v>
      </c>
      <c r="G19" s="3">
        <f t="shared" si="3"/>
        <v>144</v>
      </c>
      <c r="H19" s="3">
        <f t="shared" si="5"/>
        <v>0</v>
      </c>
      <c r="I19" s="3">
        <f t="shared" si="4"/>
        <v>1</v>
      </c>
    </row>
    <row r="20" spans="1:18" x14ac:dyDescent="0.3">
      <c r="A20" s="2">
        <v>19</v>
      </c>
      <c r="B20" s="2">
        <v>62</v>
      </c>
      <c r="C20" s="2">
        <v>47</v>
      </c>
      <c r="D20" s="3">
        <f t="shared" si="0"/>
        <v>30</v>
      </c>
      <c r="E20" s="3">
        <f t="shared" si="1"/>
        <v>42</v>
      </c>
      <c r="F20" s="3">
        <f t="shared" si="2"/>
        <v>-12</v>
      </c>
      <c r="G20" s="3">
        <f t="shared" si="3"/>
        <v>144</v>
      </c>
      <c r="H20" s="3">
        <f t="shared" si="5"/>
        <v>1</v>
      </c>
      <c r="I20" s="3">
        <f t="shared" si="4"/>
        <v>0</v>
      </c>
      <c r="K20" s="1" t="s">
        <v>14</v>
      </c>
      <c r="L20" s="9" t="s">
        <v>15</v>
      </c>
      <c r="M20" s="9"/>
      <c r="N20" s="13"/>
      <c r="O20" s="13"/>
      <c r="P20" s="13"/>
      <c r="Q20" s="13"/>
    </row>
    <row r="21" spans="1:18" x14ac:dyDescent="0.3">
      <c r="A21" s="2">
        <v>20</v>
      </c>
      <c r="B21" s="2">
        <v>93</v>
      </c>
      <c r="C21" s="2">
        <v>79</v>
      </c>
      <c r="D21" s="3">
        <f t="shared" si="0"/>
        <v>8</v>
      </c>
      <c r="E21" s="3">
        <f t="shared" si="1"/>
        <v>15</v>
      </c>
      <c r="F21" s="3">
        <f t="shared" si="2"/>
        <v>-7</v>
      </c>
      <c r="G21" s="3">
        <f t="shared" si="3"/>
        <v>49</v>
      </c>
      <c r="H21" s="3">
        <f t="shared" si="5"/>
        <v>0</v>
      </c>
      <c r="I21" s="3">
        <f t="shared" si="4"/>
        <v>1</v>
      </c>
      <c r="K21" s="2">
        <v>0.9</v>
      </c>
      <c r="L21" s="12">
        <f>TINV(1-K21, 45-1-1)</f>
        <v>1.6810707032025196</v>
      </c>
      <c r="M21" s="12"/>
      <c r="N21" s="14" t="s">
        <v>16</v>
      </c>
      <c r="O21" s="15">
        <f>M16</f>
        <v>0.24640169807117696</v>
      </c>
      <c r="P21" s="16" t="s">
        <v>18</v>
      </c>
      <c r="Q21" s="16"/>
    </row>
    <row r="22" spans="1:18" x14ac:dyDescent="0.3">
      <c r="A22" s="2">
        <v>21</v>
      </c>
      <c r="B22" s="2">
        <v>47</v>
      </c>
      <c r="C22" s="2">
        <v>92</v>
      </c>
      <c r="D22" s="3">
        <f t="shared" si="0"/>
        <v>42</v>
      </c>
      <c r="E22" s="3">
        <f t="shared" si="1"/>
        <v>8</v>
      </c>
      <c r="F22" s="3">
        <f t="shared" si="2"/>
        <v>34</v>
      </c>
      <c r="G22" s="3">
        <f t="shared" si="3"/>
        <v>1156</v>
      </c>
      <c r="H22" s="3">
        <f t="shared" si="5"/>
        <v>0</v>
      </c>
      <c r="I22" s="3">
        <f t="shared" si="4"/>
        <v>1</v>
      </c>
      <c r="K22" s="2">
        <v>0.95</v>
      </c>
      <c r="L22" s="12">
        <f>TINV(1-K22, 45-1-1)</f>
        <v>2.0166921992278248</v>
      </c>
      <c r="M22" s="12"/>
      <c r="N22" s="14" t="s">
        <v>16</v>
      </c>
      <c r="O22" s="15">
        <f>M16</f>
        <v>0.24640169807117696</v>
      </c>
      <c r="P22" s="16" t="s">
        <v>18</v>
      </c>
      <c r="Q22" s="16"/>
    </row>
    <row r="23" spans="1:18" x14ac:dyDescent="0.3">
      <c r="A23" s="2">
        <v>22</v>
      </c>
      <c r="B23" s="2">
        <v>85</v>
      </c>
      <c r="C23" s="2">
        <v>65</v>
      </c>
      <c r="D23" s="3">
        <f t="shared" si="0"/>
        <v>10</v>
      </c>
      <c r="E23" s="3">
        <f t="shared" si="1"/>
        <v>23</v>
      </c>
      <c r="F23" s="3">
        <f t="shared" si="2"/>
        <v>-13</v>
      </c>
      <c r="G23" s="3">
        <f t="shared" si="3"/>
        <v>169</v>
      </c>
      <c r="H23" s="3">
        <f t="shared" si="5"/>
        <v>0</v>
      </c>
      <c r="I23" s="3">
        <f t="shared" si="4"/>
        <v>1</v>
      </c>
      <c r="K23" s="2">
        <v>0.99</v>
      </c>
      <c r="L23" s="12">
        <f>TINV(1-K23, 45-1-1)</f>
        <v>2.695102079157675</v>
      </c>
      <c r="M23" s="12"/>
      <c r="N23" s="14" t="s">
        <v>16</v>
      </c>
      <c r="O23" s="15">
        <f>M16</f>
        <v>0.24640169807117696</v>
      </c>
      <c r="P23" s="16" t="s">
        <v>18</v>
      </c>
      <c r="Q23" s="16"/>
    </row>
    <row r="24" spans="1:18" x14ac:dyDescent="0.3">
      <c r="A24" s="2">
        <v>23</v>
      </c>
      <c r="B24" s="2">
        <v>60</v>
      </c>
      <c r="C24" s="2">
        <v>53</v>
      </c>
      <c r="D24" s="3">
        <f t="shared" si="0"/>
        <v>35</v>
      </c>
      <c r="E24" s="3">
        <f t="shared" si="1"/>
        <v>35</v>
      </c>
      <c r="F24" s="3">
        <f t="shared" si="2"/>
        <v>0</v>
      </c>
      <c r="G24" s="3">
        <f t="shared" si="3"/>
        <v>0</v>
      </c>
      <c r="H24" s="3">
        <f t="shared" si="5"/>
        <v>0</v>
      </c>
      <c r="I24" s="3">
        <f t="shared" si="4"/>
        <v>1</v>
      </c>
    </row>
    <row r="25" spans="1:18" x14ac:dyDescent="0.3">
      <c r="A25" s="2">
        <v>24</v>
      </c>
      <c r="B25" s="2">
        <v>95</v>
      </c>
      <c r="C25" s="2">
        <v>60</v>
      </c>
      <c r="D25" s="3">
        <f t="shared" si="0"/>
        <v>5</v>
      </c>
      <c r="E25" s="3">
        <f t="shared" si="1"/>
        <v>31</v>
      </c>
      <c r="F25" s="3">
        <f t="shared" si="2"/>
        <v>-26</v>
      </c>
      <c r="G25" s="3">
        <f t="shared" si="3"/>
        <v>676</v>
      </c>
      <c r="H25" s="3">
        <f t="shared" si="5"/>
        <v>0</v>
      </c>
      <c r="I25" s="3">
        <f t="shared" si="4"/>
        <v>1</v>
      </c>
    </row>
    <row r="26" spans="1:18" x14ac:dyDescent="0.3">
      <c r="A26" s="2">
        <v>25</v>
      </c>
      <c r="B26" s="2">
        <v>53</v>
      </c>
      <c r="C26" s="2">
        <v>52</v>
      </c>
      <c r="D26" s="3">
        <f t="shared" si="0"/>
        <v>38</v>
      </c>
      <c r="E26" s="3">
        <f t="shared" si="1"/>
        <v>38</v>
      </c>
      <c r="F26" s="3">
        <f t="shared" si="2"/>
        <v>0</v>
      </c>
      <c r="G26" s="3">
        <f t="shared" si="3"/>
        <v>0</v>
      </c>
      <c r="H26" s="3">
        <f t="shared" si="5"/>
        <v>0</v>
      </c>
      <c r="I26" s="3">
        <f t="shared" si="4"/>
        <v>1</v>
      </c>
    </row>
    <row r="27" spans="1:18" x14ac:dyDescent="0.3">
      <c r="A27" s="2">
        <v>26</v>
      </c>
      <c r="B27" s="2">
        <v>82</v>
      </c>
      <c r="C27" s="2">
        <v>93</v>
      </c>
      <c r="D27" s="3">
        <f t="shared" si="0"/>
        <v>12</v>
      </c>
      <c r="E27" s="3">
        <f t="shared" si="1"/>
        <v>7</v>
      </c>
      <c r="F27" s="3">
        <f t="shared" si="2"/>
        <v>5</v>
      </c>
      <c r="G27" s="3">
        <f t="shared" si="3"/>
        <v>25</v>
      </c>
      <c r="H27" s="3">
        <f t="shared" si="5"/>
        <v>1</v>
      </c>
      <c r="I27" s="3">
        <f t="shared" si="4"/>
        <v>0</v>
      </c>
    </row>
    <row r="28" spans="1:18" x14ac:dyDescent="0.3">
      <c r="A28" s="2">
        <v>27</v>
      </c>
      <c r="B28" s="2">
        <v>62</v>
      </c>
      <c r="C28" s="2">
        <v>70</v>
      </c>
      <c r="D28" s="3">
        <f t="shared" si="0"/>
        <v>30</v>
      </c>
      <c r="E28" s="3">
        <f t="shared" si="1"/>
        <v>21</v>
      </c>
      <c r="F28" s="3">
        <f t="shared" si="2"/>
        <v>9</v>
      </c>
      <c r="G28" s="3">
        <f t="shared" si="3"/>
        <v>81</v>
      </c>
      <c r="H28" s="3">
        <f t="shared" si="5"/>
        <v>1</v>
      </c>
      <c r="I28" s="3">
        <f t="shared" si="4"/>
        <v>0</v>
      </c>
    </row>
    <row r="29" spans="1:18" x14ac:dyDescent="0.3">
      <c r="A29" s="2">
        <v>28</v>
      </c>
      <c r="B29" s="2">
        <v>46</v>
      </c>
      <c r="C29" s="2">
        <v>58</v>
      </c>
      <c r="D29" s="3">
        <f t="shared" si="0"/>
        <v>44</v>
      </c>
      <c r="E29" s="3">
        <f t="shared" si="1"/>
        <v>33</v>
      </c>
      <c r="F29" s="3">
        <f t="shared" si="2"/>
        <v>11</v>
      </c>
      <c r="G29" s="3">
        <f t="shared" si="3"/>
        <v>121</v>
      </c>
      <c r="H29" s="3">
        <f t="shared" si="5"/>
        <v>0</v>
      </c>
      <c r="I29" s="3">
        <f t="shared" si="4"/>
        <v>1</v>
      </c>
    </row>
    <row r="30" spans="1:18" x14ac:dyDescent="0.3">
      <c r="A30" s="2">
        <v>29</v>
      </c>
      <c r="B30" s="2">
        <v>74</v>
      </c>
      <c r="C30" s="2">
        <v>65</v>
      </c>
      <c r="D30" s="3">
        <f t="shared" si="0"/>
        <v>22</v>
      </c>
      <c r="E30" s="3">
        <f t="shared" si="1"/>
        <v>23</v>
      </c>
      <c r="F30" s="3">
        <f t="shared" si="2"/>
        <v>-1</v>
      </c>
      <c r="G30" s="3">
        <f t="shared" si="3"/>
        <v>1</v>
      </c>
      <c r="H30" s="3">
        <f t="shared" si="5"/>
        <v>1</v>
      </c>
      <c r="I30" s="3">
        <f t="shared" si="4"/>
        <v>0</v>
      </c>
      <c r="N30" s="7" t="s">
        <v>16</v>
      </c>
      <c r="O30" s="6">
        <f>M17</f>
        <v>-9.3870745180261116E-4</v>
      </c>
      <c r="P30" s="11" t="s">
        <v>17</v>
      </c>
      <c r="Q30" s="11"/>
    </row>
    <row r="31" spans="1:18" x14ac:dyDescent="0.3">
      <c r="A31" s="2">
        <v>30</v>
      </c>
      <c r="B31" s="2">
        <v>100</v>
      </c>
      <c r="C31" s="2">
        <v>47</v>
      </c>
      <c r="D31" s="3">
        <f t="shared" si="0"/>
        <v>1</v>
      </c>
      <c r="E31" s="3">
        <f t="shared" si="1"/>
        <v>42</v>
      </c>
      <c r="F31" s="3">
        <f t="shared" si="2"/>
        <v>-41</v>
      </c>
      <c r="G31" s="3">
        <f t="shared" si="3"/>
        <v>1681</v>
      </c>
      <c r="H31" s="3">
        <f t="shared" si="5"/>
        <v>0</v>
      </c>
      <c r="I31" s="3">
        <f t="shared" si="4"/>
        <v>1</v>
      </c>
      <c r="N31" s="7" t="s">
        <v>16</v>
      </c>
      <c r="O31" s="6">
        <f>M17</f>
        <v>-9.3870745180261116E-4</v>
      </c>
      <c r="P31" s="11" t="s">
        <v>17</v>
      </c>
      <c r="Q31" s="11"/>
    </row>
    <row r="32" spans="1:18" x14ac:dyDescent="0.3">
      <c r="A32" s="2">
        <v>31</v>
      </c>
      <c r="B32" s="2">
        <v>80</v>
      </c>
      <c r="C32" s="2">
        <v>97</v>
      </c>
      <c r="D32" s="3">
        <f t="shared" si="0"/>
        <v>14</v>
      </c>
      <c r="E32" s="3">
        <f t="shared" si="1"/>
        <v>4</v>
      </c>
      <c r="F32" s="3">
        <f t="shared" si="2"/>
        <v>10</v>
      </c>
      <c r="G32" s="3">
        <f t="shared" si="3"/>
        <v>100</v>
      </c>
      <c r="H32" s="3">
        <f t="shared" si="5"/>
        <v>0</v>
      </c>
      <c r="I32" s="3">
        <f t="shared" si="4"/>
        <v>1</v>
      </c>
      <c r="N32" s="7" t="s">
        <v>16</v>
      </c>
      <c r="O32" s="6">
        <f>M17</f>
        <v>-9.3870745180261116E-4</v>
      </c>
      <c r="P32" s="11" t="s">
        <v>17</v>
      </c>
      <c r="Q32" s="11"/>
    </row>
    <row r="33" spans="1:9" x14ac:dyDescent="0.3">
      <c r="A33" s="2">
        <v>32</v>
      </c>
      <c r="B33" s="2">
        <v>71</v>
      </c>
      <c r="C33" s="2">
        <v>52</v>
      </c>
      <c r="D33" s="3">
        <f t="shared" si="0"/>
        <v>23</v>
      </c>
      <c r="E33" s="3">
        <f t="shared" si="1"/>
        <v>38</v>
      </c>
      <c r="F33" s="3">
        <f t="shared" si="2"/>
        <v>-15</v>
      </c>
      <c r="G33" s="3">
        <f t="shared" si="3"/>
        <v>225</v>
      </c>
      <c r="H33" s="3">
        <f t="shared" si="5"/>
        <v>0</v>
      </c>
      <c r="I33" s="3">
        <f t="shared" si="4"/>
        <v>1</v>
      </c>
    </row>
    <row r="34" spans="1:9" x14ac:dyDescent="0.3">
      <c r="A34" s="2">
        <v>33</v>
      </c>
      <c r="B34" s="2">
        <v>59</v>
      </c>
      <c r="C34" s="2">
        <v>82</v>
      </c>
      <c r="D34" s="3">
        <f t="shared" si="0"/>
        <v>36</v>
      </c>
      <c r="E34" s="3">
        <f t="shared" si="1"/>
        <v>13</v>
      </c>
      <c r="F34" s="3">
        <f t="shared" si="2"/>
        <v>23</v>
      </c>
      <c r="G34" s="3">
        <f t="shared" si="3"/>
        <v>529</v>
      </c>
      <c r="H34" s="3">
        <f t="shared" si="5"/>
        <v>1</v>
      </c>
      <c r="I34" s="3">
        <f t="shared" si="4"/>
        <v>0</v>
      </c>
    </row>
    <row r="35" spans="1:9" x14ac:dyDescent="0.3">
      <c r="A35" s="2">
        <v>34</v>
      </c>
      <c r="B35" s="2">
        <v>78</v>
      </c>
      <c r="C35" s="2">
        <v>86</v>
      </c>
      <c r="D35" s="3">
        <f t="shared" si="0"/>
        <v>17</v>
      </c>
      <c r="E35" s="3">
        <f t="shared" si="1"/>
        <v>11</v>
      </c>
      <c r="F35" s="3">
        <f t="shared" si="2"/>
        <v>6</v>
      </c>
      <c r="G35" s="3">
        <f t="shared" si="3"/>
        <v>36</v>
      </c>
      <c r="H35" s="3">
        <f t="shared" si="5"/>
        <v>1</v>
      </c>
      <c r="I35" s="3">
        <f t="shared" si="4"/>
        <v>0</v>
      </c>
    </row>
    <row r="36" spans="1:9" x14ac:dyDescent="0.3">
      <c r="A36" s="2">
        <v>35</v>
      </c>
      <c r="B36" s="2">
        <v>76</v>
      </c>
      <c r="C36" s="2">
        <v>87</v>
      </c>
      <c r="D36" s="3">
        <f t="shared" si="0"/>
        <v>20</v>
      </c>
      <c r="E36" s="3">
        <f t="shared" si="1"/>
        <v>10</v>
      </c>
      <c r="F36" s="3">
        <f t="shared" si="2"/>
        <v>10</v>
      </c>
      <c r="G36" s="3">
        <f t="shared" si="3"/>
        <v>100</v>
      </c>
      <c r="H36" s="3">
        <f t="shared" si="5"/>
        <v>0</v>
      </c>
      <c r="I36" s="3">
        <f t="shared" si="4"/>
        <v>1</v>
      </c>
    </row>
    <row r="37" spans="1:9" x14ac:dyDescent="0.3">
      <c r="A37" s="2">
        <v>36</v>
      </c>
      <c r="B37" s="2">
        <v>95</v>
      </c>
      <c r="C37" s="2">
        <v>89</v>
      </c>
      <c r="D37" s="3">
        <f t="shared" si="0"/>
        <v>5</v>
      </c>
      <c r="E37" s="3">
        <f t="shared" si="1"/>
        <v>9</v>
      </c>
      <c r="F37" s="3">
        <f t="shared" si="2"/>
        <v>-4</v>
      </c>
      <c r="G37" s="3">
        <f t="shared" si="3"/>
        <v>16</v>
      </c>
      <c r="H37" s="3">
        <f t="shared" si="5"/>
        <v>1</v>
      </c>
      <c r="I37" s="3">
        <f t="shared" si="4"/>
        <v>0</v>
      </c>
    </row>
    <row r="38" spans="1:9" x14ac:dyDescent="0.3">
      <c r="A38" s="2">
        <v>37</v>
      </c>
      <c r="B38" s="2">
        <v>97</v>
      </c>
      <c r="C38" s="2">
        <v>61</v>
      </c>
      <c r="D38" s="3">
        <f t="shared" si="0"/>
        <v>3</v>
      </c>
      <c r="E38" s="3">
        <f t="shared" si="1"/>
        <v>30</v>
      </c>
      <c r="F38" s="3">
        <f t="shared" si="2"/>
        <v>-27</v>
      </c>
      <c r="G38" s="3">
        <f t="shared" si="3"/>
        <v>729</v>
      </c>
      <c r="H38" s="3">
        <f t="shared" si="5"/>
        <v>1</v>
      </c>
      <c r="I38" s="3">
        <f t="shared" si="4"/>
        <v>0</v>
      </c>
    </row>
    <row r="39" spans="1:9" x14ac:dyDescent="0.3">
      <c r="A39" s="2">
        <v>38</v>
      </c>
      <c r="B39" s="2">
        <v>84</v>
      </c>
      <c r="C39" s="2">
        <v>72</v>
      </c>
      <c r="D39" s="3">
        <f t="shared" si="0"/>
        <v>11</v>
      </c>
      <c r="E39" s="3">
        <f t="shared" si="1"/>
        <v>19</v>
      </c>
      <c r="F39" s="3">
        <f t="shared" si="2"/>
        <v>-8</v>
      </c>
      <c r="G39" s="3">
        <f t="shared" si="3"/>
        <v>64</v>
      </c>
      <c r="H39" s="3">
        <f t="shared" si="5"/>
        <v>0</v>
      </c>
      <c r="I39" s="3">
        <f t="shared" si="4"/>
        <v>1</v>
      </c>
    </row>
    <row r="40" spans="1:9" x14ac:dyDescent="0.3">
      <c r="A40" s="2">
        <v>39</v>
      </c>
      <c r="B40" s="2">
        <v>47</v>
      </c>
      <c r="C40" s="2">
        <v>74</v>
      </c>
      <c r="D40" s="3">
        <f t="shared" si="0"/>
        <v>42</v>
      </c>
      <c r="E40" s="3">
        <f t="shared" si="1"/>
        <v>17</v>
      </c>
      <c r="F40" s="3">
        <f t="shared" si="2"/>
        <v>25</v>
      </c>
      <c r="G40" s="3">
        <f t="shared" si="3"/>
        <v>625</v>
      </c>
      <c r="H40" s="3">
        <f t="shared" si="5"/>
        <v>0</v>
      </c>
      <c r="I40" s="3">
        <f t="shared" si="4"/>
        <v>1</v>
      </c>
    </row>
    <row r="41" spans="1:9" x14ac:dyDescent="0.3">
      <c r="A41" s="2">
        <v>40</v>
      </c>
      <c r="B41" s="2">
        <v>69</v>
      </c>
      <c r="C41" s="2">
        <v>56</v>
      </c>
      <c r="D41" s="3">
        <f t="shared" si="0"/>
        <v>24</v>
      </c>
      <c r="E41" s="3">
        <f t="shared" si="1"/>
        <v>34</v>
      </c>
      <c r="F41" s="3">
        <f t="shared" si="2"/>
        <v>-10</v>
      </c>
      <c r="G41" s="3">
        <f t="shared" si="3"/>
        <v>100</v>
      </c>
      <c r="H41" s="3">
        <f t="shared" si="5"/>
        <v>0</v>
      </c>
      <c r="I41" s="3">
        <f t="shared" si="4"/>
        <v>1</v>
      </c>
    </row>
    <row r="42" spans="1:9" x14ac:dyDescent="0.3">
      <c r="A42" s="2">
        <v>41</v>
      </c>
      <c r="B42" s="2">
        <v>69</v>
      </c>
      <c r="C42" s="2">
        <v>79</v>
      </c>
      <c r="D42" s="3">
        <f t="shared" si="0"/>
        <v>24</v>
      </c>
      <c r="E42" s="3">
        <f t="shared" si="1"/>
        <v>15</v>
      </c>
      <c r="F42" s="3">
        <f t="shared" si="2"/>
        <v>9</v>
      </c>
      <c r="G42" s="3">
        <f t="shared" si="3"/>
        <v>81</v>
      </c>
      <c r="H42" s="3">
        <f t="shared" si="5"/>
        <v>1</v>
      </c>
      <c r="I42" s="3">
        <f t="shared" si="4"/>
        <v>0</v>
      </c>
    </row>
    <row r="43" spans="1:9" x14ac:dyDescent="0.3">
      <c r="A43" s="2">
        <v>42</v>
      </c>
      <c r="B43" s="2">
        <v>55</v>
      </c>
      <c r="C43" s="2">
        <v>72</v>
      </c>
      <c r="D43" s="3">
        <f t="shared" si="0"/>
        <v>37</v>
      </c>
      <c r="E43" s="3">
        <f t="shared" si="1"/>
        <v>19</v>
      </c>
      <c r="F43" s="3">
        <f t="shared" si="2"/>
        <v>18</v>
      </c>
      <c r="G43" s="3">
        <f t="shared" si="3"/>
        <v>324</v>
      </c>
      <c r="H43" s="3">
        <f t="shared" si="5"/>
        <v>1</v>
      </c>
      <c r="I43" s="3">
        <f t="shared" si="4"/>
        <v>0</v>
      </c>
    </row>
    <row r="44" spans="1:9" x14ac:dyDescent="0.3">
      <c r="A44" s="2">
        <v>43</v>
      </c>
      <c r="B44" s="2">
        <v>45</v>
      </c>
      <c r="C44" s="2">
        <v>98</v>
      </c>
      <c r="D44" s="3">
        <f t="shared" si="0"/>
        <v>45</v>
      </c>
      <c r="E44" s="3">
        <f t="shared" si="1"/>
        <v>2</v>
      </c>
      <c r="F44" s="3">
        <f t="shared" si="2"/>
        <v>43</v>
      </c>
      <c r="G44" s="3">
        <f t="shared" si="3"/>
        <v>1849</v>
      </c>
      <c r="H44" s="3">
        <f t="shared" si="5"/>
        <v>0</v>
      </c>
      <c r="I44" s="3">
        <f t="shared" si="4"/>
        <v>1</v>
      </c>
    </row>
    <row r="45" spans="1:9" x14ac:dyDescent="0.3">
      <c r="A45" s="2">
        <v>44</v>
      </c>
      <c r="B45" s="2">
        <v>80</v>
      </c>
      <c r="C45" s="2">
        <v>62</v>
      </c>
      <c r="D45" s="3">
        <f t="shared" si="0"/>
        <v>14</v>
      </c>
      <c r="E45" s="3">
        <f t="shared" si="1"/>
        <v>28</v>
      </c>
      <c r="F45" s="3">
        <f t="shared" si="2"/>
        <v>-14</v>
      </c>
      <c r="G45" s="3">
        <f t="shared" si="3"/>
        <v>196</v>
      </c>
      <c r="H45" s="3">
        <f t="shared" si="5"/>
        <v>0</v>
      </c>
      <c r="I45" s="3">
        <f t="shared" si="4"/>
        <v>1</v>
      </c>
    </row>
    <row r="46" spans="1:9" x14ac:dyDescent="0.3">
      <c r="A46" s="2">
        <v>45</v>
      </c>
      <c r="B46" s="2">
        <v>62</v>
      </c>
      <c r="C46" s="2">
        <v>67</v>
      </c>
      <c r="D46" s="3">
        <f t="shared" si="0"/>
        <v>30</v>
      </c>
      <c r="E46" s="3">
        <f t="shared" si="1"/>
        <v>22</v>
      </c>
      <c r="F46" s="3">
        <f t="shared" si="2"/>
        <v>8</v>
      </c>
      <c r="G46" s="3">
        <f>F46^2</f>
        <v>64</v>
      </c>
      <c r="H46" s="3">
        <f t="shared" si="5"/>
        <v>0</v>
      </c>
      <c r="I46" s="3">
        <f t="shared" si="4"/>
        <v>1</v>
      </c>
    </row>
    <row r="47" spans="1:9" x14ac:dyDescent="0.3">
      <c r="G47" s="5">
        <f>SUM(G2:G46)</f>
        <v>14610</v>
      </c>
      <c r="H47" s="5">
        <f>SUM(H2:H46)</f>
        <v>18</v>
      </c>
      <c r="I47" s="5">
        <f>SUM(I2:I46)</f>
        <v>27</v>
      </c>
    </row>
  </sheetData>
  <mergeCells count="17">
    <mergeCell ref="P32:Q32"/>
    <mergeCell ref="L21:M21"/>
    <mergeCell ref="L22:M22"/>
    <mergeCell ref="L23:M23"/>
    <mergeCell ref="L20:M20"/>
    <mergeCell ref="P21:Q21"/>
    <mergeCell ref="P22:Q22"/>
    <mergeCell ref="P23:Q23"/>
    <mergeCell ref="P30:Q30"/>
    <mergeCell ref="P31:Q31"/>
    <mergeCell ref="K9:L9"/>
    <mergeCell ref="K17:L17"/>
    <mergeCell ref="K2:L2"/>
    <mergeCell ref="K1:L1"/>
    <mergeCell ref="K16:L16"/>
    <mergeCell ref="K11:M13"/>
    <mergeCell ref="K4:M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Hummel Turbamentum</dc:creator>
  <cp:lastModifiedBy>Hummel Turbamentum</cp:lastModifiedBy>
  <dcterms:created xsi:type="dcterms:W3CDTF">2024-11-16T18:05:32Z</dcterms:created>
  <dcterms:modified xsi:type="dcterms:W3CDTF">2024-11-18T12:55:21Z</dcterms:modified>
</cp:coreProperties>
</file>