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Data-Analysis-Statistical-Methods\"/>
    </mc:Choice>
  </mc:AlternateContent>
  <xr:revisionPtr revIDLastSave="0" documentId="13_ncr:1_{3E55603C-80A5-4FCF-B563-3A98BC025607}" xr6:coauthVersionLast="47" xr6:coauthVersionMax="47" xr10:uidLastSave="{00000000-0000-0000-0000-000000000000}"/>
  <bookViews>
    <workbookView xWindow="-108" yWindow="-108" windowWidth="23256" windowHeight="12456" tabRatio="589" xr2:uid="{A937963E-F74B-4CF6-9609-862358DBA964}"/>
  </bookViews>
  <sheets>
    <sheet name="Корреляция иксов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1" i="1" l="1"/>
  <c r="J20" i="1"/>
  <c r="J19" i="1"/>
  <c r="J10" i="1" l="1" a="1"/>
  <c r="J10" i="1" s="1"/>
  <c r="J16" i="1" l="1"/>
  <c r="L21" i="1" s="1"/>
  <c r="L3" i="1"/>
  <c r="K3" i="1"/>
  <c r="L4" i="1"/>
  <c r="L5" i="1"/>
  <c r="K4" i="1"/>
  <c r="J3" i="1"/>
  <c r="L19" i="1" l="1"/>
  <c r="L20" i="1"/>
  <c r="G41" i="1" l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<sst xmlns="http://schemas.openxmlformats.org/spreadsheetml/2006/main" count="73" uniqueCount="65">
  <si>
    <t>t</t>
  </si>
  <si>
    <t>x1 (ввп)</t>
  </si>
  <si>
    <t>x2 (инвестиции)</t>
  </si>
  <si>
    <t>x3 (инфляция)</t>
  </si>
  <si>
    <t>y (военные расходы)</t>
  </si>
  <si>
    <t>y (предсказанные)</t>
  </si>
  <si>
    <t>Остатки</t>
  </si>
  <si>
    <t>Албания</t>
  </si>
  <si>
    <t>Австрия</t>
  </si>
  <si>
    <t>Беларусь</t>
  </si>
  <si>
    <t>Бельгия</t>
  </si>
  <si>
    <t>Болгария</t>
  </si>
  <si>
    <t>Хорватия</t>
  </si>
  <si>
    <t>Кипр</t>
  </si>
  <si>
    <t>Чешская республика</t>
  </si>
  <si>
    <t>Дания</t>
  </si>
  <si>
    <t>Эстония</t>
  </si>
  <si>
    <t>Финляндия</t>
  </si>
  <si>
    <t>Франция</t>
  </si>
  <si>
    <t>Германия</t>
  </si>
  <si>
    <t>Греция</t>
  </si>
  <si>
    <t>Венгрия</t>
  </si>
  <si>
    <t>Ирландия</t>
  </si>
  <si>
    <t>Италия</t>
  </si>
  <si>
    <t>Косово</t>
  </si>
  <si>
    <t>Латвия</t>
  </si>
  <si>
    <t>Литва</t>
  </si>
  <si>
    <t>Люксембург</t>
  </si>
  <si>
    <t>Македония</t>
  </si>
  <si>
    <t>Мальта</t>
  </si>
  <si>
    <t>Молдова</t>
  </si>
  <si>
    <t>Черногория</t>
  </si>
  <si>
    <t>Нидерланды</t>
  </si>
  <si>
    <t>Норвегия</t>
  </si>
  <si>
    <t>Польша</t>
  </si>
  <si>
    <t>Португалия</t>
  </si>
  <si>
    <t>Румыния</t>
  </si>
  <si>
    <t>Россия</t>
  </si>
  <si>
    <t>Сербии</t>
  </si>
  <si>
    <t>Словакия</t>
  </si>
  <si>
    <t>Словения</t>
  </si>
  <si>
    <t>Испания</t>
  </si>
  <si>
    <t>Швеция</t>
  </si>
  <si>
    <t>Швейцария</t>
  </si>
  <si>
    <t>Турция</t>
  </si>
  <si>
    <t>Украина</t>
  </si>
  <si>
    <t>Великобритания</t>
  </si>
  <si>
    <t>%</t>
  </si>
  <si>
    <t>Коэффициенты при переменных</t>
  </si>
  <si>
    <t>Стандартные ошибки</t>
  </si>
  <si>
    <t>Сумма квадратов остатков (ESS)</t>
  </si>
  <si>
    <t>Х</t>
  </si>
  <si>
    <t>Конст</t>
  </si>
  <si>
    <t>Регрессионная сумма квадратов</t>
  </si>
  <si>
    <t>F статистика</t>
  </si>
  <si>
    <t>Коэффициент определения</t>
  </si>
  <si>
    <t>Стандартная ошибка коэф У</t>
  </si>
  <si>
    <t>Степени свободы</t>
  </si>
  <si>
    <t>X1</t>
  </si>
  <si>
    <t>X2</t>
  </si>
  <si>
    <t>X3</t>
  </si>
  <si>
    <t>Корреляция ВВП и инвестиций достаточно высока</t>
  </si>
  <si>
    <t>T</t>
  </si>
  <si>
    <t>&gt;</t>
  </si>
  <si>
    <t>Высокая корреляция в совокупности со статистической незначимостью коэффициента - есть мультиколлинеарность.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</si>
</sst>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1" fillId="2" borderId="0" xfId="1" applyAlignment="1">
      <alignment horizontal="center" vertical="center" wrapText="1"/>
    </xf>
    <xf numFmtId="0" fontId="1" fillId="5" borderId="0" xfId="4" applyAlignment="1">
      <alignment horizontal="center" vertical="center" wrapText="1"/>
    </xf>
    <xf numFmtId="0" fontId="1" fillId="4" borderId="0" xfId="3" applyAlignment="1">
      <alignment horizontal="center" vertical="center" wrapText="1"/>
    </xf>
    <xf numFmtId="0" fontId="1" fillId="3" borderId="0" xfId="2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0" xfId="2"/>
    <xf numFmtId="0" fontId="1" fillId="5" borderId="0" xfId="4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2" borderId="0" xfId="1" applyAlignment="1">
      <alignment horizontal="center" vertical="center" wrapText="1"/>
    </xf>
  </cellXfs>
  <cellStyles count="5">
    <cellStyle name="40% — акцент6" xfId="3" builtinId="51"/>
    <cellStyle name="60% — акцент1" xfId="1" builtinId="32"/>
    <cellStyle name="60% — акцент4" xfId="2" builtinId="44"/>
    <cellStyle name="60% — акцент6" xfId="4" builtinId="5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939C3-E05F-4A54-84D7-D1B44672FED1}">
  <dimension ref="A1:L44"/>
  <sheetViews>
    <sheetView tabSelected="1" zoomScale="85" zoomScaleNormal="85" workbookViewId="0">
      <selection activeCell="K6" sqref="K6"/>
    </sheetView>
  </sheetViews>
  <sheetFormatPr defaultRowHeight="14.4" x14ac:dyDescent="0.3"/>
  <cols>
    <col min="1" max="1" width="20.6640625" customWidth="1"/>
    <col min="2" max="2" width="14.44140625" customWidth="1"/>
    <col min="3" max="3" width="16.44140625" customWidth="1"/>
    <col min="4" max="4" width="16.5546875" customWidth="1"/>
    <col min="5" max="5" width="23.5546875" customWidth="1"/>
    <col min="6" max="6" width="19.21875" customWidth="1"/>
    <col min="7" max="7" width="15" customWidth="1"/>
    <col min="9" max="9" width="31.33203125" customWidth="1"/>
    <col min="10" max="10" width="24.33203125" customWidth="1"/>
    <col min="11" max="11" width="17.6640625" customWidth="1"/>
    <col min="12" max="12" width="32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 x14ac:dyDescent="0.3">
      <c r="A2" s="2" t="s">
        <v>7</v>
      </c>
      <c r="B2" s="3">
        <v>22.98</v>
      </c>
      <c r="C2" s="3">
        <v>1.4</v>
      </c>
      <c r="D2" s="3">
        <v>6.3</v>
      </c>
      <c r="E2" s="2">
        <v>0.22900000000000001</v>
      </c>
      <c r="F2" s="4">
        <v>-0.41470638647248381</v>
      </c>
      <c r="G2" s="4">
        <f>E2-F2</f>
        <v>0.64370638647248379</v>
      </c>
      <c r="J2" s="1" t="s">
        <v>58</v>
      </c>
      <c r="K2" s="1" t="s">
        <v>59</v>
      </c>
      <c r="L2" s="1" t="s">
        <v>60</v>
      </c>
    </row>
    <row r="3" spans="1:12" x14ac:dyDescent="0.3">
      <c r="A3" s="2" t="s">
        <v>8</v>
      </c>
      <c r="B3" s="3">
        <v>510.71</v>
      </c>
      <c r="C3" s="3">
        <v>190</v>
      </c>
      <c r="D3" s="3">
        <v>9.1999999999999993</v>
      </c>
      <c r="E3" s="2">
        <v>3.613</v>
      </c>
      <c r="F3" s="4">
        <v>8.2082525953704444</v>
      </c>
      <c r="G3" s="4">
        <f t="shared" ref="G3:G41" si="0">E3-F3</f>
        <v>-4.5952525953704448</v>
      </c>
      <c r="I3" s="1" t="s">
        <v>58</v>
      </c>
      <c r="J3" s="6">
        <f>CORREL(B2:B41,B2:B41)</f>
        <v>1.0000000000000002</v>
      </c>
      <c r="K3" s="6">
        <f>CORREL(B2:B41,C2:C41)</f>
        <v>0.83287500626415589</v>
      </c>
      <c r="L3" s="6">
        <f>CORREL(B2:B41,D2:D41)</f>
        <v>-8.8352569881229165E-3</v>
      </c>
    </row>
    <row r="4" spans="1:12" x14ac:dyDescent="0.3">
      <c r="A4" s="2" t="s">
        <v>9</v>
      </c>
      <c r="B4" s="3">
        <v>72.790000000000006</v>
      </c>
      <c r="C4" s="3">
        <v>3</v>
      </c>
      <c r="D4" s="3">
        <v>5.0999999999999996</v>
      </c>
      <c r="E4" s="2">
        <v>1.105</v>
      </c>
      <c r="F4" s="4">
        <v>0.89565632656907501</v>
      </c>
      <c r="G4" s="4">
        <f t="shared" si="0"/>
        <v>0.20934367343092497</v>
      </c>
      <c r="I4" s="1" t="s">
        <v>59</v>
      </c>
      <c r="K4" s="6">
        <f>CORREL(C2:C41,C2:C41)</f>
        <v>1</v>
      </c>
      <c r="L4" s="6">
        <f>CORREL(C2:C41,D2:D41)</f>
        <v>-8.8190692843608684E-2</v>
      </c>
    </row>
    <row r="5" spans="1:12" x14ac:dyDescent="0.3">
      <c r="A5" s="2" t="s">
        <v>10</v>
      </c>
      <c r="B5" s="3">
        <v>586.05999999999995</v>
      </c>
      <c r="C5" s="3">
        <v>220</v>
      </c>
      <c r="D5" s="3">
        <v>5.8</v>
      </c>
      <c r="E5" s="2">
        <v>6.89</v>
      </c>
      <c r="F5" s="4">
        <v>9.6631145764290967</v>
      </c>
      <c r="G5" s="4">
        <f t="shared" si="0"/>
        <v>-2.773114576429097</v>
      </c>
      <c r="I5" s="1" t="s">
        <v>60</v>
      </c>
      <c r="L5" s="6">
        <f>CORREL(D2:D41,D2:D41)</f>
        <v>0.99999999999999989</v>
      </c>
    </row>
    <row r="6" spans="1:12" x14ac:dyDescent="0.3">
      <c r="A6" s="2" t="s">
        <v>11</v>
      </c>
      <c r="B6" s="3">
        <v>90.35</v>
      </c>
      <c r="C6" s="3">
        <v>5.5</v>
      </c>
      <c r="D6" s="3">
        <v>7.5</v>
      </c>
      <c r="E6" s="2">
        <v>1.4370000000000001</v>
      </c>
      <c r="F6" s="4">
        <v>1.2130657218138907</v>
      </c>
      <c r="G6" s="4">
        <f t="shared" si="0"/>
        <v>0.22393427818610934</v>
      </c>
    </row>
    <row r="7" spans="1:12" ht="14.4" customHeight="1" x14ac:dyDescent="0.3">
      <c r="A7" s="2" t="s">
        <v>12</v>
      </c>
      <c r="B7" s="3">
        <v>70</v>
      </c>
      <c r="C7" s="3">
        <v>2</v>
      </c>
      <c r="D7" s="3">
        <v>8</v>
      </c>
      <c r="E7" s="2">
        <v>1.282</v>
      </c>
      <c r="F7" s="4">
        <v>0.7377783576141228</v>
      </c>
      <c r="G7" s="4">
        <f t="shared" si="0"/>
        <v>0.54422164238587722</v>
      </c>
      <c r="I7" s="9" t="s">
        <v>61</v>
      </c>
      <c r="J7" s="9"/>
      <c r="K7" s="9"/>
      <c r="L7" s="9"/>
    </row>
    <row r="8" spans="1:12" x14ac:dyDescent="0.3">
      <c r="A8" s="2" t="s">
        <v>13</v>
      </c>
      <c r="B8" s="3">
        <v>30.69</v>
      </c>
      <c r="C8" s="3">
        <v>8</v>
      </c>
      <c r="D8" s="3">
        <v>6</v>
      </c>
      <c r="E8" s="2">
        <v>0.52400000000000002</v>
      </c>
      <c r="F8" s="4">
        <v>-0.34253793336688509</v>
      </c>
      <c r="G8" s="4">
        <f t="shared" si="0"/>
        <v>0.86653793336688512</v>
      </c>
    </row>
    <row r="9" spans="1:12" x14ac:dyDescent="0.3">
      <c r="A9" s="2" t="s">
        <v>14</v>
      </c>
      <c r="B9" s="3">
        <v>500</v>
      </c>
      <c r="C9" s="3">
        <v>9</v>
      </c>
      <c r="D9" s="3">
        <v>9.6</v>
      </c>
      <c r="E9" s="2">
        <v>4.0049999999999999</v>
      </c>
      <c r="F9" s="4">
        <v>11.756252396347145</v>
      </c>
      <c r="G9" s="4">
        <f t="shared" si="0"/>
        <v>-7.7512523963471454</v>
      </c>
      <c r="I9" s="1"/>
      <c r="J9" s="1" t="s">
        <v>51</v>
      </c>
      <c r="K9" s="1" t="s">
        <v>52</v>
      </c>
      <c r="L9" s="1"/>
    </row>
    <row r="10" spans="1:12" x14ac:dyDescent="0.3">
      <c r="A10" s="2" t="s">
        <v>15</v>
      </c>
      <c r="B10" s="3">
        <v>408</v>
      </c>
      <c r="C10" s="3">
        <v>40</v>
      </c>
      <c r="D10" s="3">
        <v>5</v>
      </c>
      <c r="E10" s="2">
        <v>5.4749999999999996</v>
      </c>
      <c r="F10" s="4">
        <v>8.8649738067511006</v>
      </c>
      <c r="G10" s="4">
        <f t="shared" si="0"/>
        <v>-3.3899738067511009</v>
      </c>
      <c r="I10" s="1" t="s">
        <v>48</v>
      </c>
      <c r="J10" s="4" cm="1">
        <f t="array" ref="J10:K14">LINEST(C2:C41, B2:B41, TRUE, TRUE)</f>
        <v>0.3443049562954732</v>
      </c>
      <c r="K10" s="4">
        <v>-61.175468364617984</v>
      </c>
      <c r="L10" s="1" t="s">
        <v>48</v>
      </c>
    </row>
    <row r="11" spans="1:12" x14ac:dyDescent="0.3">
      <c r="A11" s="2" t="s">
        <v>16</v>
      </c>
      <c r="B11" s="3">
        <v>38.869999999999997</v>
      </c>
      <c r="C11" s="3">
        <v>2</v>
      </c>
      <c r="D11" s="3">
        <v>5.5</v>
      </c>
      <c r="E11" s="2">
        <v>0.81799999999999995</v>
      </c>
      <c r="F11" s="4">
        <v>1.670135350395402E-2</v>
      </c>
      <c r="G11" s="4">
        <f t="shared" si="0"/>
        <v>0.80129864649604587</v>
      </c>
      <c r="I11" s="1" t="s">
        <v>49</v>
      </c>
      <c r="J11" s="4">
        <v>3.7115795494823529E-2</v>
      </c>
      <c r="K11" s="4">
        <v>42.641859818519436</v>
      </c>
      <c r="L11" s="1" t="s">
        <v>49</v>
      </c>
    </row>
    <row r="12" spans="1:12" x14ac:dyDescent="0.3">
      <c r="A12" s="2" t="s">
        <v>17</v>
      </c>
      <c r="B12" s="3">
        <v>335</v>
      </c>
      <c r="C12" s="3">
        <v>15</v>
      </c>
      <c r="D12" s="3">
        <v>4.8</v>
      </c>
      <c r="E12" s="2">
        <v>4.4459999999999997</v>
      </c>
      <c r="F12" s="4">
        <v>7.4972425269062484</v>
      </c>
      <c r="G12" s="4">
        <f t="shared" si="0"/>
        <v>-3.0512425269062486</v>
      </c>
      <c r="I12" s="1" t="s">
        <v>55</v>
      </c>
      <c r="J12" s="4">
        <v>0.69368077605951806</v>
      </c>
      <c r="K12" s="4">
        <v>223.43446201509616</v>
      </c>
      <c r="L12" s="1" t="s">
        <v>56</v>
      </c>
    </row>
    <row r="13" spans="1:12" x14ac:dyDescent="0.3">
      <c r="A13" s="2" t="s">
        <v>18</v>
      </c>
      <c r="B13" s="3">
        <v>3140</v>
      </c>
      <c r="C13" s="3">
        <v>1200</v>
      </c>
      <c r="D13" s="3">
        <v>5.6</v>
      </c>
      <c r="E13" s="2">
        <v>53.639000000000003</v>
      </c>
      <c r="F13" s="4">
        <v>55.540944934248763</v>
      </c>
      <c r="G13" s="4">
        <f t="shared" si="0"/>
        <v>-1.9019449342487604</v>
      </c>
      <c r="I13" s="1" t="s">
        <v>54</v>
      </c>
      <c r="J13" s="4">
        <v>86.053591907060394</v>
      </c>
      <c r="K13" s="4">
        <v>38</v>
      </c>
      <c r="L13" s="1" t="s">
        <v>57</v>
      </c>
    </row>
    <row r="14" spans="1:12" x14ac:dyDescent="0.3">
      <c r="A14" s="2" t="s">
        <v>19</v>
      </c>
      <c r="B14" s="3">
        <v>4070</v>
      </c>
      <c r="C14" s="3">
        <v>1500</v>
      </c>
      <c r="D14" s="3">
        <v>6.3</v>
      </c>
      <c r="E14" s="2">
        <v>56.152999999999999</v>
      </c>
      <c r="F14" s="4">
        <v>73.425755323665243</v>
      </c>
      <c r="G14" s="4">
        <f t="shared" si="0"/>
        <v>-17.272755323665244</v>
      </c>
      <c r="I14" s="1" t="s">
        <v>53</v>
      </c>
      <c r="J14" s="4">
        <v>4296049.9247429334</v>
      </c>
      <c r="K14" s="4">
        <v>1897072.4350070669</v>
      </c>
      <c r="L14" s="1" t="s">
        <v>50</v>
      </c>
    </row>
    <row r="15" spans="1:12" x14ac:dyDescent="0.3">
      <c r="A15" s="2" t="s">
        <v>20</v>
      </c>
      <c r="B15" s="3">
        <v>298</v>
      </c>
      <c r="C15" s="3">
        <v>6.5</v>
      </c>
      <c r="D15" s="3">
        <v>5.9</v>
      </c>
      <c r="E15" s="2">
        <v>8.7449999999999992</v>
      </c>
      <c r="F15" s="4">
        <v>6.6714384778458982</v>
      </c>
      <c r="G15" s="4">
        <f t="shared" si="0"/>
        <v>2.0735615221541011</v>
      </c>
    </row>
    <row r="16" spans="1:12" x14ac:dyDescent="0.3">
      <c r="A16" s="2" t="s">
        <v>21</v>
      </c>
      <c r="B16" s="3">
        <v>195</v>
      </c>
      <c r="C16" s="3">
        <v>5.5</v>
      </c>
      <c r="D16" s="3">
        <v>14.5</v>
      </c>
      <c r="E16" s="2">
        <v>3.2570000000000001</v>
      </c>
      <c r="F16" s="4">
        <v>3.6885757678555375</v>
      </c>
      <c r="G16" s="4">
        <f t="shared" si="0"/>
        <v>-0.43157576785553742</v>
      </c>
      <c r="I16" s="1" t="s">
        <v>62</v>
      </c>
      <c r="J16" s="6">
        <f>J11/J10</f>
        <v>0.10779919027064995</v>
      </c>
    </row>
    <row r="17" spans="1:12" x14ac:dyDescent="0.3">
      <c r="A17" s="2" t="s">
        <v>22</v>
      </c>
      <c r="B17" s="3">
        <v>600</v>
      </c>
      <c r="C17" s="3">
        <v>200</v>
      </c>
      <c r="D17" s="3">
        <v>6</v>
      </c>
      <c r="E17" s="2">
        <v>1.1639999999999999</v>
      </c>
      <c r="F17" s="4">
        <v>10.444265879996689</v>
      </c>
      <c r="G17" s="4">
        <f t="shared" si="0"/>
        <v>-9.2802658799966888</v>
      </c>
    </row>
    <row r="18" spans="1:12" ht="14.4" customHeight="1" x14ac:dyDescent="0.3">
      <c r="A18" s="2" t="s">
        <v>23</v>
      </c>
      <c r="B18" s="3">
        <v>2010</v>
      </c>
      <c r="C18" s="3">
        <v>100</v>
      </c>
      <c r="D18" s="3">
        <v>6.7</v>
      </c>
      <c r="E18" s="2">
        <v>34.692</v>
      </c>
      <c r="F18" s="4">
        <v>49.351264586739504</v>
      </c>
      <c r="G18" s="4">
        <f t="shared" si="0"/>
        <v>-14.659264586739503</v>
      </c>
      <c r="I18" s="1" t="s">
        <v>47</v>
      </c>
      <c r="J18" s="1" t="s">
        <v>0</v>
      </c>
    </row>
    <row r="19" spans="1:12" x14ac:dyDescent="0.3">
      <c r="A19" s="2" t="s">
        <v>24</v>
      </c>
      <c r="B19" s="3">
        <v>9.77</v>
      </c>
      <c r="C19" s="3">
        <v>0.5</v>
      </c>
      <c r="D19" s="3">
        <v>2.9</v>
      </c>
      <c r="E19" s="2">
        <v>0.108</v>
      </c>
      <c r="F19" s="4">
        <v>-0.61587353843039383</v>
      </c>
      <c r="G19" s="4">
        <f t="shared" si="0"/>
        <v>0.72387353843039381</v>
      </c>
      <c r="I19" s="2">
        <v>0.9</v>
      </c>
      <c r="J19" s="4">
        <f>TINV(1-I19, 40-1-1)</f>
        <v>1.6859544601667387</v>
      </c>
      <c r="K19" s="7" t="s">
        <v>63</v>
      </c>
      <c r="L19" s="8">
        <f>J16</f>
        <v>0.10779919027064995</v>
      </c>
    </row>
    <row r="20" spans="1:12" x14ac:dyDescent="0.3">
      <c r="A20" s="2" t="s">
        <v>25</v>
      </c>
      <c r="B20" s="3">
        <v>39.619999999999997</v>
      </c>
      <c r="C20" s="3">
        <v>2.5</v>
      </c>
      <c r="D20" s="3">
        <v>6</v>
      </c>
      <c r="E20" s="2">
        <v>0.85599999999999998</v>
      </c>
      <c r="F20" s="4">
        <v>7.3447913882252469E-3</v>
      </c>
      <c r="G20" s="4">
        <f t="shared" si="0"/>
        <v>0.84865520861177468</v>
      </c>
      <c r="I20" s="2">
        <v>0.95</v>
      </c>
      <c r="J20" s="4">
        <f>TINV(1-I20, 40-1-1)</f>
        <v>2.0243941639119702</v>
      </c>
      <c r="K20" s="7" t="s">
        <v>63</v>
      </c>
      <c r="L20" s="8">
        <f>J16</f>
        <v>0.10779919027064995</v>
      </c>
    </row>
    <row r="21" spans="1:12" x14ac:dyDescent="0.3">
      <c r="A21" s="2" t="s">
        <v>26</v>
      </c>
      <c r="B21" s="3">
        <v>66.150000000000006</v>
      </c>
      <c r="C21" s="3">
        <v>4.5</v>
      </c>
      <c r="D21" s="3">
        <v>6.5</v>
      </c>
      <c r="E21" s="2">
        <v>1.734</v>
      </c>
      <c r="F21" s="4">
        <v>0.6391662608970563</v>
      </c>
      <c r="G21" s="4">
        <f t="shared" si="0"/>
        <v>1.0948337391029437</v>
      </c>
      <c r="I21" s="2">
        <v>0.99</v>
      </c>
      <c r="J21" s="4">
        <f>TINV(1-I21, 40-1-1)</f>
        <v>2.711557601913082</v>
      </c>
      <c r="K21" s="7" t="s">
        <v>63</v>
      </c>
      <c r="L21" s="8">
        <f>J16</f>
        <v>0.10779919027064995</v>
      </c>
    </row>
    <row r="22" spans="1:12" x14ac:dyDescent="0.3">
      <c r="A22" s="2" t="s">
        <v>27</v>
      </c>
      <c r="B22" s="3">
        <v>82.5</v>
      </c>
      <c r="C22" s="3">
        <v>80</v>
      </c>
      <c r="D22" s="3">
        <v>5.4</v>
      </c>
      <c r="E22" s="2">
        <v>0.51</v>
      </c>
      <c r="F22" s="4">
        <v>-0.49639592647182873</v>
      </c>
      <c r="G22" s="4">
        <f t="shared" si="0"/>
        <v>1.0063959264718287</v>
      </c>
    </row>
    <row r="23" spans="1:12" ht="14.4" customHeight="1" x14ac:dyDescent="0.3">
      <c r="A23" s="2" t="s">
        <v>28</v>
      </c>
      <c r="B23" s="3">
        <v>15.43</v>
      </c>
      <c r="C23" s="3">
        <v>1</v>
      </c>
      <c r="D23" s="3">
        <v>3.5</v>
      </c>
      <c r="E23" s="2">
        <v>0.22</v>
      </c>
      <c r="F23" s="4">
        <v>-0.50071272073187167</v>
      </c>
      <c r="G23" s="4">
        <f t="shared" si="0"/>
        <v>0.72071272073187165</v>
      </c>
      <c r="I23" s="9" t="s">
        <v>64</v>
      </c>
      <c r="J23" s="9"/>
      <c r="K23" s="9"/>
      <c r="L23" s="9"/>
    </row>
    <row r="24" spans="1:12" x14ac:dyDescent="0.3">
      <c r="A24" s="2" t="s">
        <v>29</v>
      </c>
      <c r="B24" s="3">
        <v>17.8</v>
      </c>
      <c r="C24" s="3">
        <v>1.5</v>
      </c>
      <c r="D24" s="3">
        <v>5.2</v>
      </c>
      <c r="E24" s="2">
        <v>7.8299999999999995E-2</v>
      </c>
      <c r="F24" s="4">
        <v>-0.51175064265355696</v>
      </c>
      <c r="G24" s="4">
        <f t="shared" si="0"/>
        <v>0.590050642653557</v>
      </c>
      <c r="I24" s="9"/>
      <c r="J24" s="9"/>
      <c r="K24" s="9"/>
      <c r="L24" s="9"/>
    </row>
    <row r="25" spans="1:12" x14ac:dyDescent="0.3">
      <c r="A25" s="2" t="s">
        <v>30</v>
      </c>
      <c r="B25" s="3">
        <v>12.78</v>
      </c>
      <c r="C25" s="3">
        <v>1.2</v>
      </c>
      <c r="D25" s="3">
        <v>12.7</v>
      </c>
      <c r="E25" s="2">
        <v>4.7699999999999999E-2</v>
      </c>
      <c r="F25" s="4">
        <v>-0.91127039151222999</v>
      </c>
      <c r="G25" s="4">
        <f t="shared" si="0"/>
        <v>0.95897039151222996</v>
      </c>
    </row>
    <row r="26" spans="1:12" x14ac:dyDescent="0.3">
      <c r="A26" s="2" t="s">
        <v>31</v>
      </c>
      <c r="B26" s="3">
        <v>5.7</v>
      </c>
      <c r="C26" s="3">
        <v>1</v>
      </c>
      <c r="D26" s="3">
        <v>7.2</v>
      </c>
      <c r="E26" s="2">
        <v>9.8000000000000004E-2</v>
      </c>
      <c r="F26" s="4">
        <v>-0.89031190537477245</v>
      </c>
      <c r="G26" s="4">
        <f t="shared" si="0"/>
        <v>0.98831190537477243</v>
      </c>
    </row>
    <row r="27" spans="1:12" x14ac:dyDescent="0.3">
      <c r="A27" s="2" t="s">
        <v>32</v>
      </c>
      <c r="B27" s="3">
        <v>1060</v>
      </c>
      <c r="C27" s="3">
        <v>900</v>
      </c>
      <c r="D27" s="3">
        <v>4.8</v>
      </c>
      <c r="E27" s="2">
        <v>13.632</v>
      </c>
      <c r="F27" s="4">
        <v>7.6375755294472034</v>
      </c>
      <c r="G27" s="4">
        <f t="shared" si="0"/>
        <v>5.9944244705527963</v>
      </c>
    </row>
    <row r="28" spans="1:12" x14ac:dyDescent="0.3">
      <c r="A28" s="2" t="s">
        <v>33</v>
      </c>
      <c r="B28" s="3">
        <v>513</v>
      </c>
      <c r="C28" s="3">
        <v>20</v>
      </c>
      <c r="D28" s="3">
        <v>4.3</v>
      </c>
      <c r="E28" s="2">
        <v>8.6980000000000004</v>
      </c>
      <c r="F28" s="4">
        <v>12.056343235660325</v>
      </c>
      <c r="G28" s="4">
        <f t="shared" si="0"/>
        <v>-3.3583432356603247</v>
      </c>
    </row>
    <row r="29" spans="1:12" x14ac:dyDescent="0.3">
      <c r="A29" s="2" t="s">
        <v>34</v>
      </c>
      <c r="B29" s="3">
        <v>700</v>
      </c>
      <c r="C29" s="3">
        <v>13</v>
      </c>
      <c r="D29" s="3">
        <v>7.2</v>
      </c>
      <c r="E29" s="2">
        <v>15.340999999999999</v>
      </c>
      <c r="F29" s="4">
        <v>16.980543991122833</v>
      </c>
      <c r="G29" s="4">
        <f t="shared" si="0"/>
        <v>-1.6395439911228333</v>
      </c>
    </row>
    <row r="30" spans="1:12" x14ac:dyDescent="0.3">
      <c r="A30" s="2" t="s">
        <v>35</v>
      </c>
      <c r="B30" s="3">
        <v>305</v>
      </c>
      <c r="C30" s="3">
        <v>10.5</v>
      </c>
      <c r="D30" s="3">
        <v>4.7</v>
      </c>
      <c r="E30" s="2">
        <v>3.5670000000000002</v>
      </c>
      <c r="F30" s="4">
        <v>6.8132442493107535</v>
      </c>
      <c r="G30" s="4">
        <f t="shared" si="0"/>
        <v>-3.2462442493107533</v>
      </c>
    </row>
    <row r="31" spans="1:12" x14ac:dyDescent="0.3">
      <c r="A31" s="2" t="s">
        <v>36</v>
      </c>
      <c r="B31" s="3">
        <v>300.69</v>
      </c>
      <c r="C31" s="3">
        <v>7</v>
      </c>
      <c r="D31" s="3">
        <v>6.2</v>
      </c>
      <c r="E31" s="2">
        <v>5.1879999999999997</v>
      </c>
      <c r="F31" s="4">
        <v>6.7200570240022799</v>
      </c>
      <c r="G31" s="4">
        <f t="shared" si="0"/>
        <v>-1.5320570240022802</v>
      </c>
    </row>
    <row r="32" spans="1:12" x14ac:dyDescent="0.3">
      <c r="A32" s="2" t="s">
        <v>37</v>
      </c>
      <c r="B32" s="3">
        <v>2240</v>
      </c>
      <c r="C32" s="3">
        <v>10</v>
      </c>
      <c r="D32" s="3">
        <v>5.5</v>
      </c>
      <c r="E32" s="2">
        <v>102.367</v>
      </c>
      <c r="F32" s="4">
        <v>57.310196810280104</v>
      </c>
      <c r="G32" s="4">
        <f t="shared" si="0"/>
        <v>45.056803189719901</v>
      </c>
    </row>
    <row r="33" spans="1:7" x14ac:dyDescent="0.3">
      <c r="A33" s="2" t="s">
        <v>38</v>
      </c>
      <c r="B33" s="3">
        <v>63.56</v>
      </c>
      <c r="C33" s="3">
        <v>3.5</v>
      </c>
      <c r="D33" s="3">
        <v>8.4</v>
      </c>
      <c r="E33" s="2">
        <v>1.724</v>
      </c>
      <c r="F33" s="4">
        <v>0.52315416110403623</v>
      </c>
      <c r="G33" s="4">
        <f t="shared" si="0"/>
        <v>1.2008458388959637</v>
      </c>
    </row>
    <row r="34" spans="1:7" x14ac:dyDescent="0.3">
      <c r="A34" s="2" t="s">
        <v>39</v>
      </c>
      <c r="B34" s="3">
        <v>133.6</v>
      </c>
      <c r="C34" s="3">
        <v>7.5</v>
      </c>
      <c r="D34" s="3">
        <v>7</v>
      </c>
      <c r="E34" s="2">
        <v>2.0859999999999999</v>
      </c>
      <c r="F34" s="4">
        <v>2.3180288272974203</v>
      </c>
      <c r="G34" s="4">
        <f t="shared" si="0"/>
        <v>-0.23202882729742047</v>
      </c>
    </row>
    <row r="35" spans="1:7" x14ac:dyDescent="0.3">
      <c r="A35" s="2" t="s">
        <v>40</v>
      </c>
      <c r="B35" s="3">
        <v>64.5</v>
      </c>
      <c r="C35" s="3">
        <v>4.8</v>
      </c>
      <c r="D35" s="3">
        <v>6.2</v>
      </c>
      <c r="E35" s="2">
        <v>0.77500000000000002</v>
      </c>
      <c r="F35" s="4">
        <v>0.60071590067415237</v>
      </c>
      <c r="G35" s="4">
        <f t="shared" si="0"/>
        <v>0.17428409932584765</v>
      </c>
    </row>
    <row r="36" spans="1:7" x14ac:dyDescent="0.3">
      <c r="A36" s="2" t="s">
        <v>41</v>
      </c>
      <c r="B36" s="3">
        <v>1480</v>
      </c>
      <c r="C36" s="3">
        <v>70</v>
      </c>
      <c r="D36" s="3">
        <v>3.4</v>
      </c>
      <c r="E36" s="2">
        <v>20.306999999999999</v>
      </c>
      <c r="F36" s="4">
        <v>36.272700726344659</v>
      </c>
      <c r="G36" s="4">
        <f t="shared" si="0"/>
        <v>-15.965700726344661</v>
      </c>
    </row>
    <row r="37" spans="1:7" x14ac:dyDescent="0.3">
      <c r="A37" s="2" t="s">
        <v>42</v>
      </c>
      <c r="B37" s="3">
        <v>646</v>
      </c>
      <c r="C37" s="3">
        <v>50</v>
      </c>
      <c r="D37" s="3">
        <v>6.5</v>
      </c>
      <c r="E37" s="2">
        <v>7.7220000000000004</v>
      </c>
      <c r="F37" s="4">
        <v>14.811022500476698</v>
      </c>
      <c r="G37" s="4">
        <f t="shared" si="0"/>
        <v>-7.0890225004766974</v>
      </c>
    </row>
    <row r="38" spans="1:7" x14ac:dyDescent="0.3">
      <c r="A38" s="2" t="s">
        <v>43</v>
      </c>
      <c r="B38" s="3">
        <v>824</v>
      </c>
      <c r="C38" s="3">
        <v>100</v>
      </c>
      <c r="D38" s="3">
        <v>2.5</v>
      </c>
      <c r="E38" s="2">
        <v>5.6520000000000001</v>
      </c>
      <c r="F38" s="4">
        <v>18.543122358039032</v>
      </c>
      <c r="G38" s="4">
        <f t="shared" si="0"/>
        <v>-12.891122358039031</v>
      </c>
    </row>
    <row r="39" spans="1:7" x14ac:dyDescent="0.3">
      <c r="A39" s="2" t="s">
        <v>44</v>
      </c>
      <c r="B39" s="3">
        <v>907.12</v>
      </c>
      <c r="C39" s="3">
        <v>15</v>
      </c>
      <c r="D39" s="3">
        <v>51</v>
      </c>
      <c r="E39" s="2">
        <v>10.78</v>
      </c>
      <c r="F39" s="4">
        <v>20.740187058929436</v>
      </c>
      <c r="G39" s="4">
        <f t="shared" si="0"/>
        <v>-9.9601870589294368</v>
      </c>
    </row>
    <row r="40" spans="1:7" x14ac:dyDescent="0.3">
      <c r="A40" s="2" t="s">
        <v>45</v>
      </c>
      <c r="B40" s="3">
        <v>200</v>
      </c>
      <c r="C40" s="3">
        <v>2.5</v>
      </c>
      <c r="D40" s="3">
        <v>17.3</v>
      </c>
      <c r="E40" s="2">
        <v>41.183999999999997</v>
      </c>
      <c r="F40" s="4">
        <v>3.7801860578988427</v>
      </c>
      <c r="G40" s="4">
        <f t="shared" si="0"/>
        <v>37.403813942101152</v>
      </c>
    </row>
    <row r="41" spans="1:7" x14ac:dyDescent="0.3">
      <c r="A41" s="2" t="s">
        <v>46</v>
      </c>
      <c r="B41" s="3">
        <v>3070</v>
      </c>
      <c r="C41" s="3">
        <v>1600</v>
      </c>
      <c r="D41" s="3">
        <v>6.6</v>
      </c>
      <c r="E41" s="2">
        <v>64.081999999999994</v>
      </c>
      <c r="F41" s="4">
        <v>45.185687330484257</v>
      </c>
      <c r="G41" s="4">
        <f t="shared" si="0"/>
        <v>18.896312669515737</v>
      </c>
    </row>
    <row r="42" spans="1:7" x14ac:dyDescent="0.3">
      <c r="F42" s="5"/>
      <c r="G42" s="5"/>
    </row>
    <row r="43" spans="1:7" x14ac:dyDescent="0.3">
      <c r="F43" s="5"/>
      <c r="G43" s="5"/>
    </row>
    <row r="44" spans="1:7" x14ac:dyDescent="0.3">
      <c r="F44" s="5"/>
      <c r="G44" s="5"/>
    </row>
  </sheetData>
  <mergeCells count="2">
    <mergeCell ref="I7:L7"/>
    <mergeCell ref="I23:L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Корреляция иксов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Hummel Turbamentum</dc:creator>
  <cp:lastModifiedBy>Hummel Turbamentum</cp:lastModifiedBy>
  <dcterms:created xsi:type="dcterms:W3CDTF">2024-11-17T18:45:12Z</dcterms:created>
  <dcterms:modified xsi:type="dcterms:W3CDTF">2024-11-18T13:24:49Z</dcterms:modified>
</cp:coreProperties>
</file>