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2321050040_student_humg_edu_vn/Documents/"/>
    </mc:Choice>
  </mc:AlternateContent>
  <xr:revisionPtr revIDLastSave="2" documentId="8_{D28D8827-7DFF-40EC-82CC-31CAE4526588}" xr6:coauthVersionLast="47" xr6:coauthVersionMax="47" xr10:uidLastSave="{6C03B220-35BB-46C5-A197-F60C6058719E}"/>
  <bookViews>
    <workbookView xWindow="-108" yWindow="-108" windowWidth="23256" windowHeight="12456" xr2:uid="{DE2DBAC6-F834-4739-B516-5313D6853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J7" i="1"/>
  <c r="J8" i="1"/>
  <c r="J9" i="1"/>
  <c r="J10" i="1"/>
  <c r="J11" i="1"/>
  <c r="J12" i="1"/>
  <c r="J6" i="1"/>
  <c r="I7" i="1"/>
  <c r="I8" i="1"/>
  <c r="I9" i="1"/>
  <c r="I10" i="1"/>
  <c r="I11" i="1"/>
  <c r="I12" i="1"/>
  <c r="I6" i="1"/>
  <c r="F24" i="1" l="1"/>
  <c r="F19" i="1"/>
  <c r="F29" i="1" s="1"/>
</calcChain>
</file>

<file path=xl/sharedStrings.xml><?xml version="1.0" encoding="utf-8"?>
<sst xmlns="http://schemas.openxmlformats.org/spreadsheetml/2006/main" count="121" uniqueCount="91">
  <si>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</si>
  <si>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</si>
  <si>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</si>
  <si>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</si>
  <si>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</si>
  <si>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</si>
  <si>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</si>
  <si>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</si>
  <si>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</si>
  <si>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</si>
  <si>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</si>
  <si>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</si>
  <si>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</si>
  <si>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STT</t>
  </si>
  <si>
    <t>TÊN NGƯỜI GỬI</t>
  </si>
  <si>
    <t xml:space="preserve">ĐỊA CHỈ NGƯỜI GỬI </t>
  </si>
  <si>
    <t>TÊN NGƯỜI NHẬN</t>
  </si>
  <si>
    <t>ĐỊA CHỈ NHẬN HÀNG</t>
  </si>
  <si>
    <t>MẶT HÀNG GÌ</t>
  </si>
  <si>
    <t>CÂN NẶNG</t>
  </si>
  <si>
    <t>TIỀN THU HỘ</t>
  </si>
  <si>
    <t>NGÀY GỬI</t>
  </si>
  <si>
    <t xml:space="preserve">NGÀY NHẬN </t>
  </si>
  <si>
    <t>DỰ KIẾN</t>
  </si>
  <si>
    <t>Column102</t>
  </si>
  <si>
    <t>GIỜ GỬI</t>
  </si>
  <si>
    <t>GHI CHÚ</t>
  </si>
  <si>
    <t>TRẠNG THÁI</t>
  </si>
  <si>
    <t>Column122</t>
  </si>
  <si>
    <t>Column82</t>
  </si>
  <si>
    <t xml:space="preserve">GIÁ SHIP </t>
  </si>
  <si>
    <t>NGƯỜI NHẬN</t>
  </si>
  <si>
    <t>GỐC</t>
  </si>
  <si>
    <t>CHI PHÍ PHÁT SINH</t>
  </si>
  <si>
    <t>NGUYỄN VĂN A</t>
  </si>
  <si>
    <t>NGUYỄN VĂN B</t>
  </si>
  <si>
    <t>NGUYỄN KHẮC C</t>
  </si>
  <si>
    <t>NGUYỄN KHẮC D</t>
  </si>
  <si>
    <t>NGUYỄN THỊ G</t>
  </si>
  <si>
    <t>NGUYỄN HÀ E</t>
  </si>
  <si>
    <t>HÀ NỘI</t>
  </si>
  <si>
    <t>HẢI PHÒNG</t>
  </si>
  <si>
    <t>ĐÃ NĂNG</t>
  </si>
  <si>
    <t>NGUYỄN HÀ W</t>
  </si>
  <si>
    <t>VŨ VĂN E</t>
  </si>
  <si>
    <t>VŨ VĂN B</t>
  </si>
  <si>
    <t>VŨ VĂN R</t>
  </si>
  <si>
    <t>VŨ VĂN T</t>
  </si>
  <si>
    <t>VUC VĂN L</t>
  </si>
  <si>
    <t>VUC VĂN J</t>
  </si>
  <si>
    <t>VUC HÀ V</t>
  </si>
  <si>
    <t>TP.HỒ CHÍ MINH</t>
  </si>
  <si>
    <t>TP.HUẾ</t>
  </si>
  <si>
    <t xml:space="preserve">HÒA BÌNH </t>
  </si>
  <si>
    <t>GIA LAI</t>
  </si>
  <si>
    <t>TẠ 10KG</t>
  </si>
  <si>
    <t>GHẾ GẤP</t>
  </si>
  <si>
    <t>BÀN XOAY</t>
  </si>
  <si>
    <t>MÁY SẤY TÓC</t>
  </si>
  <si>
    <t>ĐỒ CHƠI</t>
  </si>
  <si>
    <t>LAPTOP</t>
  </si>
  <si>
    <t>ĐIỀU HÒA</t>
  </si>
  <si>
    <t>CHÚ THÍCH</t>
  </si>
  <si>
    <t>GIÁ SHIP GỐC = CÂN NẶNG *15000</t>
  </si>
  <si>
    <t>GIÁ SHIP NGƯỜI NHẬN = CÂN NẶNG * 30000</t>
  </si>
  <si>
    <t>A = ĐƠN VỊ VẬN CHUYỂN THĂNG LONG</t>
  </si>
  <si>
    <t>B = ĐƠN VỊ VẬN CHUYỂN LONG BIÊN</t>
  </si>
  <si>
    <t>C= ĐƠN VỊ VẬN CHUYỂN QUỐC TẾ</t>
  </si>
  <si>
    <t>13//11/2023</t>
  </si>
  <si>
    <t>14/11/2023</t>
  </si>
  <si>
    <t xml:space="preserve">ĐƠN VỊ </t>
  </si>
  <si>
    <t>VẬN CHUYỂN</t>
  </si>
  <si>
    <t>A</t>
  </si>
  <si>
    <t>B</t>
  </si>
  <si>
    <t>C</t>
  </si>
  <si>
    <t>ĐÃ GỬI</t>
  </si>
  <si>
    <t>Column123</t>
  </si>
  <si>
    <t>TÊN CHI PHÍ</t>
  </si>
  <si>
    <t>PHÁT SINH</t>
  </si>
  <si>
    <t>HỘP NHỰA</t>
  </si>
  <si>
    <t>SỐP</t>
  </si>
  <si>
    <t>CHỐNG SÓC</t>
  </si>
  <si>
    <t>TỔNG DOANH THU</t>
  </si>
  <si>
    <t xml:space="preserve">CHI PHÍ TRẢ CHO ĐƠN </t>
  </si>
  <si>
    <t>VỊ VẬN CHUYỂN</t>
  </si>
  <si>
    <t xml:space="preserve">PHÍ SHIP CÔNG TY </t>
  </si>
  <si>
    <t>NHẬN</t>
  </si>
  <si>
    <t>TỔNG KẾT THÁNG 11</t>
  </si>
  <si>
    <t xml:space="preserve">NƠI HAY GỬI HÀNG </t>
  </si>
  <si>
    <t>NHẤT</t>
  </si>
  <si>
    <t xml:space="preserve">NỚI HAY NHẬN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</si>
</sst>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FAB81-5F9E-484C-9A91-3ED79DDB43B8}" name="Table1" displayName="Table1" ref="A3:Q14" totalsRowShown="0">
  <autoFilter ref="A3:Q14" xr:uid="{777FAB81-5F9E-484C-9A91-3ED79DDB43B8}"/>
  <tableColumns count="17">
    <tableColumn id="1" xr3:uid="{C6A366F0-4F04-4427-BA6D-17D654177DB3}" name="Column1"/>
    <tableColumn id="2" xr3:uid="{FD75DC1B-8955-495B-A3AB-D79AD15FD70C}" name="Column2"/>
    <tableColumn id="3" xr3:uid="{FBE06ECE-67E9-46C0-BB84-0ACF6D99B88B}" name="Column3"/>
    <tableColumn id="4" xr3:uid="{3E81E187-E73E-43EF-B046-B92FA2401622}" name="Column4"/>
    <tableColumn id="5" xr3:uid="{FBF4758F-720A-4472-A32F-E9AF89B8B4C0}" name="Column5"/>
    <tableColumn id="6" xr3:uid="{67B48BA5-0F18-48D1-86D3-1483A06773FF}" name="Column6"/>
    <tableColumn id="7" xr3:uid="{2B00A369-B5EF-453E-AF04-429FE5E47E6A}" name="Column7"/>
    <tableColumn id="8" xr3:uid="{FC6574EC-967F-4172-8534-E733F92683A4}" name="Column8"/>
    <tableColumn id="16" xr3:uid="{B74E4AF2-DBC4-4774-8FBB-B1903E4E42E4}" name="Column82"/>
    <tableColumn id="9" xr3:uid="{96D5CEDD-F43D-4213-BC48-D1DD36ED80B2}" name="Column9"/>
    <tableColumn id="10" xr3:uid="{8B7C27B2-237A-4AAA-8AB0-A87E2D5442EA}" name="Column10"/>
    <tableColumn id="14" xr3:uid="{99388556-997C-47DD-B94A-C022906C98AC}" name="Column102"/>
    <tableColumn id="11" xr3:uid="{BFE6EA01-AB25-4E43-9B0F-C6126A4A6F8B}" name="Column11"/>
    <tableColumn id="12" xr3:uid="{1D58CCB1-8AF9-4740-8D34-5C462BFB89C2}" name="Column12"/>
    <tableColumn id="15" xr3:uid="{EFA34413-D53C-4650-ADF8-B28901544692}" name="Column122"/>
    <tableColumn id="17" xr3:uid="{E8556D61-42B6-4512-944D-A44B0F1856BF}" name="Column123"/>
    <tableColumn id="13" xr3:uid="{E299C63A-FA30-49FC-9C04-8156E1EAB495}" name="Column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40DDA5-141C-44F5-9982-1D83057566E3}" name="Table3" displayName="Table3" ref="E16:F35" totalsRowShown="0" headerRowDxfId="3" dataDxfId="2">
  <autoFilter ref="E16:F35" xr:uid="{6240DDA5-141C-44F5-9982-1D83057566E3}"/>
  <tableColumns count="2">
    <tableColumn id="1" xr3:uid="{5EAA97BE-7B25-4682-AFC5-45A02F8C54FD}" name="Column1" dataDxfId="1"/>
    <tableColumn id="2" xr3:uid="{9FE74F27-A92F-4B80-AC2A-1CB3EAEB9EF3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6C13-BFB2-48EB-927E-27BFEF5140C1}">
  <dimension ref="A3:Q35"/>
  <sheetViews>
    <sheetView tabSelected="1" topLeftCell="A4" workbookViewId="0">
      <selection activeCell="D18" sqref="D18"/>
    </sheetView>
  </sheetViews>
  <sheetFormatPr defaultRowHeight="14.4" x14ac:dyDescent="0.3"/>
  <cols>
    <col min="1" max="1" width="5.109375" customWidth="1"/>
    <col min="2" max="2" width="16" customWidth="1"/>
    <col min="3" max="3" width="20.6640625" customWidth="1"/>
    <col min="4" max="4" width="17.77734375" customWidth="1"/>
    <col min="5" max="5" width="19.88671875" customWidth="1"/>
    <col min="6" max="6" width="13.109375" customWidth="1"/>
    <col min="7" max="7" width="10.77734375" customWidth="1"/>
    <col min="8" max="8" width="13.21875" customWidth="1"/>
    <col min="9" max="9" width="8" customWidth="1"/>
    <col min="10" max="10" width="12.33203125" customWidth="1"/>
    <col min="11" max="11" width="11.33203125" customWidth="1"/>
    <col min="12" max="12" width="11.44140625" customWidth="1"/>
    <col min="13" max="13" width="12.21875" customWidth="1"/>
    <col min="14" max="14" width="11.5546875" customWidth="1"/>
    <col min="15" max="15" width="12.21875" customWidth="1"/>
    <col min="16" max="16" width="11.6640625" customWidth="1"/>
  </cols>
  <sheetData>
    <row r="3" spans="1:1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29</v>
      </c>
      <c r="J3" t="s">
        <v>8</v>
      </c>
      <c r="K3" t="s">
        <v>9</v>
      </c>
      <c r="L3" t="s">
        <v>24</v>
      </c>
      <c r="M3" t="s">
        <v>10</v>
      </c>
      <c r="N3" t="s">
        <v>11</v>
      </c>
      <c r="O3" t="s">
        <v>28</v>
      </c>
      <c r="P3" t="s">
        <v>76</v>
      </c>
      <c r="Q3" t="s">
        <v>12</v>
      </c>
    </row>
    <row r="4" spans="1:17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30</v>
      </c>
      <c r="J4" t="s">
        <v>30</v>
      </c>
      <c r="K4" t="s">
        <v>21</v>
      </c>
      <c r="L4" t="s">
        <v>25</v>
      </c>
      <c r="M4" t="s">
        <v>22</v>
      </c>
      <c r="N4" t="s">
        <v>70</v>
      </c>
      <c r="O4" t="s">
        <v>27</v>
      </c>
      <c r="P4" t="s">
        <v>77</v>
      </c>
      <c r="Q4" t="s">
        <v>26</v>
      </c>
    </row>
    <row r="5" spans="1:17" x14ac:dyDescent="0.3">
      <c r="I5" t="s">
        <v>32</v>
      </c>
      <c r="J5" t="s">
        <v>31</v>
      </c>
      <c r="M5" t="s">
        <v>23</v>
      </c>
      <c r="N5" t="s">
        <v>71</v>
      </c>
      <c r="P5" t="s">
        <v>78</v>
      </c>
      <c r="Q5" t="s">
        <v>33</v>
      </c>
    </row>
    <row r="6" spans="1:17" x14ac:dyDescent="0.3">
      <c r="A6">
        <v>1</v>
      </c>
      <c r="B6" t="s">
        <v>34</v>
      </c>
      <c r="C6" t="s">
        <v>40</v>
      </c>
      <c r="D6" t="s">
        <v>44</v>
      </c>
      <c r="E6" t="s">
        <v>51</v>
      </c>
      <c r="F6" t="s">
        <v>55</v>
      </c>
      <c r="G6">
        <v>10</v>
      </c>
      <c r="H6" s="1">
        <v>200000</v>
      </c>
      <c r="I6" s="1">
        <f>15000*Table1[[#This Row],[Column7]]</f>
        <v>150000</v>
      </c>
      <c r="J6" s="1">
        <f>30000*Table1[[#This Row],[Column7]]</f>
        <v>300000</v>
      </c>
      <c r="K6" s="3">
        <v>45210</v>
      </c>
      <c r="L6" s="4">
        <v>0.2638888888888889</v>
      </c>
      <c r="M6" t="s">
        <v>68</v>
      </c>
      <c r="N6" t="s">
        <v>72</v>
      </c>
      <c r="O6" t="s">
        <v>75</v>
      </c>
      <c r="P6" t="s">
        <v>79</v>
      </c>
      <c r="Q6" s="1">
        <v>10000</v>
      </c>
    </row>
    <row r="7" spans="1:17" x14ac:dyDescent="0.3">
      <c r="A7">
        <v>2</v>
      </c>
      <c r="B7" t="s">
        <v>35</v>
      </c>
      <c r="C7" t="s">
        <v>41</v>
      </c>
      <c r="D7" t="s">
        <v>45</v>
      </c>
      <c r="E7" t="s">
        <v>52</v>
      </c>
      <c r="F7" t="s">
        <v>56</v>
      </c>
      <c r="G7">
        <v>4</v>
      </c>
      <c r="H7" s="1">
        <v>300000</v>
      </c>
      <c r="I7" s="1">
        <f>15000*Table1[[#This Row],[Column7]]</f>
        <v>60000</v>
      </c>
      <c r="J7" s="1">
        <f>30000*Table1[[#This Row],[Column7]]</f>
        <v>120000</v>
      </c>
      <c r="K7" s="3">
        <v>45210</v>
      </c>
      <c r="L7" s="4">
        <v>0.2638888888888889</v>
      </c>
      <c r="M7" t="s">
        <v>68</v>
      </c>
      <c r="N7" t="s">
        <v>72</v>
      </c>
      <c r="O7" t="s">
        <v>75</v>
      </c>
      <c r="Q7" s="1"/>
    </row>
    <row r="8" spans="1:17" x14ac:dyDescent="0.3">
      <c r="A8">
        <v>3</v>
      </c>
      <c r="B8" t="s">
        <v>36</v>
      </c>
      <c r="C8" t="s">
        <v>40</v>
      </c>
      <c r="D8" t="s">
        <v>46</v>
      </c>
      <c r="E8" t="s">
        <v>51</v>
      </c>
      <c r="F8" t="s">
        <v>57</v>
      </c>
      <c r="G8">
        <v>7</v>
      </c>
      <c r="H8" s="1">
        <v>1000000</v>
      </c>
      <c r="I8" s="1">
        <f>15000*Table1[[#This Row],[Column7]]</f>
        <v>105000</v>
      </c>
      <c r="J8" s="1">
        <f>30000*Table1[[#This Row],[Column7]]</f>
        <v>210000</v>
      </c>
      <c r="K8" s="3">
        <v>45210</v>
      </c>
      <c r="L8" s="4">
        <v>0.2638888888888889</v>
      </c>
      <c r="M8" t="s">
        <v>68</v>
      </c>
      <c r="N8" t="s">
        <v>72</v>
      </c>
      <c r="O8" t="s">
        <v>75</v>
      </c>
      <c r="P8" t="s">
        <v>80</v>
      </c>
      <c r="Q8" s="1">
        <v>30000</v>
      </c>
    </row>
    <row r="9" spans="1:17" x14ac:dyDescent="0.3">
      <c r="A9">
        <v>4</v>
      </c>
      <c r="B9" t="s">
        <v>37</v>
      </c>
      <c r="C9" t="s">
        <v>42</v>
      </c>
      <c r="D9" t="s">
        <v>47</v>
      </c>
      <c r="E9" t="s">
        <v>53</v>
      </c>
      <c r="F9" t="s">
        <v>58</v>
      </c>
      <c r="G9">
        <v>0.2</v>
      </c>
      <c r="H9" s="1">
        <v>70000</v>
      </c>
      <c r="I9" s="1">
        <f>15000*Table1[[#This Row],[Column7]]</f>
        <v>3000</v>
      </c>
      <c r="J9" s="1">
        <f>30000*Table1[[#This Row],[Column7]]</f>
        <v>6000</v>
      </c>
      <c r="K9" s="3">
        <v>45210</v>
      </c>
      <c r="L9" s="4">
        <v>0.2638888888888889</v>
      </c>
      <c r="M9" t="s">
        <v>68</v>
      </c>
      <c r="N9" t="s">
        <v>73</v>
      </c>
      <c r="O9" t="s">
        <v>75</v>
      </c>
      <c r="Q9" s="1"/>
    </row>
    <row r="10" spans="1:17" x14ac:dyDescent="0.3">
      <c r="A10">
        <v>5</v>
      </c>
      <c r="B10" t="s">
        <v>38</v>
      </c>
      <c r="C10" t="s">
        <v>41</v>
      </c>
      <c r="D10" t="s">
        <v>48</v>
      </c>
      <c r="E10" t="s">
        <v>51</v>
      </c>
      <c r="F10" t="s">
        <v>59</v>
      </c>
      <c r="G10">
        <v>0.2</v>
      </c>
      <c r="H10" s="1">
        <v>20000</v>
      </c>
      <c r="I10" s="1">
        <f>15000*Table1[[#This Row],[Column7]]</f>
        <v>3000</v>
      </c>
      <c r="J10" s="1">
        <f>30000*Table1[[#This Row],[Column7]]</f>
        <v>6000</v>
      </c>
      <c r="K10" s="3">
        <v>45241</v>
      </c>
      <c r="L10" s="4">
        <v>0.3125</v>
      </c>
      <c r="M10" t="s">
        <v>69</v>
      </c>
      <c r="N10" t="s">
        <v>73</v>
      </c>
      <c r="O10" t="s">
        <v>75</v>
      </c>
      <c r="Q10" s="1"/>
    </row>
    <row r="11" spans="1:17" x14ac:dyDescent="0.3">
      <c r="A11">
        <v>6</v>
      </c>
      <c r="B11" t="s">
        <v>39</v>
      </c>
      <c r="C11" t="s">
        <v>42</v>
      </c>
      <c r="D11" t="s">
        <v>49</v>
      </c>
      <c r="E11" t="s">
        <v>54</v>
      </c>
      <c r="F11" t="s">
        <v>60</v>
      </c>
      <c r="G11">
        <v>2</v>
      </c>
      <c r="H11" s="1">
        <v>18000000</v>
      </c>
      <c r="I11" s="1">
        <f>15000*Table1[[#This Row],[Column7]]</f>
        <v>30000</v>
      </c>
      <c r="J11" s="1">
        <f>30000*Table1[[#This Row],[Column7]]</f>
        <v>60000</v>
      </c>
      <c r="K11" s="3">
        <v>45241</v>
      </c>
      <c r="L11" s="4">
        <v>0.3125</v>
      </c>
      <c r="M11" t="s">
        <v>69</v>
      </c>
      <c r="N11" t="s">
        <v>73</v>
      </c>
      <c r="O11" t="s">
        <v>75</v>
      </c>
      <c r="P11" t="s">
        <v>80</v>
      </c>
      <c r="Q11" s="1">
        <v>30000</v>
      </c>
    </row>
    <row r="12" spans="1:17" x14ac:dyDescent="0.3">
      <c r="A12">
        <v>7</v>
      </c>
      <c r="B12" t="s">
        <v>43</v>
      </c>
      <c r="C12" t="s">
        <v>40</v>
      </c>
      <c r="D12" t="s">
        <v>50</v>
      </c>
      <c r="E12" t="s">
        <v>54</v>
      </c>
      <c r="F12" t="s">
        <v>61</v>
      </c>
      <c r="G12">
        <v>5</v>
      </c>
      <c r="H12" s="1">
        <v>8000000</v>
      </c>
      <c r="I12" s="1">
        <f>15000*Table1[[#This Row],[Column7]]</f>
        <v>75000</v>
      </c>
      <c r="J12" s="1">
        <f>30000*Table1[[#This Row],[Column7]]</f>
        <v>150000</v>
      </c>
      <c r="K12" s="3">
        <v>45241</v>
      </c>
      <c r="L12" s="4">
        <v>0.3125</v>
      </c>
      <c r="M12" t="s">
        <v>69</v>
      </c>
      <c r="N12" t="s">
        <v>74</v>
      </c>
      <c r="O12" t="s">
        <v>75</v>
      </c>
      <c r="P12" t="s">
        <v>81</v>
      </c>
      <c r="Q12" s="1">
        <v>50000</v>
      </c>
    </row>
    <row r="13" spans="1:17" x14ac:dyDescent="0.3">
      <c r="A13">
        <v>8</v>
      </c>
    </row>
    <row r="14" spans="1:17" x14ac:dyDescent="0.3">
      <c r="A14">
        <v>9</v>
      </c>
    </row>
    <row r="16" spans="1:17" x14ac:dyDescent="0.3">
      <c r="B16" s="2" t="s">
        <v>62</v>
      </c>
      <c r="C16" s="2"/>
      <c r="E16" s="2" t="s">
        <v>0</v>
      </c>
      <c r="F16" s="2" t="s">
        <v>1</v>
      </c>
    </row>
    <row r="17" spans="2:6" x14ac:dyDescent="0.3">
      <c r="B17" s="2" t="s">
        <v>63</v>
      </c>
      <c r="C17" s="2"/>
      <c r="E17" s="2" t="s">
        <v>87</v>
      </c>
      <c r="F17" s="2"/>
    </row>
    <row r="18" spans="2:6" x14ac:dyDescent="0.3">
      <c r="B18" s="2" t="s">
        <v>64</v>
      </c>
      <c r="C18" s="2"/>
      <c r="E18" s="2"/>
      <c r="F18" s="2"/>
    </row>
    <row r="19" spans="2:6" x14ac:dyDescent="0.3">
      <c r="B19" s="2" t="s">
        <v>65</v>
      </c>
      <c r="E19" s="2" t="s">
        <v>83</v>
      </c>
      <c r="F19" s="5">
        <f>SUM(I6:I12)</f>
        <v>426000</v>
      </c>
    </row>
    <row r="20" spans="2:6" x14ac:dyDescent="0.3">
      <c r="B20" s="2" t="s">
        <v>66</v>
      </c>
      <c r="E20" s="2" t="s">
        <v>84</v>
      </c>
      <c r="F20" s="5"/>
    </row>
    <row r="21" spans="2:6" x14ac:dyDescent="0.3">
      <c r="B21" s="2" t="s">
        <v>67</v>
      </c>
      <c r="E21" s="2"/>
      <c r="F21" s="5"/>
    </row>
    <row r="22" spans="2:6" x14ac:dyDescent="0.3">
      <c r="E22" s="2" t="s">
        <v>33</v>
      </c>
      <c r="F22" s="5">
        <f>SUM(Q6:Q12)</f>
        <v>120000</v>
      </c>
    </row>
    <row r="23" spans="2:6" x14ac:dyDescent="0.3">
      <c r="E23" s="2"/>
      <c r="F23" s="5"/>
    </row>
    <row r="24" spans="2:6" x14ac:dyDescent="0.3">
      <c r="E24" s="2" t="s">
        <v>85</v>
      </c>
      <c r="F24" s="5">
        <f>SUM(J6:J12)</f>
        <v>852000</v>
      </c>
    </row>
    <row r="25" spans="2:6" x14ac:dyDescent="0.3">
      <c r="E25" s="2" t="s">
        <v>86</v>
      </c>
      <c r="F25" s="5"/>
    </row>
    <row r="26" spans="2:6" x14ac:dyDescent="0.3">
      <c r="E26" s="2"/>
      <c r="F26" s="5"/>
    </row>
    <row r="27" spans="2:6" x14ac:dyDescent="0.3">
      <c r="E27" s="2"/>
      <c r="F27" s="5"/>
    </row>
    <row r="28" spans="2:6" x14ac:dyDescent="0.3">
      <c r="E28" s="2"/>
      <c r="F28" s="5"/>
    </row>
    <row r="29" spans="2:6" x14ac:dyDescent="0.3">
      <c r="E29" s="2" t="s">
        <v>82</v>
      </c>
      <c r="F29" s="5">
        <f>F24-F22-F19</f>
        <v>306000</v>
      </c>
    </row>
    <row r="30" spans="2:6" x14ac:dyDescent="0.3">
      <c r="E30" s="2"/>
      <c r="F30" s="2"/>
    </row>
    <row r="31" spans="2:6" x14ac:dyDescent="0.3">
      <c r="E31" s="2" t="s">
        <v>88</v>
      </c>
      <c r="F31" s="2" t="s">
        <v>40</v>
      </c>
    </row>
    <row r="32" spans="2:6" x14ac:dyDescent="0.3">
      <c r="E32" s="2" t="s">
        <v>89</v>
      </c>
      <c r="F32" s="2"/>
    </row>
    <row r="33" spans="5:6" x14ac:dyDescent="0.3">
      <c r="E33" s="2"/>
      <c r="F33" s="2"/>
    </row>
    <row r="34" spans="5:6" x14ac:dyDescent="0.3">
      <c r="E34" s="2" t="s">
        <v>90</v>
      </c>
      <c r="F34" s="2" t="s">
        <v>51</v>
      </c>
    </row>
    <row r="35" spans="5:6" x14ac:dyDescent="0.3">
      <c r="E35" s="2" t="s">
        <v>89</v>
      </c>
      <c r="F35" s="2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NGUYỄN KHẮC HƯNG</cp:lastModifiedBy>
  <dcterms:created xsi:type="dcterms:W3CDTF">2023-10-24T02:25:16Z</dcterms:created>
  <dcterms:modified xsi:type="dcterms:W3CDTF">2023-10-24T03:46:54Z</dcterms:modified>
</cp:coreProperties>
</file>