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Data FDI\Nam 2020\"/>
    </mc:Choice>
  </mc:AlternateContent>
  <bookViews>
    <workbookView xWindow="0" yWindow="0" windowWidth="11670" windowHeight="4575"/>
  </bookViews>
  <sheets>
    <sheet name="thang 12" sheetId="1" r:id="rId1"/>
    <sheet name="Thang 12 2020" sheetId="2" r:id="rId2"/>
    <sheet name="Luy ke T12 2020" sheetId="3" r:id="rId3"/>
  </sheets>
  <definedNames>
    <definedName name="_xlnm._FilterDatabase" localSheetId="1" hidden="1">'Thang 12 2020'!$A$8:$M$210</definedName>
    <definedName name="_xlnm.Print_Area" localSheetId="2">'Luy ke T12 2020'!$A$1:$D$247</definedName>
    <definedName name="_xlnm.Print_Area" localSheetId="0">'thang 12'!$A$1:$F$25</definedName>
    <definedName name="_xlnm.Print_Area" localSheetId="1">'Thang 12 2020'!$A$1:$I$210</definedName>
    <definedName name="_xlnm.Print_Titles" localSheetId="2">'Luy ke T12 2020'!$182:$182</definedName>
    <definedName name="_xlnm.Print_Titles" localSheetId="1">'Thang 12 2020'!$33:$33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5" i="2" l="1"/>
  <c r="G145" i="2"/>
  <c r="F145" i="2"/>
  <c r="E145" i="2"/>
  <c r="D145" i="2"/>
  <c r="C145" i="2"/>
  <c r="D177" i="3" l="1"/>
  <c r="C177" i="3"/>
  <c r="I121" i="2" l="1"/>
  <c r="I97" i="2"/>
  <c r="I144" i="2" l="1"/>
  <c r="I99" i="2"/>
  <c r="I27" i="2"/>
  <c r="I130" i="2" l="1"/>
  <c r="I138" i="2"/>
  <c r="I142" i="2"/>
  <c r="I106" i="2"/>
  <c r="I143" i="2"/>
  <c r="I128" i="2"/>
  <c r="I141" i="2" l="1"/>
  <c r="I136" i="2"/>
  <c r="I107" i="2"/>
  <c r="I129" i="2" l="1"/>
  <c r="I70" i="2"/>
  <c r="I40" i="2"/>
  <c r="I119" i="2"/>
  <c r="I77" i="2"/>
  <c r="I47" i="2"/>
  <c r="I75" i="2"/>
  <c r="I46" i="2"/>
  <c r="I54" i="2"/>
  <c r="I117" i="2"/>
  <c r="I39" i="2"/>
  <c r="I63" i="2"/>
  <c r="I133" i="2"/>
  <c r="I137" i="2"/>
  <c r="I76" i="2"/>
  <c r="I100" i="2"/>
  <c r="I58" i="2"/>
  <c r="I59" i="2"/>
  <c r="I55" i="2"/>
  <c r="I91" i="2"/>
  <c r="I90" i="2"/>
  <c r="I49" i="2"/>
  <c r="I139" i="2"/>
  <c r="I60" i="2"/>
  <c r="I120" i="2"/>
  <c r="I48" i="2"/>
  <c r="I127" i="2"/>
  <c r="I68" i="2"/>
  <c r="I53" i="2"/>
  <c r="I95" i="2"/>
  <c r="I44" i="2"/>
  <c r="I132" i="2"/>
  <c r="I101" i="2"/>
  <c r="I92" i="2"/>
  <c r="I109" i="2"/>
  <c r="I64" i="2"/>
  <c r="I72" i="2"/>
  <c r="I84" i="2"/>
  <c r="I45" i="2"/>
  <c r="I83" i="2"/>
  <c r="I42" i="2"/>
  <c r="I37" i="2"/>
  <c r="I86" i="2"/>
  <c r="I85" i="2"/>
  <c r="I57" i="2"/>
  <c r="I98" i="2"/>
  <c r="I122" i="2"/>
  <c r="I124" i="2"/>
  <c r="I43" i="2"/>
  <c r="I113" i="2"/>
  <c r="I102" i="2"/>
  <c r="I118" i="2"/>
  <c r="I35" i="2"/>
  <c r="I80" i="2"/>
  <c r="I61" i="2"/>
  <c r="I67" i="2"/>
  <c r="I103" i="2"/>
  <c r="I81" i="2"/>
  <c r="I74" i="2"/>
  <c r="I51" i="2"/>
  <c r="I36" i="2"/>
  <c r="I82" i="2"/>
  <c r="I50" i="2"/>
  <c r="I56" i="2"/>
  <c r="I69" i="2"/>
  <c r="I108" i="2"/>
  <c r="I93" i="2"/>
  <c r="I104" i="2"/>
  <c r="I125" i="2"/>
  <c r="I115" i="2"/>
  <c r="I66" i="2"/>
  <c r="I111" i="2"/>
  <c r="I52" i="2"/>
  <c r="I110" i="2"/>
  <c r="I135" i="2"/>
  <c r="I126" i="2"/>
  <c r="I88" i="2"/>
  <c r="I96" i="2"/>
  <c r="I116" i="2"/>
  <c r="I38" i="2"/>
  <c r="I78" i="2"/>
  <c r="I89" i="2"/>
  <c r="I73" i="2"/>
  <c r="I79" i="2"/>
  <c r="I41" i="2"/>
  <c r="I112" i="2"/>
  <c r="I94" i="2"/>
  <c r="I123" i="2"/>
  <c r="I65" i="2"/>
  <c r="I71" i="2"/>
  <c r="I134" i="2"/>
  <c r="I140" i="2"/>
  <c r="I105" i="2"/>
  <c r="I62" i="2"/>
  <c r="I131" i="2"/>
  <c r="I114" i="2"/>
  <c r="I87" i="2"/>
  <c r="D247" i="3"/>
  <c r="I195" i="2" l="1"/>
  <c r="I169" i="2"/>
  <c r="I174" i="2"/>
  <c r="I161" i="2"/>
  <c r="I207" i="2"/>
  <c r="I167" i="2"/>
  <c r="I183" i="2"/>
  <c r="I198" i="2"/>
  <c r="I182" i="2"/>
  <c r="I206" i="2"/>
  <c r="I153" i="2"/>
  <c r="L154" i="2" s="1"/>
  <c r="I193" i="2"/>
  <c r="I179" i="2"/>
  <c r="I201" i="2"/>
  <c r="I154" i="2"/>
  <c r="I186" i="2"/>
  <c r="I188" i="2"/>
  <c r="I187" i="2"/>
  <c r="I178" i="2"/>
  <c r="I189" i="2"/>
  <c r="I151" i="2"/>
  <c r="K151" i="2" s="1"/>
  <c r="I209" i="2"/>
  <c r="I164" i="2"/>
  <c r="I200" i="2"/>
  <c r="I166" i="2"/>
  <c r="I190" i="2"/>
  <c r="I202" i="2"/>
  <c r="I194" i="2"/>
  <c r="I170" i="2"/>
  <c r="I192" i="2"/>
  <c r="I197" i="2"/>
  <c r="I157" i="2"/>
  <c r="I165" i="2"/>
  <c r="I181" i="2"/>
  <c r="I163" i="2"/>
  <c r="I176" i="2"/>
  <c r="I162" i="2"/>
  <c r="I156" i="2"/>
  <c r="I155" i="2"/>
  <c r="I172" i="2"/>
  <c r="I159" i="2"/>
  <c r="I168" i="2"/>
  <c r="I205" i="2"/>
  <c r="I184" i="2"/>
  <c r="I191" i="2"/>
  <c r="I171" i="2"/>
  <c r="I158" i="2"/>
  <c r="I196" i="2"/>
  <c r="I185" i="2"/>
  <c r="I160" i="2"/>
  <c r="I203" i="2"/>
  <c r="I204" i="2"/>
  <c r="I175" i="2"/>
  <c r="I208" i="2"/>
  <c r="I199" i="2"/>
  <c r="I180" i="2"/>
  <c r="I173" i="2"/>
  <c r="I177" i="2"/>
  <c r="L155" i="2" l="1"/>
  <c r="K155" i="2"/>
  <c r="M151" i="2"/>
  <c r="M150" i="2"/>
  <c r="E28" i="2" l="1"/>
  <c r="F28" i="2"/>
  <c r="H28" i="2"/>
  <c r="G28" i="2"/>
  <c r="C28" i="2"/>
  <c r="D28" i="2"/>
  <c r="G210" i="2"/>
  <c r="I11" i="2"/>
  <c r="I23" i="2"/>
  <c r="I19" i="2"/>
  <c r="I16" i="2"/>
  <c r="I24" i="2"/>
  <c r="I22" i="2"/>
  <c r="I17" i="2"/>
  <c r="I13" i="2"/>
  <c r="I20" i="2"/>
  <c r="I10" i="2"/>
  <c r="I18" i="2"/>
  <c r="I152" i="2"/>
  <c r="J152" i="2" s="1"/>
  <c r="I15" i="2"/>
  <c r="I9" i="2"/>
  <c r="I25" i="2"/>
  <c r="I14" i="2"/>
  <c r="I12" i="2"/>
  <c r="I21" i="2"/>
  <c r="I26" i="2"/>
  <c r="I34" i="2"/>
  <c r="I145" i="2" s="1"/>
  <c r="N153" i="2" l="1"/>
  <c r="L24" i="2"/>
  <c r="I28" i="2"/>
  <c r="C247" i="3"/>
  <c r="A180" i="3"/>
  <c r="A35" i="3"/>
  <c r="D28" i="3"/>
  <c r="C28" i="3"/>
  <c r="H210" i="2"/>
  <c r="A148" i="2"/>
  <c r="A31" i="2"/>
  <c r="E13" i="1"/>
  <c r="E17" i="1"/>
  <c r="F21" i="1"/>
  <c r="F20" i="1"/>
  <c r="F19" i="1"/>
  <c r="F9" i="1"/>
  <c r="E15" i="1" l="1"/>
  <c r="C210" i="2"/>
  <c r="E12" i="1"/>
  <c r="E16" i="1"/>
  <c r="K35" i="2"/>
  <c r="E11" i="1"/>
  <c r="E210" i="2"/>
  <c r="D210" i="2"/>
  <c r="F210" i="2"/>
  <c r="F16" i="1" l="1"/>
  <c r="F15" i="1"/>
  <c r="F12" i="1"/>
  <c r="E10" i="1"/>
  <c r="F11" i="1"/>
  <c r="I210" i="2"/>
  <c r="F10" i="1" l="1"/>
  <c r="F17" i="1"/>
  <c r="F13" i="1"/>
</calcChain>
</file>

<file path=xl/comments1.xml><?xml version="1.0" encoding="utf-8"?>
<comments xmlns="http://schemas.openxmlformats.org/spreadsheetml/2006/main">
  <authors>
    <author>PC</author>
  </authors>
  <commentList>
    <comment ref="C23" authorId="0" shapeId="0">
      <text>
        <r>
          <rPr>
            <b/>
            <sz val="9"/>
            <color indexed="81"/>
            <rFont val="Tahoma"/>
            <family val="2"/>
          </rPr>
          <t>PC:</t>
        </r>
        <r>
          <rPr>
            <sz val="9"/>
            <color indexed="81"/>
            <rFont val="Tahoma"/>
            <family val="2"/>
          </rPr>
          <t xml:space="preserve">
Bổ sung thêm Kenya trong tháng 11</t>
        </r>
      </text>
    </comment>
  </commentList>
</comments>
</file>

<file path=xl/sharedStrings.xml><?xml version="1.0" encoding="utf-8"?>
<sst xmlns="http://schemas.openxmlformats.org/spreadsheetml/2006/main" count="520" uniqueCount="305">
  <si>
    <t>CỤC ĐẦU TƯ NƯỚC NGOÀI</t>
  </si>
  <si>
    <t>TT</t>
  </si>
  <si>
    <t>Chỉ tiêu</t>
  </si>
  <si>
    <t>Đơn vị tính</t>
  </si>
  <si>
    <t>So cùng kỳ</t>
  </si>
  <si>
    <t>Vốn thực hiện</t>
  </si>
  <si>
    <t>triệu USD</t>
  </si>
  <si>
    <t>Vốn đăng ký*</t>
  </si>
  <si>
    <t>2.1</t>
  </si>
  <si>
    <t xml:space="preserve">   Đăng ký cấp mới</t>
  </si>
  <si>
    <t>2.2</t>
  </si>
  <si>
    <t xml:space="preserve">   Đăng ký tăng thêm</t>
  </si>
  <si>
    <t>2.3</t>
  </si>
  <si>
    <t xml:space="preserve">   Góp vốn, mua cổ phần</t>
  </si>
  <si>
    <t>Số dự án*</t>
  </si>
  <si>
    <t>3.1</t>
  </si>
  <si>
    <t xml:space="preserve">   Cấp mới</t>
  </si>
  <si>
    <t>dự án</t>
  </si>
  <si>
    <t>3.2</t>
  </si>
  <si>
    <t xml:space="preserve">   Tăng vốn</t>
  </si>
  <si>
    <t>lượt dự án</t>
  </si>
  <si>
    <t>3.3</t>
  </si>
  <si>
    <t>Xuất khẩu</t>
  </si>
  <si>
    <t>4.1</t>
  </si>
  <si>
    <t xml:space="preserve">   Xuất khẩu (kể cả dầu thô)</t>
  </si>
  <si>
    <t>4.2</t>
  </si>
  <si>
    <t xml:space="preserve">   Xuất khẩu (không kể dầu thô)</t>
  </si>
  <si>
    <t>Nhập khẩu</t>
  </si>
  <si>
    <t>Ghi chú:</t>
  </si>
  <si>
    <t>*Số liệu tính từ 1/1 đến ngày 20 tháng báo cáo</t>
  </si>
  <si>
    <t>Lũy kế đến 20/4/2013</t>
  </si>
  <si>
    <t xml:space="preserve">Vốn thực hiện </t>
  </si>
  <si>
    <t>103,3 tỷ USD</t>
  </si>
  <si>
    <t xml:space="preserve">Vốn đăng ký  </t>
  </si>
  <si>
    <t xml:space="preserve">214,4 tỷ USD </t>
  </si>
  <si>
    <t xml:space="preserve">Số dự án </t>
  </si>
  <si>
    <t>Cục Đầu tư nước ngoài</t>
  </si>
  <si>
    <t>Ngành</t>
  </si>
  <si>
    <t>Số dự án cấp mới</t>
  </si>
  <si>
    <t>Vốn đăng ký cấp mới (triệu USD)</t>
  </si>
  <si>
    <t>Số lượt dự án điều chỉnh</t>
  </si>
  <si>
    <t>Vốn đăng ký điều chỉnh
(triệu USD)</t>
  </si>
  <si>
    <t>Số lượt góp vốn mua cổ phần</t>
  </si>
  <si>
    <t>Giá trị góp vốn, mua cổ phần 
(triệu USD)</t>
  </si>
  <si>
    <t>Tổng vốn đăng ký (triệu USD)</t>
  </si>
  <si>
    <t>Sản xuất, phân phối điện, khí, nước, điều hòa</t>
  </si>
  <si>
    <t>Công nghiệp chế biến, chế tạo</t>
  </si>
  <si>
    <t>Bán buôn và bán lẻ; sửa chữa ô tô, mô tô, xe máy</t>
  </si>
  <si>
    <t>Hoạt động kinh doanh bất động sản</t>
  </si>
  <si>
    <t>Hoạt động chuyên môn, khoa học công nghệ</t>
  </si>
  <si>
    <t>Dịch vụ lưu trú và ăn uống</t>
  </si>
  <si>
    <t>Vận tải kho bãi</t>
  </si>
  <si>
    <t>Hoạt động tài chính, ngân hàng và bảo hiểm</t>
  </si>
  <si>
    <t>Xây dựng</t>
  </si>
  <si>
    <t>Nông nghiêp, lâm nghiệp và thủy sản</t>
  </si>
  <si>
    <t>Thông tin và truyền thông</t>
  </si>
  <si>
    <t>Giáo dục và đào tạo</t>
  </si>
  <si>
    <t>Hoạt động hành chính và dịch vụ hỗ trợ</t>
  </si>
  <si>
    <t>Cấp nước và xử lý chất thải</t>
  </si>
  <si>
    <t>Y tế và hoạt động trợ giúp xã hội</t>
  </si>
  <si>
    <t>Khai khoáng</t>
  </si>
  <si>
    <t>Nghệ thuật, vui chơi và giải trí</t>
  </si>
  <si>
    <t>Hoạt động dịch vụ khác</t>
  </si>
  <si>
    <t>Tổng số</t>
  </si>
  <si>
    <t>Đối tác</t>
  </si>
  <si>
    <t>Singapore</t>
  </si>
  <si>
    <t>Trung Quốc</t>
  </si>
  <si>
    <t>Nhật Bản</t>
  </si>
  <si>
    <t>Hàn Quốc</t>
  </si>
  <si>
    <t>Đài Loan</t>
  </si>
  <si>
    <t>Hồng Kông</t>
  </si>
  <si>
    <t>BritishVirginIslands</t>
  </si>
  <si>
    <t>Malaysia</t>
  </si>
  <si>
    <t>Ba Lan</t>
  </si>
  <si>
    <t>Hà Lan</t>
  </si>
  <si>
    <t>Vương quốc Anh</t>
  </si>
  <si>
    <t>Hoa Kỳ</t>
  </si>
  <si>
    <t>Thái Lan</t>
  </si>
  <si>
    <t>Australia</t>
  </si>
  <si>
    <t>Pháp</t>
  </si>
  <si>
    <t>Samoa</t>
  </si>
  <si>
    <t>Anguilla</t>
  </si>
  <si>
    <t>Cayman Islands</t>
  </si>
  <si>
    <t>Seychelles</t>
  </si>
  <si>
    <t>Canada</t>
  </si>
  <si>
    <t>CHLB Đức</t>
  </si>
  <si>
    <t>Luxembourg</t>
  </si>
  <si>
    <t>Belize</t>
  </si>
  <si>
    <t>Marshall Islands</t>
  </si>
  <si>
    <t>Ấn Độ</t>
  </si>
  <si>
    <t>Thụy Sỹ</t>
  </si>
  <si>
    <t>Afghanistan</t>
  </si>
  <si>
    <t>Các tiểu vương quốc Ả Rập thống nhất</t>
  </si>
  <si>
    <t>British West Indies</t>
  </si>
  <si>
    <t>Pakistan</t>
  </si>
  <si>
    <t>Philippines</t>
  </si>
  <si>
    <t>Liên bang Nga</t>
  </si>
  <si>
    <t>Ukraina</t>
  </si>
  <si>
    <t>Israel</t>
  </si>
  <si>
    <t>Campuchia</t>
  </si>
  <si>
    <t>Nigeria</t>
  </si>
  <si>
    <t>Đan Mạch</t>
  </si>
  <si>
    <t>Thổ Nhĩ Kỳ</t>
  </si>
  <si>
    <t>Ả Rập Xê Út</t>
  </si>
  <si>
    <t>Italia</t>
  </si>
  <si>
    <t>Ethiopia</t>
  </si>
  <si>
    <t>Bỉ</t>
  </si>
  <si>
    <t>Saint Kitts and Nevis</t>
  </si>
  <si>
    <t>Syrian Arab Republic</t>
  </si>
  <si>
    <t>Sri Lanka</t>
  </si>
  <si>
    <t>Lào</t>
  </si>
  <si>
    <t>Phần Lan</t>
  </si>
  <si>
    <t>Iceland</t>
  </si>
  <si>
    <t>New Zealand</t>
  </si>
  <si>
    <t>Áo</t>
  </si>
  <si>
    <t>Ireland</t>
  </si>
  <si>
    <t>Indonesia</t>
  </si>
  <si>
    <t>Kazakhstan</t>
  </si>
  <si>
    <t>Thụy Điển</t>
  </si>
  <si>
    <t>Ai Cập</t>
  </si>
  <si>
    <t>Trinidad và Tobago</t>
  </si>
  <si>
    <t>Cộng hòa Séc</t>
  </si>
  <si>
    <t>Tây Ban Nha</t>
  </si>
  <si>
    <t>Cộng Hòa Síp</t>
  </si>
  <si>
    <t>Jordan</t>
  </si>
  <si>
    <t>Albania</t>
  </si>
  <si>
    <t>Hy Lạp</t>
  </si>
  <si>
    <t>Ma Cao</t>
  </si>
  <si>
    <t>Iran (Islamic Republic of)</t>
  </si>
  <si>
    <t>Irắc</t>
  </si>
  <si>
    <t>Nam Phi</t>
  </si>
  <si>
    <t>Republic of Moldova</t>
  </si>
  <si>
    <t>Mali</t>
  </si>
  <si>
    <t>Dominica</t>
  </si>
  <si>
    <t>Slovakia</t>
  </si>
  <si>
    <t>Ma rốc</t>
  </si>
  <si>
    <t>Vanuatu</t>
  </si>
  <si>
    <t>Bangladesh</t>
  </si>
  <si>
    <t>Venezuela</t>
  </si>
  <si>
    <t>Algeria</t>
  </si>
  <si>
    <t>Libya</t>
  </si>
  <si>
    <t>Brazil</t>
  </si>
  <si>
    <t>Nepal</t>
  </si>
  <si>
    <t>Hungary</t>
  </si>
  <si>
    <t>Chile</t>
  </si>
  <si>
    <t>Belarus</t>
  </si>
  <si>
    <t>Litva</t>
  </si>
  <si>
    <t>Bồ Đào Nha</t>
  </si>
  <si>
    <t>Guinea</t>
  </si>
  <si>
    <t>Democratic Republic of the Congo</t>
  </si>
  <si>
    <t>Lithuania</t>
  </si>
  <si>
    <t>Mexico</t>
  </si>
  <si>
    <t>Rumani</t>
  </si>
  <si>
    <t>Kyrgyzstan</t>
  </si>
  <si>
    <t>Địa phương</t>
  </si>
  <si>
    <t>Bạc Liêu</t>
  </si>
  <si>
    <t>TP. Hồ Chí Minh</t>
  </si>
  <si>
    <t>Tây Ninh</t>
  </si>
  <si>
    <t>Hà Nội</t>
  </si>
  <si>
    <t>Bình Dương</t>
  </si>
  <si>
    <t>Bà Rịa - Vũng Tàu</t>
  </si>
  <si>
    <t>Đồng Nai</t>
  </si>
  <si>
    <t>Hải Phòng</t>
  </si>
  <si>
    <t>Bắc Ninh</t>
  </si>
  <si>
    <t>Hưng Yên</t>
  </si>
  <si>
    <t>Hà Nam</t>
  </si>
  <si>
    <t>Long An</t>
  </si>
  <si>
    <t>Thanh Hóa</t>
  </si>
  <si>
    <t>Bắc Giang</t>
  </si>
  <si>
    <t>Đà Nẵng</t>
  </si>
  <si>
    <t>Hải Dương</t>
  </si>
  <si>
    <t>Bình Phước</t>
  </si>
  <si>
    <t>Nam Định</t>
  </si>
  <si>
    <t>Quảng Ngãi</t>
  </si>
  <si>
    <t>Thái Bình</t>
  </si>
  <si>
    <t>Quảng Nam</t>
  </si>
  <si>
    <t>Phú Thọ</t>
  </si>
  <si>
    <t>Vĩnh Phúc</t>
  </si>
  <si>
    <t>Thái Nguyên</t>
  </si>
  <si>
    <t>Trà Vinh</t>
  </si>
  <si>
    <t>Vĩnh Long</t>
  </si>
  <si>
    <t>Tiền Giang</t>
  </si>
  <si>
    <t>Bình Thuận</t>
  </si>
  <si>
    <t>Ninh Thuận</t>
  </si>
  <si>
    <t>Ninh Bình</t>
  </si>
  <si>
    <t>Quảng Ninh</t>
  </si>
  <si>
    <t>Hòa Bình</t>
  </si>
  <si>
    <t>Bình Định</t>
  </si>
  <si>
    <t>Nghệ An</t>
  </si>
  <si>
    <t>Thừa Thiên Huế</t>
  </si>
  <si>
    <t>Kiên Giang</t>
  </si>
  <si>
    <t>Lâm Đồng</t>
  </si>
  <si>
    <t>Đồng Tháp</t>
  </si>
  <si>
    <t>Đăk Lăk</t>
  </si>
  <si>
    <t>Khánh Hòa</t>
  </si>
  <si>
    <t>Hậu Giang</t>
  </si>
  <si>
    <t>Yên Bái</t>
  </si>
  <si>
    <t>An Giang</t>
  </si>
  <si>
    <t>Gia Lai</t>
  </si>
  <si>
    <t>Hà Tĩnh</t>
  </si>
  <si>
    <t>Sóc Trăng</t>
  </si>
  <si>
    <t>Bến Tre</t>
  </si>
  <si>
    <t>Tuyên Quang</t>
  </si>
  <si>
    <t>Phú Yên</t>
  </si>
  <si>
    <t>Kon Tum</t>
  </si>
  <si>
    <t>Cần Thơ</t>
  </si>
  <si>
    <t>Cao Bằng</t>
  </si>
  <si>
    <t>Lạng Sơn</t>
  </si>
  <si>
    <t>Cà Mau</t>
  </si>
  <si>
    <t>Lào Cai</t>
  </si>
  <si>
    <t>ĐẦU TƯ TRỰC TIẾP NƯỚC NGOÀI TẠI VIỆT NAM THEO NGÀNH</t>
  </si>
  <si>
    <t>STT</t>
  </si>
  <si>
    <t xml:space="preserve"> Chuyên ngành </t>
  </si>
  <si>
    <t xml:space="preserve"> Số dự án </t>
  </si>
  <si>
    <t xml:space="preserve"> Tổng vốn đầu tư đăng ký 
(Triệu USD) </t>
  </si>
  <si>
    <t>Hoạt đông làm thuê các công việc trong các hộ gia đình</t>
  </si>
  <si>
    <t>Tổng</t>
  </si>
  <si>
    <t>ĐẦU TƯ TRỰC TIẾP NƯỚC NGOÀI TẠI VIỆT NAM THEO ĐỐI TÁC</t>
  </si>
  <si>
    <t xml:space="preserve"> Đối tác</t>
  </si>
  <si>
    <t xml:space="preserve"> Tổng vốn đầu tư đăng ký
(Triệu USD) </t>
  </si>
  <si>
    <t>Brunei Darussalam</t>
  </si>
  <si>
    <t>Mauritius</t>
  </si>
  <si>
    <t>Bermuda</t>
  </si>
  <si>
    <t>Nauy</t>
  </si>
  <si>
    <t>Cook Islands</t>
  </si>
  <si>
    <t>Bahamas</t>
  </si>
  <si>
    <t>Angola</t>
  </si>
  <si>
    <t>Barbados</t>
  </si>
  <si>
    <t>Ecuador</t>
  </si>
  <si>
    <t>Saint Vincent and the Grenadines</t>
  </si>
  <si>
    <t>Swaziland</t>
  </si>
  <si>
    <t>Panama</t>
  </si>
  <si>
    <t>Channel Islands</t>
  </si>
  <si>
    <t>Isle of Man</t>
  </si>
  <si>
    <t>Bulgaria</t>
  </si>
  <si>
    <t>El Salvador</t>
  </si>
  <si>
    <t>Oman</t>
  </si>
  <si>
    <t>Costa Rica</t>
  </si>
  <si>
    <t>Armenia</t>
  </si>
  <si>
    <t>Island of Nevis</t>
  </si>
  <si>
    <t>Cu Ba</t>
  </si>
  <si>
    <t>United States Virgin Islands</t>
  </si>
  <si>
    <t>Andorra</t>
  </si>
  <si>
    <t>Guatemala</t>
  </si>
  <si>
    <t>Turks &amp; Caicos Islands</t>
  </si>
  <si>
    <t>Slovenia</t>
  </si>
  <si>
    <t>Serbia</t>
  </si>
  <si>
    <t>Kuwait</t>
  </si>
  <si>
    <t>CHDCND Triều Tiên</t>
  </si>
  <si>
    <t>Guinea Bissau</t>
  </si>
  <si>
    <t>Mông Cổ</t>
  </si>
  <si>
    <t>Ghana</t>
  </si>
  <si>
    <t>Myanmar</t>
  </si>
  <si>
    <t>Libăng</t>
  </si>
  <si>
    <t>Guam</t>
  </si>
  <si>
    <t>Sudan</t>
  </si>
  <si>
    <t>Estonia</t>
  </si>
  <si>
    <t>Maldives</t>
  </si>
  <si>
    <t>Monaco</t>
  </si>
  <si>
    <t>Latvia</t>
  </si>
  <si>
    <t>Antigua and Barbuda</t>
  </si>
  <si>
    <t>Argentina</t>
  </si>
  <si>
    <t>Uruguay</t>
  </si>
  <si>
    <t>Honduras</t>
  </si>
  <si>
    <t>British Isles</t>
  </si>
  <si>
    <t>Palestine</t>
  </si>
  <si>
    <t>Yemen</t>
  </si>
  <si>
    <t>Turkmenistan</t>
  </si>
  <si>
    <t>Uganda</t>
  </si>
  <si>
    <t>Sierra Leone</t>
  </si>
  <si>
    <t>Djibouti</t>
  </si>
  <si>
    <t>Cameroon</t>
  </si>
  <si>
    <t>Liechtenstein</t>
  </si>
  <si>
    <t>ĐẦU TƯ TRỰC TIẾP NƯỚC NGOÀI TẠI VIỆT NAM THEO ĐỊA PHƯƠNG</t>
  </si>
  <si>
    <t xml:space="preserve"> Địa phương </t>
  </si>
  <si>
    <t>Dầu khí</t>
  </si>
  <si>
    <t>Quảng Bình</t>
  </si>
  <si>
    <t>Đăk Nông</t>
  </si>
  <si>
    <t>Sơn La</t>
  </si>
  <si>
    <t>Quảng Trị</t>
  </si>
  <si>
    <t>Bắc Kạn</t>
  </si>
  <si>
    <t>Hà Giang</t>
  </si>
  <si>
    <t>Điện Biên</t>
  </si>
  <si>
    <t>Lai Châu</t>
  </si>
  <si>
    <t>Kenya</t>
  </si>
  <si>
    <t>Liberia</t>
  </si>
  <si>
    <t>Phụ lục I</t>
  </si>
  <si>
    <t>Phụ lục II</t>
  </si>
  <si>
    <t>Phụ lục III</t>
  </si>
  <si>
    <t>Malta</t>
  </si>
  <si>
    <t>Lesotho</t>
  </si>
  <si>
    <t>Colombia</t>
  </si>
  <si>
    <t>Burkina Faso</t>
  </si>
  <si>
    <t>Hà Nội, ngày 21 tháng  12 năm 2020</t>
  </si>
  <si>
    <t>Năm 2019</t>
  </si>
  <si>
    <t>Năm 2020</t>
  </si>
  <si>
    <t>Luỹ kế đến tháng 20/12/2020:</t>
  </si>
  <si>
    <t>Tính từ 01/01/2020 đến 20/12/2020</t>
  </si>
  <si>
    <t>(Lũy kế các dự án còn hiệu lực đến ngày 20/12/2020)</t>
  </si>
  <si>
    <t>Côte d'Ivoire</t>
  </si>
  <si>
    <t xml:space="preserve">139 quốc gia, vùng lãnh thổ có đầu tư tại Việt Nam với 33.070 dự án, tổng vốn đăng ký 384 tỷ USD. Hàn Quốc dẫn đầu, tiếp theo là Nhật Bản, Singapore, Đài Loan. </t>
  </si>
  <si>
    <t>BÁO CÁO NHANH TÌNH HÌNH ĐẦU TƯ NƯỚC NGOÀI NĂM 2020</t>
  </si>
  <si>
    <t>THU HÚT ĐẦU TƯ NƯỚC NGOÀI NĂM 2020 THEO NGÀNH</t>
  </si>
  <si>
    <t>THU HÚT ĐẦU TƯ NƯỚC NGOÀI NĂM 2020 THEO ĐỐI TÁC</t>
  </si>
  <si>
    <t>THU HÚT ĐẦU TƯ NƯỚC NGOÀI NĂM 2020 THEO ĐỊA PHƯƠNG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</si>
</sst>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43" formatCode="_(* #,##0.00_);_(* \(#,##0.00\);_(* &quot;-&quot;??_);_(@_)"/>
    <numFmt numFmtId="164" formatCode="_-* #,##0.00\ _₫_-;\-* #,##0.00\ _₫_-;_-* &quot;-&quot;??\ _₫_-;_-@_-"/>
    <numFmt numFmtId="165" formatCode="#,##0.0"/>
    <numFmt numFmtId="166" formatCode="0.0%"/>
    <numFmt numFmtId="167" formatCode="_(* #,##0_);_(* \(#,##0\);_(* &quot;-&quot;??_);_(@_)"/>
    <numFmt numFmtId="168" formatCode="_(* #,##0.000_);_(* \(#,##0.000\);_(* &quot;-&quot;??_);_(@_)"/>
    <numFmt numFmtId="169" formatCode="#.##0"/>
    <numFmt numFmtId="170" formatCode="0.000"/>
    <numFmt numFmtId="171" formatCode="\$#,##0\ ;\(\$#,##0\)"/>
    <numFmt numFmtId="172" formatCode="&quot;\&quot;#,##0;[Red]&quot;\&quot;&quot;\&quot;\-#,##0"/>
    <numFmt numFmtId="173" formatCode="&quot;\&quot;#,##0.00;[Red]&quot;\&quot;&quot;\&quot;&quot;\&quot;&quot;\&quot;&quot;\&quot;&quot;\&quot;\-#,##0.00"/>
    <numFmt numFmtId="174" formatCode="&quot;\&quot;#,##0.00;[Red]&quot;\&quot;\-#,##0.00"/>
    <numFmt numFmtId="175" formatCode="&quot;\&quot;#,##0;[Red]&quot;\&quot;\-#,##0"/>
    <numFmt numFmtId="176" formatCode="_-* #,##0.00_-;\-* #,##0.00_-;_-* &quot;-&quot;??_-;_-@_-"/>
    <numFmt numFmtId="177" formatCode="_-&quot;£&quot;* #,##0_-;\-&quot;£&quot;* #,##0_-;_-&quot;£&quot;* &quot;-&quot;_-;_-@_-"/>
    <numFmt numFmtId="178" formatCode="_-* #,##0_-;\-* #,##0_-;_-* &quot;-&quot;_-;_-@_-"/>
    <numFmt numFmtId="179" formatCode="_-&quot;$&quot;* #,##0_-;\-&quot;$&quot;* #,##0_-;_-&quot;$&quot;* &quot;-&quot;_-;_-@_-"/>
    <numFmt numFmtId="180" formatCode="_-&quot;$&quot;* #,##0.00_-;\-&quot;$&quot;* #,##0.00_-;_-&quot;$&quot;* &quot;-&quot;??_-;_-@_-"/>
    <numFmt numFmtId="181" formatCode="#,##0\ &quot;F&quot;;[Red]\-#,##0\ &quot;F&quot;"/>
    <numFmt numFmtId="182" formatCode="0.00_)"/>
    <numFmt numFmtId="183" formatCode="#.##"/>
    <numFmt numFmtId="184" formatCode="0.00E+00;\许"/>
    <numFmt numFmtId="185" formatCode="0.00E+00;\趰"/>
    <numFmt numFmtId="186" formatCode="0.0E+00;\趰"/>
    <numFmt numFmtId="187" formatCode="0E+00;\趰"/>
    <numFmt numFmtId="188" formatCode="#,##0.0;[Red]\-#,##0.0"/>
    <numFmt numFmtId="189" formatCode="_(* #,##0.0_);_(* \(#,##0.0\);_(* &quot;-&quot;??_);_(@_)"/>
    <numFmt numFmtId="190" formatCode="_(* #,##0.00000_);_(* \(#,##0.00000\);_(* &quot;-&quot;??_);_(@_)"/>
  </numFmts>
  <fonts count="73">
    <font>
      <sz val="11"/>
      <color theme="1"/>
      <name val="Calibri"/>
      <family val="2"/>
      <scheme val="minor"/>
    </font>
    <font>
      <sz val="11"/>
      <color theme="1"/>
      <name val="Calibri"/>
      <family val="2"/>
      <charset val="163"/>
      <scheme val="minor"/>
    </font>
    <font>
      <sz val="11"/>
      <color theme="1"/>
      <name val="Calibri"/>
      <family val="2"/>
      <scheme val="minor"/>
    </font>
    <font>
      <b/>
      <sz val="11"/>
      <name val="Arial"/>
      <family val="2"/>
    </font>
    <font>
      <sz val="11"/>
      <name val="Arial"/>
      <family val="2"/>
    </font>
    <font>
      <sz val="11"/>
      <color indexed="8"/>
      <name val="Arial"/>
      <family val="2"/>
    </font>
    <font>
      <sz val="10"/>
      <name val="Arial"/>
      <family val="2"/>
      <charset val="163"/>
    </font>
    <font>
      <i/>
      <sz val="11"/>
      <name val="Arial"/>
      <family val="2"/>
    </font>
    <font>
      <b/>
      <sz val="14"/>
      <name val="Arial"/>
      <family val="2"/>
    </font>
    <font>
      <b/>
      <sz val="14"/>
      <color indexed="8"/>
      <name val="Arial"/>
      <family val="2"/>
    </font>
    <font>
      <b/>
      <sz val="11"/>
      <color indexed="8"/>
      <name val="Arial"/>
      <family val="2"/>
    </font>
    <font>
      <sz val="10"/>
      <name val="Arial"/>
      <family val="2"/>
    </font>
    <font>
      <b/>
      <i/>
      <u/>
      <sz val="11"/>
      <color indexed="8"/>
      <name val="Arial"/>
      <family val="2"/>
    </font>
    <font>
      <sz val="10"/>
      <color indexed="8"/>
      <name val="Arial"/>
      <family val="2"/>
      <charset val="163"/>
    </font>
    <font>
      <b/>
      <sz val="13"/>
      <color indexed="8"/>
      <name val="Times New Roman"/>
      <family val="1"/>
    </font>
    <font>
      <b/>
      <i/>
      <sz val="11"/>
      <color indexed="8"/>
      <name val="Arial"/>
      <family val="2"/>
      <charset val="163"/>
    </font>
    <font>
      <sz val="11"/>
      <color indexed="8"/>
      <name val="Arial"/>
      <family val="2"/>
      <charset val="163"/>
    </font>
    <font>
      <b/>
      <sz val="12"/>
      <name val="Arial"/>
      <family val="2"/>
    </font>
    <font>
      <b/>
      <sz val="10"/>
      <name val="Arial"/>
      <family val="2"/>
    </font>
    <font>
      <b/>
      <sz val="10"/>
      <name val="Arial"/>
      <family val="2"/>
      <charset val="163"/>
    </font>
    <font>
      <b/>
      <sz val="12"/>
      <name val="Times New Roman"/>
      <family val="1"/>
    </font>
    <font>
      <sz val="12"/>
      <color indexed="8"/>
      <name val="Times New Roman"/>
      <family val="1"/>
    </font>
    <font>
      <i/>
      <sz val="12"/>
      <name val="Times New Roman"/>
      <family val="1"/>
    </font>
    <font>
      <b/>
      <sz val="12"/>
      <color indexed="8"/>
      <name val="Times New Roman"/>
      <family val="1"/>
    </font>
    <font>
      <sz val="11"/>
      <color theme="1"/>
      <name val="Calibri"/>
      <family val="2"/>
      <charset val="163"/>
    </font>
    <font>
      <sz val="10"/>
      <name val="Arial"/>
      <family val="2"/>
    </font>
    <font>
      <sz val="12"/>
      <name val="Arial"/>
      <family val="2"/>
    </font>
    <font>
      <sz val="11"/>
      <name val="VNtimes new roman"/>
      <family val="2"/>
    </font>
    <font>
      <sz val="14"/>
      <name val="??"/>
      <family val="3"/>
    </font>
    <font>
      <sz val="12"/>
      <name val=".VnTime"/>
      <family val="2"/>
    </font>
    <font>
      <sz val="12"/>
      <name val="????"/>
      <charset val="136"/>
    </font>
    <font>
      <sz val="12"/>
      <name val="???"/>
      <family val="3"/>
    </font>
    <font>
      <sz val="10"/>
      <name val="???"/>
      <family val="3"/>
    </font>
    <font>
      <sz val="10"/>
      <name val=".VnTime"/>
      <family val="2"/>
    </font>
    <font>
      <b/>
      <u/>
      <sz val="14"/>
      <color indexed="8"/>
      <name val=".VnBook-AntiquaH"/>
      <family val="2"/>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2"/>
      <name val="¹UAAA¼"/>
      <family val="3"/>
      <charset val="129"/>
    </font>
    <font>
      <sz val="12"/>
      <name val="Helv"/>
      <family val="2"/>
    </font>
    <font>
      <sz val="10"/>
      <name val="±¼¸²A¼"/>
      <family val="3"/>
      <charset val="129"/>
    </font>
    <font>
      <b/>
      <sz val="18"/>
      <name val="Arial"/>
      <family val="2"/>
    </font>
    <font>
      <b/>
      <i/>
      <sz val="16"/>
      <name val="Helv"/>
    </font>
    <font>
      <sz val="12"/>
      <color indexed="8"/>
      <name val="Times New Roman"/>
      <family val="2"/>
    </font>
    <font>
      <sz val="12"/>
      <name val="Times New Roman"/>
      <family val="1"/>
    </font>
    <font>
      <sz val="14"/>
      <name val=".VnArial"/>
      <family val="2"/>
    </font>
    <font>
      <sz val="14"/>
      <name val="뼻뮝"/>
      <family val="3"/>
      <charset val="129"/>
    </font>
    <font>
      <sz val="12"/>
      <name val="바탕체"/>
      <family val="3"/>
    </font>
    <font>
      <sz val="12"/>
      <name val="뼻뮝"/>
      <family val="1"/>
      <charset val="129"/>
    </font>
    <font>
      <sz val="9"/>
      <name val="Arial"/>
      <family val="2"/>
    </font>
    <font>
      <sz val="12"/>
      <name val="바탕체"/>
      <family val="1"/>
      <charset val="129"/>
    </font>
    <font>
      <sz val="10"/>
      <name val="굴림체"/>
      <family val="3"/>
      <charset val="129"/>
    </font>
    <font>
      <sz val="12"/>
      <name val="Courier"/>
      <family val="3"/>
    </font>
    <font>
      <sz val="10"/>
      <name val=" "/>
      <family val="1"/>
      <charset val="136"/>
    </font>
    <font>
      <sz val="18"/>
      <color theme="3"/>
      <name val="Calibri Light"/>
      <family val="2"/>
      <charset val="163"/>
      <scheme val="major"/>
    </font>
    <font>
      <b/>
      <sz val="15"/>
      <color theme="3"/>
      <name val="Calibri"/>
      <family val="2"/>
      <charset val="163"/>
      <scheme val="minor"/>
    </font>
    <font>
      <b/>
      <sz val="13"/>
      <color theme="3"/>
      <name val="Calibri"/>
      <family val="2"/>
      <charset val="163"/>
      <scheme val="minor"/>
    </font>
    <font>
      <b/>
      <sz val="11"/>
      <color theme="3"/>
      <name val="Calibri"/>
      <family val="2"/>
      <charset val="163"/>
      <scheme val="minor"/>
    </font>
    <font>
      <sz val="11"/>
      <color rgb="FF006100"/>
      <name val="Calibri"/>
      <family val="2"/>
      <charset val="163"/>
      <scheme val="minor"/>
    </font>
    <font>
      <sz val="11"/>
      <color rgb="FF9C0006"/>
      <name val="Calibri"/>
      <family val="2"/>
      <charset val="163"/>
      <scheme val="minor"/>
    </font>
    <font>
      <sz val="11"/>
      <color rgb="FF9C6500"/>
      <name val="Calibri"/>
      <family val="2"/>
      <charset val="163"/>
      <scheme val="minor"/>
    </font>
    <font>
      <sz val="11"/>
      <color rgb="FF3F3F76"/>
      <name val="Calibri"/>
      <family val="2"/>
      <charset val="163"/>
      <scheme val="minor"/>
    </font>
    <font>
      <b/>
      <sz val="11"/>
      <color rgb="FF3F3F3F"/>
      <name val="Calibri"/>
      <family val="2"/>
      <charset val="163"/>
      <scheme val="minor"/>
    </font>
    <font>
      <b/>
      <sz val="11"/>
      <color rgb="FFFA7D00"/>
      <name val="Calibri"/>
      <family val="2"/>
      <charset val="163"/>
      <scheme val="minor"/>
    </font>
    <font>
      <sz val="11"/>
      <color rgb="FFFA7D00"/>
      <name val="Calibri"/>
      <family val="2"/>
      <charset val="163"/>
      <scheme val="minor"/>
    </font>
    <font>
      <b/>
      <sz val="11"/>
      <color theme="0"/>
      <name val="Calibri"/>
      <family val="2"/>
      <charset val="163"/>
      <scheme val="minor"/>
    </font>
    <font>
      <sz val="11"/>
      <color rgb="FFFF0000"/>
      <name val="Calibri"/>
      <family val="2"/>
      <charset val="163"/>
      <scheme val="minor"/>
    </font>
    <font>
      <i/>
      <sz val="11"/>
      <color rgb="FF7F7F7F"/>
      <name val="Calibri"/>
      <family val="2"/>
      <charset val="163"/>
      <scheme val="minor"/>
    </font>
    <font>
      <b/>
      <sz val="11"/>
      <color theme="1"/>
      <name val="Calibri"/>
      <family val="2"/>
      <charset val="163"/>
      <scheme val="minor"/>
    </font>
    <font>
      <sz val="11"/>
      <color theme="0"/>
      <name val="Calibri"/>
      <family val="2"/>
      <charset val="163"/>
      <scheme val="minor"/>
    </font>
    <font>
      <sz val="9"/>
      <color indexed="81"/>
      <name val="Tahoma"/>
      <family val="2"/>
    </font>
    <font>
      <b/>
      <sz val="9"/>
      <color indexed="81"/>
      <name val="Tahoma"/>
      <family val="2"/>
    </font>
  </fonts>
  <fills count="37">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rgb="FF999999"/>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top style="double">
        <color indexed="64"/>
      </top>
      <bottom/>
      <diagonal/>
    </border>
    <border>
      <left/>
      <right style="hair">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hair">
        <color indexed="64"/>
      </right>
      <top style="hair">
        <color indexed="64"/>
      </top>
      <bottom/>
      <diagonal/>
    </border>
  </borders>
  <cellStyleXfs count="208">
    <xf numFmtId="0" fontId="0" fillId="0" borderId="0"/>
    <xf numFmtId="43" fontId="2" fillId="0" borderId="0" applyFon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43" fontId="11" fillId="0" borderId="0" applyFont="0" applyFill="0" applyBorder="0" applyAlignment="0" applyProtection="0"/>
    <xf numFmtId="0" fontId="11" fillId="0" borderId="0"/>
    <xf numFmtId="0" fontId="25" fillId="0" borderId="0"/>
    <xf numFmtId="188" fontId="27" fillId="0" borderId="0" applyFont="0" applyFill="0" applyBorder="0" applyAlignment="0" applyProtection="0"/>
    <xf numFmtId="0" fontId="28" fillId="0" borderId="0" applyFont="0" applyFill="0" applyBorder="0" applyAlignment="0" applyProtection="0"/>
    <xf numFmtId="183" fontId="29" fillId="0" borderId="0" applyFont="0" applyFill="0" applyBorder="0" applyAlignment="0" applyProtection="0"/>
    <xf numFmtId="40" fontId="28" fillId="0" borderId="0" applyFont="0" applyFill="0" applyBorder="0" applyAlignment="0" applyProtection="0"/>
    <xf numFmtId="38" fontId="28" fillId="0" borderId="0" applyFont="0" applyFill="0" applyBorder="0" applyAlignment="0" applyProtection="0"/>
    <xf numFmtId="178" fontId="30" fillId="0" borderId="0" applyFont="0" applyFill="0" applyBorder="0" applyAlignment="0" applyProtection="0"/>
    <xf numFmtId="9" fontId="31" fillId="0" borderId="0" applyFont="0" applyFill="0" applyBorder="0" applyAlignment="0" applyProtection="0"/>
    <xf numFmtId="0" fontId="32" fillId="0" borderId="0"/>
    <xf numFmtId="0" fontId="33" fillId="0" borderId="0" applyNumberFormat="0" applyFill="0" applyBorder="0" applyAlignment="0" applyProtection="0"/>
    <xf numFmtId="0" fontId="34" fillId="5" borderId="0"/>
    <xf numFmtId="0" fontId="35" fillId="5" borderId="0"/>
    <xf numFmtId="0" fontId="37" fillId="5" borderId="0"/>
    <xf numFmtId="0" fontId="38" fillId="0" borderId="0">
      <alignment wrapText="1"/>
    </xf>
    <xf numFmtId="0" fontId="39" fillId="0" borderId="0" applyFont="0" applyFill="0" applyBorder="0" applyAlignment="0" applyProtection="0"/>
    <xf numFmtId="187" fontId="29" fillId="0" borderId="0" applyFont="0" applyFill="0" applyBorder="0" applyAlignment="0" applyProtection="0"/>
    <xf numFmtId="0" fontId="39" fillId="0" borderId="0" applyFont="0" applyFill="0" applyBorder="0" applyAlignment="0" applyProtection="0"/>
    <xf numFmtId="186" fontId="29" fillId="0" borderId="0" applyFont="0" applyFill="0" applyBorder="0" applyAlignment="0" applyProtection="0"/>
    <xf numFmtId="0" fontId="39" fillId="0" borderId="0" applyFont="0" applyFill="0" applyBorder="0" applyAlignment="0" applyProtection="0"/>
    <xf numFmtId="184" fontId="29" fillId="0" borderId="0" applyFont="0" applyFill="0" applyBorder="0" applyAlignment="0" applyProtection="0"/>
    <xf numFmtId="0" fontId="39" fillId="0" borderId="0" applyFont="0" applyFill="0" applyBorder="0" applyAlignment="0" applyProtection="0"/>
    <xf numFmtId="185" fontId="29" fillId="0" borderId="0" applyFont="0" applyFill="0" applyBorder="0" applyAlignment="0" applyProtection="0"/>
    <xf numFmtId="0" fontId="39" fillId="0" borderId="0"/>
    <xf numFmtId="0" fontId="39" fillId="0" borderId="0"/>
    <xf numFmtId="37" fontId="40" fillId="0" borderId="0"/>
    <xf numFmtId="0" fontId="41" fillId="0" borderId="0"/>
    <xf numFmtId="170" fontId="25" fillId="0" borderId="0" applyFill="0" applyBorder="0" applyAlignment="0"/>
    <xf numFmtId="170" fontId="6" fillId="0" borderId="0" applyFill="0" applyBorder="0" applyAlignment="0"/>
    <xf numFmtId="170" fontId="6" fillId="0" borderId="0" applyFill="0" applyBorder="0" applyAlignment="0"/>
    <xf numFmtId="164" fontId="25" fillId="0" borderId="0" applyFont="0" applyFill="0" applyBorder="0" applyAlignment="0" applyProtection="0"/>
    <xf numFmtId="164" fontId="36"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3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25" fillId="0" borderId="0" applyFont="0" applyFill="0" applyBorder="0" applyAlignment="0" applyProtection="0"/>
    <xf numFmtId="3" fontId="11" fillId="0" borderId="0" applyFont="0" applyFill="0" applyBorder="0" applyAlignment="0" applyProtection="0"/>
    <xf numFmtId="171" fontId="11" fillId="0" borderId="0" applyFont="0" applyFill="0" applyBorder="0" applyAlignment="0" applyProtection="0"/>
    <xf numFmtId="0" fontId="11" fillId="0" borderId="0" applyFont="0" applyFill="0" applyBorder="0" applyAlignment="0" applyProtection="0"/>
    <xf numFmtId="2" fontId="11" fillId="0" borderId="0" applyFont="0" applyFill="0" applyBorder="0" applyAlignment="0" applyProtection="0"/>
    <xf numFmtId="0" fontId="17" fillId="0" borderId="21" applyNumberFormat="0" applyAlignment="0" applyProtection="0">
      <alignment horizontal="left" vertical="center"/>
    </xf>
    <xf numFmtId="0" fontId="17" fillId="0" borderId="22">
      <alignment horizontal="left" vertical="center"/>
    </xf>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1" fillId="0" borderId="0"/>
    <xf numFmtId="177" fontId="25" fillId="0" borderId="23"/>
    <xf numFmtId="177" fontId="6" fillId="0" borderId="23"/>
    <xf numFmtId="177" fontId="6" fillId="0" borderId="23"/>
    <xf numFmtId="0" fontId="26" fillId="0" borderId="0" applyNumberFormat="0" applyFont="0" applyFill="0" applyAlignment="0"/>
    <xf numFmtId="182" fontId="43" fillId="0" borderId="0"/>
    <xf numFmtId="0" fontId="3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11" fillId="0" borderId="0"/>
    <xf numFmtId="0" fontId="36" fillId="0" borderId="0"/>
    <xf numFmtId="0" fontId="36" fillId="0" borderId="0"/>
    <xf numFmtId="0" fontId="6" fillId="0" borderId="0"/>
    <xf numFmtId="0" fontId="6" fillId="0" borderId="0"/>
    <xf numFmtId="0" fontId="11" fillId="0" borderId="0"/>
    <xf numFmtId="0" fontId="11" fillId="0" borderId="0"/>
    <xf numFmtId="0" fontId="11" fillId="0" borderId="0"/>
    <xf numFmtId="0" fontId="6" fillId="0" borderId="0"/>
    <xf numFmtId="0" fontId="6" fillId="0" borderId="0"/>
    <xf numFmtId="0" fontId="6" fillId="0" borderId="0"/>
    <xf numFmtId="0" fontId="6" fillId="0" borderId="0"/>
    <xf numFmtId="0" fontId="6" fillId="0" borderId="0"/>
    <xf numFmtId="0" fontId="24" fillId="0" borderId="0"/>
    <xf numFmtId="0" fontId="11" fillId="0" borderId="0"/>
    <xf numFmtId="0" fontId="11" fillId="0" borderId="0"/>
    <xf numFmtId="0" fontId="11" fillId="0" borderId="0"/>
    <xf numFmtId="0" fontId="6" fillId="0" borderId="0"/>
    <xf numFmtId="0" fontId="6" fillId="0" borderId="0"/>
    <xf numFmtId="0" fontId="44" fillId="0" borderId="0"/>
    <xf numFmtId="0" fontId="11" fillId="0" borderId="0"/>
    <xf numFmtId="0" fontId="11" fillId="0" borderId="0"/>
    <xf numFmtId="0" fontId="11" fillId="0" borderId="0"/>
    <xf numFmtId="0" fontId="24" fillId="0" borderId="0"/>
    <xf numFmtId="0" fontId="24" fillId="0" borderId="0"/>
    <xf numFmtId="0" fontId="11" fillId="0" borderId="0"/>
    <xf numFmtId="0" fontId="11" fillId="0" borderId="0"/>
    <xf numFmtId="0" fontId="11" fillId="0" borderId="0"/>
    <xf numFmtId="0" fontId="24" fillId="0" borderId="0"/>
    <xf numFmtId="0" fontId="24" fillId="0" borderId="0"/>
    <xf numFmtId="0" fontId="11" fillId="0" borderId="0"/>
    <xf numFmtId="0" fontId="11" fillId="0" borderId="0"/>
    <xf numFmtId="0" fontId="11" fillId="0" borderId="0"/>
    <xf numFmtId="0" fontId="11" fillId="0" borderId="0"/>
    <xf numFmtId="0" fontId="29" fillId="0" borderId="0"/>
    <xf numFmtId="0" fontId="29" fillId="0" borderId="0"/>
    <xf numFmtId="0" fontId="29" fillId="0" borderId="0"/>
    <xf numFmtId="9" fontId="25" fillId="0" borderId="0" applyFont="0" applyFill="0" applyBorder="0" applyAlignment="0" applyProtection="0"/>
    <xf numFmtId="9" fontId="6" fillId="0" borderId="0" applyFont="0" applyFill="0" applyBorder="0" applyAlignment="0" applyProtection="0"/>
    <xf numFmtId="0" fontId="25" fillId="0" borderId="0"/>
    <xf numFmtId="9" fontId="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5" fillId="0" borderId="0" applyFont="0" applyFill="0" applyBorder="0" applyAlignment="0" applyProtection="0"/>
    <xf numFmtId="0" fontId="45" fillId="0" borderId="0"/>
    <xf numFmtId="0" fontId="11" fillId="0" borderId="24" applyNumberFormat="0" applyFont="0" applyFill="0" applyAlignment="0" applyProtection="0"/>
    <xf numFmtId="0" fontId="11" fillId="0" borderId="24" applyNumberFormat="0" applyFont="0" applyFill="0" applyAlignment="0" applyProtection="0"/>
    <xf numFmtId="0" fontId="11" fillId="0" borderId="24" applyNumberFormat="0" applyFont="0" applyFill="0" applyAlignment="0" applyProtection="0"/>
    <xf numFmtId="0" fontId="11" fillId="0" borderId="24" applyNumberFormat="0" applyFont="0" applyFill="0" applyAlignment="0" applyProtection="0"/>
    <xf numFmtId="0" fontId="11" fillId="0" borderId="24" applyNumberFormat="0" applyFont="0" applyFill="0" applyAlignment="0" applyProtection="0"/>
    <xf numFmtId="0" fontId="11" fillId="0" borderId="24" applyNumberFormat="0" applyFont="0" applyFill="0" applyAlignment="0" applyProtection="0"/>
    <xf numFmtId="0" fontId="11" fillId="0" borderId="24" applyNumberFormat="0" applyFont="0" applyFill="0" applyAlignment="0" applyProtection="0"/>
    <xf numFmtId="0" fontId="11" fillId="0" borderId="24" applyNumberFormat="0" applyFont="0" applyFill="0" applyAlignment="0" applyProtection="0"/>
    <xf numFmtId="0" fontId="46" fillId="0" borderId="0" applyNumberFormat="0" applyFill="0" applyBorder="0" applyAlignment="0" applyProtection="0"/>
    <xf numFmtId="0" fontId="54" fillId="0" borderId="0" applyFont="0" applyFill="0" applyBorder="0" applyAlignment="0" applyProtection="0"/>
    <xf numFmtId="0" fontId="54" fillId="0" borderId="0" applyFont="0" applyFill="0" applyBorder="0" applyAlignment="0" applyProtection="0"/>
    <xf numFmtId="0" fontId="45" fillId="0" borderId="0">
      <alignment vertical="center"/>
    </xf>
    <xf numFmtId="40" fontId="47" fillId="0" borderId="0" applyFont="0" applyFill="0" applyBorder="0" applyAlignment="0" applyProtection="0"/>
    <xf numFmtId="38" fontId="47" fillId="0" borderId="0" applyFont="0" applyFill="0" applyBorder="0" applyAlignment="0" applyProtection="0"/>
    <xf numFmtId="0" fontId="47" fillId="0" borderId="0" applyFont="0" applyFill="0" applyBorder="0" applyAlignment="0" applyProtection="0"/>
    <xf numFmtId="0" fontId="47" fillId="0" borderId="0" applyFont="0" applyFill="0" applyBorder="0" applyAlignment="0" applyProtection="0"/>
    <xf numFmtId="9" fontId="48" fillId="0" borderId="0" applyFont="0" applyFill="0" applyBorder="0" applyAlignment="0" applyProtection="0"/>
    <xf numFmtId="0" fontId="49" fillId="0" borderId="0"/>
    <xf numFmtId="172" fontId="11" fillId="0" borderId="0" applyFont="0" applyFill="0" applyBorder="0" applyAlignment="0" applyProtection="0"/>
    <xf numFmtId="173" fontId="11" fillId="0" borderId="0" applyFont="0" applyFill="0" applyBorder="0" applyAlignment="0" applyProtection="0"/>
    <xf numFmtId="174" fontId="51" fillId="0" borderId="0" applyFont="0" applyFill="0" applyBorder="0" applyAlignment="0" applyProtection="0"/>
    <xf numFmtId="175" fontId="51" fillId="0" borderId="0" applyFont="0" applyFill="0" applyBorder="0" applyAlignment="0" applyProtection="0"/>
    <xf numFmtId="0" fontId="52" fillId="0" borderId="0"/>
    <xf numFmtId="0" fontId="26" fillId="0" borderId="0"/>
    <xf numFmtId="178" fontId="50" fillId="0" borderId="0" applyFont="0" applyFill="0" applyBorder="0" applyAlignment="0" applyProtection="0"/>
    <xf numFmtId="176" fontId="50" fillId="0" borderId="0" applyFont="0" applyFill="0" applyBorder="0" applyAlignment="0" applyProtection="0"/>
    <xf numFmtId="179" fontId="50" fillId="0" borderId="0" applyFont="0" applyFill="0" applyBorder="0" applyAlignment="0" applyProtection="0"/>
    <xf numFmtId="181" fontId="53" fillId="0" borderId="0" applyFont="0" applyFill="0" applyBorder="0" applyAlignment="0" applyProtection="0"/>
    <xf numFmtId="180" fontId="50" fillId="0" borderId="0" applyFont="0" applyFill="0" applyBorder="0" applyAlignment="0" applyProtection="0"/>
    <xf numFmtId="0" fontId="25" fillId="0" borderId="0"/>
    <xf numFmtId="0" fontId="25" fillId="0" borderId="0"/>
    <xf numFmtId="0" fontId="55" fillId="0" borderId="0" applyNumberFormat="0" applyFill="0" applyBorder="0" applyAlignment="0" applyProtection="0"/>
    <xf numFmtId="0" fontId="56" fillId="0" borderId="28" applyNumberFormat="0" applyFill="0" applyAlignment="0" applyProtection="0"/>
    <xf numFmtId="0" fontId="57" fillId="0" borderId="29" applyNumberFormat="0" applyFill="0" applyAlignment="0" applyProtection="0"/>
    <xf numFmtId="0" fontId="58" fillId="0" borderId="30" applyNumberFormat="0" applyFill="0" applyAlignment="0" applyProtection="0"/>
    <xf numFmtId="0" fontId="58" fillId="0" borderId="0" applyNumberFormat="0" applyFill="0" applyBorder="0" applyAlignment="0" applyProtection="0"/>
    <xf numFmtId="0" fontId="59" fillId="6" borderId="0" applyNumberFormat="0" applyBorder="0" applyAlignment="0" applyProtection="0"/>
    <xf numFmtId="0" fontId="60" fillId="7" borderId="0" applyNumberFormat="0" applyBorder="0" applyAlignment="0" applyProtection="0"/>
    <xf numFmtId="0" fontId="61" fillId="8" borderId="0" applyNumberFormat="0" applyBorder="0" applyAlignment="0" applyProtection="0"/>
    <xf numFmtId="0" fontId="62" fillId="9" borderId="31" applyNumberFormat="0" applyAlignment="0" applyProtection="0"/>
    <xf numFmtId="0" fontId="63" fillId="10" borderId="32" applyNumberFormat="0" applyAlignment="0" applyProtection="0"/>
    <xf numFmtId="0" fontId="64" fillId="10" borderId="31" applyNumberFormat="0" applyAlignment="0" applyProtection="0"/>
    <xf numFmtId="0" fontId="65" fillId="0" borderId="33" applyNumberFormat="0" applyFill="0" applyAlignment="0" applyProtection="0"/>
    <xf numFmtId="0" fontId="66" fillId="11" borderId="34" applyNumberFormat="0" applyAlignment="0" applyProtection="0"/>
    <xf numFmtId="0" fontId="67" fillId="0" borderId="0" applyNumberFormat="0" applyFill="0" applyBorder="0" applyAlignment="0" applyProtection="0"/>
    <xf numFmtId="0" fontId="68" fillId="0" borderId="0" applyNumberFormat="0" applyFill="0" applyBorder="0" applyAlignment="0" applyProtection="0"/>
    <xf numFmtId="0" fontId="69" fillId="0" borderId="36" applyNumberFormat="0" applyFill="0" applyAlignment="0" applyProtection="0"/>
    <xf numFmtId="0" fontId="70"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70" fillId="16" borderId="0" applyNumberFormat="0" applyBorder="0" applyAlignment="0" applyProtection="0"/>
    <xf numFmtId="0" fontId="7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70" fillId="20" borderId="0" applyNumberFormat="0" applyBorder="0" applyAlignment="0" applyProtection="0"/>
    <xf numFmtId="0" fontId="7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70" fillId="24" borderId="0" applyNumberFormat="0" applyBorder="0" applyAlignment="0" applyProtection="0"/>
    <xf numFmtId="0" fontId="7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70" fillId="28" borderId="0" applyNumberFormat="0" applyBorder="0" applyAlignment="0" applyProtection="0"/>
    <xf numFmtId="0" fontId="7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70" fillId="32" borderId="0" applyNumberFormat="0" applyBorder="0" applyAlignment="0" applyProtection="0"/>
    <xf numFmtId="0" fontId="70"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70" fillId="36" borderId="0" applyNumberFormat="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0" fontId="1" fillId="12" borderId="35" applyNumberFormat="0" applyFont="0" applyAlignment="0" applyProtection="0"/>
  </cellStyleXfs>
  <cellXfs count="154">
    <xf numFmtId="0" fontId="0" fillId="0" borderId="0" xfId="0"/>
    <xf numFmtId="0" fontId="3" fillId="0" borderId="0" xfId="0" applyFont="1" applyAlignment="1">
      <alignment horizontal="left"/>
    </xf>
    <xf numFmtId="0" fontId="4" fillId="0" borderId="0" xfId="0" applyFont="1"/>
    <xf numFmtId="165" fontId="4" fillId="0" borderId="0" xfId="0" applyNumberFormat="1" applyFont="1"/>
    <xf numFmtId="165" fontId="5" fillId="0" borderId="0" xfId="0" applyNumberFormat="1" applyFont="1"/>
    <xf numFmtId="166" fontId="7" fillId="0" borderId="0" xfId="3" applyNumberFormat="1" applyFont="1" applyAlignment="1">
      <alignment horizontal="right"/>
    </xf>
    <xf numFmtId="0" fontId="8" fillId="0" borderId="0" xfId="0" applyFont="1" applyAlignment="1">
      <alignment horizontal="center"/>
    </xf>
    <xf numFmtId="0" fontId="9" fillId="0" borderId="0" xfId="0" applyFont="1" applyAlignment="1">
      <alignment horizontal="center"/>
    </xf>
    <xf numFmtId="166" fontId="8" fillId="0" borderId="0" xfId="3" applyNumberFormat="1" applyFont="1" applyAlignment="1">
      <alignment horizontal="center"/>
    </xf>
    <xf numFmtId="166" fontId="4" fillId="0" borderId="0" xfId="3" applyNumberFormat="1" applyFont="1"/>
    <xf numFmtId="0" fontId="10" fillId="2"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49" fontId="10" fillId="2" borderId="2" xfId="0" applyNumberFormat="1" applyFont="1" applyFill="1" applyBorder="1" applyAlignment="1">
      <alignment horizontal="center" vertical="center" wrapText="1"/>
    </xf>
    <xf numFmtId="166" fontId="10" fillId="2" borderId="3" xfId="3" applyNumberFormat="1" applyFont="1" applyFill="1" applyBorder="1" applyAlignment="1">
      <alignment horizontal="center" vertical="center" wrapText="1"/>
    </xf>
    <xf numFmtId="0" fontId="10" fillId="2" borderId="0" xfId="0" applyFont="1" applyFill="1" applyAlignment="1">
      <alignment horizontal="center" vertical="center" wrapText="1"/>
    </xf>
    <xf numFmtId="0" fontId="5" fillId="0" borderId="4" xfId="0" applyNumberFormat="1" applyFont="1" applyFill="1" applyBorder="1" applyAlignment="1">
      <alignment horizontal="left"/>
    </xf>
    <xf numFmtId="0" fontId="5" fillId="0" borderId="5" xfId="0" applyFont="1" applyFill="1" applyBorder="1"/>
    <xf numFmtId="0" fontId="5" fillId="0" borderId="5" xfId="0" applyFont="1" applyFill="1" applyBorder="1" applyAlignment="1">
      <alignment horizontal="center"/>
    </xf>
    <xf numFmtId="3" fontId="5" fillId="0" borderId="5" xfId="0" applyNumberFormat="1" applyFont="1" applyFill="1" applyBorder="1"/>
    <xf numFmtId="166" fontId="5" fillId="0" borderId="6" xfId="3" applyNumberFormat="1" applyFont="1" applyFill="1" applyBorder="1"/>
    <xf numFmtId="0" fontId="5" fillId="0" borderId="0" xfId="0" applyFont="1" applyFill="1"/>
    <xf numFmtId="0" fontId="5" fillId="0" borderId="4" xfId="0" applyNumberFormat="1" applyFont="1" applyBorder="1" applyAlignment="1">
      <alignment horizontal="left"/>
    </xf>
    <xf numFmtId="0" fontId="5" fillId="0" borderId="5" xfId="0" applyFont="1" applyBorder="1"/>
    <xf numFmtId="0" fontId="5" fillId="0" borderId="5" xfId="0" applyFont="1" applyBorder="1" applyAlignment="1">
      <alignment horizontal="center"/>
    </xf>
    <xf numFmtId="4" fontId="5" fillId="0" borderId="5" xfId="1" applyNumberFormat="1" applyFont="1" applyFill="1" applyBorder="1" applyAlignment="1">
      <alignment horizontal="right"/>
    </xf>
    <xf numFmtId="166" fontId="5" fillId="0" borderId="6" xfId="3" applyNumberFormat="1" applyFont="1" applyBorder="1"/>
    <xf numFmtId="0" fontId="5" fillId="0" borderId="0" xfId="0" applyFont="1"/>
    <xf numFmtId="0" fontId="5" fillId="0" borderId="7" xfId="0" applyNumberFormat="1" applyFont="1" applyBorder="1" applyAlignment="1">
      <alignment horizontal="left"/>
    </xf>
    <xf numFmtId="0" fontId="5" fillId="0" borderId="8" xfId="0" applyFont="1" applyFill="1" applyBorder="1"/>
    <xf numFmtId="0" fontId="5" fillId="0" borderId="8" xfId="0" applyFont="1" applyFill="1" applyBorder="1" applyAlignment="1">
      <alignment horizontal="center"/>
    </xf>
    <xf numFmtId="166" fontId="5" fillId="0" borderId="9" xfId="3" applyNumberFormat="1" applyFont="1" applyFill="1" applyBorder="1"/>
    <xf numFmtId="0" fontId="5" fillId="0" borderId="0" xfId="0" applyNumberFormat="1" applyFont="1" applyBorder="1" applyAlignment="1">
      <alignment horizontal="left"/>
    </xf>
    <xf numFmtId="0" fontId="5" fillId="0" borderId="0" xfId="0" applyFont="1" applyFill="1" applyBorder="1"/>
    <xf numFmtId="0" fontId="5" fillId="0" borderId="0" xfId="0" applyFont="1" applyFill="1" applyBorder="1" applyAlignment="1">
      <alignment horizontal="center"/>
    </xf>
    <xf numFmtId="165" fontId="5" fillId="0" borderId="0" xfId="0" applyNumberFormat="1" applyFont="1" applyFill="1" applyBorder="1"/>
    <xf numFmtId="166" fontId="5" fillId="0" borderId="0" xfId="3" applyNumberFormat="1" applyFont="1" applyFill="1" applyBorder="1"/>
    <xf numFmtId="0" fontId="10" fillId="0" borderId="0" xfId="0" applyFont="1" applyFill="1" applyBorder="1" applyAlignment="1">
      <alignment vertical="center"/>
    </xf>
    <xf numFmtId="0" fontId="12" fillId="0" borderId="0" xfId="0" applyFont="1"/>
    <xf numFmtId="167" fontId="13" fillId="0" borderId="0" xfId="4" applyNumberFormat="1" applyFont="1"/>
    <xf numFmtId="166" fontId="5" fillId="0" borderId="0" xfId="3" applyNumberFormat="1" applyFont="1"/>
    <xf numFmtId="0" fontId="5" fillId="0" borderId="0" xfId="0" applyFont="1" applyAlignment="1">
      <alignment horizontal="left"/>
    </xf>
    <xf numFmtId="166" fontId="14" fillId="0" borderId="0" xfId="3" applyNumberFormat="1" applyFont="1"/>
    <xf numFmtId="10" fontId="5" fillId="0" borderId="0" xfId="2" applyNumberFormat="1" applyFont="1"/>
    <xf numFmtId="4" fontId="10" fillId="0" borderId="0" xfId="0" applyNumberFormat="1" applyFont="1"/>
    <xf numFmtId="165" fontId="10" fillId="0" borderId="0" xfId="0" applyNumberFormat="1" applyFont="1"/>
    <xf numFmtId="9" fontId="10" fillId="0" borderId="0" xfId="3" applyFont="1"/>
    <xf numFmtId="166" fontId="10" fillId="0" borderId="0" xfId="3" applyNumberFormat="1" applyFont="1"/>
    <xf numFmtId="165" fontId="16" fillId="0" borderId="0" xfId="0" applyNumberFormat="1" applyFont="1"/>
    <xf numFmtId="165" fontId="10" fillId="0" borderId="0" xfId="0" applyNumberFormat="1" applyFont="1" applyAlignment="1"/>
    <xf numFmtId="166" fontId="10" fillId="0" borderId="0" xfId="3" applyNumberFormat="1" applyFont="1" applyAlignment="1"/>
    <xf numFmtId="165" fontId="3" fillId="0" borderId="0" xfId="0" applyNumberFormat="1" applyFont="1" applyAlignment="1"/>
    <xf numFmtId="166" fontId="3" fillId="0" borderId="0" xfId="3" applyNumberFormat="1" applyFont="1" applyAlignment="1"/>
    <xf numFmtId="1" fontId="4" fillId="0" borderId="0" xfId="4" applyNumberFormat="1" applyFont="1" applyAlignment="1">
      <alignment horizontal="left"/>
    </xf>
    <xf numFmtId="165" fontId="10" fillId="0" borderId="0" xfId="0" applyNumberFormat="1" applyFont="1" applyAlignment="1">
      <alignment horizontal="center"/>
    </xf>
    <xf numFmtId="166" fontId="3" fillId="0" borderId="0" xfId="3" applyNumberFormat="1" applyFont="1"/>
    <xf numFmtId="9" fontId="3" fillId="0" borderId="0" xfId="3" applyFont="1"/>
    <xf numFmtId="43" fontId="3" fillId="0" borderId="0" xfId="4" applyFont="1"/>
    <xf numFmtId="167" fontId="0" fillId="0" borderId="0" xfId="1" applyNumberFormat="1" applyFont="1"/>
    <xf numFmtId="43" fontId="0" fillId="0" borderId="0" xfId="1" applyNumberFormat="1" applyFont="1"/>
    <xf numFmtId="167" fontId="7" fillId="0" borderId="0" xfId="1" applyNumberFormat="1" applyFont="1" applyAlignment="1">
      <alignment horizontal="right"/>
    </xf>
    <xf numFmtId="167" fontId="18" fillId="2" borderId="11" xfId="1" applyNumberFormat="1" applyFont="1" applyFill="1" applyBorder="1" applyAlignment="1">
      <alignment horizontal="center" vertical="center" wrapText="1"/>
    </xf>
    <xf numFmtId="43" fontId="18" fillId="2" borderId="11" xfId="1" applyNumberFormat="1" applyFont="1" applyFill="1" applyBorder="1" applyAlignment="1">
      <alignment horizontal="center" vertical="center" wrapText="1"/>
    </xf>
    <xf numFmtId="0" fontId="18" fillId="2" borderId="0" xfId="0" applyFont="1" applyFill="1" applyAlignment="1">
      <alignment horizontal="center" vertical="center" wrapText="1"/>
    </xf>
    <xf numFmtId="0" fontId="0" fillId="0" borderId="0" xfId="0" applyAlignment="1">
      <alignment vertical="center"/>
    </xf>
    <xf numFmtId="167" fontId="19" fillId="2" borderId="18" xfId="1" applyNumberFormat="1" applyFont="1" applyFill="1" applyBorder="1" applyAlignment="1">
      <alignment vertical="center"/>
    </xf>
    <xf numFmtId="43" fontId="19" fillId="2" borderId="18" xfId="1" applyNumberFormat="1" applyFont="1" applyFill="1" applyBorder="1" applyAlignment="1">
      <alignment vertical="center"/>
    </xf>
    <xf numFmtId="0" fontId="19" fillId="2" borderId="0" xfId="0" applyFont="1" applyFill="1" applyAlignment="1">
      <alignment vertical="center"/>
    </xf>
    <xf numFmtId="0" fontId="0" fillId="0" borderId="0" xfId="0" applyAlignment="1">
      <alignment horizontal="center"/>
    </xf>
    <xf numFmtId="0" fontId="0" fillId="0" borderId="0" xfId="0" applyFill="1" applyAlignment="1">
      <alignment vertical="center"/>
    </xf>
    <xf numFmtId="167" fontId="19" fillId="0" borderId="0" xfId="1" applyNumberFormat="1" applyFont="1" applyFill="1" applyBorder="1" applyAlignment="1">
      <alignment vertical="center"/>
    </xf>
    <xf numFmtId="43" fontId="19" fillId="0" borderId="0" xfId="1" applyNumberFormat="1" applyFont="1" applyFill="1" applyBorder="1" applyAlignment="1">
      <alignment vertical="center"/>
    </xf>
    <xf numFmtId="0" fontId="19" fillId="0" borderId="0" xfId="0" applyFont="1" applyFill="1" applyAlignment="1">
      <alignment vertical="center"/>
    </xf>
    <xf numFmtId="167" fontId="18" fillId="4" borderId="18" xfId="1" applyNumberFormat="1" applyFont="1" applyFill="1" applyBorder="1" applyAlignment="1">
      <alignment vertical="center"/>
    </xf>
    <xf numFmtId="43" fontId="18" fillId="4" borderId="18" xfId="1" applyNumberFormat="1" applyFont="1" applyFill="1" applyBorder="1" applyAlignment="1">
      <alignment vertical="center"/>
    </xf>
    <xf numFmtId="167" fontId="21" fillId="3" borderId="0" xfId="5" applyNumberFormat="1" applyFont="1" applyFill="1"/>
    <xf numFmtId="168" fontId="22" fillId="3" borderId="0" xfId="5" applyNumberFormat="1" applyFont="1" applyFill="1" applyAlignment="1">
      <alignment horizontal="right"/>
    </xf>
    <xf numFmtId="0" fontId="21" fillId="3" borderId="0" xfId="0" applyFont="1" applyFill="1"/>
    <xf numFmtId="169" fontId="21" fillId="3" borderId="0" xfId="0" applyNumberFormat="1" applyFont="1" applyFill="1"/>
    <xf numFmtId="168" fontId="21" fillId="3" borderId="0" xfId="5" applyNumberFormat="1" applyFont="1" applyFill="1"/>
    <xf numFmtId="169" fontId="20" fillId="3" borderId="5" xfId="0" applyNumberFormat="1" applyFont="1" applyFill="1" applyBorder="1" applyAlignment="1">
      <alignment horizontal="center" vertical="center" wrapText="1"/>
    </xf>
    <xf numFmtId="0" fontId="20" fillId="3" borderId="5" xfId="6" applyNumberFormat="1" applyFont="1" applyFill="1" applyBorder="1" applyAlignment="1">
      <alignment horizontal="center" vertical="center" wrapText="1"/>
    </xf>
    <xf numFmtId="167" fontId="20" fillId="3" borderId="5" xfId="5" applyNumberFormat="1" applyFont="1" applyFill="1" applyBorder="1" applyAlignment="1">
      <alignment horizontal="center" vertical="center" wrapText="1"/>
    </xf>
    <xf numFmtId="168" fontId="20" fillId="3" borderId="5" xfId="5" applyNumberFormat="1" applyFont="1" applyFill="1" applyBorder="1" applyAlignment="1">
      <alignment horizontal="center" vertical="center" wrapText="1"/>
    </xf>
    <xf numFmtId="1" fontId="21" fillId="3" borderId="5" xfId="0" applyNumberFormat="1" applyFont="1" applyFill="1" applyBorder="1"/>
    <xf numFmtId="0" fontId="21" fillId="3" borderId="5" xfId="0" applyFont="1" applyFill="1" applyBorder="1" applyAlignment="1">
      <alignment wrapText="1"/>
    </xf>
    <xf numFmtId="167" fontId="21" fillId="3" borderId="5" xfId="5" applyNumberFormat="1" applyFont="1" applyFill="1" applyBorder="1"/>
    <xf numFmtId="43" fontId="21" fillId="3" borderId="5" xfId="5" applyNumberFormat="1" applyFont="1" applyFill="1" applyBorder="1"/>
    <xf numFmtId="167" fontId="20" fillId="4" borderId="5" xfId="5" applyNumberFormat="1" applyFont="1" applyFill="1" applyBorder="1" applyAlignment="1">
      <alignment horizontal="right" vertical="center" wrapText="1"/>
    </xf>
    <xf numFmtId="43" fontId="20" fillId="4" borderId="5" xfId="5" applyNumberFormat="1" applyFont="1" applyFill="1" applyBorder="1" applyAlignment="1">
      <alignment horizontal="right" vertical="center" wrapText="1"/>
    </xf>
    <xf numFmtId="0" fontId="20" fillId="3" borderId="0" xfId="0" applyFont="1" applyFill="1" applyBorder="1" applyAlignment="1">
      <alignment horizontal="center" vertical="center" wrapText="1"/>
    </xf>
    <xf numFmtId="167" fontId="20" fillId="3" borderId="0" xfId="5" applyNumberFormat="1" applyFont="1" applyFill="1" applyBorder="1" applyAlignment="1">
      <alignment horizontal="right" vertical="center" wrapText="1"/>
    </xf>
    <xf numFmtId="168" fontId="20" fillId="3" borderId="0" xfId="5" applyNumberFormat="1" applyFont="1" applyFill="1" applyBorder="1" applyAlignment="1">
      <alignment horizontal="right" vertical="center" wrapText="1"/>
    </xf>
    <xf numFmtId="164" fontId="0" fillId="0" borderId="0" xfId="0" applyNumberFormat="1" applyAlignment="1">
      <alignment vertical="center"/>
    </xf>
    <xf numFmtId="164" fontId="0" fillId="0" borderId="0" xfId="0" applyNumberFormat="1" applyFill="1" applyAlignment="1">
      <alignment vertical="center"/>
    </xf>
    <xf numFmtId="189" fontId="0" fillId="0" borderId="0" xfId="0" applyNumberFormat="1" applyFill="1" applyAlignment="1">
      <alignment vertical="center"/>
    </xf>
    <xf numFmtId="0" fontId="3" fillId="0" borderId="0" xfId="0" applyFont="1" applyAlignment="1">
      <alignment horizontal="center"/>
    </xf>
    <xf numFmtId="9" fontId="4" fillId="0" borderId="0" xfId="2" applyFont="1"/>
    <xf numFmtId="0" fontId="0" fillId="0" borderId="5" xfId="0" applyBorder="1" applyAlignment="1">
      <alignment wrapText="1"/>
    </xf>
    <xf numFmtId="3" fontId="0" fillId="0" borderId="5" xfId="0" applyNumberFormat="1" applyBorder="1"/>
    <xf numFmtId="167" fontId="0" fillId="0" borderId="14" xfId="1" applyNumberFormat="1" applyFont="1" applyBorder="1" applyAlignment="1">
      <alignment vertical="center"/>
    </xf>
    <xf numFmtId="43" fontId="0" fillId="0" borderId="14" xfId="1" applyNumberFormat="1" applyFont="1" applyBorder="1" applyAlignment="1">
      <alignment vertical="center"/>
    </xf>
    <xf numFmtId="0" fontId="18" fillId="2" borderId="10" xfId="0" applyNumberFormat="1" applyFont="1" applyFill="1" applyBorder="1" applyAlignment="1">
      <alignment horizontal="center" vertical="center" wrapText="1"/>
    </xf>
    <xf numFmtId="0" fontId="18" fillId="2" borderId="11" xfId="0" applyNumberFormat="1" applyFont="1" applyFill="1" applyBorder="1" applyAlignment="1">
      <alignment horizontal="center" vertical="center" wrapText="1"/>
    </xf>
    <xf numFmtId="0" fontId="0" fillId="0" borderId="13" xfId="0" applyNumberFormat="1" applyBorder="1" applyAlignment="1">
      <alignment vertical="center" wrapText="1"/>
    </xf>
    <xf numFmtId="0" fontId="0" fillId="0" borderId="14" xfId="0" applyNumberFormat="1" applyBorder="1" applyAlignment="1">
      <alignment vertical="center" wrapText="1"/>
    </xf>
    <xf numFmtId="0" fontId="0" fillId="0" borderId="14" xfId="0" applyNumberFormat="1" applyBorder="1" applyAlignment="1">
      <alignment horizontal="left" vertical="center"/>
    </xf>
    <xf numFmtId="0" fontId="0" fillId="0" borderId="16" xfId="0" applyNumberFormat="1" applyBorder="1" applyAlignment="1">
      <alignment vertical="center" wrapText="1"/>
    </xf>
    <xf numFmtId="0" fontId="11" fillId="0" borderId="16" xfId="0" applyNumberFormat="1" applyFont="1" applyBorder="1" applyAlignment="1">
      <alignment vertical="center" wrapText="1"/>
    </xf>
    <xf numFmtId="0" fontId="0" fillId="0" borderId="16" xfId="0" applyNumberFormat="1" applyBorder="1" applyAlignment="1">
      <alignment horizontal="left" vertical="center"/>
    </xf>
    <xf numFmtId="0" fontId="0" fillId="0" borderId="0" xfId="0" applyNumberFormat="1" applyAlignment="1">
      <alignment horizontal="center"/>
    </xf>
    <xf numFmtId="0" fontId="0" fillId="0" borderId="0" xfId="0" applyNumberFormat="1"/>
    <xf numFmtId="0" fontId="0" fillId="0" borderId="13" xfId="0" applyNumberFormat="1" applyBorder="1" applyAlignment="1">
      <alignment horizontal="center" vertical="center"/>
    </xf>
    <xf numFmtId="0" fontId="0" fillId="0" borderId="14" xfId="0" applyNumberFormat="1" applyFill="1" applyBorder="1" applyAlignment="1">
      <alignment horizontal="left" vertical="center"/>
    </xf>
    <xf numFmtId="0" fontId="0" fillId="0" borderId="14" xfId="0" applyNumberFormat="1" applyBorder="1" applyAlignment="1">
      <alignment vertical="center"/>
    </xf>
    <xf numFmtId="0" fontId="0" fillId="0" borderId="14" xfId="0" applyNumberFormat="1" applyBorder="1"/>
    <xf numFmtId="0" fontId="0" fillId="0" borderId="16" xfId="0" applyNumberFormat="1" applyBorder="1"/>
    <xf numFmtId="0" fontId="0" fillId="0" borderId="20" xfId="0" applyNumberFormat="1" applyBorder="1" applyAlignment="1">
      <alignment horizontal="left" vertical="center"/>
    </xf>
    <xf numFmtId="0" fontId="19" fillId="0" borderId="0" xfId="0" applyNumberFormat="1" applyFont="1" applyFill="1" applyBorder="1" applyAlignment="1">
      <alignment horizontal="center" vertical="center"/>
    </xf>
    <xf numFmtId="0" fontId="11" fillId="0" borderId="14" xfId="0" applyNumberFormat="1" applyFont="1" applyBorder="1" applyAlignment="1">
      <alignment vertical="center"/>
    </xf>
    <xf numFmtId="43" fontId="7" fillId="0" borderId="0" xfId="1" applyNumberFormat="1" applyFont="1" applyAlignment="1">
      <alignment horizontal="right"/>
    </xf>
    <xf numFmtId="43" fontId="18" fillId="2" borderId="12" xfId="1" applyNumberFormat="1" applyFont="1" applyFill="1" applyBorder="1" applyAlignment="1">
      <alignment horizontal="center" vertical="center" wrapText="1"/>
    </xf>
    <xf numFmtId="43" fontId="0" fillId="0" borderId="15" xfId="1" applyNumberFormat="1" applyFont="1" applyBorder="1" applyAlignment="1">
      <alignment vertical="center"/>
    </xf>
    <xf numFmtId="43" fontId="18" fillId="4" borderId="19" xfId="1" applyNumberFormat="1" applyFont="1" applyFill="1" applyBorder="1" applyAlignment="1">
      <alignment vertical="center"/>
    </xf>
    <xf numFmtId="0" fontId="5" fillId="0" borderId="37" xfId="0" applyNumberFormat="1" applyFont="1" applyBorder="1" applyAlignment="1">
      <alignment horizontal="left"/>
    </xf>
    <xf numFmtId="0" fontId="5" fillId="0" borderId="27" xfId="0" applyFont="1" applyBorder="1"/>
    <xf numFmtId="0" fontId="5" fillId="0" borderId="27" xfId="0" applyFont="1" applyBorder="1" applyAlignment="1">
      <alignment horizontal="center"/>
    </xf>
    <xf numFmtId="3" fontId="5" fillId="0" borderId="27" xfId="0" applyNumberFormat="1" applyFont="1" applyBorder="1"/>
    <xf numFmtId="166" fontId="5" fillId="0" borderId="38" xfId="3" applyNumberFormat="1" applyFont="1" applyBorder="1"/>
    <xf numFmtId="3" fontId="5" fillId="0" borderId="8" xfId="0" applyNumberFormat="1" applyFont="1" applyFill="1" applyBorder="1"/>
    <xf numFmtId="4" fontId="0" fillId="0" borderId="5" xfId="0" applyNumberFormat="1" applyBorder="1"/>
    <xf numFmtId="0" fontId="0" fillId="0" borderId="39" xfId="0" applyNumberFormat="1" applyBorder="1" applyAlignment="1">
      <alignment vertical="center" wrapText="1"/>
    </xf>
    <xf numFmtId="3" fontId="5" fillId="0" borderId="0" xfId="0" applyNumberFormat="1" applyFont="1" applyFill="1" applyBorder="1"/>
    <xf numFmtId="43" fontId="0" fillId="0" borderId="0" xfId="0" applyNumberFormat="1" applyAlignment="1">
      <alignment vertical="center"/>
    </xf>
    <xf numFmtId="190" fontId="0" fillId="0" borderId="14" xfId="1" applyNumberFormat="1" applyFont="1" applyBorder="1" applyAlignment="1">
      <alignment vertical="center"/>
    </xf>
    <xf numFmtId="190" fontId="0" fillId="0" borderId="15" xfId="1" applyNumberFormat="1" applyFont="1" applyBorder="1" applyAlignment="1">
      <alignment vertical="center"/>
    </xf>
    <xf numFmtId="0" fontId="8" fillId="0" borderId="0" xfId="0" applyFont="1" applyAlignment="1">
      <alignment horizontal="center" vertical="center" wrapText="1" shrinkToFit="1"/>
    </xf>
    <xf numFmtId="0" fontId="5" fillId="0" borderId="0" xfId="0" applyFont="1" applyFill="1" applyBorder="1" applyAlignment="1">
      <alignment horizontal="left" vertical="center" wrapText="1"/>
    </xf>
    <xf numFmtId="0" fontId="15" fillId="0" borderId="0" xfId="0" applyFont="1" applyAlignment="1">
      <alignment horizontal="center"/>
    </xf>
    <xf numFmtId="0" fontId="3" fillId="0" borderId="0" xfId="0" applyFont="1" applyAlignment="1">
      <alignment horizontal="center"/>
    </xf>
    <xf numFmtId="0" fontId="18" fillId="4" borderId="17" xfId="0" applyFont="1" applyFill="1" applyBorder="1" applyAlignment="1">
      <alignment horizontal="center" vertical="center"/>
    </xf>
    <xf numFmtId="0" fontId="18" fillId="4" borderId="18" xfId="0" applyFont="1" applyFill="1" applyBorder="1" applyAlignment="1">
      <alignment horizontal="center" vertical="center"/>
    </xf>
    <xf numFmtId="0" fontId="17" fillId="0" borderId="0" xfId="0" applyFont="1" applyAlignment="1">
      <alignment horizontal="center"/>
    </xf>
    <xf numFmtId="0" fontId="7" fillId="0" borderId="0" xfId="0" applyFont="1" applyAlignment="1">
      <alignment horizontal="center"/>
    </xf>
    <xf numFmtId="0" fontId="19" fillId="2" borderId="26" xfId="0" applyNumberFormat="1" applyFont="1" applyFill="1" applyBorder="1" applyAlignment="1">
      <alignment horizontal="center" vertical="center"/>
    </xf>
    <xf numFmtId="0" fontId="19" fillId="2" borderId="25" xfId="0" applyNumberFormat="1" applyFont="1" applyFill="1" applyBorder="1" applyAlignment="1">
      <alignment horizontal="center" vertical="center"/>
    </xf>
    <xf numFmtId="0" fontId="17" fillId="0" borderId="0" xfId="0" applyNumberFormat="1" applyFont="1" applyAlignment="1">
      <alignment horizontal="center"/>
    </xf>
    <xf numFmtId="0" fontId="7" fillId="0" borderId="0" xfId="0" applyNumberFormat="1" applyFont="1" applyAlignment="1">
      <alignment horizontal="center"/>
    </xf>
    <xf numFmtId="0" fontId="19" fillId="2" borderId="17" xfId="0" applyNumberFormat="1" applyFont="1" applyFill="1" applyBorder="1" applyAlignment="1">
      <alignment horizontal="center" vertical="center"/>
    </xf>
    <xf numFmtId="0" fontId="19" fillId="2" borderId="18" xfId="0" applyNumberFormat="1" applyFont="1" applyFill="1" applyBorder="1" applyAlignment="1">
      <alignment horizontal="center" vertical="center"/>
    </xf>
    <xf numFmtId="0" fontId="20" fillId="4" borderId="5" xfId="0" applyFont="1" applyFill="1" applyBorder="1" applyAlignment="1">
      <alignment horizontal="center" vertical="center" wrapText="1"/>
    </xf>
    <xf numFmtId="0" fontId="20" fillId="3" borderId="0" xfId="6" applyFont="1" applyFill="1" applyAlignment="1">
      <alignment horizontal="center"/>
    </xf>
    <xf numFmtId="0" fontId="20" fillId="3" borderId="0" xfId="0" applyFont="1" applyFill="1" applyAlignment="1">
      <alignment horizontal="left"/>
    </xf>
    <xf numFmtId="0" fontId="20" fillId="3" borderId="0" xfId="6" applyNumberFormat="1" applyFont="1" applyFill="1" applyAlignment="1">
      <alignment horizontal="center" vertical="center"/>
    </xf>
    <xf numFmtId="0" fontId="23" fillId="3" borderId="0" xfId="0" applyFont="1" applyFill="1" applyAlignment="1">
      <alignment horizontal="center"/>
    </xf>
  </cellXfs>
  <cellStyles count="208">
    <cellStyle name="??" xfId="8"/>
    <cellStyle name="?? [0.00]_PRODUCT DETAIL Q1" xfId="9"/>
    <cellStyle name="?? [0]" xfId="10"/>
    <cellStyle name="???? [0.00]_PRODUCT DETAIL Q1" xfId="11"/>
    <cellStyle name="????_PRODUCT DETAIL Q1" xfId="12"/>
    <cellStyle name="???[0]_Book1" xfId="13"/>
    <cellStyle name="???_95" xfId="14"/>
    <cellStyle name="??_(????)??????" xfId="15"/>
    <cellStyle name="_Book1" xfId="16"/>
    <cellStyle name="1" xfId="17"/>
    <cellStyle name="2" xfId="18"/>
    <cellStyle name="20% - Accent1" xfId="180" builtinId="30" customBuiltin="1"/>
    <cellStyle name="20% - Accent2" xfId="184" builtinId="34" customBuiltin="1"/>
    <cellStyle name="20% - Accent3" xfId="188" builtinId="38" customBuiltin="1"/>
    <cellStyle name="20% - Accent4" xfId="192" builtinId="42" customBuiltin="1"/>
    <cellStyle name="20% - Accent5" xfId="196" builtinId="46" customBuiltin="1"/>
    <cellStyle name="20% - Accent6" xfId="200" builtinId="50" customBuiltin="1"/>
    <cellStyle name="3" xfId="19"/>
    <cellStyle name="4" xfId="20"/>
    <cellStyle name="40% - Accent1" xfId="181" builtinId="31" customBuiltin="1"/>
    <cellStyle name="40% - Accent2" xfId="185" builtinId="35" customBuiltin="1"/>
    <cellStyle name="40% - Accent3" xfId="189" builtinId="39" customBuiltin="1"/>
    <cellStyle name="40% - Accent4" xfId="193" builtinId="43" customBuiltin="1"/>
    <cellStyle name="40% - Accent5" xfId="197" builtinId="47" customBuiltin="1"/>
    <cellStyle name="40% - Accent6" xfId="201" builtinId="51" customBuiltin="1"/>
    <cellStyle name="60% - Accent1" xfId="182" builtinId="32" customBuiltin="1"/>
    <cellStyle name="60% - Accent2" xfId="186" builtinId="36" customBuiltin="1"/>
    <cellStyle name="60% - Accent3" xfId="190" builtinId="40" customBuiltin="1"/>
    <cellStyle name="60% - Accent4" xfId="194" builtinId="44" customBuiltin="1"/>
    <cellStyle name="60% - Accent5" xfId="198" builtinId="48" customBuiltin="1"/>
    <cellStyle name="60% - Accent6" xfId="202" builtinId="52" customBuiltin="1"/>
    <cellStyle name="Accent1" xfId="179" builtinId="29" customBuiltin="1"/>
    <cellStyle name="Accent2" xfId="183" builtinId="33" customBuiltin="1"/>
    <cellStyle name="Accent3" xfId="187" builtinId="37" customBuiltin="1"/>
    <cellStyle name="Accent4" xfId="191" builtinId="41" customBuiltin="1"/>
    <cellStyle name="Accent5" xfId="195" builtinId="45" customBuiltin="1"/>
    <cellStyle name="Accent6" xfId="199" builtinId="49" customBuiltin="1"/>
    <cellStyle name="AeE­ [0]_INQUIRY ¿μ¾÷AßAø " xfId="21"/>
    <cellStyle name="ÅëÈ­ [0]_S" xfId="22"/>
    <cellStyle name="AeE­_INQUIRY ¿μ¾÷AßAø " xfId="23"/>
    <cellStyle name="ÅëÈ­_S" xfId="24"/>
    <cellStyle name="AÞ¸¶ [0]_INQUIRY ¿?¾÷AßAø " xfId="25"/>
    <cellStyle name="ÄÞ¸¶ [0]_S" xfId="26"/>
    <cellStyle name="AÞ¸¶_INQUIRY ¿?¾÷AßAø " xfId="27"/>
    <cellStyle name="ÄÞ¸¶_S" xfId="28"/>
    <cellStyle name="Bad" xfId="169" builtinId="27" customBuiltin="1"/>
    <cellStyle name="C?AØ_¿?¾÷CoE² " xfId="29"/>
    <cellStyle name="C￥AØ_¿μ¾÷CoE² " xfId="30"/>
    <cellStyle name="Ç¥ÁØ_S" xfId="31"/>
    <cellStyle name="C￥AØ_Sheet1_¿μ¾÷CoE² " xfId="32"/>
    <cellStyle name="Calc Currency (0)" xfId="33"/>
    <cellStyle name="Calc Currency (0) 2" xfId="34"/>
    <cellStyle name="Calc Currency (0) 3" xfId="35"/>
    <cellStyle name="Calculation" xfId="173" builtinId="22" customBuiltin="1"/>
    <cellStyle name="Check Cell" xfId="175" builtinId="23" customBuiltin="1"/>
    <cellStyle name="Comma" xfId="1" builtinId="3"/>
    <cellStyle name="Comma 2" xfId="37"/>
    <cellStyle name="Comma 2 2" xfId="38"/>
    <cellStyle name="Comma 2 2 2" xfId="39"/>
    <cellStyle name="Comma 2 2 3" xfId="4"/>
    <cellStyle name="Comma 2 2 3 2" xfId="40"/>
    <cellStyle name="Comma 2 2 4" xfId="41"/>
    <cellStyle name="Comma 2 3" xfId="42"/>
    <cellStyle name="Comma 2 4" xfId="43"/>
    <cellStyle name="Comma 2 5" xfId="44"/>
    <cellStyle name="Comma 3" xfId="45"/>
    <cellStyle name="Comma 3 2" xfId="46"/>
    <cellStyle name="Comma 3 3" xfId="47"/>
    <cellStyle name="Comma 3 4" xfId="48"/>
    <cellStyle name="Comma 4" xfId="5"/>
    <cellStyle name="Comma 4 2" xfId="49"/>
    <cellStyle name="Comma 5" xfId="36"/>
    <cellStyle name="Comma 6" xfId="204"/>
    <cellStyle name="Comma0" xfId="50"/>
    <cellStyle name="Currency0" xfId="51"/>
    <cellStyle name="Date" xfId="52"/>
    <cellStyle name="Explanatory Text" xfId="177" builtinId="53" customBuiltin="1"/>
    <cellStyle name="Fixed" xfId="53"/>
    <cellStyle name="Good" xfId="168" builtinId="26" customBuiltin="1"/>
    <cellStyle name="Header1" xfId="54"/>
    <cellStyle name="Header2" xfId="55"/>
    <cellStyle name="Heading 1" xfId="164" builtinId="16" customBuiltin="1"/>
    <cellStyle name="Heading 1 2" xfId="56"/>
    <cellStyle name="Heading 1 3" xfId="57"/>
    <cellStyle name="Heading 1 4" xfId="58"/>
    <cellStyle name="Heading 1 5" xfId="59"/>
    <cellStyle name="Heading 1 6" xfId="60"/>
    <cellStyle name="Heading 1 7" xfId="61"/>
    <cellStyle name="Heading 1 8" xfId="62"/>
    <cellStyle name="Heading 1 9" xfId="63"/>
    <cellStyle name="Heading 2" xfId="165" builtinId="17" customBuiltin="1"/>
    <cellStyle name="Heading 2 2" xfId="64"/>
    <cellStyle name="Heading 2 3" xfId="65"/>
    <cellStyle name="Heading 2 4" xfId="66"/>
    <cellStyle name="Heading 2 5" xfId="67"/>
    <cellStyle name="Heading 2 6" xfId="68"/>
    <cellStyle name="Heading 2 7" xfId="69"/>
    <cellStyle name="Heading 2 8" xfId="70"/>
    <cellStyle name="Heading 2 9" xfId="71"/>
    <cellStyle name="Heading 3" xfId="166" builtinId="18" customBuiltin="1"/>
    <cellStyle name="Heading 4" xfId="167" builtinId="19" customBuiltin="1"/>
    <cellStyle name="Input" xfId="171" builtinId="20" customBuiltin="1"/>
    <cellStyle name="Ledger 17 x 11 in" xfId="72"/>
    <cellStyle name="Linked Cell" xfId="174" builtinId="24" customBuiltin="1"/>
    <cellStyle name="moi" xfId="73"/>
    <cellStyle name="moi 2" xfId="74"/>
    <cellStyle name="moi 3" xfId="75"/>
    <cellStyle name="n" xfId="76"/>
    <cellStyle name="Neutral" xfId="170" builtinId="28" customBuiltin="1"/>
    <cellStyle name="Normal" xfId="0" builtinId="0"/>
    <cellStyle name="Normal - Style1" xfId="77"/>
    <cellStyle name="Normal 10" xfId="6"/>
    <cellStyle name="Normal 11" xfId="78"/>
    <cellStyle name="Normal 12" xfId="79"/>
    <cellStyle name="Normal 13" xfId="80"/>
    <cellStyle name="Normal 14" xfId="81"/>
    <cellStyle name="Normal 15" xfId="82"/>
    <cellStyle name="Normal 16" xfId="83"/>
    <cellStyle name="Normal 17" xfId="84"/>
    <cellStyle name="Normal 18" xfId="85"/>
    <cellStyle name="Normal 19" xfId="86"/>
    <cellStyle name="Normal 2" xfId="87"/>
    <cellStyle name="Normal 2 2" xfId="88"/>
    <cellStyle name="Normal 2 2 2" xfId="89"/>
    <cellStyle name="Normal 2 2 3" xfId="90"/>
    <cellStyle name="Normal 2 2 4" xfId="91"/>
    <cellStyle name="Normal 2 3" xfId="92"/>
    <cellStyle name="Normal 2 4" xfId="93"/>
    <cellStyle name="Normal 2 5" xfId="94"/>
    <cellStyle name="Normal 2 6" xfId="95"/>
    <cellStyle name="Normal 2 7" xfId="96"/>
    <cellStyle name="Normal 20" xfId="97"/>
    <cellStyle name="Normal 21" xfId="98"/>
    <cellStyle name="Normal 22" xfId="99"/>
    <cellStyle name="Normal 23" xfId="100"/>
    <cellStyle name="Normal 24" xfId="7"/>
    <cellStyle name="Normal 25" xfId="126"/>
    <cellStyle name="Normal 26" xfId="162"/>
    <cellStyle name="Normal 27" xfId="161"/>
    <cellStyle name="Normal 28" xfId="203"/>
    <cellStyle name="Normal 29" xfId="206"/>
    <cellStyle name="Normal 3" xfId="101"/>
    <cellStyle name="Normal 3 2" xfId="102"/>
    <cellStyle name="Normal 3 3" xfId="103"/>
    <cellStyle name="Normal 3 4" xfId="104"/>
    <cellStyle name="Normal 3 5" xfId="105"/>
    <cellStyle name="Normal 3_Book1" xfId="106"/>
    <cellStyle name="Normal 30" xfId="205"/>
    <cellStyle name="Normal 4" xfId="107"/>
    <cellStyle name="Normal 4 2" xfId="108"/>
    <cellStyle name="Normal 4 3" xfId="109"/>
    <cellStyle name="Normal 4 4" xfId="110"/>
    <cellStyle name="Normal 4 5" xfId="111"/>
    <cellStyle name="Normal 5" xfId="112"/>
    <cellStyle name="Normal 5 2" xfId="113"/>
    <cellStyle name="Normal 5 3" xfId="114"/>
    <cellStyle name="Normal 5 4" xfId="115"/>
    <cellStyle name="Normal 5 5" xfId="116"/>
    <cellStyle name="Normal 6" xfId="117"/>
    <cellStyle name="Normal 7" xfId="118"/>
    <cellStyle name="Normal 8" xfId="119"/>
    <cellStyle name="Normal 9" xfId="120"/>
    <cellStyle name="Normal1" xfId="121"/>
    <cellStyle name="Normal1 2" xfId="122"/>
    <cellStyle name="Normal1 3" xfId="123"/>
    <cellStyle name="Note 2" xfId="207"/>
    <cellStyle name="Output" xfId="172" builtinId="21" customBuiltin="1"/>
    <cellStyle name="Percent" xfId="2" builtinId="5"/>
    <cellStyle name="Percent 2" xfId="125"/>
    <cellStyle name="Percent 2 2" xfId="3"/>
    <cellStyle name="Percent 3" xfId="127"/>
    <cellStyle name="Percent 4" xfId="128"/>
    <cellStyle name="Percent 5" xfId="129"/>
    <cellStyle name="Percent 6" xfId="130"/>
    <cellStyle name="Percent 7" xfId="124"/>
    <cellStyle name="Style 1" xfId="131"/>
    <cellStyle name="Title" xfId="163" builtinId="15" customBuiltin="1"/>
    <cellStyle name="Total" xfId="178" builtinId="25" customBuiltin="1"/>
    <cellStyle name="Total 2" xfId="132"/>
    <cellStyle name="Total 3" xfId="133"/>
    <cellStyle name="Total 4" xfId="134"/>
    <cellStyle name="Total 5" xfId="135"/>
    <cellStyle name="Total 6" xfId="136"/>
    <cellStyle name="Total 7" xfId="137"/>
    <cellStyle name="Total 8" xfId="138"/>
    <cellStyle name="Total 9" xfId="139"/>
    <cellStyle name="Warning Text" xfId="176" builtinId="11" customBuiltin="1"/>
    <cellStyle name="xuan" xfId="140"/>
    <cellStyle name=" [0.00]_ Att. 1- Cover" xfId="141"/>
    <cellStyle name="_ Att. 1- Cover" xfId="142"/>
    <cellStyle name="?_ Att. 1- Cover" xfId="143"/>
    <cellStyle name="똿뗦먛귟 [0.00]_PRODUCT DETAIL Q1" xfId="144"/>
    <cellStyle name="똿뗦먛귟_PRODUCT DETAIL Q1" xfId="145"/>
    <cellStyle name="믅됞 [0.00]_PRODUCT DETAIL Q1" xfId="146"/>
    <cellStyle name="믅됞_PRODUCT DETAIL Q1" xfId="147"/>
    <cellStyle name="백분율_95" xfId="148"/>
    <cellStyle name="뷭?_BOOKSHIP" xfId="149"/>
    <cellStyle name="콤마 [0]_1202" xfId="150"/>
    <cellStyle name="콤마_1202" xfId="151"/>
    <cellStyle name="통화 [0]_1202" xfId="152"/>
    <cellStyle name="통화_1202" xfId="153"/>
    <cellStyle name="표준_(정보부문)월별인원계획" xfId="154"/>
    <cellStyle name="一般_00Q3902REV.1" xfId="155"/>
    <cellStyle name="千分位[0]_00Q3902REV.1" xfId="156"/>
    <cellStyle name="千分位_00Q3902REV.1" xfId="157"/>
    <cellStyle name="貨幣 [0]_00Q3902REV.1" xfId="158"/>
    <cellStyle name="貨幣[0]_BRE" xfId="159"/>
    <cellStyle name="貨幣_00Q3902REV.1" xfId="160"/>
  </cellStyles>
  <dxfs count="7">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tabSelected="1" topLeftCell="A7" workbookViewId="0">
      <selection activeCell="H12" sqref="H12"/>
    </sheetView>
  </sheetViews>
  <sheetFormatPr defaultRowHeight="14.25"/>
  <cols>
    <col min="1" max="1" width="6.140625" style="2" customWidth="1"/>
    <col min="2" max="2" width="32.28515625" style="2" customWidth="1"/>
    <col min="3" max="3" width="16.5703125" style="2" customWidth="1"/>
    <col min="4" max="4" width="16.28515625" style="3" customWidth="1"/>
    <col min="5" max="5" width="16.28515625" style="4" customWidth="1"/>
    <col min="6" max="6" width="16.28515625" style="9" customWidth="1"/>
    <col min="7" max="16384" width="9.140625" style="2"/>
  </cols>
  <sheetData>
    <row r="1" spans="1:6" ht="15">
      <c r="A1" s="138" t="s">
        <v>286</v>
      </c>
      <c r="B1" s="138"/>
      <c r="C1" s="138"/>
      <c r="D1" s="138"/>
      <c r="E1" s="138"/>
      <c r="F1" s="138"/>
    </row>
    <row r="2" spans="1:6" ht="15">
      <c r="A2" s="95"/>
      <c r="B2" s="95"/>
      <c r="C2" s="95"/>
      <c r="D2" s="95"/>
      <c r="E2" s="95"/>
      <c r="F2" s="95"/>
    </row>
    <row r="3" spans="1:6" ht="15">
      <c r="A3" s="1" t="s">
        <v>0</v>
      </c>
      <c r="F3" s="5" t="s">
        <v>293</v>
      </c>
    </row>
    <row r="5" spans="1:6" ht="18">
      <c r="A5" s="135" t="s">
        <v>301</v>
      </c>
      <c r="B5" s="135"/>
      <c r="C5" s="135"/>
      <c r="D5" s="135"/>
      <c r="E5" s="135"/>
      <c r="F5" s="135"/>
    </row>
    <row r="6" spans="1:6" ht="18">
      <c r="A6" s="6"/>
      <c r="B6" s="6"/>
      <c r="C6" s="6"/>
      <c r="D6" s="6"/>
      <c r="E6" s="7"/>
      <c r="F6" s="8"/>
    </row>
    <row r="7" spans="1:6" ht="15" thickBot="1"/>
    <row r="8" spans="1:6" s="14" customFormat="1" ht="15.75" thickTop="1">
      <c r="A8" s="10" t="s">
        <v>1</v>
      </c>
      <c r="B8" s="11" t="s">
        <v>2</v>
      </c>
      <c r="C8" s="11" t="s">
        <v>3</v>
      </c>
      <c r="D8" s="12" t="s">
        <v>294</v>
      </c>
      <c r="E8" s="12" t="s">
        <v>295</v>
      </c>
      <c r="F8" s="13" t="s">
        <v>4</v>
      </c>
    </row>
    <row r="9" spans="1:6" s="20" customFormat="1">
      <c r="A9" s="15">
        <v>1</v>
      </c>
      <c r="B9" s="16" t="s">
        <v>5</v>
      </c>
      <c r="C9" s="17" t="s">
        <v>6</v>
      </c>
      <c r="D9" s="18">
        <v>20380</v>
      </c>
      <c r="E9" s="18">
        <v>19980</v>
      </c>
      <c r="F9" s="19">
        <f>E9/D9</f>
        <v>0.98037291462217857</v>
      </c>
    </row>
    <row r="10" spans="1:6" s="26" customFormat="1">
      <c r="A10" s="21">
        <v>2</v>
      </c>
      <c r="B10" s="22" t="s">
        <v>7</v>
      </c>
      <c r="C10" s="23" t="s">
        <v>6</v>
      </c>
      <c r="D10" s="24">
        <v>38019.112259174457</v>
      </c>
      <c r="E10" s="24">
        <f>E11+E12+E13</f>
        <v>28530.101118422921</v>
      </c>
      <c r="F10" s="25">
        <f>E10/D10</f>
        <v>0.75041471047336916</v>
      </c>
    </row>
    <row r="11" spans="1:6" s="26" customFormat="1">
      <c r="A11" s="21" t="s">
        <v>8</v>
      </c>
      <c r="B11" s="22" t="s">
        <v>9</v>
      </c>
      <c r="C11" s="23" t="s">
        <v>6</v>
      </c>
      <c r="D11" s="24">
        <v>16745.602401809996</v>
      </c>
      <c r="E11" s="24">
        <f>'Thang 12 2020'!D28</f>
        <v>14646.417346</v>
      </c>
      <c r="F11" s="25">
        <f>E11/D11</f>
        <v>0.87464260732817234</v>
      </c>
    </row>
    <row r="12" spans="1:6" s="26" customFormat="1">
      <c r="A12" s="15" t="s">
        <v>10</v>
      </c>
      <c r="B12" s="22" t="s">
        <v>11</v>
      </c>
      <c r="C12" s="23" t="s">
        <v>6</v>
      </c>
      <c r="D12" s="24">
        <v>5802.0279388750077</v>
      </c>
      <c r="E12" s="24">
        <f>'Thang 12 2020'!F28</f>
        <v>6414.4856404600023</v>
      </c>
      <c r="F12" s="25">
        <f t="shared" ref="F12:F21" si="0">E12/D12</f>
        <v>1.1055592472213687</v>
      </c>
    </row>
    <row r="13" spans="1:6" s="26" customFormat="1">
      <c r="A13" s="15" t="s">
        <v>12</v>
      </c>
      <c r="B13" s="22" t="s">
        <v>13</v>
      </c>
      <c r="C13" s="23" t="s">
        <v>6</v>
      </c>
      <c r="D13" s="24">
        <v>15471.481918489451</v>
      </c>
      <c r="E13" s="24">
        <f>'Thang 12 2020'!H28</f>
        <v>7469.1981319629194</v>
      </c>
      <c r="F13" s="25">
        <f t="shared" si="0"/>
        <v>0.48277199115856706</v>
      </c>
    </row>
    <row r="14" spans="1:6" s="26" customFormat="1">
      <c r="A14" s="21">
        <v>3</v>
      </c>
      <c r="B14" s="22" t="s">
        <v>14</v>
      </c>
      <c r="C14" s="23"/>
      <c r="D14" s="18"/>
      <c r="E14" s="18"/>
      <c r="F14" s="25"/>
    </row>
    <row r="15" spans="1:6" s="26" customFormat="1">
      <c r="A15" s="21" t="s">
        <v>15</v>
      </c>
      <c r="B15" s="22" t="s">
        <v>16</v>
      </c>
      <c r="C15" s="23" t="s">
        <v>17</v>
      </c>
      <c r="D15" s="18">
        <v>3883</v>
      </c>
      <c r="E15" s="18">
        <f>'Thang 12 2020'!C28</f>
        <v>2523</v>
      </c>
      <c r="F15" s="25">
        <f t="shared" si="0"/>
        <v>0.64975534380633526</v>
      </c>
    </row>
    <row r="16" spans="1:6" s="26" customFormat="1">
      <c r="A16" s="15" t="s">
        <v>18</v>
      </c>
      <c r="B16" s="22" t="s">
        <v>19</v>
      </c>
      <c r="C16" s="23" t="s">
        <v>20</v>
      </c>
      <c r="D16" s="18">
        <v>1381</v>
      </c>
      <c r="E16" s="18">
        <f>'Thang 12 2020'!E28</f>
        <v>1140</v>
      </c>
      <c r="F16" s="25">
        <f t="shared" si="0"/>
        <v>0.82548877624909489</v>
      </c>
    </row>
    <row r="17" spans="1:6" s="26" customFormat="1">
      <c r="A17" s="15" t="s">
        <v>21</v>
      </c>
      <c r="B17" s="22" t="s">
        <v>13</v>
      </c>
      <c r="C17" s="23" t="s">
        <v>20</v>
      </c>
      <c r="D17" s="18">
        <v>9842</v>
      </c>
      <c r="E17" s="18">
        <f>'Thang 12 2020'!G28</f>
        <v>6141</v>
      </c>
      <c r="F17" s="25">
        <f t="shared" si="0"/>
        <v>0.62395854501117654</v>
      </c>
    </row>
    <row r="18" spans="1:6" s="26" customFormat="1" ht="14.25" customHeight="1">
      <c r="A18" s="123">
        <v>4</v>
      </c>
      <c r="B18" s="124" t="s">
        <v>22</v>
      </c>
      <c r="C18" s="125"/>
      <c r="D18" s="126"/>
      <c r="E18" s="126"/>
      <c r="F18" s="127"/>
    </row>
    <row r="19" spans="1:6" s="26" customFormat="1" ht="14.25" customHeight="1">
      <c r="A19" s="21" t="s">
        <v>23</v>
      </c>
      <c r="B19" s="16" t="s">
        <v>24</v>
      </c>
      <c r="C19" s="17" t="s">
        <v>6</v>
      </c>
      <c r="D19" s="18">
        <v>185277.941613</v>
      </c>
      <c r="E19" s="18">
        <v>202416.029989</v>
      </c>
      <c r="F19" s="19">
        <f t="shared" si="0"/>
        <v>1.0924993457224241</v>
      </c>
    </row>
    <row r="20" spans="1:6" s="26" customFormat="1" ht="14.25" customHeight="1">
      <c r="A20" s="15" t="s">
        <v>25</v>
      </c>
      <c r="B20" s="16" t="s">
        <v>26</v>
      </c>
      <c r="C20" s="17" t="s">
        <v>6</v>
      </c>
      <c r="D20" s="18">
        <v>183232.16165600001</v>
      </c>
      <c r="E20" s="18">
        <v>200837.88641400001</v>
      </c>
      <c r="F20" s="19">
        <f t="shared" si="0"/>
        <v>1.096084249614721</v>
      </c>
    </row>
    <row r="21" spans="1:6" s="26" customFormat="1" ht="15" customHeight="1" thickBot="1">
      <c r="A21" s="27">
        <v>5</v>
      </c>
      <c r="B21" s="28" t="s">
        <v>27</v>
      </c>
      <c r="C21" s="29" t="s">
        <v>6</v>
      </c>
      <c r="D21" s="128">
        <v>149410.94699999999</v>
      </c>
      <c r="E21" s="128">
        <v>167821.00111099999</v>
      </c>
      <c r="F21" s="30">
        <f t="shared" si="0"/>
        <v>1.1232175719427038</v>
      </c>
    </row>
    <row r="22" spans="1:6" s="26" customFormat="1" ht="15" thickTop="1">
      <c r="A22" s="31"/>
      <c r="B22" s="32"/>
      <c r="C22" s="33"/>
      <c r="D22" s="131"/>
      <c r="E22" s="34"/>
      <c r="F22" s="35"/>
    </row>
    <row r="23" spans="1:6" s="26" customFormat="1" ht="53.25" customHeight="1">
      <c r="A23" s="31"/>
      <c r="B23" s="36" t="s">
        <v>296</v>
      </c>
      <c r="C23" s="136" t="s">
        <v>300</v>
      </c>
      <c r="D23" s="136"/>
      <c r="E23" s="136"/>
      <c r="F23" s="136"/>
    </row>
    <row r="24" spans="1:6" s="26" customFormat="1">
      <c r="A24" s="37" t="s">
        <v>28</v>
      </c>
      <c r="C24" s="38"/>
      <c r="D24" s="38"/>
      <c r="E24" s="4"/>
      <c r="F24" s="39"/>
    </row>
    <row r="25" spans="1:6" s="26" customFormat="1" ht="16.5">
      <c r="B25" s="40" t="s">
        <v>29</v>
      </c>
      <c r="D25" s="4"/>
      <c r="E25" s="4"/>
      <c r="F25" s="41"/>
    </row>
    <row r="26" spans="1:6" s="26" customFormat="1" ht="16.5">
      <c r="B26" s="40"/>
      <c r="D26" s="42"/>
      <c r="E26" s="43"/>
      <c r="F26" s="41"/>
    </row>
    <row r="27" spans="1:6" s="26" customFormat="1" ht="15" hidden="1">
      <c r="A27" s="137" t="s">
        <v>30</v>
      </c>
      <c r="B27" s="137"/>
      <c r="D27" s="44"/>
      <c r="E27" s="45"/>
      <c r="F27" s="46"/>
    </row>
    <row r="28" spans="1:6" s="26" customFormat="1" ht="15" hidden="1">
      <c r="B28" s="40" t="s">
        <v>31</v>
      </c>
      <c r="C28" s="26" t="s">
        <v>32</v>
      </c>
      <c r="D28" s="47"/>
      <c r="E28" s="48"/>
      <c r="F28" s="49"/>
    </row>
    <row r="29" spans="1:6" ht="15" hidden="1">
      <c r="A29" s="26"/>
      <c r="B29" s="26" t="s">
        <v>33</v>
      </c>
      <c r="C29" s="26" t="s">
        <v>34</v>
      </c>
      <c r="D29" s="44"/>
      <c r="E29" s="50"/>
      <c r="F29" s="51"/>
    </row>
    <row r="30" spans="1:6" ht="15" hidden="1">
      <c r="B30" s="2" t="s">
        <v>35</v>
      </c>
      <c r="C30" s="52">
        <v>14716</v>
      </c>
      <c r="D30" s="50"/>
      <c r="E30" s="53"/>
      <c r="F30" s="54"/>
    </row>
    <row r="31" spans="1:6" ht="15" hidden="1">
      <c r="D31" s="55"/>
      <c r="E31" s="53"/>
      <c r="F31" s="56"/>
    </row>
    <row r="36" spans="6:6">
      <c r="F36" s="96"/>
    </row>
  </sheetData>
  <mergeCells count="4">
    <mergeCell ref="A5:F5"/>
    <mergeCell ref="C23:F23"/>
    <mergeCell ref="A27:B27"/>
    <mergeCell ref="A1:F1"/>
  </mergeCells>
  <pageMargins left="1.45" right="0.7" top="1"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10"/>
  <sheetViews>
    <sheetView showZeros="0" workbookViewId="0">
      <selection activeCell="J1" sqref="J1:J1048576"/>
    </sheetView>
  </sheetViews>
  <sheetFormatPr defaultRowHeight="15"/>
  <cols>
    <col min="1" max="1" width="4.85546875" style="67" customWidth="1"/>
    <col min="2" max="2" width="35.140625" customWidth="1"/>
    <col min="3" max="3" width="9" style="57" customWidth="1"/>
    <col min="4" max="4" width="12" style="58" customWidth="1"/>
    <col min="5" max="5" width="9.42578125" style="57" customWidth="1"/>
    <col min="6" max="6" width="11.5703125" style="58" bestFit="1" customWidth="1"/>
    <col min="7" max="7" width="9.5703125" style="57" bestFit="1" customWidth="1"/>
    <col min="8" max="8" width="12.7109375" style="58" bestFit="1" customWidth="1"/>
    <col min="9" max="9" width="10.7109375" style="58" bestFit="1" customWidth="1"/>
    <col min="12" max="12" width="10.5703125" bestFit="1" customWidth="1"/>
  </cols>
  <sheetData>
    <row r="1" spans="1:9">
      <c r="A1" s="138" t="s">
        <v>287</v>
      </c>
      <c r="B1" s="138"/>
      <c r="C1" s="138"/>
      <c r="D1" s="138"/>
      <c r="E1" s="138"/>
      <c r="F1" s="138"/>
      <c r="G1" s="138"/>
      <c r="H1" s="138"/>
      <c r="I1" s="138"/>
    </row>
    <row r="3" spans="1:9">
      <c r="A3" s="1" t="s">
        <v>36</v>
      </c>
      <c r="G3" s="59"/>
      <c r="H3" s="119"/>
      <c r="I3" s="119"/>
    </row>
    <row r="5" spans="1:9" ht="15.75">
      <c r="A5" s="141" t="s">
        <v>302</v>
      </c>
      <c r="B5" s="141"/>
      <c r="C5" s="141"/>
      <c r="D5" s="141"/>
      <c r="E5" s="141"/>
      <c r="F5" s="141"/>
      <c r="G5" s="141"/>
      <c r="H5" s="141"/>
      <c r="I5" s="141"/>
    </row>
    <row r="6" spans="1:9">
      <c r="A6" s="142" t="s">
        <v>297</v>
      </c>
      <c r="B6" s="142"/>
      <c r="C6" s="142"/>
      <c r="D6" s="142"/>
      <c r="E6" s="142"/>
      <c r="F6" s="142"/>
      <c r="G6" s="142"/>
      <c r="H6" s="142"/>
      <c r="I6" s="142"/>
    </row>
    <row r="8" spans="1:9" s="62" customFormat="1" ht="54.6" customHeight="1">
      <c r="A8" s="101" t="s">
        <v>1</v>
      </c>
      <c r="B8" s="102" t="s">
        <v>37</v>
      </c>
      <c r="C8" s="60" t="s">
        <v>38</v>
      </c>
      <c r="D8" s="61" t="s">
        <v>39</v>
      </c>
      <c r="E8" s="60" t="s">
        <v>40</v>
      </c>
      <c r="F8" s="61" t="s">
        <v>41</v>
      </c>
      <c r="G8" s="60" t="s">
        <v>42</v>
      </c>
      <c r="H8" s="61" t="s">
        <v>43</v>
      </c>
      <c r="I8" s="120" t="s">
        <v>44</v>
      </c>
    </row>
    <row r="9" spans="1:9" s="63" customFormat="1" ht="14.25" customHeight="1">
      <c r="A9" s="103">
        <v>1</v>
      </c>
      <c r="B9" s="104" t="s">
        <v>46</v>
      </c>
      <c r="C9" s="99">
        <v>800</v>
      </c>
      <c r="D9" s="100">
        <v>7190.7741480000004</v>
      </c>
      <c r="E9" s="99">
        <v>680</v>
      </c>
      <c r="F9" s="100">
        <v>4593.8566406787504</v>
      </c>
      <c r="G9" s="99">
        <v>1268</v>
      </c>
      <c r="H9" s="100">
        <v>1816.4634590623748</v>
      </c>
      <c r="I9" s="121">
        <f t="shared" ref="I9:I27" si="0">D9+F9+H9</f>
        <v>13601.094247741126</v>
      </c>
    </row>
    <row r="10" spans="1:9" s="63" customFormat="1" ht="14.25" customHeight="1">
      <c r="A10" s="103">
        <v>2</v>
      </c>
      <c r="B10" s="104" t="s">
        <v>45</v>
      </c>
      <c r="C10" s="99">
        <v>20</v>
      </c>
      <c r="D10" s="100">
        <v>5080.8133260000004</v>
      </c>
      <c r="E10" s="99">
        <v>8</v>
      </c>
      <c r="F10" s="100">
        <v>-137.469289</v>
      </c>
      <c r="G10" s="99">
        <v>45</v>
      </c>
      <c r="H10" s="100">
        <v>199.22343076989497</v>
      </c>
      <c r="I10" s="121">
        <f t="shared" si="0"/>
        <v>5142.5674677698953</v>
      </c>
    </row>
    <row r="11" spans="1:9" s="63" customFormat="1" ht="14.25" customHeight="1">
      <c r="A11" s="103">
        <v>3</v>
      </c>
      <c r="B11" s="104" t="s">
        <v>48</v>
      </c>
      <c r="C11" s="99">
        <v>70</v>
      </c>
      <c r="D11" s="100">
        <v>987.412103</v>
      </c>
      <c r="E11" s="99">
        <v>32</v>
      </c>
      <c r="F11" s="100">
        <v>1256.075787</v>
      </c>
      <c r="G11" s="99">
        <v>229</v>
      </c>
      <c r="H11" s="100">
        <v>1941.4578675752098</v>
      </c>
      <c r="I11" s="121">
        <f t="shared" si="0"/>
        <v>4184.9457575752094</v>
      </c>
    </row>
    <row r="12" spans="1:9" s="63" customFormat="1" ht="14.25" customHeight="1">
      <c r="A12" s="103">
        <v>4</v>
      </c>
      <c r="B12" s="104" t="s">
        <v>47</v>
      </c>
      <c r="C12" s="99">
        <v>704</v>
      </c>
      <c r="D12" s="100">
        <v>431.18400700000001</v>
      </c>
      <c r="E12" s="99">
        <v>164</v>
      </c>
      <c r="F12" s="100">
        <v>234.24452517968751</v>
      </c>
      <c r="G12" s="99">
        <v>2264</v>
      </c>
      <c r="H12" s="100">
        <v>980.21474146658818</v>
      </c>
      <c r="I12" s="121">
        <f t="shared" si="0"/>
        <v>1645.6432736462757</v>
      </c>
    </row>
    <row r="13" spans="1:9" s="63" customFormat="1" ht="14.25" customHeight="1">
      <c r="A13" s="103">
        <v>5</v>
      </c>
      <c r="B13" s="104" t="s">
        <v>49</v>
      </c>
      <c r="C13" s="99">
        <v>376</v>
      </c>
      <c r="D13" s="100">
        <v>169.296008</v>
      </c>
      <c r="E13" s="99">
        <v>87</v>
      </c>
      <c r="F13" s="100">
        <v>114.2967586015625</v>
      </c>
      <c r="G13" s="99">
        <v>825</v>
      </c>
      <c r="H13" s="100">
        <v>1062.9645251899863</v>
      </c>
      <c r="I13" s="121">
        <f t="shared" si="0"/>
        <v>1346.5572917915488</v>
      </c>
    </row>
    <row r="14" spans="1:9" s="63" customFormat="1" ht="14.25" customHeight="1">
      <c r="A14" s="103">
        <v>6</v>
      </c>
      <c r="B14" s="104" t="s">
        <v>51</v>
      </c>
      <c r="C14" s="99">
        <v>59</v>
      </c>
      <c r="D14" s="100">
        <v>169.231087</v>
      </c>
      <c r="E14" s="99">
        <v>19</v>
      </c>
      <c r="F14" s="100">
        <v>43.165264000000001</v>
      </c>
      <c r="G14" s="99">
        <v>155</v>
      </c>
      <c r="H14" s="100">
        <v>399.52523492744166</v>
      </c>
      <c r="I14" s="121">
        <f t="shared" si="0"/>
        <v>611.9215859274417</v>
      </c>
    </row>
    <row r="15" spans="1:9" s="63" customFormat="1" ht="14.25" customHeight="1">
      <c r="A15" s="103">
        <v>7</v>
      </c>
      <c r="B15" s="104" t="s">
        <v>53</v>
      </c>
      <c r="C15" s="99">
        <v>79</v>
      </c>
      <c r="D15" s="100">
        <v>237.24400800000001</v>
      </c>
      <c r="E15" s="99">
        <v>29</v>
      </c>
      <c r="F15" s="100">
        <v>78.886713999999998</v>
      </c>
      <c r="G15" s="99">
        <v>233</v>
      </c>
      <c r="H15" s="100">
        <v>243.71684897701022</v>
      </c>
      <c r="I15" s="121">
        <f t="shared" si="0"/>
        <v>559.84757097701026</v>
      </c>
    </row>
    <row r="16" spans="1:9" s="63" customFormat="1" ht="14.25" customHeight="1">
      <c r="A16" s="103">
        <v>8</v>
      </c>
      <c r="B16" s="104" t="s">
        <v>50</v>
      </c>
      <c r="C16" s="99">
        <v>57</v>
      </c>
      <c r="D16" s="100">
        <v>106.12933700000001</v>
      </c>
      <c r="E16" s="99">
        <v>15</v>
      </c>
      <c r="F16" s="100">
        <v>27.715395000000001</v>
      </c>
      <c r="G16" s="99">
        <v>399</v>
      </c>
      <c r="H16" s="100">
        <v>207.6245398135737</v>
      </c>
      <c r="I16" s="121">
        <f t="shared" si="0"/>
        <v>341.46927181357376</v>
      </c>
    </row>
    <row r="17" spans="1:12" s="63" customFormat="1" ht="14.25" customHeight="1">
      <c r="A17" s="103">
        <v>9</v>
      </c>
      <c r="B17" s="104" t="s">
        <v>52</v>
      </c>
      <c r="C17" s="99">
        <v>6</v>
      </c>
      <c r="D17" s="100">
        <v>0.28884799999999999</v>
      </c>
      <c r="E17" s="99">
        <v>3</v>
      </c>
      <c r="F17" s="100">
        <v>14.770996</v>
      </c>
      <c r="G17" s="99">
        <v>24</v>
      </c>
      <c r="H17" s="100">
        <v>271.77601564728155</v>
      </c>
      <c r="I17" s="121">
        <f t="shared" si="0"/>
        <v>286.83585964728155</v>
      </c>
    </row>
    <row r="18" spans="1:12" s="63" customFormat="1" ht="14.25" customHeight="1">
      <c r="A18" s="103">
        <v>10</v>
      </c>
      <c r="B18" s="104" t="s">
        <v>55</v>
      </c>
      <c r="C18" s="99">
        <v>206</v>
      </c>
      <c r="D18" s="100">
        <v>53.460124</v>
      </c>
      <c r="E18" s="99">
        <v>49</v>
      </c>
      <c r="F18" s="100">
        <v>41.563054000000001</v>
      </c>
      <c r="G18" s="99">
        <v>352</v>
      </c>
      <c r="H18" s="100">
        <v>176.2630631810695</v>
      </c>
      <c r="I18" s="121">
        <f t="shared" si="0"/>
        <v>271.2862411810695</v>
      </c>
    </row>
    <row r="19" spans="1:12" s="63" customFormat="1" ht="14.25" customHeight="1">
      <c r="A19" s="103">
        <v>11</v>
      </c>
      <c r="B19" s="105" t="s">
        <v>54</v>
      </c>
      <c r="C19" s="99">
        <v>12</v>
      </c>
      <c r="D19" s="100">
        <v>103.087824</v>
      </c>
      <c r="E19" s="99">
        <v>16</v>
      </c>
      <c r="F19" s="100">
        <v>79.645726999999994</v>
      </c>
      <c r="G19" s="99">
        <v>29</v>
      </c>
      <c r="H19" s="100">
        <v>27.901327174916069</v>
      </c>
      <c r="I19" s="121">
        <f t="shared" si="0"/>
        <v>210.63487817491605</v>
      </c>
    </row>
    <row r="20" spans="1:12" s="63" customFormat="1" ht="14.25" customHeight="1">
      <c r="A20" s="103">
        <v>12</v>
      </c>
      <c r="B20" s="104" t="s">
        <v>56</v>
      </c>
      <c r="C20" s="99">
        <v>54</v>
      </c>
      <c r="D20" s="100">
        <v>19.365265999999998</v>
      </c>
      <c r="E20" s="99">
        <v>16</v>
      </c>
      <c r="F20" s="100">
        <v>13.915717000000001</v>
      </c>
      <c r="G20" s="99">
        <v>115</v>
      </c>
      <c r="H20" s="100">
        <v>75.054241539087542</v>
      </c>
      <c r="I20" s="121">
        <f t="shared" si="0"/>
        <v>108.33522453908753</v>
      </c>
    </row>
    <row r="21" spans="1:12" s="63" customFormat="1" ht="14.25" customHeight="1">
      <c r="A21" s="103">
        <v>13</v>
      </c>
      <c r="B21" s="104" t="s">
        <v>58</v>
      </c>
      <c r="C21" s="99">
        <v>4</v>
      </c>
      <c r="D21" s="100">
        <v>64.424666000000002</v>
      </c>
      <c r="E21" s="99">
        <v>0</v>
      </c>
      <c r="F21" s="100">
        <v>0</v>
      </c>
      <c r="G21" s="99">
        <v>12</v>
      </c>
      <c r="H21" s="100">
        <v>23.585494435224248</v>
      </c>
      <c r="I21" s="121">
        <f t="shared" si="0"/>
        <v>88.01016043522425</v>
      </c>
    </row>
    <row r="22" spans="1:12" s="63" customFormat="1" ht="14.25" customHeight="1">
      <c r="A22" s="103">
        <v>14</v>
      </c>
      <c r="B22" s="105" t="s">
        <v>62</v>
      </c>
      <c r="C22" s="99">
        <v>4</v>
      </c>
      <c r="D22" s="100">
        <v>3.4234239999999998</v>
      </c>
      <c r="E22" s="99">
        <v>7</v>
      </c>
      <c r="F22" s="100">
        <v>36.740039000000003</v>
      </c>
      <c r="G22" s="99">
        <v>18</v>
      </c>
      <c r="H22" s="100">
        <v>3.611786594243779</v>
      </c>
      <c r="I22" s="121">
        <f t="shared" si="0"/>
        <v>43.775249594243782</v>
      </c>
    </row>
    <row r="23" spans="1:12" s="63" customFormat="1" ht="14.25" customHeight="1">
      <c r="A23" s="103">
        <v>15</v>
      </c>
      <c r="B23" s="106" t="s">
        <v>57</v>
      </c>
      <c r="C23" s="99">
        <v>56</v>
      </c>
      <c r="D23" s="100">
        <v>20.013877000000001</v>
      </c>
      <c r="E23" s="99">
        <v>9</v>
      </c>
      <c r="F23" s="100">
        <v>2.14</v>
      </c>
      <c r="G23" s="99">
        <v>130</v>
      </c>
      <c r="H23" s="100">
        <v>18.231527246014455</v>
      </c>
      <c r="I23" s="121">
        <f t="shared" si="0"/>
        <v>40.38540424601446</v>
      </c>
    </row>
    <row r="24" spans="1:12" s="63" customFormat="1" ht="14.25" customHeight="1">
      <c r="A24" s="103">
        <v>16</v>
      </c>
      <c r="B24" s="106" t="s">
        <v>59</v>
      </c>
      <c r="C24" s="99">
        <v>9</v>
      </c>
      <c r="D24" s="100">
        <v>4.4863189999999999</v>
      </c>
      <c r="E24" s="99">
        <v>4</v>
      </c>
      <c r="F24" s="100">
        <v>12.654999999999999</v>
      </c>
      <c r="G24" s="99">
        <v>27</v>
      </c>
      <c r="H24" s="100">
        <v>15.41790511715589</v>
      </c>
      <c r="I24" s="121">
        <f t="shared" si="0"/>
        <v>32.559224117155892</v>
      </c>
      <c r="L24" s="132">
        <f>D28+F28</f>
        <v>21060.902986460002</v>
      </c>
    </row>
    <row r="25" spans="1:12" s="63" customFormat="1" ht="14.25" customHeight="1">
      <c r="A25" s="103">
        <v>17</v>
      </c>
      <c r="B25" s="107" t="s">
        <v>60</v>
      </c>
      <c r="C25" s="99">
        <v>1</v>
      </c>
      <c r="D25" s="100">
        <v>0.40766599999999997</v>
      </c>
      <c r="E25" s="99">
        <v>1</v>
      </c>
      <c r="F25" s="100">
        <v>0.68031200000000003</v>
      </c>
      <c r="G25" s="99">
        <v>12</v>
      </c>
      <c r="H25" s="100">
        <v>5.2847116958767328</v>
      </c>
      <c r="I25" s="121">
        <f t="shared" si="0"/>
        <v>6.3726896958767334</v>
      </c>
    </row>
    <row r="26" spans="1:12" s="63" customFormat="1" ht="14.25" customHeight="1">
      <c r="A26" s="103">
        <v>18</v>
      </c>
      <c r="B26" s="106" t="s">
        <v>61</v>
      </c>
      <c r="C26" s="99">
        <v>5</v>
      </c>
      <c r="D26" s="100">
        <v>2.6753079999999998</v>
      </c>
      <c r="E26" s="99">
        <v>1</v>
      </c>
      <c r="F26" s="100">
        <v>1.603</v>
      </c>
      <c r="G26" s="99">
        <v>4</v>
      </c>
      <c r="H26" s="100">
        <v>0.88141154996987259</v>
      </c>
      <c r="I26" s="121">
        <f t="shared" si="0"/>
        <v>5.1597195499698723</v>
      </c>
    </row>
    <row r="27" spans="1:12" s="63" customFormat="1" ht="14.25" customHeight="1">
      <c r="A27" s="103">
        <v>19</v>
      </c>
      <c r="B27" s="130" t="s">
        <v>215</v>
      </c>
      <c r="C27" s="99">
        <v>1</v>
      </c>
      <c r="D27" s="100">
        <v>2.7</v>
      </c>
      <c r="E27" s="99">
        <v>0</v>
      </c>
      <c r="F27" s="100">
        <v>0</v>
      </c>
      <c r="G27" s="99">
        <v>0</v>
      </c>
      <c r="H27" s="100">
        <v>0</v>
      </c>
      <c r="I27" s="121">
        <f t="shared" si="0"/>
        <v>2.7</v>
      </c>
    </row>
    <row r="28" spans="1:12" s="66" customFormat="1" ht="14.25" customHeight="1">
      <c r="A28" s="143" t="s">
        <v>63</v>
      </c>
      <c r="B28" s="144"/>
      <c r="C28" s="64">
        <f t="shared" ref="C28:I28" si="1">SUM(C9:C27)</f>
        <v>2523</v>
      </c>
      <c r="D28" s="65">
        <f t="shared" si="1"/>
        <v>14646.417346</v>
      </c>
      <c r="E28" s="64">
        <f t="shared" si="1"/>
        <v>1140</v>
      </c>
      <c r="F28" s="65">
        <f t="shared" si="1"/>
        <v>6414.4856404600023</v>
      </c>
      <c r="G28" s="64">
        <f t="shared" si="1"/>
        <v>6141</v>
      </c>
      <c r="H28" s="65">
        <f t="shared" si="1"/>
        <v>7469.1981319629194</v>
      </c>
      <c r="I28" s="65">
        <f t="shared" si="1"/>
        <v>28530.101118422921</v>
      </c>
    </row>
    <row r="29" spans="1:12" s="71" customFormat="1" ht="14.25" customHeight="1">
      <c r="A29" s="117"/>
      <c r="B29" s="117"/>
      <c r="C29" s="69"/>
      <c r="D29" s="70"/>
      <c r="E29" s="69"/>
      <c r="F29" s="70"/>
      <c r="G29" s="69"/>
      <c r="H29" s="70"/>
      <c r="I29" s="70"/>
    </row>
    <row r="30" spans="1:12" ht="15.75">
      <c r="A30" s="145" t="s">
        <v>303</v>
      </c>
      <c r="B30" s="145"/>
      <c r="C30" s="145"/>
      <c r="D30" s="145"/>
      <c r="E30" s="145"/>
      <c r="F30" s="145"/>
      <c r="G30" s="145"/>
      <c r="H30" s="145"/>
      <c r="I30" s="145"/>
    </row>
    <row r="31" spans="1:12">
      <c r="A31" s="146" t="str">
        <f>A6</f>
        <v>Tính từ 01/01/2020 đến 20/12/2020</v>
      </c>
      <c r="B31" s="146"/>
      <c r="C31" s="146"/>
      <c r="D31" s="146"/>
      <c r="E31" s="146"/>
      <c r="F31" s="146"/>
      <c r="G31" s="146"/>
      <c r="H31" s="146"/>
      <c r="I31" s="146"/>
    </row>
    <row r="32" spans="1:12">
      <c r="A32" s="109"/>
      <c r="B32" s="110"/>
    </row>
    <row r="33" spans="1:11" s="62" customFormat="1" ht="51">
      <c r="A33" s="101" t="s">
        <v>1</v>
      </c>
      <c r="B33" s="102" t="s">
        <v>64</v>
      </c>
      <c r="C33" s="60" t="s">
        <v>38</v>
      </c>
      <c r="D33" s="61" t="s">
        <v>39</v>
      </c>
      <c r="E33" s="60" t="s">
        <v>40</v>
      </c>
      <c r="F33" s="61" t="s">
        <v>41</v>
      </c>
      <c r="G33" s="60" t="s">
        <v>42</v>
      </c>
      <c r="H33" s="61" t="s">
        <v>43</v>
      </c>
      <c r="I33" s="120" t="s">
        <v>44</v>
      </c>
    </row>
    <row r="34" spans="1:11" s="63" customFormat="1">
      <c r="A34" s="111">
        <v>1</v>
      </c>
      <c r="B34" s="105" t="s">
        <v>65</v>
      </c>
      <c r="C34" s="99">
        <v>248</v>
      </c>
      <c r="D34" s="100">
        <v>6157.2355260000004</v>
      </c>
      <c r="E34" s="99">
        <v>89</v>
      </c>
      <c r="F34" s="100">
        <v>671.18926682999995</v>
      </c>
      <c r="G34" s="99">
        <v>529</v>
      </c>
      <c r="H34" s="100">
        <v>2165.6883188829024</v>
      </c>
      <c r="I34" s="121">
        <f t="shared" ref="I34:I65" si="2">D34+F34+H34</f>
        <v>8994.1131117129025</v>
      </c>
    </row>
    <row r="35" spans="1:11" s="63" customFormat="1">
      <c r="A35" s="111">
        <v>2</v>
      </c>
      <c r="B35" s="105" t="s">
        <v>68</v>
      </c>
      <c r="C35" s="99">
        <v>609</v>
      </c>
      <c r="D35" s="100">
        <v>1205.8030000000001</v>
      </c>
      <c r="E35" s="99">
        <v>354</v>
      </c>
      <c r="F35" s="100">
        <v>1740.13395614875</v>
      </c>
      <c r="G35" s="99">
        <v>1823</v>
      </c>
      <c r="H35" s="100">
        <v>1003.1750179712753</v>
      </c>
      <c r="I35" s="121">
        <f t="shared" si="2"/>
        <v>3949.1119741200255</v>
      </c>
      <c r="K35" s="92">
        <f>438/I36*100</f>
        <v>17.808982049959347</v>
      </c>
    </row>
    <row r="36" spans="1:11" s="63" customFormat="1">
      <c r="A36" s="111">
        <v>3</v>
      </c>
      <c r="B36" s="105" t="s">
        <v>66</v>
      </c>
      <c r="C36" s="99">
        <v>342</v>
      </c>
      <c r="D36" s="100">
        <v>1582.0506109999999</v>
      </c>
      <c r="E36" s="99">
        <v>134</v>
      </c>
      <c r="F36" s="100">
        <v>487.56334360156251</v>
      </c>
      <c r="G36" s="99">
        <v>804</v>
      </c>
      <c r="H36" s="100">
        <v>389.81914927424157</v>
      </c>
      <c r="I36" s="121">
        <f t="shared" si="2"/>
        <v>2459.4331038758041</v>
      </c>
    </row>
    <row r="37" spans="1:11" s="63" customFormat="1">
      <c r="A37" s="111">
        <v>4</v>
      </c>
      <c r="B37" s="105" t="s">
        <v>67</v>
      </c>
      <c r="C37" s="99">
        <v>272</v>
      </c>
      <c r="D37" s="100">
        <v>786.03180399999997</v>
      </c>
      <c r="E37" s="99">
        <v>155</v>
      </c>
      <c r="F37" s="100">
        <v>432.95787999999999</v>
      </c>
      <c r="G37" s="99">
        <v>523</v>
      </c>
      <c r="H37" s="100">
        <v>1148.985464075068</v>
      </c>
      <c r="I37" s="121">
        <f t="shared" si="2"/>
        <v>2367.9751480750679</v>
      </c>
    </row>
    <row r="38" spans="1:11" s="63" customFormat="1">
      <c r="A38" s="111">
        <v>5</v>
      </c>
      <c r="B38" s="105" t="s">
        <v>69</v>
      </c>
      <c r="C38" s="99">
        <v>131</v>
      </c>
      <c r="D38" s="100">
        <v>1505.740303</v>
      </c>
      <c r="E38" s="99">
        <v>78</v>
      </c>
      <c r="F38" s="100">
        <v>200.79824400000001</v>
      </c>
      <c r="G38" s="99">
        <v>433</v>
      </c>
      <c r="H38" s="100">
        <v>351.85829006817488</v>
      </c>
      <c r="I38" s="121">
        <f t="shared" si="2"/>
        <v>2058.396837068175</v>
      </c>
    </row>
    <row r="39" spans="1:11" s="68" customFormat="1">
      <c r="A39" s="111">
        <v>6</v>
      </c>
      <c r="B39" s="112" t="s">
        <v>70</v>
      </c>
      <c r="C39" s="99">
        <v>211</v>
      </c>
      <c r="D39" s="100">
        <v>1271.0242740000001</v>
      </c>
      <c r="E39" s="99">
        <v>102</v>
      </c>
      <c r="F39" s="100">
        <v>466.32615070000003</v>
      </c>
      <c r="G39" s="99">
        <v>126</v>
      </c>
      <c r="H39" s="100">
        <v>262.21614472434021</v>
      </c>
      <c r="I39" s="121">
        <f t="shared" si="2"/>
        <v>1999.5665694243403</v>
      </c>
    </row>
    <row r="40" spans="1:11" s="63" customFormat="1">
      <c r="A40" s="111">
        <v>7</v>
      </c>
      <c r="B40" s="105" t="s">
        <v>77</v>
      </c>
      <c r="C40" s="99">
        <v>40</v>
      </c>
      <c r="D40" s="100">
        <v>292.36002200000001</v>
      </c>
      <c r="E40" s="99">
        <v>23</v>
      </c>
      <c r="F40" s="100">
        <v>1357.3410429999999</v>
      </c>
      <c r="G40" s="99">
        <v>100</v>
      </c>
      <c r="H40" s="100">
        <v>135.78972330203715</v>
      </c>
      <c r="I40" s="121">
        <f t="shared" si="2"/>
        <v>1785.4907883020371</v>
      </c>
    </row>
    <row r="41" spans="1:11" s="63" customFormat="1">
      <c r="A41" s="111">
        <v>8</v>
      </c>
      <c r="B41" s="105" t="s">
        <v>71</v>
      </c>
      <c r="C41" s="99">
        <v>30</v>
      </c>
      <c r="D41" s="100">
        <v>310.81603999999999</v>
      </c>
      <c r="E41" s="99">
        <v>25</v>
      </c>
      <c r="F41" s="100">
        <v>206.502668</v>
      </c>
      <c r="G41" s="99">
        <v>38</v>
      </c>
      <c r="H41" s="100">
        <v>385.61131787043644</v>
      </c>
      <c r="I41" s="121">
        <f t="shared" si="2"/>
        <v>902.93002587043645</v>
      </c>
    </row>
    <row r="42" spans="1:11" s="63" customFormat="1">
      <c r="A42" s="111">
        <v>9</v>
      </c>
      <c r="B42" s="105" t="s">
        <v>74</v>
      </c>
      <c r="C42" s="99">
        <v>36</v>
      </c>
      <c r="D42" s="100">
        <v>293.67272400000002</v>
      </c>
      <c r="E42" s="99">
        <v>16</v>
      </c>
      <c r="F42" s="100">
        <v>158.00363200000001</v>
      </c>
      <c r="G42" s="99">
        <v>42</v>
      </c>
      <c r="H42" s="100">
        <v>444.86074692028933</v>
      </c>
      <c r="I42" s="121">
        <f t="shared" si="2"/>
        <v>896.53710292028939</v>
      </c>
    </row>
    <row r="43" spans="1:11" s="63" customFormat="1">
      <c r="A43" s="111">
        <v>10</v>
      </c>
      <c r="B43" s="113" t="s">
        <v>82</v>
      </c>
      <c r="C43" s="99">
        <v>3</v>
      </c>
      <c r="D43" s="100">
        <v>100.2</v>
      </c>
      <c r="E43" s="99">
        <v>1</v>
      </c>
      <c r="F43" s="100">
        <v>2</v>
      </c>
      <c r="G43" s="99">
        <v>33</v>
      </c>
      <c r="H43" s="100">
        <v>286.07059570003099</v>
      </c>
      <c r="I43" s="121">
        <f t="shared" si="2"/>
        <v>388.27059570003098</v>
      </c>
    </row>
    <row r="44" spans="1:11" s="63" customFormat="1">
      <c r="A44" s="111">
        <v>11</v>
      </c>
      <c r="B44" s="105" t="s">
        <v>76</v>
      </c>
      <c r="C44" s="99">
        <v>95</v>
      </c>
      <c r="D44" s="100">
        <v>180.45120800000001</v>
      </c>
      <c r="E44" s="99">
        <v>16</v>
      </c>
      <c r="F44" s="100">
        <v>40.611429999999999</v>
      </c>
      <c r="G44" s="99">
        <v>262</v>
      </c>
      <c r="H44" s="100">
        <v>139.17360250029398</v>
      </c>
      <c r="I44" s="121">
        <f t="shared" si="2"/>
        <v>360.236240500294</v>
      </c>
    </row>
    <row r="45" spans="1:11" s="63" customFormat="1">
      <c r="A45" s="111">
        <v>12</v>
      </c>
      <c r="B45" s="105" t="s">
        <v>95</v>
      </c>
      <c r="C45" s="99">
        <v>7</v>
      </c>
      <c r="D45" s="100">
        <v>295.35542500000003</v>
      </c>
      <c r="E45" s="99">
        <v>0</v>
      </c>
      <c r="F45" s="100">
        <v>0</v>
      </c>
      <c r="G45" s="99">
        <v>35</v>
      </c>
      <c r="H45" s="100">
        <v>12.313001419115089</v>
      </c>
      <c r="I45" s="121">
        <f t="shared" si="2"/>
        <v>307.66842641911512</v>
      </c>
    </row>
    <row r="46" spans="1:11" s="63" customFormat="1">
      <c r="A46" s="111">
        <v>13</v>
      </c>
      <c r="B46" s="105" t="s">
        <v>83</v>
      </c>
      <c r="C46" s="99">
        <v>36</v>
      </c>
      <c r="D46" s="100">
        <v>134.683807</v>
      </c>
      <c r="E46" s="99">
        <v>12</v>
      </c>
      <c r="F46" s="100">
        <v>22.447704999999999</v>
      </c>
      <c r="G46" s="99">
        <v>19</v>
      </c>
      <c r="H46" s="100">
        <v>101.52162973616252</v>
      </c>
      <c r="I46" s="121">
        <f t="shared" si="2"/>
        <v>258.65314173616252</v>
      </c>
    </row>
    <row r="47" spans="1:11" s="63" customFormat="1">
      <c r="A47" s="111">
        <v>14</v>
      </c>
      <c r="B47" s="105" t="s">
        <v>75</v>
      </c>
      <c r="C47" s="99">
        <v>42</v>
      </c>
      <c r="D47" s="100">
        <v>15.701501</v>
      </c>
      <c r="E47" s="99">
        <v>15</v>
      </c>
      <c r="F47" s="100">
        <v>129.08979317968749</v>
      </c>
      <c r="G47" s="99">
        <v>81</v>
      </c>
      <c r="H47" s="100">
        <v>104.65138478866812</v>
      </c>
      <c r="I47" s="121">
        <f t="shared" si="2"/>
        <v>249.44267896835561</v>
      </c>
    </row>
    <row r="48" spans="1:11" s="63" customFormat="1">
      <c r="A48" s="111">
        <v>15</v>
      </c>
      <c r="B48" s="113" t="s">
        <v>80</v>
      </c>
      <c r="C48" s="99">
        <v>31</v>
      </c>
      <c r="D48" s="100">
        <v>134.02699999999999</v>
      </c>
      <c r="E48" s="99">
        <v>20</v>
      </c>
      <c r="F48" s="100">
        <v>88.361436999999995</v>
      </c>
      <c r="G48" s="99">
        <v>16</v>
      </c>
      <c r="H48" s="100">
        <v>19.78687372816734</v>
      </c>
      <c r="I48" s="121">
        <f t="shared" si="2"/>
        <v>242.17531072816732</v>
      </c>
    </row>
    <row r="49" spans="1:9" s="63" customFormat="1">
      <c r="A49" s="111">
        <v>16</v>
      </c>
      <c r="B49" s="105" t="s">
        <v>72</v>
      </c>
      <c r="C49" s="99">
        <v>33</v>
      </c>
      <c r="D49" s="100">
        <v>61.443264999999997</v>
      </c>
      <c r="E49" s="99">
        <v>12</v>
      </c>
      <c r="F49" s="100">
        <v>94.248413999999997</v>
      </c>
      <c r="G49" s="99">
        <v>121</v>
      </c>
      <c r="H49" s="100">
        <v>39.326442637322913</v>
      </c>
      <c r="I49" s="121">
        <f t="shared" si="2"/>
        <v>195.01812163732291</v>
      </c>
    </row>
    <row r="50" spans="1:9" s="63" customFormat="1">
      <c r="A50" s="111">
        <v>17</v>
      </c>
      <c r="B50" s="105" t="s">
        <v>85</v>
      </c>
      <c r="C50" s="99">
        <v>29</v>
      </c>
      <c r="D50" s="100">
        <v>74.549092999999999</v>
      </c>
      <c r="E50" s="99">
        <v>10</v>
      </c>
      <c r="F50" s="100">
        <v>30.220564</v>
      </c>
      <c r="G50" s="99">
        <v>67</v>
      </c>
      <c r="H50" s="100">
        <v>41.285743580812628</v>
      </c>
      <c r="I50" s="121">
        <f t="shared" si="2"/>
        <v>146.05540058081263</v>
      </c>
    </row>
    <row r="51" spans="1:9" s="63" customFormat="1">
      <c r="A51" s="111">
        <v>18</v>
      </c>
      <c r="B51" s="105" t="s">
        <v>79</v>
      </c>
      <c r="C51" s="99">
        <v>52</v>
      </c>
      <c r="D51" s="100">
        <v>43.858626000000001</v>
      </c>
      <c r="E51" s="99">
        <v>11</v>
      </c>
      <c r="F51" s="100">
        <v>17.410609999999998</v>
      </c>
      <c r="G51" s="99">
        <v>175</v>
      </c>
      <c r="H51" s="100">
        <v>73.113135161977198</v>
      </c>
      <c r="I51" s="121">
        <f t="shared" si="2"/>
        <v>134.3823711619772</v>
      </c>
    </row>
    <row r="52" spans="1:9" s="63" customFormat="1">
      <c r="A52" s="111">
        <v>19</v>
      </c>
      <c r="B52" s="113" t="s">
        <v>90</v>
      </c>
      <c r="C52" s="99">
        <v>11</v>
      </c>
      <c r="D52" s="100">
        <v>20.094950000000001</v>
      </c>
      <c r="E52" s="99">
        <v>9</v>
      </c>
      <c r="F52" s="100">
        <v>44.713557999999999</v>
      </c>
      <c r="G52" s="99">
        <v>30</v>
      </c>
      <c r="H52" s="100">
        <v>37.41674733585176</v>
      </c>
      <c r="I52" s="121">
        <f t="shared" si="2"/>
        <v>102.22525533585176</v>
      </c>
    </row>
    <row r="53" spans="1:9" s="63" customFormat="1">
      <c r="A53" s="111">
        <v>20</v>
      </c>
      <c r="B53" s="105" t="s">
        <v>73</v>
      </c>
      <c r="C53" s="99">
        <v>3</v>
      </c>
      <c r="D53" s="100">
        <v>1.5174080000000001</v>
      </c>
      <c r="E53" s="99">
        <v>4</v>
      </c>
      <c r="F53" s="100">
        <v>90.095651000000004</v>
      </c>
      <c r="G53" s="99">
        <v>9</v>
      </c>
      <c r="H53" s="100">
        <v>2.5307764551207654</v>
      </c>
      <c r="I53" s="121">
        <f t="shared" si="2"/>
        <v>94.143835455120779</v>
      </c>
    </row>
    <row r="54" spans="1:9" s="63" customFormat="1">
      <c r="A54" s="111">
        <v>21</v>
      </c>
      <c r="B54" s="105" t="s">
        <v>78</v>
      </c>
      <c r="C54" s="99">
        <v>41</v>
      </c>
      <c r="D54" s="100">
        <v>5.5226160000000002</v>
      </c>
      <c r="E54" s="99">
        <v>2</v>
      </c>
      <c r="F54" s="100">
        <v>1.68</v>
      </c>
      <c r="G54" s="99">
        <v>131</v>
      </c>
      <c r="H54" s="100">
        <v>64.059819158962085</v>
      </c>
      <c r="I54" s="121">
        <f t="shared" si="2"/>
        <v>71.262435158962091</v>
      </c>
    </row>
    <row r="55" spans="1:9" s="63" customFormat="1">
      <c r="A55" s="111">
        <v>22</v>
      </c>
      <c r="B55" s="105" t="s">
        <v>84</v>
      </c>
      <c r="C55" s="99">
        <v>22</v>
      </c>
      <c r="D55" s="100">
        <v>4.3211709999999997</v>
      </c>
      <c r="E55" s="99">
        <v>6</v>
      </c>
      <c r="F55" s="100">
        <v>5.8643020000000003</v>
      </c>
      <c r="G55" s="99">
        <v>78</v>
      </c>
      <c r="H55" s="100">
        <v>57.277671821913813</v>
      </c>
      <c r="I55" s="121">
        <f t="shared" si="2"/>
        <v>67.463144821913815</v>
      </c>
    </row>
    <row r="56" spans="1:9" s="63" customFormat="1">
      <c r="A56" s="111">
        <v>23</v>
      </c>
      <c r="B56" s="105" t="s">
        <v>86</v>
      </c>
      <c r="C56" s="99">
        <v>1</v>
      </c>
      <c r="D56" s="100">
        <v>1.5</v>
      </c>
      <c r="E56" s="99">
        <v>2</v>
      </c>
      <c r="F56" s="100">
        <v>38.262500000000003</v>
      </c>
      <c r="G56" s="99">
        <v>12</v>
      </c>
      <c r="H56" s="100">
        <v>9.5717812434363445</v>
      </c>
      <c r="I56" s="121">
        <f t="shared" si="2"/>
        <v>49.334281243436351</v>
      </c>
    </row>
    <row r="57" spans="1:9" s="63" customFormat="1">
      <c r="A57" s="111">
        <v>24</v>
      </c>
      <c r="B57" s="105" t="s">
        <v>284</v>
      </c>
      <c r="C57" s="99">
        <v>1</v>
      </c>
      <c r="D57" s="100">
        <v>40.772531999999998</v>
      </c>
      <c r="E57" s="99">
        <v>0</v>
      </c>
      <c r="F57" s="100">
        <v>0</v>
      </c>
      <c r="G57" s="99">
        <v>2</v>
      </c>
      <c r="H57" s="100">
        <v>8.056521</v>
      </c>
      <c r="I57" s="121">
        <f t="shared" si="2"/>
        <v>48.829053000000002</v>
      </c>
    </row>
    <row r="58" spans="1:9" s="63" customFormat="1">
      <c r="A58" s="111">
        <v>25</v>
      </c>
      <c r="B58" s="105" t="s">
        <v>87</v>
      </c>
      <c r="C58" s="99">
        <v>4</v>
      </c>
      <c r="D58" s="100">
        <v>13.9</v>
      </c>
      <c r="E58" s="99">
        <v>3</v>
      </c>
      <c r="F58" s="100">
        <v>3.4665029999999999</v>
      </c>
      <c r="G58" s="99">
        <v>4</v>
      </c>
      <c r="H58" s="100">
        <v>19.16088660136008</v>
      </c>
      <c r="I58" s="121">
        <f t="shared" si="2"/>
        <v>36.527389601360085</v>
      </c>
    </row>
    <row r="59" spans="1:9" s="63" customFormat="1">
      <c r="A59" s="111">
        <v>26</v>
      </c>
      <c r="B59" s="105" t="s">
        <v>89</v>
      </c>
      <c r="C59" s="99">
        <v>47</v>
      </c>
      <c r="D59" s="100">
        <v>15.934029000000001</v>
      </c>
      <c r="E59" s="99">
        <v>5</v>
      </c>
      <c r="F59" s="100">
        <v>1.073215</v>
      </c>
      <c r="G59" s="99">
        <v>110</v>
      </c>
      <c r="H59" s="100">
        <v>13.773708698072083</v>
      </c>
      <c r="I59" s="121">
        <f t="shared" si="2"/>
        <v>30.780952698072085</v>
      </c>
    </row>
    <row r="60" spans="1:9" s="63" customFormat="1">
      <c r="A60" s="111">
        <v>27</v>
      </c>
      <c r="B60" s="105" t="s">
        <v>81</v>
      </c>
      <c r="C60" s="99">
        <v>3</v>
      </c>
      <c r="D60" s="100">
        <v>4.8</v>
      </c>
      <c r="E60" s="99">
        <v>4</v>
      </c>
      <c r="F60" s="100">
        <v>16.170000000000002</v>
      </c>
      <c r="G60" s="99">
        <v>1</v>
      </c>
      <c r="H60" s="100">
        <v>9.7384522682275989</v>
      </c>
      <c r="I60" s="121">
        <f t="shared" si="2"/>
        <v>30.708452268227603</v>
      </c>
    </row>
    <row r="61" spans="1:9" s="63" customFormat="1">
      <c r="A61" s="111">
        <v>28</v>
      </c>
      <c r="B61" s="113" t="s">
        <v>116</v>
      </c>
      <c r="C61" s="99">
        <v>10</v>
      </c>
      <c r="D61" s="100">
        <v>15.509199000000001</v>
      </c>
      <c r="E61" s="99">
        <v>3</v>
      </c>
      <c r="F61" s="100">
        <v>3.4</v>
      </c>
      <c r="G61" s="99">
        <v>14</v>
      </c>
      <c r="H61" s="100">
        <v>10.051476841008867</v>
      </c>
      <c r="I61" s="121">
        <f t="shared" si="2"/>
        <v>28.960675841008868</v>
      </c>
    </row>
    <row r="62" spans="1:9" s="63" customFormat="1">
      <c r="A62" s="111">
        <v>29</v>
      </c>
      <c r="B62" s="105" t="s">
        <v>93</v>
      </c>
      <c r="C62" s="99">
        <v>1</v>
      </c>
      <c r="D62" s="100">
        <v>11.57</v>
      </c>
      <c r="E62" s="99">
        <v>4</v>
      </c>
      <c r="F62" s="100">
        <v>16.600000000000001</v>
      </c>
      <c r="G62" s="99">
        <v>0</v>
      </c>
      <c r="H62" s="100">
        <v>0</v>
      </c>
      <c r="I62" s="121">
        <f t="shared" si="2"/>
        <v>28.17</v>
      </c>
    </row>
    <row r="63" spans="1:9" s="63" customFormat="1">
      <c r="A63" s="111">
        <v>30</v>
      </c>
      <c r="B63" s="105" t="s">
        <v>92</v>
      </c>
      <c r="C63" s="99">
        <v>5</v>
      </c>
      <c r="D63" s="100">
        <v>17.396739</v>
      </c>
      <c r="E63" s="99">
        <v>1</v>
      </c>
      <c r="F63" s="100">
        <v>-0.06</v>
      </c>
      <c r="G63" s="99">
        <v>2</v>
      </c>
      <c r="H63" s="100">
        <v>6.8344774199999998</v>
      </c>
      <c r="I63" s="121">
        <f t="shared" si="2"/>
        <v>24.17121642</v>
      </c>
    </row>
    <row r="64" spans="1:9" s="63" customFormat="1">
      <c r="A64" s="111">
        <v>31</v>
      </c>
      <c r="B64" s="105" t="s">
        <v>91</v>
      </c>
      <c r="C64" s="99">
        <v>1</v>
      </c>
      <c r="D64" s="100">
        <v>6.2E-2</v>
      </c>
      <c r="E64" s="99">
        <v>1</v>
      </c>
      <c r="F64" s="100">
        <v>4.032E-3</v>
      </c>
      <c r="G64" s="99">
        <v>36</v>
      </c>
      <c r="H64" s="100">
        <v>22.969747775109582</v>
      </c>
      <c r="I64" s="121">
        <f t="shared" si="2"/>
        <v>23.035779775109582</v>
      </c>
    </row>
    <row r="65" spans="1:9" s="63" customFormat="1">
      <c r="A65" s="111">
        <v>32</v>
      </c>
      <c r="B65" s="105" t="s">
        <v>99</v>
      </c>
      <c r="C65" s="99">
        <v>5</v>
      </c>
      <c r="D65" s="100">
        <v>6.8522809999999996</v>
      </c>
      <c r="E65" s="99">
        <v>0</v>
      </c>
      <c r="F65" s="100">
        <v>0</v>
      </c>
      <c r="G65" s="99">
        <v>8</v>
      </c>
      <c r="H65" s="100">
        <v>16.139606764052676</v>
      </c>
      <c r="I65" s="121">
        <f t="shared" si="2"/>
        <v>22.991887764052677</v>
      </c>
    </row>
    <row r="66" spans="1:9" s="63" customFormat="1">
      <c r="A66" s="111">
        <v>33</v>
      </c>
      <c r="B66" s="105" t="s">
        <v>112</v>
      </c>
      <c r="C66" s="99">
        <v>2</v>
      </c>
      <c r="D66" s="100">
        <v>8.3000000000000007</v>
      </c>
      <c r="E66" s="99">
        <v>1</v>
      </c>
      <c r="F66" s="100">
        <v>12</v>
      </c>
      <c r="G66" s="99">
        <v>0</v>
      </c>
      <c r="H66" s="100">
        <v>0</v>
      </c>
      <c r="I66" s="121">
        <f t="shared" ref="I66:I97" si="3">D66+F66+H66</f>
        <v>20.3</v>
      </c>
    </row>
    <row r="67" spans="1:9" s="63" customFormat="1">
      <c r="A67" s="111">
        <v>34</v>
      </c>
      <c r="B67" s="105" t="s">
        <v>88</v>
      </c>
      <c r="C67" s="99">
        <v>2</v>
      </c>
      <c r="D67" s="100">
        <v>10.5</v>
      </c>
      <c r="E67" s="99">
        <v>1</v>
      </c>
      <c r="F67" s="100">
        <v>0.46842099999999998</v>
      </c>
      <c r="G67" s="99">
        <v>2</v>
      </c>
      <c r="H67" s="100">
        <v>6.2419858635077903</v>
      </c>
      <c r="I67" s="121">
        <f t="shared" si="3"/>
        <v>17.210406863507789</v>
      </c>
    </row>
    <row r="68" spans="1:9" s="63" customFormat="1">
      <c r="A68" s="111">
        <v>35</v>
      </c>
      <c r="B68" s="105" t="s">
        <v>122</v>
      </c>
      <c r="C68" s="99">
        <v>7</v>
      </c>
      <c r="D68" s="100">
        <v>1.093934</v>
      </c>
      <c r="E68" s="99">
        <v>2</v>
      </c>
      <c r="F68" s="100">
        <v>10.12068</v>
      </c>
      <c r="G68" s="99">
        <v>9</v>
      </c>
      <c r="H68" s="100">
        <v>0.37766952018593491</v>
      </c>
      <c r="I68" s="121">
        <f t="shared" si="3"/>
        <v>11.592283520185935</v>
      </c>
    </row>
    <row r="69" spans="1:9" s="63" customFormat="1">
      <c r="A69" s="111">
        <v>36</v>
      </c>
      <c r="B69" s="105" t="s">
        <v>101</v>
      </c>
      <c r="C69" s="99">
        <v>5</v>
      </c>
      <c r="D69" s="100">
        <v>1.850913</v>
      </c>
      <c r="E69" s="99">
        <v>2</v>
      </c>
      <c r="F69" s="100">
        <v>8.5</v>
      </c>
      <c r="G69" s="99">
        <v>12</v>
      </c>
      <c r="H69" s="100">
        <v>1.177560565894809</v>
      </c>
      <c r="I69" s="121">
        <f t="shared" si="3"/>
        <v>11.52847356589481</v>
      </c>
    </row>
    <row r="70" spans="1:9" s="63" customFormat="1">
      <c r="A70" s="111">
        <v>37</v>
      </c>
      <c r="B70" s="105" t="s">
        <v>98</v>
      </c>
      <c r="C70" s="99">
        <v>5</v>
      </c>
      <c r="D70" s="100">
        <v>4.453E-2</v>
      </c>
      <c r="E70" s="99">
        <v>2</v>
      </c>
      <c r="F70" s="100">
        <v>3.25</v>
      </c>
      <c r="G70" s="99">
        <v>19</v>
      </c>
      <c r="H70" s="100">
        <v>5.6594642081432367</v>
      </c>
      <c r="I70" s="121">
        <f t="shared" si="3"/>
        <v>8.9539942081432358</v>
      </c>
    </row>
    <row r="71" spans="1:9" s="63" customFormat="1">
      <c r="A71" s="111">
        <v>38</v>
      </c>
      <c r="B71" s="114" t="s">
        <v>221</v>
      </c>
      <c r="C71" s="99">
        <v>2</v>
      </c>
      <c r="D71" s="100">
        <v>1.6600870000000001</v>
      </c>
      <c r="E71" s="99">
        <v>1</v>
      </c>
      <c r="F71" s="100">
        <v>7</v>
      </c>
      <c r="G71" s="99">
        <v>1</v>
      </c>
      <c r="H71" s="100">
        <v>5.1648446242575495E-2</v>
      </c>
      <c r="I71" s="121">
        <f t="shared" si="3"/>
        <v>8.7117354462425762</v>
      </c>
    </row>
    <row r="72" spans="1:9" s="63" customFormat="1">
      <c r="A72" s="111">
        <v>39</v>
      </c>
      <c r="B72" s="105" t="s">
        <v>96</v>
      </c>
      <c r="C72" s="99">
        <v>9</v>
      </c>
      <c r="D72" s="100">
        <v>0.59027200000000002</v>
      </c>
      <c r="E72" s="99">
        <v>1</v>
      </c>
      <c r="F72" s="100">
        <v>0.1</v>
      </c>
      <c r="G72" s="99">
        <v>83</v>
      </c>
      <c r="H72" s="100">
        <v>8.0160084053903748</v>
      </c>
      <c r="I72" s="121">
        <f t="shared" si="3"/>
        <v>8.7062804053903751</v>
      </c>
    </row>
    <row r="73" spans="1:9" s="63" customFormat="1">
      <c r="A73" s="111">
        <v>40</v>
      </c>
      <c r="B73" s="105" t="s">
        <v>231</v>
      </c>
      <c r="C73" s="99">
        <v>1</v>
      </c>
      <c r="D73" s="100">
        <v>7</v>
      </c>
      <c r="E73" s="99">
        <v>1</v>
      </c>
      <c r="F73" s="100">
        <v>0.7</v>
      </c>
      <c r="G73" s="99">
        <v>1</v>
      </c>
      <c r="H73" s="100">
        <v>0.9</v>
      </c>
      <c r="I73" s="121">
        <f t="shared" si="3"/>
        <v>8.6</v>
      </c>
    </row>
    <row r="74" spans="1:9" s="63" customFormat="1">
      <c r="A74" s="111">
        <v>41</v>
      </c>
      <c r="B74" s="105" t="s">
        <v>94</v>
      </c>
      <c r="C74" s="99">
        <v>1</v>
      </c>
      <c r="D74" s="100">
        <v>8.0000000000000002E-3</v>
      </c>
      <c r="E74" s="99">
        <v>1</v>
      </c>
      <c r="F74" s="100">
        <v>0.14577300000000001</v>
      </c>
      <c r="G74" s="99">
        <v>24</v>
      </c>
      <c r="H74" s="100">
        <v>8.1352793665318064</v>
      </c>
      <c r="I74" s="121">
        <f t="shared" si="3"/>
        <v>8.2890523665318057</v>
      </c>
    </row>
    <row r="75" spans="1:9" s="63" customFormat="1">
      <c r="A75" s="111">
        <v>42</v>
      </c>
      <c r="B75" s="105" t="s">
        <v>97</v>
      </c>
      <c r="C75" s="99">
        <v>2</v>
      </c>
      <c r="D75" s="100">
        <v>9.1999999999999998E-2</v>
      </c>
      <c r="E75" s="99">
        <v>0</v>
      </c>
      <c r="F75" s="100">
        <v>0</v>
      </c>
      <c r="G75" s="99">
        <v>16</v>
      </c>
      <c r="H75" s="100">
        <v>8.0536514537376256</v>
      </c>
      <c r="I75" s="121">
        <f t="shared" si="3"/>
        <v>8.1456514537376261</v>
      </c>
    </row>
    <row r="76" spans="1:9" s="63" customFormat="1">
      <c r="A76" s="111">
        <v>43</v>
      </c>
      <c r="B76" s="105" t="s">
        <v>118</v>
      </c>
      <c r="C76" s="99">
        <v>5</v>
      </c>
      <c r="D76" s="100">
        <v>0.78935</v>
      </c>
      <c r="E76" s="99">
        <v>1</v>
      </c>
      <c r="F76" s="100">
        <v>1.77</v>
      </c>
      <c r="G76" s="99">
        <v>17</v>
      </c>
      <c r="H76" s="100">
        <v>4.4740455435998969</v>
      </c>
      <c r="I76" s="121">
        <f t="shared" si="3"/>
        <v>7.0333955435998972</v>
      </c>
    </row>
    <row r="77" spans="1:9" s="63" customFormat="1">
      <c r="A77" s="111">
        <v>44</v>
      </c>
      <c r="B77" s="105" t="s">
        <v>100</v>
      </c>
      <c r="C77" s="99">
        <v>1</v>
      </c>
      <c r="D77" s="100">
        <v>4.1494000000000003E-2</v>
      </c>
      <c r="E77" s="99">
        <v>2</v>
      </c>
      <c r="F77" s="100">
        <v>4.7541E-2</v>
      </c>
      <c r="G77" s="99">
        <v>61</v>
      </c>
      <c r="H77" s="100">
        <v>6.9103158144099162</v>
      </c>
      <c r="I77" s="121">
        <f t="shared" si="3"/>
        <v>6.9993508144099161</v>
      </c>
    </row>
    <row r="78" spans="1:9" s="63" customFormat="1">
      <c r="A78" s="111">
        <v>45</v>
      </c>
      <c r="B78" s="105" t="s">
        <v>104</v>
      </c>
      <c r="C78" s="99">
        <v>11</v>
      </c>
      <c r="D78" s="100">
        <v>2.945859</v>
      </c>
      <c r="E78" s="99">
        <v>1</v>
      </c>
      <c r="F78" s="100">
        <v>0.51</v>
      </c>
      <c r="G78" s="99">
        <v>23</v>
      </c>
      <c r="H78" s="100">
        <v>3.2798188698459154</v>
      </c>
      <c r="I78" s="121">
        <f t="shared" si="3"/>
        <v>6.7356778698459152</v>
      </c>
    </row>
    <row r="79" spans="1:9" s="63" customFormat="1">
      <c r="A79" s="111">
        <v>46</v>
      </c>
      <c r="B79" s="105" t="s">
        <v>106</v>
      </c>
      <c r="C79" s="99">
        <v>8</v>
      </c>
      <c r="D79" s="100">
        <v>3.6892779999999998</v>
      </c>
      <c r="E79" s="99">
        <v>0</v>
      </c>
      <c r="F79" s="100">
        <v>0</v>
      </c>
      <c r="G79" s="99">
        <v>15</v>
      </c>
      <c r="H79" s="100">
        <v>0.62043642829474066</v>
      </c>
      <c r="I79" s="121">
        <f t="shared" si="3"/>
        <v>4.3097144282947406</v>
      </c>
    </row>
    <row r="80" spans="1:9" s="63" customFormat="1">
      <c r="A80" s="111">
        <v>47</v>
      </c>
      <c r="B80" s="105" t="s">
        <v>115</v>
      </c>
      <c r="C80" s="99">
        <v>3</v>
      </c>
      <c r="D80" s="100">
        <v>7.1999999999999995E-2</v>
      </c>
      <c r="E80" s="99">
        <v>0</v>
      </c>
      <c r="F80" s="100">
        <v>0</v>
      </c>
      <c r="G80" s="99">
        <v>9</v>
      </c>
      <c r="H80" s="100">
        <v>3.9911036555048613</v>
      </c>
      <c r="I80" s="121">
        <f t="shared" si="3"/>
        <v>4.063103655504861</v>
      </c>
    </row>
    <row r="81" spans="1:9" s="63" customFormat="1">
      <c r="A81" s="111">
        <v>48</v>
      </c>
      <c r="B81" s="105" t="s">
        <v>123</v>
      </c>
      <c r="C81" s="99">
        <v>4</v>
      </c>
      <c r="D81" s="100">
        <v>9.7000000000000003E-2</v>
      </c>
      <c r="E81" s="99">
        <v>0</v>
      </c>
      <c r="F81" s="100">
        <v>0</v>
      </c>
      <c r="G81" s="99">
        <v>5</v>
      </c>
      <c r="H81" s="100">
        <v>3.0082419240767786</v>
      </c>
      <c r="I81" s="121">
        <f t="shared" si="3"/>
        <v>3.1052419240767786</v>
      </c>
    </row>
    <row r="82" spans="1:9" s="63" customFormat="1">
      <c r="A82" s="111">
        <v>49</v>
      </c>
      <c r="B82" s="105" t="s">
        <v>127</v>
      </c>
      <c r="C82" s="99">
        <v>1</v>
      </c>
      <c r="D82" s="100">
        <v>0.05</v>
      </c>
      <c r="E82" s="99">
        <v>3</v>
      </c>
      <c r="F82" s="100">
        <v>2.9232960000000001</v>
      </c>
      <c r="G82" s="99">
        <v>2</v>
      </c>
      <c r="H82" s="100">
        <v>0.1</v>
      </c>
      <c r="I82" s="121">
        <f t="shared" si="3"/>
        <v>3.073296</v>
      </c>
    </row>
    <row r="83" spans="1:9" s="63" customFormat="1">
      <c r="A83" s="111">
        <v>50</v>
      </c>
      <c r="B83" s="105" t="s">
        <v>130</v>
      </c>
      <c r="C83" s="99">
        <v>3</v>
      </c>
      <c r="D83" s="100">
        <v>0.1041</v>
      </c>
      <c r="E83" s="99">
        <v>0</v>
      </c>
      <c r="F83" s="100">
        <v>0</v>
      </c>
      <c r="G83" s="99">
        <v>9</v>
      </c>
      <c r="H83" s="100">
        <v>2.5044033799604026</v>
      </c>
      <c r="I83" s="121">
        <f t="shared" si="3"/>
        <v>2.6085033799604025</v>
      </c>
    </row>
    <row r="84" spans="1:9" s="63" customFormat="1">
      <c r="A84" s="111">
        <v>51</v>
      </c>
      <c r="B84" s="114" t="s">
        <v>147</v>
      </c>
      <c r="C84" s="99">
        <v>0</v>
      </c>
      <c r="D84" s="100">
        <v>0</v>
      </c>
      <c r="E84" s="99">
        <v>0</v>
      </c>
      <c r="F84" s="100">
        <v>0</v>
      </c>
      <c r="G84" s="99">
        <v>5</v>
      </c>
      <c r="H84" s="100">
        <v>2.4355718776792634</v>
      </c>
      <c r="I84" s="121">
        <f t="shared" si="3"/>
        <v>2.4355718776792634</v>
      </c>
    </row>
    <row r="85" spans="1:9" s="63" customFormat="1">
      <c r="A85" s="111">
        <v>52</v>
      </c>
      <c r="B85" s="105" t="s">
        <v>141</v>
      </c>
      <c r="C85" s="99">
        <v>0</v>
      </c>
      <c r="D85" s="100">
        <v>0</v>
      </c>
      <c r="E85" s="99">
        <v>0</v>
      </c>
      <c r="F85" s="100">
        <v>0</v>
      </c>
      <c r="G85" s="99">
        <v>8</v>
      </c>
      <c r="H85" s="100">
        <v>2.3310000743737627</v>
      </c>
      <c r="I85" s="121">
        <f t="shared" si="3"/>
        <v>2.3310000743737627</v>
      </c>
    </row>
    <row r="86" spans="1:9" s="63" customFormat="1">
      <c r="A86" s="111">
        <v>53</v>
      </c>
      <c r="B86" s="108" t="s">
        <v>110</v>
      </c>
      <c r="C86" s="99">
        <v>0</v>
      </c>
      <c r="D86" s="100">
        <v>0</v>
      </c>
      <c r="E86" s="99">
        <v>0</v>
      </c>
      <c r="F86" s="100">
        <v>0</v>
      </c>
      <c r="G86" s="99">
        <v>3</v>
      </c>
      <c r="H86" s="100">
        <v>2.2642715644314366</v>
      </c>
      <c r="I86" s="121">
        <f t="shared" si="3"/>
        <v>2.2642715644314366</v>
      </c>
    </row>
    <row r="87" spans="1:9" s="63" customFormat="1">
      <c r="A87" s="111">
        <v>54</v>
      </c>
      <c r="B87" s="108" t="s">
        <v>102</v>
      </c>
      <c r="C87" s="99">
        <v>4</v>
      </c>
      <c r="D87" s="100">
        <v>0.09</v>
      </c>
      <c r="E87" s="99">
        <v>0</v>
      </c>
      <c r="F87" s="100">
        <v>0</v>
      </c>
      <c r="G87" s="99">
        <v>8</v>
      </c>
      <c r="H87" s="100">
        <v>1.7481870735258671</v>
      </c>
      <c r="I87" s="121">
        <f t="shared" si="3"/>
        <v>1.8381870735258672</v>
      </c>
    </row>
    <row r="88" spans="1:9" s="63" customFormat="1">
      <c r="A88" s="111">
        <v>55</v>
      </c>
      <c r="B88" s="108" t="s">
        <v>119</v>
      </c>
      <c r="C88" s="99">
        <v>6</v>
      </c>
      <c r="D88" s="100">
        <v>0.34</v>
      </c>
      <c r="E88" s="99">
        <v>0</v>
      </c>
      <c r="F88" s="100">
        <v>0</v>
      </c>
      <c r="G88" s="99">
        <v>9</v>
      </c>
      <c r="H88" s="100">
        <v>0.96301553972626319</v>
      </c>
      <c r="I88" s="121">
        <f t="shared" si="3"/>
        <v>1.3030155397262633</v>
      </c>
    </row>
    <row r="89" spans="1:9" s="63" customFormat="1">
      <c r="A89" s="111">
        <v>56</v>
      </c>
      <c r="B89" s="108" t="s">
        <v>137</v>
      </c>
      <c r="C89" s="99">
        <v>0</v>
      </c>
      <c r="D89" s="100">
        <v>0</v>
      </c>
      <c r="E89" s="99">
        <v>0</v>
      </c>
      <c r="F89" s="100">
        <v>0</v>
      </c>
      <c r="G89" s="99">
        <v>9</v>
      </c>
      <c r="H89" s="100">
        <v>1.1913261487475251</v>
      </c>
      <c r="I89" s="121">
        <f t="shared" si="3"/>
        <v>1.1913261487475251</v>
      </c>
    </row>
    <row r="90" spans="1:9" s="63" customFormat="1">
      <c r="A90" s="111">
        <v>57</v>
      </c>
      <c r="B90" s="108" t="s">
        <v>111</v>
      </c>
      <c r="C90" s="99">
        <v>5</v>
      </c>
      <c r="D90" s="100">
        <v>0.29499999999999998</v>
      </c>
      <c r="E90" s="99">
        <v>2</v>
      </c>
      <c r="F90" s="100">
        <v>0.27180900000000002</v>
      </c>
      <c r="G90" s="99">
        <v>6</v>
      </c>
      <c r="H90" s="100">
        <v>0.59903189911336829</v>
      </c>
      <c r="I90" s="121">
        <f t="shared" si="3"/>
        <v>1.1658408991133684</v>
      </c>
    </row>
    <row r="91" spans="1:9" s="63" customFormat="1">
      <c r="A91" s="111">
        <v>58</v>
      </c>
      <c r="B91" s="108" t="s">
        <v>114</v>
      </c>
      <c r="C91" s="99">
        <v>1</v>
      </c>
      <c r="D91" s="100">
        <v>0.04</v>
      </c>
      <c r="E91" s="99">
        <v>0</v>
      </c>
      <c r="F91" s="100">
        <v>0</v>
      </c>
      <c r="G91" s="99">
        <v>7</v>
      </c>
      <c r="H91" s="100">
        <v>1.1068197939227</v>
      </c>
      <c r="I91" s="121">
        <f t="shared" si="3"/>
        <v>1.1468197939227001</v>
      </c>
    </row>
    <row r="92" spans="1:9" s="63" customFormat="1">
      <c r="A92" s="111">
        <v>59</v>
      </c>
      <c r="B92" s="108" t="s">
        <v>113</v>
      </c>
      <c r="C92" s="99">
        <v>4</v>
      </c>
      <c r="D92" s="100">
        <v>0.19650400000000001</v>
      </c>
      <c r="E92" s="99">
        <v>0</v>
      </c>
      <c r="F92" s="100">
        <v>0</v>
      </c>
      <c r="G92" s="99">
        <v>15</v>
      </c>
      <c r="H92" s="100">
        <v>0.91926670284927248</v>
      </c>
      <c r="I92" s="121">
        <f t="shared" si="3"/>
        <v>1.1157707028492725</v>
      </c>
    </row>
    <row r="93" spans="1:9" s="63" customFormat="1">
      <c r="A93" s="111">
        <v>60</v>
      </c>
      <c r="B93" s="108" t="s">
        <v>105</v>
      </c>
      <c r="C93" s="99">
        <v>0</v>
      </c>
      <c r="D93" s="100">
        <v>0</v>
      </c>
      <c r="E93" s="99">
        <v>0</v>
      </c>
      <c r="F93" s="100">
        <v>0</v>
      </c>
      <c r="G93" s="99">
        <v>2</v>
      </c>
      <c r="H93" s="100">
        <v>0.95167299999999999</v>
      </c>
      <c r="I93" s="121">
        <f t="shared" si="3"/>
        <v>0.95167299999999999</v>
      </c>
    </row>
    <row r="94" spans="1:9" s="63" customFormat="1">
      <c r="A94" s="111">
        <v>61</v>
      </c>
      <c r="B94" s="108" t="s">
        <v>132</v>
      </c>
      <c r="C94" s="99">
        <v>0</v>
      </c>
      <c r="D94" s="100">
        <v>0</v>
      </c>
      <c r="E94" s="99">
        <v>0</v>
      </c>
      <c r="F94" s="100">
        <v>0</v>
      </c>
      <c r="G94" s="99">
        <v>2</v>
      </c>
      <c r="H94" s="100">
        <v>0.90536899999999998</v>
      </c>
      <c r="I94" s="121">
        <f t="shared" si="3"/>
        <v>0.90536899999999998</v>
      </c>
    </row>
    <row r="95" spans="1:9" s="63" customFormat="1">
      <c r="A95" s="111">
        <v>62</v>
      </c>
      <c r="B95" s="115" t="s">
        <v>289</v>
      </c>
      <c r="C95" s="99">
        <v>1</v>
      </c>
      <c r="D95" s="100">
        <v>0.6</v>
      </c>
      <c r="E95" s="99">
        <v>0</v>
      </c>
      <c r="F95" s="100">
        <v>0</v>
      </c>
      <c r="G95" s="99">
        <v>1</v>
      </c>
      <c r="H95" s="100">
        <v>0.257247</v>
      </c>
      <c r="I95" s="121">
        <f t="shared" si="3"/>
        <v>0.85724699999999998</v>
      </c>
    </row>
    <row r="96" spans="1:9" s="63" customFormat="1">
      <c r="A96" s="111">
        <v>63</v>
      </c>
      <c r="B96" s="108" t="s">
        <v>117</v>
      </c>
      <c r="C96" s="99">
        <v>2</v>
      </c>
      <c r="D96" s="100">
        <v>2.1399999999999999E-2</v>
      </c>
      <c r="E96" s="99">
        <v>0</v>
      </c>
      <c r="F96" s="100">
        <v>0</v>
      </c>
      <c r="G96" s="99">
        <v>6</v>
      </c>
      <c r="H96" s="100">
        <v>0.76669587199793421</v>
      </c>
      <c r="I96" s="121">
        <f t="shared" si="3"/>
        <v>0.78809587199793418</v>
      </c>
    </row>
    <row r="97" spans="1:9" s="63" customFormat="1">
      <c r="A97" s="111">
        <v>64</v>
      </c>
      <c r="B97" s="108" t="s">
        <v>138</v>
      </c>
      <c r="C97" s="99"/>
      <c r="D97" s="100"/>
      <c r="E97" s="99"/>
      <c r="F97" s="100"/>
      <c r="G97" s="99">
        <v>1</v>
      </c>
      <c r="H97" s="100">
        <v>0.77352799999999999</v>
      </c>
      <c r="I97" s="121">
        <f t="shared" si="3"/>
        <v>0.77352799999999999</v>
      </c>
    </row>
    <row r="98" spans="1:9" s="63" customFormat="1">
      <c r="A98" s="111">
        <v>65</v>
      </c>
      <c r="B98" s="108" t="s">
        <v>103</v>
      </c>
      <c r="C98" s="99">
        <v>1</v>
      </c>
      <c r="D98" s="100">
        <v>5.6398999999999998E-2</v>
      </c>
      <c r="E98" s="99">
        <v>0</v>
      </c>
      <c r="F98" s="100">
        <v>0</v>
      </c>
      <c r="G98" s="99">
        <v>3</v>
      </c>
      <c r="H98" s="100">
        <v>0.70786000000000004</v>
      </c>
      <c r="I98" s="121">
        <f t="shared" ref="I98:I129" si="4">D98+F98+H98</f>
        <v>0.76425900000000002</v>
      </c>
    </row>
    <row r="99" spans="1:9" s="63" customFormat="1">
      <c r="A99" s="111">
        <v>66</v>
      </c>
      <c r="B99" s="108" t="s">
        <v>292</v>
      </c>
      <c r="C99" s="99">
        <v>0</v>
      </c>
      <c r="D99" s="100">
        <v>0</v>
      </c>
      <c r="E99" s="99">
        <v>0</v>
      </c>
      <c r="F99" s="100">
        <v>0</v>
      </c>
      <c r="G99" s="99">
        <v>3</v>
      </c>
      <c r="H99" s="100">
        <v>0.65213500000000002</v>
      </c>
      <c r="I99" s="121">
        <f t="shared" si="4"/>
        <v>0.65213500000000002</v>
      </c>
    </row>
    <row r="100" spans="1:9" s="63" customFormat="1">
      <c r="A100" s="111">
        <v>67</v>
      </c>
      <c r="B100" s="108" t="s">
        <v>108</v>
      </c>
      <c r="C100" s="99">
        <v>0</v>
      </c>
      <c r="D100" s="100">
        <v>0</v>
      </c>
      <c r="E100" s="99">
        <v>0</v>
      </c>
      <c r="F100" s="100">
        <v>0</v>
      </c>
      <c r="G100" s="99">
        <v>4</v>
      </c>
      <c r="H100" s="100">
        <v>0.64841899999999997</v>
      </c>
      <c r="I100" s="121">
        <f t="shared" si="4"/>
        <v>0.64841899999999997</v>
      </c>
    </row>
    <row r="101" spans="1:9" s="63" customFormat="1">
      <c r="A101" s="111">
        <v>68</v>
      </c>
      <c r="B101" s="108" t="s">
        <v>109</v>
      </c>
      <c r="C101" s="99">
        <v>2</v>
      </c>
      <c r="D101" s="100">
        <v>0.133271</v>
      </c>
      <c r="E101" s="99">
        <v>0</v>
      </c>
      <c r="F101" s="100">
        <v>0</v>
      </c>
      <c r="G101" s="99">
        <v>6</v>
      </c>
      <c r="H101" s="100">
        <v>0.50100686399242489</v>
      </c>
      <c r="I101" s="121">
        <f t="shared" si="4"/>
        <v>0.63427786399242492</v>
      </c>
    </row>
    <row r="102" spans="1:9" s="63" customFormat="1">
      <c r="A102" s="111">
        <v>69</v>
      </c>
      <c r="B102" s="108" t="s">
        <v>107</v>
      </c>
      <c r="C102" s="99">
        <v>1</v>
      </c>
      <c r="D102" s="100">
        <v>0.02</v>
      </c>
      <c r="E102" s="99">
        <v>0</v>
      </c>
      <c r="F102" s="100">
        <v>0</v>
      </c>
      <c r="G102" s="99">
        <v>1</v>
      </c>
      <c r="H102" s="100">
        <v>0.60344799999999998</v>
      </c>
      <c r="I102" s="121">
        <f t="shared" si="4"/>
        <v>0.623448</v>
      </c>
    </row>
    <row r="103" spans="1:9" s="63" customFormat="1">
      <c r="A103" s="111">
        <v>70</v>
      </c>
      <c r="B103" s="108" t="s">
        <v>121</v>
      </c>
      <c r="C103" s="99">
        <v>1</v>
      </c>
      <c r="D103" s="100">
        <v>0.1</v>
      </c>
      <c r="E103" s="99">
        <v>1</v>
      </c>
      <c r="F103" s="100">
        <v>0.189274</v>
      </c>
      <c r="G103" s="99">
        <v>7</v>
      </c>
      <c r="H103" s="100">
        <v>0.30453998691572698</v>
      </c>
      <c r="I103" s="121">
        <f t="shared" si="4"/>
        <v>0.59381398691572707</v>
      </c>
    </row>
    <row r="104" spans="1:9" s="63" customFormat="1">
      <c r="A104" s="111">
        <v>71</v>
      </c>
      <c r="B104" s="108" t="s">
        <v>126</v>
      </c>
      <c r="C104" s="99">
        <v>0</v>
      </c>
      <c r="D104" s="100">
        <v>0</v>
      </c>
      <c r="E104" s="99">
        <v>0</v>
      </c>
      <c r="F104" s="100">
        <v>0</v>
      </c>
      <c r="G104" s="99">
        <v>4</v>
      </c>
      <c r="H104" s="100">
        <v>0.30593342239820948</v>
      </c>
      <c r="I104" s="121">
        <f t="shared" si="4"/>
        <v>0.30593342239820948</v>
      </c>
    </row>
    <row r="105" spans="1:9" s="63" customFormat="1">
      <c r="A105" s="111">
        <v>72</v>
      </c>
      <c r="B105" s="116" t="s">
        <v>128</v>
      </c>
      <c r="C105" s="99">
        <v>1</v>
      </c>
      <c r="D105" s="100">
        <v>0.02</v>
      </c>
      <c r="E105" s="99">
        <v>0</v>
      </c>
      <c r="F105" s="100">
        <v>0</v>
      </c>
      <c r="G105" s="99">
        <v>4</v>
      </c>
      <c r="H105" s="100">
        <v>0.20153055780321941</v>
      </c>
      <c r="I105" s="121">
        <f t="shared" si="4"/>
        <v>0.2215305578032194</v>
      </c>
    </row>
    <row r="106" spans="1:9" s="63" customFormat="1">
      <c r="A106" s="111">
        <v>73</v>
      </c>
      <c r="B106" s="108" t="s">
        <v>240</v>
      </c>
      <c r="C106" s="99">
        <v>1</v>
      </c>
      <c r="D106" s="100">
        <v>0.2</v>
      </c>
      <c r="E106" s="99">
        <v>0</v>
      </c>
      <c r="F106" s="100">
        <v>0</v>
      </c>
      <c r="G106" s="99">
        <v>0</v>
      </c>
      <c r="H106" s="100">
        <v>0</v>
      </c>
      <c r="I106" s="121">
        <f t="shared" si="4"/>
        <v>0.2</v>
      </c>
    </row>
    <row r="107" spans="1:9" s="63" customFormat="1">
      <c r="A107" s="111">
        <v>74</v>
      </c>
      <c r="B107" s="108" t="s">
        <v>271</v>
      </c>
      <c r="C107" s="99">
        <v>1</v>
      </c>
      <c r="D107" s="100">
        <v>0.18</v>
      </c>
      <c r="E107" s="99">
        <v>0</v>
      </c>
      <c r="F107" s="100">
        <v>0</v>
      </c>
      <c r="G107" s="99">
        <v>0</v>
      </c>
      <c r="H107" s="100">
        <v>0</v>
      </c>
      <c r="I107" s="121">
        <f t="shared" si="4"/>
        <v>0.18</v>
      </c>
    </row>
    <row r="108" spans="1:9" s="63" customFormat="1">
      <c r="A108" s="111">
        <v>75</v>
      </c>
      <c r="B108" s="108" t="s">
        <v>223</v>
      </c>
      <c r="C108" s="99">
        <v>2</v>
      </c>
      <c r="D108" s="100">
        <v>0.16</v>
      </c>
      <c r="E108" s="99">
        <v>0</v>
      </c>
      <c r="F108" s="100">
        <v>0</v>
      </c>
      <c r="G108" s="99">
        <v>2</v>
      </c>
      <c r="H108" s="100">
        <v>1.994964276491349E-2</v>
      </c>
      <c r="I108" s="121">
        <f t="shared" si="4"/>
        <v>0.17994964276491349</v>
      </c>
    </row>
    <row r="109" spans="1:9" s="63" customFormat="1">
      <c r="A109" s="111">
        <v>76</v>
      </c>
      <c r="B109" s="108" t="s">
        <v>259</v>
      </c>
      <c r="C109" s="99">
        <v>0</v>
      </c>
      <c r="D109" s="100">
        <v>0</v>
      </c>
      <c r="E109" s="99">
        <v>0</v>
      </c>
      <c r="F109" s="100">
        <v>0</v>
      </c>
      <c r="G109" s="99">
        <v>3</v>
      </c>
      <c r="H109" s="100">
        <v>0.16400091288628735</v>
      </c>
      <c r="I109" s="121">
        <f t="shared" si="4"/>
        <v>0.16400091288628735</v>
      </c>
    </row>
    <row r="110" spans="1:9" s="63" customFormat="1">
      <c r="A110" s="111">
        <v>77</v>
      </c>
      <c r="B110" s="108" t="s">
        <v>120</v>
      </c>
      <c r="C110" s="99">
        <v>0</v>
      </c>
      <c r="D110" s="100">
        <v>0</v>
      </c>
      <c r="E110" s="99">
        <v>0</v>
      </c>
      <c r="F110" s="100">
        <v>0</v>
      </c>
      <c r="G110" s="99">
        <v>1</v>
      </c>
      <c r="H110" s="100">
        <v>0.13</v>
      </c>
      <c r="I110" s="121">
        <f t="shared" si="4"/>
        <v>0.13</v>
      </c>
    </row>
    <row r="111" spans="1:9" s="63" customFormat="1">
      <c r="A111" s="111">
        <v>78</v>
      </c>
      <c r="B111" s="108" t="s">
        <v>125</v>
      </c>
      <c r="C111" s="99">
        <v>0</v>
      </c>
      <c r="D111" s="100">
        <v>0</v>
      </c>
      <c r="E111" s="99">
        <v>0</v>
      </c>
      <c r="F111" s="100">
        <v>0</v>
      </c>
      <c r="G111" s="99">
        <v>2</v>
      </c>
      <c r="H111" s="100">
        <v>0.129778</v>
      </c>
      <c r="I111" s="121">
        <f t="shared" si="4"/>
        <v>0.129778</v>
      </c>
    </row>
    <row r="112" spans="1:9" s="63" customFormat="1">
      <c r="A112" s="111">
        <v>79</v>
      </c>
      <c r="B112" s="115" t="s">
        <v>150</v>
      </c>
      <c r="C112" s="99">
        <v>1</v>
      </c>
      <c r="D112" s="100">
        <v>1.2E-2</v>
      </c>
      <c r="E112" s="99">
        <v>0</v>
      </c>
      <c r="F112" s="100">
        <v>0</v>
      </c>
      <c r="G112" s="99">
        <v>4</v>
      </c>
      <c r="H112" s="100">
        <v>0.115054</v>
      </c>
      <c r="I112" s="121">
        <f t="shared" si="4"/>
        <v>0.127054</v>
      </c>
    </row>
    <row r="113" spans="1:9" s="63" customFormat="1">
      <c r="A113" s="111">
        <v>80</v>
      </c>
      <c r="B113" s="108" t="s">
        <v>265</v>
      </c>
      <c r="C113" s="99">
        <v>1</v>
      </c>
      <c r="D113" s="100">
        <v>3.9E-2</v>
      </c>
      <c r="E113" s="99">
        <v>0</v>
      </c>
      <c r="F113" s="100">
        <v>0</v>
      </c>
      <c r="G113" s="99">
        <v>1</v>
      </c>
      <c r="H113" s="100">
        <v>8.6206000000000005E-2</v>
      </c>
      <c r="I113" s="121">
        <f t="shared" si="4"/>
        <v>0.12520600000000001</v>
      </c>
    </row>
    <row r="114" spans="1:9" s="63" customFormat="1">
      <c r="A114" s="111">
        <v>81</v>
      </c>
      <c r="B114" s="108" t="s">
        <v>133</v>
      </c>
      <c r="C114" s="99">
        <v>1</v>
      </c>
      <c r="D114" s="100">
        <v>4.3150000000000001E-2</v>
      </c>
      <c r="E114" s="99">
        <v>0</v>
      </c>
      <c r="F114" s="100">
        <v>0</v>
      </c>
      <c r="G114" s="99">
        <v>2</v>
      </c>
      <c r="H114" s="100">
        <v>6.2409400017216177E-2</v>
      </c>
      <c r="I114" s="121">
        <f t="shared" si="4"/>
        <v>0.10555940001721617</v>
      </c>
    </row>
    <row r="115" spans="1:9" s="63" customFormat="1">
      <c r="A115" s="111">
        <v>82</v>
      </c>
      <c r="B115" s="108" t="s">
        <v>136</v>
      </c>
      <c r="C115" s="99">
        <v>0</v>
      </c>
      <c r="D115" s="100">
        <v>0</v>
      </c>
      <c r="E115" s="99">
        <v>0</v>
      </c>
      <c r="F115" s="100">
        <v>0</v>
      </c>
      <c r="G115" s="99">
        <v>2</v>
      </c>
      <c r="H115" s="100">
        <v>0.10362184729276061</v>
      </c>
      <c r="I115" s="121">
        <f t="shared" si="4"/>
        <v>0.10362184729276061</v>
      </c>
    </row>
    <row r="116" spans="1:9" s="63" customFormat="1">
      <c r="A116" s="111">
        <v>83</v>
      </c>
      <c r="B116" s="108" t="s">
        <v>142</v>
      </c>
      <c r="C116" s="99">
        <v>0</v>
      </c>
      <c r="D116" s="100">
        <v>0</v>
      </c>
      <c r="E116" s="99">
        <v>0</v>
      </c>
      <c r="F116" s="100">
        <v>0</v>
      </c>
      <c r="G116" s="99">
        <v>3</v>
      </c>
      <c r="H116" s="100">
        <v>0.1019624515795816</v>
      </c>
      <c r="I116" s="121">
        <f t="shared" si="4"/>
        <v>0.1019624515795816</v>
      </c>
    </row>
    <row r="117" spans="1:9" s="63" customFormat="1">
      <c r="A117" s="111">
        <v>84</v>
      </c>
      <c r="B117" s="108" t="s">
        <v>266</v>
      </c>
      <c r="C117" s="99">
        <v>1</v>
      </c>
      <c r="D117" s="100">
        <v>0.01</v>
      </c>
      <c r="E117" s="99">
        <v>0</v>
      </c>
      <c r="F117" s="100">
        <v>0</v>
      </c>
      <c r="G117" s="99">
        <v>2</v>
      </c>
      <c r="H117" s="100">
        <v>8.6578000000000002E-2</v>
      </c>
      <c r="I117" s="121">
        <f t="shared" si="4"/>
        <v>9.6577999999999997E-2</v>
      </c>
    </row>
    <row r="118" spans="1:9" s="63" customFormat="1">
      <c r="A118" s="111">
        <v>85</v>
      </c>
      <c r="B118" s="108" t="s">
        <v>255</v>
      </c>
      <c r="C118" s="99">
        <v>0</v>
      </c>
      <c r="D118" s="100">
        <v>0</v>
      </c>
      <c r="E118" s="99">
        <v>0</v>
      </c>
      <c r="F118" s="100">
        <v>0</v>
      </c>
      <c r="G118" s="99">
        <v>1</v>
      </c>
      <c r="H118" s="100">
        <v>9.0384780924507205E-2</v>
      </c>
      <c r="I118" s="121">
        <f t="shared" si="4"/>
        <v>9.0384780924507205E-2</v>
      </c>
    </row>
    <row r="119" spans="1:9" s="63" customFormat="1">
      <c r="A119" s="111">
        <v>86</v>
      </c>
      <c r="B119" s="108" t="s">
        <v>124</v>
      </c>
      <c r="C119" s="99">
        <v>0</v>
      </c>
      <c r="D119" s="100">
        <v>0</v>
      </c>
      <c r="E119" s="99">
        <v>0</v>
      </c>
      <c r="F119" s="100">
        <v>0</v>
      </c>
      <c r="G119" s="99">
        <v>1</v>
      </c>
      <c r="H119" s="100">
        <v>8.5349999999999995E-2</v>
      </c>
      <c r="I119" s="121">
        <f t="shared" si="4"/>
        <v>8.5349999999999995E-2</v>
      </c>
    </row>
    <row r="120" spans="1:9" s="63" customFormat="1">
      <c r="A120" s="111">
        <v>87</v>
      </c>
      <c r="B120" s="108" t="s">
        <v>134</v>
      </c>
      <c r="C120" s="99">
        <v>0</v>
      </c>
      <c r="D120" s="100">
        <v>0</v>
      </c>
      <c r="E120" s="99">
        <v>0</v>
      </c>
      <c r="F120" s="100">
        <v>0</v>
      </c>
      <c r="G120" s="99">
        <v>3</v>
      </c>
      <c r="H120" s="100">
        <v>8.4238371868812903E-2</v>
      </c>
      <c r="I120" s="121">
        <f t="shared" si="4"/>
        <v>8.4238371868812903E-2</v>
      </c>
    </row>
    <row r="121" spans="1:9" s="63" customFormat="1">
      <c r="A121" s="111">
        <v>88</v>
      </c>
      <c r="B121" s="108" t="s">
        <v>299</v>
      </c>
      <c r="C121" s="99"/>
      <c r="D121" s="100"/>
      <c r="E121" s="99"/>
      <c r="F121" s="100"/>
      <c r="G121" s="99">
        <v>1</v>
      </c>
      <c r="H121" s="100">
        <v>6.4715999999999996E-2</v>
      </c>
      <c r="I121" s="121">
        <f t="shared" si="4"/>
        <v>6.4715999999999996E-2</v>
      </c>
    </row>
    <row r="122" spans="1:9" s="63" customFormat="1">
      <c r="A122" s="111">
        <v>89</v>
      </c>
      <c r="B122" s="108" t="s">
        <v>129</v>
      </c>
      <c r="C122" s="99">
        <v>1</v>
      </c>
      <c r="D122" s="100">
        <v>8.6E-3</v>
      </c>
      <c r="E122" s="99">
        <v>0</v>
      </c>
      <c r="F122" s="100">
        <v>0</v>
      </c>
      <c r="G122" s="99">
        <v>3</v>
      </c>
      <c r="H122" s="100">
        <v>5.3865999999999997E-2</v>
      </c>
      <c r="I122" s="121">
        <f t="shared" si="4"/>
        <v>6.2465999999999994E-2</v>
      </c>
    </row>
    <row r="123" spans="1:9" s="63" customFormat="1">
      <c r="A123" s="111">
        <v>90</v>
      </c>
      <c r="B123" s="115" t="s">
        <v>145</v>
      </c>
      <c r="C123" s="99">
        <v>1</v>
      </c>
      <c r="D123" s="100">
        <v>4.3200000000000002E-2</v>
      </c>
      <c r="E123" s="99">
        <v>1</v>
      </c>
      <c r="F123" s="100">
        <v>1.2947999999999999E-2</v>
      </c>
      <c r="G123" s="99">
        <v>0</v>
      </c>
      <c r="H123" s="100">
        <v>0</v>
      </c>
      <c r="I123" s="121">
        <f t="shared" si="4"/>
        <v>5.6148000000000003E-2</v>
      </c>
    </row>
    <row r="124" spans="1:9" s="63" customFormat="1">
      <c r="A124" s="111">
        <v>91</v>
      </c>
      <c r="B124" s="108" t="s">
        <v>148</v>
      </c>
      <c r="C124" s="99">
        <v>1</v>
      </c>
      <c r="D124" s="100">
        <v>0.01</v>
      </c>
      <c r="E124" s="99">
        <v>0</v>
      </c>
      <c r="F124" s="100">
        <v>0</v>
      </c>
      <c r="G124" s="99">
        <v>1</v>
      </c>
      <c r="H124" s="100">
        <v>4.2900000000000001E-2</v>
      </c>
      <c r="I124" s="121">
        <f t="shared" si="4"/>
        <v>5.2900000000000003E-2</v>
      </c>
    </row>
    <row r="125" spans="1:9" s="63" customFormat="1">
      <c r="A125" s="111">
        <v>92</v>
      </c>
      <c r="B125" s="108" t="s">
        <v>131</v>
      </c>
      <c r="C125" s="99">
        <v>0</v>
      </c>
      <c r="D125" s="100">
        <v>0</v>
      </c>
      <c r="E125" s="99">
        <v>0</v>
      </c>
      <c r="F125" s="100">
        <v>0</v>
      </c>
      <c r="G125" s="99">
        <v>2</v>
      </c>
      <c r="H125" s="100">
        <v>4.540759232159771E-2</v>
      </c>
      <c r="I125" s="121">
        <f t="shared" si="4"/>
        <v>4.540759232159771E-2</v>
      </c>
    </row>
    <row r="126" spans="1:9" s="63" customFormat="1">
      <c r="A126" s="111">
        <v>93</v>
      </c>
      <c r="B126" s="108" t="s">
        <v>144</v>
      </c>
      <c r="C126" s="99">
        <v>2</v>
      </c>
      <c r="D126" s="100">
        <v>0.03</v>
      </c>
      <c r="E126" s="99">
        <v>0</v>
      </c>
      <c r="F126" s="100">
        <v>0</v>
      </c>
      <c r="G126" s="99">
        <v>2</v>
      </c>
      <c r="H126" s="100">
        <v>1.4174000000000001E-2</v>
      </c>
      <c r="I126" s="121">
        <f t="shared" si="4"/>
        <v>4.4173999999999998E-2</v>
      </c>
    </row>
    <row r="127" spans="1:9" s="63" customFormat="1">
      <c r="A127" s="111">
        <v>94</v>
      </c>
      <c r="B127" s="115" t="s">
        <v>143</v>
      </c>
      <c r="C127" s="99">
        <v>0</v>
      </c>
      <c r="D127" s="100">
        <v>0</v>
      </c>
      <c r="E127" s="99">
        <v>0</v>
      </c>
      <c r="F127" s="100">
        <v>0</v>
      </c>
      <c r="G127" s="99">
        <v>2</v>
      </c>
      <c r="H127" s="100">
        <v>0.04</v>
      </c>
      <c r="I127" s="121">
        <f t="shared" si="4"/>
        <v>0.04</v>
      </c>
    </row>
    <row r="128" spans="1:9" s="63" customFormat="1">
      <c r="A128" s="111">
        <v>95</v>
      </c>
      <c r="B128" s="108" t="s">
        <v>267</v>
      </c>
      <c r="C128" s="99">
        <v>0</v>
      </c>
      <c r="D128" s="100">
        <v>0</v>
      </c>
      <c r="E128" s="99">
        <v>0</v>
      </c>
      <c r="F128" s="100">
        <v>0</v>
      </c>
      <c r="G128" s="99">
        <v>1</v>
      </c>
      <c r="H128" s="100">
        <v>3.2280278901609699E-2</v>
      </c>
      <c r="I128" s="121">
        <f t="shared" si="4"/>
        <v>3.2280278901609699E-2</v>
      </c>
    </row>
    <row r="129" spans="1:9" s="63" customFormat="1">
      <c r="A129" s="111">
        <v>96</v>
      </c>
      <c r="B129" s="108" t="s">
        <v>152</v>
      </c>
      <c r="C129" s="99">
        <v>0</v>
      </c>
      <c r="D129" s="100">
        <v>0</v>
      </c>
      <c r="E129" s="99">
        <v>0</v>
      </c>
      <c r="F129" s="100">
        <v>0</v>
      </c>
      <c r="G129" s="99">
        <v>2</v>
      </c>
      <c r="H129" s="100">
        <v>2.6502000000000001E-2</v>
      </c>
      <c r="I129" s="121">
        <f t="shared" si="4"/>
        <v>2.6502000000000001E-2</v>
      </c>
    </row>
    <row r="130" spans="1:9" s="63" customFormat="1">
      <c r="A130" s="111">
        <v>97</v>
      </c>
      <c r="B130" s="108" t="s">
        <v>261</v>
      </c>
      <c r="C130" s="99">
        <v>1</v>
      </c>
      <c r="D130" s="100">
        <v>0.02</v>
      </c>
      <c r="E130" s="99">
        <v>0</v>
      </c>
      <c r="F130" s="100">
        <v>0</v>
      </c>
      <c r="G130" s="99">
        <v>1</v>
      </c>
      <c r="H130" s="100">
        <v>4.2129999999999997E-3</v>
      </c>
      <c r="I130" s="121">
        <f t="shared" ref="I130:I144" si="5">D130+F130+H130</f>
        <v>2.4212999999999998E-2</v>
      </c>
    </row>
    <row r="131" spans="1:9" s="63" customFormat="1">
      <c r="A131" s="111">
        <v>98</v>
      </c>
      <c r="B131" s="108" t="s">
        <v>139</v>
      </c>
      <c r="C131" s="99">
        <v>0</v>
      </c>
      <c r="D131" s="100">
        <v>0</v>
      </c>
      <c r="E131" s="99">
        <v>0</v>
      </c>
      <c r="F131" s="100">
        <v>0</v>
      </c>
      <c r="G131" s="99">
        <v>1</v>
      </c>
      <c r="H131" s="100">
        <v>2.1739000000000001E-2</v>
      </c>
      <c r="I131" s="121">
        <f t="shared" si="5"/>
        <v>2.1739000000000001E-2</v>
      </c>
    </row>
    <row r="132" spans="1:9" s="63" customFormat="1">
      <c r="A132" s="111">
        <v>99</v>
      </c>
      <c r="B132" s="108" t="s">
        <v>140</v>
      </c>
      <c r="C132" s="99">
        <v>0</v>
      </c>
      <c r="D132" s="100">
        <v>0</v>
      </c>
      <c r="E132" s="99">
        <v>0</v>
      </c>
      <c r="F132" s="100">
        <v>0</v>
      </c>
      <c r="G132" s="99">
        <v>1</v>
      </c>
      <c r="H132" s="100">
        <v>2.15201859344064E-2</v>
      </c>
      <c r="I132" s="121">
        <f t="shared" si="5"/>
        <v>2.15201859344064E-2</v>
      </c>
    </row>
    <row r="133" spans="1:9" s="63" customFormat="1">
      <c r="A133" s="111">
        <v>100</v>
      </c>
      <c r="B133" s="108" t="s">
        <v>234</v>
      </c>
      <c r="C133" s="99">
        <v>0</v>
      </c>
      <c r="D133" s="100">
        <v>0</v>
      </c>
      <c r="E133" s="99">
        <v>0</v>
      </c>
      <c r="F133" s="100">
        <v>0</v>
      </c>
      <c r="G133" s="99">
        <v>1</v>
      </c>
      <c r="H133" s="100">
        <v>2.0466999999999999E-2</v>
      </c>
      <c r="I133" s="121">
        <f t="shared" si="5"/>
        <v>2.0466999999999999E-2</v>
      </c>
    </row>
    <row r="134" spans="1:9" s="63" customFormat="1">
      <c r="A134" s="111">
        <v>101</v>
      </c>
      <c r="B134" s="108" t="s">
        <v>253</v>
      </c>
      <c r="C134" s="99">
        <v>1</v>
      </c>
      <c r="D134" s="100">
        <v>0.02</v>
      </c>
      <c r="E134" s="99">
        <v>0</v>
      </c>
      <c r="F134" s="100">
        <v>0</v>
      </c>
      <c r="G134" s="99">
        <v>0</v>
      </c>
      <c r="H134" s="100">
        <v>0</v>
      </c>
      <c r="I134" s="121">
        <f t="shared" si="5"/>
        <v>0.02</v>
      </c>
    </row>
    <row r="135" spans="1:9" s="63" customFormat="1">
      <c r="A135" s="111">
        <v>102</v>
      </c>
      <c r="B135" s="108" t="s">
        <v>285</v>
      </c>
      <c r="C135" s="99">
        <v>0</v>
      </c>
      <c r="D135" s="100">
        <v>0</v>
      </c>
      <c r="E135" s="99">
        <v>0</v>
      </c>
      <c r="F135" s="100">
        <v>0</v>
      </c>
      <c r="G135" s="99">
        <v>3</v>
      </c>
      <c r="H135" s="100">
        <v>1.9869000000000001E-2</v>
      </c>
      <c r="I135" s="121">
        <f t="shared" si="5"/>
        <v>1.9869000000000001E-2</v>
      </c>
    </row>
    <row r="136" spans="1:9" s="63" customFormat="1">
      <c r="A136" s="111">
        <v>103</v>
      </c>
      <c r="B136" s="115" t="s">
        <v>151</v>
      </c>
      <c r="C136" s="99">
        <v>0</v>
      </c>
      <c r="D136" s="100">
        <v>0</v>
      </c>
      <c r="E136" s="99">
        <v>0</v>
      </c>
      <c r="F136" s="100">
        <v>0</v>
      </c>
      <c r="G136" s="99">
        <v>2</v>
      </c>
      <c r="H136" s="100">
        <v>1.9408978221571831E-2</v>
      </c>
      <c r="I136" s="121">
        <f t="shared" si="5"/>
        <v>1.9408978221571831E-2</v>
      </c>
    </row>
    <row r="137" spans="1:9" s="63" customFormat="1">
      <c r="A137" s="111">
        <v>104</v>
      </c>
      <c r="B137" s="108" t="s">
        <v>246</v>
      </c>
      <c r="C137" s="99">
        <v>0</v>
      </c>
      <c r="D137" s="100">
        <v>0</v>
      </c>
      <c r="E137" s="99">
        <v>0</v>
      </c>
      <c r="F137" s="100">
        <v>0</v>
      </c>
      <c r="G137" s="99">
        <v>1</v>
      </c>
      <c r="H137" s="100">
        <v>1.7216148747525199E-2</v>
      </c>
      <c r="I137" s="121">
        <f t="shared" si="5"/>
        <v>1.7216148747525199E-2</v>
      </c>
    </row>
    <row r="138" spans="1:9" s="63" customFormat="1">
      <c r="A138" s="111">
        <v>105</v>
      </c>
      <c r="B138" s="108" t="s">
        <v>291</v>
      </c>
      <c r="C138" s="99">
        <v>2</v>
      </c>
      <c r="D138" s="100">
        <v>1.4999999999999999E-2</v>
      </c>
      <c r="E138" s="99">
        <v>0</v>
      </c>
      <c r="F138" s="100">
        <v>0</v>
      </c>
      <c r="G138" s="99">
        <v>0</v>
      </c>
      <c r="H138" s="100">
        <v>0</v>
      </c>
      <c r="I138" s="121">
        <f t="shared" si="5"/>
        <v>1.4999999999999999E-2</v>
      </c>
    </row>
    <row r="139" spans="1:9" s="63" customFormat="1">
      <c r="A139" s="111">
        <v>106</v>
      </c>
      <c r="B139" s="108" t="s">
        <v>146</v>
      </c>
      <c r="C139" s="99">
        <v>0</v>
      </c>
      <c r="D139" s="100">
        <v>0</v>
      </c>
      <c r="E139" s="99">
        <v>0</v>
      </c>
      <c r="F139" s="100">
        <v>0</v>
      </c>
      <c r="G139" s="99">
        <v>1</v>
      </c>
      <c r="H139" s="100">
        <v>1.2907E-2</v>
      </c>
      <c r="I139" s="121">
        <f t="shared" si="5"/>
        <v>1.2907E-2</v>
      </c>
    </row>
    <row r="140" spans="1:9" s="63" customFormat="1">
      <c r="A140" s="111">
        <v>107</v>
      </c>
      <c r="B140" s="108" t="s">
        <v>225</v>
      </c>
      <c r="C140" s="99">
        <v>1</v>
      </c>
      <c r="D140" s="100">
        <v>1.2851E-2</v>
      </c>
      <c r="E140" s="99">
        <v>0</v>
      </c>
      <c r="F140" s="100">
        <v>0</v>
      </c>
      <c r="G140" s="99">
        <v>0</v>
      </c>
      <c r="H140" s="100">
        <v>0</v>
      </c>
      <c r="I140" s="121">
        <f t="shared" si="5"/>
        <v>1.2851E-2</v>
      </c>
    </row>
    <row r="141" spans="1:9" s="63" customFormat="1">
      <c r="A141" s="111">
        <v>108</v>
      </c>
      <c r="B141" s="108" t="s">
        <v>290</v>
      </c>
      <c r="C141" s="99">
        <v>1</v>
      </c>
      <c r="D141" s="100">
        <v>0.01</v>
      </c>
      <c r="E141" s="99">
        <v>0</v>
      </c>
      <c r="F141" s="100">
        <v>0</v>
      </c>
      <c r="G141" s="99">
        <v>0</v>
      </c>
      <c r="H141" s="100">
        <v>0</v>
      </c>
      <c r="I141" s="121">
        <f t="shared" si="5"/>
        <v>0.01</v>
      </c>
    </row>
    <row r="142" spans="1:9" s="63" customFormat="1">
      <c r="A142" s="111">
        <v>109</v>
      </c>
      <c r="B142" s="108" t="s">
        <v>149</v>
      </c>
      <c r="C142" s="99">
        <v>0</v>
      </c>
      <c r="D142" s="100">
        <v>0</v>
      </c>
      <c r="E142" s="99">
        <v>0</v>
      </c>
      <c r="F142" s="100">
        <v>0</v>
      </c>
      <c r="G142" s="99">
        <v>1</v>
      </c>
      <c r="H142" s="100">
        <v>8.6210000000000002E-3</v>
      </c>
      <c r="I142" s="121">
        <f t="shared" si="5"/>
        <v>8.6210000000000002E-3</v>
      </c>
    </row>
    <row r="143" spans="1:9" s="63" customFormat="1">
      <c r="A143" s="111">
        <v>110</v>
      </c>
      <c r="B143" s="108" t="s">
        <v>235</v>
      </c>
      <c r="C143" s="99">
        <v>0</v>
      </c>
      <c r="D143" s="100">
        <v>0</v>
      </c>
      <c r="E143" s="99">
        <v>0</v>
      </c>
      <c r="F143" s="100">
        <v>0</v>
      </c>
      <c r="G143" s="99">
        <v>1</v>
      </c>
      <c r="H143" s="100">
        <v>5.0000000000000001E-3</v>
      </c>
      <c r="I143" s="121">
        <f t="shared" si="5"/>
        <v>5.0000000000000001E-3</v>
      </c>
    </row>
    <row r="144" spans="1:9" s="63" customFormat="1">
      <c r="A144" s="111">
        <v>111</v>
      </c>
      <c r="B144" s="108" t="s">
        <v>153</v>
      </c>
      <c r="C144" s="99">
        <v>0</v>
      </c>
      <c r="D144" s="100">
        <v>0</v>
      </c>
      <c r="E144" s="99">
        <v>0</v>
      </c>
      <c r="F144" s="100">
        <v>0</v>
      </c>
      <c r="G144" s="99">
        <v>1</v>
      </c>
      <c r="H144" s="133">
        <v>2.5824223121287802E-5</v>
      </c>
      <c r="I144" s="134">
        <f t="shared" si="5"/>
        <v>2.5824223121287802E-5</v>
      </c>
    </row>
    <row r="145" spans="1:14" s="66" customFormat="1" ht="12.75">
      <c r="A145" s="147" t="s">
        <v>63</v>
      </c>
      <c r="B145" s="148"/>
      <c r="C145" s="64">
        <f t="shared" ref="C145:I145" si="6">SUM(C34:C144)</f>
        <v>2522</v>
      </c>
      <c r="D145" s="65">
        <f t="shared" si="6"/>
        <v>14646.412345999999</v>
      </c>
      <c r="E145" s="64">
        <f t="shared" si="6"/>
        <v>1140</v>
      </c>
      <c r="F145" s="65">
        <f t="shared" si="6"/>
        <v>6414.4856404599977</v>
      </c>
      <c r="G145" s="64">
        <f t="shared" si="6"/>
        <v>6141</v>
      </c>
      <c r="H145" s="65">
        <f t="shared" si="6"/>
        <v>7469.1981319629222</v>
      </c>
      <c r="I145" s="65">
        <f t="shared" si="6"/>
        <v>28530.096118422909</v>
      </c>
    </row>
    <row r="146" spans="1:14" s="71" customFormat="1" ht="12.75">
      <c r="A146" s="117"/>
      <c r="B146" s="117"/>
      <c r="C146" s="69"/>
      <c r="D146" s="70"/>
      <c r="E146" s="69"/>
      <c r="F146" s="70"/>
      <c r="G146" s="69"/>
      <c r="H146" s="70"/>
      <c r="I146" s="70"/>
    </row>
    <row r="147" spans="1:14" ht="15.75">
      <c r="A147" s="145" t="s">
        <v>304</v>
      </c>
      <c r="B147" s="145"/>
      <c r="C147" s="145"/>
      <c r="D147" s="145"/>
      <c r="E147" s="145"/>
      <c r="F147" s="145"/>
      <c r="G147" s="145"/>
      <c r="H147" s="145"/>
      <c r="I147" s="145"/>
    </row>
    <row r="148" spans="1:14">
      <c r="A148" s="146" t="str">
        <f>A6</f>
        <v>Tính từ 01/01/2020 đến 20/12/2020</v>
      </c>
      <c r="B148" s="146"/>
      <c r="C148" s="146"/>
      <c r="D148" s="146"/>
      <c r="E148" s="146"/>
      <c r="F148" s="146"/>
      <c r="G148" s="146"/>
      <c r="H148" s="146"/>
      <c r="I148" s="146"/>
    </row>
    <row r="149" spans="1:14" ht="8.25" customHeight="1">
      <c r="A149" s="109"/>
      <c r="B149" s="110"/>
    </row>
    <row r="150" spans="1:14" ht="51">
      <c r="A150" s="101" t="s">
        <v>1</v>
      </c>
      <c r="B150" s="102" t="s">
        <v>154</v>
      </c>
      <c r="C150" s="60" t="s">
        <v>38</v>
      </c>
      <c r="D150" s="61" t="s">
        <v>39</v>
      </c>
      <c r="E150" s="60" t="s">
        <v>40</v>
      </c>
      <c r="F150" s="61" t="s">
        <v>41</v>
      </c>
      <c r="G150" s="60" t="s">
        <v>42</v>
      </c>
      <c r="H150" s="61" t="s">
        <v>43</v>
      </c>
      <c r="I150" s="120" t="s">
        <v>44</v>
      </c>
      <c r="M150">
        <f>F153/I153*100</f>
        <v>35.194349998931955</v>
      </c>
    </row>
    <row r="151" spans="1:14" s="68" customFormat="1" ht="14.25" customHeight="1">
      <c r="A151" s="111">
        <v>1</v>
      </c>
      <c r="B151" s="113" t="s">
        <v>156</v>
      </c>
      <c r="C151" s="99">
        <v>950</v>
      </c>
      <c r="D151" s="100">
        <v>637.68200999999999</v>
      </c>
      <c r="E151" s="99">
        <v>250</v>
      </c>
      <c r="F151" s="100">
        <v>540.86544097843739</v>
      </c>
      <c r="G151" s="99">
        <v>3640</v>
      </c>
      <c r="H151" s="100">
        <v>3177.3834984953105</v>
      </c>
      <c r="I151" s="121">
        <f t="shared" ref="I151:I182" si="7">D151+F151+H151</f>
        <v>4355.9309494737481</v>
      </c>
      <c r="K151" s="68">
        <f>H151/I151*100</f>
        <v>72.943844504219683</v>
      </c>
      <c r="M151" s="68">
        <f>H153/I153*100</f>
        <v>44.953275346622327</v>
      </c>
    </row>
    <row r="152" spans="1:14" s="68" customFormat="1" ht="14.25" customHeight="1">
      <c r="A152" s="111">
        <v>2</v>
      </c>
      <c r="B152" s="118" t="s">
        <v>155</v>
      </c>
      <c r="C152" s="99">
        <v>1</v>
      </c>
      <c r="D152" s="100">
        <v>4000</v>
      </c>
      <c r="E152" s="99">
        <v>0</v>
      </c>
      <c r="F152" s="100">
        <v>0</v>
      </c>
      <c r="G152" s="99">
        <v>0</v>
      </c>
      <c r="H152" s="100">
        <v>0</v>
      </c>
      <c r="I152" s="121">
        <f t="shared" si="7"/>
        <v>4000</v>
      </c>
      <c r="J152" s="93">
        <f>H152/I152*100</f>
        <v>0</v>
      </c>
      <c r="L152" s="93"/>
      <c r="M152" s="93"/>
    </row>
    <row r="153" spans="1:14" s="68" customFormat="1" ht="14.25" customHeight="1">
      <c r="A153" s="111">
        <v>3</v>
      </c>
      <c r="B153" s="113" t="s">
        <v>158</v>
      </c>
      <c r="C153" s="99">
        <v>496</v>
      </c>
      <c r="D153" s="100">
        <v>711.81440099999998</v>
      </c>
      <c r="E153" s="99">
        <v>158</v>
      </c>
      <c r="F153" s="100">
        <v>1261.906729</v>
      </c>
      <c r="G153" s="99">
        <v>751</v>
      </c>
      <c r="H153" s="100">
        <v>1611.8166879687797</v>
      </c>
      <c r="I153" s="121">
        <f t="shared" si="7"/>
        <v>3585.5378179687796</v>
      </c>
      <c r="K153" s="93"/>
      <c r="L153" s="93"/>
      <c r="M153" s="93"/>
      <c r="N153" s="68">
        <f>F152/I152*100</f>
        <v>0</v>
      </c>
    </row>
    <row r="154" spans="1:14" s="68" customFormat="1" ht="14.25" customHeight="1">
      <c r="A154" s="111">
        <v>4</v>
      </c>
      <c r="B154" s="113" t="s">
        <v>160</v>
      </c>
      <c r="C154" s="99">
        <v>31</v>
      </c>
      <c r="D154" s="100">
        <v>302.36409400000002</v>
      </c>
      <c r="E154" s="99">
        <v>8</v>
      </c>
      <c r="F154" s="100">
        <v>1489.6558239999999</v>
      </c>
      <c r="G154" s="99">
        <v>37</v>
      </c>
      <c r="H154" s="100">
        <v>381.77688043394505</v>
      </c>
      <c r="I154" s="121">
        <f t="shared" si="7"/>
        <v>2173.7967984339448</v>
      </c>
      <c r="K154" s="93"/>
      <c r="L154" s="94">
        <f>H153/I153*100</f>
        <v>44.953275346622327</v>
      </c>
    </row>
    <row r="155" spans="1:14" s="68" customFormat="1" ht="14.25" customHeight="1">
      <c r="A155" s="111">
        <v>5</v>
      </c>
      <c r="B155" s="113" t="s">
        <v>159</v>
      </c>
      <c r="C155" s="99">
        <v>133</v>
      </c>
      <c r="D155" s="100">
        <v>783.902917</v>
      </c>
      <c r="E155" s="99">
        <v>92</v>
      </c>
      <c r="F155" s="100">
        <v>317.639096</v>
      </c>
      <c r="G155" s="99">
        <v>395</v>
      </c>
      <c r="H155" s="100">
        <v>782.12474032583987</v>
      </c>
      <c r="I155" s="121">
        <f t="shared" si="7"/>
        <v>1883.6667533258399</v>
      </c>
      <c r="K155" s="68">
        <f>H153/I153*100</f>
        <v>44.953275346622327</v>
      </c>
      <c r="L155" s="93">
        <f>H153/I153*100</f>
        <v>44.953275346622327</v>
      </c>
    </row>
    <row r="156" spans="1:14" s="68" customFormat="1" ht="14.25" customHeight="1">
      <c r="A156" s="111">
        <v>6</v>
      </c>
      <c r="B156" s="113" t="s">
        <v>162</v>
      </c>
      <c r="C156" s="99">
        <v>79</v>
      </c>
      <c r="D156" s="100">
        <v>1064.1280420000001</v>
      </c>
      <c r="E156" s="99">
        <v>28</v>
      </c>
      <c r="F156" s="100">
        <v>376.66604100000001</v>
      </c>
      <c r="G156" s="99">
        <v>72</v>
      </c>
      <c r="H156" s="100">
        <v>69.757297109768956</v>
      </c>
      <c r="I156" s="121">
        <f t="shared" si="7"/>
        <v>1510.5513801097691</v>
      </c>
    </row>
    <row r="157" spans="1:14" s="68" customFormat="1" ht="14.25" customHeight="1">
      <c r="A157" s="111">
        <v>7</v>
      </c>
      <c r="B157" s="113" t="s">
        <v>161</v>
      </c>
      <c r="C157" s="99">
        <v>69</v>
      </c>
      <c r="D157" s="100">
        <v>405.03560499999998</v>
      </c>
      <c r="E157" s="99">
        <v>38</v>
      </c>
      <c r="F157" s="100">
        <v>160.48677518</v>
      </c>
      <c r="G157" s="99">
        <v>142</v>
      </c>
      <c r="H157" s="100">
        <v>362.82623019624987</v>
      </c>
      <c r="I157" s="121">
        <f t="shared" si="7"/>
        <v>928.34861037624989</v>
      </c>
      <c r="M157" s="94"/>
    </row>
    <row r="158" spans="1:14" s="68" customFormat="1" ht="14.25" customHeight="1">
      <c r="A158" s="111">
        <v>8</v>
      </c>
      <c r="B158" s="113" t="s">
        <v>163</v>
      </c>
      <c r="C158" s="99">
        <v>153</v>
      </c>
      <c r="D158" s="100">
        <v>429.96638000000002</v>
      </c>
      <c r="E158" s="99">
        <v>99</v>
      </c>
      <c r="F158" s="100">
        <v>381.87388728906251</v>
      </c>
      <c r="G158" s="99">
        <v>162</v>
      </c>
      <c r="H158" s="100">
        <v>89.352225716314891</v>
      </c>
      <c r="I158" s="121">
        <f t="shared" si="7"/>
        <v>901.1924930053774</v>
      </c>
      <c r="K158" s="93"/>
    </row>
    <row r="159" spans="1:14" s="68" customFormat="1" ht="14.25" customHeight="1">
      <c r="A159" s="111">
        <v>9</v>
      </c>
      <c r="B159" s="113" t="s">
        <v>168</v>
      </c>
      <c r="C159" s="99">
        <v>35</v>
      </c>
      <c r="D159" s="100">
        <v>395.29562800000002</v>
      </c>
      <c r="E159" s="99">
        <v>55</v>
      </c>
      <c r="F159" s="100">
        <v>432.49199399999998</v>
      </c>
      <c r="G159" s="99">
        <v>39</v>
      </c>
      <c r="H159" s="100">
        <v>66.901709251387615</v>
      </c>
      <c r="I159" s="121">
        <f t="shared" si="7"/>
        <v>894.68933125138767</v>
      </c>
    </row>
    <row r="160" spans="1:14" s="68" customFormat="1" ht="14.25" customHeight="1">
      <c r="A160" s="111">
        <v>10</v>
      </c>
      <c r="B160" s="113" t="s">
        <v>166</v>
      </c>
      <c r="C160" s="99">
        <v>113</v>
      </c>
      <c r="D160" s="100">
        <v>326.24147099999999</v>
      </c>
      <c r="E160" s="99">
        <v>102</v>
      </c>
      <c r="F160" s="100">
        <v>305.11305700000003</v>
      </c>
      <c r="G160" s="99">
        <v>132</v>
      </c>
      <c r="H160" s="100">
        <v>178.94206572026147</v>
      </c>
      <c r="I160" s="121">
        <f t="shared" si="7"/>
        <v>810.29659372026151</v>
      </c>
    </row>
    <row r="161" spans="1:9" s="68" customFormat="1" ht="14.25" customHeight="1">
      <c r="A161" s="111">
        <v>11</v>
      </c>
      <c r="B161" s="113" t="s">
        <v>165</v>
      </c>
      <c r="C161" s="99">
        <v>33</v>
      </c>
      <c r="D161" s="100">
        <v>574.255043</v>
      </c>
      <c r="E161" s="99">
        <v>33</v>
      </c>
      <c r="F161" s="100">
        <v>145.256294</v>
      </c>
      <c r="G161" s="99">
        <v>28</v>
      </c>
      <c r="H161" s="100">
        <v>10.243370661874843</v>
      </c>
      <c r="I161" s="121">
        <f t="shared" si="7"/>
        <v>729.75470766187482</v>
      </c>
    </row>
    <row r="162" spans="1:9" s="68" customFormat="1" ht="14.25" customHeight="1">
      <c r="A162" s="111">
        <v>12</v>
      </c>
      <c r="B162" s="113" t="s">
        <v>201</v>
      </c>
      <c r="C162" s="99">
        <v>8</v>
      </c>
      <c r="D162" s="100">
        <v>541.12480800000003</v>
      </c>
      <c r="E162" s="99">
        <v>2</v>
      </c>
      <c r="F162" s="100">
        <v>5.6195649999999997</v>
      </c>
      <c r="G162" s="99">
        <v>7</v>
      </c>
      <c r="H162" s="100">
        <v>21.957591649995699</v>
      </c>
      <c r="I162" s="121">
        <f t="shared" si="7"/>
        <v>568.70196464999572</v>
      </c>
    </row>
    <row r="163" spans="1:9" s="68" customFormat="1" ht="14.25" customHeight="1">
      <c r="A163" s="111">
        <v>13</v>
      </c>
      <c r="B163" s="113" t="s">
        <v>157</v>
      </c>
      <c r="C163" s="99">
        <v>15</v>
      </c>
      <c r="D163" s="100">
        <v>388.15810199999999</v>
      </c>
      <c r="E163" s="99">
        <v>29</v>
      </c>
      <c r="F163" s="100">
        <v>121.910752</v>
      </c>
      <c r="G163" s="99">
        <v>34</v>
      </c>
      <c r="H163" s="100">
        <v>37.996946061191366</v>
      </c>
      <c r="I163" s="121">
        <f t="shared" si="7"/>
        <v>548.06580006119134</v>
      </c>
    </row>
    <row r="164" spans="1:9" s="68" customFormat="1" ht="14.25" customHeight="1">
      <c r="A164" s="111">
        <v>14</v>
      </c>
      <c r="B164" s="113" t="s">
        <v>177</v>
      </c>
      <c r="C164" s="99">
        <v>28</v>
      </c>
      <c r="D164" s="100">
        <v>497.49656199999998</v>
      </c>
      <c r="E164" s="99">
        <v>13</v>
      </c>
      <c r="F164" s="100">
        <v>20.489530999999999</v>
      </c>
      <c r="G164" s="99">
        <v>32</v>
      </c>
      <c r="H164" s="100">
        <v>22.724484725687095</v>
      </c>
      <c r="I164" s="121">
        <f t="shared" si="7"/>
        <v>540.71057772568713</v>
      </c>
    </row>
    <row r="165" spans="1:9" s="68" customFormat="1" ht="14.25" customHeight="1">
      <c r="A165" s="111">
        <v>15</v>
      </c>
      <c r="B165" s="113" t="s">
        <v>170</v>
      </c>
      <c r="C165" s="99">
        <v>32</v>
      </c>
      <c r="D165" s="100">
        <v>164.42</v>
      </c>
      <c r="E165" s="99">
        <v>46</v>
      </c>
      <c r="F165" s="100">
        <v>322.79723201249999</v>
      </c>
      <c r="G165" s="99">
        <v>42</v>
      </c>
      <c r="H165" s="100">
        <v>33.058740354265296</v>
      </c>
      <c r="I165" s="121">
        <f t="shared" si="7"/>
        <v>520.27597236676525</v>
      </c>
    </row>
    <row r="166" spans="1:9" s="68" customFormat="1" ht="14.25" customHeight="1">
      <c r="A166" s="111">
        <v>16</v>
      </c>
      <c r="B166" s="118" t="s">
        <v>185</v>
      </c>
      <c r="C166" s="99">
        <v>16</v>
      </c>
      <c r="D166" s="100">
        <v>465.98547200000002</v>
      </c>
      <c r="E166" s="99">
        <v>2</v>
      </c>
      <c r="F166" s="100">
        <v>14.88</v>
      </c>
      <c r="G166" s="99">
        <v>16</v>
      </c>
      <c r="H166" s="100">
        <v>24.793811429801156</v>
      </c>
      <c r="I166" s="121">
        <f t="shared" si="7"/>
        <v>505.65928342980118</v>
      </c>
    </row>
    <row r="167" spans="1:9" s="68" customFormat="1" ht="14.25" customHeight="1">
      <c r="A167" s="111">
        <v>17</v>
      </c>
      <c r="B167" s="113" t="s">
        <v>164</v>
      </c>
      <c r="C167" s="99">
        <v>22</v>
      </c>
      <c r="D167" s="100">
        <v>241.73641499999999</v>
      </c>
      <c r="E167" s="99">
        <v>34</v>
      </c>
      <c r="F167" s="100">
        <v>203.026622</v>
      </c>
      <c r="G167" s="99">
        <v>40</v>
      </c>
      <c r="H167" s="100">
        <v>43.01184392290655</v>
      </c>
      <c r="I167" s="121">
        <f t="shared" si="7"/>
        <v>487.77488092290656</v>
      </c>
    </row>
    <row r="168" spans="1:9" s="68" customFormat="1" ht="14.25" customHeight="1">
      <c r="A168" s="111">
        <v>18</v>
      </c>
      <c r="B168" s="113" t="s">
        <v>178</v>
      </c>
      <c r="C168" s="99">
        <v>20</v>
      </c>
      <c r="D168" s="100">
        <v>373.92266599999999</v>
      </c>
      <c r="E168" s="99">
        <v>12</v>
      </c>
      <c r="F168" s="100">
        <v>24.302060999999998</v>
      </c>
      <c r="G168" s="99">
        <v>16</v>
      </c>
      <c r="H168" s="100">
        <v>2.5449290671679439</v>
      </c>
      <c r="I168" s="121">
        <f t="shared" si="7"/>
        <v>400.76965606716794</v>
      </c>
    </row>
    <row r="169" spans="1:9" s="68" customFormat="1" ht="14.25" customHeight="1">
      <c r="A169" s="111">
        <v>19</v>
      </c>
      <c r="B169" s="113" t="s">
        <v>171</v>
      </c>
      <c r="C169" s="99">
        <v>48</v>
      </c>
      <c r="D169" s="100">
        <v>322.381325</v>
      </c>
      <c r="E169" s="99">
        <v>18</v>
      </c>
      <c r="F169" s="100">
        <v>26.151533000000001</v>
      </c>
      <c r="G169" s="99">
        <v>18</v>
      </c>
      <c r="H169" s="100">
        <v>20.566953783308932</v>
      </c>
      <c r="I169" s="121">
        <f t="shared" si="7"/>
        <v>369.09981178330895</v>
      </c>
    </row>
    <row r="170" spans="1:9" s="68" customFormat="1" ht="14.25" customHeight="1">
      <c r="A170" s="111">
        <v>20</v>
      </c>
      <c r="B170" s="113" t="s">
        <v>167</v>
      </c>
      <c r="C170" s="99">
        <v>14</v>
      </c>
      <c r="D170" s="100">
        <v>240.297</v>
      </c>
      <c r="E170" s="99">
        <v>7</v>
      </c>
      <c r="F170" s="100">
        <v>100.95305500000001</v>
      </c>
      <c r="G170" s="99">
        <v>22</v>
      </c>
      <c r="H170" s="100">
        <v>8.2932917485925817</v>
      </c>
      <c r="I170" s="121">
        <f t="shared" si="7"/>
        <v>349.54334674859257</v>
      </c>
    </row>
    <row r="171" spans="1:9" s="68" customFormat="1" ht="14.25" customHeight="1">
      <c r="A171" s="111">
        <v>21</v>
      </c>
      <c r="B171" s="113" t="s">
        <v>176</v>
      </c>
      <c r="C171" s="99">
        <v>19</v>
      </c>
      <c r="D171" s="100">
        <v>221.547336</v>
      </c>
      <c r="E171" s="99">
        <v>17</v>
      </c>
      <c r="F171" s="100">
        <v>59.636676999999999</v>
      </c>
      <c r="G171" s="99">
        <v>10</v>
      </c>
      <c r="H171" s="100">
        <v>9.5556365750030352</v>
      </c>
      <c r="I171" s="121">
        <f t="shared" si="7"/>
        <v>290.739649575003</v>
      </c>
    </row>
    <row r="172" spans="1:9" s="68" customFormat="1" ht="14.25" customHeight="1">
      <c r="A172" s="111">
        <v>22</v>
      </c>
      <c r="B172" s="113" t="s">
        <v>276</v>
      </c>
      <c r="C172" s="99">
        <v>3</v>
      </c>
      <c r="D172" s="100">
        <v>295.11397299999999</v>
      </c>
      <c r="E172" s="99">
        <v>1</v>
      </c>
      <c r="F172" s="100">
        <v>-10.967000000000001</v>
      </c>
      <c r="G172" s="99">
        <v>2</v>
      </c>
      <c r="H172" s="100">
        <v>0.11621330808298187</v>
      </c>
      <c r="I172" s="121">
        <f t="shared" si="7"/>
        <v>284.26318630808299</v>
      </c>
    </row>
    <row r="173" spans="1:9" s="68" customFormat="1" ht="14.25" customHeight="1">
      <c r="A173" s="111">
        <v>23</v>
      </c>
      <c r="B173" s="113" t="s">
        <v>180</v>
      </c>
      <c r="C173" s="99">
        <v>6</v>
      </c>
      <c r="D173" s="100">
        <v>104.42</v>
      </c>
      <c r="E173" s="99">
        <v>9</v>
      </c>
      <c r="F173" s="100">
        <v>52.521399000000002</v>
      </c>
      <c r="G173" s="99">
        <v>1</v>
      </c>
      <c r="H173" s="100">
        <v>82.835341</v>
      </c>
      <c r="I173" s="121">
        <f t="shared" si="7"/>
        <v>239.77673999999999</v>
      </c>
    </row>
    <row r="174" spans="1:9" s="68" customFormat="1" ht="14.25" customHeight="1">
      <c r="A174" s="111">
        <v>24</v>
      </c>
      <c r="B174" s="113" t="s">
        <v>169</v>
      </c>
      <c r="C174" s="99">
        <v>83</v>
      </c>
      <c r="D174" s="100">
        <v>128.855626</v>
      </c>
      <c r="E174" s="99">
        <v>20</v>
      </c>
      <c r="F174" s="100">
        <v>80.057353000000006</v>
      </c>
      <c r="G174" s="99">
        <v>105</v>
      </c>
      <c r="H174" s="100">
        <v>8.6303587728068507</v>
      </c>
      <c r="I174" s="121">
        <f t="shared" si="7"/>
        <v>217.54333777280686</v>
      </c>
    </row>
    <row r="175" spans="1:9" s="68" customFormat="1" ht="14.25" customHeight="1">
      <c r="A175" s="111">
        <v>25</v>
      </c>
      <c r="B175" s="105" t="s">
        <v>188</v>
      </c>
      <c r="C175" s="99">
        <v>10</v>
      </c>
      <c r="D175" s="100">
        <v>164.69580099999999</v>
      </c>
      <c r="E175" s="99">
        <v>0</v>
      </c>
      <c r="F175" s="100">
        <v>0</v>
      </c>
      <c r="G175" s="99">
        <v>6</v>
      </c>
      <c r="H175" s="100">
        <v>4.7502824154256515</v>
      </c>
      <c r="I175" s="121">
        <f t="shared" si="7"/>
        <v>169.44608341542565</v>
      </c>
    </row>
    <row r="176" spans="1:9" s="68" customFormat="1" ht="14.25" customHeight="1">
      <c r="A176" s="111">
        <v>26</v>
      </c>
      <c r="B176" s="113" t="s">
        <v>181</v>
      </c>
      <c r="C176" s="99">
        <v>9</v>
      </c>
      <c r="D176" s="100">
        <v>108.187264</v>
      </c>
      <c r="E176" s="99">
        <v>11</v>
      </c>
      <c r="F176" s="100">
        <v>55.281609000000003</v>
      </c>
      <c r="G176" s="99">
        <v>6</v>
      </c>
      <c r="H176" s="100">
        <v>3.6852256236541243</v>
      </c>
      <c r="I176" s="121">
        <f t="shared" si="7"/>
        <v>167.15409862365414</v>
      </c>
    </row>
    <row r="177" spans="1:9" s="68" customFormat="1" ht="14.25" customHeight="1">
      <c r="A177" s="111">
        <v>27</v>
      </c>
      <c r="B177" s="113" t="s">
        <v>277</v>
      </c>
      <c r="C177" s="99">
        <v>4</v>
      </c>
      <c r="D177" s="100">
        <v>149.622883</v>
      </c>
      <c r="E177" s="99">
        <v>0</v>
      </c>
      <c r="F177" s="100">
        <v>0</v>
      </c>
      <c r="G177" s="99">
        <v>1</v>
      </c>
      <c r="H177" s="100">
        <v>0.13584661728501299</v>
      </c>
      <c r="I177" s="121">
        <f t="shared" si="7"/>
        <v>149.75872961728501</v>
      </c>
    </row>
    <row r="178" spans="1:9" s="68" customFormat="1" ht="14.25" customHeight="1">
      <c r="A178" s="111">
        <v>28</v>
      </c>
      <c r="B178" s="113" t="s">
        <v>173</v>
      </c>
      <c r="C178" s="99">
        <v>3</v>
      </c>
      <c r="D178" s="100">
        <v>64.025000000000006</v>
      </c>
      <c r="E178" s="99">
        <v>7</v>
      </c>
      <c r="F178" s="100">
        <v>63.3</v>
      </c>
      <c r="G178" s="99">
        <v>3</v>
      </c>
      <c r="H178" s="100">
        <v>4.247556598089008</v>
      </c>
      <c r="I178" s="121">
        <f t="shared" si="7"/>
        <v>131.57255659808902</v>
      </c>
    </row>
    <row r="179" spans="1:9" s="68" customFormat="1" ht="14.25" customHeight="1">
      <c r="A179" s="111">
        <v>29</v>
      </c>
      <c r="B179" s="113" t="s">
        <v>179</v>
      </c>
      <c r="C179" s="99">
        <v>3</v>
      </c>
      <c r="D179" s="100">
        <v>2.78851</v>
      </c>
      <c r="E179" s="99">
        <v>4</v>
      </c>
      <c r="F179" s="100">
        <v>31.628034</v>
      </c>
      <c r="G179" s="99">
        <v>15</v>
      </c>
      <c r="H179" s="100">
        <v>83.074327346819331</v>
      </c>
      <c r="I179" s="121">
        <f t="shared" si="7"/>
        <v>117.49087134681933</v>
      </c>
    </row>
    <row r="180" spans="1:9" s="68" customFormat="1" ht="14.25" customHeight="1">
      <c r="A180" s="111">
        <v>30</v>
      </c>
      <c r="B180" s="113" t="s">
        <v>184</v>
      </c>
      <c r="C180" s="99">
        <v>7</v>
      </c>
      <c r="D180" s="100">
        <v>29.605566</v>
      </c>
      <c r="E180" s="99">
        <v>2</v>
      </c>
      <c r="F180" s="100">
        <v>42</v>
      </c>
      <c r="G180" s="99">
        <v>5</v>
      </c>
      <c r="H180" s="100">
        <v>44.126392938021866</v>
      </c>
      <c r="I180" s="121">
        <f t="shared" si="7"/>
        <v>115.73195893802186</v>
      </c>
    </row>
    <row r="181" spans="1:9" s="68" customFormat="1" ht="14.25" customHeight="1">
      <c r="A181" s="111">
        <v>31</v>
      </c>
      <c r="B181" s="118" t="s">
        <v>182</v>
      </c>
      <c r="C181" s="99">
        <v>6</v>
      </c>
      <c r="D181" s="100">
        <v>77.767493999999999</v>
      </c>
      <c r="E181" s="99">
        <v>3</v>
      </c>
      <c r="F181" s="100">
        <v>1.1872149999999999</v>
      </c>
      <c r="G181" s="99">
        <v>27</v>
      </c>
      <c r="H181" s="100">
        <v>21.493678009041403</v>
      </c>
      <c r="I181" s="121">
        <f t="shared" si="7"/>
        <v>100.4483870090414</v>
      </c>
    </row>
    <row r="182" spans="1:9" s="68" customFormat="1" ht="14.25" customHeight="1">
      <c r="A182" s="111">
        <v>32</v>
      </c>
      <c r="B182" s="113" t="s">
        <v>172</v>
      </c>
      <c r="C182" s="99">
        <v>16</v>
      </c>
      <c r="D182" s="100">
        <v>50.940392000000003</v>
      </c>
      <c r="E182" s="99">
        <v>8</v>
      </c>
      <c r="F182" s="100">
        <v>20.21715</v>
      </c>
      <c r="G182" s="99">
        <v>19</v>
      </c>
      <c r="H182" s="100">
        <v>26.750800956658111</v>
      </c>
      <c r="I182" s="121">
        <f t="shared" si="7"/>
        <v>97.908342956658117</v>
      </c>
    </row>
    <row r="183" spans="1:9" s="68" customFormat="1" ht="14.25" customHeight="1">
      <c r="A183" s="111">
        <v>33</v>
      </c>
      <c r="B183" s="113" t="s">
        <v>174</v>
      </c>
      <c r="C183" s="99">
        <v>11</v>
      </c>
      <c r="D183" s="100">
        <v>82.808165000000002</v>
      </c>
      <c r="E183" s="99">
        <v>1</v>
      </c>
      <c r="F183" s="100">
        <v>0.29589399999999999</v>
      </c>
      <c r="G183" s="99">
        <v>9</v>
      </c>
      <c r="H183" s="100">
        <v>7.7834002883704878</v>
      </c>
      <c r="I183" s="121">
        <f t="shared" ref="I183:I209" si="8">D183+F183+H183</f>
        <v>90.887459288370493</v>
      </c>
    </row>
    <row r="184" spans="1:9" s="68" customFormat="1" ht="14.25" customHeight="1">
      <c r="A184" s="111">
        <v>34</v>
      </c>
      <c r="B184" s="105" t="s">
        <v>194</v>
      </c>
      <c r="C184" s="99">
        <v>5</v>
      </c>
      <c r="D184" s="100">
        <v>30.255673999999999</v>
      </c>
      <c r="E184" s="99">
        <v>2</v>
      </c>
      <c r="F184" s="100">
        <v>13.446827000000001</v>
      </c>
      <c r="G184" s="99">
        <v>116</v>
      </c>
      <c r="H184" s="100">
        <v>32.863120722138248</v>
      </c>
      <c r="I184" s="121">
        <f t="shared" si="8"/>
        <v>76.565621722138246</v>
      </c>
    </row>
    <row r="185" spans="1:9" s="68" customFormat="1" ht="14.25" customHeight="1">
      <c r="A185" s="111">
        <v>35</v>
      </c>
      <c r="B185" s="113" t="s">
        <v>200</v>
      </c>
      <c r="C185" s="99">
        <v>2</v>
      </c>
      <c r="D185" s="100">
        <v>70.387843000000004</v>
      </c>
      <c r="E185" s="99">
        <v>5</v>
      </c>
      <c r="F185" s="100">
        <v>-18.762944000000001</v>
      </c>
      <c r="G185" s="99">
        <v>1</v>
      </c>
      <c r="H185" s="100">
        <v>0.52485000000000004</v>
      </c>
      <c r="I185" s="121">
        <f t="shared" si="8"/>
        <v>52.149749</v>
      </c>
    </row>
    <row r="186" spans="1:9" s="68" customFormat="1" ht="14.25" customHeight="1">
      <c r="A186" s="111">
        <v>36</v>
      </c>
      <c r="B186" s="113" t="s">
        <v>187</v>
      </c>
      <c r="C186" s="99">
        <v>4</v>
      </c>
      <c r="D186" s="100">
        <v>10.934782</v>
      </c>
      <c r="E186" s="99">
        <v>3</v>
      </c>
      <c r="F186" s="100">
        <v>4.8525840000000002</v>
      </c>
      <c r="G186" s="99">
        <v>15</v>
      </c>
      <c r="H186" s="100">
        <v>29.211515704772321</v>
      </c>
      <c r="I186" s="121">
        <f t="shared" si="8"/>
        <v>44.998881704772323</v>
      </c>
    </row>
    <row r="187" spans="1:9" s="68" customFormat="1" ht="14.25" customHeight="1">
      <c r="A187" s="111">
        <v>37</v>
      </c>
      <c r="B187" s="113" t="s">
        <v>205</v>
      </c>
      <c r="C187" s="99">
        <v>5</v>
      </c>
      <c r="D187" s="100">
        <v>31.717624000000001</v>
      </c>
      <c r="E187" s="99">
        <v>1</v>
      </c>
      <c r="F187" s="100">
        <v>0.46842099999999998</v>
      </c>
      <c r="G187" s="99">
        <v>11</v>
      </c>
      <c r="H187" s="100">
        <v>11.43468552247224</v>
      </c>
      <c r="I187" s="121">
        <f t="shared" si="8"/>
        <v>43.620730522472243</v>
      </c>
    </row>
    <row r="188" spans="1:9" s="68" customFormat="1" ht="14.25" customHeight="1">
      <c r="A188" s="111">
        <v>38</v>
      </c>
      <c r="B188" s="113" t="s">
        <v>189</v>
      </c>
      <c r="C188" s="99">
        <v>6</v>
      </c>
      <c r="D188" s="100">
        <v>18.423287999999999</v>
      </c>
      <c r="E188" s="99">
        <v>0</v>
      </c>
      <c r="F188" s="100">
        <v>0</v>
      </c>
      <c r="G188" s="99">
        <v>23</v>
      </c>
      <c r="H188" s="100">
        <v>23.772166715305158</v>
      </c>
      <c r="I188" s="121">
        <f t="shared" si="8"/>
        <v>42.195454715305161</v>
      </c>
    </row>
    <row r="189" spans="1:9" s="68" customFormat="1" ht="14.25" customHeight="1">
      <c r="A189" s="111">
        <v>39</v>
      </c>
      <c r="B189" s="113" t="s">
        <v>208</v>
      </c>
      <c r="C189" s="99">
        <v>1</v>
      </c>
      <c r="D189" s="100">
        <v>40.772531999999998</v>
      </c>
      <c r="E189" s="99">
        <v>0</v>
      </c>
      <c r="F189" s="100">
        <v>0</v>
      </c>
      <c r="G189" s="99">
        <v>1</v>
      </c>
      <c r="H189" s="100">
        <v>4.3040371868812904E-2</v>
      </c>
      <c r="I189" s="121">
        <f t="shared" si="8"/>
        <v>40.815572371868811</v>
      </c>
    </row>
    <row r="190" spans="1:9" s="68" customFormat="1" ht="14.25" customHeight="1">
      <c r="A190" s="111">
        <v>40</v>
      </c>
      <c r="B190" s="113" t="s">
        <v>186</v>
      </c>
      <c r="C190" s="99">
        <v>2</v>
      </c>
      <c r="D190" s="100">
        <v>3.58</v>
      </c>
      <c r="E190" s="99">
        <v>3</v>
      </c>
      <c r="F190" s="100">
        <v>8.8603579999999997</v>
      </c>
      <c r="G190" s="99">
        <v>9</v>
      </c>
      <c r="H190" s="100">
        <v>11.838211242145142</v>
      </c>
      <c r="I190" s="121">
        <f t="shared" si="8"/>
        <v>24.278569242145142</v>
      </c>
    </row>
    <row r="191" spans="1:9" s="68" customFormat="1" ht="14.25" customHeight="1">
      <c r="A191" s="111">
        <v>41</v>
      </c>
      <c r="B191" s="113" t="s">
        <v>279</v>
      </c>
      <c r="C191" s="99">
        <v>0</v>
      </c>
      <c r="D191" s="100">
        <v>0</v>
      </c>
      <c r="E191" s="99">
        <v>1</v>
      </c>
      <c r="F191" s="100">
        <v>10.1</v>
      </c>
      <c r="G191" s="99">
        <v>5</v>
      </c>
      <c r="H191" s="100">
        <v>10.07450488370195</v>
      </c>
      <c r="I191" s="121">
        <f t="shared" si="8"/>
        <v>20.17450488370195</v>
      </c>
    </row>
    <row r="192" spans="1:9" s="68" customFormat="1" ht="14.25" customHeight="1">
      <c r="A192" s="111">
        <v>42</v>
      </c>
      <c r="B192" s="113" t="s">
        <v>191</v>
      </c>
      <c r="C192" s="99">
        <v>3</v>
      </c>
      <c r="D192" s="100">
        <v>10</v>
      </c>
      <c r="E192" s="99">
        <v>0</v>
      </c>
      <c r="F192" s="100">
        <v>0</v>
      </c>
      <c r="G192" s="99">
        <v>41</v>
      </c>
      <c r="H192" s="100">
        <v>8.3361439230438048</v>
      </c>
      <c r="I192" s="121">
        <f t="shared" si="8"/>
        <v>18.336143923043807</v>
      </c>
    </row>
    <row r="193" spans="1:9" s="68" customFormat="1" ht="14.25" customHeight="1">
      <c r="A193" s="111">
        <v>43</v>
      </c>
      <c r="B193" s="113" t="s">
        <v>192</v>
      </c>
      <c r="C193" s="99">
        <v>0</v>
      </c>
      <c r="D193" s="100">
        <v>0</v>
      </c>
      <c r="E193" s="99">
        <v>1</v>
      </c>
      <c r="F193" s="100">
        <v>1.726817</v>
      </c>
      <c r="G193" s="99">
        <v>6</v>
      </c>
      <c r="H193" s="100">
        <v>14.482927175690804</v>
      </c>
      <c r="I193" s="121">
        <f t="shared" si="8"/>
        <v>16.209744175690805</v>
      </c>
    </row>
    <row r="194" spans="1:9" s="68" customFormat="1" ht="14.25" customHeight="1">
      <c r="A194" s="111">
        <v>44</v>
      </c>
      <c r="B194" s="113" t="s">
        <v>199</v>
      </c>
      <c r="C194" s="99">
        <v>2</v>
      </c>
      <c r="D194" s="100">
        <v>10.282038999999999</v>
      </c>
      <c r="E194" s="99">
        <v>0</v>
      </c>
      <c r="F194" s="100">
        <v>0</v>
      </c>
      <c r="G194" s="99">
        <v>8</v>
      </c>
      <c r="H194" s="100">
        <v>5.2912359203322676</v>
      </c>
      <c r="I194" s="121">
        <f t="shared" si="8"/>
        <v>15.573274920332267</v>
      </c>
    </row>
    <row r="195" spans="1:9" s="68" customFormat="1" ht="14.25" customHeight="1">
      <c r="A195" s="111">
        <v>45</v>
      </c>
      <c r="B195" s="113" t="s">
        <v>190</v>
      </c>
      <c r="C195" s="99">
        <v>1</v>
      </c>
      <c r="D195" s="100">
        <v>5</v>
      </c>
      <c r="E195" s="99">
        <v>0</v>
      </c>
      <c r="F195" s="100">
        <v>0</v>
      </c>
      <c r="G195" s="99">
        <v>19</v>
      </c>
      <c r="H195" s="100">
        <v>9.3169277782560069</v>
      </c>
      <c r="I195" s="121">
        <f t="shared" si="8"/>
        <v>14.316927778256007</v>
      </c>
    </row>
    <row r="196" spans="1:9" s="68" customFormat="1" ht="14.25" customHeight="1">
      <c r="A196" s="111">
        <v>46</v>
      </c>
      <c r="B196" s="113" t="s">
        <v>202</v>
      </c>
      <c r="C196" s="99">
        <v>1</v>
      </c>
      <c r="D196" s="100">
        <v>12</v>
      </c>
      <c r="E196" s="99">
        <v>0</v>
      </c>
      <c r="F196" s="100">
        <v>0</v>
      </c>
      <c r="G196" s="99">
        <v>4</v>
      </c>
      <c r="H196" s="100">
        <v>2.2957520493242662</v>
      </c>
      <c r="I196" s="121">
        <f t="shared" si="8"/>
        <v>14.295752049324266</v>
      </c>
    </row>
    <row r="197" spans="1:9" s="68" customFormat="1" ht="14.25" customHeight="1">
      <c r="A197" s="111">
        <v>47</v>
      </c>
      <c r="B197" s="113" t="s">
        <v>198</v>
      </c>
      <c r="C197" s="99">
        <v>1</v>
      </c>
      <c r="D197" s="100">
        <v>7</v>
      </c>
      <c r="E197" s="99">
        <v>1</v>
      </c>
      <c r="F197" s="100">
        <v>0.43225400000000003</v>
      </c>
      <c r="G197" s="99">
        <v>2</v>
      </c>
      <c r="H197" s="100">
        <v>0.86080743737625842</v>
      </c>
      <c r="I197" s="121">
        <f t="shared" si="8"/>
        <v>8.2930614373762594</v>
      </c>
    </row>
    <row r="198" spans="1:9" s="68" customFormat="1" ht="14.25" customHeight="1">
      <c r="A198" s="111">
        <v>48</v>
      </c>
      <c r="B198" s="105" t="s">
        <v>196</v>
      </c>
      <c r="C198" s="99">
        <v>1</v>
      </c>
      <c r="D198" s="100">
        <v>2.0191560000000002</v>
      </c>
      <c r="E198" s="99">
        <v>1</v>
      </c>
      <c r="F198" s="100">
        <v>0.68031200000000003</v>
      </c>
      <c r="G198" s="99">
        <v>10</v>
      </c>
      <c r="H198" s="100">
        <v>5.5824282501506461</v>
      </c>
      <c r="I198" s="121">
        <f t="shared" si="8"/>
        <v>8.2818962501506466</v>
      </c>
    </row>
    <row r="199" spans="1:9" s="68" customFormat="1" ht="14.25" customHeight="1">
      <c r="A199" s="111">
        <v>49</v>
      </c>
      <c r="B199" s="113" t="s">
        <v>209</v>
      </c>
      <c r="C199" s="99">
        <v>1</v>
      </c>
      <c r="D199" s="100">
        <v>2.2555999999999998</v>
      </c>
      <c r="E199" s="99">
        <v>0</v>
      </c>
      <c r="F199" s="100">
        <v>0</v>
      </c>
      <c r="G199" s="99">
        <v>1</v>
      </c>
      <c r="H199" s="100">
        <v>5.3989842472238996</v>
      </c>
      <c r="I199" s="121">
        <f t="shared" si="8"/>
        <v>7.6545842472238999</v>
      </c>
    </row>
    <row r="200" spans="1:9" s="68" customFormat="1" ht="14.25" customHeight="1">
      <c r="A200" s="111">
        <v>50</v>
      </c>
      <c r="B200" s="113" t="s">
        <v>197</v>
      </c>
      <c r="C200" s="99">
        <v>1</v>
      </c>
      <c r="D200" s="100">
        <v>1.833132</v>
      </c>
      <c r="E200" s="99">
        <v>1</v>
      </c>
      <c r="F200" s="100">
        <v>1.5</v>
      </c>
      <c r="G200" s="99">
        <v>1</v>
      </c>
      <c r="H200" s="100">
        <v>2.3645967117155902</v>
      </c>
      <c r="I200" s="121">
        <f t="shared" si="8"/>
        <v>5.6977287117155901</v>
      </c>
    </row>
    <row r="201" spans="1:9" s="68" customFormat="1" ht="14.25" customHeight="1">
      <c r="A201" s="111">
        <v>51</v>
      </c>
      <c r="B201" s="113" t="s">
        <v>195</v>
      </c>
      <c r="C201" s="99">
        <v>1</v>
      </c>
      <c r="D201" s="100">
        <v>5</v>
      </c>
      <c r="E201" s="99">
        <v>0</v>
      </c>
      <c r="F201" s="100">
        <v>0</v>
      </c>
      <c r="G201" s="99">
        <v>1</v>
      </c>
      <c r="H201" s="100">
        <v>8.1776706550744593E-2</v>
      </c>
      <c r="I201" s="121">
        <f t="shared" si="8"/>
        <v>5.0817767065507446</v>
      </c>
    </row>
    <row r="202" spans="1:9" s="68" customFormat="1" ht="14.25" customHeight="1">
      <c r="A202" s="111">
        <v>52</v>
      </c>
      <c r="B202" s="113" t="s">
        <v>193</v>
      </c>
      <c r="C202" s="99">
        <v>1</v>
      </c>
      <c r="D202" s="100">
        <v>4.0522470000000004</v>
      </c>
      <c r="E202" s="99">
        <v>0</v>
      </c>
      <c r="F202" s="100">
        <v>0</v>
      </c>
      <c r="G202" s="99">
        <v>0</v>
      </c>
      <c r="H202" s="100">
        <v>0</v>
      </c>
      <c r="I202" s="121">
        <f t="shared" si="8"/>
        <v>4.0522470000000004</v>
      </c>
    </row>
    <row r="203" spans="1:9" s="68" customFormat="1" ht="14.25" customHeight="1">
      <c r="A203" s="111">
        <v>53</v>
      </c>
      <c r="B203" s="113" t="s">
        <v>278</v>
      </c>
      <c r="C203" s="99">
        <v>0</v>
      </c>
      <c r="D203" s="100">
        <v>0</v>
      </c>
      <c r="E203" s="99">
        <v>0</v>
      </c>
      <c r="F203" s="100">
        <v>0</v>
      </c>
      <c r="G203" s="99">
        <v>1</v>
      </c>
      <c r="H203" s="100">
        <v>0.87892743393302897</v>
      </c>
      <c r="I203" s="121">
        <f t="shared" si="8"/>
        <v>0.87892743393302897</v>
      </c>
    </row>
    <row r="204" spans="1:9" s="68" customFormat="1" ht="14.25" customHeight="1">
      <c r="A204" s="111">
        <v>54</v>
      </c>
      <c r="B204" s="113" t="s">
        <v>203</v>
      </c>
      <c r="C204" s="99">
        <v>1</v>
      </c>
      <c r="D204" s="100">
        <v>0.215</v>
      </c>
      <c r="E204" s="99">
        <v>0</v>
      </c>
      <c r="F204" s="100">
        <v>0</v>
      </c>
      <c r="G204" s="99">
        <v>3</v>
      </c>
      <c r="H204" s="100">
        <v>0.20280623224584671</v>
      </c>
      <c r="I204" s="121">
        <f t="shared" si="8"/>
        <v>0.41780623224584668</v>
      </c>
    </row>
    <row r="205" spans="1:9" s="68" customFormat="1" ht="14.25" customHeight="1">
      <c r="A205" s="111">
        <v>55</v>
      </c>
      <c r="B205" s="113" t="s">
        <v>204</v>
      </c>
      <c r="C205" s="99">
        <v>0</v>
      </c>
      <c r="D205" s="100">
        <v>0</v>
      </c>
      <c r="E205" s="99">
        <v>0</v>
      </c>
      <c r="F205" s="100">
        <v>0</v>
      </c>
      <c r="G205" s="99">
        <v>3</v>
      </c>
      <c r="H205" s="100">
        <v>0.30864250667125709</v>
      </c>
      <c r="I205" s="121">
        <f t="shared" si="8"/>
        <v>0.30864250667125709</v>
      </c>
    </row>
    <row r="206" spans="1:9" s="68" customFormat="1" ht="14.25" customHeight="1">
      <c r="A206" s="111">
        <v>56</v>
      </c>
      <c r="B206" s="113" t="s">
        <v>282</v>
      </c>
      <c r="C206" s="99">
        <v>0</v>
      </c>
      <c r="D206" s="100">
        <v>0</v>
      </c>
      <c r="E206" s="99">
        <v>0</v>
      </c>
      <c r="F206" s="100">
        <v>0</v>
      </c>
      <c r="G206" s="99">
        <v>1</v>
      </c>
      <c r="H206" s="100">
        <v>0.115132994749075</v>
      </c>
      <c r="I206" s="121">
        <f t="shared" si="8"/>
        <v>0.115132994749075</v>
      </c>
    </row>
    <row r="207" spans="1:9" s="68" customFormat="1" ht="14.25" customHeight="1">
      <c r="A207" s="111">
        <v>57</v>
      </c>
      <c r="B207" s="113" t="s">
        <v>206</v>
      </c>
      <c r="C207" s="99">
        <v>0</v>
      </c>
      <c r="D207" s="100">
        <v>0</v>
      </c>
      <c r="E207" s="99">
        <v>0</v>
      </c>
      <c r="F207" s="100">
        <v>0</v>
      </c>
      <c r="G207" s="99">
        <v>1</v>
      </c>
      <c r="H207" s="100">
        <v>8.4090746061805999E-2</v>
      </c>
      <c r="I207" s="121">
        <f t="shared" si="8"/>
        <v>8.4090746061805999E-2</v>
      </c>
    </row>
    <row r="208" spans="1:9" s="68" customFormat="1" ht="14.25" customHeight="1">
      <c r="A208" s="111">
        <v>59</v>
      </c>
      <c r="B208" s="113" t="s">
        <v>175</v>
      </c>
      <c r="C208" s="99">
        <v>8</v>
      </c>
      <c r="D208" s="100">
        <v>34.102477999999998</v>
      </c>
      <c r="E208" s="99">
        <v>10</v>
      </c>
      <c r="F208" s="100">
        <v>-97.555726000000007</v>
      </c>
      <c r="G208" s="99">
        <v>15</v>
      </c>
      <c r="H208" s="100">
        <v>27.355556615305158</v>
      </c>
      <c r="I208" s="121">
        <f t="shared" si="8"/>
        <v>-36.097691384694855</v>
      </c>
    </row>
    <row r="209" spans="1:9" s="68" customFormat="1" ht="14.25" customHeight="1">
      <c r="A209" s="111">
        <v>60</v>
      </c>
      <c r="B209" s="113" t="s">
        <v>183</v>
      </c>
      <c r="C209" s="99">
        <v>0</v>
      </c>
      <c r="D209" s="100">
        <v>0</v>
      </c>
      <c r="E209" s="99">
        <v>2</v>
      </c>
      <c r="F209" s="100">
        <v>-158.50708299999999</v>
      </c>
      <c r="G209" s="99">
        <v>9</v>
      </c>
      <c r="H209" s="100">
        <v>23.220940999980197</v>
      </c>
      <c r="I209" s="121">
        <f t="shared" si="8"/>
        <v>-135.28614200001979</v>
      </c>
    </row>
    <row r="210" spans="1:9" s="66" customFormat="1" ht="12.75">
      <c r="A210" s="139" t="s">
        <v>63</v>
      </c>
      <c r="B210" s="140"/>
      <c r="C210" s="72">
        <f t="shared" ref="C210:I210" si="9">SUM(C151:C209)</f>
        <v>2523</v>
      </c>
      <c r="D210" s="73">
        <f t="shared" si="9"/>
        <v>14646.417346000004</v>
      </c>
      <c r="E210" s="72">
        <f t="shared" si="9"/>
        <v>1140</v>
      </c>
      <c r="F210" s="73">
        <f t="shared" si="9"/>
        <v>6414.4856404600014</v>
      </c>
      <c r="G210" s="72">
        <f t="shared" si="9"/>
        <v>6141</v>
      </c>
      <c r="H210" s="73">
        <f t="shared" si="9"/>
        <v>7469.1981319629203</v>
      </c>
      <c r="I210" s="122">
        <f t="shared" si="9"/>
        <v>28530.101118422925</v>
      </c>
    </row>
  </sheetData>
  <sortState ref="B151:I209">
    <sortCondition descending="1" ref="I151:I209"/>
  </sortState>
  <mergeCells count="10">
    <mergeCell ref="A1:I1"/>
    <mergeCell ref="A210:B210"/>
    <mergeCell ref="A5:I5"/>
    <mergeCell ref="A6:I6"/>
    <mergeCell ref="A28:B28"/>
    <mergeCell ref="A30:I30"/>
    <mergeCell ref="A31:I31"/>
    <mergeCell ref="A145:B145"/>
    <mergeCell ref="A147:I147"/>
    <mergeCell ref="A148:I148"/>
  </mergeCells>
  <conditionalFormatting sqref="B147">
    <cfRule type="duplicateValues" dxfId="6" priority="1" stopIfTrue="1"/>
    <cfRule type="duplicateValues" dxfId="5" priority="2" stopIfTrue="1"/>
  </conditionalFormatting>
  <conditionalFormatting sqref="B149:B65585 B3:B146">
    <cfRule type="duplicateValues" dxfId="4" priority="90" stopIfTrue="1"/>
    <cfRule type="duplicateValues" dxfId="3" priority="91" stopIfTrue="1"/>
  </conditionalFormatting>
  <conditionalFormatting sqref="B151:B209">
    <cfRule type="duplicateValues" dxfId="2" priority="96" stopIfTrue="1"/>
  </conditionalFormatting>
  <conditionalFormatting sqref="B34:B144">
    <cfRule type="duplicateValues" dxfId="1" priority="102" stopIfTrue="1"/>
  </conditionalFormatting>
  <pageMargins left="0.43307086614173201" right="0.43307086614173201" top="0.27559055118110198" bottom="0.511811023622047" header="0.15748031496063" footer="0.31496062992126"/>
  <pageSetup paperSize="9" scale="82" fitToHeight="0" orientation="portrait" r:id="rId1"/>
  <headerFooter>
    <oddFooter>Page &amp;P of &amp;N</oddFooter>
  </headerFooter>
  <rowBreaks count="2" manualBreakCount="2">
    <brk id="29" max="8" man="1"/>
    <brk id="145"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50"/>
  <sheetViews>
    <sheetView topLeftCell="A171" workbookViewId="0">
      <selection activeCell="F182" sqref="F182"/>
    </sheetView>
  </sheetViews>
  <sheetFormatPr defaultRowHeight="15.75"/>
  <cols>
    <col min="1" max="1" width="7.42578125" style="77" customWidth="1"/>
    <col min="2" max="2" width="51" style="76" customWidth="1"/>
    <col min="3" max="3" width="14.85546875" style="74" customWidth="1"/>
    <col min="4" max="4" width="16.42578125" style="78" customWidth="1"/>
    <col min="5" max="16384" width="9.140625" style="76"/>
  </cols>
  <sheetData>
    <row r="1" spans="1:4">
      <c r="A1" s="138" t="s">
        <v>288</v>
      </c>
      <c r="B1" s="138"/>
      <c r="C1" s="138"/>
      <c r="D1" s="138"/>
    </row>
    <row r="3" spans="1:4" ht="15" customHeight="1">
      <c r="A3" s="151" t="s">
        <v>36</v>
      </c>
      <c r="B3" s="151"/>
      <c r="D3" s="75"/>
    </row>
    <row r="4" spans="1:4" ht="15" customHeight="1"/>
    <row r="5" spans="1:4" ht="15.75" customHeight="1">
      <c r="A5" s="150" t="s">
        <v>210</v>
      </c>
      <c r="B5" s="150"/>
      <c r="C5" s="150"/>
      <c r="D5" s="150"/>
    </row>
    <row r="6" spans="1:4" ht="15" customHeight="1">
      <c r="A6" s="152" t="s">
        <v>298</v>
      </c>
      <c r="B6" s="152"/>
      <c r="C6" s="152"/>
      <c r="D6" s="152"/>
    </row>
    <row r="7" spans="1:4" ht="15.75" customHeight="1"/>
    <row r="8" spans="1:4" ht="47.25" customHeight="1">
      <c r="A8" s="79" t="s">
        <v>211</v>
      </c>
      <c r="B8" s="80" t="s">
        <v>212</v>
      </c>
      <c r="C8" s="81" t="s">
        <v>213</v>
      </c>
      <c r="D8" s="82" t="s">
        <v>214</v>
      </c>
    </row>
    <row r="9" spans="1:4" ht="18" customHeight="1">
      <c r="A9" s="83">
        <v>1</v>
      </c>
      <c r="B9" s="97" t="s">
        <v>46</v>
      </c>
      <c r="C9" s="98">
        <v>15132</v>
      </c>
      <c r="D9" s="129">
        <v>226490.19881635992</v>
      </c>
    </row>
    <row r="10" spans="1:4" ht="18" customHeight="1">
      <c r="A10" s="83">
        <v>2</v>
      </c>
      <c r="B10" s="97" t="s">
        <v>48</v>
      </c>
      <c r="C10" s="98">
        <v>941</v>
      </c>
      <c r="D10" s="129">
        <v>60057.320476610003</v>
      </c>
    </row>
    <row r="11" spans="1:4" ht="18" customHeight="1">
      <c r="A11" s="83">
        <v>3</v>
      </c>
      <c r="B11" s="97" t="s">
        <v>45</v>
      </c>
      <c r="C11" s="98">
        <v>152</v>
      </c>
      <c r="D11" s="129">
        <v>28921.823613700002</v>
      </c>
    </row>
    <row r="12" spans="1:4" ht="18" customHeight="1">
      <c r="A12" s="83">
        <v>4</v>
      </c>
      <c r="B12" s="97" t="s">
        <v>50</v>
      </c>
      <c r="C12" s="98">
        <v>891</v>
      </c>
      <c r="D12" s="129">
        <v>12506.69597751</v>
      </c>
    </row>
    <row r="13" spans="1:4" ht="18" customHeight="1">
      <c r="A13" s="83">
        <v>5</v>
      </c>
      <c r="B13" s="97" t="s">
        <v>53</v>
      </c>
      <c r="C13" s="98">
        <v>1755</v>
      </c>
      <c r="D13" s="129">
        <v>10684.176621650002</v>
      </c>
    </row>
    <row r="14" spans="1:4" ht="18" customHeight="1">
      <c r="A14" s="83">
        <v>6</v>
      </c>
      <c r="B14" s="97" t="s">
        <v>47</v>
      </c>
      <c r="C14" s="98">
        <v>5181</v>
      </c>
      <c r="D14" s="129">
        <v>8484.4798791699995</v>
      </c>
    </row>
    <row r="15" spans="1:4" ht="18" customHeight="1">
      <c r="A15" s="83">
        <v>7</v>
      </c>
      <c r="B15" s="97" t="s">
        <v>51</v>
      </c>
      <c r="C15" s="98">
        <v>877</v>
      </c>
      <c r="D15" s="129">
        <v>5341.1271122399994</v>
      </c>
    </row>
    <row r="16" spans="1:4" ht="18" customHeight="1">
      <c r="A16" s="83">
        <v>8</v>
      </c>
      <c r="B16" s="97" t="s">
        <v>60</v>
      </c>
      <c r="C16" s="98">
        <v>108</v>
      </c>
      <c r="D16" s="129">
        <v>4897.6286829999999</v>
      </c>
    </row>
    <row r="17" spans="1:4" ht="18" customHeight="1">
      <c r="A17" s="83">
        <v>9</v>
      </c>
      <c r="B17" s="97" t="s">
        <v>56</v>
      </c>
      <c r="C17" s="98">
        <v>581</v>
      </c>
      <c r="D17" s="129">
        <v>4411.2737636000002</v>
      </c>
    </row>
    <row r="18" spans="1:4" ht="18" customHeight="1">
      <c r="A18" s="83">
        <v>10</v>
      </c>
      <c r="B18" s="97" t="s">
        <v>55</v>
      </c>
      <c r="C18" s="98">
        <v>2323</v>
      </c>
      <c r="D18" s="129">
        <v>3966.7022550000002</v>
      </c>
    </row>
    <row r="19" spans="1:4" ht="18" customHeight="1">
      <c r="A19" s="83">
        <v>11</v>
      </c>
      <c r="B19" s="97" t="s">
        <v>54</v>
      </c>
      <c r="C19" s="98">
        <v>503</v>
      </c>
      <c r="D19" s="129">
        <v>3701.2469390000001</v>
      </c>
    </row>
    <row r="20" spans="1:4" ht="18" customHeight="1">
      <c r="A20" s="83">
        <v>12</v>
      </c>
      <c r="B20" s="97" t="s">
        <v>49</v>
      </c>
      <c r="C20" s="98">
        <v>3539</v>
      </c>
      <c r="D20" s="129">
        <v>3691.2224203699998</v>
      </c>
    </row>
    <row r="21" spans="1:4" ht="18" customHeight="1">
      <c r="A21" s="83">
        <v>13</v>
      </c>
      <c r="B21" s="97" t="s">
        <v>61</v>
      </c>
      <c r="C21" s="98">
        <v>138</v>
      </c>
      <c r="D21" s="129">
        <v>3391.5175949999998</v>
      </c>
    </row>
    <row r="22" spans="1:4" ht="18" customHeight="1">
      <c r="A22" s="83">
        <v>14</v>
      </c>
      <c r="B22" s="97" t="s">
        <v>58</v>
      </c>
      <c r="C22" s="98">
        <v>80</v>
      </c>
      <c r="D22" s="129">
        <v>2923.419183</v>
      </c>
    </row>
    <row r="23" spans="1:4" ht="18" customHeight="1">
      <c r="A23" s="83">
        <v>15</v>
      </c>
      <c r="B23" s="97" t="s">
        <v>59</v>
      </c>
      <c r="C23" s="98">
        <v>155</v>
      </c>
      <c r="D23" s="129">
        <v>2000.5186349999999</v>
      </c>
    </row>
    <row r="24" spans="1:4" ht="18" customHeight="1">
      <c r="A24" s="83">
        <v>16</v>
      </c>
      <c r="B24" s="97" t="s">
        <v>57</v>
      </c>
      <c r="C24" s="98">
        <v>487</v>
      </c>
      <c r="D24" s="129">
        <v>963.37640199999998</v>
      </c>
    </row>
    <row r="25" spans="1:4" ht="18" customHeight="1">
      <c r="A25" s="83">
        <v>17</v>
      </c>
      <c r="B25" s="97" t="s">
        <v>62</v>
      </c>
      <c r="C25" s="98">
        <v>144</v>
      </c>
      <c r="D25" s="129">
        <v>847.65220599999998</v>
      </c>
    </row>
    <row r="26" spans="1:4" ht="18" customHeight="1">
      <c r="A26" s="83">
        <v>18</v>
      </c>
      <c r="B26" s="97" t="s">
        <v>52</v>
      </c>
      <c r="C26" s="98">
        <v>76</v>
      </c>
      <c r="D26" s="129">
        <v>752.75512400000002</v>
      </c>
    </row>
    <row r="27" spans="1:4">
      <c r="A27" s="83">
        <v>19</v>
      </c>
      <c r="B27" s="97" t="s">
        <v>215</v>
      </c>
      <c r="C27" s="98">
        <v>7</v>
      </c>
      <c r="D27" s="129">
        <v>11.071044000000001</v>
      </c>
    </row>
    <row r="28" spans="1:4" ht="17.25" customHeight="1">
      <c r="A28" s="149" t="s">
        <v>216</v>
      </c>
      <c r="B28" s="149"/>
      <c r="C28" s="87">
        <f>SUM(C9:C27)</f>
        <v>33070</v>
      </c>
      <c r="D28" s="88">
        <f>SUM(D9:D27)</f>
        <v>384044.20674720983</v>
      </c>
    </row>
    <row r="29" spans="1:4" ht="15.75" customHeight="1"/>
    <row r="30" spans="1:4" ht="12.75" customHeight="1"/>
    <row r="31" spans="1:4" ht="12.75" customHeight="1"/>
    <row r="32" spans="1:4" ht="12.75" customHeight="1"/>
    <row r="33" spans="1:4" ht="12.75" customHeight="1"/>
    <row r="34" spans="1:4" ht="24" customHeight="1">
      <c r="A34" s="150" t="s">
        <v>217</v>
      </c>
      <c r="B34" s="150"/>
      <c r="C34" s="150"/>
      <c r="D34" s="150"/>
    </row>
    <row r="35" spans="1:4" ht="12" customHeight="1">
      <c r="A35" s="153" t="str">
        <f>A6</f>
        <v>(Lũy kế các dự án còn hiệu lực đến ngày 20/12/2020)</v>
      </c>
      <c r="B35" s="153"/>
      <c r="C35" s="153"/>
      <c r="D35" s="153"/>
    </row>
    <row r="36" spans="1:4" ht="15.75" customHeight="1"/>
    <row r="37" spans="1:4" ht="47.25">
      <c r="A37" s="79" t="s">
        <v>211</v>
      </c>
      <c r="B37" s="80" t="s">
        <v>218</v>
      </c>
      <c r="C37" s="81" t="s">
        <v>213</v>
      </c>
      <c r="D37" s="82" t="s">
        <v>219</v>
      </c>
    </row>
    <row r="38" spans="1:4" ht="18" customHeight="1">
      <c r="A38" s="83">
        <v>1</v>
      </c>
      <c r="B38" s="84" t="s">
        <v>68</v>
      </c>
      <c r="C38" s="85">
        <v>8983</v>
      </c>
      <c r="D38" s="86">
        <v>70645.069361850008</v>
      </c>
    </row>
    <row r="39" spans="1:4" ht="18" customHeight="1">
      <c r="A39" s="83">
        <v>2</v>
      </c>
      <c r="B39" s="84" t="s">
        <v>67</v>
      </c>
      <c r="C39" s="85">
        <v>4632</v>
      </c>
      <c r="D39" s="86">
        <v>60257.61371125</v>
      </c>
    </row>
    <row r="40" spans="1:4" ht="18" customHeight="1">
      <c r="A40" s="83">
        <v>3</v>
      </c>
      <c r="B40" s="84" t="s">
        <v>65</v>
      </c>
      <c r="C40" s="85">
        <v>2629</v>
      </c>
      <c r="D40" s="86">
        <v>56551.432932080003</v>
      </c>
    </row>
    <row r="41" spans="1:4" ht="18" customHeight="1">
      <c r="A41" s="83">
        <v>4</v>
      </c>
      <c r="B41" s="84" t="s">
        <v>69</v>
      </c>
      <c r="C41" s="85">
        <v>2792</v>
      </c>
      <c r="D41" s="86">
        <v>33707.222767450003</v>
      </c>
    </row>
    <row r="42" spans="1:4" ht="18" customHeight="1">
      <c r="A42" s="83">
        <v>5</v>
      </c>
      <c r="B42" s="84" t="s">
        <v>70</v>
      </c>
      <c r="C42" s="85">
        <v>1944</v>
      </c>
      <c r="D42" s="86">
        <v>25661.85745222</v>
      </c>
    </row>
    <row r="43" spans="1:4" ht="18" customHeight="1">
      <c r="A43" s="83">
        <v>6</v>
      </c>
      <c r="B43" s="84" t="s">
        <v>71</v>
      </c>
      <c r="C43" s="85">
        <v>869</v>
      </c>
      <c r="D43" s="86">
        <v>22255.206614729999</v>
      </c>
    </row>
    <row r="44" spans="1:4" ht="18" customHeight="1">
      <c r="A44" s="83">
        <v>7</v>
      </c>
      <c r="B44" s="84" t="s">
        <v>66</v>
      </c>
      <c r="C44" s="85">
        <v>3123</v>
      </c>
      <c r="D44" s="86">
        <v>18459.736312429999</v>
      </c>
    </row>
    <row r="45" spans="1:4" ht="18" customHeight="1">
      <c r="A45" s="83">
        <v>8</v>
      </c>
      <c r="B45" s="84" t="s">
        <v>72</v>
      </c>
      <c r="C45" s="85">
        <v>644</v>
      </c>
      <c r="D45" s="86">
        <v>12900.502841</v>
      </c>
    </row>
    <row r="46" spans="1:4" ht="18" customHeight="1">
      <c r="A46" s="83">
        <v>9</v>
      </c>
      <c r="B46" s="84" t="s">
        <v>77</v>
      </c>
      <c r="C46" s="85">
        <v>603</v>
      </c>
      <c r="D46" s="86">
        <v>12873.8822196</v>
      </c>
    </row>
    <row r="47" spans="1:4" ht="18" customHeight="1">
      <c r="A47" s="83">
        <v>10</v>
      </c>
      <c r="B47" s="84" t="s">
        <v>74</v>
      </c>
      <c r="C47" s="85">
        <v>374</v>
      </c>
      <c r="D47" s="86">
        <v>10418.102488</v>
      </c>
    </row>
    <row r="48" spans="1:4" ht="18" customHeight="1">
      <c r="A48" s="83">
        <v>11</v>
      </c>
      <c r="B48" s="84" t="s">
        <v>76</v>
      </c>
      <c r="C48" s="85">
        <v>1072</v>
      </c>
      <c r="D48" s="86">
        <v>9437.2701421199981</v>
      </c>
    </row>
    <row r="49" spans="1:4" ht="18" customHeight="1">
      <c r="A49" s="83">
        <v>12</v>
      </c>
      <c r="B49" s="84" t="s">
        <v>80</v>
      </c>
      <c r="C49" s="85">
        <v>386</v>
      </c>
      <c r="D49" s="86">
        <v>8208.1634439999998</v>
      </c>
    </row>
    <row r="50" spans="1:4" ht="18" customHeight="1">
      <c r="A50" s="83">
        <v>13</v>
      </c>
      <c r="B50" s="84" t="s">
        <v>82</v>
      </c>
      <c r="C50" s="85">
        <v>120</v>
      </c>
      <c r="D50" s="86">
        <v>7248.8104229999999</v>
      </c>
    </row>
    <row r="51" spans="1:4" ht="18" customHeight="1">
      <c r="A51" s="83">
        <v>14</v>
      </c>
      <c r="B51" s="84" t="s">
        <v>84</v>
      </c>
      <c r="C51" s="85">
        <v>216</v>
      </c>
      <c r="D51" s="86">
        <v>5050.2207509999998</v>
      </c>
    </row>
    <row r="52" spans="1:4" ht="18" customHeight="1">
      <c r="A52" s="83">
        <v>15</v>
      </c>
      <c r="B52" s="84" t="s">
        <v>75</v>
      </c>
      <c r="C52" s="85">
        <v>411</v>
      </c>
      <c r="D52" s="86">
        <v>3841.7085161800005</v>
      </c>
    </row>
    <row r="53" spans="1:4" ht="18" customHeight="1">
      <c r="A53" s="83">
        <v>16</v>
      </c>
      <c r="B53" s="84" t="s">
        <v>79</v>
      </c>
      <c r="C53" s="85">
        <v>614</v>
      </c>
      <c r="D53" s="86">
        <v>3609.976995</v>
      </c>
    </row>
    <row r="54" spans="1:4" ht="18" customHeight="1">
      <c r="A54" s="83">
        <v>17</v>
      </c>
      <c r="B54" s="84" t="s">
        <v>85</v>
      </c>
      <c r="C54" s="85">
        <v>379</v>
      </c>
      <c r="D54" s="86">
        <v>2218.1921309999998</v>
      </c>
    </row>
    <row r="55" spans="1:4" ht="18" customHeight="1">
      <c r="A55" s="83">
        <v>18</v>
      </c>
      <c r="B55" s="84" t="s">
        <v>86</v>
      </c>
      <c r="C55" s="85">
        <v>54</v>
      </c>
      <c r="D55" s="86">
        <v>2103.0619689999999</v>
      </c>
    </row>
    <row r="56" spans="1:4" ht="18" customHeight="1">
      <c r="A56" s="83">
        <v>19</v>
      </c>
      <c r="B56" s="84" t="s">
        <v>90</v>
      </c>
      <c r="C56" s="85">
        <v>172</v>
      </c>
      <c r="D56" s="86">
        <v>2058.0528977499998</v>
      </c>
    </row>
    <row r="57" spans="1:4" ht="18" customHeight="1">
      <c r="A57" s="83">
        <v>20</v>
      </c>
      <c r="B57" s="84" t="s">
        <v>78</v>
      </c>
      <c r="C57" s="85">
        <v>512</v>
      </c>
      <c r="D57" s="86">
        <v>1913.984653</v>
      </c>
    </row>
    <row r="58" spans="1:4" ht="18" customHeight="1">
      <c r="A58" s="83">
        <v>21</v>
      </c>
      <c r="B58" s="84" t="s">
        <v>83</v>
      </c>
      <c r="C58" s="85">
        <v>240</v>
      </c>
      <c r="D58" s="86">
        <v>1717.25632</v>
      </c>
    </row>
    <row r="59" spans="1:4" ht="18" customHeight="1">
      <c r="A59" s="83">
        <v>22</v>
      </c>
      <c r="B59" s="84" t="s">
        <v>106</v>
      </c>
      <c r="C59" s="85">
        <v>79</v>
      </c>
      <c r="D59" s="86">
        <v>1096.51954155</v>
      </c>
    </row>
    <row r="60" spans="1:4" ht="18" customHeight="1">
      <c r="A60" s="83">
        <v>23</v>
      </c>
      <c r="B60" s="84" t="s">
        <v>220</v>
      </c>
      <c r="C60" s="85">
        <v>161</v>
      </c>
      <c r="D60" s="86">
        <v>977.38016800000003</v>
      </c>
    </row>
    <row r="61" spans="1:4" ht="18" customHeight="1">
      <c r="A61" s="83">
        <v>24</v>
      </c>
      <c r="B61" s="84" t="s">
        <v>93</v>
      </c>
      <c r="C61" s="85">
        <v>20</v>
      </c>
      <c r="D61" s="86">
        <v>975.65800000000002</v>
      </c>
    </row>
    <row r="62" spans="1:4" ht="18" customHeight="1">
      <c r="A62" s="83">
        <v>25</v>
      </c>
      <c r="B62" s="84" t="s">
        <v>96</v>
      </c>
      <c r="C62" s="85">
        <v>144</v>
      </c>
      <c r="D62" s="86">
        <v>943.77425400000004</v>
      </c>
    </row>
    <row r="63" spans="1:4" ht="18" customHeight="1">
      <c r="A63" s="83">
        <v>26</v>
      </c>
      <c r="B63" s="84" t="s">
        <v>89</v>
      </c>
      <c r="C63" s="85">
        <v>294</v>
      </c>
      <c r="D63" s="86">
        <v>898.65383499999996</v>
      </c>
    </row>
    <row r="64" spans="1:4" ht="18" customHeight="1">
      <c r="A64" s="83">
        <v>27</v>
      </c>
      <c r="B64" s="84" t="s">
        <v>102</v>
      </c>
      <c r="C64" s="85">
        <v>26</v>
      </c>
      <c r="D64" s="86">
        <v>708.45799999999997</v>
      </c>
    </row>
    <row r="65" spans="1:4" ht="18" customHeight="1">
      <c r="A65" s="83">
        <v>28</v>
      </c>
      <c r="B65" s="84" t="s">
        <v>116</v>
      </c>
      <c r="C65" s="85">
        <v>98</v>
      </c>
      <c r="D65" s="86">
        <v>607.69387600000005</v>
      </c>
    </row>
    <row r="66" spans="1:4" ht="18" customHeight="1">
      <c r="A66" s="83">
        <v>29</v>
      </c>
      <c r="B66" s="84" t="s">
        <v>95</v>
      </c>
      <c r="C66" s="85">
        <v>81</v>
      </c>
      <c r="D66" s="86">
        <v>560.503107</v>
      </c>
    </row>
    <row r="67" spans="1:4" ht="18" customHeight="1">
      <c r="A67" s="83">
        <v>30</v>
      </c>
      <c r="B67" s="84" t="s">
        <v>123</v>
      </c>
      <c r="C67" s="85">
        <v>21</v>
      </c>
      <c r="D67" s="86">
        <v>478.67895700000003</v>
      </c>
    </row>
    <row r="68" spans="1:4" ht="18" customHeight="1">
      <c r="A68" s="83">
        <v>31</v>
      </c>
      <c r="B68" s="84" t="s">
        <v>101</v>
      </c>
      <c r="C68" s="85">
        <v>139</v>
      </c>
      <c r="D68" s="86">
        <v>430.765039</v>
      </c>
    </row>
    <row r="69" spans="1:4" ht="18" customHeight="1">
      <c r="A69" s="83">
        <v>32</v>
      </c>
      <c r="B69" s="84" t="s">
        <v>73</v>
      </c>
      <c r="C69" s="85">
        <v>24</v>
      </c>
      <c r="D69" s="86">
        <v>400.33549599999998</v>
      </c>
    </row>
    <row r="70" spans="1:4" ht="18" customHeight="1">
      <c r="A70" s="83">
        <v>33</v>
      </c>
      <c r="B70" s="84" t="s">
        <v>221</v>
      </c>
      <c r="C70" s="85">
        <v>57</v>
      </c>
      <c r="D70" s="86">
        <v>393.29425300000003</v>
      </c>
    </row>
    <row r="71" spans="1:4" ht="18" customHeight="1">
      <c r="A71" s="83">
        <v>34</v>
      </c>
      <c r="B71" s="84" t="s">
        <v>104</v>
      </c>
      <c r="C71" s="85">
        <v>116</v>
      </c>
      <c r="D71" s="86">
        <v>392.40217899999999</v>
      </c>
    </row>
    <row r="72" spans="1:4" ht="18" customHeight="1">
      <c r="A72" s="83">
        <v>35</v>
      </c>
      <c r="B72" s="84" t="s">
        <v>118</v>
      </c>
      <c r="C72" s="85">
        <v>84</v>
      </c>
      <c r="D72" s="86">
        <v>380.20968900000003</v>
      </c>
    </row>
    <row r="73" spans="1:4" ht="18" customHeight="1">
      <c r="A73" s="83">
        <v>36</v>
      </c>
      <c r="B73" s="84" t="s">
        <v>222</v>
      </c>
      <c r="C73" s="85">
        <v>11</v>
      </c>
      <c r="D73" s="86">
        <v>357.359667</v>
      </c>
    </row>
    <row r="74" spans="1:4" ht="18" customHeight="1">
      <c r="A74" s="83">
        <v>37</v>
      </c>
      <c r="B74" s="84" t="s">
        <v>88</v>
      </c>
      <c r="C74" s="85">
        <v>12</v>
      </c>
      <c r="D74" s="86">
        <v>299.151589</v>
      </c>
    </row>
    <row r="75" spans="1:4" ht="18" customHeight="1">
      <c r="A75" s="83">
        <v>38</v>
      </c>
      <c r="B75" s="84" t="s">
        <v>87</v>
      </c>
      <c r="C75" s="85">
        <v>30</v>
      </c>
      <c r="D75" s="86">
        <v>261.96091300000001</v>
      </c>
    </row>
    <row r="76" spans="1:4" ht="18" customHeight="1">
      <c r="A76" s="83">
        <v>39</v>
      </c>
      <c r="B76" s="84" t="s">
        <v>113</v>
      </c>
      <c r="C76" s="85">
        <v>43</v>
      </c>
      <c r="D76" s="86">
        <v>209.593819</v>
      </c>
    </row>
    <row r="77" spans="1:4" ht="18" customHeight="1">
      <c r="A77" s="83">
        <v>40</v>
      </c>
      <c r="B77" s="84" t="s">
        <v>223</v>
      </c>
      <c r="C77" s="85">
        <v>47</v>
      </c>
      <c r="D77" s="86">
        <v>192.026623</v>
      </c>
    </row>
    <row r="78" spans="1:4" ht="18" customHeight="1">
      <c r="A78" s="83">
        <v>41</v>
      </c>
      <c r="B78" s="84" t="s">
        <v>224</v>
      </c>
      <c r="C78" s="85">
        <v>2</v>
      </c>
      <c r="D78" s="86">
        <v>172</v>
      </c>
    </row>
    <row r="79" spans="1:4" ht="18" customHeight="1">
      <c r="A79" s="83">
        <v>42</v>
      </c>
      <c r="B79" s="84" t="s">
        <v>81</v>
      </c>
      <c r="C79" s="85">
        <v>24</v>
      </c>
      <c r="D79" s="86">
        <v>171.29</v>
      </c>
    </row>
    <row r="80" spans="1:4" ht="18" customHeight="1">
      <c r="A80" s="83">
        <v>43</v>
      </c>
      <c r="B80" s="84" t="s">
        <v>127</v>
      </c>
      <c r="C80" s="85">
        <v>17</v>
      </c>
      <c r="D80" s="86">
        <v>169.598389</v>
      </c>
    </row>
    <row r="81" spans="1:4" ht="18" customHeight="1">
      <c r="A81" s="83">
        <v>44</v>
      </c>
      <c r="B81" s="84" t="s">
        <v>114</v>
      </c>
      <c r="C81" s="85">
        <v>35</v>
      </c>
      <c r="D81" s="86">
        <v>147.256699</v>
      </c>
    </row>
    <row r="82" spans="1:4" ht="18" customHeight="1">
      <c r="A82" s="83">
        <v>45</v>
      </c>
      <c r="B82" s="84" t="s">
        <v>134</v>
      </c>
      <c r="C82" s="85">
        <v>12</v>
      </c>
      <c r="D82" s="86">
        <v>140.81197900000001</v>
      </c>
    </row>
    <row r="83" spans="1:4" ht="18" customHeight="1">
      <c r="A83" s="83">
        <v>46</v>
      </c>
      <c r="B83" s="84" t="s">
        <v>122</v>
      </c>
      <c r="C83" s="85">
        <v>78</v>
      </c>
      <c r="D83" s="86">
        <v>113.74598</v>
      </c>
    </row>
    <row r="84" spans="1:4" ht="18" customHeight="1">
      <c r="A84" s="83">
        <v>47</v>
      </c>
      <c r="B84" s="84" t="s">
        <v>225</v>
      </c>
      <c r="C84" s="85">
        <v>9</v>
      </c>
      <c r="D84" s="86">
        <v>109.313075</v>
      </c>
    </row>
    <row r="85" spans="1:4" ht="18" customHeight="1">
      <c r="A85" s="83">
        <v>48</v>
      </c>
      <c r="B85" s="84" t="s">
        <v>121</v>
      </c>
      <c r="C85" s="85">
        <v>38</v>
      </c>
      <c r="D85" s="86">
        <v>90.588470000000001</v>
      </c>
    </row>
    <row r="86" spans="1:4" ht="18" customHeight="1">
      <c r="A86" s="83">
        <v>49</v>
      </c>
      <c r="B86" s="84" t="s">
        <v>226</v>
      </c>
      <c r="C86" s="85">
        <v>4</v>
      </c>
      <c r="D86" s="86">
        <v>82.8</v>
      </c>
    </row>
    <row r="87" spans="1:4" ht="18" customHeight="1">
      <c r="A87" s="83">
        <v>50</v>
      </c>
      <c r="B87" s="84" t="s">
        <v>110</v>
      </c>
      <c r="C87" s="85">
        <v>9</v>
      </c>
      <c r="D87" s="86">
        <v>70.958528000000001</v>
      </c>
    </row>
    <row r="88" spans="1:4" ht="18" customHeight="1">
      <c r="A88" s="83">
        <v>51</v>
      </c>
      <c r="B88" s="84" t="s">
        <v>99</v>
      </c>
      <c r="C88" s="85">
        <v>28</v>
      </c>
      <c r="D88" s="86">
        <v>70.771989000000005</v>
      </c>
    </row>
    <row r="89" spans="1:4" ht="18" customHeight="1">
      <c r="A89" s="83">
        <v>52</v>
      </c>
      <c r="B89" s="84" t="s">
        <v>92</v>
      </c>
      <c r="C89" s="85">
        <v>27</v>
      </c>
      <c r="D89" s="86">
        <v>69.212738999999999</v>
      </c>
    </row>
    <row r="90" spans="1:4" ht="18" customHeight="1">
      <c r="A90" s="83">
        <v>53</v>
      </c>
      <c r="B90" s="84" t="s">
        <v>98</v>
      </c>
      <c r="C90" s="85">
        <v>32</v>
      </c>
      <c r="D90" s="86">
        <v>68.787351000000001</v>
      </c>
    </row>
    <row r="91" spans="1:4" ht="18" customHeight="1">
      <c r="A91" s="83">
        <v>54</v>
      </c>
      <c r="B91" s="84" t="s">
        <v>143</v>
      </c>
      <c r="C91" s="85">
        <v>19</v>
      </c>
      <c r="D91" s="86">
        <v>66.944402999999994</v>
      </c>
    </row>
    <row r="92" spans="1:4" ht="18" customHeight="1">
      <c r="A92" s="83">
        <v>55</v>
      </c>
      <c r="B92" s="84" t="s">
        <v>228</v>
      </c>
      <c r="C92" s="85">
        <v>4</v>
      </c>
      <c r="D92" s="86">
        <v>56.703420000000001</v>
      </c>
    </row>
    <row r="93" spans="1:4" ht="18" customHeight="1">
      <c r="A93" s="83">
        <v>56</v>
      </c>
      <c r="B93" s="84" t="s">
        <v>231</v>
      </c>
      <c r="C93" s="85">
        <v>14</v>
      </c>
      <c r="D93" s="86">
        <v>51.16</v>
      </c>
    </row>
    <row r="94" spans="1:4" ht="18" customHeight="1">
      <c r="A94" s="83">
        <v>57</v>
      </c>
      <c r="B94" s="84" t="s">
        <v>229</v>
      </c>
      <c r="C94" s="85">
        <v>5</v>
      </c>
      <c r="D94" s="86">
        <v>48.9</v>
      </c>
    </row>
    <row r="95" spans="1:4" ht="18" customHeight="1">
      <c r="A95" s="83">
        <v>58</v>
      </c>
      <c r="B95" s="84" t="s">
        <v>230</v>
      </c>
      <c r="C95" s="85">
        <v>1</v>
      </c>
      <c r="D95" s="86">
        <v>45</v>
      </c>
    </row>
    <row r="96" spans="1:4" ht="18" customHeight="1">
      <c r="A96" s="83">
        <v>59</v>
      </c>
      <c r="B96" s="84" t="s">
        <v>115</v>
      </c>
      <c r="C96" s="85">
        <v>25</v>
      </c>
      <c r="D96" s="86">
        <v>42.001873000000003</v>
      </c>
    </row>
    <row r="97" spans="1:4" ht="18" customHeight="1">
      <c r="A97" s="83">
        <v>60</v>
      </c>
      <c r="B97" s="84" t="s">
        <v>109</v>
      </c>
      <c r="C97" s="85">
        <v>25</v>
      </c>
      <c r="D97" s="86">
        <v>41.855952000000002</v>
      </c>
    </row>
    <row r="98" spans="1:4" ht="18" customHeight="1">
      <c r="A98" s="83">
        <v>61</v>
      </c>
      <c r="B98" s="84" t="s">
        <v>284</v>
      </c>
      <c r="C98" s="85">
        <v>1</v>
      </c>
      <c r="D98" s="86">
        <v>40.772531999999998</v>
      </c>
    </row>
    <row r="99" spans="1:4" ht="18" customHeight="1">
      <c r="A99" s="83">
        <v>62</v>
      </c>
      <c r="B99" s="84" t="s">
        <v>107</v>
      </c>
      <c r="C99" s="85">
        <v>4</v>
      </c>
      <c r="D99" s="86">
        <v>39.905000000000001</v>
      </c>
    </row>
    <row r="100" spans="1:4" ht="18" customHeight="1">
      <c r="A100" s="83">
        <v>63</v>
      </c>
      <c r="B100" s="84" t="s">
        <v>232</v>
      </c>
      <c r="C100" s="85">
        <v>9</v>
      </c>
      <c r="D100" s="86">
        <v>38.076000000000001</v>
      </c>
    </row>
    <row r="101" spans="1:4" ht="18" customHeight="1">
      <c r="A101" s="83">
        <v>64</v>
      </c>
      <c r="B101" s="84" t="s">
        <v>233</v>
      </c>
      <c r="C101" s="85">
        <v>1</v>
      </c>
      <c r="D101" s="86">
        <v>35</v>
      </c>
    </row>
    <row r="102" spans="1:4" ht="18" customHeight="1">
      <c r="A102" s="83">
        <v>65</v>
      </c>
      <c r="B102" s="84" t="s">
        <v>94</v>
      </c>
      <c r="C102" s="85">
        <v>60</v>
      </c>
      <c r="D102" s="86">
        <v>34.724426000000001</v>
      </c>
    </row>
    <row r="103" spans="1:4" ht="18" customHeight="1">
      <c r="A103" s="83">
        <v>66</v>
      </c>
      <c r="B103" s="84" t="s">
        <v>234</v>
      </c>
      <c r="C103" s="85">
        <v>9</v>
      </c>
      <c r="D103" s="86">
        <v>31.100466999999998</v>
      </c>
    </row>
    <row r="104" spans="1:4" ht="18" customHeight="1">
      <c r="A104" s="83">
        <v>67</v>
      </c>
      <c r="B104" s="84" t="s">
        <v>97</v>
      </c>
      <c r="C104" s="85">
        <v>27</v>
      </c>
      <c r="D104" s="86">
        <v>30.041143999999999</v>
      </c>
    </row>
    <row r="105" spans="1:4" ht="18" customHeight="1">
      <c r="A105" s="83">
        <v>68</v>
      </c>
      <c r="B105" s="84" t="s">
        <v>129</v>
      </c>
      <c r="C105" s="85">
        <v>7</v>
      </c>
      <c r="D105" s="86">
        <v>27.291781</v>
      </c>
    </row>
    <row r="106" spans="1:4" ht="18" customHeight="1">
      <c r="A106" s="83">
        <v>69</v>
      </c>
      <c r="B106" s="84" t="s">
        <v>111</v>
      </c>
      <c r="C106" s="85">
        <v>28</v>
      </c>
      <c r="D106" s="86">
        <v>23.863249</v>
      </c>
    </row>
    <row r="107" spans="1:4" ht="18" customHeight="1">
      <c r="A107" s="83">
        <v>70</v>
      </c>
      <c r="B107" s="84" t="s">
        <v>235</v>
      </c>
      <c r="C107" s="85">
        <v>2</v>
      </c>
      <c r="D107" s="86">
        <v>22.5</v>
      </c>
    </row>
    <row r="108" spans="1:4" ht="18" customHeight="1">
      <c r="A108" s="83">
        <v>71</v>
      </c>
      <c r="B108" s="84" t="s">
        <v>236</v>
      </c>
      <c r="C108" s="85">
        <v>3</v>
      </c>
      <c r="D108" s="86">
        <v>20.774493</v>
      </c>
    </row>
    <row r="109" spans="1:4" ht="18" customHeight="1">
      <c r="A109" s="83">
        <v>72</v>
      </c>
      <c r="B109" s="84" t="s">
        <v>112</v>
      </c>
      <c r="C109" s="85">
        <v>3</v>
      </c>
      <c r="D109" s="86">
        <v>20.315000000000001</v>
      </c>
    </row>
    <row r="110" spans="1:4" ht="18" customHeight="1">
      <c r="A110" s="83">
        <v>73</v>
      </c>
      <c r="B110" s="84" t="s">
        <v>237</v>
      </c>
      <c r="C110" s="85">
        <v>5</v>
      </c>
      <c r="D110" s="86">
        <v>16.668061999999999</v>
      </c>
    </row>
    <row r="111" spans="1:4" ht="18" customHeight="1">
      <c r="A111" s="83">
        <v>74</v>
      </c>
      <c r="B111" s="84" t="s">
        <v>145</v>
      </c>
      <c r="C111" s="85">
        <v>4</v>
      </c>
      <c r="D111" s="86">
        <v>16.303751999999999</v>
      </c>
    </row>
    <row r="112" spans="1:4" ht="18" customHeight="1">
      <c r="A112" s="83">
        <v>75</v>
      </c>
      <c r="B112" s="84" t="s">
        <v>150</v>
      </c>
      <c r="C112" s="85">
        <v>5</v>
      </c>
      <c r="D112" s="86">
        <v>14.224128</v>
      </c>
    </row>
    <row r="113" spans="1:4" ht="18" customHeight="1">
      <c r="A113" s="83">
        <v>76</v>
      </c>
      <c r="B113" s="84" t="s">
        <v>238</v>
      </c>
      <c r="C113" s="85">
        <v>2</v>
      </c>
      <c r="D113" s="86">
        <v>12.98</v>
      </c>
    </row>
    <row r="114" spans="1:4" ht="18" customHeight="1">
      <c r="A114" s="83">
        <v>77</v>
      </c>
      <c r="B114" s="84" t="s">
        <v>239</v>
      </c>
      <c r="C114" s="85">
        <v>3</v>
      </c>
      <c r="D114" s="86">
        <v>11.778</v>
      </c>
    </row>
    <row r="115" spans="1:4" ht="18" customHeight="1">
      <c r="A115" s="83">
        <v>78</v>
      </c>
      <c r="B115" s="84" t="s">
        <v>133</v>
      </c>
      <c r="C115" s="85">
        <v>2</v>
      </c>
      <c r="D115" s="86">
        <v>8.0431500000000007</v>
      </c>
    </row>
    <row r="116" spans="1:4" ht="18" customHeight="1">
      <c r="A116" s="83">
        <v>79</v>
      </c>
      <c r="B116" s="84" t="s">
        <v>240</v>
      </c>
      <c r="C116" s="85">
        <v>3</v>
      </c>
      <c r="D116" s="86">
        <v>6.9</v>
      </c>
    </row>
    <row r="117" spans="1:4" ht="18" customHeight="1">
      <c r="A117" s="83">
        <v>80</v>
      </c>
      <c r="B117" s="84" t="s">
        <v>146</v>
      </c>
      <c r="C117" s="85">
        <v>1</v>
      </c>
      <c r="D117" s="86">
        <v>6.78</v>
      </c>
    </row>
    <row r="118" spans="1:4" ht="18" customHeight="1">
      <c r="A118" s="83">
        <v>81</v>
      </c>
      <c r="B118" s="84" t="s">
        <v>241</v>
      </c>
      <c r="C118" s="85">
        <v>2</v>
      </c>
      <c r="D118" s="86">
        <v>5.8388039999999997</v>
      </c>
    </row>
    <row r="119" spans="1:4" ht="18" customHeight="1">
      <c r="A119" s="83">
        <v>82</v>
      </c>
      <c r="B119" s="84" t="s">
        <v>141</v>
      </c>
      <c r="C119" s="85">
        <v>5</v>
      </c>
      <c r="D119" s="86">
        <v>3.8086959999999999</v>
      </c>
    </row>
    <row r="120" spans="1:4" ht="18" customHeight="1">
      <c r="A120" s="83">
        <v>83</v>
      </c>
      <c r="B120" s="84" t="s">
        <v>242</v>
      </c>
      <c r="C120" s="85">
        <v>1</v>
      </c>
      <c r="D120" s="86">
        <v>3.8</v>
      </c>
    </row>
    <row r="121" spans="1:4" ht="18" customHeight="1">
      <c r="A121" s="83">
        <v>84</v>
      </c>
      <c r="B121" s="84" t="s">
        <v>100</v>
      </c>
      <c r="C121" s="85">
        <v>37</v>
      </c>
      <c r="D121" s="86">
        <v>3.7435200000000002</v>
      </c>
    </row>
    <row r="122" spans="1:4" ht="18" customHeight="1">
      <c r="A122" s="83">
        <v>85</v>
      </c>
      <c r="B122" s="84" t="s">
        <v>243</v>
      </c>
      <c r="C122" s="85">
        <v>4</v>
      </c>
      <c r="D122" s="86">
        <v>3.2161849999999998</v>
      </c>
    </row>
    <row r="123" spans="1:4" ht="18" customHeight="1">
      <c r="A123" s="83">
        <v>86</v>
      </c>
      <c r="B123" s="84" t="s">
        <v>244</v>
      </c>
      <c r="C123" s="85">
        <v>2</v>
      </c>
      <c r="D123" s="86">
        <v>3.1</v>
      </c>
    </row>
    <row r="124" spans="1:4" ht="18" customHeight="1">
      <c r="A124" s="83">
        <v>87</v>
      </c>
      <c r="B124" s="84" t="s">
        <v>227</v>
      </c>
      <c r="C124" s="85">
        <v>2</v>
      </c>
      <c r="D124" s="86">
        <v>2.75</v>
      </c>
    </row>
    <row r="125" spans="1:4" ht="18" customHeight="1">
      <c r="A125" s="83">
        <v>88</v>
      </c>
      <c r="B125" s="84" t="s">
        <v>119</v>
      </c>
      <c r="C125" s="85">
        <v>17</v>
      </c>
      <c r="D125" s="86">
        <v>2.6169929999999999</v>
      </c>
    </row>
    <row r="126" spans="1:4" ht="18" customHeight="1">
      <c r="A126" s="83">
        <v>89</v>
      </c>
      <c r="B126" s="84" t="s">
        <v>103</v>
      </c>
      <c r="C126" s="85">
        <v>6</v>
      </c>
      <c r="D126" s="86">
        <v>2.3663989999999999</v>
      </c>
    </row>
    <row r="127" spans="1:4" ht="18" customHeight="1">
      <c r="A127" s="83">
        <v>90</v>
      </c>
      <c r="B127" s="84" t="s">
        <v>245</v>
      </c>
      <c r="C127" s="85">
        <v>3</v>
      </c>
      <c r="D127" s="86">
        <v>2.27</v>
      </c>
    </row>
    <row r="128" spans="1:4" ht="18" customHeight="1">
      <c r="A128" s="83">
        <v>91</v>
      </c>
      <c r="B128" s="84" t="s">
        <v>246</v>
      </c>
      <c r="C128" s="85">
        <v>2</v>
      </c>
      <c r="D128" s="86">
        <v>1.5845</v>
      </c>
    </row>
    <row r="129" spans="1:4" ht="18" customHeight="1">
      <c r="A129" s="83">
        <v>92</v>
      </c>
      <c r="B129" s="84" t="s">
        <v>247</v>
      </c>
      <c r="C129" s="85">
        <v>3</v>
      </c>
      <c r="D129" s="86">
        <v>1.4043000000000001</v>
      </c>
    </row>
    <row r="130" spans="1:4" ht="18" customHeight="1">
      <c r="A130" s="83">
        <v>93</v>
      </c>
      <c r="B130" s="84" t="s">
        <v>108</v>
      </c>
      <c r="C130" s="85">
        <v>6</v>
      </c>
      <c r="D130" s="86">
        <v>1.2845420000000001</v>
      </c>
    </row>
    <row r="131" spans="1:4" ht="18" customHeight="1">
      <c r="A131" s="83">
        <v>94</v>
      </c>
      <c r="B131" s="84" t="s">
        <v>152</v>
      </c>
      <c r="C131" s="85">
        <v>2</v>
      </c>
      <c r="D131" s="86">
        <v>1.2</v>
      </c>
    </row>
    <row r="132" spans="1:4" ht="18" customHeight="1">
      <c r="A132" s="83">
        <v>95</v>
      </c>
      <c r="B132" s="84" t="s">
        <v>248</v>
      </c>
      <c r="C132" s="85">
        <v>5</v>
      </c>
      <c r="D132" s="86">
        <v>1.2</v>
      </c>
    </row>
    <row r="133" spans="1:4" ht="18" customHeight="1">
      <c r="A133" s="83">
        <v>96</v>
      </c>
      <c r="B133" s="84" t="s">
        <v>249</v>
      </c>
      <c r="C133" s="85">
        <v>1</v>
      </c>
      <c r="D133" s="86">
        <v>1.192979</v>
      </c>
    </row>
    <row r="134" spans="1:4" ht="18" customHeight="1">
      <c r="A134" s="83">
        <v>97</v>
      </c>
      <c r="B134" s="84" t="s">
        <v>250</v>
      </c>
      <c r="C134" s="85">
        <v>3</v>
      </c>
      <c r="D134" s="86">
        <v>1.1000000000000001</v>
      </c>
    </row>
    <row r="135" spans="1:4" ht="18" customHeight="1">
      <c r="A135" s="83">
        <v>98</v>
      </c>
      <c r="B135" s="84" t="s">
        <v>135</v>
      </c>
      <c r="C135" s="85">
        <v>2</v>
      </c>
      <c r="D135" s="86">
        <v>1.0449999999999999</v>
      </c>
    </row>
    <row r="136" spans="1:4" ht="18" customHeight="1">
      <c r="A136" s="83">
        <v>99</v>
      </c>
      <c r="B136" s="84" t="s">
        <v>251</v>
      </c>
      <c r="C136" s="85">
        <v>2</v>
      </c>
      <c r="D136" s="86">
        <v>1.0149999999999999</v>
      </c>
    </row>
    <row r="137" spans="1:4" ht="18" customHeight="1">
      <c r="A137" s="83">
        <v>100</v>
      </c>
      <c r="B137" s="84" t="s">
        <v>124</v>
      </c>
      <c r="C137" s="85">
        <v>3</v>
      </c>
      <c r="D137" s="86">
        <v>0.94928699999999999</v>
      </c>
    </row>
    <row r="138" spans="1:4" ht="18" customHeight="1">
      <c r="A138" s="83">
        <v>101</v>
      </c>
      <c r="B138" s="84" t="s">
        <v>137</v>
      </c>
      <c r="C138" s="85">
        <v>15</v>
      </c>
      <c r="D138" s="86">
        <v>0.82768799999999998</v>
      </c>
    </row>
    <row r="139" spans="1:4" ht="18" customHeight="1">
      <c r="A139" s="83">
        <v>102</v>
      </c>
      <c r="B139" s="84" t="s">
        <v>252</v>
      </c>
      <c r="C139" s="85">
        <v>1</v>
      </c>
      <c r="D139" s="86">
        <v>0.8</v>
      </c>
    </row>
    <row r="140" spans="1:4" ht="18" customHeight="1">
      <c r="A140" s="83">
        <v>103</v>
      </c>
      <c r="B140" s="84" t="s">
        <v>289</v>
      </c>
      <c r="C140" s="85">
        <v>1</v>
      </c>
      <c r="D140" s="86">
        <v>0.6</v>
      </c>
    </row>
    <row r="141" spans="1:4" ht="18" customHeight="1">
      <c r="A141" s="83">
        <v>104</v>
      </c>
      <c r="B141" s="84" t="s">
        <v>253</v>
      </c>
      <c r="C141" s="85">
        <v>5</v>
      </c>
      <c r="D141" s="86">
        <v>0.52500000000000002</v>
      </c>
    </row>
    <row r="142" spans="1:4" ht="18" customHeight="1">
      <c r="A142" s="83">
        <v>105</v>
      </c>
      <c r="B142" s="84" t="s">
        <v>130</v>
      </c>
      <c r="C142" s="85">
        <v>16</v>
      </c>
      <c r="D142" s="86">
        <v>0.51615200000000006</v>
      </c>
    </row>
    <row r="143" spans="1:4" ht="18" customHeight="1">
      <c r="A143" s="83">
        <v>106</v>
      </c>
      <c r="B143" s="84" t="s">
        <v>117</v>
      </c>
      <c r="C143" s="85">
        <v>4</v>
      </c>
      <c r="D143" s="86">
        <v>0.51193</v>
      </c>
    </row>
    <row r="144" spans="1:4" ht="18" customHeight="1">
      <c r="A144" s="83">
        <v>107</v>
      </c>
      <c r="B144" s="84" t="s">
        <v>138</v>
      </c>
      <c r="C144" s="85">
        <v>2</v>
      </c>
      <c r="D144" s="86">
        <v>0.50714300000000001</v>
      </c>
    </row>
    <row r="145" spans="1:4" ht="18" customHeight="1">
      <c r="A145" s="83">
        <v>108</v>
      </c>
      <c r="B145" s="84" t="s">
        <v>254</v>
      </c>
      <c r="C145" s="85">
        <v>1</v>
      </c>
      <c r="D145" s="86">
        <v>0.5</v>
      </c>
    </row>
    <row r="146" spans="1:4" ht="18" customHeight="1">
      <c r="A146" s="83">
        <v>109</v>
      </c>
      <c r="B146" s="84" t="s">
        <v>91</v>
      </c>
      <c r="C146" s="85">
        <v>4</v>
      </c>
      <c r="D146" s="86">
        <v>0.43879200000000002</v>
      </c>
    </row>
    <row r="147" spans="1:4" ht="18" customHeight="1">
      <c r="A147" s="83">
        <v>110</v>
      </c>
      <c r="B147" s="84" t="s">
        <v>132</v>
      </c>
      <c r="C147" s="85">
        <v>2</v>
      </c>
      <c r="D147" s="86">
        <v>0.32</v>
      </c>
    </row>
    <row r="148" spans="1:4" ht="18" customHeight="1">
      <c r="A148" s="83">
        <v>111</v>
      </c>
      <c r="B148" s="84" t="s">
        <v>142</v>
      </c>
      <c r="C148" s="85">
        <v>4</v>
      </c>
      <c r="D148" s="86">
        <v>0.31545499999999999</v>
      </c>
    </row>
    <row r="149" spans="1:4" ht="18" customHeight="1">
      <c r="A149" s="83">
        <v>112</v>
      </c>
      <c r="B149" s="84" t="s">
        <v>255</v>
      </c>
      <c r="C149" s="85">
        <v>3</v>
      </c>
      <c r="D149" s="86">
        <v>0.31282900000000002</v>
      </c>
    </row>
    <row r="150" spans="1:4" ht="18" customHeight="1">
      <c r="A150" s="83">
        <v>113</v>
      </c>
      <c r="B150" s="84" t="s">
        <v>144</v>
      </c>
      <c r="C150" s="85">
        <v>4</v>
      </c>
      <c r="D150" s="86">
        <v>0.29499999999999998</v>
      </c>
    </row>
    <row r="151" spans="1:4" ht="18" customHeight="1">
      <c r="A151" s="83">
        <v>114</v>
      </c>
      <c r="B151" s="84" t="s">
        <v>256</v>
      </c>
      <c r="C151" s="85">
        <v>5</v>
      </c>
      <c r="D151" s="86">
        <v>0.27500000000000002</v>
      </c>
    </row>
    <row r="152" spans="1:4" ht="18" customHeight="1">
      <c r="A152" s="83">
        <v>115</v>
      </c>
      <c r="B152" s="84" t="s">
        <v>257</v>
      </c>
      <c r="C152" s="85">
        <v>1</v>
      </c>
      <c r="D152" s="86">
        <v>0.22500000000000001</v>
      </c>
    </row>
    <row r="153" spans="1:4" ht="18" customHeight="1">
      <c r="A153" s="83">
        <v>116</v>
      </c>
      <c r="B153" s="84" t="s">
        <v>258</v>
      </c>
      <c r="C153" s="85">
        <v>1</v>
      </c>
      <c r="D153" s="86">
        <v>0.21</v>
      </c>
    </row>
    <row r="154" spans="1:4" ht="18" customHeight="1">
      <c r="A154" s="83">
        <v>117</v>
      </c>
      <c r="B154" s="84" t="s">
        <v>147</v>
      </c>
      <c r="C154" s="85">
        <v>4</v>
      </c>
      <c r="D154" s="86">
        <v>0.2089</v>
      </c>
    </row>
    <row r="155" spans="1:4" ht="18" customHeight="1">
      <c r="A155" s="83">
        <v>118</v>
      </c>
      <c r="B155" s="84" t="s">
        <v>271</v>
      </c>
      <c r="C155" s="85">
        <v>4</v>
      </c>
      <c r="D155" s="86">
        <v>0.197795</v>
      </c>
    </row>
    <row r="156" spans="1:4" ht="18" customHeight="1">
      <c r="A156" s="83">
        <v>119</v>
      </c>
      <c r="B156" s="84" t="s">
        <v>259</v>
      </c>
      <c r="C156" s="85">
        <v>3</v>
      </c>
      <c r="D156" s="86">
        <v>0.17199999999999999</v>
      </c>
    </row>
    <row r="157" spans="1:4" ht="18" customHeight="1">
      <c r="A157" s="83">
        <v>120</v>
      </c>
      <c r="B157" s="84" t="s">
        <v>260</v>
      </c>
      <c r="C157" s="85">
        <v>2</v>
      </c>
      <c r="D157" s="86">
        <v>0.17185700000000001</v>
      </c>
    </row>
    <row r="158" spans="1:4" ht="18" customHeight="1">
      <c r="A158" s="83">
        <v>121</v>
      </c>
      <c r="B158" s="84" t="s">
        <v>151</v>
      </c>
      <c r="C158" s="85">
        <v>4</v>
      </c>
      <c r="D158" s="86">
        <v>0.17081199999999999</v>
      </c>
    </row>
    <row r="159" spans="1:4" ht="18" customHeight="1">
      <c r="A159" s="83">
        <v>122</v>
      </c>
      <c r="B159" s="84" t="s">
        <v>261</v>
      </c>
      <c r="C159" s="85">
        <v>4</v>
      </c>
      <c r="D159" s="86">
        <v>0.1535</v>
      </c>
    </row>
    <row r="160" spans="1:4" ht="18" customHeight="1">
      <c r="A160" s="83">
        <v>123</v>
      </c>
      <c r="B160" s="84" t="s">
        <v>265</v>
      </c>
      <c r="C160" s="85">
        <v>2</v>
      </c>
      <c r="D160" s="86">
        <v>0.129</v>
      </c>
    </row>
    <row r="161" spans="1:4" ht="18" customHeight="1">
      <c r="A161" s="83">
        <v>124</v>
      </c>
      <c r="B161" s="84" t="s">
        <v>140</v>
      </c>
      <c r="C161" s="85">
        <v>2</v>
      </c>
      <c r="D161" s="86">
        <v>0.115</v>
      </c>
    </row>
    <row r="162" spans="1:4" ht="18" customHeight="1">
      <c r="A162" s="83">
        <v>125</v>
      </c>
      <c r="B162" s="84" t="s">
        <v>262</v>
      </c>
      <c r="C162" s="85">
        <v>1</v>
      </c>
      <c r="D162" s="86">
        <v>0.1</v>
      </c>
    </row>
    <row r="163" spans="1:4" ht="18" customHeight="1">
      <c r="A163" s="83">
        <v>126</v>
      </c>
      <c r="B163" s="84" t="s">
        <v>263</v>
      </c>
      <c r="C163" s="85">
        <v>1</v>
      </c>
      <c r="D163" s="86">
        <v>0.1</v>
      </c>
    </row>
    <row r="164" spans="1:4" ht="18" customHeight="1">
      <c r="A164" s="83">
        <v>127</v>
      </c>
      <c r="B164" s="84" t="s">
        <v>264</v>
      </c>
      <c r="C164" s="85">
        <v>1</v>
      </c>
      <c r="D164" s="86">
        <v>0.1</v>
      </c>
    </row>
    <row r="165" spans="1:4" ht="18" customHeight="1">
      <c r="A165" s="83">
        <v>128</v>
      </c>
      <c r="B165" s="84" t="s">
        <v>128</v>
      </c>
      <c r="C165" s="85">
        <v>5</v>
      </c>
      <c r="D165" s="86">
        <v>8.3500000000000005E-2</v>
      </c>
    </row>
    <row r="166" spans="1:4" ht="18" customHeight="1">
      <c r="A166" s="83">
        <v>129</v>
      </c>
      <c r="B166" s="84" t="s">
        <v>266</v>
      </c>
      <c r="C166" s="85">
        <v>4</v>
      </c>
      <c r="D166" s="86">
        <v>8.1382999999999997E-2</v>
      </c>
    </row>
    <row r="167" spans="1:4" ht="18" customHeight="1">
      <c r="A167" s="83">
        <v>130</v>
      </c>
      <c r="B167" s="84" t="s">
        <v>267</v>
      </c>
      <c r="C167" s="85">
        <v>1</v>
      </c>
      <c r="D167" s="86">
        <v>7.0935999999999999E-2</v>
      </c>
    </row>
    <row r="168" spans="1:4" ht="18" customHeight="1">
      <c r="A168" s="83">
        <v>131</v>
      </c>
      <c r="B168" s="84" t="s">
        <v>126</v>
      </c>
      <c r="C168" s="85">
        <v>2</v>
      </c>
      <c r="D168" s="86">
        <v>0.05</v>
      </c>
    </row>
    <row r="169" spans="1:4" ht="18" customHeight="1">
      <c r="A169" s="83">
        <v>132</v>
      </c>
      <c r="B169" s="84" t="s">
        <v>268</v>
      </c>
      <c r="C169" s="85">
        <v>2</v>
      </c>
      <c r="D169" s="86">
        <v>3.9399999999999998E-2</v>
      </c>
    </row>
    <row r="170" spans="1:4" ht="18" customHeight="1">
      <c r="A170" s="83">
        <v>133</v>
      </c>
      <c r="B170" s="84" t="s">
        <v>269</v>
      </c>
      <c r="C170" s="85">
        <v>1</v>
      </c>
      <c r="D170" s="86">
        <v>3.3184999999999999E-2</v>
      </c>
    </row>
    <row r="171" spans="1:4" ht="18" customHeight="1">
      <c r="A171" s="83">
        <v>134</v>
      </c>
      <c r="B171" s="84" t="s">
        <v>270</v>
      </c>
      <c r="C171" s="85">
        <v>1</v>
      </c>
      <c r="D171" s="86">
        <v>0.02</v>
      </c>
    </row>
    <row r="172" spans="1:4" ht="18" customHeight="1">
      <c r="A172" s="83">
        <v>135</v>
      </c>
      <c r="B172" s="84" t="s">
        <v>291</v>
      </c>
      <c r="C172" s="85">
        <v>2</v>
      </c>
      <c r="D172" s="86">
        <v>1.4999999999999999E-2</v>
      </c>
    </row>
    <row r="173" spans="1:4" ht="18" customHeight="1">
      <c r="A173" s="83">
        <v>136</v>
      </c>
      <c r="B173" s="84" t="s">
        <v>272</v>
      </c>
      <c r="C173" s="85">
        <v>1</v>
      </c>
      <c r="D173" s="86">
        <v>1.2305999999999999E-2</v>
      </c>
    </row>
    <row r="174" spans="1:4" ht="18" customHeight="1">
      <c r="A174" s="83">
        <v>137</v>
      </c>
      <c r="B174" s="84" t="s">
        <v>290</v>
      </c>
      <c r="C174" s="85">
        <v>1</v>
      </c>
      <c r="D174" s="86">
        <v>0.01</v>
      </c>
    </row>
    <row r="175" spans="1:4" ht="18" customHeight="1">
      <c r="A175" s="83">
        <v>138</v>
      </c>
      <c r="B175" s="84" t="s">
        <v>148</v>
      </c>
      <c r="C175" s="85">
        <v>1</v>
      </c>
      <c r="D175" s="86">
        <v>0.01</v>
      </c>
    </row>
    <row r="176" spans="1:4" ht="18" customHeight="1">
      <c r="A176" s="83">
        <v>139</v>
      </c>
      <c r="B176" s="84" t="s">
        <v>105</v>
      </c>
      <c r="C176" s="85">
        <v>1</v>
      </c>
      <c r="D176" s="86">
        <v>0.01</v>
      </c>
    </row>
    <row r="177" spans="1:4" ht="18" customHeight="1">
      <c r="A177" s="149" t="s">
        <v>216</v>
      </c>
      <c r="B177" s="149"/>
      <c r="C177" s="87">
        <f>SUM(C38:C176)</f>
        <v>33070</v>
      </c>
      <c r="D177" s="88">
        <f>SUM(D38:D176)</f>
        <v>384044.20674720983</v>
      </c>
    </row>
    <row r="178" spans="1:4" ht="15" customHeight="1">
      <c r="A178" s="89"/>
      <c r="B178" s="89"/>
      <c r="C178" s="90"/>
      <c r="D178" s="91"/>
    </row>
    <row r="179" spans="1:4" ht="15.75" customHeight="1">
      <c r="A179" s="150" t="s">
        <v>273</v>
      </c>
      <c r="B179" s="150"/>
      <c r="C179" s="150"/>
      <c r="D179" s="150"/>
    </row>
    <row r="180" spans="1:4" ht="15.75" customHeight="1">
      <c r="A180" s="150" t="str">
        <f>A6</f>
        <v>(Lũy kế các dự án còn hiệu lực đến ngày 20/12/2020)</v>
      </c>
      <c r="B180" s="150"/>
      <c r="C180" s="150"/>
      <c r="D180" s="150"/>
    </row>
    <row r="181" spans="1:4" ht="19.5" customHeight="1"/>
    <row r="182" spans="1:4" ht="47.25">
      <c r="A182" s="79" t="s">
        <v>211</v>
      </c>
      <c r="B182" s="80" t="s">
        <v>274</v>
      </c>
      <c r="C182" s="81" t="s">
        <v>213</v>
      </c>
      <c r="D182" s="82" t="s">
        <v>219</v>
      </c>
    </row>
    <row r="183" spans="1:4" ht="19.5" customHeight="1">
      <c r="A183" s="83">
        <v>1</v>
      </c>
      <c r="B183" s="84" t="s">
        <v>156</v>
      </c>
      <c r="C183" s="85">
        <v>9952</v>
      </c>
      <c r="D183" s="86">
        <v>48190.477162490002</v>
      </c>
    </row>
    <row r="184" spans="1:4" ht="19.5" customHeight="1">
      <c r="A184" s="83">
        <v>2</v>
      </c>
      <c r="B184" s="84" t="s">
        <v>158</v>
      </c>
      <c r="C184" s="85">
        <v>6384</v>
      </c>
      <c r="D184" s="86">
        <v>35904.273598040003</v>
      </c>
    </row>
    <row r="185" spans="1:4" ht="19.5" customHeight="1">
      <c r="A185" s="83">
        <v>3</v>
      </c>
      <c r="B185" s="84" t="s">
        <v>159</v>
      </c>
      <c r="C185" s="85">
        <v>3932</v>
      </c>
      <c r="D185" s="86">
        <v>35499.806232339994</v>
      </c>
    </row>
    <row r="186" spans="1:4" ht="19.5" customHeight="1">
      <c r="A186" s="83">
        <v>4</v>
      </c>
      <c r="B186" s="84" t="s">
        <v>160</v>
      </c>
      <c r="C186" s="85">
        <v>496</v>
      </c>
      <c r="D186" s="86">
        <v>32748.638744700002</v>
      </c>
    </row>
    <row r="187" spans="1:4" ht="19.5" customHeight="1">
      <c r="A187" s="83">
        <v>5</v>
      </c>
      <c r="B187" s="84" t="s">
        <v>161</v>
      </c>
      <c r="C187" s="85">
        <v>1739</v>
      </c>
      <c r="D187" s="86">
        <v>31962.346303740003</v>
      </c>
    </row>
    <row r="188" spans="1:4" ht="19.5" customHeight="1">
      <c r="A188" s="83">
        <v>6</v>
      </c>
      <c r="B188" s="84" t="s">
        <v>162</v>
      </c>
      <c r="C188" s="85">
        <v>849</v>
      </c>
      <c r="D188" s="86">
        <v>20202.619728999998</v>
      </c>
    </row>
    <row r="189" spans="1:4" ht="19.5" customHeight="1">
      <c r="A189" s="83">
        <v>7</v>
      </c>
      <c r="B189" s="84" t="s">
        <v>163</v>
      </c>
      <c r="C189" s="85">
        <v>1642</v>
      </c>
      <c r="D189" s="86">
        <v>19912.828208930001</v>
      </c>
    </row>
    <row r="190" spans="1:4" ht="19.5" customHeight="1">
      <c r="A190" s="83">
        <v>8</v>
      </c>
      <c r="B190" s="84" t="s">
        <v>167</v>
      </c>
      <c r="C190" s="85">
        <v>158</v>
      </c>
      <c r="D190" s="86">
        <v>14533.485397</v>
      </c>
    </row>
    <row r="191" spans="1:4" ht="19.5" customHeight="1">
      <c r="A191" s="83">
        <v>9</v>
      </c>
      <c r="B191" s="84" t="s">
        <v>199</v>
      </c>
      <c r="C191" s="85">
        <v>79</v>
      </c>
      <c r="D191" s="86">
        <v>11739.238461999999</v>
      </c>
    </row>
    <row r="192" spans="1:4" ht="19.5" customHeight="1">
      <c r="A192" s="83">
        <v>10</v>
      </c>
      <c r="B192" s="84" t="s">
        <v>178</v>
      </c>
      <c r="C192" s="85">
        <v>181</v>
      </c>
      <c r="D192" s="86">
        <v>8721.9812079999992</v>
      </c>
    </row>
    <row r="193" spans="1:4" ht="19.5" customHeight="1">
      <c r="A193" s="83">
        <v>11</v>
      </c>
      <c r="B193" s="84" t="s">
        <v>170</v>
      </c>
      <c r="C193" s="85">
        <v>474</v>
      </c>
      <c r="D193" s="86">
        <v>8698.0527588299992</v>
      </c>
    </row>
    <row r="194" spans="1:4" ht="19.5" customHeight="1">
      <c r="A194" s="83">
        <v>12</v>
      </c>
      <c r="B194" s="84" t="s">
        <v>166</v>
      </c>
      <c r="C194" s="85">
        <v>1238</v>
      </c>
      <c r="D194" s="86">
        <v>8453.4342335299989</v>
      </c>
    </row>
    <row r="195" spans="1:4" ht="19.5" customHeight="1">
      <c r="A195" s="83">
        <v>13</v>
      </c>
      <c r="B195" s="84" t="s">
        <v>157</v>
      </c>
      <c r="C195" s="85">
        <v>338</v>
      </c>
      <c r="D195" s="86">
        <v>7676.8689011999995</v>
      </c>
    </row>
    <row r="196" spans="1:4" ht="19.5" customHeight="1">
      <c r="A196" s="83">
        <v>14</v>
      </c>
      <c r="B196" s="84" t="s">
        <v>168</v>
      </c>
      <c r="C196" s="85">
        <v>541</v>
      </c>
      <c r="D196" s="86">
        <v>7124.5371296700005</v>
      </c>
    </row>
    <row r="197" spans="1:4" ht="19.5" customHeight="1">
      <c r="A197" s="83">
        <v>15</v>
      </c>
      <c r="B197" s="84" t="s">
        <v>185</v>
      </c>
      <c r="C197" s="85">
        <v>144</v>
      </c>
      <c r="D197" s="86">
        <v>6796.6312682399994</v>
      </c>
    </row>
    <row r="198" spans="1:4" ht="19.5" customHeight="1">
      <c r="A198" s="83">
        <v>16</v>
      </c>
      <c r="B198" s="84" t="s">
        <v>175</v>
      </c>
      <c r="C198" s="85">
        <v>223</v>
      </c>
      <c r="D198" s="86">
        <v>6058.9845679999999</v>
      </c>
    </row>
    <row r="199" spans="1:4" ht="19.5" customHeight="1">
      <c r="A199" s="83">
        <v>17</v>
      </c>
      <c r="B199" s="84" t="s">
        <v>169</v>
      </c>
      <c r="C199" s="85">
        <v>850</v>
      </c>
      <c r="D199" s="86">
        <v>5583.7656015100001</v>
      </c>
    </row>
    <row r="200" spans="1:4" ht="19.5" customHeight="1">
      <c r="A200" s="83">
        <v>18</v>
      </c>
      <c r="B200" s="84" t="s">
        <v>164</v>
      </c>
      <c r="C200" s="85">
        <v>488</v>
      </c>
      <c r="D200" s="86">
        <v>5268.5098889999999</v>
      </c>
    </row>
    <row r="201" spans="1:4" ht="19.5" customHeight="1">
      <c r="A201" s="83">
        <v>19</v>
      </c>
      <c r="B201" s="84" t="s">
        <v>177</v>
      </c>
      <c r="C201" s="85">
        <v>448</v>
      </c>
      <c r="D201" s="86">
        <v>5216.94788178</v>
      </c>
    </row>
    <row r="202" spans="1:4" ht="19.5" customHeight="1">
      <c r="A202" s="83">
        <v>20</v>
      </c>
      <c r="B202" s="84" t="s">
        <v>190</v>
      </c>
      <c r="C202" s="85">
        <v>61</v>
      </c>
      <c r="D202" s="86">
        <v>4807.2421960000001</v>
      </c>
    </row>
    <row r="203" spans="1:4" ht="19.5" customHeight="1">
      <c r="A203" s="83">
        <v>21</v>
      </c>
      <c r="B203" s="84" t="s">
        <v>155</v>
      </c>
      <c r="C203" s="85">
        <v>13</v>
      </c>
      <c r="D203" s="86">
        <v>4551.0012889999998</v>
      </c>
    </row>
    <row r="204" spans="1:4" ht="19.5" customHeight="1">
      <c r="A204" s="83">
        <v>22</v>
      </c>
      <c r="B204" s="84" t="s">
        <v>194</v>
      </c>
      <c r="C204" s="85">
        <v>117</v>
      </c>
      <c r="D204" s="86">
        <v>4359.4588370000001</v>
      </c>
    </row>
    <row r="205" spans="1:4" ht="19.5" customHeight="1">
      <c r="A205" s="83">
        <v>23</v>
      </c>
      <c r="B205" s="84" t="s">
        <v>165</v>
      </c>
      <c r="C205" s="85">
        <v>338</v>
      </c>
      <c r="D205" s="86">
        <v>4169.5190409999996</v>
      </c>
    </row>
    <row r="206" spans="1:4" ht="19.5" customHeight="1">
      <c r="A206" s="83">
        <v>24</v>
      </c>
      <c r="B206" s="84" t="s">
        <v>189</v>
      </c>
      <c r="C206" s="85">
        <v>120</v>
      </c>
      <c r="D206" s="86">
        <v>3868.1387730000001</v>
      </c>
    </row>
    <row r="207" spans="1:4" ht="19.5" customHeight="1">
      <c r="A207" s="83">
        <v>25</v>
      </c>
      <c r="B207" s="84" t="s">
        <v>182</v>
      </c>
      <c r="C207" s="85">
        <v>153</v>
      </c>
      <c r="D207" s="86">
        <v>3809.9202700000001</v>
      </c>
    </row>
    <row r="208" spans="1:4" ht="19.5" customHeight="1">
      <c r="A208" s="83">
        <v>26</v>
      </c>
      <c r="B208" s="84" t="s">
        <v>172</v>
      </c>
      <c r="C208" s="85">
        <v>121</v>
      </c>
      <c r="D208" s="86">
        <v>3576.0378070000002</v>
      </c>
    </row>
    <row r="209" spans="1:4" ht="19.5" customHeight="1">
      <c r="A209" s="83">
        <v>27</v>
      </c>
      <c r="B209" s="84" t="s">
        <v>179</v>
      </c>
      <c r="C209" s="85">
        <v>42</v>
      </c>
      <c r="D209" s="86">
        <v>3365.4511010000001</v>
      </c>
    </row>
    <row r="210" spans="1:4" ht="19.5" customHeight="1">
      <c r="A210" s="83">
        <v>28</v>
      </c>
      <c r="B210" s="84" t="s">
        <v>171</v>
      </c>
      <c r="C210" s="85">
        <v>323</v>
      </c>
      <c r="D210" s="86">
        <v>3175.252289</v>
      </c>
    </row>
    <row r="211" spans="1:4" ht="19.5" customHeight="1">
      <c r="A211" s="83">
        <v>29</v>
      </c>
      <c r="B211" s="84" t="s">
        <v>275</v>
      </c>
      <c r="C211" s="85">
        <v>50</v>
      </c>
      <c r="D211" s="86">
        <v>2768.6918150000001</v>
      </c>
    </row>
    <row r="212" spans="1:4" ht="19.5" customHeight="1">
      <c r="A212" s="83">
        <v>30</v>
      </c>
      <c r="B212" s="84" t="s">
        <v>181</v>
      </c>
      <c r="C212" s="85">
        <v>126</v>
      </c>
      <c r="D212" s="86">
        <v>2744.7002400000001</v>
      </c>
    </row>
    <row r="213" spans="1:4" ht="19.5" customHeight="1">
      <c r="A213" s="83">
        <v>31</v>
      </c>
      <c r="B213" s="84" t="s">
        <v>188</v>
      </c>
      <c r="C213" s="85">
        <v>105</v>
      </c>
      <c r="D213" s="86">
        <v>2322.8948695999998</v>
      </c>
    </row>
    <row r="214" spans="1:4" ht="19.5" customHeight="1">
      <c r="A214" s="83">
        <v>32</v>
      </c>
      <c r="B214" s="84" t="s">
        <v>203</v>
      </c>
      <c r="C214" s="85">
        <v>48</v>
      </c>
      <c r="D214" s="86">
        <v>1989.572958</v>
      </c>
    </row>
    <row r="215" spans="1:4" ht="19.5" customHeight="1">
      <c r="A215" s="83">
        <v>33</v>
      </c>
      <c r="B215" s="84" t="s">
        <v>173</v>
      </c>
      <c r="C215" s="85">
        <v>59</v>
      </c>
      <c r="D215" s="86">
        <v>1962.662675</v>
      </c>
    </row>
    <row r="216" spans="1:4" ht="19.5" customHeight="1">
      <c r="A216" s="83">
        <v>34</v>
      </c>
      <c r="B216" s="84" t="s">
        <v>176</v>
      </c>
      <c r="C216" s="85">
        <v>199</v>
      </c>
      <c r="D216" s="86">
        <v>1928.8477089999999</v>
      </c>
    </row>
    <row r="217" spans="1:4" ht="19.5" customHeight="1">
      <c r="A217" s="83">
        <v>35</v>
      </c>
      <c r="B217" s="84" t="s">
        <v>201</v>
      </c>
      <c r="C217" s="85">
        <v>64</v>
      </c>
      <c r="D217" s="86">
        <v>1612.4339645499999</v>
      </c>
    </row>
    <row r="218" spans="1:4" ht="19.5" customHeight="1">
      <c r="A218" s="83">
        <v>36</v>
      </c>
      <c r="B218" s="84" t="s">
        <v>183</v>
      </c>
      <c r="C218" s="85">
        <v>52</v>
      </c>
      <c r="D218" s="86">
        <v>1552.3379809999999</v>
      </c>
    </row>
    <row r="219" spans="1:4" ht="19.5" customHeight="1">
      <c r="A219" s="83">
        <v>37</v>
      </c>
      <c r="B219" s="84" t="s">
        <v>184</v>
      </c>
      <c r="C219" s="85">
        <v>80</v>
      </c>
      <c r="D219" s="86">
        <v>1457.3559029999999</v>
      </c>
    </row>
    <row r="220" spans="1:4" ht="19.5" customHeight="1">
      <c r="A220" s="83">
        <v>38</v>
      </c>
      <c r="B220" s="84" t="s">
        <v>187</v>
      </c>
      <c r="C220" s="85">
        <v>92</v>
      </c>
      <c r="D220" s="86">
        <v>1068.324419</v>
      </c>
    </row>
    <row r="221" spans="1:4" ht="19.5" customHeight="1">
      <c r="A221" s="83">
        <v>39</v>
      </c>
      <c r="B221" s="84" t="s">
        <v>276</v>
      </c>
      <c r="C221" s="85">
        <v>23</v>
      </c>
      <c r="D221" s="86">
        <v>1061.6776689999999</v>
      </c>
    </row>
    <row r="222" spans="1:4" ht="19.5" customHeight="1">
      <c r="A222" s="83">
        <v>40</v>
      </c>
      <c r="B222" s="84" t="s">
        <v>180</v>
      </c>
      <c r="C222" s="85">
        <v>64</v>
      </c>
      <c r="D222" s="86">
        <v>819.21964924999997</v>
      </c>
    </row>
    <row r="223" spans="1:4" ht="19.5" customHeight="1">
      <c r="A223" s="83">
        <v>41</v>
      </c>
      <c r="B223" s="84" t="s">
        <v>174</v>
      </c>
      <c r="C223" s="85">
        <v>97</v>
      </c>
      <c r="D223" s="86">
        <v>769.78538800000001</v>
      </c>
    </row>
    <row r="224" spans="1:4" ht="19.5" customHeight="1">
      <c r="A224" s="83">
        <v>42</v>
      </c>
      <c r="B224" s="84" t="s">
        <v>205</v>
      </c>
      <c r="C224" s="85">
        <v>84</v>
      </c>
      <c r="D224" s="86">
        <v>751.90052600000001</v>
      </c>
    </row>
    <row r="225" spans="1:4" ht="19.5" customHeight="1">
      <c r="A225" s="83">
        <v>43</v>
      </c>
      <c r="B225" s="84" t="s">
        <v>186</v>
      </c>
      <c r="C225" s="85">
        <v>52</v>
      </c>
      <c r="D225" s="86">
        <v>723.141302</v>
      </c>
    </row>
    <row r="226" spans="1:4" ht="19.5" customHeight="1">
      <c r="A226" s="83">
        <v>44</v>
      </c>
      <c r="B226" s="84" t="s">
        <v>209</v>
      </c>
      <c r="C226" s="85">
        <v>31</v>
      </c>
      <c r="D226" s="86">
        <v>578.70048099999997</v>
      </c>
    </row>
    <row r="227" spans="1:4" ht="19.5" customHeight="1">
      <c r="A227" s="83">
        <v>45</v>
      </c>
      <c r="B227" s="84" t="s">
        <v>195</v>
      </c>
      <c r="C227" s="85">
        <v>23</v>
      </c>
      <c r="D227" s="86">
        <v>522.14640799999995</v>
      </c>
    </row>
    <row r="228" spans="1:4" ht="19.5" customHeight="1">
      <c r="A228" s="83">
        <v>46</v>
      </c>
      <c r="B228" s="84" t="s">
        <v>191</v>
      </c>
      <c r="C228" s="85">
        <v>105</v>
      </c>
      <c r="D228" s="86">
        <v>515.10655999999994</v>
      </c>
    </row>
    <row r="229" spans="1:4" ht="19.5" customHeight="1">
      <c r="A229" s="83">
        <v>47</v>
      </c>
      <c r="B229" s="84" t="s">
        <v>208</v>
      </c>
      <c r="C229" s="85">
        <v>12</v>
      </c>
      <c r="D229" s="86">
        <v>434.43922099999997</v>
      </c>
    </row>
    <row r="230" spans="1:4" ht="19.5" customHeight="1">
      <c r="A230" s="83">
        <v>48</v>
      </c>
      <c r="B230" s="84" t="s">
        <v>196</v>
      </c>
      <c r="C230" s="85">
        <v>26</v>
      </c>
      <c r="D230" s="86">
        <v>399.220754</v>
      </c>
    </row>
    <row r="231" spans="1:4" ht="19.5" customHeight="1">
      <c r="A231" s="83">
        <v>49</v>
      </c>
      <c r="B231" s="84" t="s">
        <v>277</v>
      </c>
      <c r="C231" s="85">
        <v>17</v>
      </c>
      <c r="D231" s="86">
        <v>301.69135799999998</v>
      </c>
    </row>
    <row r="232" spans="1:4" ht="19.5" customHeight="1">
      <c r="A232" s="83">
        <v>50</v>
      </c>
      <c r="B232" s="84" t="s">
        <v>200</v>
      </c>
      <c r="C232" s="85">
        <v>17</v>
      </c>
      <c r="D232" s="86">
        <v>299.05484300000001</v>
      </c>
    </row>
    <row r="233" spans="1:4" ht="19.5" customHeight="1">
      <c r="A233" s="83">
        <v>51</v>
      </c>
      <c r="B233" s="84" t="s">
        <v>197</v>
      </c>
      <c r="C233" s="85">
        <v>27</v>
      </c>
      <c r="D233" s="86">
        <v>270.937545</v>
      </c>
    </row>
    <row r="234" spans="1:4" ht="19.5" customHeight="1">
      <c r="A234" s="83">
        <v>52</v>
      </c>
      <c r="B234" s="84" t="s">
        <v>207</v>
      </c>
      <c r="C234" s="85">
        <v>42</v>
      </c>
      <c r="D234" s="86">
        <v>238.21245999999999</v>
      </c>
    </row>
    <row r="235" spans="1:4" ht="19.5" customHeight="1">
      <c r="A235" s="83">
        <v>53</v>
      </c>
      <c r="B235" s="84" t="s">
        <v>202</v>
      </c>
      <c r="C235" s="85">
        <v>17</v>
      </c>
      <c r="D235" s="86">
        <v>216.09839500000001</v>
      </c>
    </row>
    <row r="236" spans="1:4" ht="19.5" customHeight="1">
      <c r="A236" s="83">
        <v>54</v>
      </c>
      <c r="B236" s="84" t="s">
        <v>192</v>
      </c>
      <c r="C236" s="85">
        <v>19</v>
      </c>
      <c r="D236" s="86">
        <v>172.116739</v>
      </c>
    </row>
    <row r="237" spans="1:4" ht="19.5" customHeight="1">
      <c r="A237" s="83">
        <v>55</v>
      </c>
      <c r="B237" s="84" t="s">
        <v>193</v>
      </c>
      <c r="C237" s="85">
        <v>17</v>
      </c>
      <c r="D237" s="86">
        <v>157.56854999999999</v>
      </c>
    </row>
    <row r="238" spans="1:4" ht="19.5" customHeight="1">
      <c r="A238" s="83">
        <v>56</v>
      </c>
      <c r="B238" s="84" t="s">
        <v>278</v>
      </c>
      <c r="C238" s="85">
        <v>10</v>
      </c>
      <c r="D238" s="86">
        <v>135.72999999999999</v>
      </c>
    </row>
    <row r="239" spans="1:4" ht="19.5" customHeight="1">
      <c r="A239" s="83">
        <v>57</v>
      </c>
      <c r="B239" s="84" t="s">
        <v>279</v>
      </c>
      <c r="C239" s="85">
        <v>22</v>
      </c>
      <c r="D239" s="86">
        <v>114.307231</v>
      </c>
    </row>
    <row r="240" spans="1:4" ht="19.5" customHeight="1">
      <c r="A240" s="83">
        <v>58</v>
      </c>
      <c r="B240" s="84" t="s">
        <v>204</v>
      </c>
      <c r="C240" s="85">
        <v>9</v>
      </c>
      <c r="D240" s="86">
        <v>93.857697000000002</v>
      </c>
    </row>
    <row r="241" spans="1:4" ht="19.5" customHeight="1">
      <c r="A241" s="83">
        <v>59</v>
      </c>
      <c r="B241" s="84" t="s">
        <v>206</v>
      </c>
      <c r="C241" s="85">
        <v>18</v>
      </c>
      <c r="D241" s="86">
        <v>51.424999999999997</v>
      </c>
    </row>
    <row r="242" spans="1:4" ht="19.5" customHeight="1">
      <c r="A242" s="83">
        <v>60</v>
      </c>
      <c r="B242" s="84" t="s">
        <v>198</v>
      </c>
      <c r="C242" s="85">
        <v>7</v>
      </c>
      <c r="D242" s="86">
        <v>19.603605000000002</v>
      </c>
    </row>
    <row r="243" spans="1:4" ht="19.5" customHeight="1">
      <c r="A243" s="83">
        <v>61</v>
      </c>
      <c r="B243" s="84" t="s">
        <v>280</v>
      </c>
      <c r="C243" s="85">
        <v>4</v>
      </c>
      <c r="D243" s="86">
        <v>6.34695681</v>
      </c>
    </row>
    <row r="244" spans="1:4" ht="19.5" customHeight="1">
      <c r="A244" s="83">
        <v>62</v>
      </c>
      <c r="B244" s="84" t="s">
        <v>281</v>
      </c>
      <c r="C244" s="85">
        <v>6</v>
      </c>
      <c r="D244" s="86">
        <v>4.1469940000000003</v>
      </c>
    </row>
    <row r="245" spans="1:4" ht="19.5" customHeight="1">
      <c r="A245" s="83">
        <v>63</v>
      </c>
      <c r="B245" s="84" t="s">
        <v>282</v>
      </c>
      <c r="C245" s="85">
        <v>1</v>
      </c>
      <c r="D245" s="86">
        <v>3</v>
      </c>
    </row>
    <row r="246" spans="1:4" ht="19.5" customHeight="1">
      <c r="A246" s="83">
        <v>64</v>
      </c>
      <c r="B246" s="84" t="s">
        <v>283</v>
      </c>
      <c r="C246" s="85">
        <v>1</v>
      </c>
      <c r="D246" s="86">
        <v>1.5</v>
      </c>
    </row>
    <row r="247" spans="1:4" ht="19.5" customHeight="1">
      <c r="A247" s="149" t="s">
        <v>216</v>
      </c>
      <c r="B247" s="149"/>
      <c r="C247" s="87">
        <f>SUM(C183:C246)</f>
        <v>33070</v>
      </c>
      <c r="D247" s="88">
        <f>SUM(D183:D246)</f>
        <v>384044.20674721</v>
      </c>
    </row>
    <row r="248" spans="1:4" ht="15" customHeight="1"/>
    <row r="249" spans="1:4" ht="26.25" customHeight="1"/>
    <row r="250" spans="1:4" ht="15.75" customHeight="1"/>
  </sheetData>
  <sortState ref="B9:D27">
    <sortCondition descending="1" ref="D9:D27"/>
  </sortState>
  <mergeCells count="11">
    <mergeCell ref="A1:D1"/>
    <mergeCell ref="A177:B177"/>
    <mergeCell ref="A179:D179"/>
    <mergeCell ref="A180:D180"/>
    <mergeCell ref="A247:B247"/>
    <mergeCell ref="A3:B3"/>
    <mergeCell ref="A5:D5"/>
    <mergeCell ref="A6:D6"/>
    <mergeCell ref="A28:B28"/>
    <mergeCell ref="A34:D34"/>
    <mergeCell ref="A35:D35"/>
  </mergeCells>
  <conditionalFormatting sqref="B1:B1048576">
    <cfRule type="duplicateValues" dxfId="0" priority="1"/>
  </conditionalFormatting>
  <pageMargins left="0.7" right="0.45" top="0.5" bottom="0.5" header="0.3" footer="0.3"/>
  <pageSetup paperSize="9" fitToHeight="0" orientation="portrait" r:id="rId1"/>
  <rowBreaks count="2" manualBreakCount="2">
    <brk id="33" max="3" man="1"/>
    <brk id="178" max="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thang 12</vt:lpstr>
      <vt:lpstr>Thang 12 2020</vt:lpstr>
      <vt:lpstr>Luy ke T12 2020</vt:lpstr>
      <vt:lpstr>'Luy ke T12 2020'!Print_Area</vt:lpstr>
      <vt:lpstr>'thang 12'!Print_Area</vt:lpstr>
      <vt:lpstr>'Thang 12 2020'!Print_Area</vt:lpstr>
      <vt:lpstr>'Luy ke T12 2020'!Print_Titles</vt:lpstr>
      <vt:lpstr>'Thang 12 2020'!Print_Titles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cp:lastPrinted>2020-12-21T11:39:47Z</cp:lastPrinted>
  <dcterms:created xsi:type="dcterms:W3CDTF">2020-03-20T08:58:11Z</dcterms:created>
  <dcterms:modified xsi:type="dcterms:W3CDTF">2021-01-20T04:44:02Z</dcterms:modified>
</cp:coreProperties>
</file>